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D:\Boda munka\Könyv adatbázis\PUBLIKÁCIÓS FÁJLOK\"/>
    </mc:Choice>
  </mc:AlternateContent>
  <xr:revisionPtr revIDLastSave="0" documentId="13_ncr:1_{BFF97949-70B7-4415-994A-0B3EFBDAB33C}" xr6:coauthVersionLast="45" xr6:coauthVersionMax="45" xr10:uidLastSave="{00000000-0000-0000-0000-000000000000}"/>
  <bookViews>
    <workbookView xWindow="-120" yWindow="-120" windowWidth="29040" windowHeight="15840" xr2:uid="{F6502030-FBC2-4A92-8F15-4E67722774C5}"/>
  </bookViews>
  <sheets>
    <sheet name="Megjelenítő" sheetId="4" r:id="rId1"/>
    <sheet name="Legördülő" sheetId="5" state="hidden" r:id="rId2"/>
    <sheet name="Foglalkoztatási sarokszámok" sheetId="6" r:id="rId3"/>
    <sheet name="Adatbázis" sheetId="3" r:id="rId4"/>
  </sheets>
  <definedNames>
    <definedName name="_xlnm._FilterDatabase" localSheetId="3" hidden="1">Adatbázis!$A$5:$CA$2525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L4" i="6" l="1"/>
  <c r="BK4" i="6"/>
  <c r="BJ4" i="6"/>
  <c r="BI4" i="6"/>
  <c r="BH4" i="6"/>
  <c r="BG4" i="6"/>
  <c r="BF4" i="6"/>
  <c r="BE4" i="6"/>
  <c r="BD4" i="6"/>
  <c r="BC4" i="6"/>
  <c r="BB4" i="6"/>
  <c r="BA4" i="6"/>
  <c r="AZ4" i="6"/>
  <c r="AY4" i="6"/>
  <c r="AX4" i="6"/>
  <c r="AW4" i="6"/>
  <c r="AV4" i="6"/>
  <c r="AU4" i="6"/>
  <c r="AT4" i="6"/>
  <c r="AS4" i="6"/>
  <c r="AR4" i="6"/>
  <c r="AQ4" i="6"/>
  <c r="AP4" i="6"/>
  <c r="AO4" i="6"/>
  <c r="AN4" i="6"/>
  <c r="AM4" i="6"/>
  <c r="AL4" i="6"/>
  <c r="AK4" i="6"/>
  <c r="AJ4" i="6"/>
  <c r="AI4" i="6"/>
  <c r="AH4" i="6"/>
  <c r="AG4" i="6"/>
  <c r="AF4" i="6"/>
  <c r="AE4" i="6"/>
  <c r="AD4" i="6"/>
  <c r="AC4" i="6"/>
  <c r="AB4" i="6"/>
  <c r="AA4" i="6"/>
  <c r="Z4" i="6"/>
  <c r="Y4" i="6"/>
  <c r="X4" i="6"/>
  <c r="W4" i="6"/>
  <c r="V4" i="6"/>
  <c r="U4" i="6"/>
  <c r="T4" i="6"/>
  <c r="S4" i="6"/>
  <c r="R4" i="6"/>
  <c r="Q4" i="6"/>
  <c r="P4" i="6"/>
  <c r="O4" i="6"/>
  <c r="N4" i="6"/>
  <c r="M4" i="6"/>
  <c r="L4" i="6"/>
  <c r="K4" i="6"/>
  <c r="J4" i="6"/>
  <c r="I4" i="6"/>
  <c r="H4" i="6"/>
  <c r="G4" i="6"/>
  <c r="F4" i="6"/>
  <c r="E4" i="6"/>
  <c r="D4" i="6"/>
  <c r="C4" i="6"/>
  <c r="B4" i="6"/>
  <c r="B2525" i="3" l="1"/>
  <c r="A2525" i="3"/>
  <c r="B2524" i="3"/>
  <c r="A2524" i="3"/>
  <c r="B2523" i="3"/>
  <c r="A2523" i="3"/>
  <c r="B2522" i="3"/>
  <c r="A2522" i="3"/>
  <c r="B2521" i="3"/>
  <c r="A2521" i="3"/>
  <c r="B2520" i="3"/>
  <c r="A2520" i="3"/>
  <c r="B2519" i="3"/>
  <c r="A2519" i="3"/>
  <c r="B2518" i="3"/>
  <c r="A2518" i="3"/>
  <c r="B2517" i="3"/>
  <c r="A2517" i="3"/>
  <c r="B2516" i="3"/>
  <c r="A2516" i="3"/>
  <c r="B2515" i="3"/>
  <c r="A2515" i="3"/>
  <c r="B2514" i="3"/>
  <c r="A2514" i="3"/>
  <c r="B2513" i="3"/>
  <c r="A2513" i="3"/>
  <c r="B2512" i="3"/>
  <c r="A2512" i="3"/>
  <c r="B2511" i="3"/>
  <c r="A2511" i="3"/>
  <c r="B2510" i="3"/>
  <c r="A2510" i="3"/>
  <c r="B2509" i="3"/>
  <c r="A2509" i="3"/>
  <c r="B2508" i="3"/>
  <c r="A2508" i="3"/>
  <c r="B2507" i="3"/>
  <c r="A2507" i="3"/>
  <c r="B2506" i="3"/>
  <c r="A2506" i="3"/>
  <c r="B2505" i="3"/>
  <c r="A2505" i="3"/>
  <c r="B2504" i="3"/>
  <c r="A2504" i="3"/>
  <c r="B2503" i="3"/>
  <c r="A2503" i="3"/>
  <c r="B2502" i="3"/>
  <c r="A2502" i="3"/>
  <c r="B2501" i="3"/>
  <c r="A2501" i="3"/>
  <c r="B2500" i="3"/>
  <c r="A2500" i="3"/>
  <c r="B2499" i="3"/>
  <c r="A2499" i="3"/>
  <c r="B2498" i="3"/>
  <c r="A2498" i="3"/>
  <c r="B2497" i="3"/>
  <c r="A2497" i="3"/>
  <c r="B2496" i="3"/>
  <c r="A2496" i="3"/>
  <c r="B2495" i="3"/>
  <c r="A2495" i="3"/>
  <c r="B2494" i="3"/>
  <c r="A2494" i="3"/>
  <c r="B2493" i="3"/>
  <c r="A2493" i="3"/>
  <c r="B2492" i="3"/>
  <c r="A2492" i="3"/>
  <c r="B2491" i="3"/>
  <c r="A2491" i="3"/>
  <c r="B2490" i="3"/>
  <c r="A2490" i="3"/>
  <c r="B2489" i="3"/>
  <c r="A2489" i="3"/>
  <c r="B2488" i="3"/>
  <c r="A2488" i="3"/>
  <c r="B2487" i="3"/>
  <c r="A2487" i="3"/>
  <c r="B2486" i="3"/>
  <c r="A2486" i="3"/>
  <c r="B2485" i="3"/>
  <c r="A2485" i="3"/>
  <c r="B2484" i="3"/>
  <c r="A2484" i="3"/>
  <c r="B2483" i="3"/>
  <c r="A2483" i="3"/>
  <c r="B2482" i="3"/>
  <c r="A2482" i="3"/>
  <c r="B2481" i="3"/>
  <c r="A2481" i="3"/>
  <c r="B2480" i="3"/>
  <c r="A2480" i="3"/>
  <c r="B2479" i="3"/>
  <c r="A2479" i="3"/>
  <c r="B2478" i="3"/>
  <c r="A2478" i="3"/>
  <c r="B2477" i="3"/>
  <c r="A2477" i="3"/>
  <c r="B2476" i="3"/>
  <c r="A2476" i="3"/>
  <c r="B2475" i="3"/>
  <c r="A2475" i="3"/>
  <c r="B2474" i="3"/>
  <c r="A2474" i="3"/>
  <c r="B2473" i="3"/>
  <c r="A2473" i="3"/>
  <c r="B2472" i="3"/>
  <c r="A2472" i="3"/>
  <c r="B2471" i="3"/>
  <c r="A2471" i="3"/>
  <c r="B2470" i="3"/>
  <c r="A2470" i="3"/>
  <c r="B2469" i="3"/>
  <c r="A2469" i="3"/>
  <c r="B2468" i="3"/>
  <c r="A2468" i="3"/>
  <c r="B2467" i="3"/>
  <c r="A2467" i="3"/>
  <c r="B2466" i="3"/>
  <c r="A2466" i="3"/>
  <c r="B2465" i="3"/>
  <c r="A2465" i="3"/>
  <c r="B2464" i="3"/>
  <c r="A2464" i="3"/>
  <c r="B2463" i="3"/>
  <c r="A2463" i="3"/>
  <c r="B2462" i="3"/>
  <c r="A2462" i="3"/>
  <c r="B2461" i="3"/>
  <c r="A2461" i="3"/>
  <c r="B2460" i="3"/>
  <c r="A2460" i="3"/>
  <c r="B2459" i="3"/>
  <c r="A2459" i="3"/>
  <c r="B2458" i="3"/>
  <c r="A2458" i="3"/>
  <c r="B2457" i="3"/>
  <c r="A2457" i="3"/>
  <c r="B2456" i="3"/>
  <c r="A2456" i="3"/>
  <c r="B2455" i="3"/>
  <c r="A2455" i="3"/>
  <c r="B2454" i="3"/>
  <c r="A2454" i="3"/>
  <c r="B2453" i="3"/>
  <c r="A2453" i="3"/>
  <c r="B2452" i="3"/>
  <c r="A2452" i="3"/>
  <c r="B2451" i="3"/>
  <c r="A2451" i="3"/>
  <c r="B2450" i="3"/>
  <c r="A2450" i="3"/>
  <c r="B2449" i="3"/>
  <c r="A2449" i="3"/>
  <c r="B2448" i="3"/>
  <c r="A2448" i="3"/>
  <c r="B2447" i="3"/>
  <c r="A2447" i="3"/>
  <c r="B2446" i="3"/>
  <c r="A2446" i="3"/>
  <c r="B2445" i="3"/>
  <c r="A2445" i="3"/>
  <c r="B2444" i="3"/>
  <c r="A2444" i="3"/>
  <c r="B2443" i="3"/>
  <c r="A2443" i="3"/>
  <c r="B2442" i="3"/>
  <c r="A2442" i="3"/>
  <c r="B2441" i="3"/>
  <c r="A2441" i="3"/>
  <c r="B2440" i="3"/>
  <c r="A2440" i="3"/>
  <c r="B2439" i="3"/>
  <c r="A2439" i="3"/>
  <c r="B2438" i="3"/>
  <c r="A2438" i="3"/>
  <c r="B2437" i="3"/>
  <c r="A2437" i="3"/>
  <c r="B2436" i="3"/>
  <c r="A2436" i="3"/>
  <c r="B2435" i="3"/>
  <c r="A2435" i="3"/>
  <c r="B2434" i="3"/>
  <c r="A2434" i="3"/>
  <c r="B2433" i="3"/>
  <c r="A2433" i="3"/>
  <c r="B2432" i="3"/>
  <c r="A2432" i="3"/>
  <c r="B2431" i="3"/>
  <c r="A2431" i="3"/>
  <c r="B2430" i="3"/>
  <c r="A2430" i="3"/>
  <c r="B2429" i="3"/>
  <c r="A2429" i="3"/>
  <c r="B2428" i="3"/>
  <c r="A2428" i="3"/>
  <c r="B2427" i="3"/>
  <c r="A2427" i="3"/>
  <c r="B2426" i="3"/>
  <c r="A2426" i="3"/>
  <c r="B2425" i="3"/>
  <c r="A2425" i="3"/>
  <c r="B2424" i="3"/>
  <c r="A2424" i="3"/>
  <c r="B2423" i="3"/>
  <c r="A2423" i="3"/>
  <c r="B2422" i="3"/>
  <c r="A2422" i="3"/>
  <c r="B2421" i="3"/>
  <c r="A2421" i="3"/>
  <c r="B2420" i="3"/>
  <c r="A2420" i="3"/>
  <c r="B2419" i="3"/>
  <c r="A2419" i="3"/>
  <c r="B2418" i="3"/>
  <c r="A2418" i="3"/>
  <c r="B2417" i="3"/>
  <c r="A2417" i="3"/>
  <c r="B2416" i="3"/>
  <c r="A2416" i="3"/>
  <c r="B2415" i="3"/>
  <c r="A2415" i="3"/>
  <c r="B2414" i="3"/>
  <c r="A2414" i="3"/>
  <c r="B2413" i="3"/>
  <c r="A2413" i="3"/>
  <c r="B2412" i="3"/>
  <c r="A2412" i="3"/>
  <c r="B2411" i="3"/>
  <c r="A2411" i="3"/>
  <c r="B2410" i="3"/>
  <c r="A2410" i="3"/>
  <c r="B2409" i="3"/>
  <c r="A2409" i="3"/>
  <c r="B2408" i="3"/>
  <c r="A2408" i="3"/>
  <c r="B2407" i="3"/>
  <c r="A2407" i="3"/>
  <c r="B2406" i="3"/>
  <c r="A2406" i="3"/>
  <c r="B2405" i="3"/>
  <c r="A2405" i="3"/>
  <c r="B2404" i="3"/>
  <c r="A2404" i="3"/>
  <c r="B2403" i="3"/>
  <c r="A2403" i="3"/>
  <c r="B2402" i="3"/>
  <c r="A2402" i="3"/>
  <c r="B2401" i="3"/>
  <c r="A2401" i="3"/>
  <c r="B2400" i="3"/>
  <c r="A2400" i="3"/>
  <c r="B2399" i="3"/>
  <c r="A2399" i="3"/>
  <c r="B2398" i="3"/>
  <c r="A2398" i="3"/>
  <c r="B2397" i="3"/>
  <c r="A2397" i="3"/>
  <c r="B2396" i="3"/>
  <c r="A2396" i="3"/>
  <c r="B2395" i="3"/>
  <c r="A2395" i="3"/>
  <c r="B2394" i="3"/>
  <c r="A2394" i="3"/>
  <c r="B2393" i="3"/>
  <c r="A2393" i="3"/>
  <c r="B2392" i="3"/>
  <c r="A2392" i="3"/>
  <c r="B2391" i="3"/>
  <c r="A2391" i="3"/>
  <c r="B2390" i="3"/>
  <c r="A2390" i="3"/>
  <c r="B2389" i="3"/>
  <c r="A2389" i="3"/>
  <c r="B2388" i="3"/>
  <c r="A2388" i="3"/>
  <c r="B2387" i="3"/>
  <c r="A2387" i="3"/>
  <c r="B2386" i="3"/>
  <c r="A2386" i="3"/>
  <c r="B2385" i="3"/>
  <c r="A2385" i="3"/>
  <c r="B2384" i="3"/>
  <c r="A2384" i="3"/>
  <c r="B2383" i="3"/>
  <c r="A2383" i="3"/>
  <c r="B2382" i="3"/>
  <c r="A2382" i="3"/>
  <c r="B2381" i="3"/>
  <c r="A2381" i="3"/>
  <c r="B2380" i="3"/>
  <c r="A2380" i="3"/>
  <c r="B2379" i="3"/>
  <c r="A2379" i="3"/>
  <c r="B2378" i="3"/>
  <c r="A2378" i="3"/>
  <c r="B2377" i="3"/>
  <c r="A2377" i="3"/>
  <c r="B2376" i="3"/>
  <c r="A2376" i="3"/>
  <c r="B2375" i="3"/>
  <c r="A2375" i="3"/>
  <c r="B2374" i="3"/>
  <c r="A2374" i="3"/>
  <c r="B2373" i="3"/>
  <c r="A2373" i="3"/>
  <c r="B2372" i="3"/>
  <c r="A2372" i="3"/>
  <c r="B2371" i="3"/>
  <c r="A2371" i="3"/>
  <c r="B2370" i="3"/>
  <c r="A2370" i="3"/>
  <c r="B2369" i="3"/>
  <c r="A2369" i="3"/>
  <c r="B2368" i="3"/>
  <c r="A2368" i="3"/>
  <c r="B2367" i="3"/>
  <c r="A2367" i="3"/>
  <c r="B2366" i="3"/>
  <c r="A2366" i="3"/>
  <c r="B2365" i="3"/>
  <c r="A2365" i="3"/>
  <c r="B2364" i="3"/>
  <c r="A2364" i="3"/>
  <c r="B2363" i="3"/>
  <c r="A2363" i="3"/>
  <c r="B2362" i="3"/>
  <c r="A2362" i="3"/>
  <c r="B2361" i="3"/>
  <c r="A2361" i="3"/>
  <c r="B2360" i="3"/>
  <c r="A2360" i="3"/>
  <c r="B2359" i="3"/>
  <c r="A2359" i="3"/>
  <c r="B2358" i="3"/>
  <c r="A2358" i="3"/>
  <c r="B2357" i="3"/>
  <c r="A2357" i="3"/>
  <c r="B2356" i="3"/>
  <c r="A2356" i="3"/>
  <c r="B2355" i="3"/>
  <c r="A2355" i="3"/>
  <c r="B2354" i="3"/>
  <c r="A2354" i="3"/>
  <c r="B2353" i="3"/>
  <c r="A2353" i="3"/>
  <c r="B2352" i="3"/>
  <c r="A2352" i="3"/>
  <c r="B2351" i="3"/>
  <c r="A2351" i="3"/>
  <c r="B2350" i="3"/>
  <c r="A2350" i="3"/>
  <c r="B2349" i="3"/>
  <c r="A2349" i="3"/>
  <c r="B2348" i="3"/>
  <c r="A2348" i="3"/>
  <c r="B2347" i="3"/>
  <c r="A2347" i="3"/>
  <c r="B2346" i="3"/>
  <c r="A2346" i="3"/>
  <c r="B2345" i="3"/>
  <c r="A2345" i="3"/>
  <c r="B2344" i="3"/>
  <c r="A2344" i="3"/>
  <c r="B2343" i="3"/>
  <c r="A2343" i="3"/>
  <c r="B2342" i="3"/>
  <c r="A2342" i="3"/>
  <c r="B2341" i="3"/>
  <c r="A2341" i="3"/>
  <c r="B2340" i="3"/>
  <c r="A2340" i="3"/>
  <c r="B2339" i="3"/>
  <c r="A2339" i="3"/>
  <c r="B2338" i="3"/>
  <c r="A2338" i="3"/>
  <c r="B2337" i="3"/>
  <c r="A2337" i="3"/>
  <c r="B2336" i="3"/>
  <c r="A2336" i="3"/>
  <c r="B2335" i="3"/>
  <c r="A2335" i="3"/>
  <c r="B2334" i="3"/>
  <c r="A2334" i="3"/>
  <c r="B2333" i="3"/>
  <c r="A2333" i="3"/>
  <c r="B2332" i="3"/>
  <c r="A2332" i="3"/>
  <c r="B2331" i="3"/>
  <c r="A2331" i="3"/>
  <c r="B2330" i="3"/>
  <c r="A2330" i="3"/>
  <c r="B2329" i="3"/>
  <c r="A2329" i="3"/>
  <c r="B2328" i="3"/>
  <c r="A2328" i="3"/>
  <c r="B2327" i="3"/>
  <c r="A2327" i="3"/>
  <c r="B2326" i="3"/>
  <c r="A2326" i="3"/>
  <c r="B2325" i="3"/>
  <c r="A2325" i="3"/>
  <c r="B2324" i="3"/>
  <c r="A2324" i="3"/>
  <c r="B2323" i="3"/>
  <c r="A2323" i="3"/>
  <c r="B2322" i="3"/>
  <c r="A2322" i="3"/>
  <c r="B2321" i="3"/>
  <c r="A2321" i="3"/>
  <c r="B2320" i="3"/>
  <c r="A2320" i="3"/>
  <c r="B2319" i="3"/>
  <c r="A2319" i="3"/>
  <c r="B2318" i="3"/>
  <c r="A2318" i="3"/>
  <c r="B2317" i="3"/>
  <c r="A2317" i="3"/>
  <c r="B2316" i="3"/>
  <c r="A2316" i="3"/>
  <c r="B2315" i="3"/>
  <c r="A2315" i="3"/>
  <c r="B2314" i="3"/>
  <c r="A2314" i="3"/>
  <c r="B2313" i="3"/>
  <c r="A2313" i="3"/>
  <c r="B2312" i="3"/>
  <c r="A2312" i="3"/>
  <c r="B2311" i="3"/>
  <c r="A2311" i="3"/>
  <c r="B2310" i="3"/>
  <c r="A2310" i="3"/>
  <c r="B2309" i="3"/>
  <c r="A2309" i="3"/>
  <c r="B2308" i="3"/>
  <c r="A2308" i="3"/>
  <c r="B2307" i="3"/>
  <c r="A2307" i="3"/>
  <c r="B2306" i="3"/>
  <c r="A2306" i="3"/>
  <c r="B2305" i="3"/>
  <c r="A2305" i="3"/>
  <c r="B2304" i="3"/>
  <c r="A2304" i="3"/>
  <c r="B2303" i="3"/>
  <c r="A2303" i="3"/>
  <c r="B2302" i="3"/>
  <c r="A2302" i="3"/>
  <c r="B2301" i="3"/>
  <c r="A2301" i="3"/>
  <c r="B2300" i="3"/>
  <c r="A2300" i="3"/>
  <c r="B2299" i="3"/>
  <c r="A2299" i="3"/>
  <c r="B2298" i="3"/>
  <c r="A2298" i="3"/>
  <c r="B2297" i="3"/>
  <c r="A2297" i="3"/>
  <c r="B2296" i="3"/>
  <c r="A2296" i="3"/>
  <c r="B2295" i="3"/>
  <c r="A2295" i="3"/>
  <c r="B2294" i="3"/>
  <c r="A2294" i="3"/>
  <c r="B2293" i="3"/>
  <c r="A2293" i="3"/>
  <c r="B2292" i="3"/>
  <c r="A2292" i="3"/>
  <c r="B2291" i="3"/>
  <c r="A2291" i="3"/>
  <c r="B2290" i="3"/>
  <c r="A2290" i="3"/>
  <c r="B2289" i="3"/>
  <c r="A2289" i="3"/>
  <c r="B2288" i="3"/>
  <c r="A2288" i="3"/>
  <c r="B2287" i="3"/>
  <c r="A2287" i="3"/>
  <c r="B2286" i="3"/>
  <c r="A2286" i="3"/>
  <c r="B2285" i="3"/>
  <c r="A2285" i="3"/>
  <c r="B2284" i="3"/>
  <c r="A2284" i="3"/>
  <c r="B2283" i="3"/>
  <c r="A2283" i="3"/>
  <c r="B2282" i="3"/>
  <c r="A2282" i="3"/>
  <c r="B2281" i="3"/>
  <c r="A2281" i="3"/>
  <c r="B2280" i="3"/>
  <c r="A2280" i="3"/>
  <c r="B2279" i="3"/>
  <c r="A2279" i="3"/>
  <c r="B2278" i="3"/>
  <c r="A2278" i="3"/>
  <c r="B2277" i="3"/>
  <c r="A2277" i="3"/>
  <c r="B2276" i="3"/>
  <c r="A2276" i="3"/>
  <c r="B2275" i="3"/>
  <c r="A2275" i="3"/>
  <c r="B2274" i="3"/>
  <c r="A2274" i="3"/>
  <c r="B2273" i="3"/>
  <c r="A2273" i="3"/>
  <c r="B2272" i="3"/>
  <c r="A2272" i="3"/>
  <c r="B2271" i="3"/>
  <c r="A2271" i="3"/>
  <c r="B2270" i="3"/>
  <c r="A2270" i="3"/>
  <c r="B2269" i="3"/>
  <c r="A2269" i="3"/>
  <c r="B2268" i="3"/>
  <c r="A2268" i="3"/>
  <c r="B2267" i="3"/>
  <c r="A2267" i="3"/>
  <c r="B2266" i="3"/>
  <c r="A2266" i="3"/>
  <c r="B2265" i="3"/>
  <c r="A2265" i="3"/>
  <c r="B2264" i="3"/>
  <c r="A2264" i="3"/>
  <c r="B2263" i="3"/>
  <c r="A2263" i="3"/>
  <c r="B2262" i="3"/>
  <c r="A2262" i="3"/>
  <c r="B2261" i="3"/>
  <c r="A2261" i="3"/>
  <c r="B2260" i="3"/>
  <c r="A2260" i="3"/>
  <c r="B2259" i="3"/>
  <c r="A2259" i="3"/>
  <c r="B2258" i="3"/>
  <c r="A2258" i="3"/>
  <c r="B2257" i="3"/>
  <c r="A2257" i="3"/>
  <c r="B2256" i="3"/>
  <c r="A2256" i="3"/>
  <c r="B2255" i="3"/>
  <c r="A2255" i="3"/>
  <c r="B2254" i="3"/>
  <c r="A2254" i="3"/>
  <c r="B2253" i="3"/>
  <c r="A2253" i="3"/>
  <c r="B2252" i="3"/>
  <c r="A2252" i="3"/>
  <c r="B2251" i="3"/>
  <c r="A2251" i="3"/>
  <c r="B2250" i="3"/>
  <c r="A2250" i="3"/>
  <c r="B2249" i="3"/>
  <c r="A2249" i="3"/>
  <c r="B2248" i="3"/>
  <c r="A2248" i="3"/>
  <c r="B2247" i="3"/>
  <c r="A2247" i="3"/>
  <c r="B2246" i="3"/>
  <c r="A2246" i="3"/>
  <c r="B2245" i="3"/>
  <c r="A2245" i="3"/>
  <c r="B2244" i="3"/>
  <c r="A2244" i="3"/>
  <c r="B2243" i="3"/>
  <c r="A2243" i="3"/>
  <c r="B2242" i="3"/>
  <c r="A2242" i="3"/>
  <c r="B2241" i="3"/>
  <c r="A2241" i="3"/>
  <c r="B2240" i="3"/>
  <c r="A2240" i="3"/>
  <c r="B2239" i="3"/>
  <c r="A2239" i="3"/>
  <c r="B2238" i="3"/>
  <c r="A2238" i="3"/>
  <c r="B2237" i="3"/>
  <c r="A2237" i="3"/>
  <c r="B2236" i="3"/>
  <c r="A2236" i="3"/>
  <c r="B2235" i="3"/>
  <c r="A2235" i="3"/>
  <c r="B2234" i="3"/>
  <c r="A2234" i="3"/>
  <c r="B2233" i="3"/>
  <c r="A2233" i="3"/>
  <c r="B2232" i="3"/>
  <c r="A2232" i="3"/>
  <c r="B2231" i="3"/>
  <c r="A2231" i="3"/>
  <c r="B2230" i="3"/>
  <c r="A2230" i="3"/>
  <c r="B2229" i="3"/>
  <c r="A2229" i="3"/>
  <c r="B2228" i="3"/>
  <c r="A2228" i="3"/>
  <c r="B2227" i="3"/>
  <c r="A2227" i="3"/>
  <c r="B2226" i="3"/>
  <c r="A2226" i="3"/>
  <c r="B2225" i="3"/>
  <c r="A2225" i="3"/>
  <c r="B2224" i="3"/>
  <c r="A2224" i="3"/>
  <c r="B2223" i="3"/>
  <c r="A2223" i="3"/>
  <c r="B2222" i="3"/>
  <c r="A2222" i="3"/>
  <c r="B2221" i="3"/>
  <c r="A2221" i="3"/>
  <c r="B2220" i="3"/>
  <c r="A2220" i="3"/>
  <c r="B2219" i="3"/>
  <c r="A2219" i="3"/>
  <c r="B2218" i="3"/>
  <c r="A2218" i="3"/>
  <c r="B2217" i="3"/>
  <c r="A2217" i="3"/>
  <c r="B2216" i="3"/>
  <c r="A2216" i="3"/>
  <c r="B2215" i="3"/>
  <c r="A2215" i="3"/>
  <c r="B2214" i="3"/>
  <c r="A2214" i="3"/>
  <c r="B2213" i="3"/>
  <c r="A2213" i="3"/>
  <c r="B2212" i="3"/>
  <c r="A2212" i="3"/>
  <c r="B2211" i="3"/>
  <c r="A2211" i="3"/>
  <c r="B2210" i="3"/>
  <c r="A2210" i="3"/>
  <c r="B2209" i="3"/>
  <c r="A2209" i="3"/>
  <c r="B2208" i="3"/>
  <c r="A2208" i="3"/>
  <c r="B2207" i="3"/>
  <c r="A2207" i="3"/>
  <c r="B2206" i="3"/>
  <c r="A2206" i="3"/>
  <c r="B2205" i="3"/>
  <c r="A2205" i="3"/>
  <c r="B2204" i="3"/>
  <c r="A2204" i="3"/>
  <c r="B2203" i="3"/>
  <c r="A2203" i="3"/>
  <c r="B2202" i="3"/>
  <c r="A2202" i="3"/>
  <c r="B2201" i="3"/>
  <c r="A2201" i="3"/>
  <c r="B2200" i="3"/>
  <c r="A2200" i="3"/>
  <c r="B2199" i="3"/>
  <c r="A2199" i="3"/>
  <c r="B2198" i="3"/>
  <c r="A2198" i="3"/>
  <c r="B2197" i="3"/>
  <c r="A2197" i="3"/>
  <c r="B2196" i="3"/>
  <c r="A2196" i="3"/>
  <c r="B2195" i="3"/>
  <c r="A2195" i="3"/>
  <c r="B2194" i="3"/>
  <c r="A2194" i="3"/>
  <c r="B2193" i="3"/>
  <c r="A2193" i="3"/>
  <c r="B2192" i="3"/>
  <c r="A2192" i="3"/>
  <c r="B2191" i="3"/>
  <c r="A2191" i="3"/>
  <c r="B2190" i="3"/>
  <c r="A2190" i="3"/>
  <c r="B2189" i="3"/>
  <c r="A2189" i="3"/>
  <c r="B2188" i="3"/>
  <c r="A2188" i="3"/>
  <c r="B2187" i="3"/>
  <c r="A2187" i="3"/>
  <c r="B2186" i="3"/>
  <c r="A2186" i="3"/>
  <c r="B2185" i="3"/>
  <c r="A2185" i="3"/>
  <c r="B2184" i="3"/>
  <c r="A2184" i="3"/>
  <c r="B2183" i="3"/>
  <c r="A2183" i="3"/>
  <c r="B2182" i="3"/>
  <c r="A2182" i="3"/>
  <c r="B2181" i="3"/>
  <c r="A2181" i="3"/>
  <c r="B2180" i="3"/>
  <c r="A2180" i="3"/>
  <c r="B2179" i="3"/>
  <c r="A2179" i="3"/>
  <c r="B2178" i="3"/>
  <c r="A2178" i="3"/>
  <c r="B2177" i="3"/>
  <c r="A2177" i="3"/>
  <c r="B2176" i="3"/>
  <c r="A2176" i="3"/>
  <c r="B2175" i="3"/>
  <c r="A2175" i="3"/>
  <c r="B2174" i="3"/>
  <c r="A2174" i="3"/>
  <c r="B2173" i="3"/>
  <c r="A2173" i="3"/>
  <c r="B2172" i="3"/>
  <c r="A2172" i="3"/>
  <c r="B2171" i="3"/>
  <c r="A2171" i="3"/>
  <c r="B2170" i="3"/>
  <c r="A2170" i="3"/>
  <c r="B2169" i="3"/>
  <c r="A2169" i="3"/>
  <c r="B2168" i="3"/>
  <c r="A2168" i="3"/>
  <c r="B2167" i="3"/>
  <c r="A2167" i="3"/>
  <c r="B2166" i="3"/>
  <c r="A2166" i="3"/>
  <c r="B2165" i="3"/>
  <c r="A2165" i="3"/>
  <c r="B2164" i="3"/>
  <c r="A2164" i="3"/>
  <c r="B2163" i="3"/>
  <c r="A2163" i="3"/>
  <c r="B2162" i="3"/>
  <c r="A2162" i="3"/>
  <c r="B2161" i="3"/>
  <c r="A2161" i="3"/>
  <c r="B2160" i="3"/>
  <c r="A2160" i="3"/>
  <c r="B2159" i="3"/>
  <c r="A2159" i="3"/>
  <c r="B2158" i="3"/>
  <c r="A2158" i="3"/>
  <c r="B2157" i="3"/>
  <c r="A2157" i="3"/>
  <c r="B2156" i="3"/>
  <c r="A2156" i="3"/>
  <c r="B2155" i="3"/>
  <c r="A2155" i="3"/>
  <c r="B2154" i="3"/>
  <c r="A2154" i="3"/>
  <c r="B2153" i="3"/>
  <c r="A2153" i="3"/>
  <c r="B2152" i="3"/>
  <c r="A2152" i="3"/>
  <c r="B2151" i="3"/>
  <c r="A2151" i="3"/>
  <c r="B2150" i="3"/>
  <c r="A2150" i="3"/>
  <c r="B2149" i="3"/>
  <c r="A2149" i="3"/>
  <c r="B2148" i="3"/>
  <c r="A2148" i="3"/>
  <c r="B2147" i="3"/>
  <c r="A2147" i="3"/>
  <c r="B2146" i="3"/>
  <c r="A2146" i="3"/>
  <c r="B2145" i="3"/>
  <c r="A2145" i="3"/>
  <c r="B2144" i="3"/>
  <c r="A2144" i="3"/>
  <c r="B2143" i="3"/>
  <c r="A2143" i="3"/>
  <c r="B2142" i="3"/>
  <c r="A2142" i="3"/>
  <c r="B2141" i="3"/>
  <c r="A2141" i="3"/>
  <c r="B2140" i="3"/>
  <c r="A2140" i="3"/>
  <c r="B2139" i="3"/>
  <c r="A2139" i="3"/>
  <c r="B2138" i="3"/>
  <c r="A2138" i="3"/>
  <c r="B2137" i="3"/>
  <c r="A2137" i="3"/>
  <c r="B2136" i="3"/>
  <c r="A2136" i="3"/>
  <c r="B2135" i="3"/>
  <c r="A2135" i="3"/>
  <c r="B2134" i="3"/>
  <c r="A2134" i="3"/>
  <c r="B2133" i="3"/>
  <c r="A2133" i="3"/>
  <c r="B2132" i="3"/>
  <c r="A2132" i="3"/>
  <c r="B2131" i="3"/>
  <c r="A2131" i="3"/>
  <c r="B2130" i="3"/>
  <c r="A2130" i="3"/>
  <c r="B2129" i="3"/>
  <c r="A2129" i="3"/>
  <c r="B2128" i="3"/>
  <c r="A2128" i="3"/>
  <c r="B2127" i="3"/>
  <c r="A2127" i="3"/>
  <c r="B2126" i="3"/>
  <c r="A2126" i="3"/>
  <c r="B2125" i="3"/>
  <c r="A2125" i="3"/>
  <c r="B2124" i="3"/>
  <c r="A2124" i="3"/>
  <c r="B2123" i="3"/>
  <c r="A2123" i="3"/>
  <c r="B2122" i="3"/>
  <c r="A2122" i="3"/>
  <c r="B2121" i="3"/>
  <c r="A2121" i="3"/>
  <c r="B2120" i="3"/>
  <c r="A2120" i="3"/>
  <c r="B2119" i="3"/>
  <c r="A2119" i="3"/>
  <c r="B2118" i="3"/>
  <c r="A2118" i="3"/>
  <c r="B2117" i="3"/>
  <c r="A2117" i="3"/>
  <c r="B2116" i="3"/>
  <c r="A2116" i="3"/>
  <c r="B2115" i="3"/>
  <c r="A2115" i="3"/>
  <c r="B2114" i="3"/>
  <c r="A2114" i="3"/>
  <c r="B2113" i="3"/>
  <c r="A2113" i="3"/>
  <c r="B2112" i="3"/>
  <c r="A2112" i="3"/>
  <c r="B2111" i="3"/>
  <c r="A2111" i="3"/>
  <c r="B2110" i="3"/>
  <c r="A2110" i="3"/>
  <c r="B2109" i="3"/>
  <c r="A2109" i="3"/>
  <c r="B2108" i="3"/>
  <c r="A2108" i="3"/>
  <c r="B2107" i="3"/>
  <c r="A2107" i="3"/>
  <c r="B2106" i="3"/>
  <c r="A2106" i="3"/>
  <c r="D13" i="4" l="1"/>
  <c r="D14" i="4"/>
  <c r="D15" i="4"/>
  <c r="D4" i="4"/>
  <c r="D5" i="4"/>
  <c r="D6" i="4"/>
  <c r="D7" i="4"/>
  <c r="D8" i="4"/>
  <c r="D9" i="4"/>
  <c r="D10" i="4"/>
  <c r="D11" i="4"/>
  <c r="D12" i="4"/>
  <c r="D3" i="4"/>
  <c r="E2" i="4" a="1"/>
  <c r="D16" i="4"/>
  <c r="D17" i="4"/>
  <c r="D18" i="4"/>
  <c r="D19" i="4"/>
  <c r="D20" i="4"/>
  <c r="D21" i="4"/>
  <c r="D22" i="4"/>
  <c r="D23" i="4"/>
  <c r="D24" i="4"/>
  <c r="D25" i="4"/>
  <c r="D26" i="4"/>
  <c r="D27" i="4"/>
  <c r="D28" i="4"/>
  <c r="D29" i="4"/>
  <c r="D30" i="4"/>
  <c r="D31" i="4"/>
  <c r="D32" i="4"/>
  <c r="D33" i="4"/>
  <c r="D34" i="4"/>
  <c r="D35" i="4"/>
  <c r="D36" i="4"/>
  <c r="D37" i="4"/>
  <c r="D38" i="4"/>
  <c r="D39" i="4"/>
  <c r="D40" i="4"/>
  <c r="D41" i="4"/>
  <c r="D42" i="4"/>
  <c r="D43" i="4"/>
  <c r="D44" i="4"/>
  <c r="C4" i="4"/>
  <c r="C5" i="4"/>
  <c r="C6" i="4"/>
  <c r="C7" i="4"/>
  <c r="C8" i="4"/>
  <c r="C9" i="4"/>
  <c r="C10" i="4"/>
  <c r="C11" i="4"/>
  <c r="C12" i="4"/>
  <c r="C13" i="4"/>
  <c r="C14" i="4"/>
  <c r="C15" i="4"/>
  <c r="C16" i="4"/>
  <c r="C17" i="4"/>
  <c r="C18" i="4"/>
  <c r="C19" i="4"/>
  <c r="C20" i="4"/>
  <c r="C21" i="4"/>
  <c r="C22" i="4"/>
  <c r="C23" i="4"/>
  <c r="C24" i="4"/>
  <c r="C25" i="4"/>
  <c r="C26" i="4"/>
  <c r="C27" i="4"/>
  <c r="C28" i="4"/>
  <c r="C29" i="4"/>
  <c r="C30" i="4"/>
  <c r="C31" i="4"/>
  <c r="C32" i="4"/>
  <c r="C33" i="4"/>
  <c r="C34" i="4"/>
  <c r="C35" i="4"/>
  <c r="C36" i="4"/>
  <c r="C37" i="4"/>
  <c r="C38" i="4"/>
  <c r="C39" i="4"/>
  <c r="C40" i="4"/>
  <c r="C41" i="4"/>
  <c r="C42" i="4"/>
  <c r="C43" i="4"/>
  <c r="C44" i="4"/>
  <c r="C3" i="4"/>
  <c r="A7" i="3"/>
  <c r="A8" i="3"/>
  <c r="A9" i="3"/>
  <c r="A10" i="3"/>
  <c r="A11" i="3"/>
  <c r="A12" i="3"/>
  <c r="A13" i="3"/>
  <c r="A14" i="3"/>
  <c r="A15" i="3"/>
  <c r="A16" i="3"/>
  <c r="A17" i="3"/>
  <c r="A18" i="3"/>
  <c r="A19" i="3"/>
  <c r="A20" i="3"/>
  <c r="A21" i="3"/>
  <c r="A22" i="3"/>
  <c r="A23" i="3"/>
  <c r="A24" i="3"/>
  <c r="A25" i="3"/>
  <c r="A26" i="3"/>
  <c r="A27" i="3"/>
  <c r="A28" i="3"/>
  <c r="A29" i="3"/>
  <c r="A30" i="3"/>
  <c r="A31" i="3"/>
  <c r="A32" i="3"/>
  <c r="A33" i="3"/>
  <c r="A34" i="3"/>
  <c r="A35" i="3"/>
  <c r="A36" i="3"/>
  <c r="A37" i="3"/>
  <c r="A38" i="3"/>
  <c r="A39" i="3"/>
  <c r="A40" i="3"/>
  <c r="A41" i="3"/>
  <c r="A42" i="3"/>
  <c r="A43" i="3"/>
  <c r="A44" i="3"/>
  <c r="A45" i="3"/>
  <c r="A46" i="3"/>
  <c r="A47" i="3"/>
  <c r="A48" i="3"/>
  <c r="A49" i="3"/>
  <c r="A50" i="3"/>
  <c r="A51" i="3"/>
  <c r="A52" i="3"/>
  <c r="A53" i="3"/>
  <c r="A54" i="3"/>
  <c r="A55" i="3"/>
  <c r="A56" i="3"/>
  <c r="A57" i="3"/>
  <c r="A58" i="3"/>
  <c r="A59" i="3"/>
  <c r="A60" i="3"/>
  <c r="A61" i="3"/>
  <c r="A62" i="3"/>
  <c r="A63" i="3"/>
  <c r="A64" i="3"/>
  <c r="A65" i="3"/>
  <c r="A66" i="3"/>
  <c r="A67" i="3"/>
  <c r="A68" i="3"/>
  <c r="A69" i="3"/>
  <c r="A70" i="3"/>
  <c r="A71" i="3"/>
  <c r="A72" i="3"/>
  <c r="A73" i="3"/>
  <c r="A74" i="3"/>
  <c r="A75" i="3"/>
  <c r="A76" i="3"/>
  <c r="A77" i="3"/>
  <c r="A78" i="3"/>
  <c r="A79" i="3"/>
  <c r="A80" i="3"/>
  <c r="A81" i="3"/>
  <c r="A82" i="3"/>
  <c r="A83" i="3"/>
  <c r="A84" i="3"/>
  <c r="A85" i="3"/>
  <c r="A86" i="3"/>
  <c r="A87" i="3"/>
  <c r="A88" i="3"/>
  <c r="A89" i="3"/>
  <c r="A90" i="3"/>
  <c r="A91" i="3"/>
  <c r="A92" i="3"/>
  <c r="A93" i="3"/>
  <c r="A94" i="3"/>
  <c r="A95" i="3"/>
  <c r="A96" i="3"/>
  <c r="A97" i="3"/>
  <c r="A98" i="3"/>
  <c r="A99" i="3"/>
  <c r="A100" i="3"/>
  <c r="A101" i="3"/>
  <c r="A102" i="3"/>
  <c r="A103" i="3"/>
  <c r="A104" i="3"/>
  <c r="A105" i="3"/>
  <c r="A106" i="3"/>
  <c r="A107" i="3"/>
  <c r="A108" i="3"/>
  <c r="A109" i="3"/>
  <c r="A110" i="3"/>
  <c r="A111" i="3"/>
  <c r="A112" i="3"/>
  <c r="A113" i="3"/>
  <c r="A114" i="3"/>
  <c r="A115" i="3"/>
  <c r="A116" i="3"/>
  <c r="A117" i="3"/>
  <c r="A118" i="3"/>
  <c r="A119" i="3"/>
  <c r="A120" i="3"/>
  <c r="A121" i="3"/>
  <c r="A122" i="3"/>
  <c r="A123" i="3"/>
  <c r="A124" i="3"/>
  <c r="A125" i="3"/>
  <c r="A126" i="3"/>
  <c r="A127" i="3"/>
  <c r="A128" i="3"/>
  <c r="A129" i="3"/>
  <c r="A130" i="3"/>
  <c r="A131" i="3"/>
  <c r="A132" i="3"/>
  <c r="A133" i="3"/>
  <c r="A134" i="3"/>
  <c r="A135" i="3"/>
  <c r="A136" i="3"/>
  <c r="A137" i="3"/>
  <c r="A138" i="3"/>
  <c r="A139" i="3"/>
  <c r="A140" i="3"/>
  <c r="A141" i="3"/>
  <c r="A142" i="3"/>
  <c r="A143" i="3"/>
  <c r="A144" i="3"/>
  <c r="A145" i="3"/>
  <c r="A146" i="3"/>
  <c r="A147" i="3"/>
  <c r="A148" i="3"/>
  <c r="A149" i="3"/>
  <c r="A150" i="3"/>
  <c r="A151" i="3"/>
  <c r="A152" i="3"/>
  <c r="A153" i="3"/>
  <c r="A154" i="3"/>
  <c r="A155" i="3"/>
  <c r="A156" i="3"/>
  <c r="A157" i="3"/>
  <c r="A158" i="3"/>
  <c r="A159" i="3"/>
  <c r="A160" i="3"/>
  <c r="A161" i="3"/>
  <c r="A162" i="3"/>
  <c r="A163" i="3"/>
  <c r="A164" i="3"/>
  <c r="A165" i="3"/>
  <c r="A166" i="3"/>
  <c r="A167" i="3"/>
  <c r="A168" i="3"/>
  <c r="A169" i="3"/>
  <c r="A170" i="3"/>
  <c r="A171" i="3"/>
  <c r="A172" i="3"/>
  <c r="A173" i="3"/>
  <c r="A174" i="3"/>
  <c r="A175" i="3"/>
  <c r="A176" i="3"/>
  <c r="A177" i="3"/>
  <c r="A178" i="3"/>
  <c r="A179" i="3"/>
  <c r="A180" i="3"/>
  <c r="A181" i="3"/>
  <c r="A182" i="3"/>
  <c r="A183" i="3"/>
  <c r="A184" i="3"/>
  <c r="A185" i="3"/>
  <c r="A186" i="3"/>
  <c r="A187" i="3"/>
  <c r="A188" i="3"/>
  <c r="A189" i="3"/>
  <c r="A190" i="3"/>
  <c r="A191" i="3"/>
  <c r="A192" i="3"/>
  <c r="A193" i="3"/>
  <c r="A194" i="3"/>
  <c r="A195" i="3"/>
  <c r="A196" i="3"/>
  <c r="A197" i="3"/>
  <c r="A198" i="3"/>
  <c r="A199" i="3"/>
  <c r="A200" i="3"/>
  <c r="A201" i="3"/>
  <c r="A202" i="3"/>
  <c r="A203" i="3"/>
  <c r="A204" i="3"/>
  <c r="A205" i="3"/>
  <c r="A206" i="3"/>
  <c r="A207" i="3"/>
  <c r="A208" i="3"/>
  <c r="A209" i="3"/>
  <c r="A210" i="3"/>
  <c r="A211" i="3"/>
  <c r="A212" i="3"/>
  <c r="A213" i="3"/>
  <c r="A214" i="3"/>
  <c r="A215" i="3"/>
  <c r="A216" i="3"/>
  <c r="A217" i="3"/>
  <c r="A218" i="3"/>
  <c r="A219" i="3"/>
  <c r="A220" i="3"/>
  <c r="A221" i="3"/>
  <c r="A222" i="3"/>
  <c r="A223" i="3"/>
  <c r="A224" i="3"/>
  <c r="A225" i="3"/>
  <c r="A226" i="3"/>
  <c r="A227" i="3"/>
  <c r="A228" i="3"/>
  <c r="A229" i="3"/>
  <c r="A230" i="3"/>
  <c r="A231" i="3"/>
  <c r="A232" i="3"/>
  <c r="A233" i="3"/>
  <c r="A234" i="3"/>
  <c r="A235" i="3"/>
  <c r="A236" i="3"/>
  <c r="A237" i="3"/>
  <c r="A238" i="3"/>
  <c r="A239" i="3"/>
  <c r="A240" i="3"/>
  <c r="A241" i="3"/>
  <c r="A242" i="3"/>
  <c r="A243" i="3"/>
  <c r="A244" i="3"/>
  <c r="A245" i="3"/>
  <c r="A246" i="3"/>
  <c r="A247" i="3"/>
  <c r="A248" i="3"/>
  <c r="A249" i="3"/>
  <c r="A250" i="3"/>
  <c r="A251" i="3"/>
  <c r="A252" i="3"/>
  <c r="A253" i="3"/>
  <c r="A254" i="3"/>
  <c r="A255" i="3"/>
  <c r="A256" i="3"/>
  <c r="A257" i="3"/>
  <c r="A258" i="3"/>
  <c r="A259" i="3"/>
  <c r="A260" i="3"/>
  <c r="A261" i="3"/>
  <c r="A262" i="3"/>
  <c r="A263" i="3"/>
  <c r="A264" i="3"/>
  <c r="A265" i="3"/>
  <c r="A266" i="3"/>
  <c r="A267" i="3"/>
  <c r="A268" i="3"/>
  <c r="A269" i="3"/>
  <c r="A270" i="3"/>
  <c r="A271" i="3"/>
  <c r="A272" i="3"/>
  <c r="A273" i="3"/>
  <c r="A274" i="3"/>
  <c r="A275" i="3"/>
  <c r="A276" i="3"/>
  <c r="A277" i="3"/>
  <c r="A278" i="3"/>
  <c r="A279" i="3"/>
  <c r="A280" i="3"/>
  <c r="A281" i="3"/>
  <c r="A282" i="3"/>
  <c r="A283" i="3"/>
  <c r="A284" i="3"/>
  <c r="A285" i="3"/>
  <c r="A286" i="3"/>
  <c r="A287" i="3"/>
  <c r="A288" i="3"/>
  <c r="A289" i="3"/>
  <c r="A290" i="3"/>
  <c r="A291" i="3"/>
  <c r="A292" i="3"/>
  <c r="A293" i="3"/>
  <c r="A294" i="3"/>
  <c r="A295" i="3"/>
  <c r="A296" i="3"/>
  <c r="A297" i="3"/>
  <c r="A298" i="3"/>
  <c r="A299" i="3"/>
  <c r="A300" i="3"/>
  <c r="A301" i="3"/>
  <c r="A302" i="3"/>
  <c r="A303" i="3"/>
  <c r="A304" i="3"/>
  <c r="A305" i="3"/>
  <c r="A306" i="3"/>
  <c r="A307" i="3"/>
  <c r="A308" i="3"/>
  <c r="A309" i="3"/>
  <c r="A310" i="3"/>
  <c r="A311" i="3"/>
  <c r="A312" i="3"/>
  <c r="A313" i="3"/>
  <c r="A314" i="3"/>
  <c r="A315" i="3"/>
  <c r="A316" i="3"/>
  <c r="A317" i="3"/>
  <c r="A318" i="3"/>
  <c r="A319" i="3"/>
  <c r="A320" i="3"/>
  <c r="A321" i="3"/>
  <c r="A322" i="3"/>
  <c r="A323" i="3"/>
  <c r="A324" i="3"/>
  <c r="A325" i="3"/>
  <c r="A326" i="3"/>
  <c r="A327" i="3"/>
  <c r="A328" i="3"/>
  <c r="A329" i="3"/>
  <c r="A330" i="3"/>
  <c r="A331" i="3"/>
  <c r="A332" i="3"/>
  <c r="A333" i="3"/>
  <c r="A334" i="3"/>
  <c r="A335" i="3"/>
  <c r="A336" i="3"/>
  <c r="A337" i="3"/>
  <c r="A338" i="3"/>
  <c r="A339" i="3"/>
  <c r="A340" i="3"/>
  <c r="A341" i="3"/>
  <c r="A342" i="3"/>
  <c r="A343" i="3"/>
  <c r="A344" i="3"/>
  <c r="A345" i="3"/>
  <c r="A346" i="3"/>
  <c r="A347" i="3"/>
  <c r="A348" i="3"/>
  <c r="A349" i="3"/>
  <c r="A350" i="3"/>
  <c r="A351" i="3"/>
  <c r="A352" i="3"/>
  <c r="A353" i="3"/>
  <c r="A354" i="3"/>
  <c r="A355" i="3"/>
  <c r="A356" i="3"/>
  <c r="A357" i="3"/>
  <c r="A358" i="3"/>
  <c r="A359" i="3"/>
  <c r="A360" i="3"/>
  <c r="A361" i="3"/>
  <c r="A362" i="3"/>
  <c r="A363" i="3"/>
  <c r="A364" i="3"/>
  <c r="A365" i="3"/>
  <c r="A366" i="3"/>
  <c r="A367" i="3"/>
  <c r="A368" i="3"/>
  <c r="A369" i="3"/>
  <c r="A370" i="3"/>
  <c r="A371" i="3"/>
  <c r="A372" i="3"/>
  <c r="A373" i="3"/>
  <c r="A374" i="3"/>
  <c r="A375" i="3"/>
  <c r="A376" i="3"/>
  <c r="A377" i="3"/>
  <c r="A378" i="3"/>
  <c r="A379" i="3"/>
  <c r="A380" i="3"/>
  <c r="A381" i="3"/>
  <c r="A382" i="3"/>
  <c r="A383" i="3"/>
  <c r="A384" i="3"/>
  <c r="A385" i="3"/>
  <c r="A386" i="3"/>
  <c r="A387" i="3"/>
  <c r="A388" i="3"/>
  <c r="A389" i="3"/>
  <c r="A390" i="3"/>
  <c r="A391" i="3"/>
  <c r="A392" i="3"/>
  <c r="A393" i="3"/>
  <c r="A394" i="3"/>
  <c r="A395" i="3"/>
  <c r="A396" i="3"/>
  <c r="A397" i="3"/>
  <c r="A398" i="3"/>
  <c r="A399" i="3"/>
  <c r="A400" i="3"/>
  <c r="A401" i="3"/>
  <c r="A402" i="3"/>
  <c r="A403" i="3"/>
  <c r="A404" i="3"/>
  <c r="A405" i="3"/>
  <c r="A406" i="3"/>
  <c r="A407" i="3"/>
  <c r="A408" i="3"/>
  <c r="A409" i="3"/>
  <c r="A410" i="3"/>
  <c r="A411" i="3"/>
  <c r="A412" i="3"/>
  <c r="A413" i="3"/>
  <c r="A414" i="3"/>
  <c r="A415" i="3"/>
  <c r="A416" i="3"/>
  <c r="A417" i="3"/>
  <c r="A418" i="3"/>
  <c r="A419" i="3"/>
  <c r="A420" i="3"/>
  <c r="A421" i="3"/>
  <c r="A422" i="3"/>
  <c r="A423" i="3"/>
  <c r="A424" i="3"/>
  <c r="A425" i="3"/>
  <c r="A426" i="3"/>
  <c r="A427" i="3"/>
  <c r="A428" i="3"/>
  <c r="A429" i="3"/>
  <c r="A430" i="3"/>
  <c r="A431" i="3"/>
  <c r="A432" i="3"/>
  <c r="A433" i="3"/>
  <c r="A434" i="3"/>
  <c r="A435" i="3"/>
  <c r="A436" i="3"/>
  <c r="A437" i="3"/>
  <c r="A438" i="3"/>
  <c r="A439" i="3"/>
  <c r="A440" i="3"/>
  <c r="A441" i="3"/>
  <c r="A442" i="3"/>
  <c r="A443" i="3"/>
  <c r="A444" i="3"/>
  <c r="A445" i="3"/>
  <c r="A446" i="3"/>
  <c r="A447" i="3"/>
  <c r="A448" i="3"/>
  <c r="A449" i="3"/>
  <c r="A450" i="3"/>
  <c r="A451" i="3"/>
  <c r="A452" i="3"/>
  <c r="A453" i="3"/>
  <c r="A454" i="3"/>
  <c r="A455" i="3"/>
  <c r="A456" i="3"/>
  <c r="A457" i="3"/>
  <c r="A458" i="3"/>
  <c r="A459" i="3"/>
  <c r="A460" i="3"/>
  <c r="A461" i="3"/>
  <c r="A462" i="3"/>
  <c r="A463" i="3"/>
  <c r="A464" i="3"/>
  <c r="A465" i="3"/>
  <c r="A466" i="3"/>
  <c r="A467" i="3"/>
  <c r="A468" i="3"/>
  <c r="A469" i="3"/>
  <c r="A470" i="3"/>
  <c r="A471" i="3"/>
  <c r="A472" i="3"/>
  <c r="A473" i="3"/>
  <c r="A474" i="3"/>
  <c r="A475" i="3"/>
  <c r="A476" i="3"/>
  <c r="A477" i="3"/>
  <c r="A478" i="3"/>
  <c r="A479" i="3"/>
  <c r="A480" i="3"/>
  <c r="A481" i="3"/>
  <c r="A482" i="3"/>
  <c r="A483" i="3"/>
  <c r="A484" i="3"/>
  <c r="A485" i="3"/>
  <c r="A486" i="3"/>
  <c r="A487" i="3"/>
  <c r="A488" i="3"/>
  <c r="A489" i="3"/>
  <c r="A490" i="3"/>
  <c r="A491" i="3"/>
  <c r="A492" i="3"/>
  <c r="A493" i="3"/>
  <c r="A494" i="3"/>
  <c r="A495" i="3"/>
  <c r="A496" i="3"/>
  <c r="A497" i="3"/>
  <c r="A498" i="3"/>
  <c r="A499" i="3"/>
  <c r="A500" i="3"/>
  <c r="A501" i="3"/>
  <c r="A502" i="3"/>
  <c r="A503" i="3"/>
  <c r="A504" i="3"/>
  <c r="A505" i="3"/>
  <c r="A506" i="3"/>
  <c r="A507" i="3"/>
  <c r="A508" i="3"/>
  <c r="A509" i="3"/>
  <c r="A510" i="3"/>
  <c r="A511" i="3"/>
  <c r="A512" i="3"/>
  <c r="A513" i="3"/>
  <c r="A514" i="3"/>
  <c r="A515" i="3"/>
  <c r="A516" i="3"/>
  <c r="A517" i="3"/>
  <c r="A518" i="3"/>
  <c r="A519" i="3"/>
  <c r="A520" i="3"/>
  <c r="A521" i="3"/>
  <c r="A522" i="3"/>
  <c r="A523" i="3"/>
  <c r="A524" i="3"/>
  <c r="A525" i="3"/>
  <c r="A526" i="3"/>
  <c r="A527" i="3"/>
  <c r="A528" i="3"/>
  <c r="A529" i="3"/>
  <c r="A530" i="3"/>
  <c r="A531" i="3"/>
  <c r="A532" i="3"/>
  <c r="A533" i="3"/>
  <c r="A534" i="3"/>
  <c r="A535" i="3"/>
  <c r="A536" i="3"/>
  <c r="A537" i="3"/>
  <c r="A538" i="3"/>
  <c r="A539" i="3"/>
  <c r="A540" i="3"/>
  <c r="A541" i="3"/>
  <c r="A542" i="3"/>
  <c r="A543" i="3"/>
  <c r="A544" i="3"/>
  <c r="A545" i="3"/>
  <c r="A546" i="3"/>
  <c r="A547" i="3"/>
  <c r="A548" i="3"/>
  <c r="A549" i="3"/>
  <c r="A550" i="3"/>
  <c r="A551" i="3"/>
  <c r="A552" i="3"/>
  <c r="A553" i="3"/>
  <c r="A554" i="3"/>
  <c r="A555" i="3"/>
  <c r="A556" i="3"/>
  <c r="A557" i="3"/>
  <c r="A558" i="3"/>
  <c r="A559" i="3"/>
  <c r="A560" i="3"/>
  <c r="A561" i="3"/>
  <c r="A562" i="3"/>
  <c r="A563" i="3"/>
  <c r="A564" i="3"/>
  <c r="A565" i="3"/>
  <c r="A566" i="3"/>
  <c r="A567" i="3"/>
  <c r="A568" i="3"/>
  <c r="A569" i="3"/>
  <c r="A570" i="3"/>
  <c r="A571" i="3"/>
  <c r="A572" i="3"/>
  <c r="A573" i="3"/>
  <c r="A574" i="3"/>
  <c r="A575" i="3"/>
  <c r="A576" i="3"/>
  <c r="A577" i="3"/>
  <c r="A578" i="3"/>
  <c r="A579" i="3"/>
  <c r="A580" i="3"/>
  <c r="A581" i="3"/>
  <c r="A582" i="3"/>
  <c r="A583" i="3"/>
  <c r="A584" i="3"/>
  <c r="A585" i="3"/>
  <c r="A586" i="3"/>
  <c r="A587" i="3"/>
  <c r="A588" i="3"/>
  <c r="A589" i="3"/>
  <c r="A590" i="3"/>
  <c r="A591" i="3"/>
  <c r="A592" i="3"/>
  <c r="A593" i="3"/>
  <c r="A594" i="3"/>
  <c r="A595" i="3"/>
  <c r="A596" i="3"/>
  <c r="A597" i="3"/>
  <c r="A598" i="3"/>
  <c r="A599" i="3"/>
  <c r="A600" i="3"/>
  <c r="A601" i="3"/>
  <c r="A602" i="3"/>
  <c r="A603" i="3"/>
  <c r="A604" i="3"/>
  <c r="A605" i="3"/>
  <c r="A606" i="3"/>
  <c r="A607" i="3"/>
  <c r="A608" i="3"/>
  <c r="A609" i="3"/>
  <c r="A610" i="3"/>
  <c r="A611" i="3"/>
  <c r="A612" i="3"/>
  <c r="A613" i="3"/>
  <c r="A614" i="3"/>
  <c r="A615" i="3"/>
  <c r="A616" i="3"/>
  <c r="A617" i="3"/>
  <c r="A618" i="3"/>
  <c r="A619" i="3"/>
  <c r="A620" i="3"/>
  <c r="A621" i="3"/>
  <c r="A622" i="3"/>
  <c r="A623" i="3"/>
  <c r="A624" i="3"/>
  <c r="A625" i="3"/>
  <c r="A626" i="3"/>
  <c r="A627" i="3"/>
  <c r="A628" i="3"/>
  <c r="A629" i="3"/>
  <c r="A630" i="3"/>
  <c r="A631" i="3"/>
  <c r="A632" i="3"/>
  <c r="A633" i="3"/>
  <c r="A634" i="3"/>
  <c r="A635" i="3"/>
  <c r="A636" i="3"/>
  <c r="A637" i="3"/>
  <c r="A638" i="3"/>
  <c r="A639" i="3"/>
  <c r="A640" i="3"/>
  <c r="A641" i="3"/>
  <c r="A642" i="3"/>
  <c r="A643" i="3"/>
  <c r="A644" i="3"/>
  <c r="A645" i="3"/>
  <c r="A646" i="3"/>
  <c r="A647" i="3"/>
  <c r="A648" i="3"/>
  <c r="A649" i="3"/>
  <c r="A650" i="3"/>
  <c r="A651" i="3"/>
  <c r="A652" i="3"/>
  <c r="A653" i="3"/>
  <c r="A654" i="3"/>
  <c r="A655" i="3"/>
  <c r="A656" i="3"/>
  <c r="A657" i="3"/>
  <c r="A658" i="3"/>
  <c r="A659" i="3"/>
  <c r="A660" i="3"/>
  <c r="A661" i="3"/>
  <c r="A662" i="3"/>
  <c r="A663" i="3"/>
  <c r="A664" i="3"/>
  <c r="A665" i="3"/>
  <c r="A666" i="3"/>
  <c r="A667" i="3"/>
  <c r="A668" i="3"/>
  <c r="A669" i="3"/>
  <c r="A670" i="3"/>
  <c r="A671" i="3"/>
  <c r="A672" i="3"/>
  <c r="A673" i="3"/>
  <c r="A674" i="3"/>
  <c r="A675" i="3"/>
  <c r="A676" i="3"/>
  <c r="A677" i="3"/>
  <c r="A678" i="3"/>
  <c r="A679" i="3"/>
  <c r="A680" i="3"/>
  <c r="A681" i="3"/>
  <c r="A682" i="3"/>
  <c r="A683" i="3"/>
  <c r="A684" i="3"/>
  <c r="A685" i="3"/>
  <c r="A686" i="3"/>
  <c r="A687" i="3"/>
  <c r="A688" i="3"/>
  <c r="A689" i="3"/>
  <c r="A690" i="3"/>
  <c r="A691" i="3"/>
  <c r="A692" i="3"/>
  <c r="A693" i="3"/>
  <c r="A694" i="3"/>
  <c r="A695" i="3"/>
  <c r="A696" i="3"/>
  <c r="A697" i="3"/>
  <c r="A698" i="3"/>
  <c r="A699" i="3"/>
  <c r="A700" i="3"/>
  <c r="A701" i="3"/>
  <c r="A702" i="3"/>
  <c r="A703" i="3"/>
  <c r="A704" i="3"/>
  <c r="A705" i="3"/>
  <c r="A706" i="3"/>
  <c r="A707" i="3"/>
  <c r="A708" i="3"/>
  <c r="A709" i="3"/>
  <c r="A710" i="3"/>
  <c r="A711" i="3"/>
  <c r="A712" i="3"/>
  <c r="A713" i="3"/>
  <c r="A714" i="3"/>
  <c r="A715" i="3"/>
  <c r="A716" i="3"/>
  <c r="A717" i="3"/>
  <c r="A718" i="3"/>
  <c r="A719" i="3"/>
  <c r="A720" i="3"/>
  <c r="A721" i="3"/>
  <c r="A722" i="3"/>
  <c r="A723" i="3"/>
  <c r="A724" i="3"/>
  <c r="A725" i="3"/>
  <c r="A726" i="3"/>
  <c r="A727" i="3"/>
  <c r="A728" i="3"/>
  <c r="A729" i="3"/>
  <c r="A730" i="3"/>
  <c r="A731" i="3"/>
  <c r="A732" i="3"/>
  <c r="A733" i="3"/>
  <c r="A734" i="3"/>
  <c r="A735" i="3"/>
  <c r="A736" i="3"/>
  <c r="A737" i="3"/>
  <c r="A738" i="3"/>
  <c r="A739" i="3"/>
  <c r="A740" i="3"/>
  <c r="A741" i="3"/>
  <c r="A742" i="3"/>
  <c r="A743" i="3"/>
  <c r="A744" i="3"/>
  <c r="A745" i="3"/>
  <c r="A746" i="3"/>
  <c r="A747" i="3"/>
  <c r="A748" i="3"/>
  <c r="A749" i="3"/>
  <c r="A750" i="3"/>
  <c r="A751" i="3"/>
  <c r="A752" i="3"/>
  <c r="A753" i="3"/>
  <c r="A754" i="3"/>
  <c r="A755" i="3"/>
  <c r="A756" i="3"/>
  <c r="A757" i="3"/>
  <c r="A758" i="3"/>
  <c r="A759" i="3"/>
  <c r="A760" i="3"/>
  <c r="A761" i="3"/>
  <c r="A762" i="3"/>
  <c r="A763" i="3"/>
  <c r="A764" i="3"/>
  <c r="A765" i="3"/>
  <c r="A766" i="3"/>
  <c r="A767" i="3"/>
  <c r="A768" i="3"/>
  <c r="A769" i="3"/>
  <c r="A770" i="3"/>
  <c r="A771" i="3"/>
  <c r="A772" i="3"/>
  <c r="A773" i="3"/>
  <c r="A774" i="3"/>
  <c r="A775" i="3"/>
  <c r="A776" i="3"/>
  <c r="A777" i="3"/>
  <c r="A778" i="3"/>
  <c r="A779" i="3"/>
  <c r="A780" i="3"/>
  <c r="A781" i="3"/>
  <c r="A782" i="3"/>
  <c r="A783" i="3"/>
  <c r="A784" i="3"/>
  <c r="A785" i="3"/>
  <c r="A786" i="3"/>
  <c r="A787" i="3"/>
  <c r="A788" i="3"/>
  <c r="A789" i="3"/>
  <c r="A790" i="3"/>
  <c r="A791" i="3"/>
  <c r="A792" i="3"/>
  <c r="A793" i="3"/>
  <c r="A794" i="3"/>
  <c r="A795" i="3"/>
  <c r="A796" i="3"/>
  <c r="A797" i="3"/>
  <c r="A798" i="3"/>
  <c r="A799" i="3"/>
  <c r="A800" i="3"/>
  <c r="A801" i="3"/>
  <c r="A802" i="3"/>
  <c r="A803" i="3"/>
  <c r="A804" i="3"/>
  <c r="A805" i="3"/>
  <c r="A806" i="3"/>
  <c r="A807" i="3"/>
  <c r="A808" i="3"/>
  <c r="A809" i="3"/>
  <c r="A810" i="3"/>
  <c r="A811" i="3"/>
  <c r="A812" i="3"/>
  <c r="A813" i="3"/>
  <c r="A814" i="3"/>
  <c r="A815" i="3"/>
  <c r="A816" i="3"/>
  <c r="A817" i="3"/>
  <c r="A818" i="3"/>
  <c r="A819" i="3"/>
  <c r="A820" i="3"/>
  <c r="A821" i="3"/>
  <c r="A822" i="3"/>
  <c r="A823" i="3"/>
  <c r="A824" i="3"/>
  <c r="A825" i="3"/>
  <c r="A826" i="3"/>
  <c r="A827" i="3"/>
  <c r="A828" i="3"/>
  <c r="A829" i="3"/>
  <c r="A830" i="3"/>
  <c r="A831" i="3"/>
  <c r="A832" i="3"/>
  <c r="A833" i="3"/>
  <c r="A834" i="3"/>
  <c r="A835" i="3"/>
  <c r="A836" i="3"/>
  <c r="A837" i="3"/>
  <c r="A838" i="3"/>
  <c r="A839" i="3"/>
  <c r="A840" i="3"/>
  <c r="A841" i="3"/>
  <c r="A842" i="3"/>
  <c r="A843" i="3"/>
  <c r="A844" i="3"/>
  <c r="A845" i="3"/>
  <c r="A846" i="3"/>
  <c r="A847" i="3"/>
  <c r="A848" i="3"/>
  <c r="A849" i="3"/>
  <c r="A850" i="3"/>
  <c r="A851" i="3"/>
  <c r="A852" i="3"/>
  <c r="A853" i="3"/>
  <c r="A854" i="3"/>
  <c r="A855" i="3"/>
  <c r="A856" i="3"/>
  <c r="A857" i="3"/>
  <c r="A858" i="3"/>
  <c r="A859" i="3"/>
  <c r="A860" i="3"/>
  <c r="A861" i="3"/>
  <c r="A862" i="3"/>
  <c r="A863" i="3"/>
  <c r="A864" i="3"/>
  <c r="A865" i="3"/>
  <c r="A866" i="3"/>
  <c r="A867" i="3"/>
  <c r="A868" i="3"/>
  <c r="A869" i="3"/>
  <c r="A870" i="3"/>
  <c r="A871" i="3"/>
  <c r="A872" i="3"/>
  <c r="A873" i="3"/>
  <c r="A874" i="3"/>
  <c r="A875" i="3"/>
  <c r="A876" i="3"/>
  <c r="A877" i="3"/>
  <c r="A878" i="3"/>
  <c r="A879" i="3"/>
  <c r="A880" i="3"/>
  <c r="A881" i="3"/>
  <c r="A882" i="3"/>
  <c r="A883" i="3"/>
  <c r="A884" i="3"/>
  <c r="A885" i="3"/>
  <c r="A886" i="3"/>
  <c r="A887" i="3"/>
  <c r="A888" i="3"/>
  <c r="A889" i="3"/>
  <c r="A890" i="3"/>
  <c r="A891" i="3"/>
  <c r="A892" i="3"/>
  <c r="A893" i="3"/>
  <c r="A894" i="3"/>
  <c r="A895" i="3"/>
  <c r="A896" i="3"/>
  <c r="A897" i="3"/>
  <c r="A898" i="3"/>
  <c r="A899" i="3"/>
  <c r="A900" i="3"/>
  <c r="A901" i="3"/>
  <c r="A902" i="3"/>
  <c r="A903" i="3"/>
  <c r="A904" i="3"/>
  <c r="A905" i="3"/>
  <c r="A906" i="3"/>
  <c r="A907" i="3"/>
  <c r="A908" i="3"/>
  <c r="A909" i="3"/>
  <c r="A910" i="3"/>
  <c r="A911" i="3"/>
  <c r="A912" i="3"/>
  <c r="A913" i="3"/>
  <c r="A914" i="3"/>
  <c r="A915" i="3"/>
  <c r="A916" i="3"/>
  <c r="A917" i="3"/>
  <c r="A918" i="3"/>
  <c r="A919" i="3"/>
  <c r="A920" i="3"/>
  <c r="A921" i="3"/>
  <c r="A922" i="3"/>
  <c r="A923" i="3"/>
  <c r="A924" i="3"/>
  <c r="A925" i="3"/>
  <c r="A926" i="3"/>
  <c r="A927" i="3"/>
  <c r="A928" i="3"/>
  <c r="A929" i="3"/>
  <c r="A930" i="3"/>
  <c r="A931" i="3"/>
  <c r="A932" i="3"/>
  <c r="A933" i="3"/>
  <c r="A934" i="3"/>
  <c r="A935" i="3"/>
  <c r="A936" i="3"/>
  <c r="A937" i="3"/>
  <c r="A938" i="3"/>
  <c r="A939" i="3"/>
  <c r="A940" i="3"/>
  <c r="A941" i="3"/>
  <c r="A942" i="3"/>
  <c r="A943" i="3"/>
  <c r="A944" i="3"/>
  <c r="A945" i="3"/>
  <c r="A946" i="3"/>
  <c r="A947" i="3"/>
  <c r="A948" i="3"/>
  <c r="A949" i="3"/>
  <c r="A950" i="3"/>
  <c r="A951" i="3"/>
  <c r="A952" i="3"/>
  <c r="A953" i="3"/>
  <c r="A954" i="3"/>
  <c r="A955" i="3"/>
  <c r="A956" i="3"/>
  <c r="A957" i="3"/>
  <c r="A958" i="3"/>
  <c r="A959" i="3"/>
  <c r="A960" i="3"/>
  <c r="A961" i="3"/>
  <c r="A962" i="3"/>
  <c r="A963" i="3"/>
  <c r="A964" i="3"/>
  <c r="A965" i="3"/>
  <c r="A966" i="3"/>
  <c r="A967" i="3"/>
  <c r="A968" i="3"/>
  <c r="A969" i="3"/>
  <c r="A970" i="3"/>
  <c r="A971" i="3"/>
  <c r="A972" i="3"/>
  <c r="A973" i="3"/>
  <c r="A974" i="3"/>
  <c r="A975" i="3"/>
  <c r="A976" i="3"/>
  <c r="A977" i="3"/>
  <c r="A978" i="3"/>
  <c r="A979" i="3"/>
  <c r="A980" i="3"/>
  <c r="A981" i="3"/>
  <c r="A982" i="3"/>
  <c r="A983" i="3"/>
  <c r="A984" i="3"/>
  <c r="A985" i="3"/>
  <c r="A986" i="3"/>
  <c r="A987" i="3"/>
  <c r="A988" i="3"/>
  <c r="A989" i="3"/>
  <c r="A990" i="3"/>
  <c r="A991" i="3"/>
  <c r="A992" i="3"/>
  <c r="A993" i="3"/>
  <c r="A994" i="3"/>
  <c r="A995" i="3"/>
  <c r="A996" i="3"/>
  <c r="A997" i="3"/>
  <c r="A998" i="3"/>
  <c r="A999" i="3"/>
  <c r="A1000" i="3"/>
  <c r="A1001" i="3"/>
  <c r="A1002" i="3"/>
  <c r="A1003" i="3"/>
  <c r="A1004" i="3"/>
  <c r="A1005" i="3"/>
  <c r="A1006" i="3"/>
  <c r="A1007" i="3"/>
  <c r="A1008" i="3"/>
  <c r="A1009" i="3"/>
  <c r="A1010" i="3"/>
  <c r="A1011" i="3"/>
  <c r="A1012" i="3"/>
  <c r="A1013" i="3"/>
  <c r="A1014" i="3"/>
  <c r="A1015" i="3"/>
  <c r="A1016" i="3"/>
  <c r="A1017" i="3"/>
  <c r="A1018" i="3"/>
  <c r="A1019" i="3"/>
  <c r="A1020" i="3"/>
  <c r="A1021" i="3"/>
  <c r="A1022" i="3"/>
  <c r="A1023" i="3"/>
  <c r="A1024" i="3"/>
  <c r="A1025" i="3"/>
  <c r="A1026" i="3"/>
  <c r="A1027" i="3"/>
  <c r="A1028" i="3"/>
  <c r="A1029" i="3"/>
  <c r="A1030" i="3"/>
  <c r="A1031" i="3"/>
  <c r="A1032" i="3"/>
  <c r="A1033" i="3"/>
  <c r="A1034" i="3"/>
  <c r="A1035" i="3"/>
  <c r="A1036" i="3"/>
  <c r="A1037" i="3"/>
  <c r="A1038" i="3"/>
  <c r="A1039" i="3"/>
  <c r="A1040" i="3"/>
  <c r="A1041" i="3"/>
  <c r="A1042" i="3"/>
  <c r="A1043" i="3"/>
  <c r="A1044" i="3"/>
  <c r="A1045" i="3"/>
  <c r="A1046" i="3"/>
  <c r="A1047" i="3"/>
  <c r="A1048" i="3"/>
  <c r="A1049" i="3"/>
  <c r="A1050" i="3"/>
  <c r="A1051" i="3"/>
  <c r="A1052" i="3"/>
  <c r="A1053" i="3"/>
  <c r="A1054" i="3"/>
  <c r="A1055" i="3"/>
  <c r="A1056" i="3"/>
  <c r="A1057" i="3"/>
  <c r="A1058" i="3"/>
  <c r="A1059" i="3"/>
  <c r="A1060" i="3"/>
  <c r="A1061" i="3"/>
  <c r="A1062" i="3"/>
  <c r="A1063" i="3"/>
  <c r="A1064" i="3"/>
  <c r="A1065" i="3"/>
  <c r="A1066" i="3"/>
  <c r="A1067" i="3"/>
  <c r="A1068" i="3"/>
  <c r="A1069" i="3"/>
  <c r="A1070" i="3"/>
  <c r="A1071" i="3"/>
  <c r="A1072" i="3"/>
  <c r="A1073" i="3"/>
  <c r="A1074" i="3"/>
  <c r="A1075" i="3"/>
  <c r="A1076" i="3"/>
  <c r="A1077" i="3"/>
  <c r="A1078" i="3"/>
  <c r="A1079" i="3"/>
  <c r="A1080" i="3"/>
  <c r="A1081" i="3"/>
  <c r="A1082" i="3"/>
  <c r="A1083" i="3"/>
  <c r="A1084" i="3"/>
  <c r="A1085" i="3"/>
  <c r="A1086" i="3"/>
  <c r="A1087" i="3"/>
  <c r="A1088" i="3"/>
  <c r="A1089" i="3"/>
  <c r="A1090" i="3"/>
  <c r="A1091" i="3"/>
  <c r="A1092" i="3"/>
  <c r="A1093" i="3"/>
  <c r="A1094" i="3"/>
  <c r="A1095" i="3"/>
  <c r="A1096" i="3"/>
  <c r="A1097" i="3"/>
  <c r="A1098" i="3"/>
  <c r="A1099" i="3"/>
  <c r="A1100" i="3"/>
  <c r="A1101" i="3"/>
  <c r="A1102" i="3"/>
  <c r="A1103" i="3"/>
  <c r="A1104" i="3"/>
  <c r="A1105" i="3"/>
  <c r="A1106" i="3"/>
  <c r="A1107" i="3"/>
  <c r="A1108" i="3"/>
  <c r="A1109" i="3"/>
  <c r="A1110" i="3"/>
  <c r="A1111" i="3"/>
  <c r="A1112" i="3"/>
  <c r="A1113" i="3"/>
  <c r="A1114" i="3"/>
  <c r="A1115" i="3"/>
  <c r="A1116" i="3"/>
  <c r="A1117" i="3"/>
  <c r="A1118" i="3"/>
  <c r="A1119" i="3"/>
  <c r="A1120" i="3"/>
  <c r="A1121" i="3"/>
  <c r="A1122" i="3"/>
  <c r="A1123" i="3"/>
  <c r="A1124" i="3"/>
  <c r="A1125" i="3"/>
  <c r="A1126" i="3"/>
  <c r="A1127" i="3"/>
  <c r="A1128" i="3"/>
  <c r="A1129" i="3"/>
  <c r="A1130" i="3"/>
  <c r="A1131" i="3"/>
  <c r="A1132" i="3"/>
  <c r="A1133" i="3"/>
  <c r="A1134" i="3"/>
  <c r="A1135" i="3"/>
  <c r="A1136" i="3"/>
  <c r="A1137" i="3"/>
  <c r="A1138" i="3"/>
  <c r="A1139" i="3"/>
  <c r="A1140" i="3"/>
  <c r="A1141" i="3"/>
  <c r="A1142" i="3"/>
  <c r="A1143" i="3"/>
  <c r="A1144" i="3"/>
  <c r="A1145" i="3"/>
  <c r="A1146" i="3"/>
  <c r="A1147" i="3"/>
  <c r="A1148" i="3"/>
  <c r="A1149" i="3"/>
  <c r="A1150" i="3"/>
  <c r="A1151" i="3"/>
  <c r="A1152" i="3"/>
  <c r="A1153" i="3"/>
  <c r="A1154" i="3"/>
  <c r="A1155" i="3"/>
  <c r="A1156" i="3"/>
  <c r="A1157" i="3"/>
  <c r="A1158" i="3"/>
  <c r="A1159" i="3"/>
  <c r="A1160" i="3"/>
  <c r="A1161" i="3"/>
  <c r="A1162" i="3"/>
  <c r="A1163" i="3"/>
  <c r="A1164" i="3"/>
  <c r="A1165" i="3"/>
  <c r="A1166" i="3"/>
  <c r="A1167" i="3"/>
  <c r="A1168" i="3"/>
  <c r="A1169" i="3"/>
  <c r="A1170" i="3"/>
  <c r="A1171" i="3"/>
  <c r="A1172" i="3"/>
  <c r="A1173" i="3"/>
  <c r="A1174" i="3"/>
  <c r="A1175" i="3"/>
  <c r="A1176" i="3"/>
  <c r="A1177" i="3"/>
  <c r="A1178" i="3"/>
  <c r="A1179" i="3"/>
  <c r="A1180" i="3"/>
  <c r="A1181" i="3"/>
  <c r="A1182" i="3"/>
  <c r="A1183" i="3"/>
  <c r="A1184" i="3"/>
  <c r="A1185" i="3"/>
  <c r="A1186" i="3"/>
  <c r="A1187" i="3"/>
  <c r="A1188" i="3"/>
  <c r="A1189" i="3"/>
  <c r="A1190" i="3"/>
  <c r="A1191" i="3"/>
  <c r="A1192" i="3"/>
  <c r="A1193" i="3"/>
  <c r="A1194" i="3"/>
  <c r="A1195" i="3"/>
  <c r="A1196" i="3"/>
  <c r="A1197" i="3"/>
  <c r="A1198" i="3"/>
  <c r="A1199" i="3"/>
  <c r="A1200" i="3"/>
  <c r="A1201" i="3"/>
  <c r="A1202" i="3"/>
  <c r="A1203" i="3"/>
  <c r="A1204" i="3"/>
  <c r="A1205" i="3"/>
  <c r="A1206" i="3"/>
  <c r="A1207" i="3"/>
  <c r="A1208" i="3"/>
  <c r="A1209" i="3"/>
  <c r="A1210" i="3"/>
  <c r="A1211" i="3"/>
  <c r="A1212" i="3"/>
  <c r="A1213" i="3"/>
  <c r="A1214" i="3"/>
  <c r="A1215" i="3"/>
  <c r="A1216" i="3"/>
  <c r="A1217" i="3"/>
  <c r="A1218" i="3"/>
  <c r="A1219" i="3"/>
  <c r="A1220" i="3"/>
  <c r="A1221" i="3"/>
  <c r="A1222" i="3"/>
  <c r="A1223" i="3"/>
  <c r="A1224" i="3"/>
  <c r="A1225" i="3"/>
  <c r="A1226" i="3"/>
  <c r="A1227" i="3"/>
  <c r="A1228" i="3"/>
  <c r="A1229" i="3"/>
  <c r="A1230" i="3"/>
  <c r="A1231" i="3"/>
  <c r="A1232" i="3"/>
  <c r="A1233" i="3"/>
  <c r="A1234" i="3"/>
  <c r="A1235" i="3"/>
  <c r="A1236" i="3"/>
  <c r="A1237" i="3"/>
  <c r="A1238" i="3"/>
  <c r="A1239" i="3"/>
  <c r="A1240" i="3"/>
  <c r="A1241" i="3"/>
  <c r="A1242" i="3"/>
  <c r="A1243" i="3"/>
  <c r="A1244" i="3"/>
  <c r="A1245" i="3"/>
  <c r="A1246" i="3"/>
  <c r="A1247" i="3"/>
  <c r="A1248" i="3"/>
  <c r="A1249" i="3"/>
  <c r="A1250" i="3"/>
  <c r="A1251" i="3"/>
  <c r="A1252" i="3"/>
  <c r="A1253" i="3"/>
  <c r="A1254" i="3"/>
  <c r="A1255" i="3"/>
  <c r="A1256" i="3"/>
  <c r="A1257" i="3"/>
  <c r="A1258" i="3"/>
  <c r="A1259" i="3"/>
  <c r="A1260" i="3"/>
  <c r="A1261" i="3"/>
  <c r="A1262" i="3"/>
  <c r="A1263" i="3"/>
  <c r="A1264" i="3"/>
  <c r="A1265" i="3"/>
  <c r="A1266" i="3"/>
  <c r="A1267" i="3"/>
  <c r="A1268" i="3"/>
  <c r="A1269" i="3"/>
  <c r="A1270" i="3"/>
  <c r="A1271" i="3"/>
  <c r="A1272" i="3"/>
  <c r="A1273" i="3"/>
  <c r="A1274" i="3"/>
  <c r="A1275" i="3"/>
  <c r="A1276" i="3"/>
  <c r="A1277" i="3"/>
  <c r="A1278" i="3"/>
  <c r="A1279" i="3"/>
  <c r="A1280" i="3"/>
  <c r="A1281" i="3"/>
  <c r="A1282" i="3"/>
  <c r="A1283" i="3"/>
  <c r="A1284" i="3"/>
  <c r="A1285" i="3"/>
  <c r="A1286" i="3"/>
  <c r="A1287" i="3"/>
  <c r="A1288" i="3"/>
  <c r="A1289" i="3"/>
  <c r="A1290" i="3"/>
  <c r="A1291" i="3"/>
  <c r="A1292" i="3"/>
  <c r="A1293" i="3"/>
  <c r="A1294" i="3"/>
  <c r="A1295" i="3"/>
  <c r="A1296" i="3"/>
  <c r="A1297" i="3"/>
  <c r="A1298" i="3"/>
  <c r="A1299" i="3"/>
  <c r="A1300" i="3"/>
  <c r="A1301" i="3"/>
  <c r="A1302" i="3"/>
  <c r="A1303" i="3"/>
  <c r="A1304" i="3"/>
  <c r="A1305" i="3"/>
  <c r="A1306" i="3"/>
  <c r="A1307" i="3"/>
  <c r="A1308" i="3"/>
  <c r="A1309" i="3"/>
  <c r="A1310" i="3"/>
  <c r="A1311" i="3"/>
  <c r="A1312" i="3"/>
  <c r="A1313" i="3"/>
  <c r="A1314" i="3"/>
  <c r="A1315" i="3"/>
  <c r="A1316" i="3"/>
  <c r="A1317" i="3"/>
  <c r="A1318" i="3"/>
  <c r="A1319" i="3"/>
  <c r="A1320" i="3"/>
  <c r="A1321" i="3"/>
  <c r="A1322" i="3"/>
  <c r="A1323" i="3"/>
  <c r="A1324" i="3"/>
  <c r="A1325" i="3"/>
  <c r="A1326" i="3"/>
  <c r="A1327" i="3"/>
  <c r="A1328" i="3"/>
  <c r="A1329" i="3"/>
  <c r="A1330" i="3"/>
  <c r="A1331" i="3"/>
  <c r="A1332" i="3"/>
  <c r="A1333" i="3"/>
  <c r="A1334" i="3"/>
  <c r="A1335" i="3"/>
  <c r="A1336" i="3"/>
  <c r="A1337" i="3"/>
  <c r="A1338" i="3"/>
  <c r="A1339" i="3"/>
  <c r="A1340" i="3"/>
  <c r="A1341" i="3"/>
  <c r="A1342" i="3"/>
  <c r="A1343" i="3"/>
  <c r="A1344" i="3"/>
  <c r="A1345" i="3"/>
  <c r="A1346" i="3"/>
  <c r="A1347" i="3"/>
  <c r="A1348" i="3"/>
  <c r="A1349" i="3"/>
  <c r="A1350" i="3"/>
  <c r="A1351" i="3"/>
  <c r="A1352" i="3"/>
  <c r="A1353" i="3"/>
  <c r="A1354" i="3"/>
  <c r="A1355" i="3"/>
  <c r="A1356" i="3"/>
  <c r="A1357" i="3"/>
  <c r="A1358" i="3"/>
  <c r="A1359" i="3"/>
  <c r="A1360" i="3"/>
  <c r="A1361" i="3"/>
  <c r="A1362" i="3"/>
  <c r="A1363" i="3"/>
  <c r="A1364" i="3"/>
  <c r="A1365" i="3"/>
  <c r="A1366" i="3"/>
  <c r="A1367" i="3"/>
  <c r="A1368" i="3"/>
  <c r="A1369" i="3"/>
  <c r="A1370" i="3"/>
  <c r="A1371" i="3"/>
  <c r="A1372" i="3"/>
  <c r="A1373" i="3"/>
  <c r="A1374" i="3"/>
  <c r="A1375" i="3"/>
  <c r="A1376" i="3"/>
  <c r="A1377" i="3"/>
  <c r="A1378" i="3"/>
  <c r="A1379" i="3"/>
  <c r="A1380" i="3"/>
  <c r="A1381" i="3"/>
  <c r="A1382" i="3"/>
  <c r="A1383" i="3"/>
  <c r="A1384" i="3"/>
  <c r="A1385" i="3"/>
  <c r="A1386" i="3"/>
  <c r="A1387" i="3"/>
  <c r="A1388" i="3"/>
  <c r="A1389" i="3"/>
  <c r="A1390" i="3"/>
  <c r="A1391" i="3"/>
  <c r="A1392" i="3"/>
  <c r="A1393" i="3"/>
  <c r="A1394" i="3"/>
  <c r="A1395" i="3"/>
  <c r="A1396" i="3"/>
  <c r="A1397" i="3"/>
  <c r="A1398" i="3"/>
  <c r="A1399" i="3"/>
  <c r="A1400" i="3"/>
  <c r="A1401" i="3"/>
  <c r="A1402" i="3"/>
  <c r="A1403" i="3"/>
  <c r="A1404" i="3"/>
  <c r="A1405" i="3"/>
  <c r="A1406" i="3"/>
  <c r="A1407" i="3"/>
  <c r="A1408" i="3"/>
  <c r="A1409" i="3"/>
  <c r="A1410" i="3"/>
  <c r="A1411" i="3"/>
  <c r="A1412" i="3"/>
  <c r="A1413" i="3"/>
  <c r="A1414" i="3"/>
  <c r="A1415" i="3"/>
  <c r="A1416" i="3"/>
  <c r="A1417" i="3"/>
  <c r="A1418" i="3"/>
  <c r="A1419" i="3"/>
  <c r="A1420" i="3"/>
  <c r="A1421" i="3"/>
  <c r="A1422" i="3"/>
  <c r="A1423" i="3"/>
  <c r="A1424" i="3"/>
  <c r="A1425" i="3"/>
  <c r="A1426" i="3"/>
  <c r="A1427" i="3"/>
  <c r="A1428" i="3"/>
  <c r="A1429" i="3"/>
  <c r="A1430" i="3"/>
  <c r="A1431" i="3"/>
  <c r="A1432" i="3"/>
  <c r="A1433" i="3"/>
  <c r="A1434" i="3"/>
  <c r="A1435" i="3"/>
  <c r="A1436" i="3"/>
  <c r="A1437" i="3"/>
  <c r="A1438" i="3"/>
  <c r="A1439" i="3"/>
  <c r="A1440" i="3"/>
  <c r="A1441" i="3"/>
  <c r="A1442" i="3"/>
  <c r="A1443" i="3"/>
  <c r="A1444" i="3"/>
  <c r="A1445" i="3"/>
  <c r="A1446" i="3"/>
  <c r="A1447" i="3"/>
  <c r="A1448" i="3"/>
  <c r="A1449" i="3"/>
  <c r="A1450" i="3"/>
  <c r="A1451" i="3"/>
  <c r="A1452" i="3"/>
  <c r="A1453" i="3"/>
  <c r="A1454" i="3"/>
  <c r="A1455" i="3"/>
  <c r="A1456" i="3"/>
  <c r="A1457" i="3"/>
  <c r="A1458" i="3"/>
  <c r="A1459" i="3"/>
  <c r="A1460" i="3"/>
  <c r="A1461" i="3"/>
  <c r="A1462" i="3"/>
  <c r="A1463" i="3"/>
  <c r="A1464" i="3"/>
  <c r="A1465" i="3"/>
  <c r="A1466" i="3"/>
  <c r="A1467" i="3"/>
  <c r="A1468" i="3"/>
  <c r="A1469" i="3"/>
  <c r="A1470" i="3"/>
  <c r="A1471" i="3"/>
  <c r="A1472" i="3"/>
  <c r="A1473" i="3"/>
  <c r="A1474" i="3"/>
  <c r="A1475" i="3"/>
  <c r="A1476" i="3"/>
  <c r="A1477" i="3"/>
  <c r="A1478" i="3"/>
  <c r="A1479" i="3"/>
  <c r="A1480" i="3"/>
  <c r="A1481" i="3"/>
  <c r="A1482" i="3"/>
  <c r="A1483" i="3"/>
  <c r="A1484" i="3"/>
  <c r="A1485" i="3"/>
  <c r="A1486" i="3"/>
  <c r="A1487" i="3"/>
  <c r="A1488" i="3"/>
  <c r="A1489" i="3"/>
  <c r="A1490" i="3"/>
  <c r="A1491" i="3"/>
  <c r="A1492" i="3"/>
  <c r="A1493" i="3"/>
  <c r="A1494" i="3"/>
  <c r="A1495" i="3"/>
  <c r="A1496" i="3"/>
  <c r="A1497" i="3"/>
  <c r="A1498" i="3"/>
  <c r="A1499" i="3"/>
  <c r="A1500" i="3"/>
  <c r="A1501" i="3"/>
  <c r="A1502" i="3"/>
  <c r="A1503" i="3"/>
  <c r="A1504" i="3"/>
  <c r="A1505" i="3"/>
  <c r="A1506" i="3"/>
  <c r="A1507" i="3"/>
  <c r="A1508" i="3"/>
  <c r="A1509" i="3"/>
  <c r="A1510" i="3"/>
  <c r="A1511" i="3"/>
  <c r="A1512" i="3"/>
  <c r="A1513" i="3"/>
  <c r="A1514" i="3"/>
  <c r="A1515" i="3"/>
  <c r="A1516" i="3"/>
  <c r="A1517" i="3"/>
  <c r="A1518" i="3"/>
  <c r="A1519" i="3"/>
  <c r="A1520" i="3"/>
  <c r="A1521" i="3"/>
  <c r="A1522" i="3"/>
  <c r="A1523" i="3"/>
  <c r="A1524" i="3"/>
  <c r="A1525" i="3"/>
  <c r="A1526" i="3"/>
  <c r="A1527" i="3"/>
  <c r="A1528" i="3"/>
  <c r="A1529" i="3"/>
  <c r="A1530" i="3"/>
  <c r="A1531" i="3"/>
  <c r="A1532" i="3"/>
  <c r="A1533" i="3"/>
  <c r="A1534" i="3"/>
  <c r="A1535" i="3"/>
  <c r="A1536" i="3"/>
  <c r="A1537" i="3"/>
  <c r="A1538" i="3"/>
  <c r="A1539" i="3"/>
  <c r="A1540" i="3"/>
  <c r="A1541" i="3"/>
  <c r="A1542" i="3"/>
  <c r="A1543" i="3"/>
  <c r="A1544" i="3"/>
  <c r="A1545" i="3"/>
  <c r="A1546" i="3"/>
  <c r="A1547" i="3"/>
  <c r="A1548" i="3"/>
  <c r="A1549" i="3"/>
  <c r="A1550" i="3"/>
  <c r="A1551" i="3"/>
  <c r="A1552" i="3"/>
  <c r="A1553" i="3"/>
  <c r="A1554" i="3"/>
  <c r="A1555" i="3"/>
  <c r="A1556" i="3"/>
  <c r="A1557" i="3"/>
  <c r="A1558" i="3"/>
  <c r="A1559" i="3"/>
  <c r="A1560" i="3"/>
  <c r="A1561" i="3"/>
  <c r="A1562" i="3"/>
  <c r="A1563" i="3"/>
  <c r="A1564" i="3"/>
  <c r="A1565" i="3"/>
  <c r="A1566" i="3"/>
  <c r="A1567" i="3"/>
  <c r="A1568" i="3"/>
  <c r="A1569" i="3"/>
  <c r="A1570" i="3"/>
  <c r="A1571" i="3"/>
  <c r="A1572" i="3"/>
  <c r="A1573" i="3"/>
  <c r="A1574" i="3"/>
  <c r="A1575" i="3"/>
  <c r="A1576" i="3"/>
  <c r="A1577" i="3"/>
  <c r="A1578" i="3"/>
  <c r="A1579" i="3"/>
  <c r="A1580" i="3"/>
  <c r="A1581" i="3"/>
  <c r="A1582" i="3"/>
  <c r="A1583" i="3"/>
  <c r="A1584" i="3"/>
  <c r="A1585" i="3"/>
  <c r="A1586" i="3"/>
  <c r="A1587" i="3"/>
  <c r="A1588" i="3"/>
  <c r="A1589" i="3"/>
  <c r="A1590" i="3"/>
  <c r="A1591" i="3"/>
  <c r="A1592" i="3"/>
  <c r="A1593" i="3"/>
  <c r="A1594" i="3"/>
  <c r="A1595" i="3"/>
  <c r="A1596" i="3"/>
  <c r="A1597" i="3"/>
  <c r="A1598" i="3"/>
  <c r="A1599" i="3"/>
  <c r="A1600" i="3"/>
  <c r="A1601" i="3"/>
  <c r="A1602" i="3"/>
  <c r="A1603" i="3"/>
  <c r="A1604" i="3"/>
  <c r="A1605" i="3"/>
  <c r="A1606" i="3"/>
  <c r="A1607" i="3"/>
  <c r="A1608" i="3"/>
  <c r="A1609" i="3"/>
  <c r="A1610" i="3"/>
  <c r="A1611" i="3"/>
  <c r="A1612" i="3"/>
  <c r="A1613" i="3"/>
  <c r="A1614" i="3"/>
  <c r="A1615" i="3"/>
  <c r="A1616" i="3"/>
  <c r="A1617" i="3"/>
  <c r="A1618" i="3"/>
  <c r="A1619" i="3"/>
  <c r="A1620" i="3"/>
  <c r="A1621" i="3"/>
  <c r="A1622" i="3"/>
  <c r="A1623" i="3"/>
  <c r="A1624" i="3"/>
  <c r="A1625" i="3"/>
  <c r="A1626" i="3"/>
  <c r="A1627" i="3"/>
  <c r="A1628" i="3"/>
  <c r="A1629" i="3"/>
  <c r="A1630" i="3"/>
  <c r="A1631" i="3"/>
  <c r="A1632" i="3"/>
  <c r="A1633" i="3"/>
  <c r="A1634" i="3"/>
  <c r="A1635" i="3"/>
  <c r="A1636" i="3"/>
  <c r="A1637" i="3"/>
  <c r="A1638" i="3"/>
  <c r="A1639" i="3"/>
  <c r="A1640" i="3"/>
  <c r="A1641" i="3"/>
  <c r="A1642" i="3"/>
  <c r="A1643" i="3"/>
  <c r="A1644" i="3"/>
  <c r="A1645" i="3"/>
  <c r="A1646" i="3"/>
  <c r="A1647" i="3"/>
  <c r="A1648" i="3"/>
  <c r="A1649" i="3"/>
  <c r="A1650" i="3"/>
  <c r="A1651" i="3"/>
  <c r="A1652" i="3"/>
  <c r="A1653" i="3"/>
  <c r="A1654" i="3"/>
  <c r="A1655" i="3"/>
  <c r="A1656" i="3"/>
  <c r="A1657" i="3"/>
  <c r="A1658" i="3"/>
  <c r="A1659" i="3"/>
  <c r="A1660" i="3"/>
  <c r="A1661" i="3"/>
  <c r="A1662" i="3"/>
  <c r="A1663" i="3"/>
  <c r="A1664" i="3"/>
  <c r="A1665" i="3"/>
  <c r="A1666" i="3"/>
  <c r="A1667" i="3"/>
  <c r="A1668" i="3"/>
  <c r="A1669" i="3"/>
  <c r="A1670" i="3"/>
  <c r="A1671" i="3"/>
  <c r="A1672" i="3"/>
  <c r="A1673" i="3"/>
  <c r="A1674" i="3"/>
  <c r="A1675" i="3"/>
  <c r="A1676" i="3"/>
  <c r="A1677" i="3"/>
  <c r="A1678" i="3"/>
  <c r="A1679" i="3"/>
  <c r="A1680" i="3"/>
  <c r="A1681" i="3"/>
  <c r="A1682" i="3"/>
  <c r="A1683" i="3"/>
  <c r="A1684" i="3"/>
  <c r="A1685" i="3"/>
  <c r="A1686" i="3"/>
  <c r="A1687" i="3"/>
  <c r="A1688" i="3"/>
  <c r="A1689" i="3"/>
  <c r="A1690" i="3"/>
  <c r="A1691" i="3"/>
  <c r="A1692" i="3"/>
  <c r="A1693" i="3"/>
  <c r="A1694" i="3"/>
  <c r="A1695" i="3"/>
  <c r="A1696" i="3"/>
  <c r="A1697" i="3"/>
  <c r="A1698" i="3"/>
  <c r="A1699" i="3"/>
  <c r="A1700" i="3"/>
  <c r="A1701" i="3"/>
  <c r="A1702" i="3"/>
  <c r="A1703" i="3"/>
  <c r="A1704" i="3"/>
  <c r="A1705" i="3"/>
  <c r="A1706" i="3"/>
  <c r="A1707" i="3"/>
  <c r="A1708" i="3"/>
  <c r="A1709" i="3"/>
  <c r="A1710" i="3"/>
  <c r="A1711" i="3"/>
  <c r="A1712" i="3"/>
  <c r="A1713" i="3"/>
  <c r="A1714" i="3"/>
  <c r="A1715" i="3"/>
  <c r="A1716" i="3"/>
  <c r="A1717" i="3"/>
  <c r="A1718" i="3"/>
  <c r="A1719" i="3"/>
  <c r="A1720" i="3"/>
  <c r="A1721" i="3"/>
  <c r="A1722" i="3"/>
  <c r="A1723" i="3"/>
  <c r="A1724" i="3"/>
  <c r="A1725" i="3"/>
  <c r="A1726" i="3"/>
  <c r="A1727" i="3"/>
  <c r="A1728" i="3"/>
  <c r="A1729" i="3"/>
  <c r="A1730" i="3"/>
  <c r="A1731" i="3"/>
  <c r="A1732" i="3"/>
  <c r="A1733" i="3"/>
  <c r="A1734" i="3"/>
  <c r="A1735" i="3"/>
  <c r="A1736" i="3"/>
  <c r="A1737" i="3"/>
  <c r="A1738" i="3"/>
  <c r="A1739" i="3"/>
  <c r="A1740" i="3"/>
  <c r="A1741" i="3"/>
  <c r="A1742" i="3"/>
  <c r="A1743" i="3"/>
  <c r="A1744" i="3"/>
  <c r="A1745" i="3"/>
  <c r="A1746" i="3"/>
  <c r="A1747" i="3"/>
  <c r="A1748" i="3"/>
  <c r="A1749" i="3"/>
  <c r="A1750" i="3"/>
  <c r="A1751" i="3"/>
  <c r="A1752" i="3"/>
  <c r="A1753" i="3"/>
  <c r="A1754" i="3"/>
  <c r="A1755" i="3"/>
  <c r="A1756" i="3"/>
  <c r="A1757" i="3"/>
  <c r="A1758" i="3"/>
  <c r="A1759" i="3"/>
  <c r="A1760" i="3"/>
  <c r="A1761" i="3"/>
  <c r="A1762" i="3"/>
  <c r="A1763" i="3"/>
  <c r="A1764" i="3"/>
  <c r="A1765" i="3"/>
  <c r="A1766" i="3"/>
  <c r="A1767" i="3"/>
  <c r="A1768" i="3"/>
  <c r="A1769" i="3"/>
  <c r="A1770" i="3"/>
  <c r="A1771" i="3"/>
  <c r="A1772" i="3"/>
  <c r="A1773" i="3"/>
  <c r="A1774" i="3"/>
  <c r="A1775" i="3"/>
  <c r="A1776" i="3"/>
  <c r="A1777" i="3"/>
  <c r="A1778" i="3"/>
  <c r="A1779" i="3"/>
  <c r="A1780" i="3"/>
  <c r="A1781" i="3"/>
  <c r="A1782" i="3"/>
  <c r="A1783" i="3"/>
  <c r="A1784" i="3"/>
  <c r="A1785" i="3"/>
  <c r="A1786" i="3"/>
  <c r="A1787" i="3"/>
  <c r="A1788" i="3"/>
  <c r="A1789" i="3"/>
  <c r="A1790" i="3"/>
  <c r="A1791" i="3"/>
  <c r="A1792" i="3"/>
  <c r="A1793" i="3"/>
  <c r="A1794" i="3"/>
  <c r="A1795" i="3"/>
  <c r="A1796" i="3"/>
  <c r="A1797" i="3"/>
  <c r="A1798" i="3"/>
  <c r="A1799" i="3"/>
  <c r="A1800" i="3"/>
  <c r="A1801" i="3"/>
  <c r="A1802" i="3"/>
  <c r="A1803" i="3"/>
  <c r="A1804" i="3"/>
  <c r="A1805" i="3"/>
  <c r="A1806" i="3"/>
  <c r="A1807" i="3"/>
  <c r="A1808" i="3"/>
  <c r="A1809" i="3"/>
  <c r="A1810" i="3"/>
  <c r="A1811" i="3"/>
  <c r="A1812" i="3"/>
  <c r="A1813" i="3"/>
  <c r="A1814" i="3"/>
  <c r="A1815" i="3"/>
  <c r="A1816" i="3"/>
  <c r="A1817" i="3"/>
  <c r="A1818" i="3"/>
  <c r="A1819" i="3"/>
  <c r="A1820" i="3"/>
  <c r="A1821" i="3"/>
  <c r="A1822" i="3"/>
  <c r="A1823" i="3"/>
  <c r="A1824" i="3"/>
  <c r="A1825" i="3"/>
  <c r="A1826" i="3"/>
  <c r="A1827" i="3"/>
  <c r="A1828" i="3"/>
  <c r="A1829" i="3"/>
  <c r="A1830" i="3"/>
  <c r="A1831" i="3"/>
  <c r="A1832" i="3"/>
  <c r="A1833" i="3"/>
  <c r="A1834" i="3"/>
  <c r="A1835" i="3"/>
  <c r="A1836" i="3"/>
  <c r="A1837" i="3"/>
  <c r="A1838" i="3"/>
  <c r="A1839" i="3"/>
  <c r="A1840" i="3"/>
  <c r="A1841" i="3"/>
  <c r="A1842" i="3"/>
  <c r="A1843" i="3"/>
  <c r="A1844" i="3"/>
  <c r="A1845" i="3"/>
  <c r="A1846" i="3"/>
  <c r="A1847" i="3"/>
  <c r="A1848" i="3"/>
  <c r="A1849" i="3"/>
  <c r="A1850" i="3"/>
  <c r="A1851" i="3"/>
  <c r="A1852" i="3"/>
  <c r="A1853" i="3"/>
  <c r="A1854" i="3"/>
  <c r="A1855" i="3"/>
  <c r="A1856" i="3"/>
  <c r="A1857" i="3"/>
  <c r="A1858" i="3"/>
  <c r="A1859" i="3"/>
  <c r="A1860" i="3"/>
  <c r="A1861" i="3"/>
  <c r="A1862" i="3"/>
  <c r="A1863" i="3"/>
  <c r="A1864" i="3"/>
  <c r="A1865" i="3"/>
  <c r="A1866" i="3"/>
  <c r="A1867" i="3"/>
  <c r="A1868" i="3"/>
  <c r="A1869" i="3"/>
  <c r="A1870" i="3"/>
  <c r="A1871" i="3"/>
  <c r="A1872" i="3"/>
  <c r="A1873" i="3"/>
  <c r="A1874" i="3"/>
  <c r="A1875" i="3"/>
  <c r="A1876" i="3"/>
  <c r="A1877" i="3"/>
  <c r="A1878" i="3"/>
  <c r="A1879" i="3"/>
  <c r="A1880" i="3"/>
  <c r="A1881" i="3"/>
  <c r="A1882" i="3"/>
  <c r="A1883" i="3"/>
  <c r="A1884" i="3"/>
  <c r="A1885" i="3"/>
  <c r="A1886" i="3"/>
  <c r="A1887" i="3"/>
  <c r="A1888" i="3"/>
  <c r="A1889" i="3"/>
  <c r="A1890" i="3"/>
  <c r="A1891" i="3"/>
  <c r="A1892" i="3"/>
  <c r="A1893" i="3"/>
  <c r="A1894" i="3"/>
  <c r="A1895" i="3"/>
  <c r="A1896" i="3"/>
  <c r="A1897" i="3"/>
  <c r="A1898" i="3"/>
  <c r="A1899" i="3"/>
  <c r="A1900" i="3"/>
  <c r="A1901" i="3"/>
  <c r="A1902" i="3"/>
  <c r="A1903" i="3"/>
  <c r="A1904" i="3"/>
  <c r="A1905" i="3"/>
  <c r="A1906" i="3"/>
  <c r="A1907" i="3"/>
  <c r="A1908" i="3"/>
  <c r="A1909" i="3"/>
  <c r="A1910" i="3"/>
  <c r="A1911" i="3"/>
  <c r="A1912" i="3"/>
  <c r="A1913" i="3"/>
  <c r="A1914" i="3"/>
  <c r="A1915" i="3"/>
  <c r="A1916" i="3"/>
  <c r="A1917" i="3"/>
  <c r="A1918" i="3"/>
  <c r="A1919" i="3"/>
  <c r="A1920" i="3"/>
  <c r="A1921" i="3"/>
  <c r="A1922" i="3"/>
  <c r="A1923" i="3"/>
  <c r="A1924" i="3"/>
  <c r="A1925" i="3"/>
  <c r="A1926" i="3"/>
  <c r="A1927" i="3"/>
  <c r="A1928" i="3"/>
  <c r="A1929" i="3"/>
  <c r="A1930" i="3"/>
  <c r="A1931" i="3"/>
  <c r="A1932" i="3"/>
  <c r="A1933" i="3"/>
  <c r="A1934" i="3"/>
  <c r="A1935" i="3"/>
  <c r="A1936" i="3"/>
  <c r="A1937" i="3"/>
  <c r="A1938" i="3"/>
  <c r="A1939" i="3"/>
  <c r="A1940" i="3"/>
  <c r="A1941" i="3"/>
  <c r="A1942" i="3"/>
  <c r="A1943" i="3"/>
  <c r="A1944" i="3"/>
  <c r="A1945" i="3"/>
  <c r="A1946" i="3"/>
  <c r="A1947" i="3"/>
  <c r="A1948" i="3"/>
  <c r="A1949" i="3"/>
  <c r="A1950" i="3"/>
  <c r="A1951" i="3"/>
  <c r="A1952" i="3"/>
  <c r="A1953" i="3"/>
  <c r="A1954" i="3"/>
  <c r="A1955" i="3"/>
  <c r="A1956" i="3"/>
  <c r="A1957" i="3"/>
  <c r="A1958" i="3"/>
  <c r="A1959" i="3"/>
  <c r="A1960" i="3"/>
  <c r="A1961" i="3"/>
  <c r="A1962" i="3"/>
  <c r="A1963" i="3"/>
  <c r="A1964" i="3"/>
  <c r="A1965" i="3"/>
  <c r="A1966" i="3"/>
  <c r="A1967" i="3"/>
  <c r="A1968" i="3"/>
  <c r="A1969" i="3"/>
  <c r="A1970" i="3"/>
  <c r="A1971" i="3"/>
  <c r="A1972" i="3"/>
  <c r="A1973" i="3"/>
  <c r="A1974" i="3"/>
  <c r="A1975" i="3"/>
  <c r="A1976" i="3"/>
  <c r="A1977" i="3"/>
  <c r="A1978" i="3"/>
  <c r="A1979" i="3"/>
  <c r="A1980" i="3"/>
  <c r="A1981" i="3"/>
  <c r="A1982" i="3"/>
  <c r="A1983" i="3"/>
  <c r="A1984" i="3"/>
  <c r="A1985" i="3"/>
  <c r="A1986" i="3"/>
  <c r="A1987" i="3"/>
  <c r="A1988" i="3"/>
  <c r="A1989" i="3"/>
  <c r="A1990" i="3"/>
  <c r="A1991" i="3"/>
  <c r="A1992" i="3"/>
  <c r="A1993" i="3"/>
  <c r="A1994" i="3"/>
  <c r="A1995" i="3"/>
  <c r="A1996" i="3"/>
  <c r="A1997" i="3"/>
  <c r="A1998" i="3"/>
  <c r="A1999" i="3"/>
  <c r="A2000" i="3"/>
  <c r="A2001" i="3"/>
  <c r="A2002" i="3"/>
  <c r="A2003" i="3"/>
  <c r="A2004" i="3"/>
  <c r="A2005" i="3"/>
  <c r="A2006" i="3"/>
  <c r="A2007" i="3"/>
  <c r="A2008" i="3"/>
  <c r="A2009" i="3"/>
  <c r="A2010" i="3"/>
  <c r="A2011" i="3"/>
  <c r="A2012" i="3"/>
  <c r="A2013" i="3"/>
  <c r="A2014" i="3"/>
  <c r="A2015" i="3"/>
  <c r="A2016" i="3"/>
  <c r="A2017" i="3"/>
  <c r="A2018" i="3"/>
  <c r="A2019" i="3"/>
  <c r="A2020" i="3"/>
  <c r="A2021" i="3"/>
  <c r="A2022" i="3"/>
  <c r="A2023" i="3"/>
  <c r="A2024" i="3"/>
  <c r="A2025" i="3"/>
  <c r="A2026" i="3"/>
  <c r="A2027" i="3"/>
  <c r="A2028" i="3"/>
  <c r="A2029" i="3"/>
  <c r="A2030" i="3"/>
  <c r="A2031" i="3"/>
  <c r="A2032" i="3"/>
  <c r="A2033" i="3"/>
  <c r="A2034" i="3"/>
  <c r="A2035" i="3"/>
  <c r="A2036" i="3"/>
  <c r="A2037" i="3"/>
  <c r="A2038" i="3"/>
  <c r="A2039" i="3"/>
  <c r="A2040" i="3"/>
  <c r="A2041" i="3"/>
  <c r="A2042" i="3"/>
  <c r="A2043" i="3"/>
  <c r="A2044" i="3"/>
  <c r="A2045" i="3"/>
  <c r="A2046" i="3"/>
  <c r="A2047" i="3"/>
  <c r="A2048" i="3"/>
  <c r="A2049" i="3"/>
  <c r="A2050" i="3"/>
  <c r="A2051" i="3"/>
  <c r="A2052" i="3"/>
  <c r="A2053" i="3"/>
  <c r="A2054" i="3"/>
  <c r="A2055" i="3"/>
  <c r="A2056" i="3"/>
  <c r="A2057" i="3"/>
  <c r="A2058" i="3"/>
  <c r="A2059" i="3"/>
  <c r="A2060" i="3"/>
  <c r="A2061" i="3"/>
  <c r="A2062" i="3"/>
  <c r="A2063" i="3"/>
  <c r="A2064" i="3"/>
  <c r="A2065" i="3"/>
  <c r="A2066" i="3"/>
  <c r="A2067" i="3"/>
  <c r="A2068" i="3"/>
  <c r="A2069" i="3"/>
  <c r="A2070" i="3"/>
  <c r="A2071" i="3"/>
  <c r="A2072" i="3"/>
  <c r="A2073" i="3"/>
  <c r="A2074" i="3"/>
  <c r="A2075" i="3"/>
  <c r="A2076" i="3"/>
  <c r="A2077" i="3"/>
  <c r="A2078" i="3"/>
  <c r="A2079" i="3"/>
  <c r="A2080" i="3"/>
  <c r="A2081" i="3"/>
  <c r="A2082" i="3"/>
  <c r="A2083" i="3"/>
  <c r="A2084" i="3"/>
  <c r="A2085" i="3"/>
  <c r="A2086" i="3"/>
  <c r="A2087" i="3"/>
  <c r="A2088" i="3"/>
  <c r="A2089" i="3"/>
  <c r="A2090" i="3"/>
  <c r="A2091" i="3"/>
  <c r="A2092" i="3"/>
  <c r="A2093" i="3"/>
  <c r="A2094" i="3"/>
  <c r="A2095" i="3"/>
  <c r="A2096" i="3"/>
  <c r="A2097" i="3"/>
  <c r="A2098" i="3"/>
  <c r="A2099" i="3"/>
  <c r="A2100" i="3"/>
  <c r="A2101" i="3"/>
  <c r="A2102" i="3"/>
  <c r="A2103" i="3"/>
  <c r="A2104" i="3"/>
  <c r="A2105" i="3"/>
  <c r="A6" i="3"/>
  <c r="B7" i="3"/>
  <c r="B8" i="3"/>
  <c r="B9" i="3"/>
  <c r="B10" i="3"/>
  <c r="B11" i="3"/>
  <c r="B12" i="3"/>
  <c r="B13" i="3"/>
  <c r="B14" i="3"/>
  <c r="B15" i="3"/>
  <c r="B16" i="3"/>
  <c r="B17" i="3"/>
  <c r="B18" i="3"/>
  <c r="B19" i="3"/>
  <c r="B20" i="3"/>
  <c r="B21" i="3"/>
  <c r="B22" i="3"/>
  <c r="B23" i="3"/>
  <c r="B24" i="3"/>
  <c r="B25" i="3"/>
  <c r="B26" i="3"/>
  <c r="B27" i="3"/>
  <c r="B28" i="3"/>
  <c r="B29" i="3"/>
  <c r="B30" i="3"/>
  <c r="B31" i="3"/>
  <c r="B32" i="3"/>
  <c r="B33" i="3"/>
  <c r="B34" i="3"/>
  <c r="B35" i="3"/>
  <c r="B36" i="3"/>
  <c r="B37" i="3"/>
  <c r="B38" i="3"/>
  <c r="B39" i="3"/>
  <c r="B40" i="3"/>
  <c r="B41" i="3"/>
  <c r="B42" i="3"/>
  <c r="B43" i="3"/>
  <c r="B44" i="3"/>
  <c r="B45" i="3"/>
  <c r="B46" i="3"/>
  <c r="B47" i="3"/>
  <c r="B48" i="3"/>
  <c r="B49" i="3"/>
  <c r="B50" i="3"/>
  <c r="B51" i="3"/>
  <c r="B52" i="3"/>
  <c r="B53" i="3"/>
  <c r="B54" i="3"/>
  <c r="B55" i="3"/>
  <c r="B56" i="3"/>
  <c r="B57" i="3"/>
  <c r="B58" i="3"/>
  <c r="B59" i="3"/>
  <c r="B60" i="3"/>
  <c r="B61" i="3"/>
  <c r="B62" i="3"/>
  <c r="B63" i="3"/>
  <c r="B64" i="3"/>
  <c r="B65" i="3"/>
  <c r="B66" i="3"/>
  <c r="B67" i="3"/>
  <c r="B68" i="3"/>
  <c r="B69" i="3"/>
  <c r="B70" i="3"/>
  <c r="B71" i="3"/>
  <c r="B72" i="3"/>
  <c r="B73" i="3"/>
  <c r="B74" i="3"/>
  <c r="B75" i="3"/>
  <c r="B76" i="3"/>
  <c r="B77" i="3"/>
  <c r="B78" i="3"/>
  <c r="B79" i="3"/>
  <c r="B80" i="3"/>
  <c r="B81" i="3"/>
  <c r="B82" i="3"/>
  <c r="B83" i="3"/>
  <c r="B84" i="3"/>
  <c r="B85" i="3"/>
  <c r="B86" i="3"/>
  <c r="B87" i="3"/>
  <c r="B88" i="3"/>
  <c r="B89" i="3"/>
  <c r="B90" i="3"/>
  <c r="B91" i="3"/>
  <c r="B92" i="3"/>
  <c r="B93" i="3"/>
  <c r="B94" i="3"/>
  <c r="B95" i="3"/>
  <c r="B96" i="3"/>
  <c r="B97" i="3"/>
  <c r="B98" i="3"/>
  <c r="B99" i="3"/>
  <c r="B100" i="3"/>
  <c r="B101" i="3"/>
  <c r="B102" i="3"/>
  <c r="B103" i="3"/>
  <c r="B104" i="3"/>
  <c r="B105" i="3"/>
  <c r="B106" i="3"/>
  <c r="B107" i="3"/>
  <c r="B108" i="3"/>
  <c r="B109" i="3"/>
  <c r="B110" i="3"/>
  <c r="B111" i="3"/>
  <c r="B112" i="3"/>
  <c r="B113" i="3"/>
  <c r="B114" i="3"/>
  <c r="B115" i="3"/>
  <c r="B116" i="3"/>
  <c r="B117" i="3"/>
  <c r="B118" i="3"/>
  <c r="B119" i="3"/>
  <c r="B120" i="3"/>
  <c r="B121" i="3"/>
  <c r="B122" i="3"/>
  <c r="B123" i="3"/>
  <c r="B124" i="3"/>
  <c r="B125" i="3"/>
  <c r="B126" i="3"/>
  <c r="B127" i="3"/>
  <c r="B128" i="3"/>
  <c r="B129" i="3"/>
  <c r="B130" i="3"/>
  <c r="B131" i="3"/>
  <c r="B132" i="3"/>
  <c r="B133" i="3"/>
  <c r="B134" i="3"/>
  <c r="B135" i="3"/>
  <c r="B136" i="3"/>
  <c r="B137" i="3"/>
  <c r="B138" i="3"/>
  <c r="B139" i="3"/>
  <c r="B140" i="3"/>
  <c r="B141" i="3"/>
  <c r="B142" i="3"/>
  <c r="B143" i="3"/>
  <c r="B144" i="3"/>
  <c r="B145" i="3"/>
  <c r="B146" i="3"/>
  <c r="B147" i="3"/>
  <c r="B148" i="3"/>
  <c r="B149" i="3"/>
  <c r="B150" i="3"/>
  <c r="B151" i="3"/>
  <c r="B152" i="3"/>
  <c r="B153" i="3"/>
  <c r="B154" i="3"/>
  <c r="B155" i="3"/>
  <c r="B156" i="3"/>
  <c r="B157" i="3"/>
  <c r="B158" i="3"/>
  <c r="B159" i="3"/>
  <c r="B160" i="3"/>
  <c r="B161" i="3"/>
  <c r="B162" i="3"/>
  <c r="B163" i="3"/>
  <c r="B164" i="3"/>
  <c r="B165" i="3"/>
  <c r="B166" i="3"/>
  <c r="B167" i="3"/>
  <c r="B168" i="3"/>
  <c r="B169" i="3"/>
  <c r="B170" i="3"/>
  <c r="B171" i="3"/>
  <c r="B172" i="3"/>
  <c r="B173" i="3"/>
  <c r="B174" i="3"/>
  <c r="B175" i="3"/>
  <c r="B176" i="3"/>
  <c r="B177" i="3"/>
  <c r="B178" i="3"/>
  <c r="B179" i="3"/>
  <c r="B180" i="3"/>
  <c r="B181" i="3"/>
  <c r="B182" i="3"/>
  <c r="B183" i="3"/>
  <c r="B184" i="3"/>
  <c r="B185" i="3"/>
  <c r="B186" i="3"/>
  <c r="B187" i="3"/>
  <c r="B188" i="3"/>
  <c r="B189" i="3"/>
  <c r="B190" i="3"/>
  <c r="B191" i="3"/>
  <c r="B192" i="3"/>
  <c r="B193" i="3"/>
  <c r="B194" i="3"/>
  <c r="B195" i="3"/>
  <c r="B196" i="3"/>
  <c r="B197" i="3"/>
  <c r="B198" i="3"/>
  <c r="B199" i="3"/>
  <c r="B200" i="3"/>
  <c r="B201" i="3"/>
  <c r="B202" i="3"/>
  <c r="B203" i="3"/>
  <c r="B204" i="3"/>
  <c r="B205" i="3"/>
  <c r="B206" i="3"/>
  <c r="B207" i="3"/>
  <c r="B208" i="3"/>
  <c r="B209" i="3"/>
  <c r="B210" i="3"/>
  <c r="B211" i="3"/>
  <c r="B212" i="3"/>
  <c r="B213" i="3"/>
  <c r="B214" i="3"/>
  <c r="B215" i="3"/>
  <c r="B216" i="3"/>
  <c r="B217" i="3"/>
  <c r="B218" i="3"/>
  <c r="B219" i="3"/>
  <c r="B220" i="3"/>
  <c r="B221" i="3"/>
  <c r="B222" i="3"/>
  <c r="B223" i="3"/>
  <c r="B224" i="3"/>
  <c r="B225" i="3"/>
  <c r="B226" i="3"/>
  <c r="B227" i="3"/>
  <c r="B228" i="3"/>
  <c r="B229" i="3"/>
  <c r="B230" i="3"/>
  <c r="B231" i="3"/>
  <c r="B232" i="3"/>
  <c r="B233" i="3"/>
  <c r="B234" i="3"/>
  <c r="B235" i="3"/>
  <c r="B236" i="3"/>
  <c r="B237" i="3"/>
  <c r="B238" i="3"/>
  <c r="B239" i="3"/>
  <c r="B240" i="3"/>
  <c r="B241" i="3"/>
  <c r="B242" i="3"/>
  <c r="B243" i="3"/>
  <c r="B244" i="3"/>
  <c r="B245" i="3"/>
  <c r="B246" i="3"/>
  <c r="B247" i="3"/>
  <c r="B248" i="3"/>
  <c r="B249" i="3"/>
  <c r="B250" i="3"/>
  <c r="B251" i="3"/>
  <c r="B252" i="3"/>
  <c r="B253" i="3"/>
  <c r="B254" i="3"/>
  <c r="B255" i="3"/>
  <c r="B256" i="3"/>
  <c r="B257" i="3"/>
  <c r="B258" i="3"/>
  <c r="B259" i="3"/>
  <c r="B260" i="3"/>
  <c r="B261" i="3"/>
  <c r="B262" i="3"/>
  <c r="B263" i="3"/>
  <c r="B264" i="3"/>
  <c r="B265" i="3"/>
  <c r="B266" i="3"/>
  <c r="B267" i="3"/>
  <c r="B268" i="3"/>
  <c r="B269" i="3"/>
  <c r="B270" i="3"/>
  <c r="B271" i="3"/>
  <c r="B272" i="3"/>
  <c r="B273" i="3"/>
  <c r="B274" i="3"/>
  <c r="B275" i="3"/>
  <c r="B276" i="3"/>
  <c r="B277" i="3"/>
  <c r="B278" i="3"/>
  <c r="B279" i="3"/>
  <c r="B280" i="3"/>
  <c r="B281" i="3"/>
  <c r="B282" i="3"/>
  <c r="B283" i="3"/>
  <c r="B284" i="3"/>
  <c r="B285" i="3"/>
  <c r="B286" i="3"/>
  <c r="B287" i="3"/>
  <c r="B288" i="3"/>
  <c r="B289" i="3"/>
  <c r="B290" i="3"/>
  <c r="B291" i="3"/>
  <c r="B292" i="3"/>
  <c r="B293" i="3"/>
  <c r="B294" i="3"/>
  <c r="B295" i="3"/>
  <c r="B296" i="3"/>
  <c r="B297" i="3"/>
  <c r="B298" i="3"/>
  <c r="B299" i="3"/>
  <c r="B300" i="3"/>
  <c r="B301" i="3"/>
  <c r="B302" i="3"/>
  <c r="B303" i="3"/>
  <c r="B304" i="3"/>
  <c r="B305" i="3"/>
  <c r="B306" i="3"/>
  <c r="B307" i="3"/>
  <c r="B308" i="3"/>
  <c r="B309" i="3"/>
  <c r="B310" i="3"/>
  <c r="B311" i="3"/>
  <c r="B312" i="3"/>
  <c r="B313" i="3"/>
  <c r="B314" i="3"/>
  <c r="B315" i="3"/>
  <c r="B316" i="3"/>
  <c r="B317" i="3"/>
  <c r="B318" i="3"/>
  <c r="B319" i="3"/>
  <c r="B320" i="3"/>
  <c r="B321" i="3"/>
  <c r="B322" i="3"/>
  <c r="B323" i="3"/>
  <c r="B324" i="3"/>
  <c r="B325" i="3"/>
  <c r="B326" i="3"/>
  <c r="B327" i="3"/>
  <c r="B328" i="3"/>
  <c r="B329" i="3"/>
  <c r="B330" i="3"/>
  <c r="B331" i="3"/>
  <c r="B332" i="3"/>
  <c r="B333" i="3"/>
  <c r="B334" i="3"/>
  <c r="B335" i="3"/>
  <c r="B336" i="3"/>
  <c r="B337" i="3"/>
  <c r="B338" i="3"/>
  <c r="B339" i="3"/>
  <c r="B340" i="3"/>
  <c r="B341" i="3"/>
  <c r="B342" i="3"/>
  <c r="B343" i="3"/>
  <c r="B344" i="3"/>
  <c r="B345" i="3"/>
  <c r="B346" i="3"/>
  <c r="B347" i="3"/>
  <c r="B348" i="3"/>
  <c r="B349" i="3"/>
  <c r="B350" i="3"/>
  <c r="B351" i="3"/>
  <c r="B352" i="3"/>
  <c r="B353" i="3"/>
  <c r="B354" i="3"/>
  <c r="B355" i="3"/>
  <c r="B356" i="3"/>
  <c r="B357" i="3"/>
  <c r="B358" i="3"/>
  <c r="B359" i="3"/>
  <c r="B360" i="3"/>
  <c r="B361" i="3"/>
  <c r="B362" i="3"/>
  <c r="B363" i="3"/>
  <c r="B364" i="3"/>
  <c r="B365" i="3"/>
  <c r="B366" i="3"/>
  <c r="B367" i="3"/>
  <c r="B368" i="3"/>
  <c r="B369" i="3"/>
  <c r="B370" i="3"/>
  <c r="B371" i="3"/>
  <c r="B372" i="3"/>
  <c r="B373" i="3"/>
  <c r="B374" i="3"/>
  <c r="B375" i="3"/>
  <c r="B376" i="3"/>
  <c r="B377" i="3"/>
  <c r="B378" i="3"/>
  <c r="B379" i="3"/>
  <c r="B380" i="3"/>
  <c r="B381" i="3"/>
  <c r="B382" i="3"/>
  <c r="B383" i="3"/>
  <c r="B384" i="3"/>
  <c r="B385" i="3"/>
  <c r="B386" i="3"/>
  <c r="B387" i="3"/>
  <c r="B388" i="3"/>
  <c r="B389" i="3"/>
  <c r="B390" i="3"/>
  <c r="B391" i="3"/>
  <c r="B392" i="3"/>
  <c r="B393" i="3"/>
  <c r="B394" i="3"/>
  <c r="B395" i="3"/>
  <c r="B396" i="3"/>
  <c r="B397" i="3"/>
  <c r="B398" i="3"/>
  <c r="B399" i="3"/>
  <c r="B400" i="3"/>
  <c r="B401" i="3"/>
  <c r="B402" i="3"/>
  <c r="B403" i="3"/>
  <c r="B404" i="3"/>
  <c r="B405" i="3"/>
  <c r="B406" i="3"/>
  <c r="B407" i="3"/>
  <c r="B408" i="3"/>
  <c r="B409" i="3"/>
  <c r="B410" i="3"/>
  <c r="B411" i="3"/>
  <c r="B412" i="3"/>
  <c r="B413" i="3"/>
  <c r="B414" i="3"/>
  <c r="B415" i="3"/>
  <c r="B416" i="3"/>
  <c r="B417" i="3"/>
  <c r="B418" i="3"/>
  <c r="B419" i="3"/>
  <c r="B420" i="3"/>
  <c r="B421" i="3"/>
  <c r="B422" i="3"/>
  <c r="B423" i="3"/>
  <c r="B424" i="3"/>
  <c r="B425" i="3"/>
  <c r="B426" i="3"/>
  <c r="B427" i="3"/>
  <c r="B428" i="3"/>
  <c r="B429" i="3"/>
  <c r="B430" i="3"/>
  <c r="B431" i="3"/>
  <c r="B432" i="3"/>
  <c r="B433" i="3"/>
  <c r="B434" i="3"/>
  <c r="B435" i="3"/>
  <c r="B436" i="3"/>
  <c r="B437" i="3"/>
  <c r="B438" i="3"/>
  <c r="B439" i="3"/>
  <c r="B440" i="3"/>
  <c r="B441" i="3"/>
  <c r="B442" i="3"/>
  <c r="B443" i="3"/>
  <c r="B444" i="3"/>
  <c r="B445" i="3"/>
  <c r="B446" i="3"/>
  <c r="B447" i="3"/>
  <c r="B448" i="3"/>
  <c r="B449" i="3"/>
  <c r="B450" i="3"/>
  <c r="B451" i="3"/>
  <c r="B452" i="3"/>
  <c r="B453" i="3"/>
  <c r="B454" i="3"/>
  <c r="B455" i="3"/>
  <c r="B456" i="3"/>
  <c r="B457" i="3"/>
  <c r="B458" i="3"/>
  <c r="B459" i="3"/>
  <c r="B460" i="3"/>
  <c r="B461" i="3"/>
  <c r="B462" i="3"/>
  <c r="B463" i="3"/>
  <c r="B464" i="3"/>
  <c r="B465" i="3"/>
  <c r="B466" i="3"/>
  <c r="B467" i="3"/>
  <c r="B468" i="3"/>
  <c r="B469" i="3"/>
  <c r="B470" i="3"/>
  <c r="B471" i="3"/>
  <c r="B472" i="3"/>
  <c r="B473" i="3"/>
  <c r="B474" i="3"/>
  <c r="B475" i="3"/>
  <c r="B476" i="3"/>
  <c r="B477" i="3"/>
  <c r="B478" i="3"/>
  <c r="B479" i="3"/>
  <c r="B480" i="3"/>
  <c r="B481" i="3"/>
  <c r="B482" i="3"/>
  <c r="B483" i="3"/>
  <c r="B484" i="3"/>
  <c r="B485" i="3"/>
  <c r="B486" i="3"/>
  <c r="B487" i="3"/>
  <c r="B488" i="3"/>
  <c r="B489" i="3"/>
  <c r="B490" i="3"/>
  <c r="B491" i="3"/>
  <c r="B492" i="3"/>
  <c r="B493" i="3"/>
  <c r="B494" i="3"/>
  <c r="B495" i="3"/>
  <c r="B496" i="3"/>
  <c r="B497" i="3"/>
  <c r="B498" i="3"/>
  <c r="B499" i="3"/>
  <c r="B500" i="3"/>
  <c r="B501" i="3"/>
  <c r="B502" i="3"/>
  <c r="B503" i="3"/>
  <c r="B504" i="3"/>
  <c r="B505" i="3"/>
  <c r="B506" i="3"/>
  <c r="B507" i="3"/>
  <c r="B508" i="3"/>
  <c r="B509" i="3"/>
  <c r="B510" i="3"/>
  <c r="B511" i="3"/>
  <c r="B512" i="3"/>
  <c r="B513" i="3"/>
  <c r="B514" i="3"/>
  <c r="B515" i="3"/>
  <c r="B516" i="3"/>
  <c r="B517" i="3"/>
  <c r="B518" i="3"/>
  <c r="B519" i="3"/>
  <c r="B520" i="3"/>
  <c r="B521" i="3"/>
  <c r="B522" i="3"/>
  <c r="B523" i="3"/>
  <c r="B524" i="3"/>
  <c r="B525" i="3"/>
  <c r="B526" i="3"/>
  <c r="B527" i="3"/>
  <c r="B528" i="3"/>
  <c r="B529" i="3"/>
  <c r="B530" i="3"/>
  <c r="B531" i="3"/>
  <c r="B532" i="3"/>
  <c r="B533" i="3"/>
  <c r="B534" i="3"/>
  <c r="B535" i="3"/>
  <c r="B536" i="3"/>
  <c r="B537" i="3"/>
  <c r="B538" i="3"/>
  <c r="B539" i="3"/>
  <c r="B540" i="3"/>
  <c r="B541" i="3"/>
  <c r="B542" i="3"/>
  <c r="B543" i="3"/>
  <c r="B544" i="3"/>
  <c r="B545" i="3"/>
  <c r="B546" i="3"/>
  <c r="B547" i="3"/>
  <c r="B548" i="3"/>
  <c r="B549" i="3"/>
  <c r="B550" i="3"/>
  <c r="B551" i="3"/>
  <c r="B552" i="3"/>
  <c r="B553" i="3"/>
  <c r="B554" i="3"/>
  <c r="B555" i="3"/>
  <c r="B556" i="3"/>
  <c r="B557" i="3"/>
  <c r="B558" i="3"/>
  <c r="B559" i="3"/>
  <c r="B560" i="3"/>
  <c r="B561" i="3"/>
  <c r="B562" i="3"/>
  <c r="B563" i="3"/>
  <c r="B564" i="3"/>
  <c r="B565" i="3"/>
  <c r="B566" i="3"/>
  <c r="B567" i="3"/>
  <c r="B568" i="3"/>
  <c r="B569" i="3"/>
  <c r="B570" i="3"/>
  <c r="B571" i="3"/>
  <c r="B572" i="3"/>
  <c r="B573" i="3"/>
  <c r="B574" i="3"/>
  <c r="B575" i="3"/>
  <c r="B576" i="3"/>
  <c r="B577" i="3"/>
  <c r="B578" i="3"/>
  <c r="B579" i="3"/>
  <c r="B580" i="3"/>
  <c r="B581" i="3"/>
  <c r="B582" i="3"/>
  <c r="B583" i="3"/>
  <c r="B584" i="3"/>
  <c r="B585" i="3"/>
  <c r="B586" i="3"/>
  <c r="B587" i="3"/>
  <c r="B588" i="3"/>
  <c r="B589" i="3"/>
  <c r="B590" i="3"/>
  <c r="B591" i="3"/>
  <c r="B592" i="3"/>
  <c r="B593" i="3"/>
  <c r="B594" i="3"/>
  <c r="B595" i="3"/>
  <c r="B596" i="3"/>
  <c r="B597" i="3"/>
  <c r="B598" i="3"/>
  <c r="B599" i="3"/>
  <c r="B600" i="3"/>
  <c r="B601" i="3"/>
  <c r="B602" i="3"/>
  <c r="B603" i="3"/>
  <c r="B604" i="3"/>
  <c r="B605" i="3"/>
  <c r="B606" i="3"/>
  <c r="B607" i="3"/>
  <c r="B608" i="3"/>
  <c r="B609" i="3"/>
  <c r="B610" i="3"/>
  <c r="B611" i="3"/>
  <c r="B612" i="3"/>
  <c r="B613" i="3"/>
  <c r="B614" i="3"/>
  <c r="B615" i="3"/>
  <c r="B616" i="3"/>
  <c r="B617" i="3"/>
  <c r="B618" i="3"/>
  <c r="B619" i="3"/>
  <c r="B620" i="3"/>
  <c r="B621" i="3"/>
  <c r="B622" i="3"/>
  <c r="B623" i="3"/>
  <c r="B624" i="3"/>
  <c r="B625" i="3"/>
  <c r="B626" i="3"/>
  <c r="B627" i="3"/>
  <c r="B628" i="3"/>
  <c r="B629" i="3"/>
  <c r="B630" i="3"/>
  <c r="B631" i="3"/>
  <c r="B632" i="3"/>
  <c r="B633" i="3"/>
  <c r="B634" i="3"/>
  <c r="B635" i="3"/>
  <c r="B636" i="3"/>
  <c r="B637" i="3"/>
  <c r="B638" i="3"/>
  <c r="B639" i="3"/>
  <c r="B640" i="3"/>
  <c r="B641" i="3"/>
  <c r="B642" i="3"/>
  <c r="B643" i="3"/>
  <c r="B644" i="3"/>
  <c r="B645" i="3"/>
  <c r="B646" i="3"/>
  <c r="B647" i="3"/>
  <c r="B648" i="3"/>
  <c r="B649" i="3"/>
  <c r="B650" i="3"/>
  <c r="B651" i="3"/>
  <c r="B652" i="3"/>
  <c r="B653" i="3"/>
  <c r="B654" i="3"/>
  <c r="B655" i="3"/>
  <c r="B656" i="3"/>
  <c r="B657" i="3"/>
  <c r="B658" i="3"/>
  <c r="B659" i="3"/>
  <c r="B660" i="3"/>
  <c r="B661" i="3"/>
  <c r="B662" i="3"/>
  <c r="B663" i="3"/>
  <c r="B664" i="3"/>
  <c r="B665" i="3"/>
  <c r="B666" i="3"/>
  <c r="B667" i="3"/>
  <c r="B668" i="3"/>
  <c r="B669" i="3"/>
  <c r="B670" i="3"/>
  <c r="B671" i="3"/>
  <c r="B672" i="3"/>
  <c r="B673" i="3"/>
  <c r="B674" i="3"/>
  <c r="B675" i="3"/>
  <c r="B676" i="3"/>
  <c r="B677" i="3"/>
  <c r="B678" i="3"/>
  <c r="B679" i="3"/>
  <c r="B680" i="3"/>
  <c r="B681" i="3"/>
  <c r="B682" i="3"/>
  <c r="B683" i="3"/>
  <c r="B684" i="3"/>
  <c r="B685" i="3"/>
  <c r="B686" i="3"/>
  <c r="B687" i="3"/>
  <c r="B688" i="3"/>
  <c r="B689" i="3"/>
  <c r="B690" i="3"/>
  <c r="B691" i="3"/>
  <c r="B692" i="3"/>
  <c r="B693" i="3"/>
  <c r="B694" i="3"/>
  <c r="B695" i="3"/>
  <c r="B696" i="3"/>
  <c r="B697" i="3"/>
  <c r="B698" i="3"/>
  <c r="B699" i="3"/>
  <c r="B700" i="3"/>
  <c r="B701" i="3"/>
  <c r="B702" i="3"/>
  <c r="B703" i="3"/>
  <c r="B704" i="3"/>
  <c r="B705" i="3"/>
  <c r="B706" i="3"/>
  <c r="B707" i="3"/>
  <c r="B708" i="3"/>
  <c r="B709" i="3"/>
  <c r="B710" i="3"/>
  <c r="B711" i="3"/>
  <c r="B712" i="3"/>
  <c r="B713" i="3"/>
  <c r="B714" i="3"/>
  <c r="B715" i="3"/>
  <c r="B716" i="3"/>
  <c r="B717" i="3"/>
  <c r="B718" i="3"/>
  <c r="B719" i="3"/>
  <c r="B720" i="3"/>
  <c r="B721" i="3"/>
  <c r="B722" i="3"/>
  <c r="B723" i="3"/>
  <c r="B724" i="3"/>
  <c r="B725" i="3"/>
  <c r="B726" i="3"/>
  <c r="B727" i="3"/>
  <c r="B728" i="3"/>
  <c r="B729" i="3"/>
  <c r="B730" i="3"/>
  <c r="B731" i="3"/>
  <c r="B732" i="3"/>
  <c r="B733" i="3"/>
  <c r="B734" i="3"/>
  <c r="B735" i="3"/>
  <c r="B736" i="3"/>
  <c r="B737" i="3"/>
  <c r="B738" i="3"/>
  <c r="B739" i="3"/>
  <c r="B740" i="3"/>
  <c r="B741" i="3"/>
  <c r="B742" i="3"/>
  <c r="B743" i="3"/>
  <c r="B744" i="3"/>
  <c r="B745" i="3"/>
  <c r="B746" i="3"/>
  <c r="B747" i="3"/>
  <c r="B748" i="3"/>
  <c r="B749" i="3"/>
  <c r="B750" i="3"/>
  <c r="B751" i="3"/>
  <c r="B752" i="3"/>
  <c r="B753" i="3"/>
  <c r="B754" i="3"/>
  <c r="B755" i="3"/>
  <c r="B756" i="3"/>
  <c r="B757" i="3"/>
  <c r="B758" i="3"/>
  <c r="B759" i="3"/>
  <c r="B760" i="3"/>
  <c r="B761" i="3"/>
  <c r="B762" i="3"/>
  <c r="B763" i="3"/>
  <c r="B764" i="3"/>
  <c r="B765" i="3"/>
  <c r="B766" i="3"/>
  <c r="B767" i="3"/>
  <c r="B768" i="3"/>
  <c r="B769" i="3"/>
  <c r="B770" i="3"/>
  <c r="B771" i="3"/>
  <c r="B772" i="3"/>
  <c r="B773" i="3"/>
  <c r="B774" i="3"/>
  <c r="B775" i="3"/>
  <c r="B776" i="3"/>
  <c r="B777" i="3"/>
  <c r="B778" i="3"/>
  <c r="B779" i="3"/>
  <c r="B780" i="3"/>
  <c r="B781" i="3"/>
  <c r="B782" i="3"/>
  <c r="B783" i="3"/>
  <c r="B784" i="3"/>
  <c r="B785" i="3"/>
  <c r="B786" i="3"/>
  <c r="B787" i="3"/>
  <c r="B788" i="3"/>
  <c r="B789" i="3"/>
  <c r="B790" i="3"/>
  <c r="B791" i="3"/>
  <c r="B792" i="3"/>
  <c r="B793" i="3"/>
  <c r="B794" i="3"/>
  <c r="B795" i="3"/>
  <c r="B796" i="3"/>
  <c r="B797" i="3"/>
  <c r="B798" i="3"/>
  <c r="B799" i="3"/>
  <c r="B800" i="3"/>
  <c r="B801" i="3"/>
  <c r="B802" i="3"/>
  <c r="B803" i="3"/>
  <c r="B804" i="3"/>
  <c r="B805" i="3"/>
  <c r="B806" i="3"/>
  <c r="B807" i="3"/>
  <c r="B808" i="3"/>
  <c r="B809" i="3"/>
  <c r="B810" i="3"/>
  <c r="B811" i="3"/>
  <c r="B812" i="3"/>
  <c r="B813" i="3"/>
  <c r="B814" i="3"/>
  <c r="B815" i="3"/>
  <c r="B816" i="3"/>
  <c r="B817" i="3"/>
  <c r="B818" i="3"/>
  <c r="B819" i="3"/>
  <c r="B820" i="3"/>
  <c r="B821" i="3"/>
  <c r="B822" i="3"/>
  <c r="B823" i="3"/>
  <c r="B824" i="3"/>
  <c r="B825" i="3"/>
  <c r="B826" i="3"/>
  <c r="B827" i="3"/>
  <c r="B828" i="3"/>
  <c r="B829" i="3"/>
  <c r="B830" i="3"/>
  <c r="B831" i="3"/>
  <c r="B832" i="3"/>
  <c r="B833" i="3"/>
  <c r="B834" i="3"/>
  <c r="B835" i="3"/>
  <c r="B836" i="3"/>
  <c r="B837" i="3"/>
  <c r="B838" i="3"/>
  <c r="B839" i="3"/>
  <c r="B840" i="3"/>
  <c r="B841" i="3"/>
  <c r="B842" i="3"/>
  <c r="B843" i="3"/>
  <c r="B844" i="3"/>
  <c r="B845" i="3"/>
  <c r="B846" i="3"/>
  <c r="B847" i="3"/>
  <c r="B848" i="3"/>
  <c r="B849" i="3"/>
  <c r="B850" i="3"/>
  <c r="B851" i="3"/>
  <c r="B852" i="3"/>
  <c r="B853" i="3"/>
  <c r="B854" i="3"/>
  <c r="B855" i="3"/>
  <c r="B856" i="3"/>
  <c r="B857" i="3"/>
  <c r="B858" i="3"/>
  <c r="B859" i="3"/>
  <c r="B860" i="3"/>
  <c r="B861" i="3"/>
  <c r="B862" i="3"/>
  <c r="B863" i="3"/>
  <c r="B864" i="3"/>
  <c r="B865" i="3"/>
  <c r="B866" i="3"/>
  <c r="B867" i="3"/>
  <c r="B868" i="3"/>
  <c r="B869" i="3"/>
  <c r="B870" i="3"/>
  <c r="B871" i="3"/>
  <c r="B872" i="3"/>
  <c r="B873" i="3"/>
  <c r="B874" i="3"/>
  <c r="B875" i="3"/>
  <c r="B876" i="3"/>
  <c r="B877" i="3"/>
  <c r="B878" i="3"/>
  <c r="B879" i="3"/>
  <c r="B880" i="3"/>
  <c r="B881" i="3"/>
  <c r="B882" i="3"/>
  <c r="B883" i="3"/>
  <c r="B884" i="3"/>
  <c r="B885" i="3"/>
  <c r="B886" i="3"/>
  <c r="B887" i="3"/>
  <c r="B888" i="3"/>
  <c r="B889" i="3"/>
  <c r="B890" i="3"/>
  <c r="B891" i="3"/>
  <c r="B892" i="3"/>
  <c r="B893" i="3"/>
  <c r="B894" i="3"/>
  <c r="B895" i="3"/>
  <c r="B896" i="3"/>
  <c r="B897" i="3"/>
  <c r="B898" i="3"/>
  <c r="B899" i="3"/>
  <c r="B900" i="3"/>
  <c r="B901" i="3"/>
  <c r="B902" i="3"/>
  <c r="B903" i="3"/>
  <c r="B904" i="3"/>
  <c r="B905" i="3"/>
  <c r="B906" i="3"/>
  <c r="B907" i="3"/>
  <c r="B908" i="3"/>
  <c r="B909" i="3"/>
  <c r="B910" i="3"/>
  <c r="B911" i="3"/>
  <c r="B912" i="3"/>
  <c r="B913" i="3"/>
  <c r="B914" i="3"/>
  <c r="B915" i="3"/>
  <c r="B916" i="3"/>
  <c r="B917" i="3"/>
  <c r="B918" i="3"/>
  <c r="B919" i="3"/>
  <c r="B920" i="3"/>
  <c r="B921" i="3"/>
  <c r="B922" i="3"/>
  <c r="B923" i="3"/>
  <c r="B924" i="3"/>
  <c r="B925" i="3"/>
  <c r="B926" i="3"/>
  <c r="B927" i="3"/>
  <c r="B928" i="3"/>
  <c r="B929" i="3"/>
  <c r="B930" i="3"/>
  <c r="B931" i="3"/>
  <c r="B932" i="3"/>
  <c r="B933" i="3"/>
  <c r="B934" i="3"/>
  <c r="B935" i="3"/>
  <c r="B936" i="3"/>
  <c r="B937" i="3"/>
  <c r="B938" i="3"/>
  <c r="B939" i="3"/>
  <c r="B940" i="3"/>
  <c r="B941" i="3"/>
  <c r="B942" i="3"/>
  <c r="B943" i="3"/>
  <c r="B944" i="3"/>
  <c r="B945" i="3"/>
  <c r="B946" i="3"/>
  <c r="B947" i="3"/>
  <c r="B948" i="3"/>
  <c r="B949" i="3"/>
  <c r="B950" i="3"/>
  <c r="B951" i="3"/>
  <c r="B952" i="3"/>
  <c r="B953" i="3"/>
  <c r="B954" i="3"/>
  <c r="B955" i="3"/>
  <c r="B956" i="3"/>
  <c r="B957" i="3"/>
  <c r="B958" i="3"/>
  <c r="B959" i="3"/>
  <c r="B960" i="3"/>
  <c r="B961" i="3"/>
  <c r="B962" i="3"/>
  <c r="B963" i="3"/>
  <c r="B964" i="3"/>
  <c r="B965" i="3"/>
  <c r="B966" i="3"/>
  <c r="B967" i="3"/>
  <c r="B968" i="3"/>
  <c r="B969" i="3"/>
  <c r="B970" i="3"/>
  <c r="B971" i="3"/>
  <c r="B972" i="3"/>
  <c r="B973" i="3"/>
  <c r="B974" i="3"/>
  <c r="B975" i="3"/>
  <c r="B976" i="3"/>
  <c r="B977" i="3"/>
  <c r="B978" i="3"/>
  <c r="B979" i="3"/>
  <c r="B980" i="3"/>
  <c r="B981" i="3"/>
  <c r="B982" i="3"/>
  <c r="B983" i="3"/>
  <c r="B984" i="3"/>
  <c r="B985" i="3"/>
  <c r="B986" i="3"/>
  <c r="B987" i="3"/>
  <c r="B988" i="3"/>
  <c r="B989" i="3"/>
  <c r="B990" i="3"/>
  <c r="B991" i="3"/>
  <c r="B992" i="3"/>
  <c r="B993" i="3"/>
  <c r="B994" i="3"/>
  <c r="B995" i="3"/>
  <c r="B996" i="3"/>
  <c r="B997" i="3"/>
  <c r="B998" i="3"/>
  <c r="B999" i="3"/>
  <c r="B1000" i="3"/>
  <c r="B1001" i="3"/>
  <c r="B1002" i="3"/>
  <c r="B1003" i="3"/>
  <c r="B1004" i="3"/>
  <c r="B1005" i="3"/>
  <c r="B1006" i="3"/>
  <c r="B1007" i="3"/>
  <c r="B1008" i="3"/>
  <c r="B1009" i="3"/>
  <c r="B1010" i="3"/>
  <c r="B1011" i="3"/>
  <c r="B1012" i="3"/>
  <c r="B1013" i="3"/>
  <c r="B1014" i="3"/>
  <c r="B1015" i="3"/>
  <c r="B1016" i="3"/>
  <c r="B1017" i="3"/>
  <c r="B1018" i="3"/>
  <c r="B1019" i="3"/>
  <c r="B1020" i="3"/>
  <c r="B1021" i="3"/>
  <c r="B1022" i="3"/>
  <c r="B1023" i="3"/>
  <c r="B1024" i="3"/>
  <c r="B1025" i="3"/>
  <c r="B1026" i="3"/>
  <c r="B1027" i="3"/>
  <c r="B1028" i="3"/>
  <c r="B1029" i="3"/>
  <c r="B1030" i="3"/>
  <c r="B1031" i="3"/>
  <c r="B1032" i="3"/>
  <c r="B1033" i="3"/>
  <c r="B1034" i="3"/>
  <c r="B1035" i="3"/>
  <c r="B1036" i="3"/>
  <c r="B1037" i="3"/>
  <c r="B1038" i="3"/>
  <c r="B1039" i="3"/>
  <c r="B1040" i="3"/>
  <c r="B1041" i="3"/>
  <c r="B1042" i="3"/>
  <c r="B1043" i="3"/>
  <c r="B1044" i="3"/>
  <c r="B1045" i="3"/>
  <c r="B1046" i="3"/>
  <c r="B1047" i="3"/>
  <c r="B1048" i="3"/>
  <c r="B1049" i="3"/>
  <c r="B1050" i="3"/>
  <c r="B1051" i="3"/>
  <c r="B1052" i="3"/>
  <c r="B1053" i="3"/>
  <c r="B1054" i="3"/>
  <c r="B1055" i="3"/>
  <c r="B1056" i="3"/>
  <c r="B1057" i="3"/>
  <c r="B1058" i="3"/>
  <c r="B1059" i="3"/>
  <c r="B1060" i="3"/>
  <c r="B1061" i="3"/>
  <c r="B1062" i="3"/>
  <c r="B1063" i="3"/>
  <c r="B1064" i="3"/>
  <c r="B1065" i="3"/>
  <c r="B1066" i="3"/>
  <c r="B1067" i="3"/>
  <c r="B1068" i="3"/>
  <c r="B1069" i="3"/>
  <c r="B1070" i="3"/>
  <c r="B1071" i="3"/>
  <c r="B1072" i="3"/>
  <c r="B1073" i="3"/>
  <c r="B1074" i="3"/>
  <c r="B1075" i="3"/>
  <c r="B1076" i="3"/>
  <c r="B1077" i="3"/>
  <c r="B1078" i="3"/>
  <c r="B1079" i="3"/>
  <c r="B1080" i="3"/>
  <c r="B1081" i="3"/>
  <c r="B1082" i="3"/>
  <c r="B1083" i="3"/>
  <c r="B1084" i="3"/>
  <c r="B1085" i="3"/>
  <c r="B1086" i="3"/>
  <c r="B1087" i="3"/>
  <c r="B1088" i="3"/>
  <c r="B1089" i="3"/>
  <c r="B1090" i="3"/>
  <c r="B1091" i="3"/>
  <c r="B1092" i="3"/>
  <c r="B1093" i="3"/>
  <c r="B1094" i="3"/>
  <c r="B1095" i="3"/>
  <c r="B1096" i="3"/>
  <c r="B1097" i="3"/>
  <c r="B1098" i="3"/>
  <c r="B1099" i="3"/>
  <c r="B1100" i="3"/>
  <c r="B1101" i="3"/>
  <c r="B1102" i="3"/>
  <c r="B1103" i="3"/>
  <c r="B1104" i="3"/>
  <c r="B1105" i="3"/>
  <c r="B1106" i="3"/>
  <c r="B1107" i="3"/>
  <c r="B1108" i="3"/>
  <c r="B1109" i="3"/>
  <c r="B1110" i="3"/>
  <c r="B1111" i="3"/>
  <c r="B1112" i="3"/>
  <c r="B1113" i="3"/>
  <c r="B1114" i="3"/>
  <c r="B1115" i="3"/>
  <c r="B1116" i="3"/>
  <c r="B1117" i="3"/>
  <c r="B1118" i="3"/>
  <c r="B1119" i="3"/>
  <c r="B1120" i="3"/>
  <c r="B1121" i="3"/>
  <c r="B1122" i="3"/>
  <c r="B1123" i="3"/>
  <c r="B1124" i="3"/>
  <c r="B1125" i="3"/>
  <c r="B1126" i="3"/>
  <c r="B1127" i="3"/>
  <c r="B1128" i="3"/>
  <c r="B1129" i="3"/>
  <c r="B1130" i="3"/>
  <c r="B1131" i="3"/>
  <c r="B1132" i="3"/>
  <c r="B1133" i="3"/>
  <c r="B1134" i="3"/>
  <c r="B1135" i="3"/>
  <c r="B1136" i="3"/>
  <c r="B1137" i="3"/>
  <c r="B1138" i="3"/>
  <c r="B1139" i="3"/>
  <c r="B1140" i="3"/>
  <c r="B1141" i="3"/>
  <c r="B1142" i="3"/>
  <c r="B1143" i="3"/>
  <c r="B1144" i="3"/>
  <c r="B1145" i="3"/>
  <c r="B1146" i="3"/>
  <c r="B1147" i="3"/>
  <c r="B1148" i="3"/>
  <c r="B1149" i="3"/>
  <c r="B1150" i="3"/>
  <c r="B1151" i="3"/>
  <c r="B1152" i="3"/>
  <c r="B1153" i="3"/>
  <c r="B1154" i="3"/>
  <c r="B1155" i="3"/>
  <c r="B1156" i="3"/>
  <c r="B1157" i="3"/>
  <c r="B1158" i="3"/>
  <c r="B1159" i="3"/>
  <c r="B1160" i="3"/>
  <c r="B1161" i="3"/>
  <c r="B1162" i="3"/>
  <c r="B1163" i="3"/>
  <c r="B1164" i="3"/>
  <c r="B1165" i="3"/>
  <c r="B1166" i="3"/>
  <c r="B1167" i="3"/>
  <c r="B1168" i="3"/>
  <c r="B1169" i="3"/>
  <c r="B1170" i="3"/>
  <c r="B1171" i="3"/>
  <c r="B1172" i="3"/>
  <c r="B1173" i="3"/>
  <c r="B1174" i="3"/>
  <c r="B1175" i="3"/>
  <c r="B1176" i="3"/>
  <c r="B1177" i="3"/>
  <c r="B1178" i="3"/>
  <c r="B1179" i="3"/>
  <c r="B1180" i="3"/>
  <c r="B1181" i="3"/>
  <c r="B1182" i="3"/>
  <c r="B1183" i="3"/>
  <c r="B1184" i="3"/>
  <c r="B1185" i="3"/>
  <c r="B1186" i="3"/>
  <c r="B1187" i="3"/>
  <c r="B1188" i="3"/>
  <c r="B1189" i="3"/>
  <c r="B1190" i="3"/>
  <c r="B1191" i="3"/>
  <c r="B1192" i="3"/>
  <c r="B1193" i="3"/>
  <c r="B1194" i="3"/>
  <c r="B1195" i="3"/>
  <c r="B1196" i="3"/>
  <c r="B1197" i="3"/>
  <c r="B1198" i="3"/>
  <c r="B1199" i="3"/>
  <c r="B1200" i="3"/>
  <c r="B1201" i="3"/>
  <c r="B1202" i="3"/>
  <c r="B1203" i="3"/>
  <c r="B1204" i="3"/>
  <c r="B1205" i="3"/>
  <c r="B1206" i="3"/>
  <c r="B1207" i="3"/>
  <c r="B1208" i="3"/>
  <c r="B1209" i="3"/>
  <c r="B1210" i="3"/>
  <c r="B1211" i="3"/>
  <c r="B1212" i="3"/>
  <c r="B1213" i="3"/>
  <c r="B1214" i="3"/>
  <c r="B1215" i="3"/>
  <c r="B1216" i="3"/>
  <c r="B1217" i="3"/>
  <c r="B1218" i="3"/>
  <c r="B1219" i="3"/>
  <c r="B1220" i="3"/>
  <c r="B1221" i="3"/>
  <c r="B1222" i="3"/>
  <c r="B1223" i="3"/>
  <c r="B1224" i="3"/>
  <c r="B1225" i="3"/>
  <c r="B1226" i="3"/>
  <c r="B1227" i="3"/>
  <c r="B1228" i="3"/>
  <c r="B1229" i="3"/>
  <c r="B1230" i="3"/>
  <c r="B1231" i="3"/>
  <c r="B1232" i="3"/>
  <c r="B1233" i="3"/>
  <c r="B1234" i="3"/>
  <c r="B1235" i="3"/>
  <c r="B1236" i="3"/>
  <c r="B1237" i="3"/>
  <c r="B1238" i="3"/>
  <c r="B1239" i="3"/>
  <c r="B1240" i="3"/>
  <c r="B1241" i="3"/>
  <c r="B1242" i="3"/>
  <c r="B1243" i="3"/>
  <c r="B1244" i="3"/>
  <c r="B1245" i="3"/>
  <c r="B1246" i="3"/>
  <c r="B1247" i="3"/>
  <c r="B1248" i="3"/>
  <c r="B1249" i="3"/>
  <c r="B1250" i="3"/>
  <c r="B1251" i="3"/>
  <c r="B1252" i="3"/>
  <c r="B1253" i="3"/>
  <c r="B1254" i="3"/>
  <c r="B1255" i="3"/>
  <c r="B1256" i="3"/>
  <c r="B1257" i="3"/>
  <c r="B1258" i="3"/>
  <c r="B1259" i="3"/>
  <c r="B1260" i="3"/>
  <c r="B1261" i="3"/>
  <c r="B1262" i="3"/>
  <c r="B1263" i="3"/>
  <c r="B1264" i="3"/>
  <c r="B1265" i="3"/>
  <c r="B1266" i="3"/>
  <c r="B1267" i="3"/>
  <c r="B1268" i="3"/>
  <c r="B1269" i="3"/>
  <c r="B1270" i="3"/>
  <c r="B1271" i="3"/>
  <c r="B1272" i="3"/>
  <c r="B1273" i="3"/>
  <c r="B1274" i="3"/>
  <c r="B1275" i="3"/>
  <c r="B1276" i="3"/>
  <c r="B1277" i="3"/>
  <c r="B1278" i="3"/>
  <c r="B1279" i="3"/>
  <c r="B1280" i="3"/>
  <c r="B1281" i="3"/>
  <c r="B1282" i="3"/>
  <c r="B1283" i="3"/>
  <c r="B1284" i="3"/>
  <c r="B1285" i="3"/>
  <c r="B1286" i="3"/>
  <c r="B1287" i="3"/>
  <c r="B1288" i="3"/>
  <c r="B1289" i="3"/>
  <c r="B1290" i="3"/>
  <c r="B1291" i="3"/>
  <c r="B1292" i="3"/>
  <c r="B1293" i="3"/>
  <c r="B1294" i="3"/>
  <c r="B1295" i="3"/>
  <c r="B1296" i="3"/>
  <c r="B1297" i="3"/>
  <c r="B1298" i="3"/>
  <c r="B1299" i="3"/>
  <c r="B1300" i="3"/>
  <c r="B1301" i="3"/>
  <c r="B1302" i="3"/>
  <c r="B1303" i="3"/>
  <c r="B1304" i="3"/>
  <c r="B1305" i="3"/>
  <c r="B1306" i="3"/>
  <c r="B1307" i="3"/>
  <c r="B1308" i="3"/>
  <c r="B1309" i="3"/>
  <c r="B1310" i="3"/>
  <c r="B1311" i="3"/>
  <c r="B1312" i="3"/>
  <c r="B1313" i="3"/>
  <c r="B1314" i="3"/>
  <c r="B1315" i="3"/>
  <c r="B1316" i="3"/>
  <c r="B1317" i="3"/>
  <c r="B1318" i="3"/>
  <c r="B1319" i="3"/>
  <c r="B1320" i="3"/>
  <c r="B1321" i="3"/>
  <c r="B1322" i="3"/>
  <c r="B1323" i="3"/>
  <c r="B1324" i="3"/>
  <c r="B1325" i="3"/>
  <c r="B1326" i="3"/>
  <c r="B1327" i="3"/>
  <c r="B1328" i="3"/>
  <c r="B1329" i="3"/>
  <c r="B1330" i="3"/>
  <c r="B1331" i="3"/>
  <c r="B1332" i="3"/>
  <c r="B1333" i="3"/>
  <c r="B1334" i="3"/>
  <c r="B1335" i="3"/>
  <c r="B1336" i="3"/>
  <c r="B1337" i="3"/>
  <c r="B1338" i="3"/>
  <c r="B1339" i="3"/>
  <c r="B1340" i="3"/>
  <c r="B1341" i="3"/>
  <c r="B1342" i="3"/>
  <c r="B1343" i="3"/>
  <c r="B1344" i="3"/>
  <c r="B1345" i="3"/>
  <c r="B1346" i="3"/>
  <c r="B1347" i="3"/>
  <c r="B1348" i="3"/>
  <c r="B1349" i="3"/>
  <c r="B1350" i="3"/>
  <c r="B1351" i="3"/>
  <c r="B1352" i="3"/>
  <c r="B1353" i="3"/>
  <c r="B1354" i="3"/>
  <c r="B1355" i="3"/>
  <c r="B1356" i="3"/>
  <c r="B1357" i="3"/>
  <c r="B1358" i="3"/>
  <c r="B1359" i="3"/>
  <c r="B1360" i="3"/>
  <c r="B1361" i="3"/>
  <c r="B1362" i="3"/>
  <c r="B1363" i="3"/>
  <c r="B1364" i="3"/>
  <c r="B1365" i="3"/>
  <c r="B1366" i="3"/>
  <c r="B1367" i="3"/>
  <c r="B1368" i="3"/>
  <c r="B1369" i="3"/>
  <c r="B1370" i="3"/>
  <c r="B1371" i="3"/>
  <c r="B1372" i="3"/>
  <c r="B1373" i="3"/>
  <c r="B1374" i="3"/>
  <c r="B1375" i="3"/>
  <c r="B1376" i="3"/>
  <c r="B1377" i="3"/>
  <c r="B1378" i="3"/>
  <c r="B1379" i="3"/>
  <c r="B1380" i="3"/>
  <c r="B1381" i="3"/>
  <c r="B1382" i="3"/>
  <c r="B1383" i="3"/>
  <c r="B1384" i="3"/>
  <c r="B1385" i="3"/>
  <c r="B1386" i="3"/>
  <c r="B1387" i="3"/>
  <c r="B1388" i="3"/>
  <c r="B1389" i="3"/>
  <c r="B1390" i="3"/>
  <c r="B1391" i="3"/>
  <c r="B1392" i="3"/>
  <c r="B1393" i="3"/>
  <c r="B1394" i="3"/>
  <c r="B1395" i="3"/>
  <c r="B1396" i="3"/>
  <c r="B1397" i="3"/>
  <c r="B1398" i="3"/>
  <c r="B1399" i="3"/>
  <c r="B1400" i="3"/>
  <c r="B1401" i="3"/>
  <c r="B1402" i="3"/>
  <c r="B1403" i="3"/>
  <c r="B1404" i="3"/>
  <c r="B1405" i="3"/>
  <c r="B1406" i="3"/>
  <c r="B1407" i="3"/>
  <c r="B1408" i="3"/>
  <c r="B1409" i="3"/>
  <c r="B1410" i="3"/>
  <c r="B1411" i="3"/>
  <c r="B1412" i="3"/>
  <c r="B1413" i="3"/>
  <c r="B1414" i="3"/>
  <c r="B1415" i="3"/>
  <c r="B1416" i="3"/>
  <c r="B1417" i="3"/>
  <c r="B1418" i="3"/>
  <c r="B1419" i="3"/>
  <c r="B1420" i="3"/>
  <c r="B1421" i="3"/>
  <c r="B1422" i="3"/>
  <c r="B1423" i="3"/>
  <c r="B1424" i="3"/>
  <c r="B1425" i="3"/>
  <c r="B1426" i="3"/>
  <c r="B1427" i="3"/>
  <c r="B1428" i="3"/>
  <c r="B1429" i="3"/>
  <c r="B1430" i="3"/>
  <c r="B1431" i="3"/>
  <c r="B1432" i="3"/>
  <c r="B1433" i="3"/>
  <c r="B1434" i="3"/>
  <c r="B1435" i="3"/>
  <c r="B1436" i="3"/>
  <c r="B1437" i="3"/>
  <c r="B1438" i="3"/>
  <c r="B1439" i="3"/>
  <c r="B1440" i="3"/>
  <c r="B1441" i="3"/>
  <c r="B1442" i="3"/>
  <c r="B1443" i="3"/>
  <c r="B1444" i="3"/>
  <c r="B1445" i="3"/>
  <c r="B1446" i="3"/>
  <c r="B1447" i="3"/>
  <c r="B1448" i="3"/>
  <c r="B1449" i="3"/>
  <c r="B1450" i="3"/>
  <c r="B1451" i="3"/>
  <c r="B1452" i="3"/>
  <c r="B1453" i="3"/>
  <c r="B1454" i="3"/>
  <c r="B1455" i="3"/>
  <c r="B1456" i="3"/>
  <c r="B1457" i="3"/>
  <c r="B1458" i="3"/>
  <c r="B1459" i="3"/>
  <c r="B1460" i="3"/>
  <c r="B1461" i="3"/>
  <c r="B1462" i="3"/>
  <c r="B1463" i="3"/>
  <c r="B1464" i="3"/>
  <c r="B1465" i="3"/>
  <c r="B1466" i="3"/>
  <c r="B1467" i="3"/>
  <c r="B1468" i="3"/>
  <c r="B1469" i="3"/>
  <c r="B1470" i="3"/>
  <c r="B1471" i="3"/>
  <c r="B1472" i="3"/>
  <c r="B1473" i="3"/>
  <c r="B1474" i="3"/>
  <c r="B1475" i="3"/>
  <c r="B1476" i="3"/>
  <c r="B1477" i="3"/>
  <c r="B1478" i="3"/>
  <c r="B1479" i="3"/>
  <c r="B1480" i="3"/>
  <c r="B1481" i="3"/>
  <c r="B1482" i="3"/>
  <c r="B1483" i="3"/>
  <c r="B1484" i="3"/>
  <c r="B1485" i="3"/>
  <c r="B1486" i="3"/>
  <c r="B1487" i="3"/>
  <c r="B1488" i="3"/>
  <c r="B1489" i="3"/>
  <c r="B1490" i="3"/>
  <c r="B1491" i="3"/>
  <c r="B1492" i="3"/>
  <c r="B1493" i="3"/>
  <c r="B1494" i="3"/>
  <c r="B1495" i="3"/>
  <c r="B1496" i="3"/>
  <c r="B1497" i="3"/>
  <c r="B1498" i="3"/>
  <c r="B1499" i="3"/>
  <c r="B1500" i="3"/>
  <c r="B1501" i="3"/>
  <c r="B1502" i="3"/>
  <c r="B1503" i="3"/>
  <c r="B1504" i="3"/>
  <c r="B1505" i="3"/>
  <c r="B1506" i="3"/>
  <c r="B1507" i="3"/>
  <c r="B1508" i="3"/>
  <c r="B1509" i="3"/>
  <c r="B1510" i="3"/>
  <c r="B1511" i="3"/>
  <c r="B1512" i="3"/>
  <c r="B1513" i="3"/>
  <c r="B1514" i="3"/>
  <c r="B1515" i="3"/>
  <c r="B1516" i="3"/>
  <c r="B1517" i="3"/>
  <c r="B1518" i="3"/>
  <c r="B1519" i="3"/>
  <c r="B1520" i="3"/>
  <c r="B1521" i="3"/>
  <c r="B1522" i="3"/>
  <c r="B1523" i="3"/>
  <c r="B1524" i="3"/>
  <c r="B1525" i="3"/>
  <c r="B1526" i="3"/>
  <c r="B1527" i="3"/>
  <c r="B1528" i="3"/>
  <c r="B1529" i="3"/>
  <c r="B1530" i="3"/>
  <c r="B1531" i="3"/>
  <c r="B1532" i="3"/>
  <c r="B1533" i="3"/>
  <c r="B1534" i="3"/>
  <c r="B1535" i="3"/>
  <c r="B1536" i="3"/>
  <c r="B1537" i="3"/>
  <c r="B1538" i="3"/>
  <c r="B1539" i="3"/>
  <c r="B1540" i="3"/>
  <c r="B1541" i="3"/>
  <c r="B1542" i="3"/>
  <c r="B1543" i="3"/>
  <c r="B1544" i="3"/>
  <c r="B1545" i="3"/>
  <c r="B1546" i="3"/>
  <c r="B1547" i="3"/>
  <c r="B1548" i="3"/>
  <c r="B1549" i="3"/>
  <c r="B1550" i="3"/>
  <c r="B1551" i="3"/>
  <c r="B1552" i="3"/>
  <c r="B1553" i="3"/>
  <c r="B1554" i="3"/>
  <c r="B1555" i="3"/>
  <c r="B1556" i="3"/>
  <c r="B1557" i="3"/>
  <c r="B1558" i="3"/>
  <c r="B1559" i="3"/>
  <c r="B1560" i="3"/>
  <c r="B1561" i="3"/>
  <c r="B1562" i="3"/>
  <c r="B1563" i="3"/>
  <c r="B1564" i="3"/>
  <c r="B1565" i="3"/>
  <c r="B1566" i="3"/>
  <c r="B1567" i="3"/>
  <c r="B1568" i="3"/>
  <c r="B1569" i="3"/>
  <c r="B1570" i="3"/>
  <c r="B1571" i="3"/>
  <c r="B1572" i="3"/>
  <c r="B1573" i="3"/>
  <c r="B1574" i="3"/>
  <c r="B1575" i="3"/>
  <c r="B1576" i="3"/>
  <c r="B1577" i="3"/>
  <c r="B1578" i="3"/>
  <c r="B1579" i="3"/>
  <c r="B1580" i="3"/>
  <c r="B1581" i="3"/>
  <c r="B1582" i="3"/>
  <c r="B1583" i="3"/>
  <c r="B1584" i="3"/>
  <c r="B1585" i="3"/>
  <c r="B1586" i="3"/>
  <c r="B1587" i="3"/>
  <c r="B1588" i="3"/>
  <c r="B1589" i="3"/>
  <c r="B1590" i="3"/>
  <c r="B1591" i="3"/>
  <c r="B1592" i="3"/>
  <c r="B1593" i="3"/>
  <c r="B1594" i="3"/>
  <c r="B1595" i="3"/>
  <c r="B1596" i="3"/>
  <c r="B1597" i="3"/>
  <c r="B1598" i="3"/>
  <c r="B1599" i="3"/>
  <c r="B1600" i="3"/>
  <c r="B1601" i="3"/>
  <c r="B1602" i="3"/>
  <c r="B1603" i="3"/>
  <c r="B1604" i="3"/>
  <c r="B1605" i="3"/>
  <c r="B1606" i="3"/>
  <c r="B1607" i="3"/>
  <c r="B1608" i="3"/>
  <c r="B1609" i="3"/>
  <c r="B1610" i="3"/>
  <c r="B1611" i="3"/>
  <c r="B1612" i="3"/>
  <c r="B1613" i="3"/>
  <c r="B1614" i="3"/>
  <c r="B1615" i="3"/>
  <c r="B1616" i="3"/>
  <c r="B1617" i="3"/>
  <c r="B1618" i="3"/>
  <c r="B1619" i="3"/>
  <c r="B1620" i="3"/>
  <c r="B1621" i="3"/>
  <c r="B1622" i="3"/>
  <c r="B1623" i="3"/>
  <c r="B1624" i="3"/>
  <c r="B1625" i="3"/>
  <c r="B1626" i="3"/>
  <c r="B1627" i="3"/>
  <c r="B1628" i="3"/>
  <c r="B1629" i="3"/>
  <c r="B1630" i="3"/>
  <c r="B1631" i="3"/>
  <c r="B1632" i="3"/>
  <c r="B1633" i="3"/>
  <c r="B1634" i="3"/>
  <c r="B1635" i="3"/>
  <c r="B1636" i="3"/>
  <c r="B1637" i="3"/>
  <c r="B1638" i="3"/>
  <c r="B1639" i="3"/>
  <c r="B1640" i="3"/>
  <c r="B1641" i="3"/>
  <c r="B1642" i="3"/>
  <c r="B1643" i="3"/>
  <c r="B1644" i="3"/>
  <c r="B1645" i="3"/>
  <c r="B1646" i="3"/>
  <c r="B1647" i="3"/>
  <c r="B1648" i="3"/>
  <c r="B1649" i="3"/>
  <c r="B1650" i="3"/>
  <c r="B1651" i="3"/>
  <c r="B1652" i="3"/>
  <c r="B1653" i="3"/>
  <c r="B1654" i="3"/>
  <c r="B1655" i="3"/>
  <c r="B1656" i="3"/>
  <c r="B1657" i="3"/>
  <c r="B1658" i="3"/>
  <c r="B1659" i="3"/>
  <c r="B1660" i="3"/>
  <c r="B1661" i="3"/>
  <c r="B1662" i="3"/>
  <c r="B1663" i="3"/>
  <c r="B1664" i="3"/>
  <c r="B1665" i="3"/>
  <c r="B1666" i="3"/>
  <c r="B1667" i="3"/>
  <c r="B1668" i="3"/>
  <c r="B1669" i="3"/>
  <c r="B1670" i="3"/>
  <c r="B1671" i="3"/>
  <c r="B1672" i="3"/>
  <c r="B1673" i="3"/>
  <c r="B1674" i="3"/>
  <c r="B1675" i="3"/>
  <c r="B1676" i="3"/>
  <c r="B1677" i="3"/>
  <c r="B1678" i="3"/>
  <c r="B1679" i="3"/>
  <c r="B1680" i="3"/>
  <c r="B1681" i="3"/>
  <c r="B1682" i="3"/>
  <c r="B1683" i="3"/>
  <c r="B1684" i="3"/>
  <c r="B1685" i="3"/>
  <c r="B1686" i="3"/>
  <c r="B1687" i="3"/>
  <c r="B1688" i="3"/>
  <c r="B1689" i="3"/>
  <c r="B1690" i="3"/>
  <c r="B1691" i="3"/>
  <c r="B1692" i="3"/>
  <c r="B1693" i="3"/>
  <c r="B1694" i="3"/>
  <c r="B1695" i="3"/>
  <c r="B1696" i="3"/>
  <c r="B1697" i="3"/>
  <c r="B1698" i="3"/>
  <c r="B1699" i="3"/>
  <c r="B1700" i="3"/>
  <c r="B1701" i="3"/>
  <c r="B1702" i="3"/>
  <c r="B1703" i="3"/>
  <c r="B1704" i="3"/>
  <c r="B1705" i="3"/>
  <c r="B1706" i="3"/>
  <c r="B1707" i="3"/>
  <c r="B1708" i="3"/>
  <c r="B1709" i="3"/>
  <c r="B1710" i="3"/>
  <c r="B1711" i="3"/>
  <c r="B1712" i="3"/>
  <c r="B1713" i="3"/>
  <c r="B1714" i="3"/>
  <c r="B1715" i="3"/>
  <c r="B1716" i="3"/>
  <c r="B1717" i="3"/>
  <c r="B1718" i="3"/>
  <c r="B1719" i="3"/>
  <c r="B1720" i="3"/>
  <c r="B1721" i="3"/>
  <c r="B1722" i="3"/>
  <c r="B1723" i="3"/>
  <c r="B1724" i="3"/>
  <c r="B1725" i="3"/>
  <c r="B1726" i="3"/>
  <c r="B1727" i="3"/>
  <c r="B1728" i="3"/>
  <c r="B1729" i="3"/>
  <c r="B1730" i="3"/>
  <c r="B1731" i="3"/>
  <c r="B1732" i="3"/>
  <c r="B1733" i="3"/>
  <c r="B1734" i="3"/>
  <c r="B1735" i="3"/>
  <c r="B1736" i="3"/>
  <c r="B1737" i="3"/>
  <c r="B1738" i="3"/>
  <c r="B1739" i="3"/>
  <c r="B1740" i="3"/>
  <c r="B1741" i="3"/>
  <c r="B1742" i="3"/>
  <c r="B1743" i="3"/>
  <c r="B1744" i="3"/>
  <c r="B1745" i="3"/>
  <c r="B1746" i="3"/>
  <c r="B1747" i="3"/>
  <c r="B1748" i="3"/>
  <c r="B1749" i="3"/>
  <c r="B1750" i="3"/>
  <c r="B1751" i="3"/>
  <c r="B1752" i="3"/>
  <c r="B1753" i="3"/>
  <c r="B1754" i="3"/>
  <c r="B1755" i="3"/>
  <c r="B1756" i="3"/>
  <c r="B1757" i="3"/>
  <c r="B1758" i="3"/>
  <c r="B1759" i="3"/>
  <c r="B1760" i="3"/>
  <c r="B1761" i="3"/>
  <c r="B1762" i="3"/>
  <c r="B1763" i="3"/>
  <c r="B1764" i="3"/>
  <c r="B1765" i="3"/>
  <c r="B1766" i="3"/>
  <c r="B1767" i="3"/>
  <c r="B1768" i="3"/>
  <c r="B1769" i="3"/>
  <c r="B1770" i="3"/>
  <c r="B1771" i="3"/>
  <c r="B1772" i="3"/>
  <c r="B1773" i="3"/>
  <c r="B1774" i="3"/>
  <c r="B1775" i="3"/>
  <c r="B1776" i="3"/>
  <c r="B1777" i="3"/>
  <c r="B1778" i="3"/>
  <c r="B1779" i="3"/>
  <c r="B1780" i="3"/>
  <c r="B1781" i="3"/>
  <c r="B1782" i="3"/>
  <c r="B1783" i="3"/>
  <c r="B1784" i="3"/>
  <c r="B1785" i="3"/>
  <c r="B1786" i="3"/>
  <c r="B1787" i="3"/>
  <c r="B1788" i="3"/>
  <c r="B1789" i="3"/>
  <c r="B1790" i="3"/>
  <c r="B1791" i="3"/>
  <c r="B1792" i="3"/>
  <c r="B1793" i="3"/>
  <c r="B1794" i="3"/>
  <c r="B1795" i="3"/>
  <c r="B1796" i="3"/>
  <c r="B1797" i="3"/>
  <c r="B1798" i="3"/>
  <c r="B1799" i="3"/>
  <c r="B1800" i="3"/>
  <c r="B1801" i="3"/>
  <c r="B1802" i="3"/>
  <c r="B1803" i="3"/>
  <c r="B1804" i="3"/>
  <c r="B1805" i="3"/>
  <c r="B1806" i="3"/>
  <c r="B1807" i="3"/>
  <c r="B1808" i="3"/>
  <c r="B1809" i="3"/>
  <c r="B1810" i="3"/>
  <c r="B1811" i="3"/>
  <c r="B1812" i="3"/>
  <c r="B1813" i="3"/>
  <c r="B1814" i="3"/>
  <c r="B1815" i="3"/>
  <c r="B1816" i="3"/>
  <c r="B1817" i="3"/>
  <c r="B1818" i="3"/>
  <c r="B1819" i="3"/>
  <c r="B1820" i="3"/>
  <c r="B1821" i="3"/>
  <c r="B1822" i="3"/>
  <c r="B1823" i="3"/>
  <c r="B1824" i="3"/>
  <c r="B1825" i="3"/>
  <c r="B1826" i="3"/>
  <c r="B1827" i="3"/>
  <c r="B1828" i="3"/>
  <c r="B1829" i="3"/>
  <c r="B1830" i="3"/>
  <c r="B1831" i="3"/>
  <c r="B1832" i="3"/>
  <c r="B1833" i="3"/>
  <c r="B1834" i="3"/>
  <c r="B1835" i="3"/>
  <c r="B1836" i="3"/>
  <c r="B1837" i="3"/>
  <c r="B1838" i="3"/>
  <c r="B1839" i="3"/>
  <c r="B1840" i="3"/>
  <c r="B1841" i="3"/>
  <c r="B1842" i="3"/>
  <c r="B1843" i="3"/>
  <c r="B1844" i="3"/>
  <c r="B1845" i="3"/>
  <c r="B1846" i="3"/>
  <c r="B1847" i="3"/>
  <c r="B1848" i="3"/>
  <c r="B1849" i="3"/>
  <c r="B1850" i="3"/>
  <c r="B1851" i="3"/>
  <c r="B1852" i="3"/>
  <c r="B1853" i="3"/>
  <c r="B1854" i="3"/>
  <c r="B1855" i="3"/>
  <c r="B1856" i="3"/>
  <c r="B1857" i="3"/>
  <c r="B1858" i="3"/>
  <c r="B1859" i="3"/>
  <c r="B1860" i="3"/>
  <c r="B1861" i="3"/>
  <c r="B1862" i="3"/>
  <c r="B1863" i="3"/>
  <c r="B1864" i="3"/>
  <c r="B1865" i="3"/>
  <c r="B1866" i="3"/>
  <c r="B1867" i="3"/>
  <c r="B1868" i="3"/>
  <c r="B1869" i="3"/>
  <c r="B1870" i="3"/>
  <c r="B1871" i="3"/>
  <c r="B1872" i="3"/>
  <c r="B1873" i="3"/>
  <c r="B1874" i="3"/>
  <c r="B1875" i="3"/>
  <c r="B1876" i="3"/>
  <c r="B1877" i="3"/>
  <c r="B1878" i="3"/>
  <c r="B1879" i="3"/>
  <c r="B1880" i="3"/>
  <c r="B1881" i="3"/>
  <c r="B1882" i="3"/>
  <c r="B1883" i="3"/>
  <c r="B1884" i="3"/>
  <c r="B1885" i="3"/>
  <c r="B1886" i="3"/>
  <c r="B1887" i="3"/>
  <c r="B1888" i="3"/>
  <c r="B1889" i="3"/>
  <c r="B1890" i="3"/>
  <c r="B1891" i="3"/>
  <c r="B1892" i="3"/>
  <c r="B1893" i="3"/>
  <c r="B1894" i="3"/>
  <c r="B1895" i="3"/>
  <c r="B1896" i="3"/>
  <c r="B1897" i="3"/>
  <c r="B1898" i="3"/>
  <c r="B1899" i="3"/>
  <c r="B1900" i="3"/>
  <c r="B1901" i="3"/>
  <c r="B1902" i="3"/>
  <c r="B1903" i="3"/>
  <c r="B1904" i="3"/>
  <c r="B1905" i="3"/>
  <c r="B1906" i="3"/>
  <c r="B1907" i="3"/>
  <c r="B1908" i="3"/>
  <c r="B1909" i="3"/>
  <c r="B1910" i="3"/>
  <c r="B1911" i="3"/>
  <c r="B1912" i="3"/>
  <c r="B1913" i="3"/>
  <c r="B1914" i="3"/>
  <c r="B1915" i="3"/>
  <c r="B1916" i="3"/>
  <c r="B1917" i="3"/>
  <c r="B1918" i="3"/>
  <c r="B1919" i="3"/>
  <c r="B1920" i="3"/>
  <c r="B1921" i="3"/>
  <c r="B1922" i="3"/>
  <c r="B1923" i="3"/>
  <c r="B1924" i="3"/>
  <c r="B1925" i="3"/>
  <c r="B1926" i="3"/>
  <c r="B1927" i="3"/>
  <c r="B1928" i="3"/>
  <c r="B1929" i="3"/>
  <c r="B1930" i="3"/>
  <c r="B1931" i="3"/>
  <c r="B1932" i="3"/>
  <c r="B1933" i="3"/>
  <c r="B1934" i="3"/>
  <c r="B1935" i="3"/>
  <c r="B1936" i="3"/>
  <c r="B1937" i="3"/>
  <c r="B1938" i="3"/>
  <c r="B1939" i="3"/>
  <c r="B1940" i="3"/>
  <c r="B1941" i="3"/>
  <c r="B1942" i="3"/>
  <c r="B1943" i="3"/>
  <c r="B1944" i="3"/>
  <c r="B1945" i="3"/>
  <c r="B1946" i="3"/>
  <c r="B1947" i="3"/>
  <c r="B1948" i="3"/>
  <c r="B1949" i="3"/>
  <c r="B1950" i="3"/>
  <c r="B1951" i="3"/>
  <c r="B1952" i="3"/>
  <c r="B1953" i="3"/>
  <c r="B1954" i="3"/>
  <c r="B1955" i="3"/>
  <c r="B1956" i="3"/>
  <c r="B1957" i="3"/>
  <c r="B1958" i="3"/>
  <c r="B1959" i="3"/>
  <c r="B1960" i="3"/>
  <c r="B1961" i="3"/>
  <c r="B1962" i="3"/>
  <c r="B1963" i="3"/>
  <c r="B1964" i="3"/>
  <c r="B1965" i="3"/>
  <c r="B1966" i="3"/>
  <c r="B1967" i="3"/>
  <c r="B1968" i="3"/>
  <c r="B1969" i="3"/>
  <c r="B1970" i="3"/>
  <c r="B1971" i="3"/>
  <c r="B1972" i="3"/>
  <c r="B1973" i="3"/>
  <c r="B1974" i="3"/>
  <c r="B1975" i="3"/>
  <c r="B1976" i="3"/>
  <c r="B1977" i="3"/>
  <c r="B1978" i="3"/>
  <c r="B1979" i="3"/>
  <c r="B1980" i="3"/>
  <c r="B1981" i="3"/>
  <c r="B1982" i="3"/>
  <c r="B1983" i="3"/>
  <c r="B1984" i="3"/>
  <c r="B1985" i="3"/>
  <c r="B1986" i="3"/>
  <c r="B1987" i="3"/>
  <c r="B1988" i="3"/>
  <c r="B1989" i="3"/>
  <c r="B1990" i="3"/>
  <c r="B1991" i="3"/>
  <c r="B1992" i="3"/>
  <c r="B1993" i="3"/>
  <c r="B1994" i="3"/>
  <c r="B1995" i="3"/>
  <c r="B1996" i="3"/>
  <c r="B1997" i="3"/>
  <c r="B1998" i="3"/>
  <c r="B1999" i="3"/>
  <c r="B2000" i="3"/>
  <c r="B2001" i="3"/>
  <c r="B2002" i="3"/>
  <c r="B2003" i="3"/>
  <c r="B2004" i="3"/>
  <c r="B2005" i="3"/>
  <c r="B2006" i="3"/>
  <c r="B2007" i="3"/>
  <c r="B2008" i="3"/>
  <c r="B2009" i="3"/>
  <c r="B2010" i="3"/>
  <c r="B2011" i="3"/>
  <c r="B2012" i="3"/>
  <c r="B2013" i="3"/>
  <c r="B2014" i="3"/>
  <c r="B2015" i="3"/>
  <c r="B2016" i="3"/>
  <c r="B2017" i="3"/>
  <c r="B2018" i="3"/>
  <c r="B2019" i="3"/>
  <c r="B2020" i="3"/>
  <c r="B2021" i="3"/>
  <c r="B2022" i="3"/>
  <c r="B2023" i="3"/>
  <c r="B2024" i="3"/>
  <c r="B2025" i="3"/>
  <c r="B2026" i="3"/>
  <c r="B2027" i="3"/>
  <c r="B2028" i="3"/>
  <c r="B2029" i="3"/>
  <c r="B2030" i="3"/>
  <c r="B2031" i="3"/>
  <c r="B2032" i="3"/>
  <c r="B2033" i="3"/>
  <c r="B2034" i="3"/>
  <c r="B2035" i="3"/>
  <c r="B2036" i="3"/>
  <c r="B2037" i="3"/>
  <c r="B2038" i="3"/>
  <c r="B2039" i="3"/>
  <c r="B2040" i="3"/>
  <c r="B2041" i="3"/>
  <c r="B2042" i="3"/>
  <c r="B2043" i="3"/>
  <c r="B2044" i="3"/>
  <c r="B2045" i="3"/>
  <c r="B2046" i="3"/>
  <c r="B2047" i="3"/>
  <c r="B2048" i="3"/>
  <c r="B2049" i="3"/>
  <c r="B2050" i="3"/>
  <c r="B2051" i="3"/>
  <c r="B2052" i="3"/>
  <c r="B2053" i="3"/>
  <c r="B2054" i="3"/>
  <c r="B2055" i="3"/>
  <c r="B2056" i="3"/>
  <c r="B2057" i="3"/>
  <c r="B2058" i="3"/>
  <c r="B2059" i="3"/>
  <c r="B2060" i="3"/>
  <c r="B2061" i="3"/>
  <c r="B2062" i="3"/>
  <c r="B2063" i="3"/>
  <c r="B2064" i="3"/>
  <c r="B2065" i="3"/>
  <c r="B2066" i="3"/>
  <c r="B2067" i="3"/>
  <c r="B2068" i="3"/>
  <c r="B2069" i="3"/>
  <c r="B2070" i="3"/>
  <c r="B2071" i="3"/>
  <c r="B2072" i="3"/>
  <c r="B2073" i="3"/>
  <c r="B2074" i="3"/>
  <c r="B2075" i="3"/>
  <c r="B2076" i="3"/>
  <c r="B2077" i="3"/>
  <c r="B2078" i="3"/>
  <c r="B2079" i="3"/>
  <c r="B2080" i="3"/>
  <c r="B2081" i="3"/>
  <c r="B2082" i="3"/>
  <c r="B2083" i="3"/>
  <c r="B2084" i="3"/>
  <c r="B2085" i="3"/>
  <c r="B2086" i="3"/>
  <c r="B2087" i="3"/>
  <c r="B2088" i="3"/>
  <c r="B2089" i="3"/>
  <c r="B2090" i="3"/>
  <c r="B2091" i="3"/>
  <c r="B2092" i="3"/>
  <c r="B2093" i="3"/>
  <c r="B2094" i="3"/>
  <c r="B2095" i="3"/>
  <c r="B2096" i="3"/>
  <c r="B2097" i="3"/>
  <c r="B2098" i="3"/>
  <c r="B2099" i="3"/>
  <c r="B2100" i="3"/>
  <c r="B2101" i="3"/>
  <c r="B2102" i="3"/>
  <c r="B2103" i="3"/>
  <c r="B2104" i="3"/>
  <c r="B2105" i="3"/>
  <c r="B6" i="3"/>
  <c r="M44" i="4" l="1"/>
  <c r="M42" i="4"/>
  <c r="M40" i="4"/>
  <c r="M38" i="4"/>
  <c r="L32" i="4"/>
  <c r="L30" i="4"/>
  <c r="L28" i="4"/>
  <c r="N43" i="4"/>
  <c r="F43" i="4"/>
  <c r="K43" i="4"/>
  <c r="J43" i="4"/>
  <c r="G43" i="4"/>
  <c r="J41" i="4"/>
  <c r="K41" i="4"/>
  <c r="N41" i="4"/>
  <c r="F41" i="4"/>
  <c r="G41" i="4"/>
  <c r="N39" i="4"/>
  <c r="F39" i="4"/>
  <c r="K39" i="4"/>
  <c r="J39" i="4"/>
  <c r="G39" i="4"/>
  <c r="J37" i="4"/>
  <c r="K37" i="4"/>
  <c r="N37" i="4"/>
  <c r="F37" i="4"/>
  <c r="G37" i="4"/>
  <c r="N35" i="4"/>
  <c r="F35" i="4"/>
  <c r="K35" i="4"/>
  <c r="J35" i="4"/>
  <c r="G35" i="4"/>
  <c r="J33" i="4"/>
  <c r="K33" i="4"/>
  <c r="N33" i="4"/>
  <c r="F33" i="4"/>
  <c r="G33" i="4"/>
  <c r="N31" i="4"/>
  <c r="F31" i="4"/>
  <c r="K31" i="4"/>
  <c r="J31" i="4"/>
  <c r="G31" i="4"/>
  <c r="J29" i="4"/>
  <c r="M29" i="4"/>
  <c r="G29" i="4"/>
  <c r="N29" i="4"/>
  <c r="F29" i="4"/>
  <c r="L27" i="4"/>
  <c r="I27" i="4"/>
  <c r="H27" i="4"/>
  <c r="M27" i="4"/>
  <c r="L25" i="4"/>
  <c r="M25" i="4"/>
  <c r="H25" i="4"/>
  <c r="I25" i="4"/>
  <c r="L23" i="4"/>
  <c r="I23" i="4"/>
  <c r="H23" i="4"/>
  <c r="M23" i="4"/>
  <c r="L21" i="4"/>
  <c r="M21" i="4"/>
  <c r="H21" i="4"/>
  <c r="I21" i="4"/>
  <c r="L19" i="4"/>
  <c r="I19" i="4"/>
  <c r="H19" i="4"/>
  <c r="M19" i="4"/>
  <c r="L17" i="4"/>
  <c r="M17" i="4"/>
  <c r="H17" i="4"/>
  <c r="I17" i="4"/>
  <c r="L15" i="4"/>
  <c r="I15" i="4"/>
  <c r="H15" i="4"/>
  <c r="M15" i="4"/>
  <c r="L13" i="4"/>
  <c r="M13" i="4"/>
  <c r="H13" i="4"/>
  <c r="I13" i="4"/>
  <c r="L3" i="4"/>
  <c r="L11" i="4"/>
  <c r="L9" i="4"/>
  <c r="L7" i="4"/>
  <c r="L5" i="4"/>
  <c r="M3" i="4"/>
  <c r="K5" i="4"/>
  <c r="K7" i="4"/>
  <c r="M9" i="4"/>
  <c r="G3" i="4"/>
  <c r="H3" i="4"/>
  <c r="H5" i="4"/>
  <c r="H7" i="4"/>
  <c r="H9" i="4"/>
  <c r="H11" i="4"/>
  <c r="G5" i="4"/>
  <c r="G7" i="4"/>
  <c r="G9" i="4"/>
  <c r="I11" i="4"/>
  <c r="K11" i="4"/>
  <c r="I38" i="4"/>
  <c r="I40" i="4"/>
  <c r="I42" i="4"/>
  <c r="I44" i="4"/>
  <c r="H28" i="4"/>
  <c r="H30" i="4"/>
  <c r="H32" i="4"/>
  <c r="BP44" i="4"/>
  <c r="BN44" i="4"/>
  <c r="BL44" i="4"/>
  <c r="BJ44" i="4"/>
  <c r="BH44" i="4"/>
  <c r="BF44" i="4"/>
  <c r="BD44" i="4"/>
  <c r="BB44" i="4"/>
  <c r="AZ44" i="4"/>
  <c r="AX44" i="4"/>
  <c r="AV44" i="4"/>
  <c r="AT44" i="4"/>
  <c r="AR44" i="4"/>
  <c r="AP44" i="4"/>
  <c r="AN44" i="4"/>
  <c r="AL44" i="4"/>
  <c r="AJ44" i="4"/>
  <c r="AH44" i="4"/>
  <c r="AF44" i="4"/>
  <c r="AD44" i="4"/>
  <c r="AB44" i="4"/>
  <c r="Z44" i="4"/>
  <c r="X44" i="4"/>
  <c r="V44" i="4"/>
  <c r="T44" i="4"/>
  <c r="R44" i="4"/>
  <c r="P44" i="4"/>
  <c r="BO44" i="4"/>
  <c r="BK44" i="4"/>
  <c r="BG44" i="4"/>
  <c r="BC44" i="4"/>
  <c r="AY44" i="4"/>
  <c r="AU44" i="4"/>
  <c r="AQ44" i="4"/>
  <c r="AM44" i="4"/>
  <c r="AI44" i="4"/>
  <c r="AE44" i="4"/>
  <c r="AA44" i="4"/>
  <c r="W44" i="4"/>
  <c r="S44" i="4"/>
  <c r="O44" i="4"/>
  <c r="BM44" i="4"/>
  <c r="BE44" i="4"/>
  <c r="AW44" i="4"/>
  <c r="AO44" i="4"/>
  <c r="AG44" i="4"/>
  <c r="Y44" i="4"/>
  <c r="Q44" i="4"/>
  <c r="BI44" i="4"/>
  <c r="AS44" i="4"/>
  <c r="AC44" i="4"/>
  <c r="BA44" i="4"/>
  <c r="U44" i="4"/>
  <c r="AK44" i="4"/>
  <c r="BP42" i="4"/>
  <c r="BN42" i="4"/>
  <c r="BL42" i="4"/>
  <c r="BJ42" i="4"/>
  <c r="BH42" i="4"/>
  <c r="BF42" i="4"/>
  <c r="BD42" i="4"/>
  <c r="BB42" i="4"/>
  <c r="AZ42" i="4"/>
  <c r="AX42" i="4"/>
  <c r="AV42" i="4"/>
  <c r="AT42" i="4"/>
  <c r="AR42" i="4"/>
  <c r="AP42" i="4"/>
  <c r="AN42" i="4"/>
  <c r="AL42" i="4"/>
  <c r="AJ42" i="4"/>
  <c r="AH42" i="4"/>
  <c r="AF42" i="4"/>
  <c r="AD42" i="4"/>
  <c r="AB42" i="4"/>
  <c r="Z42" i="4"/>
  <c r="X42" i="4"/>
  <c r="V42" i="4"/>
  <c r="T42" i="4"/>
  <c r="R42" i="4"/>
  <c r="P42" i="4"/>
  <c r="BO42" i="4"/>
  <c r="BK42" i="4"/>
  <c r="BG42" i="4"/>
  <c r="BC42" i="4"/>
  <c r="AY42" i="4"/>
  <c r="AU42" i="4"/>
  <c r="AQ42" i="4"/>
  <c r="AM42" i="4"/>
  <c r="AI42" i="4"/>
  <c r="AE42" i="4"/>
  <c r="AA42" i="4"/>
  <c r="W42" i="4"/>
  <c r="S42" i="4"/>
  <c r="O42" i="4"/>
  <c r="BI42" i="4"/>
  <c r="BA42" i="4"/>
  <c r="AS42" i="4"/>
  <c r="AK42" i="4"/>
  <c r="AC42" i="4"/>
  <c r="U42" i="4"/>
  <c r="BE42" i="4"/>
  <c r="AO42" i="4"/>
  <c r="Y42" i="4"/>
  <c r="BM42" i="4"/>
  <c r="AG42" i="4"/>
  <c r="AW42" i="4"/>
  <c r="Q42" i="4"/>
  <c r="BO40" i="4"/>
  <c r="BM40" i="4"/>
  <c r="BK40" i="4"/>
  <c r="BI40" i="4"/>
  <c r="BG40" i="4"/>
  <c r="BE40" i="4"/>
  <c r="BC40" i="4"/>
  <c r="BA40" i="4"/>
  <c r="AY40" i="4"/>
  <c r="AW40" i="4"/>
  <c r="AU40" i="4"/>
  <c r="AS40" i="4"/>
  <c r="AQ40" i="4"/>
  <c r="AO40" i="4"/>
  <c r="AM40" i="4"/>
  <c r="AK40" i="4"/>
  <c r="AI40" i="4"/>
  <c r="AG40" i="4"/>
  <c r="AE40" i="4"/>
  <c r="AC40" i="4"/>
  <c r="AA40" i="4"/>
  <c r="Y40" i="4"/>
  <c r="W40" i="4"/>
  <c r="U40" i="4"/>
  <c r="S40" i="4"/>
  <c r="Q40" i="4"/>
  <c r="O40" i="4"/>
  <c r="BN40" i="4"/>
  <c r="BJ40" i="4"/>
  <c r="BF40" i="4"/>
  <c r="BB40" i="4"/>
  <c r="AX40" i="4"/>
  <c r="AT40" i="4"/>
  <c r="AP40" i="4"/>
  <c r="AL40" i="4"/>
  <c r="AH40" i="4"/>
  <c r="AD40" i="4"/>
  <c r="Z40" i="4"/>
  <c r="V40" i="4"/>
  <c r="R40" i="4"/>
  <c r="BP40" i="4"/>
  <c r="BH40" i="4"/>
  <c r="AZ40" i="4"/>
  <c r="AR40" i="4"/>
  <c r="AJ40" i="4"/>
  <c r="AB40" i="4"/>
  <c r="T40" i="4"/>
  <c r="BL40" i="4"/>
  <c r="AV40" i="4"/>
  <c r="AF40" i="4"/>
  <c r="P40" i="4"/>
  <c r="BD40" i="4"/>
  <c r="AN40" i="4"/>
  <c r="X40" i="4"/>
  <c r="BO38" i="4"/>
  <c r="BM38" i="4"/>
  <c r="BK38" i="4"/>
  <c r="BI38" i="4"/>
  <c r="BG38" i="4"/>
  <c r="BE38" i="4"/>
  <c r="BC38" i="4"/>
  <c r="BA38" i="4"/>
  <c r="AY38" i="4"/>
  <c r="AW38" i="4"/>
  <c r="AU38" i="4"/>
  <c r="AS38" i="4"/>
  <c r="AQ38" i="4"/>
  <c r="AO38" i="4"/>
  <c r="AM38" i="4"/>
  <c r="AK38" i="4"/>
  <c r="AI38" i="4"/>
  <c r="AG38" i="4"/>
  <c r="AE38" i="4"/>
  <c r="AC38" i="4"/>
  <c r="AA38" i="4"/>
  <c r="Y38" i="4"/>
  <c r="W38" i="4"/>
  <c r="U38" i="4"/>
  <c r="S38" i="4"/>
  <c r="Q38" i="4"/>
  <c r="O38" i="4"/>
  <c r="BN38" i="4"/>
  <c r="BJ38" i="4"/>
  <c r="BF38" i="4"/>
  <c r="BB38" i="4"/>
  <c r="AX38" i="4"/>
  <c r="AT38" i="4"/>
  <c r="AP38" i="4"/>
  <c r="AL38" i="4"/>
  <c r="AH38" i="4"/>
  <c r="AD38" i="4"/>
  <c r="Z38" i="4"/>
  <c r="V38" i="4"/>
  <c r="R38" i="4"/>
  <c r="BL38" i="4"/>
  <c r="BD38" i="4"/>
  <c r="AV38" i="4"/>
  <c r="AN38" i="4"/>
  <c r="AF38" i="4"/>
  <c r="X38" i="4"/>
  <c r="P38" i="4"/>
  <c r="BH38" i="4"/>
  <c r="AR38" i="4"/>
  <c r="AB38" i="4"/>
  <c r="BP38" i="4"/>
  <c r="AZ38" i="4"/>
  <c r="AJ38" i="4"/>
  <c r="T38" i="4"/>
  <c r="BO36" i="4"/>
  <c r="BM36" i="4"/>
  <c r="BK36" i="4"/>
  <c r="BI36" i="4"/>
  <c r="BG36" i="4"/>
  <c r="BE36" i="4"/>
  <c r="BC36" i="4"/>
  <c r="BA36" i="4"/>
  <c r="AY36" i="4"/>
  <c r="AW36" i="4"/>
  <c r="AU36" i="4"/>
  <c r="AS36" i="4"/>
  <c r="AQ36" i="4"/>
  <c r="AO36" i="4"/>
  <c r="AM36" i="4"/>
  <c r="AK36" i="4"/>
  <c r="AI36" i="4"/>
  <c r="AG36" i="4"/>
  <c r="AE36" i="4"/>
  <c r="AC36" i="4"/>
  <c r="AA36" i="4"/>
  <c r="Y36" i="4"/>
  <c r="W36" i="4"/>
  <c r="U36" i="4"/>
  <c r="S36" i="4"/>
  <c r="Q36" i="4"/>
  <c r="O36" i="4"/>
  <c r="BP36" i="4"/>
  <c r="BL36" i="4"/>
  <c r="BH36" i="4"/>
  <c r="BD36" i="4"/>
  <c r="AZ36" i="4"/>
  <c r="AV36" i="4"/>
  <c r="AR36" i="4"/>
  <c r="AN36" i="4"/>
  <c r="AJ36" i="4"/>
  <c r="AF36" i="4"/>
  <c r="AB36" i="4"/>
  <c r="X36" i="4"/>
  <c r="T36" i="4"/>
  <c r="P36" i="4"/>
  <c r="BN36" i="4"/>
  <c r="BF36" i="4"/>
  <c r="AX36" i="4"/>
  <c r="AP36" i="4"/>
  <c r="AH36" i="4"/>
  <c r="Z36" i="4"/>
  <c r="R36" i="4"/>
  <c r="BJ36" i="4"/>
  <c r="BB36" i="4"/>
  <c r="AT36" i="4"/>
  <c r="AL36" i="4"/>
  <c r="AD36" i="4"/>
  <c r="V36" i="4"/>
  <c r="BO34" i="4"/>
  <c r="BM34" i="4"/>
  <c r="BK34" i="4"/>
  <c r="BI34" i="4"/>
  <c r="BG34" i="4"/>
  <c r="BE34" i="4"/>
  <c r="BC34" i="4"/>
  <c r="BA34" i="4"/>
  <c r="AY34" i="4"/>
  <c r="AW34" i="4"/>
  <c r="AU34" i="4"/>
  <c r="AS34" i="4"/>
  <c r="AQ34" i="4"/>
  <c r="AO34" i="4"/>
  <c r="AM34" i="4"/>
  <c r="AK34" i="4"/>
  <c r="AI34" i="4"/>
  <c r="AG34" i="4"/>
  <c r="AE34" i="4"/>
  <c r="AC34" i="4"/>
  <c r="AA34" i="4"/>
  <c r="Y34" i="4"/>
  <c r="W34" i="4"/>
  <c r="U34" i="4"/>
  <c r="S34" i="4"/>
  <c r="Q34" i="4"/>
  <c r="O34" i="4"/>
  <c r="BP34" i="4"/>
  <c r="BL34" i="4"/>
  <c r="BH34" i="4"/>
  <c r="BD34" i="4"/>
  <c r="AZ34" i="4"/>
  <c r="AV34" i="4"/>
  <c r="AR34" i="4"/>
  <c r="AN34" i="4"/>
  <c r="AJ34" i="4"/>
  <c r="AF34" i="4"/>
  <c r="AB34" i="4"/>
  <c r="X34" i="4"/>
  <c r="T34" i="4"/>
  <c r="P34" i="4"/>
  <c r="BJ34" i="4"/>
  <c r="BB34" i="4"/>
  <c r="AT34" i="4"/>
  <c r="AL34" i="4"/>
  <c r="AD34" i="4"/>
  <c r="V34" i="4"/>
  <c r="BN34" i="4"/>
  <c r="BF34" i="4"/>
  <c r="AX34" i="4"/>
  <c r="AP34" i="4"/>
  <c r="AH34" i="4"/>
  <c r="Z34" i="4"/>
  <c r="R34" i="4"/>
  <c r="BO32" i="4"/>
  <c r="BM32" i="4"/>
  <c r="BK32" i="4"/>
  <c r="BI32" i="4"/>
  <c r="BG32" i="4"/>
  <c r="BE32" i="4"/>
  <c r="BC32" i="4"/>
  <c r="BA32" i="4"/>
  <c r="AY32" i="4"/>
  <c r="AW32" i="4"/>
  <c r="AU32" i="4"/>
  <c r="AS32" i="4"/>
  <c r="AQ32" i="4"/>
  <c r="AO32" i="4"/>
  <c r="AM32" i="4"/>
  <c r="AK32" i="4"/>
  <c r="AI32" i="4"/>
  <c r="AG32" i="4"/>
  <c r="AE32" i="4"/>
  <c r="AC32" i="4"/>
  <c r="AA32" i="4"/>
  <c r="Y32" i="4"/>
  <c r="W32" i="4"/>
  <c r="U32" i="4"/>
  <c r="S32" i="4"/>
  <c r="Q32" i="4"/>
  <c r="O32" i="4"/>
  <c r="BP32" i="4"/>
  <c r="BL32" i="4"/>
  <c r="BH32" i="4"/>
  <c r="BD32" i="4"/>
  <c r="AZ32" i="4"/>
  <c r="AV32" i="4"/>
  <c r="AR32" i="4"/>
  <c r="AN32" i="4"/>
  <c r="AJ32" i="4"/>
  <c r="AF32" i="4"/>
  <c r="AB32" i="4"/>
  <c r="X32" i="4"/>
  <c r="T32" i="4"/>
  <c r="P32" i="4"/>
  <c r="BN32" i="4"/>
  <c r="BF32" i="4"/>
  <c r="AX32" i="4"/>
  <c r="AP32" i="4"/>
  <c r="AH32" i="4"/>
  <c r="Z32" i="4"/>
  <c r="R32" i="4"/>
  <c r="BJ32" i="4"/>
  <c r="BB32" i="4"/>
  <c r="AT32" i="4"/>
  <c r="AL32" i="4"/>
  <c r="AD32" i="4"/>
  <c r="V32" i="4"/>
  <c r="BO30" i="4"/>
  <c r="BM30" i="4"/>
  <c r="BK30" i="4"/>
  <c r="BI30" i="4"/>
  <c r="BG30" i="4"/>
  <c r="BE30" i="4"/>
  <c r="BC30" i="4"/>
  <c r="BA30" i="4"/>
  <c r="AY30" i="4"/>
  <c r="AW30" i="4"/>
  <c r="AU30" i="4"/>
  <c r="AS30" i="4"/>
  <c r="AQ30" i="4"/>
  <c r="AO30" i="4"/>
  <c r="AM30" i="4"/>
  <c r="AK30" i="4"/>
  <c r="AI30" i="4"/>
  <c r="AG30" i="4"/>
  <c r="AE30" i="4"/>
  <c r="AC30" i="4"/>
  <c r="AA30" i="4"/>
  <c r="Y30" i="4"/>
  <c r="W30" i="4"/>
  <c r="U30" i="4"/>
  <c r="S30" i="4"/>
  <c r="Q30" i="4"/>
  <c r="O30" i="4"/>
  <c r="BP30" i="4"/>
  <c r="BL30" i="4"/>
  <c r="BH30" i="4"/>
  <c r="BD30" i="4"/>
  <c r="AZ30" i="4"/>
  <c r="AV30" i="4"/>
  <c r="AR30" i="4"/>
  <c r="AN30" i="4"/>
  <c r="AJ30" i="4"/>
  <c r="AF30" i="4"/>
  <c r="AB30" i="4"/>
  <c r="X30" i="4"/>
  <c r="T30" i="4"/>
  <c r="P30" i="4"/>
  <c r="BJ30" i="4"/>
  <c r="BB30" i="4"/>
  <c r="AT30" i="4"/>
  <c r="AL30" i="4"/>
  <c r="AD30" i="4"/>
  <c r="V30" i="4"/>
  <c r="BN30" i="4"/>
  <c r="BF30" i="4"/>
  <c r="AX30" i="4"/>
  <c r="AP30" i="4"/>
  <c r="AH30" i="4"/>
  <c r="Z30" i="4"/>
  <c r="R30" i="4"/>
  <c r="BO28" i="4"/>
  <c r="BM28" i="4"/>
  <c r="BK28" i="4"/>
  <c r="BI28" i="4"/>
  <c r="BG28" i="4"/>
  <c r="BE28" i="4"/>
  <c r="BC28" i="4"/>
  <c r="BA28" i="4"/>
  <c r="AY28" i="4"/>
  <c r="AW28" i="4"/>
  <c r="AU28" i="4"/>
  <c r="AS28" i="4"/>
  <c r="AQ28" i="4"/>
  <c r="AO28" i="4"/>
  <c r="AM28" i="4"/>
  <c r="AK28" i="4"/>
  <c r="AI28" i="4"/>
  <c r="AG28" i="4"/>
  <c r="AE28" i="4"/>
  <c r="AC28" i="4"/>
  <c r="AA28" i="4"/>
  <c r="Y28" i="4"/>
  <c r="W28" i="4"/>
  <c r="U28" i="4"/>
  <c r="S28" i="4"/>
  <c r="Q28" i="4"/>
  <c r="O28" i="4"/>
  <c r="BP28" i="4"/>
  <c r="BL28" i="4"/>
  <c r="BH28" i="4"/>
  <c r="BD28" i="4"/>
  <c r="AZ28" i="4"/>
  <c r="AV28" i="4"/>
  <c r="AR28" i="4"/>
  <c r="AN28" i="4"/>
  <c r="AJ28" i="4"/>
  <c r="AF28" i="4"/>
  <c r="AB28" i="4"/>
  <c r="X28" i="4"/>
  <c r="T28" i="4"/>
  <c r="P28" i="4"/>
  <c r="BN28" i="4"/>
  <c r="BF28" i="4"/>
  <c r="AX28" i="4"/>
  <c r="AP28" i="4"/>
  <c r="AH28" i="4"/>
  <c r="Z28" i="4"/>
  <c r="R28" i="4"/>
  <c r="BJ28" i="4"/>
  <c r="BB28" i="4"/>
  <c r="AT28" i="4"/>
  <c r="AL28" i="4"/>
  <c r="AD28" i="4"/>
  <c r="V28" i="4"/>
  <c r="BP26" i="4"/>
  <c r="BN26" i="4"/>
  <c r="BL26" i="4"/>
  <c r="BJ26" i="4"/>
  <c r="BH26" i="4"/>
  <c r="BF26" i="4"/>
  <c r="BD26" i="4"/>
  <c r="BB26" i="4"/>
  <c r="AZ26" i="4"/>
  <c r="AX26" i="4"/>
  <c r="AV26" i="4"/>
  <c r="AT26" i="4"/>
  <c r="AR26" i="4"/>
  <c r="AP26" i="4"/>
  <c r="AN26" i="4"/>
  <c r="AL26" i="4"/>
  <c r="AJ26" i="4"/>
  <c r="AH26" i="4"/>
  <c r="AF26" i="4"/>
  <c r="AD26" i="4"/>
  <c r="AB26" i="4"/>
  <c r="Z26" i="4"/>
  <c r="X26" i="4"/>
  <c r="V26" i="4"/>
  <c r="T26" i="4"/>
  <c r="R26" i="4"/>
  <c r="P26" i="4"/>
  <c r="BO26" i="4"/>
  <c r="BK26" i="4"/>
  <c r="BG26" i="4"/>
  <c r="BC26" i="4"/>
  <c r="AY26" i="4"/>
  <c r="AU26" i="4"/>
  <c r="AQ26" i="4"/>
  <c r="AM26" i="4"/>
  <c r="AI26" i="4"/>
  <c r="AE26" i="4"/>
  <c r="AA26" i="4"/>
  <c r="W26" i="4"/>
  <c r="S26" i="4"/>
  <c r="O26" i="4"/>
  <c r="BM26" i="4"/>
  <c r="BI26" i="4"/>
  <c r="BE26" i="4"/>
  <c r="BA26" i="4"/>
  <c r="AW26" i="4"/>
  <c r="AS26" i="4"/>
  <c r="AO26" i="4"/>
  <c r="AK26" i="4"/>
  <c r="AG26" i="4"/>
  <c r="AC26" i="4"/>
  <c r="Y26" i="4"/>
  <c r="U26" i="4"/>
  <c r="Q26" i="4"/>
  <c r="BP24" i="4"/>
  <c r="BN24" i="4"/>
  <c r="BL24" i="4"/>
  <c r="BJ24" i="4"/>
  <c r="BH24" i="4"/>
  <c r="BF24" i="4"/>
  <c r="BD24" i="4"/>
  <c r="BB24" i="4"/>
  <c r="AZ24" i="4"/>
  <c r="AX24" i="4"/>
  <c r="AV24" i="4"/>
  <c r="AT24" i="4"/>
  <c r="AR24" i="4"/>
  <c r="AP24" i="4"/>
  <c r="AN24" i="4"/>
  <c r="AL24" i="4"/>
  <c r="AJ24" i="4"/>
  <c r="AH24" i="4"/>
  <c r="AF24" i="4"/>
  <c r="AD24" i="4"/>
  <c r="AB24" i="4"/>
  <c r="Z24" i="4"/>
  <c r="X24" i="4"/>
  <c r="V24" i="4"/>
  <c r="T24" i="4"/>
  <c r="R24" i="4"/>
  <c r="P24" i="4"/>
  <c r="BO24" i="4"/>
  <c r="BK24" i="4"/>
  <c r="BG24" i="4"/>
  <c r="BC24" i="4"/>
  <c r="AY24" i="4"/>
  <c r="AU24" i="4"/>
  <c r="AQ24" i="4"/>
  <c r="AM24" i="4"/>
  <c r="AI24" i="4"/>
  <c r="AE24" i="4"/>
  <c r="AA24" i="4"/>
  <c r="W24" i="4"/>
  <c r="S24" i="4"/>
  <c r="O24" i="4"/>
  <c r="BM24" i="4"/>
  <c r="BI24" i="4"/>
  <c r="BE24" i="4"/>
  <c r="BA24" i="4"/>
  <c r="AW24" i="4"/>
  <c r="AS24" i="4"/>
  <c r="AO24" i="4"/>
  <c r="AK24" i="4"/>
  <c r="AG24" i="4"/>
  <c r="AC24" i="4"/>
  <c r="Y24" i="4"/>
  <c r="U24" i="4"/>
  <c r="Q24" i="4"/>
  <c r="BP22" i="4"/>
  <c r="BN22" i="4"/>
  <c r="BL22" i="4"/>
  <c r="BJ22" i="4"/>
  <c r="BH22" i="4"/>
  <c r="BF22" i="4"/>
  <c r="BD22" i="4"/>
  <c r="BB22" i="4"/>
  <c r="AZ22" i="4"/>
  <c r="AX22" i="4"/>
  <c r="AV22" i="4"/>
  <c r="AT22" i="4"/>
  <c r="AR22" i="4"/>
  <c r="AP22" i="4"/>
  <c r="AN22" i="4"/>
  <c r="AL22" i="4"/>
  <c r="AJ22" i="4"/>
  <c r="AH22" i="4"/>
  <c r="AF22" i="4"/>
  <c r="AD22" i="4"/>
  <c r="AB22" i="4"/>
  <c r="Z22" i="4"/>
  <c r="X22" i="4"/>
  <c r="V22" i="4"/>
  <c r="T22" i="4"/>
  <c r="R22" i="4"/>
  <c r="P22" i="4"/>
  <c r="BO22" i="4"/>
  <c r="BK22" i="4"/>
  <c r="BG22" i="4"/>
  <c r="BC22" i="4"/>
  <c r="AY22" i="4"/>
  <c r="AU22" i="4"/>
  <c r="AQ22" i="4"/>
  <c r="AM22" i="4"/>
  <c r="AI22" i="4"/>
  <c r="AE22" i="4"/>
  <c r="AA22" i="4"/>
  <c r="W22" i="4"/>
  <c r="S22" i="4"/>
  <c r="O22" i="4"/>
  <c r="BM22" i="4"/>
  <c r="BI22" i="4"/>
  <c r="BE22" i="4"/>
  <c r="BA22" i="4"/>
  <c r="AW22" i="4"/>
  <c r="AS22" i="4"/>
  <c r="AO22" i="4"/>
  <c r="AK22" i="4"/>
  <c r="AG22" i="4"/>
  <c r="AC22" i="4"/>
  <c r="Y22" i="4"/>
  <c r="U22" i="4"/>
  <c r="Q22" i="4"/>
  <c r="BP20" i="4"/>
  <c r="BN20" i="4"/>
  <c r="BL20" i="4"/>
  <c r="BJ20" i="4"/>
  <c r="BH20" i="4"/>
  <c r="BF20" i="4"/>
  <c r="BD20" i="4"/>
  <c r="BB20" i="4"/>
  <c r="AZ20" i="4"/>
  <c r="AX20" i="4"/>
  <c r="AV20" i="4"/>
  <c r="AT20" i="4"/>
  <c r="AR20" i="4"/>
  <c r="AP20" i="4"/>
  <c r="AN20" i="4"/>
  <c r="AL20" i="4"/>
  <c r="AJ20" i="4"/>
  <c r="AH20" i="4"/>
  <c r="AF20" i="4"/>
  <c r="AD20" i="4"/>
  <c r="AB20" i="4"/>
  <c r="Z20" i="4"/>
  <c r="X20" i="4"/>
  <c r="V20" i="4"/>
  <c r="T20" i="4"/>
  <c r="R20" i="4"/>
  <c r="P20" i="4"/>
  <c r="BO20" i="4"/>
  <c r="BK20" i="4"/>
  <c r="BG20" i="4"/>
  <c r="BC20" i="4"/>
  <c r="AY20" i="4"/>
  <c r="AU20" i="4"/>
  <c r="AQ20" i="4"/>
  <c r="AM20" i="4"/>
  <c r="AI20" i="4"/>
  <c r="AE20" i="4"/>
  <c r="AA20" i="4"/>
  <c r="W20" i="4"/>
  <c r="S20" i="4"/>
  <c r="O20" i="4"/>
  <c r="BM20" i="4"/>
  <c r="BI20" i="4"/>
  <c r="BE20" i="4"/>
  <c r="BA20" i="4"/>
  <c r="AW20" i="4"/>
  <c r="AS20" i="4"/>
  <c r="AO20" i="4"/>
  <c r="AK20" i="4"/>
  <c r="AG20" i="4"/>
  <c r="AC20" i="4"/>
  <c r="Y20" i="4"/>
  <c r="U20" i="4"/>
  <c r="Q20" i="4"/>
  <c r="BP18" i="4"/>
  <c r="BN18" i="4"/>
  <c r="BL18" i="4"/>
  <c r="BJ18" i="4"/>
  <c r="BH18" i="4"/>
  <c r="BF18" i="4"/>
  <c r="BD18" i="4"/>
  <c r="BB18" i="4"/>
  <c r="AZ18" i="4"/>
  <c r="AX18" i="4"/>
  <c r="AV18" i="4"/>
  <c r="AT18" i="4"/>
  <c r="AR18" i="4"/>
  <c r="AP18" i="4"/>
  <c r="AN18" i="4"/>
  <c r="AL18" i="4"/>
  <c r="AJ18" i="4"/>
  <c r="AH18" i="4"/>
  <c r="AF18" i="4"/>
  <c r="AD18" i="4"/>
  <c r="AB18" i="4"/>
  <c r="Z18" i="4"/>
  <c r="X18" i="4"/>
  <c r="V18" i="4"/>
  <c r="T18" i="4"/>
  <c r="R18" i="4"/>
  <c r="P18" i="4"/>
  <c r="BO18" i="4"/>
  <c r="BK18" i="4"/>
  <c r="BG18" i="4"/>
  <c r="BC18" i="4"/>
  <c r="AY18" i="4"/>
  <c r="AU18" i="4"/>
  <c r="AQ18" i="4"/>
  <c r="AM18" i="4"/>
  <c r="AI18" i="4"/>
  <c r="AE18" i="4"/>
  <c r="AA18" i="4"/>
  <c r="W18" i="4"/>
  <c r="S18" i="4"/>
  <c r="O18" i="4"/>
  <c r="BM18" i="4"/>
  <c r="BI18" i="4"/>
  <c r="BE18" i="4"/>
  <c r="BA18" i="4"/>
  <c r="AW18" i="4"/>
  <c r="AS18" i="4"/>
  <c r="AO18" i="4"/>
  <c r="AK18" i="4"/>
  <c r="AG18" i="4"/>
  <c r="AC18" i="4"/>
  <c r="Y18" i="4"/>
  <c r="U18" i="4"/>
  <c r="Q18" i="4"/>
  <c r="BP16" i="4"/>
  <c r="BN16" i="4"/>
  <c r="BL16" i="4"/>
  <c r="BJ16" i="4"/>
  <c r="BH16" i="4"/>
  <c r="BF16" i="4"/>
  <c r="BD16" i="4"/>
  <c r="BB16" i="4"/>
  <c r="AZ16" i="4"/>
  <c r="AX16" i="4"/>
  <c r="AV16" i="4"/>
  <c r="AT16" i="4"/>
  <c r="AR16" i="4"/>
  <c r="AP16" i="4"/>
  <c r="AN16" i="4"/>
  <c r="AL16" i="4"/>
  <c r="AJ16" i="4"/>
  <c r="AH16" i="4"/>
  <c r="AF16" i="4"/>
  <c r="AD16" i="4"/>
  <c r="AB16" i="4"/>
  <c r="Z16" i="4"/>
  <c r="X16" i="4"/>
  <c r="V16" i="4"/>
  <c r="T16" i="4"/>
  <c r="R16" i="4"/>
  <c r="P16" i="4"/>
  <c r="BO16" i="4"/>
  <c r="BK16" i="4"/>
  <c r="BG16" i="4"/>
  <c r="BC16" i="4"/>
  <c r="AY16" i="4"/>
  <c r="AU16" i="4"/>
  <c r="AQ16" i="4"/>
  <c r="AM16" i="4"/>
  <c r="AI16" i="4"/>
  <c r="AE16" i="4"/>
  <c r="AA16" i="4"/>
  <c r="W16" i="4"/>
  <c r="S16" i="4"/>
  <c r="O16" i="4"/>
  <c r="BM16" i="4"/>
  <c r="BI16" i="4"/>
  <c r="BE16" i="4"/>
  <c r="BA16" i="4"/>
  <c r="AW16" i="4"/>
  <c r="AS16" i="4"/>
  <c r="AO16" i="4"/>
  <c r="AK16" i="4"/>
  <c r="AG16" i="4"/>
  <c r="AC16" i="4"/>
  <c r="Y16" i="4"/>
  <c r="U16" i="4"/>
  <c r="Q16" i="4"/>
  <c r="BP14" i="4"/>
  <c r="BN14" i="4"/>
  <c r="BL14" i="4"/>
  <c r="BJ14" i="4"/>
  <c r="BH14" i="4"/>
  <c r="BF14" i="4"/>
  <c r="BD14" i="4"/>
  <c r="BB14" i="4"/>
  <c r="AZ14" i="4"/>
  <c r="AX14" i="4"/>
  <c r="AV14" i="4"/>
  <c r="AT14" i="4"/>
  <c r="AR14" i="4"/>
  <c r="AP14" i="4"/>
  <c r="AN14" i="4"/>
  <c r="AL14" i="4"/>
  <c r="AJ14" i="4"/>
  <c r="AH14" i="4"/>
  <c r="AF14" i="4"/>
  <c r="AD14" i="4"/>
  <c r="AB14" i="4"/>
  <c r="Z14" i="4"/>
  <c r="X14" i="4"/>
  <c r="V14" i="4"/>
  <c r="T14" i="4"/>
  <c r="R14" i="4"/>
  <c r="P14" i="4"/>
  <c r="BO14" i="4"/>
  <c r="BK14" i="4"/>
  <c r="BG14" i="4"/>
  <c r="BC14" i="4"/>
  <c r="AY14" i="4"/>
  <c r="AU14" i="4"/>
  <c r="AQ14" i="4"/>
  <c r="AM14" i="4"/>
  <c r="AI14" i="4"/>
  <c r="AE14" i="4"/>
  <c r="AA14" i="4"/>
  <c r="W14" i="4"/>
  <c r="S14" i="4"/>
  <c r="O14" i="4"/>
  <c r="BM14" i="4"/>
  <c r="BI14" i="4"/>
  <c r="BE14" i="4"/>
  <c r="BA14" i="4"/>
  <c r="AW14" i="4"/>
  <c r="AS14" i="4"/>
  <c r="AO14" i="4"/>
  <c r="AK14" i="4"/>
  <c r="AG14" i="4"/>
  <c r="AC14" i="4"/>
  <c r="Y14" i="4"/>
  <c r="U14" i="4"/>
  <c r="Q14" i="4"/>
  <c r="BP12" i="4"/>
  <c r="BN12" i="4"/>
  <c r="BL12" i="4"/>
  <c r="BJ12" i="4"/>
  <c r="BH12" i="4"/>
  <c r="BF12" i="4"/>
  <c r="BD12" i="4"/>
  <c r="BB12" i="4"/>
  <c r="AZ12" i="4"/>
  <c r="AX12" i="4"/>
  <c r="AV12" i="4"/>
  <c r="AT12" i="4"/>
  <c r="AR12" i="4"/>
  <c r="AP12" i="4"/>
  <c r="AN12" i="4"/>
  <c r="AL12" i="4"/>
  <c r="AJ12" i="4"/>
  <c r="AH12" i="4"/>
  <c r="AF12" i="4"/>
  <c r="AD12" i="4"/>
  <c r="AB12" i="4"/>
  <c r="Z12" i="4"/>
  <c r="X12" i="4"/>
  <c r="V12" i="4"/>
  <c r="T12" i="4"/>
  <c r="R12" i="4"/>
  <c r="P12" i="4"/>
  <c r="BO12" i="4"/>
  <c r="BK12" i="4"/>
  <c r="BG12" i="4"/>
  <c r="BC12" i="4"/>
  <c r="AY12" i="4"/>
  <c r="AU12" i="4"/>
  <c r="AQ12" i="4"/>
  <c r="AM12" i="4"/>
  <c r="AI12" i="4"/>
  <c r="AE12" i="4"/>
  <c r="AA12" i="4"/>
  <c r="W12" i="4"/>
  <c r="S12" i="4"/>
  <c r="O12" i="4"/>
  <c r="BM12" i="4"/>
  <c r="BI12" i="4"/>
  <c r="BE12" i="4"/>
  <c r="BA12" i="4"/>
  <c r="AW12" i="4"/>
  <c r="AS12" i="4"/>
  <c r="AO12" i="4"/>
  <c r="AK12" i="4"/>
  <c r="AG12" i="4"/>
  <c r="AC12" i="4"/>
  <c r="Y12" i="4"/>
  <c r="U12" i="4"/>
  <c r="Q12" i="4"/>
  <c r="BP10" i="4"/>
  <c r="BN10" i="4"/>
  <c r="BL10" i="4"/>
  <c r="BJ10" i="4"/>
  <c r="BH10" i="4"/>
  <c r="BF10" i="4"/>
  <c r="BD10" i="4"/>
  <c r="BB10" i="4"/>
  <c r="AZ10" i="4"/>
  <c r="AX10" i="4"/>
  <c r="AV10" i="4"/>
  <c r="AT10" i="4"/>
  <c r="AR10" i="4"/>
  <c r="AP10" i="4"/>
  <c r="AN10" i="4"/>
  <c r="AL10" i="4"/>
  <c r="AJ10" i="4"/>
  <c r="AH10" i="4"/>
  <c r="AF10" i="4"/>
  <c r="AD10" i="4"/>
  <c r="AB10" i="4"/>
  <c r="Z10" i="4"/>
  <c r="X10" i="4"/>
  <c r="V10" i="4"/>
  <c r="T10" i="4"/>
  <c r="R10" i="4"/>
  <c r="P10" i="4"/>
  <c r="BO10" i="4"/>
  <c r="BK10" i="4"/>
  <c r="BG10" i="4"/>
  <c r="BC10" i="4"/>
  <c r="AY10" i="4"/>
  <c r="AU10" i="4"/>
  <c r="AQ10" i="4"/>
  <c r="AM10" i="4"/>
  <c r="AI10" i="4"/>
  <c r="AE10" i="4"/>
  <c r="AA10" i="4"/>
  <c r="W10" i="4"/>
  <c r="S10" i="4"/>
  <c r="O10" i="4"/>
  <c r="BM10" i="4"/>
  <c r="BI10" i="4"/>
  <c r="BE10" i="4"/>
  <c r="BA10" i="4"/>
  <c r="AW10" i="4"/>
  <c r="AS10" i="4"/>
  <c r="AO10" i="4"/>
  <c r="AK10" i="4"/>
  <c r="AG10" i="4"/>
  <c r="AC10" i="4"/>
  <c r="Y10" i="4"/>
  <c r="U10" i="4"/>
  <c r="Q10" i="4"/>
  <c r="BP8" i="4"/>
  <c r="BN8" i="4"/>
  <c r="BL8" i="4"/>
  <c r="BJ8" i="4"/>
  <c r="BH8" i="4"/>
  <c r="BF8" i="4"/>
  <c r="BD8" i="4"/>
  <c r="BB8" i="4"/>
  <c r="BO8" i="4"/>
  <c r="BK8" i="4"/>
  <c r="BG8" i="4"/>
  <c r="BC8" i="4"/>
  <c r="AZ8" i="4"/>
  <c r="AX8" i="4"/>
  <c r="AV8" i="4"/>
  <c r="AT8" i="4"/>
  <c r="AR8" i="4"/>
  <c r="AP8" i="4"/>
  <c r="AN8" i="4"/>
  <c r="AL8" i="4"/>
  <c r="AJ8" i="4"/>
  <c r="AH8" i="4"/>
  <c r="AF8" i="4"/>
  <c r="AD8" i="4"/>
  <c r="AB8" i="4"/>
  <c r="Z8" i="4"/>
  <c r="X8" i="4"/>
  <c r="V8" i="4"/>
  <c r="T8" i="4"/>
  <c r="R8" i="4"/>
  <c r="P8" i="4"/>
  <c r="BM8" i="4"/>
  <c r="BI8" i="4"/>
  <c r="BE8" i="4"/>
  <c r="BA8" i="4"/>
  <c r="AY8" i="4"/>
  <c r="AW8" i="4"/>
  <c r="AU8" i="4"/>
  <c r="AS8" i="4"/>
  <c r="AQ8" i="4"/>
  <c r="AO8" i="4"/>
  <c r="AM8" i="4"/>
  <c r="AK8" i="4"/>
  <c r="AI8" i="4"/>
  <c r="AG8" i="4"/>
  <c r="AE8" i="4"/>
  <c r="AC8" i="4"/>
  <c r="AA8" i="4"/>
  <c r="Y8" i="4"/>
  <c r="W8" i="4"/>
  <c r="U8" i="4"/>
  <c r="S8" i="4"/>
  <c r="Q8" i="4"/>
  <c r="O8" i="4"/>
  <c r="BP6" i="4"/>
  <c r="BN6" i="4"/>
  <c r="BL6" i="4"/>
  <c r="BJ6" i="4"/>
  <c r="BH6" i="4"/>
  <c r="BF6" i="4"/>
  <c r="BD6" i="4"/>
  <c r="BB6" i="4"/>
  <c r="AZ6" i="4"/>
  <c r="AX6" i="4"/>
  <c r="AV6" i="4"/>
  <c r="AT6" i="4"/>
  <c r="AR6" i="4"/>
  <c r="AP6" i="4"/>
  <c r="AN6" i="4"/>
  <c r="AL6" i="4"/>
  <c r="AJ6" i="4"/>
  <c r="AH6" i="4"/>
  <c r="AF6" i="4"/>
  <c r="AD6" i="4"/>
  <c r="AB6" i="4"/>
  <c r="Z6" i="4"/>
  <c r="X6" i="4"/>
  <c r="V6" i="4"/>
  <c r="T6" i="4"/>
  <c r="R6" i="4"/>
  <c r="P6" i="4"/>
  <c r="BO6" i="4"/>
  <c r="BM6" i="4"/>
  <c r="BK6" i="4"/>
  <c r="BI6" i="4"/>
  <c r="BG6" i="4"/>
  <c r="BE6" i="4"/>
  <c r="BC6" i="4"/>
  <c r="BA6" i="4"/>
  <c r="AY6" i="4"/>
  <c r="AW6" i="4"/>
  <c r="AU6" i="4"/>
  <c r="AS6" i="4"/>
  <c r="AQ6" i="4"/>
  <c r="AO6" i="4"/>
  <c r="AM6" i="4"/>
  <c r="AK6" i="4"/>
  <c r="AI6" i="4"/>
  <c r="AG6" i="4"/>
  <c r="AE6" i="4"/>
  <c r="AC6" i="4"/>
  <c r="AA6" i="4"/>
  <c r="Y6" i="4"/>
  <c r="W6" i="4"/>
  <c r="U6" i="4"/>
  <c r="S6" i="4"/>
  <c r="Q6" i="4"/>
  <c r="O6" i="4"/>
  <c r="BP4" i="4"/>
  <c r="BN4" i="4"/>
  <c r="BL4" i="4"/>
  <c r="BJ4" i="4"/>
  <c r="BH4" i="4"/>
  <c r="BF4" i="4"/>
  <c r="BD4" i="4"/>
  <c r="BB4" i="4"/>
  <c r="AZ4" i="4"/>
  <c r="AX4" i="4"/>
  <c r="AV4" i="4"/>
  <c r="AT4" i="4"/>
  <c r="AR4" i="4"/>
  <c r="AP4" i="4"/>
  <c r="AN4" i="4"/>
  <c r="AL4" i="4"/>
  <c r="AJ4" i="4"/>
  <c r="AH4" i="4"/>
  <c r="AF4" i="4"/>
  <c r="AD4" i="4"/>
  <c r="AB4" i="4"/>
  <c r="Z4" i="4"/>
  <c r="X4" i="4"/>
  <c r="V4" i="4"/>
  <c r="T4" i="4"/>
  <c r="R4" i="4"/>
  <c r="P4" i="4"/>
  <c r="BO4" i="4"/>
  <c r="BM4" i="4"/>
  <c r="BK4" i="4"/>
  <c r="BI4" i="4"/>
  <c r="BG4" i="4"/>
  <c r="BE4" i="4"/>
  <c r="BC4" i="4"/>
  <c r="BA4" i="4"/>
  <c r="AY4" i="4"/>
  <c r="AW4" i="4"/>
  <c r="AU4" i="4"/>
  <c r="AS4" i="4"/>
  <c r="AQ4" i="4"/>
  <c r="AO4" i="4"/>
  <c r="AM4" i="4"/>
  <c r="AK4" i="4"/>
  <c r="AI4" i="4"/>
  <c r="AG4" i="4"/>
  <c r="AE4" i="4"/>
  <c r="AC4" i="4"/>
  <c r="AA4" i="4"/>
  <c r="Y4" i="4"/>
  <c r="W4" i="4"/>
  <c r="U4" i="4"/>
  <c r="S4" i="4"/>
  <c r="Q4" i="4"/>
  <c r="O4" i="4"/>
  <c r="K4" i="4"/>
  <c r="I6" i="4"/>
  <c r="M6" i="4"/>
  <c r="I8" i="4"/>
  <c r="M8" i="4"/>
  <c r="K10" i="4"/>
  <c r="G4" i="4"/>
  <c r="F4" i="4"/>
  <c r="J4" i="4"/>
  <c r="N4" i="4"/>
  <c r="F6" i="4"/>
  <c r="J6" i="4"/>
  <c r="N6" i="4"/>
  <c r="F8" i="4"/>
  <c r="J8" i="4"/>
  <c r="N8" i="4"/>
  <c r="M10" i="4"/>
  <c r="G12" i="4"/>
  <c r="K12" i="4"/>
  <c r="G14" i="4"/>
  <c r="K14" i="4"/>
  <c r="G16" i="4"/>
  <c r="K16" i="4"/>
  <c r="G18" i="4"/>
  <c r="K18" i="4"/>
  <c r="G20" i="4"/>
  <c r="K20" i="4"/>
  <c r="G22" i="4"/>
  <c r="K22" i="4"/>
  <c r="G24" i="4"/>
  <c r="K24" i="4"/>
  <c r="G26" i="4"/>
  <c r="K26" i="4"/>
  <c r="I28" i="4"/>
  <c r="F10" i="4"/>
  <c r="J10" i="4"/>
  <c r="N10" i="4"/>
  <c r="F12" i="4"/>
  <c r="J12" i="4"/>
  <c r="N12" i="4"/>
  <c r="F14" i="4"/>
  <c r="J14" i="4"/>
  <c r="N14" i="4"/>
  <c r="F16" i="4"/>
  <c r="J16" i="4"/>
  <c r="N16" i="4"/>
  <c r="F18" i="4"/>
  <c r="J18" i="4"/>
  <c r="N18" i="4"/>
  <c r="F20" i="4"/>
  <c r="J20" i="4"/>
  <c r="N20" i="4"/>
  <c r="F22" i="4"/>
  <c r="J22" i="4"/>
  <c r="N22" i="4"/>
  <c r="F24" i="4"/>
  <c r="J24" i="4"/>
  <c r="N24" i="4"/>
  <c r="F26" i="4"/>
  <c r="J26" i="4"/>
  <c r="N26" i="4"/>
  <c r="G28" i="4"/>
  <c r="I30" i="4"/>
  <c r="M30" i="4"/>
  <c r="I32" i="4"/>
  <c r="M32" i="4"/>
  <c r="I34" i="4"/>
  <c r="M34" i="4"/>
  <c r="I36" i="4"/>
  <c r="M36" i="4"/>
  <c r="H34" i="4"/>
  <c r="L34" i="4"/>
  <c r="H36" i="4"/>
  <c r="L36" i="4"/>
  <c r="H38" i="4"/>
  <c r="L38" i="4"/>
  <c r="H40" i="4"/>
  <c r="L40" i="4"/>
  <c r="H42" i="4"/>
  <c r="L42" i="4"/>
  <c r="H44" i="4"/>
  <c r="L44" i="4"/>
  <c r="BP3" i="4"/>
  <c r="BN3" i="4"/>
  <c r="BL3" i="4"/>
  <c r="BJ3" i="4"/>
  <c r="BH3" i="4"/>
  <c r="BF3" i="4"/>
  <c r="BD3" i="4"/>
  <c r="BB3" i="4"/>
  <c r="AZ3" i="4"/>
  <c r="AX3" i="4"/>
  <c r="AV3" i="4"/>
  <c r="AT3" i="4"/>
  <c r="AR3" i="4"/>
  <c r="AP3" i="4"/>
  <c r="AN3" i="4"/>
  <c r="AL3" i="4"/>
  <c r="AJ3" i="4"/>
  <c r="AH3" i="4"/>
  <c r="AF3" i="4"/>
  <c r="AD3" i="4"/>
  <c r="AB3" i="4"/>
  <c r="Z3" i="4"/>
  <c r="X3" i="4"/>
  <c r="V3" i="4"/>
  <c r="T3" i="4"/>
  <c r="R3" i="4"/>
  <c r="P3" i="4"/>
  <c r="BO3" i="4"/>
  <c r="BM3" i="4"/>
  <c r="BK3" i="4"/>
  <c r="BI3" i="4"/>
  <c r="BG3" i="4"/>
  <c r="BE3" i="4"/>
  <c r="BC3" i="4"/>
  <c r="BA3" i="4"/>
  <c r="AY3" i="4"/>
  <c r="AW3" i="4"/>
  <c r="AU3" i="4"/>
  <c r="AS3" i="4"/>
  <c r="AQ3" i="4"/>
  <c r="AO3" i="4"/>
  <c r="AM3" i="4"/>
  <c r="AK3" i="4"/>
  <c r="AI3" i="4"/>
  <c r="AG3" i="4"/>
  <c r="AE3" i="4"/>
  <c r="AC3" i="4"/>
  <c r="AA3" i="4"/>
  <c r="Y3" i="4"/>
  <c r="W3" i="4"/>
  <c r="U3" i="4"/>
  <c r="S3" i="4"/>
  <c r="Q3" i="4"/>
  <c r="O3" i="4"/>
  <c r="BP43" i="4"/>
  <c r="BN43" i="4"/>
  <c r="BL43" i="4"/>
  <c r="BJ43" i="4"/>
  <c r="BH43" i="4"/>
  <c r="BF43" i="4"/>
  <c r="BD43" i="4"/>
  <c r="BB43" i="4"/>
  <c r="AZ43" i="4"/>
  <c r="AX43" i="4"/>
  <c r="AV43" i="4"/>
  <c r="AT43" i="4"/>
  <c r="AR43" i="4"/>
  <c r="AP43" i="4"/>
  <c r="AN43" i="4"/>
  <c r="AL43" i="4"/>
  <c r="AJ43" i="4"/>
  <c r="AH43" i="4"/>
  <c r="AF43" i="4"/>
  <c r="AD43" i="4"/>
  <c r="AB43" i="4"/>
  <c r="Z43" i="4"/>
  <c r="X43" i="4"/>
  <c r="V43" i="4"/>
  <c r="T43" i="4"/>
  <c r="R43" i="4"/>
  <c r="P43" i="4"/>
  <c r="BM43" i="4"/>
  <c r="BI43" i="4"/>
  <c r="BE43" i="4"/>
  <c r="BA43" i="4"/>
  <c r="AW43" i="4"/>
  <c r="AS43" i="4"/>
  <c r="AO43" i="4"/>
  <c r="AK43" i="4"/>
  <c r="AG43" i="4"/>
  <c r="AC43" i="4"/>
  <c r="Y43" i="4"/>
  <c r="U43" i="4"/>
  <c r="Q43" i="4"/>
  <c r="BK43" i="4"/>
  <c r="BC43" i="4"/>
  <c r="AU43" i="4"/>
  <c r="AM43" i="4"/>
  <c r="AE43" i="4"/>
  <c r="W43" i="4"/>
  <c r="O43" i="4"/>
  <c r="BO43" i="4"/>
  <c r="AY43" i="4"/>
  <c r="AI43" i="4"/>
  <c r="S43" i="4"/>
  <c r="AQ43" i="4"/>
  <c r="BG43" i="4"/>
  <c r="AA43" i="4"/>
  <c r="BP41" i="4"/>
  <c r="BN41" i="4"/>
  <c r="BL41" i="4"/>
  <c r="BJ41" i="4"/>
  <c r="BM41" i="4"/>
  <c r="BI41" i="4"/>
  <c r="BG41" i="4"/>
  <c r="BE41" i="4"/>
  <c r="BC41" i="4"/>
  <c r="BA41" i="4"/>
  <c r="AY41" i="4"/>
  <c r="AW41" i="4"/>
  <c r="AU41" i="4"/>
  <c r="AS41" i="4"/>
  <c r="AQ41" i="4"/>
  <c r="AO41" i="4"/>
  <c r="AM41" i="4"/>
  <c r="AK41" i="4"/>
  <c r="AI41" i="4"/>
  <c r="AG41" i="4"/>
  <c r="AE41" i="4"/>
  <c r="AC41" i="4"/>
  <c r="AA41" i="4"/>
  <c r="Y41" i="4"/>
  <c r="W41" i="4"/>
  <c r="U41" i="4"/>
  <c r="S41" i="4"/>
  <c r="Q41" i="4"/>
  <c r="O41" i="4"/>
  <c r="BO41" i="4"/>
  <c r="BH41" i="4"/>
  <c r="BD41" i="4"/>
  <c r="AZ41" i="4"/>
  <c r="AV41" i="4"/>
  <c r="AR41" i="4"/>
  <c r="AN41" i="4"/>
  <c r="AJ41" i="4"/>
  <c r="AF41" i="4"/>
  <c r="AB41" i="4"/>
  <c r="X41" i="4"/>
  <c r="T41" i="4"/>
  <c r="P41" i="4"/>
  <c r="BK41" i="4"/>
  <c r="BB41" i="4"/>
  <c r="AT41" i="4"/>
  <c r="AL41" i="4"/>
  <c r="AD41" i="4"/>
  <c r="V41" i="4"/>
  <c r="BF41" i="4"/>
  <c r="AP41" i="4"/>
  <c r="Z41" i="4"/>
  <c r="AX41" i="4"/>
  <c r="AH41" i="4"/>
  <c r="R41" i="4"/>
  <c r="BO39" i="4"/>
  <c r="BM39" i="4"/>
  <c r="BK39" i="4"/>
  <c r="BI39" i="4"/>
  <c r="BG39" i="4"/>
  <c r="BE39" i="4"/>
  <c r="BC39" i="4"/>
  <c r="BA39" i="4"/>
  <c r="AY39" i="4"/>
  <c r="AW39" i="4"/>
  <c r="AU39" i="4"/>
  <c r="AS39" i="4"/>
  <c r="AQ39" i="4"/>
  <c r="AO39" i="4"/>
  <c r="AM39" i="4"/>
  <c r="AK39" i="4"/>
  <c r="AI39" i="4"/>
  <c r="AG39" i="4"/>
  <c r="AE39" i="4"/>
  <c r="AC39" i="4"/>
  <c r="AA39" i="4"/>
  <c r="Y39" i="4"/>
  <c r="W39" i="4"/>
  <c r="U39" i="4"/>
  <c r="S39" i="4"/>
  <c r="Q39" i="4"/>
  <c r="O39" i="4"/>
  <c r="BP39" i="4"/>
  <c r="BL39" i="4"/>
  <c r="BH39" i="4"/>
  <c r="BD39" i="4"/>
  <c r="AZ39" i="4"/>
  <c r="AV39" i="4"/>
  <c r="AR39" i="4"/>
  <c r="AN39" i="4"/>
  <c r="AJ39" i="4"/>
  <c r="AF39" i="4"/>
  <c r="AB39" i="4"/>
  <c r="X39" i="4"/>
  <c r="T39" i="4"/>
  <c r="P39" i="4"/>
  <c r="BN39" i="4"/>
  <c r="BF39" i="4"/>
  <c r="AX39" i="4"/>
  <c r="AP39" i="4"/>
  <c r="AH39" i="4"/>
  <c r="Z39" i="4"/>
  <c r="R39" i="4"/>
  <c r="BB39" i="4"/>
  <c r="AL39" i="4"/>
  <c r="V39" i="4"/>
  <c r="BJ39" i="4"/>
  <c r="AT39" i="4"/>
  <c r="AD39" i="4"/>
  <c r="BO37" i="4"/>
  <c r="BM37" i="4"/>
  <c r="BK37" i="4"/>
  <c r="BI37" i="4"/>
  <c r="BG37" i="4"/>
  <c r="BE37" i="4"/>
  <c r="BC37" i="4"/>
  <c r="BA37" i="4"/>
  <c r="AY37" i="4"/>
  <c r="AW37" i="4"/>
  <c r="AU37" i="4"/>
  <c r="AS37" i="4"/>
  <c r="AQ37" i="4"/>
  <c r="AO37" i="4"/>
  <c r="AM37" i="4"/>
  <c r="AK37" i="4"/>
  <c r="AI37" i="4"/>
  <c r="AG37" i="4"/>
  <c r="AE37" i="4"/>
  <c r="AC37" i="4"/>
  <c r="AA37" i="4"/>
  <c r="Y37" i="4"/>
  <c r="W37" i="4"/>
  <c r="BP37" i="4"/>
  <c r="BL37" i="4"/>
  <c r="BH37" i="4"/>
  <c r="BD37" i="4"/>
  <c r="AZ37" i="4"/>
  <c r="AV37" i="4"/>
  <c r="AR37" i="4"/>
  <c r="AN37" i="4"/>
  <c r="AJ37" i="4"/>
  <c r="AF37" i="4"/>
  <c r="AB37" i="4"/>
  <c r="X37" i="4"/>
  <c r="U37" i="4"/>
  <c r="S37" i="4"/>
  <c r="Q37" i="4"/>
  <c r="O37" i="4"/>
  <c r="BJ37" i="4"/>
  <c r="BB37" i="4"/>
  <c r="AT37" i="4"/>
  <c r="AL37" i="4"/>
  <c r="AD37" i="4"/>
  <c r="V37" i="4"/>
  <c r="R37" i="4"/>
  <c r="BN37" i="4"/>
  <c r="AX37" i="4"/>
  <c r="AH37" i="4"/>
  <c r="T37" i="4"/>
  <c r="BF37" i="4"/>
  <c r="AP37" i="4"/>
  <c r="Z37" i="4"/>
  <c r="P37" i="4"/>
  <c r="BO35" i="4"/>
  <c r="BM35" i="4"/>
  <c r="BK35" i="4"/>
  <c r="BI35" i="4"/>
  <c r="BG35" i="4"/>
  <c r="BE35" i="4"/>
  <c r="BC35" i="4"/>
  <c r="BA35" i="4"/>
  <c r="AY35" i="4"/>
  <c r="AW35" i="4"/>
  <c r="AU35" i="4"/>
  <c r="AS35" i="4"/>
  <c r="AQ35" i="4"/>
  <c r="AO35" i="4"/>
  <c r="AM35" i="4"/>
  <c r="AK35" i="4"/>
  <c r="AI35" i="4"/>
  <c r="AG35" i="4"/>
  <c r="AE35" i="4"/>
  <c r="AC35" i="4"/>
  <c r="AA35" i="4"/>
  <c r="Y35" i="4"/>
  <c r="W35" i="4"/>
  <c r="U35" i="4"/>
  <c r="S35" i="4"/>
  <c r="Q35" i="4"/>
  <c r="O35" i="4"/>
  <c r="BN35" i="4"/>
  <c r="BJ35" i="4"/>
  <c r="BF35" i="4"/>
  <c r="BB35" i="4"/>
  <c r="AX35" i="4"/>
  <c r="AT35" i="4"/>
  <c r="AP35" i="4"/>
  <c r="AL35" i="4"/>
  <c r="AH35" i="4"/>
  <c r="AD35" i="4"/>
  <c r="Z35" i="4"/>
  <c r="V35" i="4"/>
  <c r="R35" i="4"/>
  <c r="BL35" i="4"/>
  <c r="BD35" i="4"/>
  <c r="AV35" i="4"/>
  <c r="AN35" i="4"/>
  <c r="AF35" i="4"/>
  <c r="X35" i="4"/>
  <c r="P35" i="4"/>
  <c r="BP35" i="4"/>
  <c r="BH35" i="4"/>
  <c r="AZ35" i="4"/>
  <c r="AR35" i="4"/>
  <c r="AJ35" i="4"/>
  <c r="AB35" i="4"/>
  <c r="T35" i="4"/>
  <c r="BO33" i="4"/>
  <c r="BM33" i="4"/>
  <c r="BK33" i="4"/>
  <c r="BI33" i="4"/>
  <c r="BG33" i="4"/>
  <c r="BE33" i="4"/>
  <c r="BC33" i="4"/>
  <c r="BA33" i="4"/>
  <c r="AY33" i="4"/>
  <c r="AW33" i="4"/>
  <c r="AU33" i="4"/>
  <c r="AS33" i="4"/>
  <c r="AQ33" i="4"/>
  <c r="AO33" i="4"/>
  <c r="AM33" i="4"/>
  <c r="AK33" i="4"/>
  <c r="AI33" i="4"/>
  <c r="AG33" i="4"/>
  <c r="AE33" i="4"/>
  <c r="AC33" i="4"/>
  <c r="AA33" i="4"/>
  <c r="Y33" i="4"/>
  <c r="W33" i="4"/>
  <c r="U33" i="4"/>
  <c r="S33" i="4"/>
  <c r="Q33" i="4"/>
  <c r="O33" i="4"/>
  <c r="BN33" i="4"/>
  <c r="BJ33" i="4"/>
  <c r="BF33" i="4"/>
  <c r="BB33" i="4"/>
  <c r="AX33" i="4"/>
  <c r="AT33" i="4"/>
  <c r="AP33" i="4"/>
  <c r="AL33" i="4"/>
  <c r="AH33" i="4"/>
  <c r="AD33" i="4"/>
  <c r="Z33" i="4"/>
  <c r="V33" i="4"/>
  <c r="R33" i="4"/>
  <c r="BP33" i="4"/>
  <c r="BH33" i="4"/>
  <c r="AZ33" i="4"/>
  <c r="AR33" i="4"/>
  <c r="AJ33" i="4"/>
  <c r="AB33" i="4"/>
  <c r="T33" i="4"/>
  <c r="BL33" i="4"/>
  <c r="BD33" i="4"/>
  <c r="AV33" i="4"/>
  <c r="AN33" i="4"/>
  <c r="AF33" i="4"/>
  <c r="X33" i="4"/>
  <c r="P33" i="4"/>
  <c r="BO31" i="4"/>
  <c r="BM31" i="4"/>
  <c r="BK31" i="4"/>
  <c r="BI31" i="4"/>
  <c r="BG31" i="4"/>
  <c r="BE31" i="4"/>
  <c r="BC31" i="4"/>
  <c r="BA31" i="4"/>
  <c r="AY31" i="4"/>
  <c r="AW31" i="4"/>
  <c r="AU31" i="4"/>
  <c r="AS31" i="4"/>
  <c r="AQ31" i="4"/>
  <c r="AO31" i="4"/>
  <c r="AM31" i="4"/>
  <c r="AK31" i="4"/>
  <c r="AI31" i="4"/>
  <c r="AG31" i="4"/>
  <c r="AE31" i="4"/>
  <c r="AC31" i="4"/>
  <c r="AA31" i="4"/>
  <c r="Y31" i="4"/>
  <c r="W31" i="4"/>
  <c r="U31" i="4"/>
  <c r="S31" i="4"/>
  <c r="Q31" i="4"/>
  <c r="O31" i="4"/>
  <c r="BN31" i="4"/>
  <c r="BJ31" i="4"/>
  <c r="BF31" i="4"/>
  <c r="BB31" i="4"/>
  <c r="AX31" i="4"/>
  <c r="AT31" i="4"/>
  <c r="AP31" i="4"/>
  <c r="AL31" i="4"/>
  <c r="AH31" i="4"/>
  <c r="AD31" i="4"/>
  <c r="Z31" i="4"/>
  <c r="V31" i="4"/>
  <c r="R31" i="4"/>
  <c r="BL31" i="4"/>
  <c r="BD31" i="4"/>
  <c r="AV31" i="4"/>
  <c r="AN31" i="4"/>
  <c r="AF31" i="4"/>
  <c r="X31" i="4"/>
  <c r="P31" i="4"/>
  <c r="BP31" i="4"/>
  <c r="BH31" i="4"/>
  <c r="AZ31" i="4"/>
  <c r="AR31" i="4"/>
  <c r="AJ31" i="4"/>
  <c r="AB31" i="4"/>
  <c r="T31" i="4"/>
  <c r="BO29" i="4"/>
  <c r="BM29" i="4"/>
  <c r="BK29" i="4"/>
  <c r="BI29" i="4"/>
  <c r="BG29" i="4"/>
  <c r="BE29" i="4"/>
  <c r="BC29" i="4"/>
  <c r="BA29" i="4"/>
  <c r="AY29" i="4"/>
  <c r="AW29" i="4"/>
  <c r="AU29" i="4"/>
  <c r="AS29" i="4"/>
  <c r="AQ29" i="4"/>
  <c r="AO29" i="4"/>
  <c r="AM29" i="4"/>
  <c r="AK29" i="4"/>
  <c r="AI29" i="4"/>
  <c r="AG29" i="4"/>
  <c r="AE29" i="4"/>
  <c r="AC29" i="4"/>
  <c r="AA29" i="4"/>
  <c r="Y29" i="4"/>
  <c r="W29" i="4"/>
  <c r="U29" i="4"/>
  <c r="S29" i="4"/>
  <c r="Q29" i="4"/>
  <c r="O29" i="4"/>
  <c r="BN29" i="4"/>
  <c r="BJ29" i="4"/>
  <c r="BF29" i="4"/>
  <c r="BB29" i="4"/>
  <c r="AX29" i="4"/>
  <c r="AT29" i="4"/>
  <c r="AP29" i="4"/>
  <c r="AL29" i="4"/>
  <c r="AH29" i="4"/>
  <c r="AD29" i="4"/>
  <c r="Z29" i="4"/>
  <c r="V29" i="4"/>
  <c r="R29" i="4"/>
  <c r="BP29" i="4"/>
  <c r="BH29" i="4"/>
  <c r="AZ29" i="4"/>
  <c r="AR29" i="4"/>
  <c r="AJ29" i="4"/>
  <c r="AB29" i="4"/>
  <c r="T29" i="4"/>
  <c r="BL29" i="4"/>
  <c r="BD29" i="4"/>
  <c r="AV29" i="4"/>
  <c r="AN29" i="4"/>
  <c r="AF29" i="4"/>
  <c r="X29" i="4"/>
  <c r="P29" i="4"/>
  <c r="BO27" i="4"/>
  <c r="BM27" i="4"/>
  <c r="BK27" i="4"/>
  <c r="BI27" i="4"/>
  <c r="BG27" i="4"/>
  <c r="BE27" i="4"/>
  <c r="BC27" i="4"/>
  <c r="BA27" i="4"/>
  <c r="AY27" i="4"/>
  <c r="BN27" i="4"/>
  <c r="BJ27" i="4"/>
  <c r="BF27" i="4"/>
  <c r="BB27" i="4"/>
  <c r="AX27" i="4"/>
  <c r="AV27" i="4"/>
  <c r="AT27" i="4"/>
  <c r="AR27" i="4"/>
  <c r="AP27" i="4"/>
  <c r="AN27" i="4"/>
  <c r="AL27" i="4"/>
  <c r="AJ27" i="4"/>
  <c r="AH27" i="4"/>
  <c r="AF27" i="4"/>
  <c r="AD27" i="4"/>
  <c r="AB27" i="4"/>
  <c r="Z27" i="4"/>
  <c r="X27" i="4"/>
  <c r="V27" i="4"/>
  <c r="T27" i="4"/>
  <c r="R27" i="4"/>
  <c r="P27" i="4"/>
  <c r="BL27" i="4"/>
  <c r="BD27" i="4"/>
  <c r="AW27" i="4"/>
  <c r="AS27" i="4"/>
  <c r="AO27" i="4"/>
  <c r="AK27" i="4"/>
  <c r="AG27" i="4"/>
  <c r="AC27" i="4"/>
  <c r="Y27" i="4"/>
  <c r="U27" i="4"/>
  <c r="Q27" i="4"/>
  <c r="BP27" i="4"/>
  <c r="BH27" i="4"/>
  <c r="AZ27" i="4"/>
  <c r="AU27" i="4"/>
  <c r="AQ27" i="4"/>
  <c r="AM27" i="4"/>
  <c r="AI27" i="4"/>
  <c r="AE27" i="4"/>
  <c r="AA27" i="4"/>
  <c r="W27" i="4"/>
  <c r="S27" i="4"/>
  <c r="O27" i="4"/>
  <c r="BP25" i="4"/>
  <c r="BN25" i="4"/>
  <c r="BL25" i="4"/>
  <c r="BJ25" i="4"/>
  <c r="BH25" i="4"/>
  <c r="BF25" i="4"/>
  <c r="BD25" i="4"/>
  <c r="BB25" i="4"/>
  <c r="AZ25" i="4"/>
  <c r="AX25" i="4"/>
  <c r="AV25" i="4"/>
  <c r="AT25" i="4"/>
  <c r="AR25" i="4"/>
  <c r="AP25" i="4"/>
  <c r="AN25" i="4"/>
  <c r="AL25" i="4"/>
  <c r="AJ25" i="4"/>
  <c r="AH25" i="4"/>
  <c r="AF25" i="4"/>
  <c r="AD25" i="4"/>
  <c r="AB25" i="4"/>
  <c r="Z25" i="4"/>
  <c r="X25" i="4"/>
  <c r="V25" i="4"/>
  <c r="T25" i="4"/>
  <c r="R25" i="4"/>
  <c r="P25" i="4"/>
  <c r="BM25" i="4"/>
  <c r="BI25" i="4"/>
  <c r="BE25" i="4"/>
  <c r="BA25" i="4"/>
  <c r="AW25" i="4"/>
  <c r="AS25" i="4"/>
  <c r="AO25" i="4"/>
  <c r="AK25" i="4"/>
  <c r="AG25" i="4"/>
  <c r="AC25" i="4"/>
  <c r="Y25" i="4"/>
  <c r="U25" i="4"/>
  <c r="Q25" i="4"/>
  <c r="BO25" i="4"/>
  <c r="BK25" i="4"/>
  <c r="BG25" i="4"/>
  <c r="BC25" i="4"/>
  <c r="AY25" i="4"/>
  <c r="AU25" i="4"/>
  <c r="AQ25" i="4"/>
  <c r="AM25" i="4"/>
  <c r="AI25" i="4"/>
  <c r="AE25" i="4"/>
  <c r="AA25" i="4"/>
  <c r="W25" i="4"/>
  <c r="S25" i="4"/>
  <c r="O25" i="4"/>
  <c r="BP23" i="4"/>
  <c r="BN23" i="4"/>
  <c r="BL23" i="4"/>
  <c r="BJ23" i="4"/>
  <c r="BH23" i="4"/>
  <c r="BF23" i="4"/>
  <c r="BD23" i="4"/>
  <c r="BB23" i="4"/>
  <c r="AZ23" i="4"/>
  <c r="AX23" i="4"/>
  <c r="AV23" i="4"/>
  <c r="AT23" i="4"/>
  <c r="AR23" i="4"/>
  <c r="AP23" i="4"/>
  <c r="AN23" i="4"/>
  <c r="AL23" i="4"/>
  <c r="AJ23" i="4"/>
  <c r="AH23" i="4"/>
  <c r="AF23" i="4"/>
  <c r="AD23" i="4"/>
  <c r="AB23" i="4"/>
  <c r="Z23" i="4"/>
  <c r="X23" i="4"/>
  <c r="V23" i="4"/>
  <c r="T23" i="4"/>
  <c r="R23" i="4"/>
  <c r="P23" i="4"/>
  <c r="BM23" i="4"/>
  <c r="BI23" i="4"/>
  <c r="BE23" i="4"/>
  <c r="BA23" i="4"/>
  <c r="AW23" i="4"/>
  <c r="AS23" i="4"/>
  <c r="AO23" i="4"/>
  <c r="AK23" i="4"/>
  <c r="AG23" i="4"/>
  <c r="AC23" i="4"/>
  <c r="Y23" i="4"/>
  <c r="U23" i="4"/>
  <c r="Q23" i="4"/>
  <c r="BO23" i="4"/>
  <c r="BK23" i="4"/>
  <c r="BG23" i="4"/>
  <c r="BC23" i="4"/>
  <c r="AY23" i="4"/>
  <c r="AU23" i="4"/>
  <c r="AQ23" i="4"/>
  <c r="AM23" i="4"/>
  <c r="AI23" i="4"/>
  <c r="AE23" i="4"/>
  <c r="AA23" i="4"/>
  <c r="W23" i="4"/>
  <c r="S23" i="4"/>
  <c r="O23" i="4"/>
  <c r="BP21" i="4"/>
  <c r="BN21" i="4"/>
  <c r="BL21" i="4"/>
  <c r="BJ21" i="4"/>
  <c r="BH21" i="4"/>
  <c r="BF21" i="4"/>
  <c r="BD21" i="4"/>
  <c r="BB21" i="4"/>
  <c r="AZ21" i="4"/>
  <c r="AX21" i="4"/>
  <c r="AV21" i="4"/>
  <c r="AT21" i="4"/>
  <c r="AR21" i="4"/>
  <c r="AP21" i="4"/>
  <c r="AN21" i="4"/>
  <c r="AL21" i="4"/>
  <c r="AJ21" i="4"/>
  <c r="AH21" i="4"/>
  <c r="AF21" i="4"/>
  <c r="AD21" i="4"/>
  <c r="AB21" i="4"/>
  <c r="Z21" i="4"/>
  <c r="X21" i="4"/>
  <c r="V21" i="4"/>
  <c r="T21" i="4"/>
  <c r="R21" i="4"/>
  <c r="P21" i="4"/>
  <c r="BM21" i="4"/>
  <c r="BI21" i="4"/>
  <c r="BE21" i="4"/>
  <c r="BA21" i="4"/>
  <c r="AW21" i="4"/>
  <c r="AS21" i="4"/>
  <c r="AO21" i="4"/>
  <c r="AK21" i="4"/>
  <c r="AG21" i="4"/>
  <c r="AC21" i="4"/>
  <c r="Y21" i="4"/>
  <c r="U21" i="4"/>
  <c r="Q21" i="4"/>
  <c r="BO21" i="4"/>
  <c r="BK21" i="4"/>
  <c r="BG21" i="4"/>
  <c r="BC21" i="4"/>
  <c r="AY21" i="4"/>
  <c r="AU21" i="4"/>
  <c r="AQ21" i="4"/>
  <c r="AM21" i="4"/>
  <c r="AI21" i="4"/>
  <c r="AE21" i="4"/>
  <c r="AA21" i="4"/>
  <c r="W21" i="4"/>
  <c r="S21" i="4"/>
  <c r="O21" i="4"/>
  <c r="BP19" i="4"/>
  <c r="BN19" i="4"/>
  <c r="BL19" i="4"/>
  <c r="BJ19" i="4"/>
  <c r="BH19" i="4"/>
  <c r="BF19" i="4"/>
  <c r="BD19" i="4"/>
  <c r="BB19" i="4"/>
  <c r="AZ19" i="4"/>
  <c r="AX19" i="4"/>
  <c r="AV19" i="4"/>
  <c r="AT19" i="4"/>
  <c r="AR19" i="4"/>
  <c r="AP19" i="4"/>
  <c r="AN19" i="4"/>
  <c r="AL19" i="4"/>
  <c r="AJ19" i="4"/>
  <c r="AH19" i="4"/>
  <c r="AF19" i="4"/>
  <c r="AD19" i="4"/>
  <c r="AB19" i="4"/>
  <c r="Z19" i="4"/>
  <c r="X19" i="4"/>
  <c r="V19" i="4"/>
  <c r="T19" i="4"/>
  <c r="R19" i="4"/>
  <c r="P19" i="4"/>
  <c r="BM19" i="4"/>
  <c r="BI19" i="4"/>
  <c r="BE19" i="4"/>
  <c r="BA19" i="4"/>
  <c r="AW19" i="4"/>
  <c r="AS19" i="4"/>
  <c r="AO19" i="4"/>
  <c r="AK19" i="4"/>
  <c r="AG19" i="4"/>
  <c r="AC19" i="4"/>
  <c r="Y19" i="4"/>
  <c r="U19" i="4"/>
  <c r="Q19" i="4"/>
  <c r="BO19" i="4"/>
  <c r="BK19" i="4"/>
  <c r="BG19" i="4"/>
  <c r="BC19" i="4"/>
  <c r="AY19" i="4"/>
  <c r="AU19" i="4"/>
  <c r="AQ19" i="4"/>
  <c r="AM19" i="4"/>
  <c r="AI19" i="4"/>
  <c r="AE19" i="4"/>
  <c r="AA19" i="4"/>
  <c r="W19" i="4"/>
  <c r="S19" i="4"/>
  <c r="O19" i="4"/>
  <c r="BP17" i="4"/>
  <c r="BN17" i="4"/>
  <c r="BL17" i="4"/>
  <c r="BJ17" i="4"/>
  <c r="BH17" i="4"/>
  <c r="BF17" i="4"/>
  <c r="BD17" i="4"/>
  <c r="BB17" i="4"/>
  <c r="AZ17" i="4"/>
  <c r="AX17" i="4"/>
  <c r="AV17" i="4"/>
  <c r="AT17" i="4"/>
  <c r="AR17" i="4"/>
  <c r="AP17" i="4"/>
  <c r="AN17" i="4"/>
  <c r="AL17" i="4"/>
  <c r="AJ17" i="4"/>
  <c r="AH17" i="4"/>
  <c r="AF17" i="4"/>
  <c r="AD17" i="4"/>
  <c r="AB17" i="4"/>
  <c r="Z17" i="4"/>
  <c r="X17" i="4"/>
  <c r="V17" i="4"/>
  <c r="T17" i="4"/>
  <c r="R17" i="4"/>
  <c r="P17" i="4"/>
  <c r="BM17" i="4"/>
  <c r="BI17" i="4"/>
  <c r="BE17" i="4"/>
  <c r="BA17" i="4"/>
  <c r="AW17" i="4"/>
  <c r="AS17" i="4"/>
  <c r="AO17" i="4"/>
  <c r="AK17" i="4"/>
  <c r="AG17" i="4"/>
  <c r="AC17" i="4"/>
  <c r="Y17" i="4"/>
  <c r="U17" i="4"/>
  <c r="Q17" i="4"/>
  <c r="BO17" i="4"/>
  <c r="BK17" i="4"/>
  <c r="BG17" i="4"/>
  <c r="BC17" i="4"/>
  <c r="AY17" i="4"/>
  <c r="AU17" i="4"/>
  <c r="AQ17" i="4"/>
  <c r="AM17" i="4"/>
  <c r="AI17" i="4"/>
  <c r="AE17" i="4"/>
  <c r="AA17" i="4"/>
  <c r="W17" i="4"/>
  <c r="S17" i="4"/>
  <c r="O17" i="4"/>
  <c r="BP15" i="4"/>
  <c r="BN15" i="4"/>
  <c r="BL15" i="4"/>
  <c r="BJ15" i="4"/>
  <c r="BH15" i="4"/>
  <c r="BF15" i="4"/>
  <c r="BD15" i="4"/>
  <c r="BB15" i="4"/>
  <c r="AZ15" i="4"/>
  <c r="AX15" i="4"/>
  <c r="AV15" i="4"/>
  <c r="AT15" i="4"/>
  <c r="AR15" i="4"/>
  <c r="AP15" i="4"/>
  <c r="AN15" i="4"/>
  <c r="AL15" i="4"/>
  <c r="AJ15" i="4"/>
  <c r="AH15" i="4"/>
  <c r="AF15" i="4"/>
  <c r="AD15" i="4"/>
  <c r="AB15" i="4"/>
  <c r="Z15" i="4"/>
  <c r="X15" i="4"/>
  <c r="V15" i="4"/>
  <c r="T15" i="4"/>
  <c r="R15" i="4"/>
  <c r="P15" i="4"/>
  <c r="BM15" i="4"/>
  <c r="BI15" i="4"/>
  <c r="BE15" i="4"/>
  <c r="BA15" i="4"/>
  <c r="AW15" i="4"/>
  <c r="AS15" i="4"/>
  <c r="AO15" i="4"/>
  <c r="AK15" i="4"/>
  <c r="AG15" i="4"/>
  <c r="AC15" i="4"/>
  <c r="Y15" i="4"/>
  <c r="U15" i="4"/>
  <c r="Q15" i="4"/>
  <c r="BO15" i="4"/>
  <c r="BK15" i="4"/>
  <c r="BG15" i="4"/>
  <c r="BC15" i="4"/>
  <c r="AY15" i="4"/>
  <c r="AU15" i="4"/>
  <c r="AQ15" i="4"/>
  <c r="AM15" i="4"/>
  <c r="AI15" i="4"/>
  <c r="AE15" i="4"/>
  <c r="AA15" i="4"/>
  <c r="W15" i="4"/>
  <c r="S15" i="4"/>
  <c r="O15" i="4"/>
  <c r="BP13" i="4"/>
  <c r="BN13" i="4"/>
  <c r="BL13" i="4"/>
  <c r="BJ13" i="4"/>
  <c r="BH13" i="4"/>
  <c r="BF13" i="4"/>
  <c r="BD13" i="4"/>
  <c r="BB13" i="4"/>
  <c r="AZ13" i="4"/>
  <c r="AX13" i="4"/>
  <c r="AV13" i="4"/>
  <c r="AT13" i="4"/>
  <c r="AR13" i="4"/>
  <c r="AP13" i="4"/>
  <c r="AN13" i="4"/>
  <c r="AL13" i="4"/>
  <c r="AJ13" i="4"/>
  <c r="AH13" i="4"/>
  <c r="AF13" i="4"/>
  <c r="AD13" i="4"/>
  <c r="AB13" i="4"/>
  <c r="Z13" i="4"/>
  <c r="X13" i="4"/>
  <c r="V13" i="4"/>
  <c r="T13" i="4"/>
  <c r="R13" i="4"/>
  <c r="P13" i="4"/>
  <c r="BM13" i="4"/>
  <c r="BI13" i="4"/>
  <c r="BE13" i="4"/>
  <c r="BA13" i="4"/>
  <c r="AW13" i="4"/>
  <c r="AS13" i="4"/>
  <c r="AO13" i="4"/>
  <c r="AK13" i="4"/>
  <c r="AG13" i="4"/>
  <c r="AC13" i="4"/>
  <c r="Y13" i="4"/>
  <c r="U13" i="4"/>
  <c r="Q13" i="4"/>
  <c r="BO13" i="4"/>
  <c r="BK13" i="4"/>
  <c r="BG13" i="4"/>
  <c r="BC13" i="4"/>
  <c r="AY13" i="4"/>
  <c r="AU13" i="4"/>
  <c r="AQ13" i="4"/>
  <c r="AM13" i="4"/>
  <c r="AI13" i="4"/>
  <c r="AE13" i="4"/>
  <c r="AA13" i="4"/>
  <c r="W13" i="4"/>
  <c r="S13" i="4"/>
  <c r="O13" i="4"/>
  <c r="BP11" i="4"/>
  <c r="BN11" i="4"/>
  <c r="BL11" i="4"/>
  <c r="BJ11" i="4"/>
  <c r="BH11" i="4"/>
  <c r="BF11" i="4"/>
  <c r="BD11" i="4"/>
  <c r="BB11" i="4"/>
  <c r="AZ11" i="4"/>
  <c r="AX11" i="4"/>
  <c r="AV11" i="4"/>
  <c r="AT11" i="4"/>
  <c r="AR11" i="4"/>
  <c r="AP11" i="4"/>
  <c r="AN11" i="4"/>
  <c r="AL11" i="4"/>
  <c r="AJ11" i="4"/>
  <c r="AH11" i="4"/>
  <c r="AF11" i="4"/>
  <c r="AD11" i="4"/>
  <c r="AB11" i="4"/>
  <c r="Z11" i="4"/>
  <c r="X11" i="4"/>
  <c r="V11" i="4"/>
  <c r="T11" i="4"/>
  <c r="R11" i="4"/>
  <c r="P11" i="4"/>
  <c r="BM11" i="4"/>
  <c r="BI11" i="4"/>
  <c r="BE11" i="4"/>
  <c r="BA11" i="4"/>
  <c r="AW11" i="4"/>
  <c r="AS11" i="4"/>
  <c r="AO11" i="4"/>
  <c r="AK11" i="4"/>
  <c r="AG11" i="4"/>
  <c r="AC11" i="4"/>
  <c r="Y11" i="4"/>
  <c r="U11" i="4"/>
  <c r="Q11" i="4"/>
  <c r="BO11" i="4"/>
  <c r="BK11" i="4"/>
  <c r="BG11" i="4"/>
  <c r="BC11" i="4"/>
  <c r="AY11" i="4"/>
  <c r="AU11" i="4"/>
  <c r="AQ11" i="4"/>
  <c r="AM11" i="4"/>
  <c r="AI11" i="4"/>
  <c r="AE11" i="4"/>
  <c r="AA11" i="4"/>
  <c r="W11" i="4"/>
  <c r="S11" i="4"/>
  <c r="O11" i="4"/>
  <c r="BP9" i="4"/>
  <c r="BN9" i="4"/>
  <c r="BL9" i="4"/>
  <c r="BJ9" i="4"/>
  <c r="BH9" i="4"/>
  <c r="BF9" i="4"/>
  <c r="BD9" i="4"/>
  <c r="BB9" i="4"/>
  <c r="AZ9" i="4"/>
  <c r="AX9" i="4"/>
  <c r="AV9" i="4"/>
  <c r="AT9" i="4"/>
  <c r="AR9" i="4"/>
  <c r="AP9" i="4"/>
  <c r="AN9" i="4"/>
  <c r="AL9" i="4"/>
  <c r="AJ9" i="4"/>
  <c r="AH9" i="4"/>
  <c r="AF9" i="4"/>
  <c r="AD9" i="4"/>
  <c r="AB9" i="4"/>
  <c r="Z9" i="4"/>
  <c r="X9" i="4"/>
  <c r="V9" i="4"/>
  <c r="T9" i="4"/>
  <c r="R9" i="4"/>
  <c r="P9" i="4"/>
  <c r="BM9" i="4"/>
  <c r="BI9" i="4"/>
  <c r="BE9" i="4"/>
  <c r="BA9" i="4"/>
  <c r="AW9" i="4"/>
  <c r="AS9" i="4"/>
  <c r="AO9" i="4"/>
  <c r="AK9" i="4"/>
  <c r="AG9" i="4"/>
  <c r="AC9" i="4"/>
  <c r="Y9" i="4"/>
  <c r="U9" i="4"/>
  <c r="Q9" i="4"/>
  <c r="BO9" i="4"/>
  <c r="BK9" i="4"/>
  <c r="BG9" i="4"/>
  <c r="BC9" i="4"/>
  <c r="AY9" i="4"/>
  <c r="AU9" i="4"/>
  <c r="AQ9" i="4"/>
  <c r="AM9" i="4"/>
  <c r="AI9" i="4"/>
  <c r="AE9" i="4"/>
  <c r="AA9" i="4"/>
  <c r="W9" i="4"/>
  <c r="S9" i="4"/>
  <c r="O9" i="4"/>
  <c r="BP7" i="4"/>
  <c r="BN7" i="4"/>
  <c r="BL7" i="4"/>
  <c r="BJ7" i="4"/>
  <c r="BH7" i="4"/>
  <c r="BF7" i="4"/>
  <c r="BD7" i="4"/>
  <c r="BB7" i="4"/>
  <c r="AZ7" i="4"/>
  <c r="AX7" i="4"/>
  <c r="AV7" i="4"/>
  <c r="AT7" i="4"/>
  <c r="AR7" i="4"/>
  <c r="AP7" i="4"/>
  <c r="AN7" i="4"/>
  <c r="AL7" i="4"/>
  <c r="AJ7" i="4"/>
  <c r="AH7" i="4"/>
  <c r="AF7" i="4"/>
  <c r="AD7" i="4"/>
  <c r="AB7" i="4"/>
  <c r="Z7" i="4"/>
  <c r="X7" i="4"/>
  <c r="V7" i="4"/>
  <c r="T7" i="4"/>
  <c r="R7" i="4"/>
  <c r="P7" i="4"/>
  <c r="BO7" i="4"/>
  <c r="BM7" i="4"/>
  <c r="BK7" i="4"/>
  <c r="BI7" i="4"/>
  <c r="BG7" i="4"/>
  <c r="BE7" i="4"/>
  <c r="BC7" i="4"/>
  <c r="BA7" i="4"/>
  <c r="AY7" i="4"/>
  <c r="AW7" i="4"/>
  <c r="AU7" i="4"/>
  <c r="AS7" i="4"/>
  <c r="AQ7" i="4"/>
  <c r="AO7" i="4"/>
  <c r="AM7" i="4"/>
  <c r="AK7" i="4"/>
  <c r="AI7" i="4"/>
  <c r="AG7" i="4"/>
  <c r="AE7" i="4"/>
  <c r="AC7" i="4"/>
  <c r="AA7" i="4"/>
  <c r="Y7" i="4"/>
  <c r="W7" i="4"/>
  <c r="U7" i="4"/>
  <c r="S7" i="4"/>
  <c r="Q7" i="4"/>
  <c r="O7" i="4"/>
  <c r="BP5" i="4"/>
  <c r="BN5" i="4"/>
  <c r="BL5" i="4"/>
  <c r="BJ5" i="4"/>
  <c r="BH5" i="4"/>
  <c r="BF5" i="4"/>
  <c r="BD5" i="4"/>
  <c r="BB5" i="4"/>
  <c r="AZ5" i="4"/>
  <c r="AX5" i="4"/>
  <c r="AV5" i="4"/>
  <c r="AT5" i="4"/>
  <c r="AR5" i="4"/>
  <c r="AP5" i="4"/>
  <c r="AN5" i="4"/>
  <c r="AL5" i="4"/>
  <c r="AJ5" i="4"/>
  <c r="AH5" i="4"/>
  <c r="AF5" i="4"/>
  <c r="AD5" i="4"/>
  <c r="AB5" i="4"/>
  <c r="Z5" i="4"/>
  <c r="X5" i="4"/>
  <c r="V5" i="4"/>
  <c r="T5" i="4"/>
  <c r="R5" i="4"/>
  <c r="P5" i="4"/>
  <c r="BO5" i="4"/>
  <c r="BM5" i="4"/>
  <c r="BK5" i="4"/>
  <c r="BI5" i="4"/>
  <c r="BG5" i="4"/>
  <c r="BE5" i="4"/>
  <c r="BC5" i="4"/>
  <c r="BA5" i="4"/>
  <c r="AY5" i="4"/>
  <c r="AW5" i="4"/>
  <c r="AU5" i="4"/>
  <c r="AS5" i="4"/>
  <c r="AQ5" i="4"/>
  <c r="AO5" i="4"/>
  <c r="AM5" i="4"/>
  <c r="AK5" i="4"/>
  <c r="AI5" i="4"/>
  <c r="AG5" i="4"/>
  <c r="AE5" i="4"/>
  <c r="AC5" i="4"/>
  <c r="AA5" i="4"/>
  <c r="Y5" i="4"/>
  <c r="W5" i="4"/>
  <c r="U5" i="4"/>
  <c r="S5" i="4"/>
  <c r="Q5" i="4"/>
  <c r="O5" i="4"/>
  <c r="I3" i="4"/>
  <c r="M4" i="4"/>
  <c r="I5" i="4"/>
  <c r="M5" i="4"/>
  <c r="G6" i="4"/>
  <c r="K6" i="4"/>
  <c r="I7" i="4"/>
  <c r="M7" i="4"/>
  <c r="G8" i="4"/>
  <c r="K8" i="4"/>
  <c r="I9" i="4"/>
  <c r="G10" i="4"/>
  <c r="M11" i="4"/>
  <c r="K3" i="4"/>
  <c r="I4" i="4"/>
  <c r="F3" i="4"/>
  <c r="J3" i="4"/>
  <c r="N3" i="4"/>
  <c r="H4" i="4"/>
  <c r="L4" i="4"/>
  <c r="F5" i="4"/>
  <c r="J5" i="4"/>
  <c r="N5" i="4"/>
  <c r="H6" i="4"/>
  <c r="L6" i="4"/>
  <c r="F7" i="4"/>
  <c r="J7" i="4"/>
  <c r="N7" i="4"/>
  <c r="H8" i="4"/>
  <c r="L8" i="4"/>
  <c r="F9" i="4"/>
  <c r="K9" i="4"/>
  <c r="I10" i="4"/>
  <c r="G11" i="4"/>
  <c r="I12" i="4"/>
  <c r="M12" i="4"/>
  <c r="G13" i="4"/>
  <c r="K13" i="4"/>
  <c r="I14" i="4"/>
  <c r="M14" i="4"/>
  <c r="G15" i="4"/>
  <c r="K15" i="4"/>
  <c r="I16" i="4"/>
  <c r="M16" i="4"/>
  <c r="G17" i="4"/>
  <c r="K17" i="4"/>
  <c r="I18" i="4"/>
  <c r="M18" i="4"/>
  <c r="G19" i="4"/>
  <c r="K19" i="4"/>
  <c r="I20" i="4"/>
  <c r="M20" i="4"/>
  <c r="G21" i="4"/>
  <c r="K21" i="4"/>
  <c r="I22" i="4"/>
  <c r="M22" i="4"/>
  <c r="G23" i="4"/>
  <c r="K23" i="4"/>
  <c r="I24" i="4"/>
  <c r="M24" i="4"/>
  <c r="G25" i="4"/>
  <c r="K25" i="4"/>
  <c r="I26" i="4"/>
  <c r="M26" i="4"/>
  <c r="G27" i="4"/>
  <c r="K27" i="4"/>
  <c r="M28" i="4"/>
  <c r="K29" i="4"/>
  <c r="J9" i="4"/>
  <c r="N9" i="4"/>
  <c r="H10" i="4"/>
  <c r="L10" i="4"/>
  <c r="F11" i="4"/>
  <c r="J11" i="4"/>
  <c r="N11" i="4"/>
  <c r="H12" i="4"/>
  <c r="L12" i="4"/>
  <c r="F13" i="4"/>
  <c r="J13" i="4"/>
  <c r="N13" i="4"/>
  <c r="H14" i="4"/>
  <c r="L14" i="4"/>
  <c r="F15" i="4"/>
  <c r="J15" i="4"/>
  <c r="N15" i="4"/>
  <c r="H16" i="4"/>
  <c r="L16" i="4"/>
  <c r="F17" i="4"/>
  <c r="J17" i="4"/>
  <c r="N17" i="4"/>
  <c r="H18" i="4"/>
  <c r="L18" i="4"/>
  <c r="F19" i="4"/>
  <c r="J19" i="4"/>
  <c r="N19" i="4"/>
  <c r="H20" i="4"/>
  <c r="L20" i="4"/>
  <c r="F21" i="4"/>
  <c r="J21" i="4"/>
  <c r="N21" i="4"/>
  <c r="H22" i="4"/>
  <c r="L22" i="4"/>
  <c r="F23" i="4"/>
  <c r="J23" i="4"/>
  <c r="N23" i="4"/>
  <c r="H24" i="4"/>
  <c r="L24" i="4"/>
  <c r="F25" i="4"/>
  <c r="J25" i="4"/>
  <c r="N25" i="4"/>
  <c r="H26" i="4"/>
  <c r="L26" i="4"/>
  <c r="F27" i="4"/>
  <c r="J27" i="4"/>
  <c r="N27" i="4"/>
  <c r="K28" i="4"/>
  <c r="I29" i="4"/>
  <c r="G30" i="4"/>
  <c r="K30" i="4"/>
  <c r="I31" i="4"/>
  <c r="M31" i="4"/>
  <c r="G32" i="4"/>
  <c r="K32" i="4"/>
  <c r="I33" i="4"/>
  <c r="M33" i="4"/>
  <c r="G34" i="4"/>
  <c r="K34" i="4"/>
  <c r="I35" i="4"/>
  <c r="M35" i="4"/>
  <c r="G36" i="4"/>
  <c r="K36" i="4"/>
  <c r="I37" i="4"/>
  <c r="M37" i="4"/>
  <c r="G38" i="4"/>
  <c r="K38" i="4"/>
  <c r="I39" i="4"/>
  <c r="M39" i="4"/>
  <c r="G40" i="4"/>
  <c r="K40" i="4"/>
  <c r="I41" i="4"/>
  <c r="M41" i="4"/>
  <c r="G42" i="4"/>
  <c r="K42" i="4"/>
  <c r="I43" i="4"/>
  <c r="M43" i="4"/>
  <c r="G44" i="4"/>
  <c r="K44" i="4"/>
  <c r="F28" i="4"/>
  <c r="J28" i="4"/>
  <c r="N28" i="4"/>
  <c r="H29" i="4"/>
  <c r="L29" i="4"/>
  <c r="F30" i="4"/>
  <c r="J30" i="4"/>
  <c r="N30" i="4"/>
  <c r="H31" i="4"/>
  <c r="L31" i="4"/>
  <c r="F32" i="4"/>
  <c r="J32" i="4"/>
  <c r="N32" i="4"/>
  <c r="H33" i="4"/>
  <c r="L33" i="4"/>
  <c r="F34" i="4"/>
  <c r="J34" i="4"/>
  <c r="N34" i="4"/>
  <c r="H35" i="4"/>
  <c r="L35" i="4"/>
  <c r="F36" i="4"/>
  <c r="J36" i="4"/>
  <c r="N36" i="4"/>
  <c r="H37" i="4"/>
  <c r="L37" i="4"/>
  <c r="F38" i="4"/>
  <c r="J38" i="4"/>
  <c r="N38" i="4"/>
  <c r="H39" i="4"/>
  <c r="L39" i="4"/>
  <c r="F40" i="4"/>
  <c r="J40" i="4"/>
  <c r="N40" i="4"/>
  <c r="H41" i="4"/>
  <c r="L41" i="4"/>
  <c r="F42" i="4"/>
  <c r="J42" i="4"/>
  <c r="N42" i="4"/>
  <c r="H43" i="4"/>
  <c r="L43" i="4"/>
  <c r="F44" i="4"/>
  <c r="J44" i="4"/>
  <c r="N44" i="4"/>
  <c r="E2" i="4"/>
  <c r="E27" i="4" s="1"/>
  <c r="B3" i="4"/>
  <c r="B44" i="4"/>
  <c r="B43" i="4"/>
  <c r="B41" i="4"/>
  <c r="B39" i="4"/>
  <c r="B37" i="4"/>
  <c r="B35" i="4"/>
  <c r="B33" i="4"/>
  <c r="B31" i="4"/>
  <c r="B29" i="4"/>
  <c r="B27" i="4"/>
  <c r="B25" i="4"/>
  <c r="B23" i="4"/>
  <c r="B21" i="4"/>
  <c r="B19" i="4"/>
  <c r="B17" i="4"/>
  <c r="B15" i="4"/>
  <c r="B13" i="4"/>
  <c r="B11" i="4"/>
  <c r="B9" i="4"/>
  <c r="B7" i="4"/>
  <c r="B5" i="4"/>
  <c r="B42" i="4"/>
  <c r="B40" i="4"/>
  <c r="B38" i="4"/>
  <c r="B36" i="4"/>
  <c r="B34" i="4"/>
  <c r="B32" i="4"/>
  <c r="B30" i="4"/>
  <c r="B28" i="4"/>
  <c r="B26" i="4"/>
  <c r="B24" i="4"/>
  <c r="B22" i="4"/>
  <c r="B20" i="4"/>
  <c r="B18" i="4"/>
  <c r="B16" i="4"/>
  <c r="B14" i="4"/>
  <c r="B12" i="4"/>
  <c r="B10" i="4"/>
  <c r="B8" i="4"/>
  <c r="B6" i="4"/>
  <c r="B4" i="4"/>
  <c r="E37" i="4" l="1"/>
  <c r="E22" i="4"/>
  <c r="E14" i="4"/>
  <c r="E7" i="4"/>
  <c r="E4" i="4"/>
  <c r="E36" i="4"/>
  <c r="E10" i="4"/>
  <c r="E8" i="4"/>
  <c r="E3" i="4"/>
  <c r="E13" i="4"/>
  <c r="E21" i="4"/>
  <c r="E29" i="4"/>
  <c r="E41" i="4"/>
  <c r="E33" i="4"/>
  <c r="E26" i="4"/>
  <c r="E18" i="4"/>
  <c r="E11" i="4"/>
  <c r="E32" i="4"/>
  <c r="E17" i="4"/>
  <c r="E25" i="4"/>
  <c r="E43" i="4"/>
  <c r="E39" i="4"/>
  <c r="E35" i="4"/>
  <c r="E31" i="4"/>
  <c r="E28" i="4"/>
  <c r="E24" i="4"/>
  <c r="E20" i="4"/>
  <c r="E16" i="4"/>
  <c r="E12" i="4"/>
  <c r="E9" i="4"/>
  <c r="E34" i="4"/>
  <c r="E30" i="4"/>
  <c r="E6" i="4"/>
  <c r="E44" i="4"/>
  <c r="E42" i="4"/>
  <c r="E40" i="4"/>
  <c r="E38" i="4"/>
  <c r="E5" i="4"/>
  <c r="E15" i="4"/>
  <c r="E19" i="4"/>
  <c r="E23" i="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lt3568</author>
  </authors>
  <commentList>
    <comment ref="A1" authorId="0" shapeId="0" xr:uid="{67399CDB-341E-45CD-A387-D0A67CD88034}">
      <text>
        <r>
          <rPr>
            <sz val="8"/>
            <color indexed="81"/>
            <rFont val="Tahoma"/>
            <family val="2"/>
            <charset val="238"/>
          </rPr>
          <t>Forrás: lakossági munkaerő-felmérés, KSH</t>
        </r>
        <r>
          <rPr>
            <sz val="8"/>
            <color indexed="10"/>
            <rFont val="Tahoma"/>
            <family val="2"/>
            <charset val="238"/>
          </rPr>
          <t>.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<sst xmlns="http://schemas.openxmlformats.org/spreadsheetml/2006/main" count="14926" uniqueCount="249">
  <si>
    <t>Összesen</t>
  </si>
  <si>
    <t>01: Mezőgazdaság</t>
  </si>
  <si>
    <t>02: Erdőgazdálkodás</t>
  </si>
  <si>
    <t>03: Halászat és halgazdálkodás</t>
  </si>
  <si>
    <t>05-09: Bányászat és kőfejtés</t>
  </si>
  <si>
    <t>10-12: Élelmiszer, ital és dohánytermék gyártása</t>
  </si>
  <si>
    <t>13-15: Textília, ruházati termék és bőrtermék gyártása</t>
  </si>
  <si>
    <t>16: Fafeldolgozás (kivéve: bútor), fonottáru gyártása</t>
  </si>
  <si>
    <t>17: Papír és papírtermék gyártása</t>
  </si>
  <si>
    <t>18: Nyomdai és egyéb sokszorosítási tevékenység</t>
  </si>
  <si>
    <t>19: Kokszgyártás és kőolaj-feldolgozás</t>
  </si>
  <si>
    <t>20: Vegyi anyag és vegyi termék gyártása</t>
  </si>
  <si>
    <t>21: Gyógyszergyártás</t>
  </si>
  <si>
    <t>22: Gumi- és műanyag termék gyártása</t>
  </si>
  <si>
    <t>23: Nemfém ásványi termék gyártása</t>
  </si>
  <si>
    <t>24: Fémalapanyag gyártása</t>
  </si>
  <si>
    <t>25: Fémfeldolgozási termék gyártása</t>
  </si>
  <si>
    <t>26: Számítógép, elektronikai és optikai termék gyártása</t>
  </si>
  <si>
    <t>27: Villamos berendezés gyártása</t>
  </si>
  <si>
    <t>28: Máshová nem sorolt gép és gépi berendezés gyártása</t>
  </si>
  <si>
    <t>29: Közúti jármű gyártása</t>
  </si>
  <si>
    <t>30: Egyéb jármű gyártása</t>
  </si>
  <si>
    <t>31-32: Bútorgyártás; egyéb feldolgozóipari tevékenység</t>
  </si>
  <si>
    <t>33: Gép, berendezés és eszköz javítása és üzembe helyezése</t>
  </si>
  <si>
    <t>35: Villamosenergia-, gáz-, gőzellátás és légkondicionálás</t>
  </si>
  <si>
    <t>36: Víztermelés, -kezelés és -ellátás</t>
  </si>
  <si>
    <t>37-39: Szennyvíz gyűjtése és kezelése; hulladékgazdálkodás; szennyeződésmentesítés és egyéb hulladékkezelés</t>
  </si>
  <si>
    <t>41-43: Építőipar</t>
  </si>
  <si>
    <t>45: Gépjármű- és motorkerékpár kereskedelme és javítása</t>
  </si>
  <si>
    <t>46: Nagykereskedelem (kivéve: gépjármű és motorkerékpár)</t>
  </si>
  <si>
    <t>47: Kiskereskedelem (kivéve: gépjármű és motorkerékpár)</t>
  </si>
  <si>
    <t>49: Szárazföldi és csővezetékes szállítás</t>
  </si>
  <si>
    <t>50: Vízi szállítás</t>
  </si>
  <si>
    <t>51: Légi szállítás</t>
  </si>
  <si>
    <t>52: Raktározás és szállítást kiegészítő tevékenység</t>
  </si>
  <si>
    <t>53: Postai és futárpostai tevékenység</t>
  </si>
  <si>
    <t>55-56: Szálláshely-szolgáltatás; vendéglátás</t>
  </si>
  <si>
    <t>58: Kiadói tevékenység</t>
  </si>
  <si>
    <t>59-60: Film, videó, televízióműsor gyártása, hangfelvétel kiadása; műsorösszeállítás és műsorszolgáltatás</t>
  </si>
  <si>
    <t>61: Távközlés</t>
  </si>
  <si>
    <t>62-63: Információ-technológiai szolgáltatás; információs szolgáltatás</t>
  </si>
  <si>
    <t>64: Pénzügyi közvetítés, kivéve: biztosítási és nyugdíjpénztári tevékenység</t>
  </si>
  <si>
    <t>65: Biztosítás, viszontbiztosítás és nyugdíjalapok (kivéve: kötelező társadalombiztosítás)</t>
  </si>
  <si>
    <t>66: Egyéb pénzügyi tevékenység</t>
  </si>
  <si>
    <t>68B: Ingatlanügyletek</t>
  </si>
  <si>
    <t>68A: Imputált lakásszolgáltatás</t>
  </si>
  <si>
    <t>69-70: Jogi, számviteli és adószakértői tevékenység; üzletvezetés; vezetői tanácsadás</t>
  </si>
  <si>
    <t>71: Építészmérnöki és mérnöki tevékenység; műszaki vizsgálat és elemzés</t>
  </si>
  <si>
    <t>72: Tudományos kutatás és fejlesztés</t>
  </si>
  <si>
    <t>73: Reklám és piackutatás</t>
  </si>
  <si>
    <t>74-75: Egyéb szakmai, tudományos és műszaki tevékenység; állat-egészségügyi ellátás</t>
  </si>
  <si>
    <t>77: Kölcsönzés és operatív lízing</t>
  </si>
  <si>
    <t>78: Munkaerő-piaci szolgáltatás</t>
  </si>
  <si>
    <t>79: Utazásközvetítés, utazásszervezés és egyéb foglalás</t>
  </si>
  <si>
    <t>80-82: Biztonsági és nyomozói tevékenység; építményüzemeltetés és zöldterület-kezelés; adminisztratív, kiegészítő és egyéb üzleti szolgáltatás</t>
  </si>
  <si>
    <t>84: Közigazgatás és védelem; kötelező társadalombiztosítás</t>
  </si>
  <si>
    <t>85: Oktatás</t>
  </si>
  <si>
    <t>86: Humán-egészségügyi  ellátás</t>
  </si>
  <si>
    <t>87-88: Szociális ellátás</t>
  </si>
  <si>
    <t>90-92: Alkotó-, művészeti és szórakoztató tevékenység; könyvtári, levéltári, múzeumi és egyéb kulturális tevékenység; szerencsejáték és fogadás</t>
  </si>
  <si>
    <t>93: Sport-, szórakoztató- és szabadidős tevékenység</t>
  </si>
  <si>
    <t>94: Érdekképviselet</t>
  </si>
  <si>
    <t>95: Számítógép, személyi és háztartási cikk javítása</t>
  </si>
  <si>
    <t>96-98: Egyéb személyi szolgáltatás</t>
  </si>
  <si>
    <t>9900 Területen kívüli szervezet (00; 04; 34; 40; 44; 48; 54; 57; 67; 76; 83; 89; 99)</t>
  </si>
  <si>
    <t>01</t>
  </si>
  <si>
    <t>01 Fegyveres szervek felsőfokú képesítést igénylő foglalkozásai</t>
  </si>
  <si>
    <t>02</t>
  </si>
  <si>
    <t>02 Fegyveres szervek középfokú képesítést igénylő foglalkozásai</t>
  </si>
  <si>
    <t>03</t>
  </si>
  <si>
    <t>03 Fegyveres szervek középfokú képesítést nem igénylő foglalkozásai</t>
  </si>
  <si>
    <t>11</t>
  </si>
  <si>
    <t>12</t>
  </si>
  <si>
    <t>13</t>
  </si>
  <si>
    <t>14</t>
  </si>
  <si>
    <t>21</t>
  </si>
  <si>
    <t>22</t>
  </si>
  <si>
    <t>23</t>
  </si>
  <si>
    <t>24</t>
  </si>
  <si>
    <t>25</t>
  </si>
  <si>
    <t>26</t>
  </si>
  <si>
    <t>29</t>
  </si>
  <si>
    <t>31</t>
  </si>
  <si>
    <t>31 Technikusok és hasonló műszaki foglalkozások</t>
  </si>
  <si>
    <t>32</t>
  </si>
  <si>
    <t>33</t>
  </si>
  <si>
    <t>34</t>
  </si>
  <si>
    <t>35</t>
  </si>
  <si>
    <t>36</t>
  </si>
  <si>
    <t>37</t>
  </si>
  <si>
    <t>39</t>
  </si>
  <si>
    <t>39 Egyéb ügyintézők</t>
  </si>
  <si>
    <t>41</t>
  </si>
  <si>
    <t>42</t>
  </si>
  <si>
    <t>51</t>
  </si>
  <si>
    <t>52</t>
  </si>
  <si>
    <t>61</t>
  </si>
  <si>
    <t>61 Mezőgazdasági foglalkozások</t>
  </si>
  <si>
    <t>62</t>
  </si>
  <si>
    <t>71</t>
  </si>
  <si>
    <t>72</t>
  </si>
  <si>
    <t>73</t>
  </si>
  <si>
    <t>74</t>
  </si>
  <si>
    <t>75</t>
  </si>
  <si>
    <t>81</t>
  </si>
  <si>
    <t>81 Feldolgozóipari gépek kezelői</t>
  </si>
  <si>
    <t>82</t>
  </si>
  <si>
    <t>83</t>
  </si>
  <si>
    <t>91</t>
  </si>
  <si>
    <t>92</t>
  </si>
  <si>
    <t>Ssz</t>
  </si>
  <si>
    <t>11 Törvényhozók, igazgatási és érdek-képviseleti vezetők</t>
  </si>
  <si>
    <t>12 Gazdasági, költségvetési szervezetek vezetői</t>
  </si>
  <si>
    <t>13 Termelési és szolgáltatást nyújtó egységek vezetői</t>
  </si>
  <si>
    <t>14 Gazdasági tevékenységet segítő egységek vezetői</t>
  </si>
  <si>
    <t>21 Műszaki, informatikai és természettudományi foglalkozások</t>
  </si>
  <si>
    <t>22 Egészségügyi foglalkozások (felsőfokú képzettséghez kapcsolódó)</t>
  </si>
  <si>
    <t>23 Szociális szolgáltatási foglalkozások (felsőfokú képzettséghez kapcsolódó)</t>
  </si>
  <si>
    <t>24 Oktatók, pedagógusok</t>
  </si>
  <si>
    <t>25 Gazdálkodási jellegű foglalkozások</t>
  </si>
  <si>
    <t>26 Jogi és társadalomtudományi foglalkozások</t>
  </si>
  <si>
    <t>27</t>
  </si>
  <si>
    <t>27 Kulturális, sport-, művészeti és vallási foglalkozások (felsőfokú képzettséghez kapcsolódó)</t>
  </si>
  <si>
    <t>29 Egyéb magasan képzett ügyintézők</t>
  </si>
  <si>
    <t>32 Szakmai irányítók, felügyelők</t>
  </si>
  <si>
    <t>33 Egészségügyi foglalkozások</t>
  </si>
  <si>
    <t>34 Oktatási asszisztensek</t>
  </si>
  <si>
    <t>35 Szociális gondozási és munkaerő-piaci szolgáltatási foglalkozások</t>
  </si>
  <si>
    <t>36 Üzleti jellegű szolgáltatások ügyintézői, hatósági ügyintézők, ügynökök</t>
  </si>
  <si>
    <t>37 Művészeti, kulturális, sport- és vallási foglalkozások</t>
  </si>
  <si>
    <t>41 Irodai, ügyviteli foglalkozások</t>
  </si>
  <si>
    <t>42 Ügyfélkapcsolati foglalkozások</t>
  </si>
  <si>
    <t>51 Kereskedelmi és vendéglátó-ipari foglalkozások</t>
  </si>
  <si>
    <t>52 Szolgáltatási foglalkozások</t>
  </si>
  <si>
    <t>62 Erdőgazdálkodási, vadgazdálkodási és halászati foglalkozások</t>
  </si>
  <si>
    <t>71 Élelmiszer-ipari foglalkozások</t>
  </si>
  <si>
    <t>72 Könnyűipari foglalkozások</t>
  </si>
  <si>
    <t>73 Fém- és villamosipari foglalkozások</t>
  </si>
  <si>
    <t>74 Kézműipari foglalkozások</t>
  </si>
  <si>
    <t>75 Építőipari foglalkozások</t>
  </si>
  <si>
    <t>79</t>
  </si>
  <si>
    <t>79 Egyéb ipari és építőipari foglalkozások</t>
  </si>
  <si>
    <t>82 Összeszerelők</t>
  </si>
  <si>
    <t>83 Helyhez kötött gépek kezelői</t>
  </si>
  <si>
    <t>84</t>
  </si>
  <si>
    <t>84 Járművezetők és mobil gépek kezelői</t>
  </si>
  <si>
    <t>91 Takarítók és hasonló jellegű egyszerű foglalkozások</t>
  </si>
  <si>
    <t>92 Egyszerű szolgáltatási, szállítási és hasonló foglalkozások</t>
  </si>
  <si>
    <t>93</t>
  </si>
  <si>
    <t>93 Egyszerű ipari, építőipari, mezőgazdasági foglalkozások</t>
  </si>
  <si>
    <t>Feor2008/TEAOR</t>
  </si>
  <si>
    <t>Kod2008</t>
  </si>
  <si>
    <t>FogTip</t>
  </si>
  <si>
    <t>TerTip</t>
  </si>
  <si>
    <t>Ev</t>
  </si>
  <si>
    <t>Iskola</t>
  </si>
  <si>
    <t>Jelzes</t>
  </si>
  <si>
    <t>I1 Általános Iskola 0-7 osztály</t>
  </si>
  <si>
    <t>I2 Általános Iskola 8 osztály</t>
  </si>
  <si>
    <t>I3 Szakiskola</t>
  </si>
  <si>
    <t>I4 Szakmunkásképző iskola</t>
  </si>
  <si>
    <t>I5 Szakközépiskola</t>
  </si>
  <si>
    <t>I6 Gimnázium</t>
  </si>
  <si>
    <t>I7 Technikum</t>
  </si>
  <si>
    <t>I8 Főiskola</t>
  </si>
  <si>
    <t>I9 Egyetem</t>
  </si>
  <si>
    <t>Ssz2</t>
  </si>
  <si>
    <t>IMind (I1-I9) Iskola MIND</t>
  </si>
  <si>
    <t>TFOG</t>
  </si>
  <si>
    <t>MAGYO</t>
  </si>
  <si>
    <t>2010</t>
  </si>
  <si>
    <t>2012</t>
  </si>
  <si>
    <t>2014</t>
  </si>
  <si>
    <t>2015</t>
  </si>
  <si>
    <t>2016</t>
  </si>
  <si>
    <t>Évek</t>
  </si>
  <si>
    <t>F mátrix (FEOR / TEÁOR)</t>
  </si>
  <si>
    <t>E mátrix (FEOR / iskola)</t>
  </si>
  <si>
    <t>S mátrix (iskola / TEÁOR)</t>
  </si>
  <si>
    <t>FES mátrix (FEOR x iskola x TEÁOR)</t>
  </si>
  <si>
    <t>Mátrix típus</t>
  </si>
  <si>
    <t>Év</t>
  </si>
  <si>
    <t>Villamos berendezés gyártása</t>
  </si>
  <si>
    <t>Építőipar</t>
  </si>
  <si>
    <t>Oktatás</t>
  </si>
  <si>
    <t>1-99</t>
  </si>
  <si>
    <t>Foglalkoztatási adatok (1000 fő)</t>
  </si>
  <si>
    <t>Forrás: http://www.ksh.hu/docs/hun/xstadat/xstadat_eves/i_qlf005a.html</t>
  </si>
  <si>
    <t>Mezőgazdaság</t>
  </si>
  <si>
    <t>Erdőgazdálkodás</t>
  </si>
  <si>
    <t>Halászat és halgazdálkodás</t>
  </si>
  <si>
    <t>Bányászat és kőfejtés</t>
  </si>
  <si>
    <t>Élelmiszer, ital és dohánytermék gyártása</t>
  </si>
  <si>
    <t>Textília, ruházati termék és bőrtermék gyártása</t>
  </si>
  <si>
    <t>Fafeldolgozás (kivévebútor), fonottáru gyártása</t>
  </si>
  <si>
    <t>Papír és papírtermék gyártása</t>
  </si>
  <si>
    <t>Nyomdai és egyéb sokszorosítási tevékenység</t>
  </si>
  <si>
    <t>Kokszgyártás és kőolajfeldolgozás</t>
  </si>
  <si>
    <t>Vegyi anyag és vegyi termék gyártása</t>
  </si>
  <si>
    <t>Gyógyszergyártás</t>
  </si>
  <si>
    <t>Gumi és műanyag termék gyártása</t>
  </si>
  <si>
    <t>Nemfém ásványi termék gyártása</t>
  </si>
  <si>
    <t>Fémalapanyag gyártása</t>
  </si>
  <si>
    <t>Fémfeldolgozási termék gyártása</t>
  </si>
  <si>
    <t>Számítógép, elektronikai és optikai termék gyártása</t>
  </si>
  <si>
    <t>Máshová nem sorolt gép és gépi berendezés gyártása</t>
  </si>
  <si>
    <t>Közúti jármű gyártása</t>
  </si>
  <si>
    <t>Egyéb jármű gyártása</t>
  </si>
  <si>
    <t>Bútorgyártás; egyéb feldolgozóipari tevékenység</t>
  </si>
  <si>
    <t>Gép, berendezés és eszköz javítása és üzembe helyezése</t>
  </si>
  <si>
    <t>Villamosenergia, gáz, gőzellátás és légkondicionálás</t>
  </si>
  <si>
    <t>Víztermelés, kezelés és ellátás</t>
  </si>
  <si>
    <t>Szennyvíz gyűjtése és kezelése; hulladékgazdálkodás; szennyeződésmentesítés és egyéb hulladékkezelés</t>
  </si>
  <si>
    <t>Gépjármű és motorkerékpár kereskedelme és javítása</t>
  </si>
  <si>
    <t>Nagykereskedelem (kivévegépjármű és motorkerékpár)</t>
  </si>
  <si>
    <t>Kiskereskedelem (kivévegépjármű és motorkerékpár)</t>
  </si>
  <si>
    <t>Szárazföldi és csővezetékes szállítás</t>
  </si>
  <si>
    <t>Vízi szállítás</t>
  </si>
  <si>
    <t>Légi szállítás</t>
  </si>
  <si>
    <t>Raktározás és szállítást kiegészítő tevékenység</t>
  </si>
  <si>
    <t>Postai és futárpostai tevékenység</t>
  </si>
  <si>
    <t>Szálláshelyszolgáltatás; vendéglátás</t>
  </si>
  <si>
    <t>Kiadói tevékenység</t>
  </si>
  <si>
    <t>Film, videó, televízióműsor gyártása, hangfelvétel kiadása; műsorösszeállítás és műsorszolgáltatás</t>
  </si>
  <si>
    <t>Távközlés</t>
  </si>
  <si>
    <t>Információtechnológiai szolgáltatás; információs szolgáltatás</t>
  </si>
  <si>
    <t>Pénzügyi közvetítés, kivévebiztosítási és nyugdíjpénztári tevékenység</t>
  </si>
  <si>
    <t>Biztosítás, viszontbiztosítás és nyugdíjalapok (kivévekötelező társadalombiztosítás)</t>
  </si>
  <si>
    <t>Egyéb pénzügyi tevékenység</t>
  </si>
  <si>
    <t>BIngatlanügyletek</t>
  </si>
  <si>
    <t>AImputált lakásszolgáltatás</t>
  </si>
  <si>
    <t>Jogi, számviteli és adószakértői tevékenység; üzletvezetés; vezetői tanácsadás</t>
  </si>
  <si>
    <t>Építészmérnöki és mérnöki tevékenység; műszaki vizsgálat és elemzés</t>
  </si>
  <si>
    <t>Tudományos kutatás és fejlesztés</t>
  </si>
  <si>
    <t>Reklám és piackutatás</t>
  </si>
  <si>
    <t>Egyéb szakmai, tudományos és műszaki tevékenység; állategészségügyi ellátás</t>
  </si>
  <si>
    <t>Kölcsönzés és operatív lízing</t>
  </si>
  <si>
    <t>Munkaerőpiaci szolgáltatás</t>
  </si>
  <si>
    <t>Utazásközvetítés, utazásszervezés és egyéb foglalás</t>
  </si>
  <si>
    <t>Biztonsági és nyomozói tevékenység; építményüzemeltetés és zöldterületkezelés; adminisztratív, kiegészítő és egyéb üzleti szolgáltatás</t>
  </si>
  <si>
    <t>Közigazgatás és védelem; kötelező társadalombiztosítás</t>
  </si>
  <si>
    <t>Humánegészségügyi  ellátás</t>
  </si>
  <si>
    <t>Szociális ellátás</t>
  </si>
  <si>
    <t>Alkotó, művészeti és szórakoztató tevékenység; könyvtári, levéltári, múzeumi és egyéb kulturális tevékenység; szerencsejáték és fogadás</t>
  </si>
  <si>
    <t>Sport, szórakoztató és szabadidős tevékenység</t>
  </si>
  <si>
    <t>Érdekképviselet</t>
  </si>
  <si>
    <t>Számítógép, személyi és háztartási cikk javítása</t>
  </si>
  <si>
    <t>Egyéb személyi szolgáltatás</t>
  </si>
  <si>
    <t xml:space="preserve"> Területen kívüli szervezet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</si>
</sst>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-* #,##0.00_-;\-* #,##0.00_-;_-* &quot;-&quot;??_-;_-@_-"/>
    <numFmt numFmtId="164" formatCode="0;\-0;;@"/>
    <numFmt numFmtId="165" formatCode="_-* #,##0_-;\-* #,##0_-;_-* &quot;-&quot;??_-;_-@_-"/>
    <numFmt numFmtId="166" formatCode="#,##0.0"/>
    <numFmt numFmtId="167" formatCode="0.0"/>
  </numFmts>
  <fonts count="9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b/>
      <sz val="8"/>
      <name val="Arial"/>
      <family val="2"/>
      <charset val="238"/>
    </font>
    <font>
      <sz val="8"/>
      <name val="Arial"/>
      <family val="2"/>
      <charset val="238"/>
    </font>
    <font>
      <sz val="8"/>
      <color indexed="8"/>
      <name val="Arial"/>
      <family val="2"/>
      <charset val="238"/>
    </font>
    <font>
      <sz val="8"/>
      <name val="Arial CE"/>
      <charset val="238"/>
    </font>
    <font>
      <sz val="8"/>
      <color indexed="81"/>
      <name val="Tahoma"/>
      <family val="2"/>
      <charset val="238"/>
    </font>
    <font>
      <sz val="8"/>
      <color indexed="10"/>
      <name val="Tahoma"/>
      <family val="2"/>
      <charset val="238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0" fontId="2" fillId="0" borderId="0"/>
    <xf numFmtId="0" fontId="6" fillId="0" borderId="0"/>
  </cellStyleXfs>
  <cellXfs count="28">
    <xf numFmtId="0" fontId="0" fillId="0" borderId="0" xfId="0"/>
    <xf numFmtId="0" fontId="0" fillId="2" borderId="1" xfId="0" applyFill="1" applyBorder="1"/>
    <xf numFmtId="164" fontId="0" fillId="0" borderId="0" xfId="0" applyNumberFormat="1"/>
    <xf numFmtId="165" fontId="0" fillId="0" borderId="0" xfId="1" applyNumberFormat="1" applyFont="1"/>
    <xf numFmtId="1" fontId="0" fillId="0" borderId="0" xfId="0" applyNumberFormat="1"/>
    <xf numFmtId="0" fontId="4" fillId="0" borderId="0" xfId="2" applyFont="1"/>
    <xf numFmtId="0" fontId="4" fillId="0" borderId="0" xfId="2" applyFont="1" applyAlignment="1">
      <alignment horizontal="left" vertical="center"/>
    </xf>
    <xf numFmtId="0" fontId="5" fillId="0" borderId="1" xfId="3" applyFont="1" applyBorder="1" applyAlignment="1">
      <alignment vertical="center" wrapText="1"/>
    </xf>
    <xf numFmtId="0" fontId="5" fillId="0" borderId="1" xfId="3" applyFont="1" applyBorder="1" applyAlignment="1">
      <alignment horizontal="center" vertical="center" wrapText="1"/>
    </xf>
    <xf numFmtId="0" fontId="5" fillId="0" borderId="1" xfId="2" applyFont="1" applyBorder="1" applyAlignment="1">
      <alignment vertical="center" wrapText="1"/>
    </xf>
    <xf numFmtId="0" fontId="5" fillId="0" borderId="1" xfId="2" applyFont="1" applyBorder="1" applyAlignment="1">
      <alignment horizontal="center" vertical="center" wrapText="1"/>
    </xf>
    <xf numFmtId="0" fontId="5" fillId="0" borderId="0" xfId="2" applyFont="1" applyAlignment="1">
      <alignment horizontal="center" vertical="center"/>
    </xf>
    <xf numFmtId="16" fontId="5" fillId="0" borderId="1" xfId="3" applyNumberFormat="1" applyFont="1" applyBorder="1" applyAlignment="1">
      <alignment horizontal="center" vertical="center" wrapText="1"/>
    </xf>
    <xf numFmtId="166" fontId="4" fillId="0" borderId="0" xfId="2" applyNumberFormat="1" applyFont="1" applyAlignment="1">
      <alignment horizontal="right" vertical="center"/>
    </xf>
    <xf numFmtId="166" fontId="4" fillId="0" borderId="0" xfId="2" applyNumberFormat="1" applyFont="1"/>
    <xf numFmtId="167" fontId="4" fillId="0" borderId="0" xfId="2" applyNumberFormat="1" applyFont="1"/>
    <xf numFmtId="0" fontId="5" fillId="0" borderId="1" xfId="2" applyFont="1" applyBorder="1" applyAlignment="1">
      <alignment vertical="center"/>
    </xf>
    <xf numFmtId="0" fontId="5" fillId="0" borderId="1" xfId="3" applyFont="1" applyBorder="1" applyAlignment="1">
      <alignment wrapText="1"/>
    </xf>
    <xf numFmtId="0" fontId="5" fillId="0" borderId="1" xfId="3" applyFont="1" applyBorder="1" applyAlignment="1">
      <alignment horizontal="center" wrapText="1"/>
    </xf>
    <xf numFmtId="0" fontId="4" fillId="0" borderId="1" xfId="2" applyFont="1" applyBorder="1" applyAlignment="1">
      <alignment vertical="center" wrapText="1"/>
    </xf>
    <xf numFmtId="166" fontId="4" fillId="0" borderId="1" xfId="2" applyNumberFormat="1" applyFont="1" applyBorder="1" applyAlignment="1">
      <alignment vertical="center" wrapText="1"/>
    </xf>
    <xf numFmtId="166" fontId="4" fillId="0" borderId="1" xfId="2" applyNumberFormat="1" applyFont="1" applyBorder="1" applyAlignment="1">
      <alignment horizontal="center" vertical="center" wrapText="1"/>
    </xf>
    <xf numFmtId="0" fontId="5" fillId="0" borderId="1" xfId="2" applyFont="1" applyBorder="1" applyAlignment="1">
      <alignment horizontal="center" vertical="center"/>
    </xf>
    <xf numFmtId="0" fontId="4" fillId="0" borderId="1" xfId="2" applyFont="1" applyBorder="1" applyAlignment="1">
      <alignment horizontal="center" vertical="center"/>
    </xf>
    <xf numFmtId="166" fontId="4" fillId="0" borderId="1" xfId="2" applyNumberFormat="1" applyFont="1" applyBorder="1" applyAlignment="1">
      <alignment horizontal="right" vertical="center"/>
    </xf>
    <xf numFmtId="166" fontId="3" fillId="0" borderId="1" xfId="2" applyNumberFormat="1" applyFont="1" applyBorder="1" applyAlignment="1">
      <alignment horizontal="right" vertical="center"/>
    </xf>
    <xf numFmtId="0" fontId="3" fillId="0" borderId="2" xfId="2" applyFont="1" applyBorder="1" applyAlignment="1">
      <alignment horizontal="center" vertical="center"/>
    </xf>
    <xf numFmtId="0" fontId="5" fillId="0" borderId="1" xfId="2" applyFont="1" applyBorder="1" applyAlignment="1">
      <alignment horizontal="center" vertical="center" wrapText="1"/>
    </xf>
  </cellXfs>
  <cellStyles count="4">
    <cellStyle name="Ezres" xfId="1" builtinId="3"/>
    <cellStyle name="Normál" xfId="0" builtinId="0"/>
    <cellStyle name="Normál 2" xfId="2" xr:uid="{6486F64A-B627-43F0-8B38-5DB37BBD4B3A}"/>
    <cellStyle name="Normál_F15A" xfId="3" xr:uid="{7A386157-F591-43DC-B7A4-3AD4F53B9D97}"/>
  </cellStyles>
  <dxfs count="1">
    <dxf>
      <fill>
        <patternFill>
          <bgColor rgb="FFFFFF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eetMetadata" Target="metadata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-té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59F25B-4769-44A7-B716-CDA8CFA93354}">
  <dimension ref="B1:BP44"/>
  <sheetViews>
    <sheetView tabSelected="1" workbookViewId="0">
      <pane xSplit="4" ySplit="2" topLeftCell="E3" activePane="bottomRight" state="frozen"/>
      <selection pane="topRight" activeCell="E1" sqref="E1"/>
      <selection pane="bottomLeft" activeCell="A3" sqref="A3"/>
      <selection pane="bottomRight"/>
    </sheetView>
  </sheetViews>
  <sheetFormatPr defaultRowHeight="15" x14ac:dyDescent="0.25"/>
  <cols>
    <col min="3" max="3" width="32" bestFit="1" customWidth="1"/>
    <col min="4" max="4" width="18.140625" customWidth="1"/>
    <col min="5" max="5" width="10.42578125" bestFit="1" customWidth="1"/>
    <col min="6" max="6" width="9.42578125" bestFit="1" customWidth="1"/>
    <col min="7" max="7" width="9.28515625" bestFit="1" customWidth="1"/>
    <col min="8" max="8" width="9.42578125" bestFit="1" customWidth="1"/>
    <col min="9" max="10" width="10.42578125" bestFit="1" customWidth="1"/>
    <col min="11" max="12" width="9.42578125" bestFit="1" customWidth="1"/>
    <col min="13" max="13" width="10.42578125" bestFit="1" customWidth="1"/>
    <col min="14" max="14" width="9.42578125" bestFit="1" customWidth="1"/>
    <col min="15" max="15" width="10.42578125" bestFit="1" customWidth="1"/>
    <col min="16" max="19" width="9.42578125" bestFit="1" customWidth="1"/>
    <col min="20" max="21" width="10.42578125" bestFit="1" customWidth="1"/>
    <col min="22" max="22" width="9.42578125" bestFit="1" customWidth="1"/>
    <col min="23" max="24" width="10.42578125" bestFit="1" customWidth="1"/>
    <col min="25" max="30" width="9.42578125" bestFit="1" customWidth="1"/>
    <col min="31" max="33" width="10.42578125" bestFit="1" customWidth="1"/>
    <col min="34" max="34" width="11.42578125" bestFit="1" customWidth="1"/>
    <col min="35" max="35" width="10.42578125" bestFit="1" customWidth="1"/>
    <col min="36" max="37" width="9.28515625" bestFit="1" customWidth="1"/>
    <col min="38" max="40" width="10.42578125" bestFit="1" customWidth="1"/>
    <col min="41" max="43" width="9.42578125" bestFit="1" customWidth="1"/>
    <col min="44" max="45" width="10.42578125" bestFit="1" customWidth="1"/>
    <col min="46" max="48" width="9.42578125" bestFit="1" customWidth="1"/>
    <col min="49" max="49" width="9.28515625" bestFit="1" customWidth="1"/>
    <col min="50" max="50" width="10.42578125" bestFit="1" customWidth="1"/>
    <col min="51" max="54" width="9.42578125" bestFit="1" customWidth="1"/>
    <col min="55" max="55" width="9.28515625" bestFit="1" customWidth="1"/>
    <col min="56" max="57" width="9.42578125" bestFit="1" customWidth="1"/>
    <col min="58" max="59" width="10.42578125" bestFit="1" customWidth="1"/>
    <col min="60" max="60" width="11.42578125" bestFit="1" customWidth="1"/>
    <col min="61" max="62" width="10.42578125" bestFit="1" customWidth="1"/>
    <col min="63" max="64" width="9.42578125" bestFit="1" customWidth="1"/>
    <col min="65" max="65" width="9.28515625" bestFit="1" customWidth="1"/>
    <col min="66" max="67" width="9.42578125" bestFit="1" customWidth="1"/>
    <col min="68" max="68" width="9.28515625" bestFit="1" customWidth="1"/>
  </cols>
  <sheetData>
    <row r="1" spans="2:68" x14ac:dyDescent="0.25">
      <c r="B1" s="1">
        <v>2010</v>
      </c>
      <c r="C1" s="1" t="s">
        <v>177</v>
      </c>
      <c r="D1" t="s">
        <v>164</v>
      </c>
    </row>
    <row r="2" spans="2:68" x14ac:dyDescent="0.25">
      <c r="E2" t="str" cm="1">
        <f t="array" ref="E2:N2">IF($C$1=Legördülő!$D$2,TRANSPOSE(Legördülő!G2:G11),IF(OR($C$1=Legördülő!$D$3,$C$1=Legördülő!$D$4,$C$1=Legördülő!$D$5),TRANSPOSE(Legördülő!J2:J65)))</f>
        <v>I1 Általános Iskola 0-7 osztály</v>
      </c>
      <c r="F2" t="str">
        <v>I2 Általános Iskola 8 osztály</v>
      </c>
      <c r="G2" t="str">
        <v>I3 Szakiskola</v>
      </c>
      <c r="H2" t="str">
        <v>I4 Szakmunkásképző iskola</v>
      </c>
      <c r="I2" t="str">
        <v>I5 Szakközépiskola</v>
      </c>
      <c r="J2" t="str">
        <v>I6 Gimnázium</v>
      </c>
      <c r="K2" t="str">
        <v>I7 Technikum</v>
      </c>
      <c r="L2" t="str">
        <v>I8 Főiskola</v>
      </c>
      <c r="M2" t="str">
        <v>I9 Egyetem</v>
      </c>
      <c r="N2" t="str">
        <v>IMind (I1-I9) Iskola MIND</v>
      </c>
    </row>
    <row r="3" spans="2:68" x14ac:dyDescent="0.25">
      <c r="B3">
        <f>IF(AND(C3="",D3=""),"",$B$1)</f>
        <v>2010</v>
      </c>
      <c r="C3" s="2" t="str">
        <f>IF($C$1=Legördülő!$D$4,"",Adatbázis!$L6)</f>
        <v>01 Fegyveres szervek felsőfokú képesítést igénylő foglalkozásai</v>
      </c>
      <c r="D3" t="str">
        <f>IF($C$1=Legördülő!$D$4,Legördülő!G2,IF($C$1=Legördülő!$D$5,$D$1,""))</f>
        <v/>
      </c>
      <c r="E3" s="3">
        <f>IF($C$1=Legördülő!$D$2,VLOOKUP(CONCATENATE(Megjelenítő!$B$1,Megjelenítő!$C3,Megjelenítő!E$2),Adatbázis!$B$6:$BY$2525,76,FALSE),IF($C$1=Legördülő!$D$3,VLOOKUP(CONCATENATE($B$1,$C3,Legördülő!$G$11),Adatbázis!$A$6:$BY$2525,Adatbázis!M$3,FALSE),IF($C$1=Legördülő!$D$4,SUMIFS(Adatbázis!M$6:M$2525,Adatbázis!$F$6:$F$2525,Megjelenítő!$B$1,Adatbázis!$H$6:$H$2525,Megjelenítő!$D3),IF($C$1=Legördülő!$D$5,VLOOKUP(CONCATENATE($B$1,$C3,$D$1),Adatbázis!$A$5:$BY$2525,Adatbázis!M$3,FALSE)))))</f>
        <v>0</v>
      </c>
      <c r="F3" s="3">
        <f>IF($C$1=Legördülő!$D$2,VLOOKUP(CONCATENATE(Megjelenítő!$B$1,Megjelenítő!$C3,Megjelenítő!F$2),Adatbázis!$B$6:$BY$2525,76,FALSE),IF($C$1=Legördülő!$D$3,VLOOKUP(CONCATENATE($B$1,$C3,Legördülő!$G$11),Adatbázis!$A$6:$BY$2525,Adatbázis!N$3,FALSE),IF($C$1=Legördülő!$D$4,SUMIFS(Adatbázis!N$6:N$2525,Adatbázis!$F$6:$F$2525,Megjelenítő!$B$1,Adatbázis!$H$6:$H$2525,Megjelenítő!$D3),IF($C$1=Legördülő!$D$5,VLOOKUP(CONCATENATE($B$1,$C3,$D$1),Adatbázis!$A$5:$BY$2525,Adatbázis!N$3,FALSE)))))</f>
        <v>0</v>
      </c>
      <c r="G3" s="3">
        <f>IF($C$1=Legördülő!$D$2,VLOOKUP(CONCATENATE(Megjelenítő!$B$1,Megjelenítő!$C3,Megjelenítő!G$2),Adatbázis!$B$6:$BY$2525,76,FALSE),IF($C$1=Legördülő!$D$3,VLOOKUP(CONCATENATE($B$1,$C3,Legördülő!$G$11),Adatbázis!$A$6:$BY$2525,Adatbázis!O$3,FALSE),IF($C$1=Legördülő!$D$4,SUMIFS(Adatbázis!O$6:O$2525,Adatbázis!$F$6:$F$2525,Megjelenítő!$B$1,Adatbázis!$H$6:$H$2525,Megjelenítő!$D3),IF($C$1=Legördülő!$D$5,VLOOKUP(CONCATENATE($B$1,$C3,$D$1),Adatbázis!$A$5:$BY$2525,Adatbázis!O$3,FALSE)))))</f>
        <v>6</v>
      </c>
      <c r="H3" s="3">
        <f>IF($C$1=Legördülő!$D$2,VLOOKUP(CONCATENATE(Megjelenítő!$B$1,Megjelenítő!$C3,Megjelenítő!H$2),Adatbázis!$B$6:$BY$2525,76,FALSE),IF($C$1=Legördülő!$D$3,VLOOKUP(CONCATENATE($B$1,$C3,Legördülő!$G$11),Adatbázis!$A$6:$BY$2525,Adatbázis!P$3,FALSE),IF($C$1=Legördülő!$D$4,SUMIFS(Adatbázis!P$6:P$2525,Adatbázis!$F$6:$F$2525,Megjelenítő!$B$1,Adatbázis!$H$6:$H$2525,Megjelenítő!$D3),IF($C$1=Legördülő!$D$5,VLOOKUP(CONCATENATE($B$1,$C3,$D$1),Adatbázis!$A$5:$BY$2525,Adatbázis!P$3,FALSE)))))</f>
        <v>23</v>
      </c>
      <c r="I3" s="3">
        <f>IF($C$1=Legördülő!$D$2,VLOOKUP(CONCATENATE(Megjelenítő!$B$1,Megjelenítő!$C3,Megjelenítő!I$2),Adatbázis!$B$6:$BY$2525,76,FALSE),IF($C$1=Legördülő!$D$3,VLOOKUP(CONCATENATE($B$1,$C3,Legördülő!$G$11),Adatbázis!$A$6:$BY$2525,Adatbázis!Q$3,FALSE),IF($C$1=Legördülő!$D$4,SUMIFS(Adatbázis!Q$6:Q$2525,Adatbázis!$F$6:$F$2525,Megjelenítő!$B$1,Adatbázis!$H$6:$H$2525,Megjelenítő!$D3),IF($C$1=Legördülő!$D$5,VLOOKUP(CONCATENATE($B$1,$C3,$D$1),Adatbázis!$A$5:$BY$2525,Adatbázis!Q$3,FALSE)))))</f>
        <v>947</v>
      </c>
      <c r="J3" s="3">
        <f>IF($C$1=Legördülő!$D$2,VLOOKUP(CONCATENATE(Megjelenítő!$B$1,Megjelenítő!$C3,Megjelenítő!J$2),Adatbázis!$B$6:$BY$2525,76,FALSE),IF($C$1=Legördülő!$D$3,VLOOKUP(CONCATENATE($B$1,$C3,Legördülő!$G$11),Adatbázis!$A$6:$BY$2525,Adatbázis!R$3,FALSE),IF($C$1=Legördülő!$D$4,SUMIFS(Adatbázis!R$6:R$2525,Adatbázis!$F$6:$F$2525,Megjelenítő!$B$1,Adatbázis!$H$6:$H$2525,Megjelenítő!$D3),IF($C$1=Legördülő!$D$5,VLOOKUP(CONCATENATE($B$1,$C3,$D$1),Adatbázis!$A$5:$BY$2525,Adatbázis!R$3,FALSE)))))</f>
        <v>719</v>
      </c>
      <c r="K3" s="3">
        <f>IF($C$1=Legördülő!$D$2,VLOOKUP(CONCATENATE(Megjelenítő!$B$1,Megjelenítő!$C3,Megjelenítő!K$2),Adatbázis!$B$6:$BY$2525,76,FALSE),IF($C$1=Legördülő!$D$3,VLOOKUP(CONCATENATE($B$1,$C3,Legördülő!$G$11),Adatbázis!$A$6:$BY$2525,Adatbázis!S$3,FALSE),IF($C$1=Legördülő!$D$4,SUMIFS(Adatbázis!S$6:S$2525,Adatbázis!$F$6:$F$2525,Megjelenítő!$B$1,Adatbázis!$H$6:$H$2525,Megjelenítő!$D3),IF($C$1=Legördülő!$D$5,VLOOKUP(CONCATENATE($B$1,$C3,$D$1),Adatbázis!$A$5:$BY$2525,Adatbázis!S$3,FALSE)))))</f>
        <v>11</v>
      </c>
      <c r="L3" s="3">
        <f>IF($C$1=Legördülő!$D$2,VLOOKUP(CONCATENATE(Megjelenítő!$B$1,Megjelenítő!$C3,Megjelenítő!L$2),Adatbázis!$B$6:$BY$2525,76,FALSE),IF($C$1=Legördülő!$D$3,VLOOKUP(CONCATENATE($B$1,$C3,Legördülő!$G$11),Adatbázis!$A$6:$BY$2525,Adatbázis!T$3,FALSE),IF($C$1=Legördülő!$D$4,SUMIFS(Adatbázis!T$6:T$2525,Adatbázis!$F$6:$F$2525,Megjelenítő!$B$1,Adatbázis!$H$6:$H$2525,Megjelenítő!$D3),IF($C$1=Legördülő!$D$5,VLOOKUP(CONCATENATE($B$1,$C3,$D$1),Adatbázis!$A$5:$BY$2525,Adatbázis!T$3,FALSE)))))</f>
        <v>10142</v>
      </c>
      <c r="M3" s="3">
        <f>IF($C$1=Legördülő!$D$2,VLOOKUP(CONCATENATE(Megjelenítő!$B$1,Megjelenítő!$C3,Megjelenítő!M$2),Adatbázis!$B$6:$BY$2525,76,FALSE),IF($C$1=Legördülő!$D$3,VLOOKUP(CONCATENATE($B$1,$C3,Legördülő!$G$11),Adatbázis!$A$6:$BY$2525,Adatbázis!U$3,FALSE),IF($C$1=Legördülő!$D$4,SUMIFS(Adatbázis!U$6:U$2525,Adatbázis!$F$6:$F$2525,Megjelenítő!$B$1,Adatbázis!$H$6:$H$2525,Megjelenítő!$D3),IF($C$1=Legördülő!$D$5,VLOOKUP(CONCATENATE($B$1,$C3,$D$1),Adatbázis!$A$5:$BY$2525,Adatbázis!U$3,FALSE)))))</f>
        <v>4844</v>
      </c>
      <c r="N3" s="3">
        <f>IF($C$1=Legördülő!$D$2,VLOOKUP(CONCATENATE(Megjelenítő!$B$1,Megjelenítő!$C3,Megjelenítő!N$2),Adatbázis!$B$6:$BY$2525,76,FALSE),IF($C$1=Legördülő!$D$3,VLOOKUP(CONCATENATE($B$1,$C3,Legördülő!$G$11),Adatbázis!$A$6:$BY$2525,Adatbázis!V$3,FALSE),IF($C$1=Legördülő!$D$4,SUMIFS(Adatbázis!V$6:V$2525,Adatbázis!$F$6:$F$2525,Megjelenítő!$B$1,Adatbázis!$H$6:$H$2525,Megjelenítő!$D3),IF($C$1=Legördülő!$D$5,VLOOKUP(CONCATENATE($B$1,$C3,$D$1),Adatbázis!$A$5:$BY$2525,Adatbázis!V$3,FALSE)))))</f>
        <v>16692</v>
      </c>
      <c r="O3" s="3" t="str">
        <f>IF($C$1=Legördülő!$D$3,VLOOKUP(CONCATENATE($B$1,$C3,Legördülő!$G$11),Adatbázis!$A$6:$BY$2525,Adatbázis!W$3,FALSE),IF($C$1=Legördülő!$D$4,SUMIFS(Adatbázis!W$6:W$2525,Adatbázis!$F$6:$F$2525,Megjelenítő!$B$1,Adatbázis!$H$6:$H$2525,Megjelenítő!$D3),IF($C$1=Legördülő!$D$5,VLOOKUP(CONCATENATE($B$1,$C3,$D$1),Adatbázis!$A$5:$BY$2525,Adatbázis!W$3,FALSE),"")))</f>
        <v/>
      </c>
      <c r="P3" s="3" t="str">
        <f>IF($C$1=Legördülő!$D$3,VLOOKUP(CONCATENATE($B$1,$C3,Legördülő!$G$11),Adatbázis!$A$6:$BY$2525,Adatbázis!X$3,FALSE),IF($C$1=Legördülő!$D$4,SUMIFS(Adatbázis!X$6:X$2525,Adatbázis!$F$6:$F$2525,Megjelenítő!$B$1,Adatbázis!$H$6:$H$2525,Megjelenítő!$D3),IF($C$1=Legördülő!$D$5,VLOOKUP(CONCATENATE($B$1,$C3,$D$1),Adatbázis!$A$5:$BY$2525,Adatbázis!X$3,FALSE),"")))</f>
        <v/>
      </c>
      <c r="Q3" s="3" t="str">
        <f>IF($C$1=Legördülő!$D$3,VLOOKUP(CONCATENATE($B$1,$C3,Legördülő!$G$11),Adatbázis!$A$6:$BY$2525,Adatbázis!Y$3,FALSE),IF($C$1=Legördülő!$D$4,SUMIFS(Adatbázis!Y$6:Y$2525,Adatbázis!$F$6:$F$2525,Megjelenítő!$B$1,Adatbázis!$H$6:$H$2525,Megjelenítő!$D3),IF($C$1=Legördülő!$D$5,VLOOKUP(CONCATENATE($B$1,$C3,$D$1),Adatbázis!$A$5:$BY$2525,Adatbázis!Y$3,FALSE),"")))</f>
        <v/>
      </c>
      <c r="R3" s="3" t="str">
        <f>IF($C$1=Legördülő!$D$3,VLOOKUP(CONCATENATE($B$1,$C3,Legördülő!$G$11),Adatbázis!$A$6:$BY$2525,Adatbázis!Z$3,FALSE),IF($C$1=Legördülő!$D$4,SUMIFS(Adatbázis!Z$6:Z$2525,Adatbázis!$F$6:$F$2525,Megjelenítő!$B$1,Adatbázis!$H$6:$H$2525,Megjelenítő!$D3),IF($C$1=Legördülő!$D$5,VLOOKUP(CONCATENATE($B$1,$C3,$D$1),Adatbázis!$A$5:$BY$2525,Adatbázis!Z$3,FALSE),"")))</f>
        <v/>
      </c>
      <c r="S3" s="3" t="str">
        <f>IF($C$1=Legördülő!$D$3,VLOOKUP(CONCATENATE($B$1,$C3,Legördülő!$G$11),Adatbázis!$A$6:$BY$2525,Adatbázis!AA$3,FALSE),IF($C$1=Legördülő!$D$4,SUMIFS(Adatbázis!AA$6:AA$2525,Adatbázis!$F$6:$F$2525,Megjelenítő!$B$1,Adatbázis!$H$6:$H$2525,Megjelenítő!$D3),IF($C$1=Legördülő!$D$5,VLOOKUP(CONCATENATE($B$1,$C3,$D$1),Adatbázis!$A$5:$BY$2525,Adatbázis!AA$3,FALSE),"")))</f>
        <v/>
      </c>
      <c r="T3" s="3" t="str">
        <f>IF($C$1=Legördülő!$D$3,VLOOKUP(CONCATENATE($B$1,$C3,Legördülő!$G$11),Adatbázis!$A$6:$BY$2525,Adatbázis!AB$3,FALSE),IF($C$1=Legördülő!$D$4,SUMIFS(Adatbázis!AB$6:AB$2525,Adatbázis!$F$6:$F$2525,Megjelenítő!$B$1,Adatbázis!$H$6:$H$2525,Megjelenítő!$D3),IF($C$1=Legördülő!$D$5,VLOOKUP(CONCATENATE($B$1,$C3,$D$1),Adatbázis!$A$5:$BY$2525,Adatbázis!AB$3,FALSE),"")))</f>
        <v/>
      </c>
      <c r="U3" s="3" t="str">
        <f>IF($C$1=Legördülő!$D$3,VLOOKUP(CONCATENATE($B$1,$C3,Legördülő!$G$11),Adatbázis!$A$6:$BY$2525,Adatbázis!AC$3,FALSE),IF($C$1=Legördülő!$D$4,SUMIFS(Adatbázis!AC$6:AC$2525,Adatbázis!$F$6:$F$2525,Megjelenítő!$B$1,Adatbázis!$H$6:$H$2525,Megjelenítő!$D3),IF($C$1=Legördülő!$D$5,VLOOKUP(CONCATENATE($B$1,$C3,$D$1),Adatbázis!$A$5:$BY$2525,Adatbázis!AC$3,FALSE),"")))</f>
        <v/>
      </c>
      <c r="V3" s="3" t="str">
        <f>IF($C$1=Legördülő!$D$3,VLOOKUP(CONCATENATE($B$1,$C3,Legördülő!$G$11),Adatbázis!$A$6:$BY$2525,Adatbázis!AD$3,FALSE),IF($C$1=Legördülő!$D$4,SUMIFS(Adatbázis!AD$6:AD$2525,Adatbázis!$F$6:$F$2525,Megjelenítő!$B$1,Adatbázis!$H$6:$H$2525,Megjelenítő!$D3),IF($C$1=Legördülő!$D$5,VLOOKUP(CONCATENATE($B$1,$C3,$D$1),Adatbázis!$A$5:$BY$2525,Adatbázis!AD$3,FALSE),"")))</f>
        <v/>
      </c>
      <c r="W3" s="3" t="str">
        <f>IF($C$1=Legördülő!$D$3,VLOOKUP(CONCATENATE($B$1,$C3,Legördülő!$G$11),Adatbázis!$A$6:$BY$2525,Adatbázis!AE$3,FALSE),IF($C$1=Legördülő!$D$4,SUMIFS(Adatbázis!AE$6:AE$2525,Adatbázis!$F$6:$F$2525,Megjelenítő!$B$1,Adatbázis!$H$6:$H$2525,Megjelenítő!$D3),IF($C$1=Legördülő!$D$5,VLOOKUP(CONCATENATE($B$1,$C3,$D$1),Adatbázis!$A$5:$BY$2525,Adatbázis!AE$3,FALSE),"")))</f>
        <v/>
      </c>
      <c r="X3" s="3" t="str">
        <f>IF($C$1=Legördülő!$D$3,VLOOKUP(CONCATENATE($B$1,$C3,Legördülő!$G$11),Adatbázis!$A$6:$BY$2525,Adatbázis!AF$3,FALSE),IF($C$1=Legördülő!$D$4,SUMIFS(Adatbázis!AF$6:AF$2525,Adatbázis!$F$6:$F$2525,Megjelenítő!$B$1,Adatbázis!$H$6:$H$2525,Megjelenítő!$D3),IF($C$1=Legördülő!$D$5,VLOOKUP(CONCATENATE($B$1,$C3,$D$1),Adatbázis!$A$5:$BY$2525,Adatbázis!AF$3,FALSE),"")))</f>
        <v/>
      </c>
      <c r="Y3" s="3" t="str">
        <f>IF($C$1=Legördülő!$D$3,VLOOKUP(CONCATENATE($B$1,$C3,Legördülő!$G$11),Adatbázis!$A$6:$BY$2525,Adatbázis!AG$3,FALSE),IF($C$1=Legördülő!$D$4,SUMIFS(Adatbázis!AG$6:AG$2525,Adatbázis!$F$6:$F$2525,Megjelenítő!$B$1,Adatbázis!$H$6:$H$2525,Megjelenítő!$D3),IF($C$1=Legördülő!$D$5,VLOOKUP(CONCATENATE($B$1,$C3,$D$1),Adatbázis!$A$5:$BY$2525,Adatbázis!AG$3,FALSE),"")))</f>
        <v/>
      </c>
      <c r="Z3" s="3" t="str">
        <f>IF($C$1=Legördülő!$D$3,VLOOKUP(CONCATENATE($B$1,$C3,Legördülő!$G$11),Adatbázis!$A$6:$BY$2525,Adatbázis!AH$3,FALSE),IF($C$1=Legördülő!$D$4,SUMIFS(Adatbázis!AH$6:AH$2525,Adatbázis!$F$6:$F$2525,Megjelenítő!$B$1,Adatbázis!$H$6:$H$2525,Megjelenítő!$D3),IF($C$1=Legördülő!$D$5,VLOOKUP(CONCATENATE($B$1,$C3,$D$1),Adatbázis!$A$5:$BY$2525,Adatbázis!AH$3,FALSE),"")))</f>
        <v/>
      </c>
      <c r="AA3" s="3" t="str">
        <f>IF($C$1=Legördülő!$D$3,VLOOKUP(CONCATENATE($B$1,$C3,Legördülő!$G$11),Adatbázis!$A$6:$BY$2525,Adatbázis!AI$3,FALSE),IF($C$1=Legördülő!$D$4,SUMIFS(Adatbázis!AI$6:AI$2525,Adatbázis!$F$6:$F$2525,Megjelenítő!$B$1,Adatbázis!$H$6:$H$2525,Megjelenítő!$D3),IF($C$1=Legördülő!$D$5,VLOOKUP(CONCATENATE($B$1,$C3,$D$1),Adatbázis!$A$5:$BY$2525,Adatbázis!AI$3,FALSE),"")))</f>
        <v/>
      </c>
      <c r="AB3" s="3" t="str">
        <f>IF($C$1=Legördülő!$D$3,VLOOKUP(CONCATENATE($B$1,$C3,Legördülő!$G$11),Adatbázis!$A$6:$BY$2525,Adatbázis!AJ$3,FALSE),IF($C$1=Legördülő!$D$4,SUMIFS(Adatbázis!AJ$6:AJ$2525,Adatbázis!$F$6:$F$2525,Megjelenítő!$B$1,Adatbázis!$H$6:$H$2525,Megjelenítő!$D3),IF($C$1=Legördülő!$D$5,VLOOKUP(CONCATENATE($B$1,$C3,$D$1),Adatbázis!$A$5:$BY$2525,Adatbázis!AJ$3,FALSE),"")))</f>
        <v/>
      </c>
      <c r="AC3" s="3" t="str">
        <f>IF($C$1=Legördülő!$D$3,VLOOKUP(CONCATENATE($B$1,$C3,Legördülő!$G$11),Adatbázis!$A$6:$BY$2525,Adatbázis!AK$3,FALSE),IF($C$1=Legördülő!$D$4,SUMIFS(Adatbázis!AK$6:AK$2525,Adatbázis!$F$6:$F$2525,Megjelenítő!$B$1,Adatbázis!$H$6:$H$2525,Megjelenítő!$D3),IF($C$1=Legördülő!$D$5,VLOOKUP(CONCATENATE($B$1,$C3,$D$1),Adatbázis!$A$5:$BY$2525,Adatbázis!AK$3,FALSE),"")))</f>
        <v/>
      </c>
      <c r="AD3" s="3" t="str">
        <f>IF($C$1=Legördülő!$D$3,VLOOKUP(CONCATENATE($B$1,$C3,Legördülő!$G$11),Adatbázis!$A$6:$BY$2525,Adatbázis!AL$3,FALSE),IF($C$1=Legördülő!$D$4,SUMIFS(Adatbázis!AL$6:AL$2525,Adatbázis!$F$6:$F$2525,Megjelenítő!$B$1,Adatbázis!$H$6:$H$2525,Megjelenítő!$D3),IF($C$1=Legördülő!$D$5,VLOOKUP(CONCATENATE($B$1,$C3,$D$1),Adatbázis!$A$5:$BY$2525,Adatbázis!AL$3,FALSE),"")))</f>
        <v/>
      </c>
      <c r="AE3" s="3" t="str">
        <f>IF($C$1=Legördülő!$D$3,VLOOKUP(CONCATENATE($B$1,$C3,Legördülő!$G$11),Adatbázis!$A$6:$BY$2525,Adatbázis!AM$3,FALSE),IF($C$1=Legördülő!$D$4,SUMIFS(Adatbázis!AM$6:AM$2525,Adatbázis!$F$6:$F$2525,Megjelenítő!$B$1,Adatbázis!$H$6:$H$2525,Megjelenítő!$D3),IF($C$1=Legördülő!$D$5,VLOOKUP(CONCATENATE($B$1,$C3,$D$1),Adatbázis!$A$5:$BY$2525,Adatbázis!AM$3,FALSE),"")))</f>
        <v/>
      </c>
      <c r="AF3" s="3" t="str">
        <f>IF($C$1=Legördülő!$D$3,VLOOKUP(CONCATENATE($B$1,$C3,Legördülő!$G$11),Adatbázis!$A$6:$BY$2525,Adatbázis!AN$3,FALSE),IF($C$1=Legördülő!$D$4,SUMIFS(Adatbázis!AN$6:AN$2525,Adatbázis!$F$6:$F$2525,Megjelenítő!$B$1,Adatbázis!$H$6:$H$2525,Megjelenítő!$D3),IF($C$1=Legördülő!$D$5,VLOOKUP(CONCATENATE($B$1,$C3,$D$1),Adatbázis!$A$5:$BY$2525,Adatbázis!AN$3,FALSE),"")))</f>
        <v/>
      </c>
      <c r="AG3" s="3" t="str">
        <f>IF($C$1=Legördülő!$D$3,VLOOKUP(CONCATENATE($B$1,$C3,Legördülő!$G$11),Adatbázis!$A$6:$BY$2525,Adatbázis!AO$3,FALSE),IF($C$1=Legördülő!$D$4,SUMIFS(Adatbázis!AO$6:AO$2525,Adatbázis!$F$6:$F$2525,Megjelenítő!$B$1,Adatbázis!$H$6:$H$2525,Megjelenítő!$D3),IF($C$1=Legördülő!$D$5,VLOOKUP(CONCATENATE($B$1,$C3,$D$1),Adatbázis!$A$5:$BY$2525,Adatbázis!AO$3,FALSE),"")))</f>
        <v/>
      </c>
      <c r="AH3" s="3" t="str">
        <f>IF($C$1=Legördülő!$D$3,VLOOKUP(CONCATENATE($B$1,$C3,Legördülő!$G$11),Adatbázis!$A$6:$BY$2525,Adatbázis!AP$3,FALSE),IF($C$1=Legördülő!$D$4,SUMIFS(Adatbázis!AP$6:AP$2525,Adatbázis!$F$6:$F$2525,Megjelenítő!$B$1,Adatbázis!$H$6:$H$2525,Megjelenítő!$D3),IF($C$1=Legördülő!$D$5,VLOOKUP(CONCATENATE($B$1,$C3,$D$1),Adatbázis!$A$5:$BY$2525,Adatbázis!AP$3,FALSE),"")))</f>
        <v/>
      </c>
      <c r="AI3" s="3" t="str">
        <f>IF($C$1=Legördülő!$D$3,VLOOKUP(CONCATENATE($B$1,$C3,Legördülő!$G$11),Adatbázis!$A$6:$BY$2525,Adatbázis!AQ$3,FALSE),IF($C$1=Legördülő!$D$4,SUMIFS(Adatbázis!AQ$6:AQ$2525,Adatbázis!$F$6:$F$2525,Megjelenítő!$B$1,Adatbázis!$H$6:$H$2525,Megjelenítő!$D3),IF($C$1=Legördülő!$D$5,VLOOKUP(CONCATENATE($B$1,$C3,$D$1),Adatbázis!$A$5:$BY$2525,Adatbázis!AQ$3,FALSE),"")))</f>
        <v/>
      </c>
      <c r="AJ3" s="3" t="str">
        <f>IF($C$1=Legördülő!$D$3,VLOOKUP(CONCATENATE($B$1,$C3,Legördülő!$G$11),Adatbázis!$A$6:$BY$2525,Adatbázis!AR$3,FALSE),IF($C$1=Legördülő!$D$4,SUMIFS(Adatbázis!AR$6:AR$2525,Adatbázis!$F$6:$F$2525,Megjelenítő!$B$1,Adatbázis!$H$6:$H$2525,Megjelenítő!$D3),IF($C$1=Legördülő!$D$5,VLOOKUP(CONCATENATE($B$1,$C3,$D$1),Adatbázis!$A$5:$BY$2525,Adatbázis!AR$3,FALSE),"")))</f>
        <v/>
      </c>
      <c r="AK3" s="3" t="str">
        <f>IF($C$1=Legördülő!$D$3,VLOOKUP(CONCATENATE($B$1,$C3,Legördülő!$G$11),Adatbázis!$A$6:$BY$2525,Adatbázis!AS$3,FALSE),IF($C$1=Legördülő!$D$4,SUMIFS(Adatbázis!AS$6:AS$2525,Adatbázis!$F$6:$F$2525,Megjelenítő!$B$1,Adatbázis!$H$6:$H$2525,Megjelenítő!$D3),IF($C$1=Legördülő!$D$5,VLOOKUP(CONCATENATE($B$1,$C3,$D$1),Adatbázis!$A$5:$BY$2525,Adatbázis!AS$3,FALSE),"")))</f>
        <v/>
      </c>
      <c r="AL3" s="3" t="str">
        <f>IF($C$1=Legördülő!$D$3,VLOOKUP(CONCATENATE($B$1,$C3,Legördülő!$G$11),Adatbázis!$A$6:$BY$2525,Adatbázis!AT$3,FALSE),IF($C$1=Legördülő!$D$4,SUMIFS(Adatbázis!AT$6:AT$2525,Adatbázis!$F$6:$F$2525,Megjelenítő!$B$1,Adatbázis!$H$6:$H$2525,Megjelenítő!$D3),IF($C$1=Legördülő!$D$5,VLOOKUP(CONCATENATE($B$1,$C3,$D$1),Adatbázis!$A$5:$BY$2525,Adatbázis!AT$3,FALSE),"")))</f>
        <v/>
      </c>
      <c r="AM3" s="3" t="str">
        <f>IF($C$1=Legördülő!$D$3,VLOOKUP(CONCATENATE($B$1,$C3,Legördülő!$G$11),Adatbázis!$A$6:$BY$2525,Adatbázis!AU$3,FALSE),IF($C$1=Legördülő!$D$4,SUMIFS(Adatbázis!AU$6:AU$2525,Adatbázis!$F$6:$F$2525,Megjelenítő!$B$1,Adatbázis!$H$6:$H$2525,Megjelenítő!$D3),IF($C$1=Legördülő!$D$5,VLOOKUP(CONCATENATE($B$1,$C3,$D$1),Adatbázis!$A$5:$BY$2525,Adatbázis!AU$3,FALSE),"")))</f>
        <v/>
      </c>
      <c r="AN3" s="3" t="str">
        <f>IF($C$1=Legördülő!$D$3,VLOOKUP(CONCATENATE($B$1,$C3,Legördülő!$G$11),Adatbázis!$A$6:$BY$2525,Adatbázis!AV$3,FALSE),IF($C$1=Legördülő!$D$4,SUMIFS(Adatbázis!AV$6:AV$2525,Adatbázis!$F$6:$F$2525,Megjelenítő!$B$1,Adatbázis!$H$6:$H$2525,Megjelenítő!$D3),IF($C$1=Legördülő!$D$5,VLOOKUP(CONCATENATE($B$1,$C3,$D$1),Adatbázis!$A$5:$BY$2525,Adatbázis!AV$3,FALSE),"")))</f>
        <v/>
      </c>
      <c r="AO3" s="3" t="str">
        <f>IF($C$1=Legördülő!$D$3,VLOOKUP(CONCATENATE($B$1,$C3,Legördülő!$G$11),Adatbázis!$A$6:$BY$2525,Adatbázis!AW$3,FALSE),IF($C$1=Legördülő!$D$4,SUMIFS(Adatbázis!AW$6:AW$2525,Adatbázis!$F$6:$F$2525,Megjelenítő!$B$1,Adatbázis!$H$6:$H$2525,Megjelenítő!$D3),IF($C$1=Legördülő!$D$5,VLOOKUP(CONCATENATE($B$1,$C3,$D$1),Adatbázis!$A$5:$BY$2525,Adatbázis!AW$3,FALSE),"")))</f>
        <v/>
      </c>
      <c r="AP3" s="3" t="str">
        <f>IF($C$1=Legördülő!$D$3,VLOOKUP(CONCATENATE($B$1,$C3,Legördülő!$G$11),Adatbázis!$A$6:$BY$2525,Adatbázis!AX$3,FALSE),IF($C$1=Legördülő!$D$4,SUMIFS(Adatbázis!AX$6:AX$2525,Adatbázis!$F$6:$F$2525,Megjelenítő!$B$1,Adatbázis!$H$6:$H$2525,Megjelenítő!$D3),IF($C$1=Legördülő!$D$5,VLOOKUP(CONCATENATE($B$1,$C3,$D$1),Adatbázis!$A$5:$BY$2525,Adatbázis!AX$3,FALSE),"")))</f>
        <v/>
      </c>
      <c r="AQ3" s="3" t="str">
        <f>IF($C$1=Legördülő!$D$3,VLOOKUP(CONCATENATE($B$1,$C3,Legördülő!$G$11),Adatbázis!$A$6:$BY$2525,Adatbázis!AY$3,FALSE),IF($C$1=Legördülő!$D$4,SUMIFS(Adatbázis!AY$6:AY$2525,Adatbázis!$F$6:$F$2525,Megjelenítő!$B$1,Adatbázis!$H$6:$H$2525,Megjelenítő!$D3),IF($C$1=Legördülő!$D$5,VLOOKUP(CONCATENATE($B$1,$C3,$D$1),Adatbázis!$A$5:$BY$2525,Adatbázis!AY$3,FALSE),"")))</f>
        <v/>
      </c>
      <c r="AR3" s="3" t="str">
        <f>IF($C$1=Legördülő!$D$3,VLOOKUP(CONCATENATE($B$1,$C3,Legördülő!$G$11),Adatbázis!$A$6:$BY$2525,Adatbázis!AZ$3,FALSE),IF($C$1=Legördülő!$D$4,SUMIFS(Adatbázis!AZ$6:AZ$2525,Adatbázis!$F$6:$F$2525,Megjelenítő!$B$1,Adatbázis!$H$6:$H$2525,Megjelenítő!$D3),IF($C$1=Legördülő!$D$5,VLOOKUP(CONCATENATE($B$1,$C3,$D$1),Adatbázis!$A$5:$BY$2525,Adatbázis!AZ$3,FALSE),"")))</f>
        <v/>
      </c>
      <c r="AS3" s="3" t="str">
        <f>IF($C$1=Legördülő!$D$3,VLOOKUP(CONCATENATE($B$1,$C3,Legördülő!$G$11),Adatbázis!$A$6:$BY$2525,Adatbázis!BA$3,FALSE),IF($C$1=Legördülő!$D$4,SUMIFS(Adatbázis!BA$6:BA$2525,Adatbázis!$F$6:$F$2525,Megjelenítő!$B$1,Adatbázis!$H$6:$H$2525,Megjelenítő!$D3),IF($C$1=Legördülő!$D$5,VLOOKUP(CONCATENATE($B$1,$C3,$D$1),Adatbázis!$A$5:$BY$2525,Adatbázis!BA$3,FALSE),"")))</f>
        <v/>
      </c>
      <c r="AT3" s="3" t="str">
        <f>IF($C$1=Legördülő!$D$3,VLOOKUP(CONCATENATE($B$1,$C3,Legördülő!$G$11),Adatbázis!$A$6:$BY$2525,Adatbázis!BB$3,FALSE),IF($C$1=Legördülő!$D$4,SUMIFS(Adatbázis!BB$6:BB$2525,Adatbázis!$F$6:$F$2525,Megjelenítő!$B$1,Adatbázis!$H$6:$H$2525,Megjelenítő!$D3),IF($C$1=Legördülő!$D$5,VLOOKUP(CONCATENATE($B$1,$C3,$D$1),Adatbázis!$A$5:$BY$2525,Adatbázis!BB$3,FALSE),"")))</f>
        <v/>
      </c>
      <c r="AU3" s="3" t="str">
        <f>IF($C$1=Legördülő!$D$3,VLOOKUP(CONCATENATE($B$1,$C3,Legördülő!$G$11),Adatbázis!$A$6:$BY$2525,Adatbázis!BC$3,FALSE),IF($C$1=Legördülő!$D$4,SUMIFS(Adatbázis!BC$6:BC$2525,Adatbázis!$F$6:$F$2525,Megjelenítő!$B$1,Adatbázis!$H$6:$H$2525,Megjelenítő!$D3),IF($C$1=Legördülő!$D$5,VLOOKUP(CONCATENATE($B$1,$C3,$D$1),Adatbázis!$A$5:$BY$2525,Adatbázis!BC$3,FALSE),"")))</f>
        <v/>
      </c>
      <c r="AV3" s="3" t="str">
        <f>IF($C$1=Legördülő!$D$3,VLOOKUP(CONCATENATE($B$1,$C3,Legördülő!$G$11),Adatbázis!$A$6:$BY$2525,Adatbázis!BD$3,FALSE),IF($C$1=Legördülő!$D$4,SUMIFS(Adatbázis!BD$6:BD$2525,Adatbázis!$F$6:$F$2525,Megjelenítő!$B$1,Adatbázis!$H$6:$H$2525,Megjelenítő!$D3),IF($C$1=Legördülő!$D$5,VLOOKUP(CONCATENATE($B$1,$C3,$D$1),Adatbázis!$A$5:$BY$2525,Adatbázis!BD$3,FALSE),"")))</f>
        <v/>
      </c>
      <c r="AW3" s="3" t="str">
        <f>IF($C$1=Legördülő!$D$3,VLOOKUP(CONCATENATE($B$1,$C3,Legördülő!$G$11),Adatbázis!$A$6:$BY$2525,Adatbázis!BE$3,FALSE),IF($C$1=Legördülő!$D$4,SUMIFS(Adatbázis!BE$6:BE$2525,Adatbázis!$F$6:$F$2525,Megjelenítő!$B$1,Adatbázis!$H$6:$H$2525,Megjelenítő!$D3),IF($C$1=Legördülő!$D$5,VLOOKUP(CONCATENATE($B$1,$C3,$D$1),Adatbázis!$A$5:$BY$2525,Adatbázis!BE$3,FALSE),"")))</f>
        <v/>
      </c>
      <c r="AX3" s="3" t="str">
        <f>IF($C$1=Legördülő!$D$3,VLOOKUP(CONCATENATE($B$1,$C3,Legördülő!$G$11),Adatbázis!$A$6:$BY$2525,Adatbázis!BF$3,FALSE),IF($C$1=Legördülő!$D$4,SUMIFS(Adatbázis!BF$6:BF$2525,Adatbázis!$F$6:$F$2525,Megjelenítő!$B$1,Adatbázis!$H$6:$H$2525,Megjelenítő!$D3),IF($C$1=Legördülő!$D$5,VLOOKUP(CONCATENATE($B$1,$C3,$D$1),Adatbázis!$A$5:$BY$2525,Adatbázis!BF$3,FALSE),"")))</f>
        <v/>
      </c>
      <c r="AY3" s="3" t="str">
        <f>IF($C$1=Legördülő!$D$3,VLOOKUP(CONCATENATE($B$1,$C3,Legördülő!$G$11),Adatbázis!$A$6:$BY$2525,Adatbázis!BG$3,FALSE),IF($C$1=Legördülő!$D$4,SUMIFS(Adatbázis!BG$6:BG$2525,Adatbázis!$F$6:$F$2525,Megjelenítő!$B$1,Adatbázis!$H$6:$H$2525,Megjelenítő!$D3),IF($C$1=Legördülő!$D$5,VLOOKUP(CONCATENATE($B$1,$C3,$D$1),Adatbázis!$A$5:$BY$2525,Adatbázis!BG$3,FALSE),"")))</f>
        <v/>
      </c>
      <c r="AZ3" s="3" t="str">
        <f>IF($C$1=Legördülő!$D$3,VLOOKUP(CONCATENATE($B$1,$C3,Legördülő!$G$11),Adatbázis!$A$6:$BY$2525,Adatbázis!BH$3,FALSE),IF($C$1=Legördülő!$D$4,SUMIFS(Adatbázis!BH$6:BH$2525,Adatbázis!$F$6:$F$2525,Megjelenítő!$B$1,Adatbázis!$H$6:$H$2525,Megjelenítő!$D3),IF($C$1=Legördülő!$D$5,VLOOKUP(CONCATENATE($B$1,$C3,$D$1),Adatbázis!$A$5:$BY$2525,Adatbázis!BH$3,FALSE),"")))</f>
        <v/>
      </c>
      <c r="BA3" s="3" t="str">
        <f>IF($C$1=Legördülő!$D$3,VLOOKUP(CONCATENATE($B$1,$C3,Legördülő!$G$11),Adatbázis!$A$6:$BY$2525,Adatbázis!BI$3,FALSE),IF($C$1=Legördülő!$D$4,SUMIFS(Adatbázis!BI$6:BI$2525,Adatbázis!$F$6:$F$2525,Megjelenítő!$B$1,Adatbázis!$H$6:$H$2525,Megjelenítő!$D3),IF($C$1=Legördülő!$D$5,VLOOKUP(CONCATENATE($B$1,$C3,$D$1),Adatbázis!$A$5:$BY$2525,Adatbázis!BI$3,FALSE),"")))</f>
        <v/>
      </c>
      <c r="BB3" s="3" t="str">
        <f>IF($C$1=Legördülő!$D$3,VLOOKUP(CONCATENATE($B$1,$C3,Legördülő!$G$11),Adatbázis!$A$6:$BY$2525,Adatbázis!BJ$3,FALSE),IF($C$1=Legördülő!$D$4,SUMIFS(Adatbázis!BJ$6:BJ$2525,Adatbázis!$F$6:$F$2525,Megjelenítő!$B$1,Adatbázis!$H$6:$H$2525,Megjelenítő!$D3),IF($C$1=Legördülő!$D$5,VLOOKUP(CONCATENATE($B$1,$C3,$D$1),Adatbázis!$A$5:$BY$2525,Adatbázis!BJ$3,FALSE),"")))</f>
        <v/>
      </c>
      <c r="BC3" s="3" t="str">
        <f>IF($C$1=Legördülő!$D$3,VLOOKUP(CONCATENATE($B$1,$C3,Legördülő!$G$11),Adatbázis!$A$6:$BY$2525,Adatbázis!BK$3,FALSE),IF($C$1=Legördülő!$D$4,SUMIFS(Adatbázis!BK$6:BK$2525,Adatbázis!$F$6:$F$2525,Megjelenítő!$B$1,Adatbázis!$H$6:$H$2525,Megjelenítő!$D3),IF($C$1=Legördülő!$D$5,VLOOKUP(CONCATENATE($B$1,$C3,$D$1),Adatbázis!$A$5:$BY$2525,Adatbázis!BK$3,FALSE),"")))</f>
        <v/>
      </c>
      <c r="BD3" s="3" t="str">
        <f>IF($C$1=Legördülő!$D$3,VLOOKUP(CONCATENATE($B$1,$C3,Legördülő!$G$11),Adatbázis!$A$6:$BY$2525,Adatbázis!BL$3,FALSE),IF($C$1=Legördülő!$D$4,SUMIFS(Adatbázis!BL$6:BL$2525,Adatbázis!$F$6:$F$2525,Megjelenítő!$B$1,Adatbázis!$H$6:$H$2525,Megjelenítő!$D3),IF($C$1=Legördülő!$D$5,VLOOKUP(CONCATENATE($B$1,$C3,$D$1),Adatbázis!$A$5:$BY$2525,Adatbázis!BL$3,FALSE),"")))</f>
        <v/>
      </c>
      <c r="BE3" s="3" t="str">
        <f>IF($C$1=Legördülő!$D$3,VLOOKUP(CONCATENATE($B$1,$C3,Legördülő!$G$11),Adatbázis!$A$6:$BY$2525,Adatbázis!BM$3,FALSE),IF($C$1=Legördülő!$D$4,SUMIFS(Adatbázis!BM$6:BM$2525,Adatbázis!$F$6:$F$2525,Megjelenítő!$B$1,Adatbázis!$H$6:$H$2525,Megjelenítő!$D3),IF($C$1=Legördülő!$D$5,VLOOKUP(CONCATENATE($B$1,$C3,$D$1),Adatbázis!$A$5:$BY$2525,Adatbázis!BM$3,FALSE),"")))</f>
        <v/>
      </c>
      <c r="BF3" s="3" t="str">
        <f>IF($C$1=Legördülő!$D$3,VLOOKUP(CONCATENATE($B$1,$C3,Legördülő!$G$11),Adatbázis!$A$6:$BY$2525,Adatbázis!BN$3,FALSE),IF($C$1=Legördülő!$D$4,SUMIFS(Adatbázis!BN$6:BN$2525,Adatbázis!$F$6:$F$2525,Megjelenítő!$B$1,Adatbázis!$H$6:$H$2525,Megjelenítő!$D3),IF($C$1=Legördülő!$D$5,VLOOKUP(CONCATENATE($B$1,$C3,$D$1),Adatbázis!$A$5:$BY$2525,Adatbázis!BN$3,FALSE),"")))</f>
        <v/>
      </c>
      <c r="BG3" s="3" t="str">
        <f>IF($C$1=Legördülő!$D$3,VLOOKUP(CONCATENATE($B$1,$C3,Legördülő!$G$11),Adatbázis!$A$6:$BY$2525,Adatbázis!BO$3,FALSE),IF($C$1=Legördülő!$D$4,SUMIFS(Adatbázis!BO$6:BO$2525,Adatbázis!$F$6:$F$2525,Megjelenítő!$B$1,Adatbázis!$H$6:$H$2525,Megjelenítő!$D3),IF($C$1=Legördülő!$D$5,VLOOKUP(CONCATENATE($B$1,$C3,$D$1),Adatbázis!$A$5:$BY$2525,Adatbázis!BO$3,FALSE),"")))</f>
        <v/>
      </c>
      <c r="BH3" s="3" t="str">
        <f>IF($C$1=Legördülő!$D$3,VLOOKUP(CONCATENATE($B$1,$C3,Legördülő!$G$11),Adatbázis!$A$6:$BY$2525,Adatbázis!BP$3,FALSE),IF($C$1=Legördülő!$D$4,SUMIFS(Adatbázis!BP$6:BP$2525,Adatbázis!$F$6:$F$2525,Megjelenítő!$B$1,Adatbázis!$H$6:$H$2525,Megjelenítő!$D3),IF($C$1=Legördülő!$D$5,VLOOKUP(CONCATENATE($B$1,$C3,$D$1),Adatbázis!$A$5:$BY$2525,Adatbázis!BP$3,FALSE),"")))</f>
        <v/>
      </c>
      <c r="BI3" s="3" t="str">
        <f>IF($C$1=Legördülő!$D$3,VLOOKUP(CONCATENATE($B$1,$C3,Legördülő!$G$11),Adatbázis!$A$6:$BY$2525,Adatbázis!BQ$3,FALSE),IF($C$1=Legördülő!$D$4,SUMIFS(Adatbázis!BQ$6:BQ$2525,Adatbázis!$F$6:$F$2525,Megjelenítő!$B$1,Adatbázis!$H$6:$H$2525,Megjelenítő!$D3),IF($C$1=Legördülő!$D$5,VLOOKUP(CONCATENATE($B$1,$C3,$D$1),Adatbázis!$A$5:$BY$2525,Adatbázis!BQ$3,FALSE),"")))</f>
        <v/>
      </c>
      <c r="BJ3" s="3" t="str">
        <f>IF($C$1=Legördülő!$D$3,VLOOKUP(CONCATENATE($B$1,$C3,Legördülő!$G$11),Adatbázis!$A$6:$BY$2525,Adatbázis!BR$3,FALSE),IF($C$1=Legördülő!$D$4,SUMIFS(Adatbázis!BR$6:BR$2525,Adatbázis!$F$6:$F$2525,Megjelenítő!$B$1,Adatbázis!$H$6:$H$2525,Megjelenítő!$D3),IF($C$1=Legördülő!$D$5,VLOOKUP(CONCATENATE($B$1,$C3,$D$1),Adatbázis!$A$5:$BY$2525,Adatbázis!BR$3,FALSE),"")))</f>
        <v/>
      </c>
      <c r="BK3" s="3" t="str">
        <f>IF($C$1=Legördülő!$D$3,VLOOKUP(CONCATENATE($B$1,$C3,Legördülő!$G$11),Adatbázis!$A$6:$BY$2525,Adatbázis!BS$3,FALSE),IF($C$1=Legördülő!$D$4,SUMIFS(Adatbázis!BS$6:BS$2525,Adatbázis!$F$6:$F$2525,Megjelenítő!$B$1,Adatbázis!$H$6:$H$2525,Megjelenítő!$D3),IF($C$1=Legördülő!$D$5,VLOOKUP(CONCATENATE($B$1,$C3,$D$1),Adatbázis!$A$5:$BY$2525,Adatbázis!BS$3,FALSE),"")))</f>
        <v/>
      </c>
      <c r="BL3" s="3" t="str">
        <f>IF($C$1=Legördülő!$D$3,VLOOKUP(CONCATENATE($B$1,$C3,Legördülő!$G$11),Adatbázis!$A$6:$BY$2525,Adatbázis!BT$3,FALSE),IF($C$1=Legördülő!$D$4,SUMIFS(Adatbázis!BT$6:BT$2525,Adatbázis!$F$6:$F$2525,Megjelenítő!$B$1,Adatbázis!$H$6:$H$2525,Megjelenítő!$D3),IF($C$1=Legördülő!$D$5,VLOOKUP(CONCATENATE($B$1,$C3,$D$1),Adatbázis!$A$5:$BY$2525,Adatbázis!BT$3,FALSE),"")))</f>
        <v/>
      </c>
      <c r="BM3" s="3" t="str">
        <f>IF($C$1=Legördülő!$D$3,VLOOKUP(CONCATENATE($B$1,$C3,Legördülő!$G$11),Adatbázis!$A$6:$BY$2525,Adatbázis!BU$3,FALSE),IF($C$1=Legördülő!$D$4,SUMIFS(Adatbázis!BU$6:BU$2525,Adatbázis!$F$6:$F$2525,Megjelenítő!$B$1,Adatbázis!$H$6:$H$2525,Megjelenítő!$D3),IF($C$1=Legördülő!$D$5,VLOOKUP(CONCATENATE($B$1,$C3,$D$1),Adatbázis!$A$5:$BY$2525,Adatbázis!BU$3,FALSE),"")))</f>
        <v/>
      </c>
      <c r="BN3" s="3" t="str">
        <f>IF($C$1=Legördülő!$D$3,VLOOKUP(CONCATENATE($B$1,$C3,Legördülő!$G$11),Adatbázis!$A$6:$BY$2525,Adatbázis!BV$3,FALSE),IF($C$1=Legördülő!$D$4,SUMIFS(Adatbázis!BV$6:BV$2525,Adatbázis!$F$6:$F$2525,Megjelenítő!$B$1,Adatbázis!$H$6:$H$2525,Megjelenítő!$D3),IF($C$1=Legördülő!$D$5,VLOOKUP(CONCATENATE($B$1,$C3,$D$1),Adatbázis!$A$5:$BY$2525,Adatbázis!BV$3,FALSE),"")))</f>
        <v/>
      </c>
      <c r="BO3" s="3" t="str">
        <f>IF($C$1=Legördülő!$D$3,VLOOKUP(CONCATENATE($B$1,$C3,Legördülő!$G$11),Adatbázis!$A$6:$BY$2525,Adatbázis!BW$3,FALSE),IF($C$1=Legördülő!$D$4,SUMIFS(Adatbázis!BW$6:BW$2525,Adatbázis!$F$6:$F$2525,Megjelenítő!$B$1,Adatbázis!$H$6:$H$2525,Megjelenítő!$D3),IF($C$1=Legördülő!$D$5,VLOOKUP(CONCATENATE($B$1,$C3,$D$1),Adatbázis!$A$5:$BY$2525,Adatbázis!BW$3,FALSE),"")))</f>
        <v/>
      </c>
      <c r="BP3" s="3" t="str">
        <f>IF($C$1=Legördülő!$D$3,VLOOKUP(CONCATENATE($B$1,$C3,Legördülő!$G$11),Adatbázis!$A$6:$BY$2525,Adatbázis!BX$3,FALSE),IF($C$1=Legördülő!$D$4,SUMIFS(Adatbázis!BX$6:BX$2525,Adatbázis!$F$6:$F$2525,Megjelenítő!$B$1,Adatbázis!$H$6:$H$2525,Megjelenítő!$D3),IF($C$1=Legördülő!$D$5,VLOOKUP(CONCATENATE($B$1,$C3,$D$1),Adatbázis!$A$5:$BY$2525,Adatbázis!BX$3,FALSE),"")))</f>
        <v/>
      </c>
    </row>
    <row r="4" spans="2:68" x14ac:dyDescent="0.25">
      <c r="B4">
        <f t="shared" ref="B4:B43" si="0">IF(AND(C4="",D4=""),"",$B$1)</f>
        <v>2010</v>
      </c>
      <c r="C4" s="2" t="str">
        <f>IF($C$1=Legördülő!$D$4,"",Adatbázis!$L7)</f>
        <v>02 Fegyveres szervek középfokú képesítést igénylő foglalkozásai</v>
      </c>
      <c r="D4" t="str">
        <f>IF($C$1=Legördülő!$D$4,Legördülő!G3,IF($C$1=Legördülő!$D$5,$D$1,""))</f>
        <v/>
      </c>
      <c r="E4" s="3">
        <f>IF($C$1=Legördülő!$D$2,VLOOKUP(CONCATENATE(Megjelenítő!$B$1,Megjelenítő!$C4,Megjelenítő!E$2),Adatbázis!$B$6:$BY$2525,76,FALSE),IF($C$1=Legördülő!$D$3,VLOOKUP(CONCATENATE($B$1,$C4,Legördülő!$G$11),Adatbázis!$A$6:$BY$2525,Adatbázis!M$3,FALSE),IF($C$1=Legördülő!$D$4,SUMIFS(Adatbázis!M$6:M$2525,Adatbázis!$F$6:$F$2525,Megjelenítő!$B$1,Adatbázis!$H$6:$H$2525,Megjelenítő!$D4),IF($C$1=Legördülő!$D$5,VLOOKUP(CONCATENATE($B$1,$C4,$D$1),Adatbázis!$A$5:$BY$2525,Adatbázis!M$3,FALSE)))))</f>
        <v>0</v>
      </c>
      <c r="F4" s="3">
        <f>IF($C$1=Legördülő!$D$2,VLOOKUP(CONCATENATE(Megjelenítő!$B$1,Megjelenítő!$C4,Megjelenítő!F$2),Adatbázis!$B$6:$BY$2525,76,FALSE),IF($C$1=Legördülő!$D$3,VLOOKUP(CONCATENATE($B$1,$C4,Legördülő!$G$11),Adatbázis!$A$6:$BY$2525,Adatbázis!N$3,FALSE),IF($C$1=Legördülő!$D$4,SUMIFS(Adatbázis!N$6:N$2525,Adatbázis!$F$6:$F$2525,Megjelenítő!$B$1,Adatbázis!$H$6:$H$2525,Megjelenítő!$D4),IF($C$1=Legördülő!$D$5,VLOOKUP(CONCATENATE($B$1,$C4,$D$1),Adatbázis!$A$5:$BY$2525,Adatbázis!N$3,FALSE)))))</f>
        <v>10</v>
      </c>
      <c r="G4" s="3">
        <f>IF($C$1=Legördülő!$D$2,VLOOKUP(CONCATENATE(Megjelenítő!$B$1,Megjelenítő!$C4,Megjelenítő!G$2),Adatbázis!$B$6:$BY$2525,76,FALSE),IF($C$1=Legördülő!$D$3,VLOOKUP(CONCATENATE($B$1,$C4,Legördülő!$G$11),Adatbázis!$A$6:$BY$2525,Adatbázis!O$3,FALSE),IF($C$1=Legördülő!$D$4,SUMIFS(Adatbázis!O$6:O$2525,Adatbázis!$F$6:$F$2525,Megjelenítő!$B$1,Adatbázis!$H$6:$H$2525,Megjelenítő!$D4),IF($C$1=Legördülő!$D$5,VLOOKUP(CONCATENATE($B$1,$C4,$D$1),Adatbázis!$A$5:$BY$2525,Adatbázis!O$3,FALSE)))))</f>
        <v>158</v>
      </c>
      <c r="H4" s="3">
        <f>IF($C$1=Legördülő!$D$2,VLOOKUP(CONCATENATE(Megjelenítő!$B$1,Megjelenítő!$C4,Megjelenítő!H$2),Adatbázis!$B$6:$BY$2525,76,FALSE),IF($C$1=Legördülő!$D$3,VLOOKUP(CONCATENATE($B$1,$C4,Legördülő!$G$11),Adatbázis!$A$6:$BY$2525,Adatbázis!P$3,FALSE),IF($C$1=Legördülő!$D$4,SUMIFS(Adatbázis!P$6:P$2525,Adatbázis!$F$6:$F$2525,Megjelenítő!$B$1,Adatbázis!$H$6:$H$2525,Megjelenítő!$D4),IF($C$1=Legördülő!$D$5,VLOOKUP(CONCATENATE($B$1,$C4,$D$1),Adatbázis!$A$5:$BY$2525,Adatbázis!P$3,FALSE)))))</f>
        <v>729</v>
      </c>
      <c r="I4" s="3">
        <f>IF($C$1=Legördülő!$D$2,VLOOKUP(CONCATENATE(Megjelenítő!$B$1,Megjelenítő!$C4,Megjelenítő!I$2),Adatbázis!$B$6:$BY$2525,76,FALSE),IF($C$1=Legördülő!$D$3,VLOOKUP(CONCATENATE($B$1,$C4,Legördülő!$G$11),Adatbázis!$A$6:$BY$2525,Adatbázis!Q$3,FALSE),IF($C$1=Legördülő!$D$4,SUMIFS(Adatbázis!Q$6:Q$2525,Adatbázis!$F$6:$F$2525,Megjelenítő!$B$1,Adatbázis!$H$6:$H$2525,Megjelenítő!$D4),IF($C$1=Legördülő!$D$5,VLOOKUP(CONCATENATE($B$1,$C4,$D$1),Adatbázis!$A$5:$BY$2525,Adatbázis!Q$3,FALSE)))))</f>
        <v>28918</v>
      </c>
      <c r="J4" s="3">
        <f>IF($C$1=Legördülő!$D$2,VLOOKUP(CONCATENATE(Megjelenítő!$B$1,Megjelenítő!$C4,Megjelenítő!J$2),Adatbázis!$B$6:$BY$2525,76,FALSE),IF($C$1=Legördülő!$D$3,VLOOKUP(CONCATENATE($B$1,$C4,Legördülő!$G$11),Adatbázis!$A$6:$BY$2525,Adatbázis!R$3,FALSE),IF($C$1=Legördülő!$D$4,SUMIFS(Adatbázis!R$6:R$2525,Adatbázis!$F$6:$F$2525,Megjelenítő!$B$1,Adatbázis!$H$6:$H$2525,Megjelenítő!$D4),IF($C$1=Legördülő!$D$5,VLOOKUP(CONCATENATE($B$1,$C4,$D$1),Adatbázis!$A$5:$BY$2525,Adatbázis!R$3,FALSE)))))</f>
        <v>10383</v>
      </c>
      <c r="K4" s="3">
        <f>IF($C$1=Legördülő!$D$2,VLOOKUP(CONCATENATE(Megjelenítő!$B$1,Megjelenítő!$C4,Megjelenítő!K$2),Adatbázis!$B$6:$BY$2525,76,FALSE),IF($C$1=Legördülő!$D$3,VLOOKUP(CONCATENATE($B$1,$C4,Legördülő!$G$11),Adatbázis!$A$6:$BY$2525,Adatbázis!S$3,FALSE),IF($C$1=Legördülő!$D$4,SUMIFS(Adatbázis!S$6:S$2525,Adatbázis!$F$6:$F$2525,Megjelenítő!$B$1,Adatbázis!$H$6:$H$2525,Megjelenítő!$D4),IF($C$1=Legördülő!$D$5,VLOOKUP(CONCATENATE($B$1,$C4,$D$1),Adatbázis!$A$5:$BY$2525,Adatbázis!S$3,FALSE)))))</f>
        <v>671</v>
      </c>
      <c r="L4" s="3">
        <f>IF($C$1=Legördülő!$D$2,VLOOKUP(CONCATENATE(Megjelenítő!$B$1,Megjelenítő!$C4,Megjelenítő!L$2),Adatbázis!$B$6:$BY$2525,76,FALSE),IF($C$1=Legördülő!$D$3,VLOOKUP(CONCATENATE($B$1,$C4,Legördülő!$G$11),Adatbázis!$A$6:$BY$2525,Adatbázis!T$3,FALSE),IF($C$1=Legördülő!$D$4,SUMIFS(Adatbázis!T$6:T$2525,Adatbázis!$F$6:$F$2525,Megjelenítő!$B$1,Adatbázis!$H$6:$H$2525,Megjelenítő!$D4),IF($C$1=Legördülő!$D$5,VLOOKUP(CONCATENATE($B$1,$C4,$D$1),Adatbázis!$A$5:$BY$2525,Adatbázis!T$3,FALSE)))))</f>
        <v>730</v>
      </c>
      <c r="M4" s="3">
        <f>IF($C$1=Legördülő!$D$2,VLOOKUP(CONCATENATE(Megjelenítő!$B$1,Megjelenítő!$C4,Megjelenítő!M$2),Adatbázis!$B$6:$BY$2525,76,FALSE),IF($C$1=Legördülő!$D$3,VLOOKUP(CONCATENATE($B$1,$C4,Legördülő!$G$11),Adatbázis!$A$6:$BY$2525,Adatbázis!U$3,FALSE),IF($C$1=Legördülő!$D$4,SUMIFS(Adatbázis!U$6:U$2525,Adatbázis!$F$6:$F$2525,Megjelenítő!$B$1,Adatbázis!$H$6:$H$2525,Megjelenítő!$D4),IF($C$1=Legördülő!$D$5,VLOOKUP(CONCATENATE($B$1,$C4,$D$1),Adatbázis!$A$5:$BY$2525,Adatbázis!U$3,FALSE)))))</f>
        <v>48</v>
      </c>
      <c r="N4" s="3">
        <f>IF($C$1=Legördülő!$D$2,VLOOKUP(CONCATENATE(Megjelenítő!$B$1,Megjelenítő!$C4,Megjelenítő!N$2),Adatbázis!$B$6:$BY$2525,76,FALSE),IF($C$1=Legördülő!$D$3,VLOOKUP(CONCATENATE($B$1,$C4,Legördülő!$G$11),Adatbázis!$A$6:$BY$2525,Adatbázis!V$3,FALSE),IF($C$1=Legördülő!$D$4,SUMIFS(Adatbázis!V$6:V$2525,Adatbázis!$F$6:$F$2525,Megjelenítő!$B$1,Adatbázis!$H$6:$H$2525,Megjelenítő!$D4),IF($C$1=Legördülő!$D$5,VLOOKUP(CONCATENATE($B$1,$C4,$D$1),Adatbázis!$A$5:$BY$2525,Adatbázis!V$3,FALSE)))))</f>
        <v>41647</v>
      </c>
      <c r="O4" s="3" t="str">
        <f>IF($C$1=Legördülő!$D$3,VLOOKUP(CONCATENATE($B$1,$C4,Legördülő!$G$11),Adatbázis!$A$6:$BY$2525,Adatbázis!W$3,FALSE),IF($C$1=Legördülő!$D$4,SUMIFS(Adatbázis!W$6:W$2525,Adatbázis!$F$6:$F$2525,Megjelenítő!$B$1,Adatbázis!$H$6:$H$2525,Megjelenítő!$D4),IF($C$1=Legördülő!$D$5,VLOOKUP(CONCATENATE($B$1,$C4,$D$1),Adatbázis!$A$5:$BY$2525,Adatbázis!W$3,FALSE),"")))</f>
        <v/>
      </c>
      <c r="P4" s="3" t="str">
        <f>IF($C$1=Legördülő!$D$3,VLOOKUP(CONCATENATE($B$1,$C4,Legördülő!$G$11),Adatbázis!$A$6:$BY$2525,Adatbázis!X$3,FALSE),IF($C$1=Legördülő!$D$4,SUMIFS(Adatbázis!X$6:X$2525,Adatbázis!$F$6:$F$2525,Megjelenítő!$B$1,Adatbázis!$H$6:$H$2525,Megjelenítő!$D4),IF($C$1=Legördülő!$D$5,VLOOKUP(CONCATENATE($B$1,$C4,$D$1),Adatbázis!$A$5:$BY$2525,Adatbázis!X$3,FALSE),"")))</f>
        <v/>
      </c>
      <c r="Q4" s="3" t="str">
        <f>IF($C$1=Legördülő!$D$3,VLOOKUP(CONCATENATE($B$1,$C4,Legördülő!$G$11),Adatbázis!$A$6:$BY$2525,Adatbázis!Y$3,FALSE),IF($C$1=Legördülő!$D$4,SUMIFS(Adatbázis!Y$6:Y$2525,Adatbázis!$F$6:$F$2525,Megjelenítő!$B$1,Adatbázis!$H$6:$H$2525,Megjelenítő!$D4),IF($C$1=Legördülő!$D$5,VLOOKUP(CONCATENATE($B$1,$C4,$D$1),Adatbázis!$A$5:$BY$2525,Adatbázis!Y$3,FALSE),"")))</f>
        <v/>
      </c>
      <c r="R4" s="3" t="str">
        <f>IF($C$1=Legördülő!$D$3,VLOOKUP(CONCATENATE($B$1,$C4,Legördülő!$G$11),Adatbázis!$A$6:$BY$2525,Adatbázis!Z$3,FALSE),IF($C$1=Legördülő!$D$4,SUMIFS(Adatbázis!Z$6:Z$2525,Adatbázis!$F$6:$F$2525,Megjelenítő!$B$1,Adatbázis!$H$6:$H$2525,Megjelenítő!$D4),IF($C$1=Legördülő!$D$5,VLOOKUP(CONCATENATE($B$1,$C4,$D$1),Adatbázis!$A$5:$BY$2525,Adatbázis!Z$3,FALSE),"")))</f>
        <v/>
      </c>
      <c r="S4" s="3" t="str">
        <f>IF($C$1=Legördülő!$D$3,VLOOKUP(CONCATENATE($B$1,$C4,Legördülő!$G$11),Adatbázis!$A$6:$BY$2525,Adatbázis!AA$3,FALSE),IF($C$1=Legördülő!$D$4,SUMIFS(Adatbázis!AA$6:AA$2525,Adatbázis!$F$6:$F$2525,Megjelenítő!$B$1,Adatbázis!$H$6:$H$2525,Megjelenítő!$D4),IF($C$1=Legördülő!$D$5,VLOOKUP(CONCATENATE($B$1,$C4,$D$1),Adatbázis!$A$5:$BY$2525,Adatbázis!AA$3,FALSE),"")))</f>
        <v/>
      </c>
      <c r="T4" s="3" t="str">
        <f>IF($C$1=Legördülő!$D$3,VLOOKUP(CONCATENATE($B$1,$C4,Legördülő!$G$11),Adatbázis!$A$6:$BY$2525,Adatbázis!AB$3,FALSE),IF($C$1=Legördülő!$D$4,SUMIFS(Adatbázis!AB$6:AB$2525,Adatbázis!$F$6:$F$2525,Megjelenítő!$B$1,Adatbázis!$H$6:$H$2525,Megjelenítő!$D4),IF($C$1=Legördülő!$D$5,VLOOKUP(CONCATENATE($B$1,$C4,$D$1),Adatbázis!$A$5:$BY$2525,Adatbázis!AB$3,FALSE),"")))</f>
        <v/>
      </c>
      <c r="U4" s="3" t="str">
        <f>IF($C$1=Legördülő!$D$3,VLOOKUP(CONCATENATE($B$1,$C4,Legördülő!$G$11),Adatbázis!$A$6:$BY$2525,Adatbázis!AC$3,FALSE),IF($C$1=Legördülő!$D$4,SUMIFS(Adatbázis!AC$6:AC$2525,Adatbázis!$F$6:$F$2525,Megjelenítő!$B$1,Adatbázis!$H$6:$H$2525,Megjelenítő!$D4),IF($C$1=Legördülő!$D$5,VLOOKUP(CONCATENATE($B$1,$C4,$D$1),Adatbázis!$A$5:$BY$2525,Adatbázis!AC$3,FALSE),"")))</f>
        <v/>
      </c>
      <c r="V4" s="3" t="str">
        <f>IF($C$1=Legördülő!$D$3,VLOOKUP(CONCATENATE($B$1,$C4,Legördülő!$G$11),Adatbázis!$A$6:$BY$2525,Adatbázis!AD$3,FALSE),IF($C$1=Legördülő!$D$4,SUMIFS(Adatbázis!AD$6:AD$2525,Adatbázis!$F$6:$F$2525,Megjelenítő!$B$1,Adatbázis!$H$6:$H$2525,Megjelenítő!$D4),IF($C$1=Legördülő!$D$5,VLOOKUP(CONCATENATE($B$1,$C4,$D$1),Adatbázis!$A$5:$BY$2525,Adatbázis!AD$3,FALSE),"")))</f>
        <v/>
      </c>
      <c r="W4" s="3" t="str">
        <f>IF($C$1=Legördülő!$D$3,VLOOKUP(CONCATENATE($B$1,$C4,Legördülő!$G$11),Adatbázis!$A$6:$BY$2525,Adatbázis!AE$3,FALSE),IF($C$1=Legördülő!$D$4,SUMIFS(Adatbázis!AE$6:AE$2525,Adatbázis!$F$6:$F$2525,Megjelenítő!$B$1,Adatbázis!$H$6:$H$2525,Megjelenítő!$D4),IF($C$1=Legördülő!$D$5,VLOOKUP(CONCATENATE($B$1,$C4,$D$1),Adatbázis!$A$5:$BY$2525,Adatbázis!AE$3,FALSE),"")))</f>
        <v/>
      </c>
      <c r="X4" s="3" t="str">
        <f>IF($C$1=Legördülő!$D$3,VLOOKUP(CONCATENATE($B$1,$C4,Legördülő!$G$11),Adatbázis!$A$6:$BY$2525,Adatbázis!AF$3,FALSE),IF($C$1=Legördülő!$D$4,SUMIFS(Adatbázis!AF$6:AF$2525,Adatbázis!$F$6:$F$2525,Megjelenítő!$B$1,Adatbázis!$H$6:$H$2525,Megjelenítő!$D4),IF($C$1=Legördülő!$D$5,VLOOKUP(CONCATENATE($B$1,$C4,$D$1),Adatbázis!$A$5:$BY$2525,Adatbázis!AF$3,FALSE),"")))</f>
        <v/>
      </c>
      <c r="Y4" s="3" t="str">
        <f>IF($C$1=Legördülő!$D$3,VLOOKUP(CONCATENATE($B$1,$C4,Legördülő!$G$11),Adatbázis!$A$6:$BY$2525,Adatbázis!AG$3,FALSE),IF($C$1=Legördülő!$D$4,SUMIFS(Adatbázis!AG$6:AG$2525,Adatbázis!$F$6:$F$2525,Megjelenítő!$B$1,Adatbázis!$H$6:$H$2525,Megjelenítő!$D4),IF($C$1=Legördülő!$D$5,VLOOKUP(CONCATENATE($B$1,$C4,$D$1),Adatbázis!$A$5:$BY$2525,Adatbázis!AG$3,FALSE),"")))</f>
        <v/>
      </c>
      <c r="Z4" s="3" t="str">
        <f>IF($C$1=Legördülő!$D$3,VLOOKUP(CONCATENATE($B$1,$C4,Legördülő!$G$11),Adatbázis!$A$6:$BY$2525,Adatbázis!AH$3,FALSE),IF($C$1=Legördülő!$D$4,SUMIFS(Adatbázis!AH$6:AH$2525,Adatbázis!$F$6:$F$2525,Megjelenítő!$B$1,Adatbázis!$H$6:$H$2525,Megjelenítő!$D4),IF($C$1=Legördülő!$D$5,VLOOKUP(CONCATENATE($B$1,$C4,$D$1),Adatbázis!$A$5:$BY$2525,Adatbázis!AH$3,FALSE),"")))</f>
        <v/>
      </c>
      <c r="AA4" s="3" t="str">
        <f>IF($C$1=Legördülő!$D$3,VLOOKUP(CONCATENATE($B$1,$C4,Legördülő!$G$11),Adatbázis!$A$6:$BY$2525,Adatbázis!AI$3,FALSE),IF($C$1=Legördülő!$D$4,SUMIFS(Adatbázis!AI$6:AI$2525,Adatbázis!$F$6:$F$2525,Megjelenítő!$B$1,Adatbázis!$H$6:$H$2525,Megjelenítő!$D4),IF($C$1=Legördülő!$D$5,VLOOKUP(CONCATENATE($B$1,$C4,$D$1),Adatbázis!$A$5:$BY$2525,Adatbázis!AI$3,FALSE),"")))</f>
        <v/>
      </c>
      <c r="AB4" s="3" t="str">
        <f>IF($C$1=Legördülő!$D$3,VLOOKUP(CONCATENATE($B$1,$C4,Legördülő!$G$11),Adatbázis!$A$6:$BY$2525,Adatbázis!AJ$3,FALSE),IF($C$1=Legördülő!$D$4,SUMIFS(Adatbázis!AJ$6:AJ$2525,Adatbázis!$F$6:$F$2525,Megjelenítő!$B$1,Adatbázis!$H$6:$H$2525,Megjelenítő!$D4),IF($C$1=Legördülő!$D$5,VLOOKUP(CONCATENATE($B$1,$C4,$D$1),Adatbázis!$A$5:$BY$2525,Adatbázis!AJ$3,FALSE),"")))</f>
        <v/>
      </c>
      <c r="AC4" s="3" t="str">
        <f>IF($C$1=Legördülő!$D$3,VLOOKUP(CONCATENATE($B$1,$C4,Legördülő!$G$11),Adatbázis!$A$6:$BY$2525,Adatbázis!AK$3,FALSE),IF($C$1=Legördülő!$D$4,SUMIFS(Adatbázis!AK$6:AK$2525,Adatbázis!$F$6:$F$2525,Megjelenítő!$B$1,Adatbázis!$H$6:$H$2525,Megjelenítő!$D4),IF($C$1=Legördülő!$D$5,VLOOKUP(CONCATENATE($B$1,$C4,$D$1),Adatbázis!$A$5:$BY$2525,Adatbázis!AK$3,FALSE),"")))</f>
        <v/>
      </c>
      <c r="AD4" s="3" t="str">
        <f>IF($C$1=Legördülő!$D$3,VLOOKUP(CONCATENATE($B$1,$C4,Legördülő!$G$11),Adatbázis!$A$6:$BY$2525,Adatbázis!AL$3,FALSE),IF($C$1=Legördülő!$D$4,SUMIFS(Adatbázis!AL$6:AL$2525,Adatbázis!$F$6:$F$2525,Megjelenítő!$B$1,Adatbázis!$H$6:$H$2525,Megjelenítő!$D4),IF($C$1=Legördülő!$D$5,VLOOKUP(CONCATENATE($B$1,$C4,$D$1),Adatbázis!$A$5:$BY$2525,Adatbázis!AL$3,FALSE),"")))</f>
        <v/>
      </c>
      <c r="AE4" s="3" t="str">
        <f>IF($C$1=Legördülő!$D$3,VLOOKUP(CONCATENATE($B$1,$C4,Legördülő!$G$11),Adatbázis!$A$6:$BY$2525,Adatbázis!AM$3,FALSE),IF($C$1=Legördülő!$D$4,SUMIFS(Adatbázis!AM$6:AM$2525,Adatbázis!$F$6:$F$2525,Megjelenítő!$B$1,Adatbázis!$H$6:$H$2525,Megjelenítő!$D4),IF($C$1=Legördülő!$D$5,VLOOKUP(CONCATENATE($B$1,$C4,$D$1),Adatbázis!$A$5:$BY$2525,Adatbázis!AM$3,FALSE),"")))</f>
        <v/>
      </c>
      <c r="AF4" s="3" t="str">
        <f>IF($C$1=Legördülő!$D$3,VLOOKUP(CONCATENATE($B$1,$C4,Legördülő!$G$11),Adatbázis!$A$6:$BY$2525,Adatbázis!AN$3,FALSE),IF($C$1=Legördülő!$D$4,SUMIFS(Adatbázis!AN$6:AN$2525,Adatbázis!$F$6:$F$2525,Megjelenítő!$B$1,Adatbázis!$H$6:$H$2525,Megjelenítő!$D4),IF($C$1=Legördülő!$D$5,VLOOKUP(CONCATENATE($B$1,$C4,$D$1),Adatbázis!$A$5:$BY$2525,Adatbázis!AN$3,FALSE),"")))</f>
        <v/>
      </c>
      <c r="AG4" s="3" t="str">
        <f>IF($C$1=Legördülő!$D$3,VLOOKUP(CONCATENATE($B$1,$C4,Legördülő!$G$11),Adatbázis!$A$6:$BY$2525,Adatbázis!AO$3,FALSE),IF($C$1=Legördülő!$D$4,SUMIFS(Adatbázis!AO$6:AO$2525,Adatbázis!$F$6:$F$2525,Megjelenítő!$B$1,Adatbázis!$H$6:$H$2525,Megjelenítő!$D4),IF($C$1=Legördülő!$D$5,VLOOKUP(CONCATENATE($B$1,$C4,$D$1),Adatbázis!$A$5:$BY$2525,Adatbázis!AO$3,FALSE),"")))</f>
        <v/>
      </c>
      <c r="AH4" s="3" t="str">
        <f>IF($C$1=Legördülő!$D$3,VLOOKUP(CONCATENATE($B$1,$C4,Legördülő!$G$11),Adatbázis!$A$6:$BY$2525,Adatbázis!AP$3,FALSE),IF($C$1=Legördülő!$D$4,SUMIFS(Adatbázis!AP$6:AP$2525,Adatbázis!$F$6:$F$2525,Megjelenítő!$B$1,Adatbázis!$H$6:$H$2525,Megjelenítő!$D4),IF($C$1=Legördülő!$D$5,VLOOKUP(CONCATENATE($B$1,$C4,$D$1),Adatbázis!$A$5:$BY$2525,Adatbázis!AP$3,FALSE),"")))</f>
        <v/>
      </c>
      <c r="AI4" s="3" t="str">
        <f>IF($C$1=Legördülő!$D$3,VLOOKUP(CONCATENATE($B$1,$C4,Legördülő!$G$11),Adatbázis!$A$6:$BY$2525,Adatbázis!AQ$3,FALSE),IF($C$1=Legördülő!$D$4,SUMIFS(Adatbázis!AQ$6:AQ$2525,Adatbázis!$F$6:$F$2525,Megjelenítő!$B$1,Adatbázis!$H$6:$H$2525,Megjelenítő!$D4),IF($C$1=Legördülő!$D$5,VLOOKUP(CONCATENATE($B$1,$C4,$D$1),Adatbázis!$A$5:$BY$2525,Adatbázis!AQ$3,FALSE),"")))</f>
        <v/>
      </c>
      <c r="AJ4" s="3" t="str">
        <f>IF($C$1=Legördülő!$D$3,VLOOKUP(CONCATENATE($B$1,$C4,Legördülő!$G$11),Adatbázis!$A$6:$BY$2525,Adatbázis!AR$3,FALSE),IF($C$1=Legördülő!$D$4,SUMIFS(Adatbázis!AR$6:AR$2525,Adatbázis!$F$6:$F$2525,Megjelenítő!$B$1,Adatbázis!$H$6:$H$2525,Megjelenítő!$D4),IF($C$1=Legördülő!$D$5,VLOOKUP(CONCATENATE($B$1,$C4,$D$1),Adatbázis!$A$5:$BY$2525,Adatbázis!AR$3,FALSE),"")))</f>
        <v/>
      </c>
      <c r="AK4" s="3" t="str">
        <f>IF($C$1=Legördülő!$D$3,VLOOKUP(CONCATENATE($B$1,$C4,Legördülő!$G$11),Adatbázis!$A$6:$BY$2525,Adatbázis!AS$3,FALSE),IF($C$1=Legördülő!$D$4,SUMIFS(Adatbázis!AS$6:AS$2525,Adatbázis!$F$6:$F$2525,Megjelenítő!$B$1,Adatbázis!$H$6:$H$2525,Megjelenítő!$D4),IF($C$1=Legördülő!$D$5,VLOOKUP(CONCATENATE($B$1,$C4,$D$1),Adatbázis!$A$5:$BY$2525,Adatbázis!AS$3,FALSE),"")))</f>
        <v/>
      </c>
      <c r="AL4" s="3" t="str">
        <f>IF($C$1=Legördülő!$D$3,VLOOKUP(CONCATENATE($B$1,$C4,Legördülő!$G$11),Adatbázis!$A$6:$BY$2525,Adatbázis!AT$3,FALSE),IF($C$1=Legördülő!$D$4,SUMIFS(Adatbázis!AT$6:AT$2525,Adatbázis!$F$6:$F$2525,Megjelenítő!$B$1,Adatbázis!$H$6:$H$2525,Megjelenítő!$D4),IF($C$1=Legördülő!$D$5,VLOOKUP(CONCATENATE($B$1,$C4,$D$1),Adatbázis!$A$5:$BY$2525,Adatbázis!AT$3,FALSE),"")))</f>
        <v/>
      </c>
      <c r="AM4" s="3" t="str">
        <f>IF($C$1=Legördülő!$D$3,VLOOKUP(CONCATENATE($B$1,$C4,Legördülő!$G$11),Adatbázis!$A$6:$BY$2525,Adatbázis!AU$3,FALSE),IF($C$1=Legördülő!$D$4,SUMIFS(Adatbázis!AU$6:AU$2525,Adatbázis!$F$6:$F$2525,Megjelenítő!$B$1,Adatbázis!$H$6:$H$2525,Megjelenítő!$D4),IF($C$1=Legördülő!$D$5,VLOOKUP(CONCATENATE($B$1,$C4,$D$1),Adatbázis!$A$5:$BY$2525,Adatbázis!AU$3,FALSE),"")))</f>
        <v/>
      </c>
      <c r="AN4" s="3" t="str">
        <f>IF($C$1=Legördülő!$D$3,VLOOKUP(CONCATENATE($B$1,$C4,Legördülő!$G$11),Adatbázis!$A$6:$BY$2525,Adatbázis!AV$3,FALSE),IF($C$1=Legördülő!$D$4,SUMIFS(Adatbázis!AV$6:AV$2525,Adatbázis!$F$6:$F$2525,Megjelenítő!$B$1,Adatbázis!$H$6:$H$2525,Megjelenítő!$D4),IF($C$1=Legördülő!$D$5,VLOOKUP(CONCATENATE($B$1,$C4,$D$1),Adatbázis!$A$5:$BY$2525,Adatbázis!AV$3,FALSE),"")))</f>
        <v/>
      </c>
      <c r="AO4" s="3" t="str">
        <f>IF($C$1=Legördülő!$D$3,VLOOKUP(CONCATENATE($B$1,$C4,Legördülő!$G$11),Adatbázis!$A$6:$BY$2525,Adatbázis!AW$3,FALSE),IF($C$1=Legördülő!$D$4,SUMIFS(Adatbázis!AW$6:AW$2525,Adatbázis!$F$6:$F$2525,Megjelenítő!$B$1,Adatbázis!$H$6:$H$2525,Megjelenítő!$D4),IF($C$1=Legördülő!$D$5,VLOOKUP(CONCATENATE($B$1,$C4,$D$1),Adatbázis!$A$5:$BY$2525,Adatbázis!AW$3,FALSE),"")))</f>
        <v/>
      </c>
      <c r="AP4" s="3" t="str">
        <f>IF($C$1=Legördülő!$D$3,VLOOKUP(CONCATENATE($B$1,$C4,Legördülő!$G$11),Adatbázis!$A$6:$BY$2525,Adatbázis!AX$3,FALSE),IF($C$1=Legördülő!$D$4,SUMIFS(Adatbázis!AX$6:AX$2525,Adatbázis!$F$6:$F$2525,Megjelenítő!$B$1,Adatbázis!$H$6:$H$2525,Megjelenítő!$D4),IF($C$1=Legördülő!$D$5,VLOOKUP(CONCATENATE($B$1,$C4,$D$1),Adatbázis!$A$5:$BY$2525,Adatbázis!AX$3,FALSE),"")))</f>
        <v/>
      </c>
      <c r="AQ4" s="3" t="str">
        <f>IF($C$1=Legördülő!$D$3,VLOOKUP(CONCATENATE($B$1,$C4,Legördülő!$G$11),Adatbázis!$A$6:$BY$2525,Adatbázis!AY$3,FALSE),IF($C$1=Legördülő!$D$4,SUMIFS(Adatbázis!AY$6:AY$2525,Adatbázis!$F$6:$F$2525,Megjelenítő!$B$1,Adatbázis!$H$6:$H$2525,Megjelenítő!$D4),IF($C$1=Legördülő!$D$5,VLOOKUP(CONCATENATE($B$1,$C4,$D$1),Adatbázis!$A$5:$BY$2525,Adatbázis!AY$3,FALSE),"")))</f>
        <v/>
      </c>
      <c r="AR4" s="3" t="str">
        <f>IF($C$1=Legördülő!$D$3,VLOOKUP(CONCATENATE($B$1,$C4,Legördülő!$G$11),Adatbázis!$A$6:$BY$2525,Adatbázis!AZ$3,FALSE),IF($C$1=Legördülő!$D$4,SUMIFS(Adatbázis!AZ$6:AZ$2525,Adatbázis!$F$6:$F$2525,Megjelenítő!$B$1,Adatbázis!$H$6:$H$2525,Megjelenítő!$D4),IF($C$1=Legördülő!$D$5,VLOOKUP(CONCATENATE($B$1,$C4,$D$1),Adatbázis!$A$5:$BY$2525,Adatbázis!AZ$3,FALSE),"")))</f>
        <v/>
      </c>
      <c r="AS4" s="3" t="str">
        <f>IF($C$1=Legördülő!$D$3,VLOOKUP(CONCATENATE($B$1,$C4,Legördülő!$G$11),Adatbázis!$A$6:$BY$2525,Adatbázis!BA$3,FALSE),IF($C$1=Legördülő!$D$4,SUMIFS(Adatbázis!BA$6:BA$2525,Adatbázis!$F$6:$F$2525,Megjelenítő!$B$1,Adatbázis!$H$6:$H$2525,Megjelenítő!$D4),IF($C$1=Legördülő!$D$5,VLOOKUP(CONCATENATE($B$1,$C4,$D$1),Adatbázis!$A$5:$BY$2525,Adatbázis!BA$3,FALSE),"")))</f>
        <v/>
      </c>
      <c r="AT4" s="3" t="str">
        <f>IF($C$1=Legördülő!$D$3,VLOOKUP(CONCATENATE($B$1,$C4,Legördülő!$G$11),Adatbázis!$A$6:$BY$2525,Adatbázis!BB$3,FALSE),IF($C$1=Legördülő!$D$4,SUMIFS(Adatbázis!BB$6:BB$2525,Adatbázis!$F$6:$F$2525,Megjelenítő!$B$1,Adatbázis!$H$6:$H$2525,Megjelenítő!$D4),IF($C$1=Legördülő!$D$5,VLOOKUP(CONCATENATE($B$1,$C4,$D$1),Adatbázis!$A$5:$BY$2525,Adatbázis!BB$3,FALSE),"")))</f>
        <v/>
      </c>
      <c r="AU4" s="3" t="str">
        <f>IF($C$1=Legördülő!$D$3,VLOOKUP(CONCATENATE($B$1,$C4,Legördülő!$G$11),Adatbázis!$A$6:$BY$2525,Adatbázis!BC$3,FALSE),IF($C$1=Legördülő!$D$4,SUMIFS(Adatbázis!BC$6:BC$2525,Adatbázis!$F$6:$F$2525,Megjelenítő!$B$1,Adatbázis!$H$6:$H$2525,Megjelenítő!$D4),IF($C$1=Legördülő!$D$5,VLOOKUP(CONCATENATE($B$1,$C4,$D$1),Adatbázis!$A$5:$BY$2525,Adatbázis!BC$3,FALSE),"")))</f>
        <v/>
      </c>
      <c r="AV4" s="3" t="str">
        <f>IF($C$1=Legördülő!$D$3,VLOOKUP(CONCATENATE($B$1,$C4,Legördülő!$G$11),Adatbázis!$A$6:$BY$2525,Adatbázis!BD$3,FALSE),IF($C$1=Legördülő!$D$4,SUMIFS(Adatbázis!BD$6:BD$2525,Adatbázis!$F$6:$F$2525,Megjelenítő!$B$1,Adatbázis!$H$6:$H$2525,Megjelenítő!$D4),IF($C$1=Legördülő!$D$5,VLOOKUP(CONCATENATE($B$1,$C4,$D$1),Adatbázis!$A$5:$BY$2525,Adatbázis!BD$3,FALSE),"")))</f>
        <v/>
      </c>
      <c r="AW4" s="3" t="str">
        <f>IF($C$1=Legördülő!$D$3,VLOOKUP(CONCATENATE($B$1,$C4,Legördülő!$G$11),Adatbázis!$A$6:$BY$2525,Adatbázis!BE$3,FALSE),IF($C$1=Legördülő!$D$4,SUMIFS(Adatbázis!BE$6:BE$2525,Adatbázis!$F$6:$F$2525,Megjelenítő!$B$1,Adatbázis!$H$6:$H$2525,Megjelenítő!$D4),IF($C$1=Legördülő!$D$5,VLOOKUP(CONCATENATE($B$1,$C4,$D$1),Adatbázis!$A$5:$BY$2525,Adatbázis!BE$3,FALSE),"")))</f>
        <v/>
      </c>
      <c r="AX4" s="3" t="str">
        <f>IF($C$1=Legördülő!$D$3,VLOOKUP(CONCATENATE($B$1,$C4,Legördülő!$G$11),Adatbázis!$A$6:$BY$2525,Adatbázis!BF$3,FALSE),IF($C$1=Legördülő!$D$4,SUMIFS(Adatbázis!BF$6:BF$2525,Adatbázis!$F$6:$F$2525,Megjelenítő!$B$1,Adatbázis!$H$6:$H$2525,Megjelenítő!$D4),IF($C$1=Legördülő!$D$5,VLOOKUP(CONCATENATE($B$1,$C4,$D$1),Adatbázis!$A$5:$BY$2525,Adatbázis!BF$3,FALSE),"")))</f>
        <v/>
      </c>
      <c r="AY4" s="3" t="str">
        <f>IF($C$1=Legördülő!$D$3,VLOOKUP(CONCATENATE($B$1,$C4,Legördülő!$G$11),Adatbázis!$A$6:$BY$2525,Adatbázis!BG$3,FALSE),IF($C$1=Legördülő!$D$4,SUMIFS(Adatbázis!BG$6:BG$2525,Adatbázis!$F$6:$F$2525,Megjelenítő!$B$1,Adatbázis!$H$6:$H$2525,Megjelenítő!$D4),IF($C$1=Legördülő!$D$5,VLOOKUP(CONCATENATE($B$1,$C4,$D$1),Adatbázis!$A$5:$BY$2525,Adatbázis!BG$3,FALSE),"")))</f>
        <v/>
      </c>
      <c r="AZ4" s="3" t="str">
        <f>IF($C$1=Legördülő!$D$3,VLOOKUP(CONCATENATE($B$1,$C4,Legördülő!$G$11),Adatbázis!$A$6:$BY$2525,Adatbázis!BH$3,FALSE),IF($C$1=Legördülő!$D$4,SUMIFS(Adatbázis!BH$6:BH$2525,Adatbázis!$F$6:$F$2525,Megjelenítő!$B$1,Adatbázis!$H$6:$H$2525,Megjelenítő!$D4),IF($C$1=Legördülő!$D$5,VLOOKUP(CONCATENATE($B$1,$C4,$D$1),Adatbázis!$A$5:$BY$2525,Adatbázis!BH$3,FALSE),"")))</f>
        <v/>
      </c>
      <c r="BA4" s="3" t="str">
        <f>IF($C$1=Legördülő!$D$3,VLOOKUP(CONCATENATE($B$1,$C4,Legördülő!$G$11),Adatbázis!$A$6:$BY$2525,Adatbázis!BI$3,FALSE),IF($C$1=Legördülő!$D$4,SUMIFS(Adatbázis!BI$6:BI$2525,Adatbázis!$F$6:$F$2525,Megjelenítő!$B$1,Adatbázis!$H$6:$H$2525,Megjelenítő!$D4),IF($C$1=Legördülő!$D$5,VLOOKUP(CONCATENATE($B$1,$C4,$D$1),Adatbázis!$A$5:$BY$2525,Adatbázis!BI$3,FALSE),"")))</f>
        <v/>
      </c>
      <c r="BB4" s="3" t="str">
        <f>IF($C$1=Legördülő!$D$3,VLOOKUP(CONCATENATE($B$1,$C4,Legördülő!$G$11),Adatbázis!$A$6:$BY$2525,Adatbázis!BJ$3,FALSE),IF($C$1=Legördülő!$D$4,SUMIFS(Adatbázis!BJ$6:BJ$2525,Adatbázis!$F$6:$F$2525,Megjelenítő!$B$1,Adatbázis!$H$6:$H$2525,Megjelenítő!$D4),IF($C$1=Legördülő!$D$5,VLOOKUP(CONCATENATE($B$1,$C4,$D$1),Adatbázis!$A$5:$BY$2525,Adatbázis!BJ$3,FALSE),"")))</f>
        <v/>
      </c>
      <c r="BC4" s="3" t="str">
        <f>IF($C$1=Legördülő!$D$3,VLOOKUP(CONCATENATE($B$1,$C4,Legördülő!$G$11),Adatbázis!$A$6:$BY$2525,Adatbázis!BK$3,FALSE),IF($C$1=Legördülő!$D$4,SUMIFS(Adatbázis!BK$6:BK$2525,Adatbázis!$F$6:$F$2525,Megjelenítő!$B$1,Adatbázis!$H$6:$H$2525,Megjelenítő!$D4),IF($C$1=Legördülő!$D$5,VLOOKUP(CONCATENATE($B$1,$C4,$D$1),Adatbázis!$A$5:$BY$2525,Adatbázis!BK$3,FALSE),"")))</f>
        <v/>
      </c>
      <c r="BD4" s="3" t="str">
        <f>IF($C$1=Legördülő!$D$3,VLOOKUP(CONCATENATE($B$1,$C4,Legördülő!$G$11),Adatbázis!$A$6:$BY$2525,Adatbázis!BL$3,FALSE),IF($C$1=Legördülő!$D$4,SUMIFS(Adatbázis!BL$6:BL$2525,Adatbázis!$F$6:$F$2525,Megjelenítő!$B$1,Adatbázis!$H$6:$H$2525,Megjelenítő!$D4),IF($C$1=Legördülő!$D$5,VLOOKUP(CONCATENATE($B$1,$C4,$D$1),Adatbázis!$A$5:$BY$2525,Adatbázis!BL$3,FALSE),"")))</f>
        <v/>
      </c>
      <c r="BE4" s="3" t="str">
        <f>IF($C$1=Legördülő!$D$3,VLOOKUP(CONCATENATE($B$1,$C4,Legördülő!$G$11),Adatbázis!$A$6:$BY$2525,Adatbázis!BM$3,FALSE),IF($C$1=Legördülő!$D$4,SUMIFS(Adatbázis!BM$6:BM$2525,Adatbázis!$F$6:$F$2525,Megjelenítő!$B$1,Adatbázis!$H$6:$H$2525,Megjelenítő!$D4),IF($C$1=Legördülő!$D$5,VLOOKUP(CONCATENATE($B$1,$C4,$D$1),Adatbázis!$A$5:$BY$2525,Adatbázis!BM$3,FALSE),"")))</f>
        <v/>
      </c>
      <c r="BF4" s="3" t="str">
        <f>IF($C$1=Legördülő!$D$3,VLOOKUP(CONCATENATE($B$1,$C4,Legördülő!$G$11),Adatbázis!$A$6:$BY$2525,Adatbázis!BN$3,FALSE),IF($C$1=Legördülő!$D$4,SUMIFS(Adatbázis!BN$6:BN$2525,Adatbázis!$F$6:$F$2525,Megjelenítő!$B$1,Adatbázis!$H$6:$H$2525,Megjelenítő!$D4),IF($C$1=Legördülő!$D$5,VLOOKUP(CONCATENATE($B$1,$C4,$D$1),Adatbázis!$A$5:$BY$2525,Adatbázis!BN$3,FALSE),"")))</f>
        <v/>
      </c>
      <c r="BG4" s="3" t="str">
        <f>IF($C$1=Legördülő!$D$3,VLOOKUP(CONCATENATE($B$1,$C4,Legördülő!$G$11),Adatbázis!$A$6:$BY$2525,Adatbázis!BO$3,FALSE),IF($C$1=Legördülő!$D$4,SUMIFS(Adatbázis!BO$6:BO$2525,Adatbázis!$F$6:$F$2525,Megjelenítő!$B$1,Adatbázis!$H$6:$H$2525,Megjelenítő!$D4),IF($C$1=Legördülő!$D$5,VLOOKUP(CONCATENATE($B$1,$C4,$D$1),Adatbázis!$A$5:$BY$2525,Adatbázis!BO$3,FALSE),"")))</f>
        <v/>
      </c>
      <c r="BH4" s="3" t="str">
        <f>IF($C$1=Legördülő!$D$3,VLOOKUP(CONCATENATE($B$1,$C4,Legördülő!$G$11),Adatbázis!$A$6:$BY$2525,Adatbázis!BP$3,FALSE),IF($C$1=Legördülő!$D$4,SUMIFS(Adatbázis!BP$6:BP$2525,Adatbázis!$F$6:$F$2525,Megjelenítő!$B$1,Adatbázis!$H$6:$H$2525,Megjelenítő!$D4),IF($C$1=Legördülő!$D$5,VLOOKUP(CONCATENATE($B$1,$C4,$D$1),Adatbázis!$A$5:$BY$2525,Adatbázis!BP$3,FALSE),"")))</f>
        <v/>
      </c>
      <c r="BI4" s="3" t="str">
        <f>IF($C$1=Legördülő!$D$3,VLOOKUP(CONCATENATE($B$1,$C4,Legördülő!$G$11),Adatbázis!$A$6:$BY$2525,Adatbázis!BQ$3,FALSE),IF($C$1=Legördülő!$D$4,SUMIFS(Adatbázis!BQ$6:BQ$2525,Adatbázis!$F$6:$F$2525,Megjelenítő!$B$1,Adatbázis!$H$6:$H$2525,Megjelenítő!$D4),IF($C$1=Legördülő!$D$5,VLOOKUP(CONCATENATE($B$1,$C4,$D$1),Adatbázis!$A$5:$BY$2525,Adatbázis!BQ$3,FALSE),"")))</f>
        <v/>
      </c>
      <c r="BJ4" s="3" t="str">
        <f>IF($C$1=Legördülő!$D$3,VLOOKUP(CONCATENATE($B$1,$C4,Legördülő!$G$11),Adatbázis!$A$6:$BY$2525,Adatbázis!BR$3,FALSE),IF($C$1=Legördülő!$D$4,SUMIFS(Adatbázis!BR$6:BR$2525,Adatbázis!$F$6:$F$2525,Megjelenítő!$B$1,Adatbázis!$H$6:$H$2525,Megjelenítő!$D4),IF($C$1=Legördülő!$D$5,VLOOKUP(CONCATENATE($B$1,$C4,$D$1),Adatbázis!$A$5:$BY$2525,Adatbázis!BR$3,FALSE),"")))</f>
        <v/>
      </c>
      <c r="BK4" s="3" t="str">
        <f>IF($C$1=Legördülő!$D$3,VLOOKUP(CONCATENATE($B$1,$C4,Legördülő!$G$11),Adatbázis!$A$6:$BY$2525,Adatbázis!BS$3,FALSE),IF($C$1=Legördülő!$D$4,SUMIFS(Adatbázis!BS$6:BS$2525,Adatbázis!$F$6:$F$2525,Megjelenítő!$B$1,Adatbázis!$H$6:$H$2525,Megjelenítő!$D4),IF($C$1=Legördülő!$D$5,VLOOKUP(CONCATENATE($B$1,$C4,$D$1),Adatbázis!$A$5:$BY$2525,Adatbázis!BS$3,FALSE),"")))</f>
        <v/>
      </c>
      <c r="BL4" s="3" t="str">
        <f>IF($C$1=Legördülő!$D$3,VLOOKUP(CONCATENATE($B$1,$C4,Legördülő!$G$11),Adatbázis!$A$6:$BY$2525,Adatbázis!BT$3,FALSE),IF($C$1=Legördülő!$D$4,SUMIFS(Adatbázis!BT$6:BT$2525,Adatbázis!$F$6:$F$2525,Megjelenítő!$B$1,Adatbázis!$H$6:$H$2525,Megjelenítő!$D4),IF($C$1=Legördülő!$D$5,VLOOKUP(CONCATENATE($B$1,$C4,$D$1),Adatbázis!$A$5:$BY$2525,Adatbázis!BT$3,FALSE),"")))</f>
        <v/>
      </c>
      <c r="BM4" s="3" t="str">
        <f>IF($C$1=Legördülő!$D$3,VLOOKUP(CONCATENATE($B$1,$C4,Legördülő!$G$11),Adatbázis!$A$6:$BY$2525,Adatbázis!BU$3,FALSE),IF($C$1=Legördülő!$D$4,SUMIFS(Adatbázis!BU$6:BU$2525,Adatbázis!$F$6:$F$2525,Megjelenítő!$B$1,Adatbázis!$H$6:$H$2525,Megjelenítő!$D4),IF($C$1=Legördülő!$D$5,VLOOKUP(CONCATENATE($B$1,$C4,$D$1),Adatbázis!$A$5:$BY$2525,Adatbázis!BU$3,FALSE),"")))</f>
        <v/>
      </c>
      <c r="BN4" s="3" t="str">
        <f>IF($C$1=Legördülő!$D$3,VLOOKUP(CONCATENATE($B$1,$C4,Legördülő!$G$11),Adatbázis!$A$6:$BY$2525,Adatbázis!BV$3,FALSE),IF($C$1=Legördülő!$D$4,SUMIFS(Adatbázis!BV$6:BV$2525,Adatbázis!$F$6:$F$2525,Megjelenítő!$B$1,Adatbázis!$H$6:$H$2525,Megjelenítő!$D4),IF($C$1=Legördülő!$D$5,VLOOKUP(CONCATENATE($B$1,$C4,$D$1),Adatbázis!$A$5:$BY$2525,Adatbázis!BV$3,FALSE),"")))</f>
        <v/>
      </c>
      <c r="BO4" s="3" t="str">
        <f>IF($C$1=Legördülő!$D$3,VLOOKUP(CONCATENATE($B$1,$C4,Legördülő!$G$11),Adatbázis!$A$6:$BY$2525,Adatbázis!BW$3,FALSE),IF($C$1=Legördülő!$D$4,SUMIFS(Adatbázis!BW$6:BW$2525,Adatbázis!$F$6:$F$2525,Megjelenítő!$B$1,Adatbázis!$H$6:$H$2525,Megjelenítő!$D4),IF($C$1=Legördülő!$D$5,VLOOKUP(CONCATENATE($B$1,$C4,$D$1),Adatbázis!$A$5:$BY$2525,Adatbázis!BW$3,FALSE),"")))</f>
        <v/>
      </c>
      <c r="BP4" s="3" t="str">
        <f>IF($C$1=Legördülő!$D$3,VLOOKUP(CONCATENATE($B$1,$C4,Legördülő!$G$11),Adatbázis!$A$6:$BY$2525,Adatbázis!BX$3,FALSE),IF($C$1=Legördülő!$D$4,SUMIFS(Adatbázis!BX$6:BX$2525,Adatbázis!$F$6:$F$2525,Megjelenítő!$B$1,Adatbázis!$H$6:$H$2525,Megjelenítő!$D4),IF($C$1=Legördülő!$D$5,VLOOKUP(CONCATENATE($B$1,$C4,$D$1),Adatbázis!$A$5:$BY$2525,Adatbázis!BX$3,FALSE),"")))</f>
        <v/>
      </c>
    </row>
    <row r="5" spans="2:68" x14ac:dyDescent="0.25">
      <c r="B5">
        <f t="shared" si="0"/>
        <v>2010</v>
      </c>
      <c r="C5" s="2" t="str">
        <f>IF($C$1=Legördülő!$D$4,"",Adatbázis!$L8)</f>
        <v>03 Fegyveres szervek középfokú képesítést nem igénylő foglalkozásai</v>
      </c>
      <c r="D5" t="str">
        <f>IF($C$1=Legördülő!$D$4,Legördülő!G4,IF($C$1=Legördülő!$D$5,$D$1,""))</f>
        <v/>
      </c>
      <c r="E5" s="3">
        <f>IF($C$1=Legördülő!$D$2,VLOOKUP(CONCATENATE(Megjelenítő!$B$1,Megjelenítő!$C5,Megjelenítő!E$2),Adatbázis!$B$6:$BY$2525,76,FALSE),IF($C$1=Legördülő!$D$3,VLOOKUP(CONCATENATE($B$1,$C5,Legördülő!$G$11),Adatbázis!$A$6:$BY$2525,Adatbázis!M$3,FALSE),IF($C$1=Legördülő!$D$4,SUMIFS(Adatbázis!M$6:M$2525,Adatbázis!$F$6:$F$2525,Megjelenítő!$B$1,Adatbázis!$H$6:$H$2525,Megjelenítő!$D5),IF($C$1=Legördülő!$D$5,VLOOKUP(CONCATENATE($B$1,$C5,$D$1),Adatbázis!$A$5:$BY$2525,Adatbázis!M$3,FALSE)))))</f>
        <v>3</v>
      </c>
      <c r="F5" s="3">
        <f>IF($C$1=Legördülő!$D$2,VLOOKUP(CONCATENATE(Megjelenítő!$B$1,Megjelenítő!$C5,Megjelenítő!F$2),Adatbázis!$B$6:$BY$2525,76,FALSE),IF($C$1=Legördülő!$D$3,VLOOKUP(CONCATENATE($B$1,$C5,Legördülő!$G$11),Adatbázis!$A$6:$BY$2525,Adatbázis!N$3,FALSE),IF($C$1=Legördülő!$D$4,SUMIFS(Adatbázis!N$6:N$2525,Adatbázis!$F$6:$F$2525,Megjelenítő!$B$1,Adatbázis!$H$6:$H$2525,Megjelenítő!$D5),IF($C$1=Legördülő!$D$5,VLOOKUP(CONCATENATE($B$1,$C5,$D$1),Adatbázis!$A$5:$BY$2525,Adatbázis!N$3,FALSE)))))</f>
        <v>2716</v>
      </c>
      <c r="G5" s="3">
        <f>IF($C$1=Legördülő!$D$2,VLOOKUP(CONCATENATE(Megjelenítő!$B$1,Megjelenítő!$C5,Megjelenítő!G$2),Adatbázis!$B$6:$BY$2525,76,FALSE),IF($C$1=Legördülő!$D$3,VLOOKUP(CONCATENATE($B$1,$C5,Legördülő!$G$11),Adatbázis!$A$6:$BY$2525,Adatbázis!O$3,FALSE),IF($C$1=Legördülő!$D$4,SUMIFS(Adatbázis!O$6:O$2525,Adatbázis!$F$6:$F$2525,Megjelenítő!$B$1,Adatbázis!$H$6:$H$2525,Megjelenítő!$D5),IF($C$1=Legördülő!$D$5,VLOOKUP(CONCATENATE($B$1,$C5,$D$1),Adatbázis!$A$5:$BY$2525,Adatbázis!O$3,FALSE)))))</f>
        <v>522</v>
      </c>
      <c r="H5" s="3">
        <f>IF($C$1=Legördülő!$D$2,VLOOKUP(CONCATENATE(Megjelenítő!$B$1,Megjelenítő!$C5,Megjelenítő!H$2),Adatbázis!$B$6:$BY$2525,76,FALSE),IF($C$1=Legördülő!$D$3,VLOOKUP(CONCATENATE($B$1,$C5,Legördülő!$G$11),Adatbázis!$A$6:$BY$2525,Adatbázis!P$3,FALSE),IF($C$1=Legördülő!$D$4,SUMIFS(Adatbázis!P$6:P$2525,Adatbázis!$F$6:$F$2525,Megjelenítő!$B$1,Adatbázis!$H$6:$H$2525,Megjelenítő!$D5),IF($C$1=Legördülő!$D$5,VLOOKUP(CONCATENATE($B$1,$C5,$D$1),Adatbázis!$A$5:$BY$2525,Adatbázis!P$3,FALSE)))))</f>
        <v>6457</v>
      </c>
      <c r="I5" s="3">
        <f>IF($C$1=Legördülő!$D$2,VLOOKUP(CONCATENATE(Megjelenítő!$B$1,Megjelenítő!$C5,Megjelenítő!I$2),Adatbázis!$B$6:$BY$2525,76,FALSE),IF($C$1=Legördülő!$D$3,VLOOKUP(CONCATENATE($B$1,$C5,Legördülő!$G$11),Adatbázis!$A$6:$BY$2525,Adatbázis!Q$3,FALSE),IF($C$1=Legördülő!$D$4,SUMIFS(Adatbázis!Q$6:Q$2525,Adatbázis!$F$6:$F$2525,Megjelenítő!$B$1,Adatbázis!$H$6:$H$2525,Megjelenítő!$D5),IF($C$1=Legördülő!$D$5,VLOOKUP(CONCATENATE($B$1,$C5,$D$1),Adatbázis!$A$5:$BY$2525,Adatbázis!Q$3,FALSE)))))</f>
        <v>1281</v>
      </c>
      <c r="J5" s="3">
        <f>IF($C$1=Legördülő!$D$2,VLOOKUP(CONCATENATE(Megjelenítő!$B$1,Megjelenítő!$C5,Megjelenítő!J$2),Adatbázis!$B$6:$BY$2525,76,FALSE),IF($C$1=Legördülő!$D$3,VLOOKUP(CONCATENATE($B$1,$C5,Legördülő!$G$11),Adatbázis!$A$6:$BY$2525,Adatbázis!R$3,FALSE),IF($C$1=Legördülő!$D$4,SUMIFS(Adatbázis!R$6:R$2525,Adatbázis!$F$6:$F$2525,Megjelenítő!$B$1,Adatbázis!$H$6:$H$2525,Megjelenítő!$D5),IF($C$1=Legördülő!$D$5,VLOOKUP(CONCATENATE($B$1,$C5,$D$1),Adatbázis!$A$5:$BY$2525,Adatbázis!R$3,FALSE)))))</f>
        <v>525</v>
      </c>
      <c r="K5" s="3">
        <f>IF($C$1=Legördülő!$D$2,VLOOKUP(CONCATENATE(Megjelenítő!$B$1,Megjelenítő!$C5,Megjelenítő!K$2),Adatbázis!$B$6:$BY$2525,76,FALSE),IF($C$1=Legördülő!$D$3,VLOOKUP(CONCATENATE($B$1,$C5,Legördülő!$G$11),Adatbázis!$A$6:$BY$2525,Adatbázis!S$3,FALSE),IF($C$1=Legördülő!$D$4,SUMIFS(Adatbázis!S$6:S$2525,Adatbázis!$F$6:$F$2525,Megjelenítő!$B$1,Adatbázis!$H$6:$H$2525,Megjelenítő!$D5),IF($C$1=Legördülő!$D$5,VLOOKUP(CONCATENATE($B$1,$C5,$D$1),Adatbázis!$A$5:$BY$2525,Adatbázis!S$3,FALSE)))))</f>
        <v>2</v>
      </c>
      <c r="L5" s="3">
        <f>IF($C$1=Legördülő!$D$2,VLOOKUP(CONCATENATE(Megjelenítő!$B$1,Megjelenítő!$C5,Megjelenítő!L$2),Adatbázis!$B$6:$BY$2525,76,FALSE),IF($C$1=Legördülő!$D$3,VLOOKUP(CONCATENATE($B$1,$C5,Legördülő!$G$11),Adatbázis!$A$6:$BY$2525,Adatbázis!T$3,FALSE),IF($C$1=Legördülő!$D$4,SUMIFS(Adatbázis!T$6:T$2525,Adatbázis!$F$6:$F$2525,Megjelenítő!$B$1,Adatbázis!$H$6:$H$2525,Megjelenítő!$D5),IF($C$1=Legördülő!$D$5,VLOOKUP(CONCATENATE($B$1,$C5,$D$1),Adatbázis!$A$5:$BY$2525,Adatbázis!T$3,FALSE)))))</f>
        <v>26</v>
      </c>
      <c r="M5" s="3">
        <f>IF($C$1=Legördülő!$D$2,VLOOKUP(CONCATENATE(Megjelenítő!$B$1,Megjelenítő!$C5,Megjelenítő!M$2),Adatbázis!$B$6:$BY$2525,76,FALSE),IF($C$1=Legördülő!$D$3,VLOOKUP(CONCATENATE($B$1,$C5,Legördülő!$G$11),Adatbázis!$A$6:$BY$2525,Adatbázis!U$3,FALSE),IF($C$1=Legördülő!$D$4,SUMIFS(Adatbázis!U$6:U$2525,Adatbázis!$F$6:$F$2525,Megjelenítő!$B$1,Adatbázis!$H$6:$H$2525,Megjelenítő!$D5),IF($C$1=Legördülő!$D$5,VLOOKUP(CONCATENATE($B$1,$C5,$D$1),Adatbázis!$A$5:$BY$2525,Adatbázis!U$3,FALSE)))))</f>
        <v>2</v>
      </c>
      <c r="N5" s="3">
        <f>IF($C$1=Legördülő!$D$2,VLOOKUP(CONCATENATE(Megjelenítő!$B$1,Megjelenítő!$C5,Megjelenítő!N$2),Adatbázis!$B$6:$BY$2525,76,FALSE),IF($C$1=Legördülő!$D$3,VLOOKUP(CONCATENATE($B$1,$C5,Legördülő!$G$11),Adatbázis!$A$6:$BY$2525,Adatbázis!V$3,FALSE),IF($C$1=Legördülő!$D$4,SUMIFS(Adatbázis!V$6:V$2525,Adatbázis!$F$6:$F$2525,Megjelenítő!$B$1,Adatbázis!$H$6:$H$2525,Megjelenítő!$D5),IF($C$1=Legördülő!$D$5,VLOOKUP(CONCATENATE($B$1,$C5,$D$1),Adatbázis!$A$5:$BY$2525,Adatbázis!V$3,FALSE)))))</f>
        <v>11534</v>
      </c>
      <c r="O5" s="3" t="str">
        <f>IF($C$1=Legördülő!$D$3,VLOOKUP(CONCATENATE($B$1,$C5,Legördülő!$G$11),Adatbázis!$A$6:$BY$2525,Adatbázis!W$3,FALSE),IF($C$1=Legördülő!$D$4,SUMIFS(Adatbázis!W$6:W$2525,Adatbázis!$F$6:$F$2525,Megjelenítő!$B$1,Adatbázis!$H$6:$H$2525,Megjelenítő!$D5),IF($C$1=Legördülő!$D$5,VLOOKUP(CONCATENATE($B$1,$C5,$D$1),Adatbázis!$A$5:$BY$2525,Adatbázis!W$3,FALSE),"")))</f>
        <v/>
      </c>
      <c r="P5" s="3" t="str">
        <f>IF($C$1=Legördülő!$D$3,VLOOKUP(CONCATENATE($B$1,$C5,Legördülő!$G$11),Adatbázis!$A$6:$BY$2525,Adatbázis!X$3,FALSE),IF($C$1=Legördülő!$D$4,SUMIFS(Adatbázis!X$6:X$2525,Adatbázis!$F$6:$F$2525,Megjelenítő!$B$1,Adatbázis!$H$6:$H$2525,Megjelenítő!$D5),IF($C$1=Legördülő!$D$5,VLOOKUP(CONCATENATE($B$1,$C5,$D$1),Adatbázis!$A$5:$BY$2525,Adatbázis!X$3,FALSE),"")))</f>
        <v/>
      </c>
      <c r="Q5" s="3" t="str">
        <f>IF($C$1=Legördülő!$D$3,VLOOKUP(CONCATENATE($B$1,$C5,Legördülő!$G$11),Adatbázis!$A$6:$BY$2525,Adatbázis!Y$3,FALSE),IF($C$1=Legördülő!$D$4,SUMIFS(Adatbázis!Y$6:Y$2525,Adatbázis!$F$6:$F$2525,Megjelenítő!$B$1,Adatbázis!$H$6:$H$2525,Megjelenítő!$D5),IF($C$1=Legördülő!$D$5,VLOOKUP(CONCATENATE($B$1,$C5,$D$1),Adatbázis!$A$5:$BY$2525,Adatbázis!Y$3,FALSE),"")))</f>
        <v/>
      </c>
      <c r="R5" s="3" t="str">
        <f>IF($C$1=Legördülő!$D$3,VLOOKUP(CONCATENATE($B$1,$C5,Legördülő!$G$11),Adatbázis!$A$6:$BY$2525,Adatbázis!Z$3,FALSE),IF($C$1=Legördülő!$D$4,SUMIFS(Adatbázis!Z$6:Z$2525,Adatbázis!$F$6:$F$2525,Megjelenítő!$B$1,Adatbázis!$H$6:$H$2525,Megjelenítő!$D5),IF($C$1=Legördülő!$D$5,VLOOKUP(CONCATENATE($B$1,$C5,$D$1),Adatbázis!$A$5:$BY$2525,Adatbázis!Z$3,FALSE),"")))</f>
        <v/>
      </c>
      <c r="S5" s="3" t="str">
        <f>IF($C$1=Legördülő!$D$3,VLOOKUP(CONCATENATE($B$1,$C5,Legördülő!$G$11),Adatbázis!$A$6:$BY$2525,Adatbázis!AA$3,FALSE),IF($C$1=Legördülő!$D$4,SUMIFS(Adatbázis!AA$6:AA$2525,Adatbázis!$F$6:$F$2525,Megjelenítő!$B$1,Adatbázis!$H$6:$H$2525,Megjelenítő!$D5),IF($C$1=Legördülő!$D$5,VLOOKUP(CONCATENATE($B$1,$C5,$D$1),Adatbázis!$A$5:$BY$2525,Adatbázis!AA$3,FALSE),"")))</f>
        <v/>
      </c>
      <c r="T5" s="3" t="str">
        <f>IF($C$1=Legördülő!$D$3,VLOOKUP(CONCATENATE($B$1,$C5,Legördülő!$G$11),Adatbázis!$A$6:$BY$2525,Adatbázis!AB$3,FALSE),IF($C$1=Legördülő!$D$4,SUMIFS(Adatbázis!AB$6:AB$2525,Adatbázis!$F$6:$F$2525,Megjelenítő!$B$1,Adatbázis!$H$6:$H$2525,Megjelenítő!$D5),IF($C$1=Legördülő!$D$5,VLOOKUP(CONCATENATE($B$1,$C5,$D$1),Adatbázis!$A$5:$BY$2525,Adatbázis!AB$3,FALSE),"")))</f>
        <v/>
      </c>
      <c r="U5" s="3" t="str">
        <f>IF($C$1=Legördülő!$D$3,VLOOKUP(CONCATENATE($B$1,$C5,Legördülő!$G$11),Adatbázis!$A$6:$BY$2525,Adatbázis!AC$3,FALSE),IF($C$1=Legördülő!$D$4,SUMIFS(Adatbázis!AC$6:AC$2525,Adatbázis!$F$6:$F$2525,Megjelenítő!$B$1,Adatbázis!$H$6:$H$2525,Megjelenítő!$D5),IF($C$1=Legördülő!$D$5,VLOOKUP(CONCATENATE($B$1,$C5,$D$1),Adatbázis!$A$5:$BY$2525,Adatbázis!AC$3,FALSE),"")))</f>
        <v/>
      </c>
      <c r="V5" s="3" t="str">
        <f>IF($C$1=Legördülő!$D$3,VLOOKUP(CONCATENATE($B$1,$C5,Legördülő!$G$11),Adatbázis!$A$6:$BY$2525,Adatbázis!AD$3,FALSE),IF($C$1=Legördülő!$D$4,SUMIFS(Adatbázis!AD$6:AD$2525,Adatbázis!$F$6:$F$2525,Megjelenítő!$B$1,Adatbázis!$H$6:$H$2525,Megjelenítő!$D5),IF($C$1=Legördülő!$D$5,VLOOKUP(CONCATENATE($B$1,$C5,$D$1),Adatbázis!$A$5:$BY$2525,Adatbázis!AD$3,FALSE),"")))</f>
        <v/>
      </c>
      <c r="W5" s="3" t="str">
        <f>IF($C$1=Legördülő!$D$3,VLOOKUP(CONCATENATE($B$1,$C5,Legördülő!$G$11),Adatbázis!$A$6:$BY$2525,Adatbázis!AE$3,FALSE),IF($C$1=Legördülő!$D$4,SUMIFS(Adatbázis!AE$6:AE$2525,Adatbázis!$F$6:$F$2525,Megjelenítő!$B$1,Adatbázis!$H$6:$H$2525,Megjelenítő!$D5),IF($C$1=Legördülő!$D$5,VLOOKUP(CONCATENATE($B$1,$C5,$D$1),Adatbázis!$A$5:$BY$2525,Adatbázis!AE$3,FALSE),"")))</f>
        <v/>
      </c>
      <c r="X5" s="3" t="str">
        <f>IF($C$1=Legördülő!$D$3,VLOOKUP(CONCATENATE($B$1,$C5,Legördülő!$G$11),Adatbázis!$A$6:$BY$2525,Adatbázis!AF$3,FALSE),IF($C$1=Legördülő!$D$4,SUMIFS(Adatbázis!AF$6:AF$2525,Adatbázis!$F$6:$F$2525,Megjelenítő!$B$1,Adatbázis!$H$6:$H$2525,Megjelenítő!$D5),IF($C$1=Legördülő!$D$5,VLOOKUP(CONCATENATE($B$1,$C5,$D$1),Adatbázis!$A$5:$BY$2525,Adatbázis!AF$3,FALSE),"")))</f>
        <v/>
      </c>
      <c r="Y5" s="3" t="str">
        <f>IF($C$1=Legördülő!$D$3,VLOOKUP(CONCATENATE($B$1,$C5,Legördülő!$G$11),Adatbázis!$A$6:$BY$2525,Adatbázis!AG$3,FALSE),IF($C$1=Legördülő!$D$4,SUMIFS(Adatbázis!AG$6:AG$2525,Adatbázis!$F$6:$F$2525,Megjelenítő!$B$1,Adatbázis!$H$6:$H$2525,Megjelenítő!$D5),IF($C$1=Legördülő!$D$5,VLOOKUP(CONCATENATE($B$1,$C5,$D$1),Adatbázis!$A$5:$BY$2525,Adatbázis!AG$3,FALSE),"")))</f>
        <v/>
      </c>
      <c r="Z5" s="3" t="str">
        <f>IF($C$1=Legördülő!$D$3,VLOOKUP(CONCATENATE($B$1,$C5,Legördülő!$G$11),Adatbázis!$A$6:$BY$2525,Adatbázis!AH$3,FALSE),IF($C$1=Legördülő!$D$4,SUMIFS(Adatbázis!AH$6:AH$2525,Adatbázis!$F$6:$F$2525,Megjelenítő!$B$1,Adatbázis!$H$6:$H$2525,Megjelenítő!$D5),IF($C$1=Legördülő!$D$5,VLOOKUP(CONCATENATE($B$1,$C5,$D$1),Adatbázis!$A$5:$BY$2525,Adatbázis!AH$3,FALSE),"")))</f>
        <v/>
      </c>
      <c r="AA5" s="3" t="str">
        <f>IF($C$1=Legördülő!$D$3,VLOOKUP(CONCATENATE($B$1,$C5,Legördülő!$G$11),Adatbázis!$A$6:$BY$2525,Adatbázis!AI$3,FALSE),IF($C$1=Legördülő!$D$4,SUMIFS(Adatbázis!AI$6:AI$2525,Adatbázis!$F$6:$F$2525,Megjelenítő!$B$1,Adatbázis!$H$6:$H$2525,Megjelenítő!$D5),IF($C$1=Legördülő!$D$5,VLOOKUP(CONCATENATE($B$1,$C5,$D$1),Adatbázis!$A$5:$BY$2525,Adatbázis!AI$3,FALSE),"")))</f>
        <v/>
      </c>
      <c r="AB5" s="3" t="str">
        <f>IF($C$1=Legördülő!$D$3,VLOOKUP(CONCATENATE($B$1,$C5,Legördülő!$G$11),Adatbázis!$A$6:$BY$2525,Adatbázis!AJ$3,FALSE),IF($C$1=Legördülő!$D$4,SUMIFS(Adatbázis!AJ$6:AJ$2525,Adatbázis!$F$6:$F$2525,Megjelenítő!$B$1,Adatbázis!$H$6:$H$2525,Megjelenítő!$D5),IF($C$1=Legördülő!$D$5,VLOOKUP(CONCATENATE($B$1,$C5,$D$1),Adatbázis!$A$5:$BY$2525,Adatbázis!AJ$3,FALSE),"")))</f>
        <v/>
      </c>
      <c r="AC5" s="3" t="str">
        <f>IF($C$1=Legördülő!$D$3,VLOOKUP(CONCATENATE($B$1,$C5,Legördülő!$G$11),Adatbázis!$A$6:$BY$2525,Adatbázis!AK$3,FALSE),IF($C$1=Legördülő!$D$4,SUMIFS(Adatbázis!AK$6:AK$2525,Adatbázis!$F$6:$F$2525,Megjelenítő!$B$1,Adatbázis!$H$6:$H$2525,Megjelenítő!$D5),IF($C$1=Legördülő!$D$5,VLOOKUP(CONCATENATE($B$1,$C5,$D$1),Adatbázis!$A$5:$BY$2525,Adatbázis!AK$3,FALSE),"")))</f>
        <v/>
      </c>
      <c r="AD5" s="3" t="str">
        <f>IF($C$1=Legördülő!$D$3,VLOOKUP(CONCATENATE($B$1,$C5,Legördülő!$G$11),Adatbázis!$A$6:$BY$2525,Adatbázis!AL$3,FALSE),IF($C$1=Legördülő!$D$4,SUMIFS(Adatbázis!AL$6:AL$2525,Adatbázis!$F$6:$F$2525,Megjelenítő!$B$1,Adatbázis!$H$6:$H$2525,Megjelenítő!$D5),IF($C$1=Legördülő!$D$5,VLOOKUP(CONCATENATE($B$1,$C5,$D$1),Adatbázis!$A$5:$BY$2525,Adatbázis!AL$3,FALSE),"")))</f>
        <v/>
      </c>
      <c r="AE5" s="3" t="str">
        <f>IF($C$1=Legördülő!$D$3,VLOOKUP(CONCATENATE($B$1,$C5,Legördülő!$G$11),Adatbázis!$A$6:$BY$2525,Adatbázis!AM$3,FALSE),IF($C$1=Legördülő!$D$4,SUMIFS(Adatbázis!AM$6:AM$2525,Adatbázis!$F$6:$F$2525,Megjelenítő!$B$1,Adatbázis!$H$6:$H$2525,Megjelenítő!$D5),IF($C$1=Legördülő!$D$5,VLOOKUP(CONCATENATE($B$1,$C5,$D$1),Adatbázis!$A$5:$BY$2525,Adatbázis!AM$3,FALSE),"")))</f>
        <v/>
      </c>
      <c r="AF5" s="3" t="str">
        <f>IF($C$1=Legördülő!$D$3,VLOOKUP(CONCATENATE($B$1,$C5,Legördülő!$G$11),Adatbázis!$A$6:$BY$2525,Adatbázis!AN$3,FALSE),IF($C$1=Legördülő!$D$4,SUMIFS(Adatbázis!AN$6:AN$2525,Adatbázis!$F$6:$F$2525,Megjelenítő!$B$1,Adatbázis!$H$6:$H$2525,Megjelenítő!$D5),IF($C$1=Legördülő!$D$5,VLOOKUP(CONCATENATE($B$1,$C5,$D$1),Adatbázis!$A$5:$BY$2525,Adatbázis!AN$3,FALSE),"")))</f>
        <v/>
      </c>
      <c r="AG5" s="3" t="str">
        <f>IF($C$1=Legördülő!$D$3,VLOOKUP(CONCATENATE($B$1,$C5,Legördülő!$G$11),Adatbázis!$A$6:$BY$2525,Adatbázis!AO$3,FALSE),IF($C$1=Legördülő!$D$4,SUMIFS(Adatbázis!AO$6:AO$2525,Adatbázis!$F$6:$F$2525,Megjelenítő!$B$1,Adatbázis!$H$6:$H$2525,Megjelenítő!$D5),IF($C$1=Legördülő!$D$5,VLOOKUP(CONCATENATE($B$1,$C5,$D$1),Adatbázis!$A$5:$BY$2525,Adatbázis!AO$3,FALSE),"")))</f>
        <v/>
      </c>
      <c r="AH5" s="3" t="str">
        <f>IF($C$1=Legördülő!$D$3,VLOOKUP(CONCATENATE($B$1,$C5,Legördülő!$G$11),Adatbázis!$A$6:$BY$2525,Adatbázis!AP$3,FALSE),IF($C$1=Legördülő!$D$4,SUMIFS(Adatbázis!AP$6:AP$2525,Adatbázis!$F$6:$F$2525,Megjelenítő!$B$1,Adatbázis!$H$6:$H$2525,Megjelenítő!$D5),IF($C$1=Legördülő!$D$5,VLOOKUP(CONCATENATE($B$1,$C5,$D$1),Adatbázis!$A$5:$BY$2525,Adatbázis!AP$3,FALSE),"")))</f>
        <v/>
      </c>
      <c r="AI5" s="3" t="str">
        <f>IF($C$1=Legördülő!$D$3,VLOOKUP(CONCATENATE($B$1,$C5,Legördülő!$G$11),Adatbázis!$A$6:$BY$2525,Adatbázis!AQ$3,FALSE),IF($C$1=Legördülő!$D$4,SUMIFS(Adatbázis!AQ$6:AQ$2525,Adatbázis!$F$6:$F$2525,Megjelenítő!$B$1,Adatbázis!$H$6:$H$2525,Megjelenítő!$D5),IF($C$1=Legördülő!$D$5,VLOOKUP(CONCATENATE($B$1,$C5,$D$1),Adatbázis!$A$5:$BY$2525,Adatbázis!AQ$3,FALSE),"")))</f>
        <v/>
      </c>
      <c r="AJ5" s="3" t="str">
        <f>IF($C$1=Legördülő!$D$3,VLOOKUP(CONCATENATE($B$1,$C5,Legördülő!$G$11),Adatbázis!$A$6:$BY$2525,Adatbázis!AR$3,FALSE),IF($C$1=Legördülő!$D$4,SUMIFS(Adatbázis!AR$6:AR$2525,Adatbázis!$F$6:$F$2525,Megjelenítő!$B$1,Adatbázis!$H$6:$H$2525,Megjelenítő!$D5),IF($C$1=Legördülő!$D$5,VLOOKUP(CONCATENATE($B$1,$C5,$D$1),Adatbázis!$A$5:$BY$2525,Adatbázis!AR$3,FALSE),"")))</f>
        <v/>
      </c>
      <c r="AK5" s="3" t="str">
        <f>IF($C$1=Legördülő!$D$3,VLOOKUP(CONCATENATE($B$1,$C5,Legördülő!$G$11),Adatbázis!$A$6:$BY$2525,Adatbázis!AS$3,FALSE),IF($C$1=Legördülő!$D$4,SUMIFS(Adatbázis!AS$6:AS$2525,Adatbázis!$F$6:$F$2525,Megjelenítő!$B$1,Adatbázis!$H$6:$H$2525,Megjelenítő!$D5),IF($C$1=Legördülő!$D$5,VLOOKUP(CONCATENATE($B$1,$C5,$D$1),Adatbázis!$A$5:$BY$2525,Adatbázis!AS$3,FALSE),"")))</f>
        <v/>
      </c>
      <c r="AL5" s="3" t="str">
        <f>IF($C$1=Legördülő!$D$3,VLOOKUP(CONCATENATE($B$1,$C5,Legördülő!$G$11),Adatbázis!$A$6:$BY$2525,Adatbázis!AT$3,FALSE),IF($C$1=Legördülő!$D$4,SUMIFS(Adatbázis!AT$6:AT$2525,Adatbázis!$F$6:$F$2525,Megjelenítő!$B$1,Adatbázis!$H$6:$H$2525,Megjelenítő!$D5),IF($C$1=Legördülő!$D$5,VLOOKUP(CONCATENATE($B$1,$C5,$D$1),Adatbázis!$A$5:$BY$2525,Adatbázis!AT$3,FALSE),"")))</f>
        <v/>
      </c>
      <c r="AM5" s="3" t="str">
        <f>IF($C$1=Legördülő!$D$3,VLOOKUP(CONCATENATE($B$1,$C5,Legördülő!$G$11),Adatbázis!$A$6:$BY$2525,Adatbázis!AU$3,FALSE),IF($C$1=Legördülő!$D$4,SUMIFS(Adatbázis!AU$6:AU$2525,Adatbázis!$F$6:$F$2525,Megjelenítő!$B$1,Adatbázis!$H$6:$H$2525,Megjelenítő!$D5),IF($C$1=Legördülő!$D$5,VLOOKUP(CONCATENATE($B$1,$C5,$D$1),Adatbázis!$A$5:$BY$2525,Adatbázis!AU$3,FALSE),"")))</f>
        <v/>
      </c>
      <c r="AN5" s="3" t="str">
        <f>IF($C$1=Legördülő!$D$3,VLOOKUP(CONCATENATE($B$1,$C5,Legördülő!$G$11),Adatbázis!$A$6:$BY$2525,Adatbázis!AV$3,FALSE),IF($C$1=Legördülő!$D$4,SUMIFS(Adatbázis!AV$6:AV$2525,Adatbázis!$F$6:$F$2525,Megjelenítő!$B$1,Adatbázis!$H$6:$H$2525,Megjelenítő!$D5),IF($C$1=Legördülő!$D$5,VLOOKUP(CONCATENATE($B$1,$C5,$D$1),Adatbázis!$A$5:$BY$2525,Adatbázis!AV$3,FALSE),"")))</f>
        <v/>
      </c>
      <c r="AO5" s="3" t="str">
        <f>IF($C$1=Legördülő!$D$3,VLOOKUP(CONCATENATE($B$1,$C5,Legördülő!$G$11),Adatbázis!$A$6:$BY$2525,Adatbázis!AW$3,FALSE),IF($C$1=Legördülő!$D$4,SUMIFS(Adatbázis!AW$6:AW$2525,Adatbázis!$F$6:$F$2525,Megjelenítő!$B$1,Adatbázis!$H$6:$H$2525,Megjelenítő!$D5),IF($C$1=Legördülő!$D$5,VLOOKUP(CONCATENATE($B$1,$C5,$D$1),Adatbázis!$A$5:$BY$2525,Adatbázis!AW$3,FALSE),"")))</f>
        <v/>
      </c>
      <c r="AP5" s="3" t="str">
        <f>IF($C$1=Legördülő!$D$3,VLOOKUP(CONCATENATE($B$1,$C5,Legördülő!$G$11),Adatbázis!$A$6:$BY$2525,Adatbázis!AX$3,FALSE),IF($C$1=Legördülő!$D$4,SUMIFS(Adatbázis!AX$6:AX$2525,Adatbázis!$F$6:$F$2525,Megjelenítő!$B$1,Adatbázis!$H$6:$H$2525,Megjelenítő!$D5),IF($C$1=Legördülő!$D$5,VLOOKUP(CONCATENATE($B$1,$C5,$D$1),Adatbázis!$A$5:$BY$2525,Adatbázis!AX$3,FALSE),"")))</f>
        <v/>
      </c>
      <c r="AQ5" s="3" t="str">
        <f>IF($C$1=Legördülő!$D$3,VLOOKUP(CONCATENATE($B$1,$C5,Legördülő!$G$11),Adatbázis!$A$6:$BY$2525,Adatbázis!AY$3,FALSE),IF($C$1=Legördülő!$D$4,SUMIFS(Adatbázis!AY$6:AY$2525,Adatbázis!$F$6:$F$2525,Megjelenítő!$B$1,Adatbázis!$H$6:$H$2525,Megjelenítő!$D5),IF($C$1=Legördülő!$D$5,VLOOKUP(CONCATENATE($B$1,$C5,$D$1),Adatbázis!$A$5:$BY$2525,Adatbázis!AY$3,FALSE),"")))</f>
        <v/>
      </c>
      <c r="AR5" s="3" t="str">
        <f>IF($C$1=Legördülő!$D$3,VLOOKUP(CONCATENATE($B$1,$C5,Legördülő!$G$11),Adatbázis!$A$6:$BY$2525,Adatbázis!AZ$3,FALSE),IF($C$1=Legördülő!$D$4,SUMIFS(Adatbázis!AZ$6:AZ$2525,Adatbázis!$F$6:$F$2525,Megjelenítő!$B$1,Adatbázis!$H$6:$H$2525,Megjelenítő!$D5),IF($C$1=Legördülő!$D$5,VLOOKUP(CONCATENATE($B$1,$C5,$D$1),Adatbázis!$A$5:$BY$2525,Adatbázis!AZ$3,FALSE),"")))</f>
        <v/>
      </c>
      <c r="AS5" s="3" t="str">
        <f>IF($C$1=Legördülő!$D$3,VLOOKUP(CONCATENATE($B$1,$C5,Legördülő!$G$11),Adatbázis!$A$6:$BY$2525,Adatbázis!BA$3,FALSE),IF($C$1=Legördülő!$D$4,SUMIFS(Adatbázis!BA$6:BA$2525,Adatbázis!$F$6:$F$2525,Megjelenítő!$B$1,Adatbázis!$H$6:$H$2525,Megjelenítő!$D5),IF($C$1=Legördülő!$D$5,VLOOKUP(CONCATENATE($B$1,$C5,$D$1),Adatbázis!$A$5:$BY$2525,Adatbázis!BA$3,FALSE),"")))</f>
        <v/>
      </c>
      <c r="AT5" s="3" t="str">
        <f>IF($C$1=Legördülő!$D$3,VLOOKUP(CONCATENATE($B$1,$C5,Legördülő!$G$11),Adatbázis!$A$6:$BY$2525,Adatbázis!BB$3,FALSE),IF($C$1=Legördülő!$D$4,SUMIFS(Adatbázis!BB$6:BB$2525,Adatbázis!$F$6:$F$2525,Megjelenítő!$B$1,Adatbázis!$H$6:$H$2525,Megjelenítő!$D5),IF($C$1=Legördülő!$D$5,VLOOKUP(CONCATENATE($B$1,$C5,$D$1),Adatbázis!$A$5:$BY$2525,Adatbázis!BB$3,FALSE),"")))</f>
        <v/>
      </c>
      <c r="AU5" s="3" t="str">
        <f>IF($C$1=Legördülő!$D$3,VLOOKUP(CONCATENATE($B$1,$C5,Legördülő!$G$11),Adatbázis!$A$6:$BY$2525,Adatbázis!BC$3,FALSE),IF($C$1=Legördülő!$D$4,SUMIFS(Adatbázis!BC$6:BC$2525,Adatbázis!$F$6:$F$2525,Megjelenítő!$B$1,Adatbázis!$H$6:$H$2525,Megjelenítő!$D5),IF($C$1=Legördülő!$D$5,VLOOKUP(CONCATENATE($B$1,$C5,$D$1),Adatbázis!$A$5:$BY$2525,Adatbázis!BC$3,FALSE),"")))</f>
        <v/>
      </c>
      <c r="AV5" s="3" t="str">
        <f>IF($C$1=Legördülő!$D$3,VLOOKUP(CONCATENATE($B$1,$C5,Legördülő!$G$11),Adatbázis!$A$6:$BY$2525,Adatbázis!BD$3,FALSE),IF($C$1=Legördülő!$D$4,SUMIFS(Adatbázis!BD$6:BD$2525,Adatbázis!$F$6:$F$2525,Megjelenítő!$B$1,Adatbázis!$H$6:$H$2525,Megjelenítő!$D5),IF($C$1=Legördülő!$D$5,VLOOKUP(CONCATENATE($B$1,$C5,$D$1),Adatbázis!$A$5:$BY$2525,Adatbázis!BD$3,FALSE),"")))</f>
        <v/>
      </c>
      <c r="AW5" s="3" t="str">
        <f>IF($C$1=Legördülő!$D$3,VLOOKUP(CONCATENATE($B$1,$C5,Legördülő!$G$11),Adatbázis!$A$6:$BY$2525,Adatbázis!BE$3,FALSE),IF($C$1=Legördülő!$D$4,SUMIFS(Adatbázis!BE$6:BE$2525,Adatbázis!$F$6:$F$2525,Megjelenítő!$B$1,Adatbázis!$H$6:$H$2525,Megjelenítő!$D5),IF($C$1=Legördülő!$D$5,VLOOKUP(CONCATENATE($B$1,$C5,$D$1),Adatbázis!$A$5:$BY$2525,Adatbázis!BE$3,FALSE),"")))</f>
        <v/>
      </c>
      <c r="AX5" s="3" t="str">
        <f>IF($C$1=Legördülő!$D$3,VLOOKUP(CONCATENATE($B$1,$C5,Legördülő!$G$11),Adatbázis!$A$6:$BY$2525,Adatbázis!BF$3,FALSE),IF($C$1=Legördülő!$D$4,SUMIFS(Adatbázis!BF$6:BF$2525,Adatbázis!$F$6:$F$2525,Megjelenítő!$B$1,Adatbázis!$H$6:$H$2525,Megjelenítő!$D5),IF($C$1=Legördülő!$D$5,VLOOKUP(CONCATENATE($B$1,$C5,$D$1),Adatbázis!$A$5:$BY$2525,Adatbázis!BF$3,FALSE),"")))</f>
        <v/>
      </c>
      <c r="AY5" s="3" t="str">
        <f>IF($C$1=Legördülő!$D$3,VLOOKUP(CONCATENATE($B$1,$C5,Legördülő!$G$11),Adatbázis!$A$6:$BY$2525,Adatbázis!BG$3,FALSE),IF($C$1=Legördülő!$D$4,SUMIFS(Adatbázis!BG$6:BG$2525,Adatbázis!$F$6:$F$2525,Megjelenítő!$B$1,Adatbázis!$H$6:$H$2525,Megjelenítő!$D5),IF($C$1=Legördülő!$D$5,VLOOKUP(CONCATENATE($B$1,$C5,$D$1),Adatbázis!$A$5:$BY$2525,Adatbázis!BG$3,FALSE),"")))</f>
        <v/>
      </c>
      <c r="AZ5" s="3" t="str">
        <f>IF($C$1=Legördülő!$D$3,VLOOKUP(CONCATENATE($B$1,$C5,Legördülő!$G$11),Adatbázis!$A$6:$BY$2525,Adatbázis!BH$3,FALSE),IF($C$1=Legördülő!$D$4,SUMIFS(Adatbázis!BH$6:BH$2525,Adatbázis!$F$6:$F$2525,Megjelenítő!$B$1,Adatbázis!$H$6:$H$2525,Megjelenítő!$D5),IF($C$1=Legördülő!$D$5,VLOOKUP(CONCATENATE($B$1,$C5,$D$1),Adatbázis!$A$5:$BY$2525,Adatbázis!BH$3,FALSE),"")))</f>
        <v/>
      </c>
      <c r="BA5" s="3" t="str">
        <f>IF($C$1=Legördülő!$D$3,VLOOKUP(CONCATENATE($B$1,$C5,Legördülő!$G$11),Adatbázis!$A$6:$BY$2525,Adatbázis!BI$3,FALSE),IF($C$1=Legördülő!$D$4,SUMIFS(Adatbázis!BI$6:BI$2525,Adatbázis!$F$6:$F$2525,Megjelenítő!$B$1,Adatbázis!$H$6:$H$2525,Megjelenítő!$D5),IF($C$1=Legördülő!$D$5,VLOOKUP(CONCATENATE($B$1,$C5,$D$1),Adatbázis!$A$5:$BY$2525,Adatbázis!BI$3,FALSE),"")))</f>
        <v/>
      </c>
      <c r="BB5" s="3" t="str">
        <f>IF($C$1=Legördülő!$D$3,VLOOKUP(CONCATENATE($B$1,$C5,Legördülő!$G$11),Adatbázis!$A$6:$BY$2525,Adatbázis!BJ$3,FALSE),IF($C$1=Legördülő!$D$4,SUMIFS(Adatbázis!BJ$6:BJ$2525,Adatbázis!$F$6:$F$2525,Megjelenítő!$B$1,Adatbázis!$H$6:$H$2525,Megjelenítő!$D5),IF($C$1=Legördülő!$D$5,VLOOKUP(CONCATENATE($B$1,$C5,$D$1),Adatbázis!$A$5:$BY$2525,Adatbázis!BJ$3,FALSE),"")))</f>
        <v/>
      </c>
      <c r="BC5" s="3" t="str">
        <f>IF($C$1=Legördülő!$D$3,VLOOKUP(CONCATENATE($B$1,$C5,Legördülő!$G$11),Adatbázis!$A$6:$BY$2525,Adatbázis!BK$3,FALSE),IF($C$1=Legördülő!$D$4,SUMIFS(Adatbázis!BK$6:BK$2525,Adatbázis!$F$6:$F$2525,Megjelenítő!$B$1,Adatbázis!$H$6:$H$2525,Megjelenítő!$D5),IF($C$1=Legördülő!$D$5,VLOOKUP(CONCATENATE($B$1,$C5,$D$1),Adatbázis!$A$5:$BY$2525,Adatbázis!BK$3,FALSE),"")))</f>
        <v/>
      </c>
      <c r="BD5" s="3" t="str">
        <f>IF($C$1=Legördülő!$D$3,VLOOKUP(CONCATENATE($B$1,$C5,Legördülő!$G$11),Adatbázis!$A$6:$BY$2525,Adatbázis!BL$3,FALSE),IF($C$1=Legördülő!$D$4,SUMIFS(Adatbázis!BL$6:BL$2525,Adatbázis!$F$6:$F$2525,Megjelenítő!$B$1,Adatbázis!$H$6:$H$2525,Megjelenítő!$D5),IF($C$1=Legördülő!$D$5,VLOOKUP(CONCATENATE($B$1,$C5,$D$1),Adatbázis!$A$5:$BY$2525,Adatbázis!BL$3,FALSE),"")))</f>
        <v/>
      </c>
      <c r="BE5" s="3" t="str">
        <f>IF($C$1=Legördülő!$D$3,VLOOKUP(CONCATENATE($B$1,$C5,Legördülő!$G$11),Adatbázis!$A$6:$BY$2525,Adatbázis!BM$3,FALSE),IF($C$1=Legördülő!$D$4,SUMIFS(Adatbázis!BM$6:BM$2525,Adatbázis!$F$6:$F$2525,Megjelenítő!$B$1,Adatbázis!$H$6:$H$2525,Megjelenítő!$D5),IF($C$1=Legördülő!$D$5,VLOOKUP(CONCATENATE($B$1,$C5,$D$1),Adatbázis!$A$5:$BY$2525,Adatbázis!BM$3,FALSE),"")))</f>
        <v/>
      </c>
      <c r="BF5" s="3" t="str">
        <f>IF($C$1=Legördülő!$D$3,VLOOKUP(CONCATENATE($B$1,$C5,Legördülő!$G$11),Adatbázis!$A$6:$BY$2525,Adatbázis!BN$3,FALSE),IF($C$1=Legördülő!$D$4,SUMIFS(Adatbázis!BN$6:BN$2525,Adatbázis!$F$6:$F$2525,Megjelenítő!$B$1,Adatbázis!$H$6:$H$2525,Megjelenítő!$D5),IF($C$1=Legördülő!$D$5,VLOOKUP(CONCATENATE($B$1,$C5,$D$1),Adatbázis!$A$5:$BY$2525,Adatbázis!BN$3,FALSE),"")))</f>
        <v/>
      </c>
      <c r="BG5" s="3" t="str">
        <f>IF($C$1=Legördülő!$D$3,VLOOKUP(CONCATENATE($B$1,$C5,Legördülő!$G$11),Adatbázis!$A$6:$BY$2525,Adatbázis!BO$3,FALSE),IF($C$1=Legördülő!$D$4,SUMIFS(Adatbázis!BO$6:BO$2525,Adatbázis!$F$6:$F$2525,Megjelenítő!$B$1,Adatbázis!$H$6:$H$2525,Megjelenítő!$D5),IF($C$1=Legördülő!$D$5,VLOOKUP(CONCATENATE($B$1,$C5,$D$1),Adatbázis!$A$5:$BY$2525,Adatbázis!BO$3,FALSE),"")))</f>
        <v/>
      </c>
      <c r="BH5" s="3" t="str">
        <f>IF($C$1=Legördülő!$D$3,VLOOKUP(CONCATENATE($B$1,$C5,Legördülő!$G$11),Adatbázis!$A$6:$BY$2525,Adatbázis!BP$3,FALSE),IF($C$1=Legördülő!$D$4,SUMIFS(Adatbázis!BP$6:BP$2525,Adatbázis!$F$6:$F$2525,Megjelenítő!$B$1,Adatbázis!$H$6:$H$2525,Megjelenítő!$D5),IF($C$1=Legördülő!$D$5,VLOOKUP(CONCATENATE($B$1,$C5,$D$1),Adatbázis!$A$5:$BY$2525,Adatbázis!BP$3,FALSE),"")))</f>
        <v/>
      </c>
      <c r="BI5" s="3" t="str">
        <f>IF($C$1=Legördülő!$D$3,VLOOKUP(CONCATENATE($B$1,$C5,Legördülő!$G$11),Adatbázis!$A$6:$BY$2525,Adatbázis!BQ$3,FALSE),IF($C$1=Legördülő!$D$4,SUMIFS(Adatbázis!BQ$6:BQ$2525,Adatbázis!$F$6:$F$2525,Megjelenítő!$B$1,Adatbázis!$H$6:$H$2525,Megjelenítő!$D5),IF($C$1=Legördülő!$D$5,VLOOKUP(CONCATENATE($B$1,$C5,$D$1),Adatbázis!$A$5:$BY$2525,Adatbázis!BQ$3,FALSE),"")))</f>
        <v/>
      </c>
      <c r="BJ5" s="3" t="str">
        <f>IF($C$1=Legördülő!$D$3,VLOOKUP(CONCATENATE($B$1,$C5,Legördülő!$G$11),Adatbázis!$A$6:$BY$2525,Adatbázis!BR$3,FALSE),IF($C$1=Legördülő!$D$4,SUMIFS(Adatbázis!BR$6:BR$2525,Adatbázis!$F$6:$F$2525,Megjelenítő!$B$1,Adatbázis!$H$6:$H$2525,Megjelenítő!$D5),IF($C$1=Legördülő!$D$5,VLOOKUP(CONCATENATE($B$1,$C5,$D$1),Adatbázis!$A$5:$BY$2525,Adatbázis!BR$3,FALSE),"")))</f>
        <v/>
      </c>
      <c r="BK5" s="3" t="str">
        <f>IF($C$1=Legördülő!$D$3,VLOOKUP(CONCATENATE($B$1,$C5,Legördülő!$G$11),Adatbázis!$A$6:$BY$2525,Adatbázis!BS$3,FALSE),IF($C$1=Legördülő!$D$4,SUMIFS(Adatbázis!BS$6:BS$2525,Adatbázis!$F$6:$F$2525,Megjelenítő!$B$1,Adatbázis!$H$6:$H$2525,Megjelenítő!$D5),IF($C$1=Legördülő!$D$5,VLOOKUP(CONCATENATE($B$1,$C5,$D$1),Adatbázis!$A$5:$BY$2525,Adatbázis!BS$3,FALSE),"")))</f>
        <v/>
      </c>
      <c r="BL5" s="3" t="str">
        <f>IF($C$1=Legördülő!$D$3,VLOOKUP(CONCATENATE($B$1,$C5,Legördülő!$G$11),Adatbázis!$A$6:$BY$2525,Adatbázis!BT$3,FALSE),IF($C$1=Legördülő!$D$4,SUMIFS(Adatbázis!BT$6:BT$2525,Adatbázis!$F$6:$F$2525,Megjelenítő!$B$1,Adatbázis!$H$6:$H$2525,Megjelenítő!$D5),IF($C$1=Legördülő!$D$5,VLOOKUP(CONCATENATE($B$1,$C5,$D$1),Adatbázis!$A$5:$BY$2525,Adatbázis!BT$3,FALSE),"")))</f>
        <v/>
      </c>
      <c r="BM5" s="3" t="str">
        <f>IF($C$1=Legördülő!$D$3,VLOOKUP(CONCATENATE($B$1,$C5,Legördülő!$G$11),Adatbázis!$A$6:$BY$2525,Adatbázis!BU$3,FALSE),IF($C$1=Legördülő!$D$4,SUMIFS(Adatbázis!BU$6:BU$2525,Adatbázis!$F$6:$F$2525,Megjelenítő!$B$1,Adatbázis!$H$6:$H$2525,Megjelenítő!$D5),IF($C$1=Legördülő!$D$5,VLOOKUP(CONCATENATE($B$1,$C5,$D$1),Adatbázis!$A$5:$BY$2525,Adatbázis!BU$3,FALSE),"")))</f>
        <v/>
      </c>
      <c r="BN5" s="3" t="str">
        <f>IF($C$1=Legördülő!$D$3,VLOOKUP(CONCATENATE($B$1,$C5,Legördülő!$G$11),Adatbázis!$A$6:$BY$2525,Adatbázis!BV$3,FALSE),IF($C$1=Legördülő!$D$4,SUMIFS(Adatbázis!BV$6:BV$2525,Adatbázis!$F$6:$F$2525,Megjelenítő!$B$1,Adatbázis!$H$6:$H$2525,Megjelenítő!$D5),IF($C$1=Legördülő!$D$5,VLOOKUP(CONCATENATE($B$1,$C5,$D$1),Adatbázis!$A$5:$BY$2525,Adatbázis!BV$3,FALSE),"")))</f>
        <v/>
      </c>
      <c r="BO5" s="3" t="str">
        <f>IF($C$1=Legördülő!$D$3,VLOOKUP(CONCATENATE($B$1,$C5,Legördülő!$G$11),Adatbázis!$A$6:$BY$2525,Adatbázis!BW$3,FALSE),IF($C$1=Legördülő!$D$4,SUMIFS(Adatbázis!BW$6:BW$2525,Adatbázis!$F$6:$F$2525,Megjelenítő!$B$1,Adatbázis!$H$6:$H$2525,Megjelenítő!$D5),IF($C$1=Legördülő!$D$5,VLOOKUP(CONCATENATE($B$1,$C5,$D$1),Adatbázis!$A$5:$BY$2525,Adatbázis!BW$3,FALSE),"")))</f>
        <v/>
      </c>
      <c r="BP5" s="3" t="str">
        <f>IF($C$1=Legördülő!$D$3,VLOOKUP(CONCATENATE($B$1,$C5,Legördülő!$G$11),Adatbázis!$A$6:$BY$2525,Adatbázis!BX$3,FALSE),IF($C$1=Legördülő!$D$4,SUMIFS(Adatbázis!BX$6:BX$2525,Adatbázis!$F$6:$F$2525,Megjelenítő!$B$1,Adatbázis!$H$6:$H$2525,Megjelenítő!$D5),IF($C$1=Legördülő!$D$5,VLOOKUP(CONCATENATE($B$1,$C5,$D$1),Adatbázis!$A$5:$BY$2525,Adatbázis!BX$3,FALSE),"")))</f>
        <v/>
      </c>
    </row>
    <row r="6" spans="2:68" x14ac:dyDescent="0.25">
      <c r="B6">
        <f t="shared" si="0"/>
        <v>2010</v>
      </c>
      <c r="C6" s="2" t="str">
        <f>IF($C$1=Legördülő!$D$4,"",Adatbázis!$L9)</f>
        <v>11 Törvényhozók, igazgatási és érdek-képviseleti vezetők</v>
      </c>
      <c r="D6" t="str">
        <f>IF($C$1=Legördülő!$D$4,Legördülő!G5,IF($C$1=Legördülő!$D$5,$D$1,""))</f>
        <v/>
      </c>
      <c r="E6" s="3">
        <f>IF($C$1=Legördülő!$D$2,VLOOKUP(CONCATENATE(Megjelenítő!$B$1,Megjelenítő!$C6,Megjelenítő!E$2),Adatbázis!$B$6:$BY$2525,76,FALSE),IF($C$1=Legördülő!$D$3,VLOOKUP(CONCATENATE($B$1,$C6,Legördülő!$G$11),Adatbázis!$A$6:$BY$2525,Adatbázis!M$3,FALSE),IF($C$1=Legördülő!$D$4,SUMIFS(Adatbázis!M$6:M$2525,Adatbázis!$F$6:$F$2525,Megjelenítő!$B$1,Adatbázis!$H$6:$H$2525,Megjelenítő!$D6),IF($C$1=Legördülő!$D$5,VLOOKUP(CONCATENATE($B$1,$C6,$D$1),Adatbázis!$A$5:$BY$2525,Adatbázis!M$3,FALSE)))))</f>
        <v>0</v>
      </c>
      <c r="F6" s="3">
        <f>IF($C$1=Legördülő!$D$2,VLOOKUP(CONCATENATE(Megjelenítő!$B$1,Megjelenítő!$C6,Megjelenítő!F$2),Adatbázis!$B$6:$BY$2525,76,FALSE),IF($C$1=Legördülő!$D$3,VLOOKUP(CONCATENATE($B$1,$C6,Legördülő!$G$11),Adatbázis!$A$6:$BY$2525,Adatbázis!N$3,FALSE),IF($C$1=Legördülő!$D$4,SUMIFS(Adatbázis!N$6:N$2525,Adatbázis!$F$6:$F$2525,Megjelenítő!$B$1,Adatbázis!$H$6:$H$2525,Megjelenítő!$D6),IF($C$1=Legördülő!$D$5,VLOOKUP(CONCATENATE($B$1,$C6,$D$1),Adatbázis!$A$5:$BY$2525,Adatbázis!N$3,FALSE)))))</f>
        <v>48</v>
      </c>
      <c r="G6" s="3">
        <f>IF($C$1=Legördülő!$D$2,VLOOKUP(CONCATENATE(Megjelenítő!$B$1,Megjelenítő!$C6,Megjelenítő!G$2),Adatbázis!$B$6:$BY$2525,76,FALSE),IF($C$1=Legördülő!$D$3,VLOOKUP(CONCATENATE($B$1,$C6,Legördülő!$G$11),Adatbázis!$A$6:$BY$2525,Adatbázis!O$3,FALSE),IF($C$1=Legördülő!$D$4,SUMIFS(Adatbázis!O$6:O$2525,Adatbázis!$F$6:$F$2525,Megjelenítő!$B$1,Adatbázis!$H$6:$H$2525,Megjelenítő!$D6),IF($C$1=Legördülő!$D$5,VLOOKUP(CONCATENATE($B$1,$C6,$D$1),Adatbázis!$A$5:$BY$2525,Adatbázis!O$3,FALSE)))))</f>
        <v>43</v>
      </c>
      <c r="H6" s="3">
        <f>IF($C$1=Legördülő!$D$2,VLOOKUP(CONCATENATE(Megjelenítő!$B$1,Megjelenítő!$C6,Megjelenítő!H$2),Adatbázis!$B$6:$BY$2525,76,FALSE),IF($C$1=Legördülő!$D$3,VLOOKUP(CONCATENATE($B$1,$C6,Legördülő!$G$11),Adatbázis!$A$6:$BY$2525,Adatbázis!P$3,FALSE),IF($C$1=Legördülő!$D$4,SUMIFS(Adatbázis!P$6:P$2525,Adatbázis!$F$6:$F$2525,Megjelenítő!$B$1,Adatbázis!$H$6:$H$2525,Megjelenítő!$D6),IF($C$1=Legördülő!$D$5,VLOOKUP(CONCATENATE($B$1,$C6,$D$1),Adatbázis!$A$5:$BY$2525,Adatbázis!P$3,FALSE)))))</f>
        <v>122</v>
      </c>
      <c r="I6" s="3">
        <f>IF($C$1=Legördülő!$D$2,VLOOKUP(CONCATENATE(Megjelenítő!$B$1,Megjelenítő!$C6,Megjelenítő!I$2),Adatbázis!$B$6:$BY$2525,76,FALSE),IF($C$1=Legördülő!$D$3,VLOOKUP(CONCATENATE($B$1,$C6,Legördülő!$G$11),Adatbázis!$A$6:$BY$2525,Adatbázis!Q$3,FALSE),IF($C$1=Legördülő!$D$4,SUMIFS(Adatbázis!Q$6:Q$2525,Adatbázis!$F$6:$F$2525,Megjelenítő!$B$1,Adatbázis!$H$6:$H$2525,Megjelenítő!$D6),IF($C$1=Legördülő!$D$5,VLOOKUP(CONCATENATE($B$1,$C6,$D$1),Adatbázis!$A$5:$BY$2525,Adatbázis!Q$3,FALSE)))))</f>
        <v>647</v>
      </c>
      <c r="J6" s="3">
        <f>IF($C$1=Legördülő!$D$2,VLOOKUP(CONCATENATE(Megjelenítő!$B$1,Megjelenítő!$C6,Megjelenítő!J$2),Adatbázis!$B$6:$BY$2525,76,FALSE),IF($C$1=Legördülő!$D$3,VLOOKUP(CONCATENATE($B$1,$C6,Legördülő!$G$11),Adatbázis!$A$6:$BY$2525,Adatbázis!R$3,FALSE),IF($C$1=Legördülő!$D$4,SUMIFS(Adatbázis!R$6:R$2525,Adatbázis!$F$6:$F$2525,Megjelenítő!$B$1,Adatbázis!$H$6:$H$2525,Megjelenítő!$D6),IF($C$1=Legördülő!$D$5,VLOOKUP(CONCATENATE($B$1,$C6,$D$1),Adatbázis!$A$5:$BY$2525,Adatbázis!R$3,FALSE)))))</f>
        <v>728</v>
      </c>
      <c r="K6" s="3">
        <f>IF($C$1=Legördülő!$D$2,VLOOKUP(CONCATENATE(Megjelenítő!$B$1,Megjelenítő!$C6,Megjelenítő!K$2),Adatbázis!$B$6:$BY$2525,76,FALSE),IF($C$1=Legördülő!$D$3,VLOOKUP(CONCATENATE($B$1,$C6,Legördülő!$G$11),Adatbázis!$A$6:$BY$2525,Adatbázis!S$3,FALSE),IF($C$1=Legördülő!$D$4,SUMIFS(Adatbázis!S$6:S$2525,Adatbázis!$F$6:$F$2525,Megjelenítő!$B$1,Adatbázis!$H$6:$H$2525,Megjelenítő!$D6),IF($C$1=Legördülő!$D$5,VLOOKUP(CONCATENATE($B$1,$C6,$D$1),Adatbázis!$A$5:$BY$2525,Adatbázis!S$3,FALSE)))))</f>
        <v>98</v>
      </c>
      <c r="L6" s="3">
        <f>IF($C$1=Legördülő!$D$2,VLOOKUP(CONCATENATE(Megjelenítő!$B$1,Megjelenítő!$C6,Megjelenítő!L$2),Adatbázis!$B$6:$BY$2525,76,FALSE),IF($C$1=Legördülő!$D$3,VLOOKUP(CONCATENATE($B$1,$C6,Legördülő!$G$11),Adatbázis!$A$6:$BY$2525,Adatbázis!T$3,FALSE),IF($C$1=Legördülő!$D$4,SUMIFS(Adatbázis!T$6:T$2525,Adatbázis!$F$6:$F$2525,Megjelenítő!$B$1,Adatbázis!$H$6:$H$2525,Megjelenítő!$D6),IF($C$1=Legördülő!$D$5,VLOOKUP(CONCATENATE($B$1,$C6,$D$1),Adatbázis!$A$5:$BY$2525,Adatbázis!T$3,FALSE)))))</f>
        <v>6175</v>
      </c>
      <c r="M6" s="3">
        <f>IF($C$1=Legördülő!$D$2,VLOOKUP(CONCATENATE(Megjelenítő!$B$1,Megjelenítő!$C6,Megjelenítő!M$2),Adatbázis!$B$6:$BY$2525,76,FALSE),IF($C$1=Legördülő!$D$3,VLOOKUP(CONCATENATE($B$1,$C6,Legördülő!$G$11),Adatbázis!$A$6:$BY$2525,Adatbázis!U$3,FALSE),IF($C$1=Legördülő!$D$4,SUMIFS(Adatbázis!U$6:U$2525,Adatbázis!$F$6:$F$2525,Megjelenítő!$B$1,Adatbázis!$H$6:$H$2525,Megjelenítő!$D6),IF($C$1=Legördülő!$D$5,VLOOKUP(CONCATENATE($B$1,$C6,$D$1),Adatbázis!$A$5:$BY$2525,Adatbázis!U$3,FALSE)))))</f>
        <v>8982</v>
      </c>
      <c r="N6" s="3">
        <f>IF($C$1=Legördülő!$D$2,VLOOKUP(CONCATENATE(Megjelenítő!$B$1,Megjelenítő!$C6,Megjelenítő!N$2),Adatbázis!$B$6:$BY$2525,76,FALSE),IF($C$1=Legördülő!$D$3,VLOOKUP(CONCATENATE($B$1,$C6,Legördülő!$G$11),Adatbázis!$A$6:$BY$2525,Adatbázis!V$3,FALSE),IF($C$1=Legördülő!$D$4,SUMIFS(Adatbázis!V$6:V$2525,Adatbázis!$F$6:$F$2525,Megjelenítő!$B$1,Adatbázis!$H$6:$H$2525,Megjelenítő!$D6),IF($C$1=Legördülő!$D$5,VLOOKUP(CONCATENATE($B$1,$C6,$D$1),Adatbázis!$A$5:$BY$2525,Adatbázis!V$3,FALSE)))))</f>
        <v>16843</v>
      </c>
      <c r="O6" s="3" t="str">
        <f>IF($C$1=Legördülő!$D$3,VLOOKUP(CONCATENATE($B$1,$C6,Legördülő!$G$11),Adatbázis!$A$6:$BY$2525,Adatbázis!W$3,FALSE),IF($C$1=Legördülő!$D$4,SUMIFS(Adatbázis!W$6:W$2525,Adatbázis!$F$6:$F$2525,Megjelenítő!$B$1,Adatbázis!$H$6:$H$2525,Megjelenítő!$D6),IF($C$1=Legördülő!$D$5,VLOOKUP(CONCATENATE($B$1,$C6,$D$1),Adatbázis!$A$5:$BY$2525,Adatbázis!W$3,FALSE),"")))</f>
        <v/>
      </c>
      <c r="P6" s="3" t="str">
        <f>IF($C$1=Legördülő!$D$3,VLOOKUP(CONCATENATE($B$1,$C6,Legördülő!$G$11),Adatbázis!$A$6:$BY$2525,Adatbázis!X$3,FALSE),IF($C$1=Legördülő!$D$4,SUMIFS(Adatbázis!X$6:X$2525,Adatbázis!$F$6:$F$2525,Megjelenítő!$B$1,Adatbázis!$H$6:$H$2525,Megjelenítő!$D6),IF($C$1=Legördülő!$D$5,VLOOKUP(CONCATENATE($B$1,$C6,$D$1),Adatbázis!$A$5:$BY$2525,Adatbázis!X$3,FALSE),"")))</f>
        <v/>
      </c>
      <c r="Q6" s="3" t="str">
        <f>IF($C$1=Legördülő!$D$3,VLOOKUP(CONCATENATE($B$1,$C6,Legördülő!$G$11),Adatbázis!$A$6:$BY$2525,Adatbázis!Y$3,FALSE),IF($C$1=Legördülő!$D$4,SUMIFS(Adatbázis!Y$6:Y$2525,Adatbázis!$F$6:$F$2525,Megjelenítő!$B$1,Adatbázis!$H$6:$H$2525,Megjelenítő!$D6),IF($C$1=Legördülő!$D$5,VLOOKUP(CONCATENATE($B$1,$C6,$D$1),Adatbázis!$A$5:$BY$2525,Adatbázis!Y$3,FALSE),"")))</f>
        <v/>
      </c>
      <c r="R6" s="3" t="str">
        <f>IF($C$1=Legördülő!$D$3,VLOOKUP(CONCATENATE($B$1,$C6,Legördülő!$G$11),Adatbázis!$A$6:$BY$2525,Adatbázis!Z$3,FALSE),IF($C$1=Legördülő!$D$4,SUMIFS(Adatbázis!Z$6:Z$2525,Adatbázis!$F$6:$F$2525,Megjelenítő!$B$1,Adatbázis!$H$6:$H$2525,Megjelenítő!$D6),IF($C$1=Legördülő!$D$5,VLOOKUP(CONCATENATE($B$1,$C6,$D$1),Adatbázis!$A$5:$BY$2525,Adatbázis!Z$3,FALSE),"")))</f>
        <v/>
      </c>
      <c r="S6" s="3" t="str">
        <f>IF($C$1=Legördülő!$D$3,VLOOKUP(CONCATENATE($B$1,$C6,Legördülő!$G$11),Adatbázis!$A$6:$BY$2525,Adatbázis!AA$3,FALSE),IF($C$1=Legördülő!$D$4,SUMIFS(Adatbázis!AA$6:AA$2525,Adatbázis!$F$6:$F$2525,Megjelenítő!$B$1,Adatbázis!$H$6:$H$2525,Megjelenítő!$D6),IF($C$1=Legördülő!$D$5,VLOOKUP(CONCATENATE($B$1,$C6,$D$1),Adatbázis!$A$5:$BY$2525,Adatbázis!AA$3,FALSE),"")))</f>
        <v/>
      </c>
      <c r="T6" s="3" t="str">
        <f>IF($C$1=Legördülő!$D$3,VLOOKUP(CONCATENATE($B$1,$C6,Legördülő!$G$11),Adatbázis!$A$6:$BY$2525,Adatbázis!AB$3,FALSE),IF($C$1=Legördülő!$D$4,SUMIFS(Adatbázis!AB$6:AB$2525,Adatbázis!$F$6:$F$2525,Megjelenítő!$B$1,Adatbázis!$H$6:$H$2525,Megjelenítő!$D6),IF($C$1=Legördülő!$D$5,VLOOKUP(CONCATENATE($B$1,$C6,$D$1),Adatbázis!$A$5:$BY$2525,Adatbázis!AB$3,FALSE),"")))</f>
        <v/>
      </c>
      <c r="U6" s="3" t="str">
        <f>IF($C$1=Legördülő!$D$3,VLOOKUP(CONCATENATE($B$1,$C6,Legördülő!$G$11),Adatbázis!$A$6:$BY$2525,Adatbázis!AC$3,FALSE),IF($C$1=Legördülő!$D$4,SUMIFS(Adatbázis!AC$6:AC$2525,Adatbázis!$F$6:$F$2525,Megjelenítő!$B$1,Adatbázis!$H$6:$H$2525,Megjelenítő!$D6),IF($C$1=Legördülő!$D$5,VLOOKUP(CONCATENATE($B$1,$C6,$D$1),Adatbázis!$A$5:$BY$2525,Adatbázis!AC$3,FALSE),"")))</f>
        <v/>
      </c>
      <c r="V6" s="3" t="str">
        <f>IF($C$1=Legördülő!$D$3,VLOOKUP(CONCATENATE($B$1,$C6,Legördülő!$G$11),Adatbázis!$A$6:$BY$2525,Adatbázis!AD$3,FALSE),IF($C$1=Legördülő!$D$4,SUMIFS(Adatbázis!AD$6:AD$2525,Adatbázis!$F$6:$F$2525,Megjelenítő!$B$1,Adatbázis!$H$6:$H$2525,Megjelenítő!$D6),IF($C$1=Legördülő!$D$5,VLOOKUP(CONCATENATE($B$1,$C6,$D$1),Adatbázis!$A$5:$BY$2525,Adatbázis!AD$3,FALSE),"")))</f>
        <v/>
      </c>
      <c r="W6" s="3" t="str">
        <f>IF($C$1=Legördülő!$D$3,VLOOKUP(CONCATENATE($B$1,$C6,Legördülő!$G$11),Adatbázis!$A$6:$BY$2525,Adatbázis!AE$3,FALSE),IF($C$1=Legördülő!$D$4,SUMIFS(Adatbázis!AE$6:AE$2525,Adatbázis!$F$6:$F$2525,Megjelenítő!$B$1,Adatbázis!$H$6:$H$2525,Megjelenítő!$D6),IF($C$1=Legördülő!$D$5,VLOOKUP(CONCATENATE($B$1,$C6,$D$1),Adatbázis!$A$5:$BY$2525,Adatbázis!AE$3,FALSE),"")))</f>
        <v/>
      </c>
      <c r="X6" s="3" t="str">
        <f>IF($C$1=Legördülő!$D$3,VLOOKUP(CONCATENATE($B$1,$C6,Legördülő!$G$11),Adatbázis!$A$6:$BY$2525,Adatbázis!AF$3,FALSE),IF($C$1=Legördülő!$D$4,SUMIFS(Adatbázis!AF$6:AF$2525,Adatbázis!$F$6:$F$2525,Megjelenítő!$B$1,Adatbázis!$H$6:$H$2525,Megjelenítő!$D6),IF($C$1=Legördülő!$D$5,VLOOKUP(CONCATENATE($B$1,$C6,$D$1),Adatbázis!$A$5:$BY$2525,Adatbázis!AF$3,FALSE),"")))</f>
        <v/>
      </c>
      <c r="Y6" s="3" t="str">
        <f>IF($C$1=Legördülő!$D$3,VLOOKUP(CONCATENATE($B$1,$C6,Legördülő!$G$11),Adatbázis!$A$6:$BY$2525,Adatbázis!AG$3,FALSE),IF($C$1=Legördülő!$D$4,SUMIFS(Adatbázis!AG$6:AG$2525,Adatbázis!$F$6:$F$2525,Megjelenítő!$B$1,Adatbázis!$H$6:$H$2525,Megjelenítő!$D6),IF($C$1=Legördülő!$D$5,VLOOKUP(CONCATENATE($B$1,$C6,$D$1),Adatbázis!$A$5:$BY$2525,Adatbázis!AG$3,FALSE),"")))</f>
        <v/>
      </c>
      <c r="Z6" s="3" t="str">
        <f>IF($C$1=Legördülő!$D$3,VLOOKUP(CONCATENATE($B$1,$C6,Legördülő!$G$11),Adatbázis!$A$6:$BY$2525,Adatbázis!AH$3,FALSE),IF($C$1=Legördülő!$D$4,SUMIFS(Adatbázis!AH$6:AH$2525,Adatbázis!$F$6:$F$2525,Megjelenítő!$B$1,Adatbázis!$H$6:$H$2525,Megjelenítő!$D6),IF($C$1=Legördülő!$D$5,VLOOKUP(CONCATENATE($B$1,$C6,$D$1),Adatbázis!$A$5:$BY$2525,Adatbázis!AH$3,FALSE),"")))</f>
        <v/>
      </c>
      <c r="AA6" s="3" t="str">
        <f>IF($C$1=Legördülő!$D$3,VLOOKUP(CONCATENATE($B$1,$C6,Legördülő!$G$11),Adatbázis!$A$6:$BY$2525,Adatbázis!AI$3,FALSE),IF($C$1=Legördülő!$D$4,SUMIFS(Adatbázis!AI$6:AI$2525,Adatbázis!$F$6:$F$2525,Megjelenítő!$B$1,Adatbázis!$H$6:$H$2525,Megjelenítő!$D6),IF($C$1=Legördülő!$D$5,VLOOKUP(CONCATENATE($B$1,$C6,$D$1),Adatbázis!$A$5:$BY$2525,Adatbázis!AI$3,FALSE),"")))</f>
        <v/>
      </c>
      <c r="AB6" s="3" t="str">
        <f>IF($C$1=Legördülő!$D$3,VLOOKUP(CONCATENATE($B$1,$C6,Legördülő!$G$11),Adatbázis!$A$6:$BY$2525,Adatbázis!AJ$3,FALSE),IF($C$1=Legördülő!$D$4,SUMIFS(Adatbázis!AJ$6:AJ$2525,Adatbázis!$F$6:$F$2525,Megjelenítő!$B$1,Adatbázis!$H$6:$H$2525,Megjelenítő!$D6),IF($C$1=Legördülő!$D$5,VLOOKUP(CONCATENATE($B$1,$C6,$D$1),Adatbázis!$A$5:$BY$2525,Adatbázis!AJ$3,FALSE),"")))</f>
        <v/>
      </c>
      <c r="AC6" s="3" t="str">
        <f>IF($C$1=Legördülő!$D$3,VLOOKUP(CONCATENATE($B$1,$C6,Legördülő!$G$11),Adatbázis!$A$6:$BY$2525,Adatbázis!AK$3,FALSE),IF($C$1=Legördülő!$D$4,SUMIFS(Adatbázis!AK$6:AK$2525,Adatbázis!$F$6:$F$2525,Megjelenítő!$B$1,Adatbázis!$H$6:$H$2525,Megjelenítő!$D6),IF($C$1=Legördülő!$D$5,VLOOKUP(CONCATENATE($B$1,$C6,$D$1),Adatbázis!$A$5:$BY$2525,Adatbázis!AK$3,FALSE),"")))</f>
        <v/>
      </c>
      <c r="AD6" s="3" t="str">
        <f>IF($C$1=Legördülő!$D$3,VLOOKUP(CONCATENATE($B$1,$C6,Legördülő!$G$11),Adatbázis!$A$6:$BY$2525,Adatbázis!AL$3,FALSE),IF($C$1=Legördülő!$D$4,SUMIFS(Adatbázis!AL$6:AL$2525,Adatbázis!$F$6:$F$2525,Megjelenítő!$B$1,Adatbázis!$H$6:$H$2525,Megjelenítő!$D6),IF($C$1=Legördülő!$D$5,VLOOKUP(CONCATENATE($B$1,$C6,$D$1),Adatbázis!$A$5:$BY$2525,Adatbázis!AL$3,FALSE),"")))</f>
        <v/>
      </c>
      <c r="AE6" s="3" t="str">
        <f>IF($C$1=Legördülő!$D$3,VLOOKUP(CONCATENATE($B$1,$C6,Legördülő!$G$11),Adatbázis!$A$6:$BY$2525,Adatbázis!AM$3,FALSE),IF($C$1=Legördülő!$D$4,SUMIFS(Adatbázis!AM$6:AM$2525,Adatbázis!$F$6:$F$2525,Megjelenítő!$B$1,Adatbázis!$H$6:$H$2525,Megjelenítő!$D6),IF($C$1=Legördülő!$D$5,VLOOKUP(CONCATENATE($B$1,$C6,$D$1),Adatbázis!$A$5:$BY$2525,Adatbázis!AM$3,FALSE),"")))</f>
        <v/>
      </c>
      <c r="AF6" s="3" t="str">
        <f>IF($C$1=Legördülő!$D$3,VLOOKUP(CONCATENATE($B$1,$C6,Legördülő!$G$11),Adatbázis!$A$6:$BY$2525,Adatbázis!AN$3,FALSE),IF($C$1=Legördülő!$D$4,SUMIFS(Adatbázis!AN$6:AN$2525,Adatbázis!$F$6:$F$2525,Megjelenítő!$B$1,Adatbázis!$H$6:$H$2525,Megjelenítő!$D6),IF($C$1=Legördülő!$D$5,VLOOKUP(CONCATENATE($B$1,$C6,$D$1),Adatbázis!$A$5:$BY$2525,Adatbázis!AN$3,FALSE),"")))</f>
        <v/>
      </c>
      <c r="AG6" s="3" t="str">
        <f>IF($C$1=Legördülő!$D$3,VLOOKUP(CONCATENATE($B$1,$C6,Legördülő!$G$11),Adatbázis!$A$6:$BY$2525,Adatbázis!AO$3,FALSE),IF($C$1=Legördülő!$D$4,SUMIFS(Adatbázis!AO$6:AO$2525,Adatbázis!$F$6:$F$2525,Megjelenítő!$B$1,Adatbázis!$H$6:$H$2525,Megjelenítő!$D6),IF($C$1=Legördülő!$D$5,VLOOKUP(CONCATENATE($B$1,$C6,$D$1),Adatbázis!$A$5:$BY$2525,Adatbázis!AO$3,FALSE),"")))</f>
        <v/>
      </c>
      <c r="AH6" s="3" t="str">
        <f>IF($C$1=Legördülő!$D$3,VLOOKUP(CONCATENATE($B$1,$C6,Legördülő!$G$11),Adatbázis!$A$6:$BY$2525,Adatbázis!AP$3,FALSE),IF($C$1=Legördülő!$D$4,SUMIFS(Adatbázis!AP$6:AP$2525,Adatbázis!$F$6:$F$2525,Megjelenítő!$B$1,Adatbázis!$H$6:$H$2525,Megjelenítő!$D6),IF($C$1=Legördülő!$D$5,VLOOKUP(CONCATENATE($B$1,$C6,$D$1),Adatbázis!$A$5:$BY$2525,Adatbázis!AP$3,FALSE),"")))</f>
        <v/>
      </c>
      <c r="AI6" s="3" t="str">
        <f>IF($C$1=Legördülő!$D$3,VLOOKUP(CONCATENATE($B$1,$C6,Legördülő!$G$11),Adatbázis!$A$6:$BY$2525,Adatbázis!AQ$3,FALSE),IF($C$1=Legördülő!$D$4,SUMIFS(Adatbázis!AQ$6:AQ$2525,Adatbázis!$F$6:$F$2525,Megjelenítő!$B$1,Adatbázis!$H$6:$H$2525,Megjelenítő!$D6),IF($C$1=Legördülő!$D$5,VLOOKUP(CONCATENATE($B$1,$C6,$D$1),Adatbázis!$A$5:$BY$2525,Adatbázis!AQ$3,FALSE),"")))</f>
        <v/>
      </c>
      <c r="AJ6" s="3" t="str">
        <f>IF($C$1=Legördülő!$D$3,VLOOKUP(CONCATENATE($B$1,$C6,Legördülő!$G$11),Adatbázis!$A$6:$BY$2525,Adatbázis!AR$3,FALSE),IF($C$1=Legördülő!$D$4,SUMIFS(Adatbázis!AR$6:AR$2525,Adatbázis!$F$6:$F$2525,Megjelenítő!$B$1,Adatbázis!$H$6:$H$2525,Megjelenítő!$D6),IF($C$1=Legördülő!$D$5,VLOOKUP(CONCATENATE($B$1,$C6,$D$1),Adatbázis!$A$5:$BY$2525,Adatbázis!AR$3,FALSE),"")))</f>
        <v/>
      </c>
      <c r="AK6" s="3" t="str">
        <f>IF($C$1=Legördülő!$D$3,VLOOKUP(CONCATENATE($B$1,$C6,Legördülő!$G$11),Adatbázis!$A$6:$BY$2525,Adatbázis!AS$3,FALSE),IF($C$1=Legördülő!$D$4,SUMIFS(Adatbázis!AS$6:AS$2525,Adatbázis!$F$6:$F$2525,Megjelenítő!$B$1,Adatbázis!$H$6:$H$2525,Megjelenítő!$D6),IF($C$1=Legördülő!$D$5,VLOOKUP(CONCATENATE($B$1,$C6,$D$1),Adatbázis!$A$5:$BY$2525,Adatbázis!AS$3,FALSE),"")))</f>
        <v/>
      </c>
      <c r="AL6" s="3" t="str">
        <f>IF($C$1=Legördülő!$D$3,VLOOKUP(CONCATENATE($B$1,$C6,Legördülő!$G$11),Adatbázis!$A$6:$BY$2525,Adatbázis!AT$3,FALSE),IF($C$1=Legördülő!$D$4,SUMIFS(Adatbázis!AT$6:AT$2525,Adatbázis!$F$6:$F$2525,Megjelenítő!$B$1,Adatbázis!$H$6:$H$2525,Megjelenítő!$D6),IF($C$1=Legördülő!$D$5,VLOOKUP(CONCATENATE($B$1,$C6,$D$1),Adatbázis!$A$5:$BY$2525,Adatbázis!AT$3,FALSE),"")))</f>
        <v/>
      </c>
      <c r="AM6" s="3" t="str">
        <f>IF($C$1=Legördülő!$D$3,VLOOKUP(CONCATENATE($B$1,$C6,Legördülő!$G$11),Adatbázis!$A$6:$BY$2525,Adatbázis!AU$3,FALSE),IF($C$1=Legördülő!$D$4,SUMIFS(Adatbázis!AU$6:AU$2525,Adatbázis!$F$6:$F$2525,Megjelenítő!$B$1,Adatbázis!$H$6:$H$2525,Megjelenítő!$D6),IF($C$1=Legördülő!$D$5,VLOOKUP(CONCATENATE($B$1,$C6,$D$1),Adatbázis!$A$5:$BY$2525,Adatbázis!AU$3,FALSE),"")))</f>
        <v/>
      </c>
      <c r="AN6" s="3" t="str">
        <f>IF($C$1=Legördülő!$D$3,VLOOKUP(CONCATENATE($B$1,$C6,Legördülő!$G$11),Adatbázis!$A$6:$BY$2525,Adatbázis!AV$3,FALSE),IF($C$1=Legördülő!$D$4,SUMIFS(Adatbázis!AV$6:AV$2525,Adatbázis!$F$6:$F$2525,Megjelenítő!$B$1,Adatbázis!$H$6:$H$2525,Megjelenítő!$D6),IF($C$1=Legördülő!$D$5,VLOOKUP(CONCATENATE($B$1,$C6,$D$1),Adatbázis!$A$5:$BY$2525,Adatbázis!AV$3,FALSE),"")))</f>
        <v/>
      </c>
      <c r="AO6" s="3" t="str">
        <f>IF($C$1=Legördülő!$D$3,VLOOKUP(CONCATENATE($B$1,$C6,Legördülő!$G$11),Adatbázis!$A$6:$BY$2525,Adatbázis!AW$3,FALSE),IF($C$1=Legördülő!$D$4,SUMIFS(Adatbázis!AW$6:AW$2525,Adatbázis!$F$6:$F$2525,Megjelenítő!$B$1,Adatbázis!$H$6:$H$2525,Megjelenítő!$D6),IF($C$1=Legördülő!$D$5,VLOOKUP(CONCATENATE($B$1,$C6,$D$1),Adatbázis!$A$5:$BY$2525,Adatbázis!AW$3,FALSE),"")))</f>
        <v/>
      </c>
      <c r="AP6" s="3" t="str">
        <f>IF($C$1=Legördülő!$D$3,VLOOKUP(CONCATENATE($B$1,$C6,Legördülő!$G$11),Adatbázis!$A$6:$BY$2525,Adatbázis!AX$3,FALSE),IF($C$1=Legördülő!$D$4,SUMIFS(Adatbázis!AX$6:AX$2525,Adatbázis!$F$6:$F$2525,Megjelenítő!$B$1,Adatbázis!$H$6:$H$2525,Megjelenítő!$D6),IF($C$1=Legördülő!$D$5,VLOOKUP(CONCATENATE($B$1,$C6,$D$1),Adatbázis!$A$5:$BY$2525,Adatbázis!AX$3,FALSE),"")))</f>
        <v/>
      </c>
      <c r="AQ6" s="3" t="str">
        <f>IF($C$1=Legördülő!$D$3,VLOOKUP(CONCATENATE($B$1,$C6,Legördülő!$G$11),Adatbázis!$A$6:$BY$2525,Adatbázis!AY$3,FALSE),IF($C$1=Legördülő!$D$4,SUMIFS(Adatbázis!AY$6:AY$2525,Adatbázis!$F$6:$F$2525,Megjelenítő!$B$1,Adatbázis!$H$6:$H$2525,Megjelenítő!$D6),IF($C$1=Legördülő!$D$5,VLOOKUP(CONCATENATE($B$1,$C6,$D$1),Adatbázis!$A$5:$BY$2525,Adatbázis!AY$3,FALSE),"")))</f>
        <v/>
      </c>
      <c r="AR6" s="3" t="str">
        <f>IF($C$1=Legördülő!$D$3,VLOOKUP(CONCATENATE($B$1,$C6,Legördülő!$G$11),Adatbázis!$A$6:$BY$2525,Adatbázis!AZ$3,FALSE),IF($C$1=Legördülő!$D$4,SUMIFS(Adatbázis!AZ$6:AZ$2525,Adatbázis!$F$6:$F$2525,Megjelenítő!$B$1,Adatbázis!$H$6:$H$2525,Megjelenítő!$D6),IF($C$1=Legördülő!$D$5,VLOOKUP(CONCATENATE($B$1,$C6,$D$1),Adatbázis!$A$5:$BY$2525,Adatbázis!AZ$3,FALSE),"")))</f>
        <v/>
      </c>
      <c r="AS6" s="3" t="str">
        <f>IF($C$1=Legördülő!$D$3,VLOOKUP(CONCATENATE($B$1,$C6,Legördülő!$G$11),Adatbázis!$A$6:$BY$2525,Adatbázis!BA$3,FALSE),IF($C$1=Legördülő!$D$4,SUMIFS(Adatbázis!BA$6:BA$2525,Adatbázis!$F$6:$F$2525,Megjelenítő!$B$1,Adatbázis!$H$6:$H$2525,Megjelenítő!$D6),IF($C$1=Legördülő!$D$5,VLOOKUP(CONCATENATE($B$1,$C6,$D$1),Adatbázis!$A$5:$BY$2525,Adatbázis!BA$3,FALSE),"")))</f>
        <v/>
      </c>
      <c r="AT6" s="3" t="str">
        <f>IF($C$1=Legördülő!$D$3,VLOOKUP(CONCATENATE($B$1,$C6,Legördülő!$G$11),Adatbázis!$A$6:$BY$2525,Adatbázis!BB$3,FALSE),IF($C$1=Legördülő!$D$4,SUMIFS(Adatbázis!BB$6:BB$2525,Adatbázis!$F$6:$F$2525,Megjelenítő!$B$1,Adatbázis!$H$6:$H$2525,Megjelenítő!$D6),IF($C$1=Legördülő!$D$5,VLOOKUP(CONCATENATE($B$1,$C6,$D$1),Adatbázis!$A$5:$BY$2525,Adatbázis!BB$3,FALSE),"")))</f>
        <v/>
      </c>
      <c r="AU6" s="3" t="str">
        <f>IF($C$1=Legördülő!$D$3,VLOOKUP(CONCATENATE($B$1,$C6,Legördülő!$G$11),Adatbázis!$A$6:$BY$2525,Adatbázis!BC$3,FALSE),IF($C$1=Legördülő!$D$4,SUMIFS(Adatbázis!BC$6:BC$2525,Adatbázis!$F$6:$F$2525,Megjelenítő!$B$1,Adatbázis!$H$6:$H$2525,Megjelenítő!$D6),IF($C$1=Legördülő!$D$5,VLOOKUP(CONCATENATE($B$1,$C6,$D$1),Adatbázis!$A$5:$BY$2525,Adatbázis!BC$3,FALSE),"")))</f>
        <v/>
      </c>
      <c r="AV6" s="3" t="str">
        <f>IF($C$1=Legördülő!$D$3,VLOOKUP(CONCATENATE($B$1,$C6,Legördülő!$G$11),Adatbázis!$A$6:$BY$2525,Adatbázis!BD$3,FALSE),IF($C$1=Legördülő!$D$4,SUMIFS(Adatbázis!BD$6:BD$2525,Adatbázis!$F$6:$F$2525,Megjelenítő!$B$1,Adatbázis!$H$6:$H$2525,Megjelenítő!$D6),IF($C$1=Legördülő!$D$5,VLOOKUP(CONCATENATE($B$1,$C6,$D$1),Adatbázis!$A$5:$BY$2525,Adatbázis!BD$3,FALSE),"")))</f>
        <v/>
      </c>
      <c r="AW6" s="3" t="str">
        <f>IF($C$1=Legördülő!$D$3,VLOOKUP(CONCATENATE($B$1,$C6,Legördülő!$G$11),Adatbázis!$A$6:$BY$2525,Adatbázis!BE$3,FALSE),IF($C$1=Legördülő!$D$4,SUMIFS(Adatbázis!BE$6:BE$2525,Adatbázis!$F$6:$F$2525,Megjelenítő!$B$1,Adatbázis!$H$6:$H$2525,Megjelenítő!$D6),IF($C$1=Legördülő!$D$5,VLOOKUP(CONCATENATE($B$1,$C6,$D$1),Adatbázis!$A$5:$BY$2525,Adatbázis!BE$3,FALSE),"")))</f>
        <v/>
      </c>
      <c r="AX6" s="3" t="str">
        <f>IF($C$1=Legördülő!$D$3,VLOOKUP(CONCATENATE($B$1,$C6,Legördülő!$G$11),Adatbázis!$A$6:$BY$2525,Adatbázis!BF$3,FALSE),IF($C$1=Legördülő!$D$4,SUMIFS(Adatbázis!BF$6:BF$2525,Adatbázis!$F$6:$F$2525,Megjelenítő!$B$1,Adatbázis!$H$6:$H$2525,Megjelenítő!$D6),IF($C$1=Legördülő!$D$5,VLOOKUP(CONCATENATE($B$1,$C6,$D$1),Adatbázis!$A$5:$BY$2525,Adatbázis!BF$3,FALSE),"")))</f>
        <v/>
      </c>
      <c r="AY6" s="3" t="str">
        <f>IF($C$1=Legördülő!$D$3,VLOOKUP(CONCATENATE($B$1,$C6,Legördülő!$G$11),Adatbázis!$A$6:$BY$2525,Adatbázis!BG$3,FALSE),IF($C$1=Legördülő!$D$4,SUMIFS(Adatbázis!BG$6:BG$2525,Adatbázis!$F$6:$F$2525,Megjelenítő!$B$1,Adatbázis!$H$6:$H$2525,Megjelenítő!$D6),IF($C$1=Legördülő!$D$5,VLOOKUP(CONCATENATE($B$1,$C6,$D$1),Adatbázis!$A$5:$BY$2525,Adatbázis!BG$3,FALSE),"")))</f>
        <v/>
      </c>
      <c r="AZ6" s="3" t="str">
        <f>IF($C$1=Legördülő!$D$3,VLOOKUP(CONCATENATE($B$1,$C6,Legördülő!$G$11),Adatbázis!$A$6:$BY$2525,Adatbázis!BH$3,FALSE),IF($C$1=Legördülő!$D$4,SUMIFS(Adatbázis!BH$6:BH$2525,Adatbázis!$F$6:$F$2525,Megjelenítő!$B$1,Adatbázis!$H$6:$H$2525,Megjelenítő!$D6),IF($C$1=Legördülő!$D$5,VLOOKUP(CONCATENATE($B$1,$C6,$D$1),Adatbázis!$A$5:$BY$2525,Adatbázis!BH$3,FALSE),"")))</f>
        <v/>
      </c>
      <c r="BA6" s="3" t="str">
        <f>IF($C$1=Legördülő!$D$3,VLOOKUP(CONCATENATE($B$1,$C6,Legördülő!$G$11),Adatbázis!$A$6:$BY$2525,Adatbázis!BI$3,FALSE),IF($C$1=Legördülő!$D$4,SUMIFS(Adatbázis!BI$6:BI$2525,Adatbázis!$F$6:$F$2525,Megjelenítő!$B$1,Adatbázis!$H$6:$H$2525,Megjelenítő!$D6),IF($C$1=Legördülő!$D$5,VLOOKUP(CONCATENATE($B$1,$C6,$D$1),Adatbázis!$A$5:$BY$2525,Adatbázis!BI$3,FALSE),"")))</f>
        <v/>
      </c>
      <c r="BB6" s="3" t="str">
        <f>IF($C$1=Legördülő!$D$3,VLOOKUP(CONCATENATE($B$1,$C6,Legördülő!$G$11),Adatbázis!$A$6:$BY$2525,Adatbázis!BJ$3,FALSE),IF($C$1=Legördülő!$D$4,SUMIFS(Adatbázis!BJ$6:BJ$2525,Adatbázis!$F$6:$F$2525,Megjelenítő!$B$1,Adatbázis!$H$6:$H$2525,Megjelenítő!$D6),IF($C$1=Legördülő!$D$5,VLOOKUP(CONCATENATE($B$1,$C6,$D$1),Adatbázis!$A$5:$BY$2525,Adatbázis!BJ$3,FALSE),"")))</f>
        <v/>
      </c>
      <c r="BC6" s="3" t="str">
        <f>IF($C$1=Legördülő!$D$3,VLOOKUP(CONCATENATE($B$1,$C6,Legördülő!$G$11),Adatbázis!$A$6:$BY$2525,Adatbázis!BK$3,FALSE),IF($C$1=Legördülő!$D$4,SUMIFS(Adatbázis!BK$6:BK$2525,Adatbázis!$F$6:$F$2525,Megjelenítő!$B$1,Adatbázis!$H$6:$H$2525,Megjelenítő!$D6),IF($C$1=Legördülő!$D$5,VLOOKUP(CONCATENATE($B$1,$C6,$D$1),Adatbázis!$A$5:$BY$2525,Adatbázis!BK$3,FALSE),"")))</f>
        <v/>
      </c>
      <c r="BD6" s="3" t="str">
        <f>IF($C$1=Legördülő!$D$3,VLOOKUP(CONCATENATE($B$1,$C6,Legördülő!$G$11),Adatbázis!$A$6:$BY$2525,Adatbázis!BL$3,FALSE),IF($C$1=Legördülő!$D$4,SUMIFS(Adatbázis!BL$6:BL$2525,Adatbázis!$F$6:$F$2525,Megjelenítő!$B$1,Adatbázis!$H$6:$H$2525,Megjelenítő!$D6),IF($C$1=Legördülő!$D$5,VLOOKUP(CONCATENATE($B$1,$C6,$D$1),Adatbázis!$A$5:$BY$2525,Adatbázis!BL$3,FALSE),"")))</f>
        <v/>
      </c>
      <c r="BE6" s="3" t="str">
        <f>IF($C$1=Legördülő!$D$3,VLOOKUP(CONCATENATE($B$1,$C6,Legördülő!$G$11),Adatbázis!$A$6:$BY$2525,Adatbázis!BM$3,FALSE),IF($C$1=Legördülő!$D$4,SUMIFS(Adatbázis!BM$6:BM$2525,Adatbázis!$F$6:$F$2525,Megjelenítő!$B$1,Adatbázis!$H$6:$H$2525,Megjelenítő!$D6),IF($C$1=Legördülő!$D$5,VLOOKUP(CONCATENATE($B$1,$C6,$D$1),Adatbázis!$A$5:$BY$2525,Adatbázis!BM$3,FALSE),"")))</f>
        <v/>
      </c>
      <c r="BF6" s="3" t="str">
        <f>IF($C$1=Legördülő!$D$3,VLOOKUP(CONCATENATE($B$1,$C6,Legördülő!$G$11),Adatbázis!$A$6:$BY$2525,Adatbázis!BN$3,FALSE),IF($C$1=Legördülő!$D$4,SUMIFS(Adatbázis!BN$6:BN$2525,Adatbázis!$F$6:$F$2525,Megjelenítő!$B$1,Adatbázis!$H$6:$H$2525,Megjelenítő!$D6),IF($C$1=Legördülő!$D$5,VLOOKUP(CONCATENATE($B$1,$C6,$D$1),Adatbázis!$A$5:$BY$2525,Adatbázis!BN$3,FALSE),"")))</f>
        <v/>
      </c>
      <c r="BG6" s="3" t="str">
        <f>IF($C$1=Legördülő!$D$3,VLOOKUP(CONCATENATE($B$1,$C6,Legördülő!$G$11),Adatbázis!$A$6:$BY$2525,Adatbázis!BO$3,FALSE),IF($C$1=Legördülő!$D$4,SUMIFS(Adatbázis!BO$6:BO$2525,Adatbázis!$F$6:$F$2525,Megjelenítő!$B$1,Adatbázis!$H$6:$H$2525,Megjelenítő!$D6),IF($C$1=Legördülő!$D$5,VLOOKUP(CONCATENATE($B$1,$C6,$D$1),Adatbázis!$A$5:$BY$2525,Adatbázis!BO$3,FALSE),"")))</f>
        <v/>
      </c>
      <c r="BH6" s="3" t="str">
        <f>IF($C$1=Legördülő!$D$3,VLOOKUP(CONCATENATE($B$1,$C6,Legördülő!$G$11),Adatbázis!$A$6:$BY$2525,Adatbázis!BP$3,FALSE),IF($C$1=Legördülő!$D$4,SUMIFS(Adatbázis!BP$6:BP$2525,Adatbázis!$F$6:$F$2525,Megjelenítő!$B$1,Adatbázis!$H$6:$H$2525,Megjelenítő!$D6),IF($C$1=Legördülő!$D$5,VLOOKUP(CONCATENATE($B$1,$C6,$D$1),Adatbázis!$A$5:$BY$2525,Adatbázis!BP$3,FALSE),"")))</f>
        <v/>
      </c>
      <c r="BI6" s="3" t="str">
        <f>IF($C$1=Legördülő!$D$3,VLOOKUP(CONCATENATE($B$1,$C6,Legördülő!$G$11),Adatbázis!$A$6:$BY$2525,Adatbázis!BQ$3,FALSE),IF($C$1=Legördülő!$D$4,SUMIFS(Adatbázis!BQ$6:BQ$2525,Adatbázis!$F$6:$F$2525,Megjelenítő!$B$1,Adatbázis!$H$6:$H$2525,Megjelenítő!$D6),IF($C$1=Legördülő!$D$5,VLOOKUP(CONCATENATE($B$1,$C6,$D$1),Adatbázis!$A$5:$BY$2525,Adatbázis!BQ$3,FALSE),"")))</f>
        <v/>
      </c>
      <c r="BJ6" s="3" t="str">
        <f>IF($C$1=Legördülő!$D$3,VLOOKUP(CONCATENATE($B$1,$C6,Legördülő!$G$11),Adatbázis!$A$6:$BY$2525,Adatbázis!BR$3,FALSE),IF($C$1=Legördülő!$D$4,SUMIFS(Adatbázis!BR$6:BR$2525,Adatbázis!$F$6:$F$2525,Megjelenítő!$B$1,Adatbázis!$H$6:$H$2525,Megjelenítő!$D6),IF($C$1=Legördülő!$D$5,VLOOKUP(CONCATENATE($B$1,$C6,$D$1),Adatbázis!$A$5:$BY$2525,Adatbázis!BR$3,FALSE),"")))</f>
        <v/>
      </c>
      <c r="BK6" s="3" t="str">
        <f>IF($C$1=Legördülő!$D$3,VLOOKUP(CONCATENATE($B$1,$C6,Legördülő!$G$11),Adatbázis!$A$6:$BY$2525,Adatbázis!BS$3,FALSE),IF($C$1=Legördülő!$D$4,SUMIFS(Adatbázis!BS$6:BS$2525,Adatbázis!$F$6:$F$2525,Megjelenítő!$B$1,Adatbázis!$H$6:$H$2525,Megjelenítő!$D6),IF($C$1=Legördülő!$D$5,VLOOKUP(CONCATENATE($B$1,$C6,$D$1),Adatbázis!$A$5:$BY$2525,Adatbázis!BS$3,FALSE),"")))</f>
        <v/>
      </c>
      <c r="BL6" s="3" t="str">
        <f>IF($C$1=Legördülő!$D$3,VLOOKUP(CONCATENATE($B$1,$C6,Legördülő!$G$11),Adatbázis!$A$6:$BY$2525,Adatbázis!BT$3,FALSE),IF($C$1=Legördülő!$D$4,SUMIFS(Adatbázis!BT$6:BT$2525,Adatbázis!$F$6:$F$2525,Megjelenítő!$B$1,Adatbázis!$H$6:$H$2525,Megjelenítő!$D6),IF($C$1=Legördülő!$D$5,VLOOKUP(CONCATENATE($B$1,$C6,$D$1),Adatbázis!$A$5:$BY$2525,Adatbázis!BT$3,FALSE),"")))</f>
        <v/>
      </c>
      <c r="BM6" s="3" t="str">
        <f>IF($C$1=Legördülő!$D$3,VLOOKUP(CONCATENATE($B$1,$C6,Legördülő!$G$11),Adatbázis!$A$6:$BY$2525,Adatbázis!BU$3,FALSE),IF($C$1=Legördülő!$D$4,SUMIFS(Adatbázis!BU$6:BU$2525,Adatbázis!$F$6:$F$2525,Megjelenítő!$B$1,Adatbázis!$H$6:$H$2525,Megjelenítő!$D6),IF($C$1=Legördülő!$D$5,VLOOKUP(CONCATENATE($B$1,$C6,$D$1),Adatbázis!$A$5:$BY$2525,Adatbázis!BU$3,FALSE),"")))</f>
        <v/>
      </c>
      <c r="BN6" s="3" t="str">
        <f>IF($C$1=Legördülő!$D$3,VLOOKUP(CONCATENATE($B$1,$C6,Legördülő!$G$11),Adatbázis!$A$6:$BY$2525,Adatbázis!BV$3,FALSE),IF($C$1=Legördülő!$D$4,SUMIFS(Adatbázis!BV$6:BV$2525,Adatbázis!$F$6:$F$2525,Megjelenítő!$B$1,Adatbázis!$H$6:$H$2525,Megjelenítő!$D6),IF($C$1=Legördülő!$D$5,VLOOKUP(CONCATENATE($B$1,$C6,$D$1),Adatbázis!$A$5:$BY$2525,Adatbázis!BV$3,FALSE),"")))</f>
        <v/>
      </c>
      <c r="BO6" s="3" t="str">
        <f>IF($C$1=Legördülő!$D$3,VLOOKUP(CONCATENATE($B$1,$C6,Legördülő!$G$11),Adatbázis!$A$6:$BY$2525,Adatbázis!BW$3,FALSE),IF($C$1=Legördülő!$D$4,SUMIFS(Adatbázis!BW$6:BW$2525,Adatbázis!$F$6:$F$2525,Megjelenítő!$B$1,Adatbázis!$H$6:$H$2525,Megjelenítő!$D6),IF($C$1=Legördülő!$D$5,VLOOKUP(CONCATENATE($B$1,$C6,$D$1),Adatbázis!$A$5:$BY$2525,Adatbázis!BW$3,FALSE),"")))</f>
        <v/>
      </c>
      <c r="BP6" s="3" t="str">
        <f>IF($C$1=Legördülő!$D$3,VLOOKUP(CONCATENATE($B$1,$C6,Legördülő!$G$11),Adatbázis!$A$6:$BY$2525,Adatbázis!BX$3,FALSE),IF($C$1=Legördülő!$D$4,SUMIFS(Adatbázis!BX$6:BX$2525,Adatbázis!$F$6:$F$2525,Megjelenítő!$B$1,Adatbázis!$H$6:$H$2525,Megjelenítő!$D6),IF($C$1=Legördülő!$D$5,VLOOKUP(CONCATENATE($B$1,$C6,$D$1),Adatbázis!$A$5:$BY$2525,Adatbázis!BX$3,FALSE),"")))</f>
        <v/>
      </c>
    </row>
    <row r="7" spans="2:68" x14ac:dyDescent="0.25">
      <c r="B7">
        <f t="shared" si="0"/>
        <v>2010</v>
      </c>
      <c r="C7" s="2" t="str">
        <f>IF($C$1=Legördülő!$D$4,"",Adatbázis!$L10)</f>
        <v>12 Gazdasági, költségvetési szervezetek vezetői</v>
      </c>
      <c r="D7" t="str">
        <f>IF($C$1=Legördülő!$D$4,Legördülő!G6,IF($C$1=Legördülő!$D$5,$D$1,""))</f>
        <v/>
      </c>
      <c r="E7" s="3">
        <f>IF($C$1=Legördülő!$D$2,VLOOKUP(CONCATENATE(Megjelenítő!$B$1,Megjelenítő!$C7,Megjelenítő!E$2),Adatbázis!$B$6:$BY$2525,76,FALSE),IF($C$1=Legördülő!$D$3,VLOOKUP(CONCATENATE($B$1,$C7,Legördülő!$G$11),Adatbázis!$A$6:$BY$2525,Adatbázis!M$3,FALSE),IF($C$1=Legördülő!$D$4,SUMIFS(Adatbázis!M$6:M$2525,Adatbázis!$F$6:$F$2525,Megjelenítő!$B$1,Adatbázis!$H$6:$H$2525,Megjelenítő!$D7),IF($C$1=Legördülő!$D$5,VLOOKUP(CONCATENATE($B$1,$C7,$D$1),Adatbázis!$A$5:$BY$2525,Adatbázis!M$3,FALSE)))))</f>
        <v>45</v>
      </c>
      <c r="F7" s="3">
        <f>IF($C$1=Legördülő!$D$2,VLOOKUP(CONCATENATE(Megjelenítő!$B$1,Megjelenítő!$C7,Megjelenítő!F$2),Adatbázis!$B$6:$BY$2525,76,FALSE),IF($C$1=Legördülő!$D$3,VLOOKUP(CONCATENATE($B$1,$C7,Legördülő!$G$11),Adatbázis!$A$6:$BY$2525,Adatbázis!N$3,FALSE),IF($C$1=Legördülő!$D$4,SUMIFS(Adatbázis!N$6:N$2525,Adatbázis!$F$6:$F$2525,Megjelenítő!$B$1,Adatbázis!$H$6:$H$2525,Megjelenítő!$D7),IF($C$1=Legördülő!$D$5,VLOOKUP(CONCATENATE($B$1,$C7,$D$1),Adatbázis!$A$5:$BY$2525,Adatbázis!N$3,FALSE)))))</f>
        <v>602</v>
      </c>
      <c r="G7" s="3">
        <f>IF($C$1=Legördülő!$D$2,VLOOKUP(CONCATENATE(Megjelenítő!$B$1,Megjelenítő!$C7,Megjelenítő!G$2),Adatbázis!$B$6:$BY$2525,76,FALSE),IF($C$1=Legördülő!$D$3,VLOOKUP(CONCATENATE($B$1,$C7,Legördülő!$G$11),Adatbázis!$A$6:$BY$2525,Adatbázis!O$3,FALSE),IF($C$1=Legördülő!$D$4,SUMIFS(Adatbázis!O$6:O$2525,Adatbázis!$F$6:$F$2525,Megjelenítő!$B$1,Adatbázis!$H$6:$H$2525,Megjelenítő!$D7),IF($C$1=Legördülő!$D$5,VLOOKUP(CONCATENATE($B$1,$C7,$D$1),Adatbázis!$A$5:$BY$2525,Adatbázis!O$3,FALSE)))))</f>
        <v>893</v>
      </c>
      <c r="H7" s="3">
        <f>IF($C$1=Legördülő!$D$2,VLOOKUP(CONCATENATE(Megjelenítő!$B$1,Megjelenítő!$C7,Megjelenítő!H$2),Adatbázis!$B$6:$BY$2525,76,FALSE),IF($C$1=Legördülő!$D$3,VLOOKUP(CONCATENATE($B$1,$C7,Legördülő!$G$11),Adatbázis!$A$6:$BY$2525,Adatbázis!P$3,FALSE),IF($C$1=Legördülő!$D$4,SUMIFS(Adatbázis!P$6:P$2525,Adatbázis!$F$6:$F$2525,Megjelenítő!$B$1,Adatbázis!$H$6:$H$2525,Megjelenítő!$D7),IF($C$1=Legördülő!$D$5,VLOOKUP(CONCATENATE($B$1,$C7,$D$1),Adatbázis!$A$5:$BY$2525,Adatbázis!P$3,FALSE)))))</f>
        <v>4329</v>
      </c>
      <c r="I7" s="3">
        <f>IF($C$1=Legördülő!$D$2,VLOOKUP(CONCATENATE(Megjelenítő!$B$1,Megjelenítő!$C7,Megjelenítő!I$2),Adatbázis!$B$6:$BY$2525,76,FALSE),IF($C$1=Legördülő!$D$3,VLOOKUP(CONCATENATE($B$1,$C7,Legördülő!$G$11),Adatbázis!$A$6:$BY$2525,Adatbázis!Q$3,FALSE),IF($C$1=Legördülő!$D$4,SUMIFS(Adatbázis!Q$6:Q$2525,Adatbázis!$F$6:$F$2525,Megjelenítő!$B$1,Adatbázis!$H$6:$H$2525,Megjelenítő!$D7),IF($C$1=Legördülő!$D$5,VLOOKUP(CONCATENATE($B$1,$C7,$D$1),Adatbázis!$A$5:$BY$2525,Adatbázis!Q$3,FALSE)))))</f>
        <v>9608</v>
      </c>
      <c r="J7" s="3">
        <f>IF($C$1=Legördülő!$D$2,VLOOKUP(CONCATENATE(Megjelenítő!$B$1,Megjelenítő!$C7,Megjelenítő!J$2),Adatbázis!$B$6:$BY$2525,76,FALSE),IF($C$1=Legördülő!$D$3,VLOOKUP(CONCATENATE($B$1,$C7,Legördülő!$G$11),Adatbázis!$A$6:$BY$2525,Adatbázis!R$3,FALSE),IF($C$1=Legördülő!$D$4,SUMIFS(Adatbázis!R$6:R$2525,Adatbázis!$F$6:$F$2525,Megjelenítő!$B$1,Adatbázis!$H$6:$H$2525,Megjelenítő!$D7),IF($C$1=Legördülő!$D$5,VLOOKUP(CONCATENATE($B$1,$C7,$D$1),Adatbázis!$A$5:$BY$2525,Adatbázis!R$3,FALSE)))))</f>
        <v>4062</v>
      </c>
      <c r="K7" s="3">
        <f>IF($C$1=Legördülő!$D$2,VLOOKUP(CONCATENATE(Megjelenítő!$B$1,Megjelenítő!$C7,Megjelenítő!K$2),Adatbázis!$B$6:$BY$2525,76,FALSE),IF($C$1=Legördülő!$D$3,VLOOKUP(CONCATENATE($B$1,$C7,Legördülő!$G$11),Adatbázis!$A$6:$BY$2525,Adatbázis!S$3,FALSE),IF($C$1=Legördülő!$D$4,SUMIFS(Adatbázis!S$6:S$2525,Adatbázis!$F$6:$F$2525,Megjelenítő!$B$1,Adatbázis!$H$6:$H$2525,Megjelenítő!$D7),IF($C$1=Legördülő!$D$5,VLOOKUP(CONCATENATE($B$1,$C7,$D$1),Adatbázis!$A$5:$BY$2525,Adatbázis!S$3,FALSE)))))</f>
        <v>2733</v>
      </c>
      <c r="L7" s="3">
        <f>IF($C$1=Legördülő!$D$2,VLOOKUP(CONCATENATE(Megjelenítő!$B$1,Megjelenítő!$C7,Megjelenítő!L$2),Adatbázis!$B$6:$BY$2525,76,FALSE),IF($C$1=Legördülő!$D$3,VLOOKUP(CONCATENATE($B$1,$C7,Legördülő!$G$11),Adatbázis!$A$6:$BY$2525,Adatbázis!T$3,FALSE),IF($C$1=Legördülő!$D$4,SUMIFS(Adatbázis!T$6:T$2525,Adatbázis!$F$6:$F$2525,Megjelenítő!$B$1,Adatbázis!$H$6:$H$2525,Megjelenítő!$D7),IF($C$1=Legördülő!$D$5,VLOOKUP(CONCATENATE($B$1,$C7,$D$1),Adatbázis!$A$5:$BY$2525,Adatbázis!T$3,FALSE)))))</f>
        <v>20029</v>
      </c>
      <c r="M7" s="3">
        <f>IF($C$1=Legördülő!$D$2,VLOOKUP(CONCATENATE(Megjelenítő!$B$1,Megjelenítő!$C7,Megjelenítő!M$2),Adatbázis!$B$6:$BY$2525,76,FALSE),IF($C$1=Legördülő!$D$3,VLOOKUP(CONCATENATE($B$1,$C7,Legördülő!$G$11),Adatbázis!$A$6:$BY$2525,Adatbázis!U$3,FALSE),IF($C$1=Legördülő!$D$4,SUMIFS(Adatbázis!U$6:U$2525,Adatbázis!$F$6:$F$2525,Megjelenítő!$B$1,Adatbázis!$H$6:$H$2525,Megjelenítő!$D7),IF($C$1=Legördülő!$D$5,VLOOKUP(CONCATENATE($B$1,$C7,$D$1),Adatbázis!$A$5:$BY$2525,Adatbázis!U$3,FALSE)))))</f>
        <v>16037</v>
      </c>
      <c r="N7" s="3">
        <f>IF($C$1=Legördülő!$D$2,VLOOKUP(CONCATENATE(Megjelenítő!$B$1,Megjelenítő!$C7,Megjelenítő!N$2),Adatbázis!$B$6:$BY$2525,76,FALSE),IF($C$1=Legördülő!$D$3,VLOOKUP(CONCATENATE($B$1,$C7,Legördülő!$G$11),Adatbázis!$A$6:$BY$2525,Adatbázis!V$3,FALSE),IF($C$1=Legördülő!$D$4,SUMIFS(Adatbázis!V$6:V$2525,Adatbázis!$F$6:$F$2525,Megjelenítő!$B$1,Adatbázis!$H$6:$H$2525,Megjelenítő!$D7),IF($C$1=Legördülő!$D$5,VLOOKUP(CONCATENATE($B$1,$C7,$D$1),Adatbázis!$A$5:$BY$2525,Adatbázis!V$3,FALSE)))))</f>
        <v>58338</v>
      </c>
      <c r="O7" s="3" t="str">
        <f>IF($C$1=Legördülő!$D$3,VLOOKUP(CONCATENATE($B$1,$C7,Legördülő!$G$11),Adatbázis!$A$6:$BY$2525,Adatbázis!W$3,FALSE),IF($C$1=Legördülő!$D$4,SUMIFS(Adatbázis!W$6:W$2525,Adatbázis!$F$6:$F$2525,Megjelenítő!$B$1,Adatbázis!$H$6:$H$2525,Megjelenítő!$D7),IF($C$1=Legördülő!$D$5,VLOOKUP(CONCATENATE($B$1,$C7,$D$1),Adatbázis!$A$5:$BY$2525,Adatbázis!W$3,FALSE),"")))</f>
        <v/>
      </c>
      <c r="P7" s="3" t="str">
        <f>IF($C$1=Legördülő!$D$3,VLOOKUP(CONCATENATE($B$1,$C7,Legördülő!$G$11),Adatbázis!$A$6:$BY$2525,Adatbázis!X$3,FALSE),IF($C$1=Legördülő!$D$4,SUMIFS(Adatbázis!X$6:X$2525,Adatbázis!$F$6:$F$2525,Megjelenítő!$B$1,Adatbázis!$H$6:$H$2525,Megjelenítő!$D7),IF($C$1=Legördülő!$D$5,VLOOKUP(CONCATENATE($B$1,$C7,$D$1),Adatbázis!$A$5:$BY$2525,Adatbázis!X$3,FALSE),"")))</f>
        <v/>
      </c>
      <c r="Q7" s="3" t="str">
        <f>IF($C$1=Legördülő!$D$3,VLOOKUP(CONCATENATE($B$1,$C7,Legördülő!$G$11),Adatbázis!$A$6:$BY$2525,Adatbázis!Y$3,FALSE),IF($C$1=Legördülő!$D$4,SUMIFS(Adatbázis!Y$6:Y$2525,Adatbázis!$F$6:$F$2525,Megjelenítő!$B$1,Adatbázis!$H$6:$H$2525,Megjelenítő!$D7),IF($C$1=Legördülő!$D$5,VLOOKUP(CONCATENATE($B$1,$C7,$D$1),Adatbázis!$A$5:$BY$2525,Adatbázis!Y$3,FALSE),"")))</f>
        <v/>
      </c>
      <c r="R7" s="3" t="str">
        <f>IF($C$1=Legördülő!$D$3,VLOOKUP(CONCATENATE($B$1,$C7,Legördülő!$G$11),Adatbázis!$A$6:$BY$2525,Adatbázis!Z$3,FALSE),IF($C$1=Legördülő!$D$4,SUMIFS(Adatbázis!Z$6:Z$2525,Adatbázis!$F$6:$F$2525,Megjelenítő!$B$1,Adatbázis!$H$6:$H$2525,Megjelenítő!$D7),IF($C$1=Legördülő!$D$5,VLOOKUP(CONCATENATE($B$1,$C7,$D$1),Adatbázis!$A$5:$BY$2525,Adatbázis!Z$3,FALSE),"")))</f>
        <v/>
      </c>
      <c r="S7" s="3" t="str">
        <f>IF($C$1=Legördülő!$D$3,VLOOKUP(CONCATENATE($B$1,$C7,Legördülő!$G$11),Adatbázis!$A$6:$BY$2525,Adatbázis!AA$3,FALSE),IF($C$1=Legördülő!$D$4,SUMIFS(Adatbázis!AA$6:AA$2525,Adatbázis!$F$6:$F$2525,Megjelenítő!$B$1,Adatbázis!$H$6:$H$2525,Megjelenítő!$D7),IF($C$1=Legördülő!$D$5,VLOOKUP(CONCATENATE($B$1,$C7,$D$1),Adatbázis!$A$5:$BY$2525,Adatbázis!AA$3,FALSE),"")))</f>
        <v/>
      </c>
      <c r="T7" s="3" t="str">
        <f>IF($C$1=Legördülő!$D$3,VLOOKUP(CONCATENATE($B$1,$C7,Legördülő!$G$11),Adatbázis!$A$6:$BY$2525,Adatbázis!AB$3,FALSE),IF($C$1=Legördülő!$D$4,SUMIFS(Adatbázis!AB$6:AB$2525,Adatbázis!$F$6:$F$2525,Megjelenítő!$B$1,Adatbázis!$H$6:$H$2525,Megjelenítő!$D7),IF($C$1=Legördülő!$D$5,VLOOKUP(CONCATENATE($B$1,$C7,$D$1),Adatbázis!$A$5:$BY$2525,Adatbázis!AB$3,FALSE),"")))</f>
        <v/>
      </c>
      <c r="U7" s="3" t="str">
        <f>IF($C$1=Legördülő!$D$3,VLOOKUP(CONCATENATE($B$1,$C7,Legördülő!$G$11),Adatbázis!$A$6:$BY$2525,Adatbázis!AC$3,FALSE),IF($C$1=Legördülő!$D$4,SUMIFS(Adatbázis!AC$6:AC$2525,Adatbázis!$F$6:$F$2525,Megjelenítő!$B$1,Adatbázis!$H$6:$H$2525,Megjelenítő!$D7),IF($C$1=Legördülő!$D$5,VLOOKUP(CONCATENATE($B$1,$C7,$D$1),Adatbázis!$A$5:$BY$2525,Adatbázis!AC$3,FALSE),"")))</f>
        <v/>
      </c>
      <c r="V7" s="3" t="str">
        <f>IF($C$1=Legördülő!$D$3,VLOOKUP(CONCATENATE($B$1,$C7,Legördülő!$G$11),Adatbázis!$A$6:$BY$2525,Adatbázis!AD$3,FALSE),IF($C$1=Legördülő!$D$4,SUMIFS(Adatbázis!AD$6:AD$2525,Adatbázis!$F$6:$F$2525,Megjelenítő!$B$1,Adatbázis!$H$6:$H$2525,Megjelenítő!$D7),IF($C$1=Legördülő!$D$5,VLOOKUP(CONCATENATE($B$1,$C7,$D$1),Adatbázis!$A$5:$BY$2525,Adatbázis!AD$3,FALSE),"")))</f>
        <v/>
      </c>
      <c r="W7" s="3" t="str">
        <f>IF($C$1=Legördülő!$D$3,VLOOKUP(CONCATENATE($B$1,$C7,Legördülő!$G$11),Adatbázis!$A$6:$BY$2525,Adatbázis!AE$3,FALSE),IF($C$1=Legördülő!$D$4,SUMIFS(Adatbázis!AE$6:AE$2525,Adatbázis!$F$6:$F$2525,Megjelenítő!$B$1,Adatbázis!$H$6:$H$2525,Megjelenítő!$D7),IF($C$1=Legördülő!$D$5,VLOOKUP(CONCATENATE($B$1,$C7,$D$1),Adatbázis!$A$5:$BY$2525,Adatbázis!AE$3,FALSE),"")))</f>
        <v/>
      </c>
      <c r="X7" s="3" t="str">
        <f>IF($C$1=Legördülő!$D$3,VLOOKUP(CONCATENATE($B$1,$C7,Legördülő!$G$11),Adatbázis!$A$6:$BY$2525,Adatbázis!AF$3,FALSE),IF($C$1=Legördülő!$D$4,SUMIFS(Adatbázis!AF$6:AF$2525,Adatbázis!$F$6:$F$2525,Megjelenítő!$B$1,Adatbázis!$H$6:$H$2525,Megjelenítő!$D7),IF($C$1=Legördülő!$D$5,VLOOKUP(CONCATENATE($B$1,$C7,$D$1),Adatbázis!$A$5:$BY$2525,Adatbázis!AF$3,FALSE),"")))</f>
        <v/>
      </c>
      <c r="Y7" s="3" t="str">
        <f>IF($C$1=Legördülő!$D$3,VLOOKUP(CONCATENATE($B$1,$C7,Legördülő!$G$11),Adatbázis!$A$6:$BY$2525,Adatbázis!AG$3,FALSE),IF($C$1=Legördülő!$D$4,SUMIFS(Adatbázis!AG$6:AG$2525,Adatbázis!$F$6:$F$2525,Megjelenítő!$B$1,Adatbázis!$H$6:$H$2525,Megjelenítő!$D7),IF($C$1=Legördülő!$D$5,VLOOKUP(CONCATENATE($B$1,$C7,$D$1),Adatbázis!$A$5:$BY$2525,Adatbázis!AG$3,FALSE),"")))</f>
        <v/>
      </c>
      <c r="Z7" s="3" t="str">
        <f>IF($C$1=Legördülő!$D$3,VLOOKUP(CONCATENATE($B$1,$C7,Legördülő!$G$11),Adatbázis!$A$6:$BY$2525,Adatbázis!AH$3,FALSE),IF($C$1=Legördülő!$D$4,SUMIFS(Adatbázis!AH$6:AH$2525,Adatbázis!$F$6:$F$2525,Megjelenítő!$B$1,Adatbázis!$H$6:$H$2525,Megjelenítő!$D7),IF($C$1=Legördülő!$D$5,VLOOKUP(CONCATENATE($B$1,$C7,$D$1),Adatbázis!$A$5:$BY$2525,Adatbázis!AH$3,FALSE),"")))</f>
        <v/>
      </c>
      <c r="AA7" s="3" t="str">
        <f>IF($C$1=Legördülő!$D$3,VLOOKUP(CONCATENATE($B$1,$C7,Legördülő!$G$11),Adatbázis!$A$6:$BY$2525,Adatbázis!AI$3,FALSE),IF($C$1=Legördülő!$D$4,SUMIFS(Adatbázis!AI$6:AI$2525,Adatbázis!$F$6:$F$2525,Megjelenítő!$B$1,Adatbázis!$H$6:$H$2525,Megjelenítő!$D7),IF($C$1=Legördülő!$D$5,VLOOKUP(CONCATENATE($B$1,$C7,$D$1),Adatbázis!$A$5:$BY$2525,Adatbázis!AI$3,FALSE),"")))</f>
        <v/>
      </c>
      <c r="AB7" s="3" t="str">
        <f>IF($C$1=Legördülő!$D$3,VLOOKUP(CONCATENATE($B$1,$C7,Legördülő!$G$11),Adatbázis!$A$6:$BY$2525,Adatbázis!AJ$3,FALSE),IF($C$1=Legördülő!$D$4,SUMIFS(Adatbázis!AJ$6:AJ$2525,Adatbázis!$F$6:$F$2525,Megjelenítő!$B$1,Adatbázis!$H$6:$H$2525,Megjelenítő!$D7),IF($C$1=Legördülő!$D$5,VLOOKUP(CONCATENATE($B$1,$C7,$D$1),Adatbázis!$A$5:$BY$2525,Adatbázis!AJ$3,FALSE),"")))</f>
        <v/>
      </c>
      <c r="AC7" s="3" t="str">
        <f>IF($C$1=Legördülő!$D$3,VLOOKUP(CONCATENATE($B$1,$C7,Legördülő!$G$11),Adatbázis!$A$6:$BY$2525,Adatbázis!AK$3,FALSE),IF($C$1=Legördülő!$D$4,SUMIFS(Adatbázis!AK$6:AK$2525,Adatbázis!$F$6:$F$2525,Megjelenítő!$B$1,Adatbázis!$H$6:$H$2525,Megjelenítő!$D7),IF($C$1=Legördülő!$D$5,VLOOKUP(CONCATENATE($B$1,$C7,$D$1),Adatbázis!$A$5:$BY$2525,Adatbázis!AK$3,FALSE),"")))</f>
        <v/>
      </c>
      <c r="AD7" s="3" t="str">
        <f>IF($C$1=Legördülő!$D$3,VLOOKUP(CONCATENATE($B$1,$C7,Legördülő!$G$11),Adatbázis!$A$6:$BY$2525,Adatbázis!AL$3,FALSE),IF($C$1=Legördülő!$D$4,SUMIFS(Adatbázis!AL$6:AL$2525,Adatbázis!$F$6:$F$2525,Megjelenítő!$B$1,Adatbázis!$H$6:$H$2525,Megjelenítő!$D7),IF($C$1=Legördülő!$D$5,VLOOKUP(CONCATENATE($B$1,$C7,$D$1),Adatbázis!$A$5:$BY$2525,Adatbázis!AL$3,FALSE),"")))</f>
        <v/>
      </c>
      <c r="AE7" s="3" t="str">
        <f>IF($C$1=Legördülő!$D$3,VLOOKUP(CONCATENATE($B$1,$C7,Legördülő!$G$11),Adatbázis!$A$6:$BY$2525,Adatbázis!AM$3,FALSE),IF($C$1=Legördülő!$D$4,SUMIFS(Adatbázis!AM$6:AM$2525,Adatbázis!$F$6:$F$2525,Megjelenítő!$B$1,Adatbázis!$H$6:$H$2525,Megjelenítő!$D7),IF($C$1=Legördülő!$D$5,VLOOKUP(CONCATENATE($B$1,$C7,$D$1),Adatbázis!$A$5:$BY$2525,Adatbázis!AM$3,FALSE),"")))</f>
        <v/>
      </c>
      <c r="AF7" s="3" t="str">
        <f>IF($C$1=Legördülő!$D$3,VLOOKUP(CONCATENATE($B$1,$C7,Legördülő!$G$11),Adatbázis!$A$6:$BY$2525,Adatbázis!AN$3,FALSE),IF($C$1=Legördülő!$D$4,SUMIFS(Adatbázis!AN$6:AN$2525,Adatbázis!$F$6:$F$2525,Megjelenítő!$B$1,Adatbázis!$H$6:$H$2525,Megjelenítő!$D7),IF($C$1=Legördülő!$D$5,VLOOKUP(CONCATENATE($B$1,$C7,$D$1),Adatbázis!$A$5:$BY$2525,Adatbázis!AN$3,FALSE),"")))</f>
        <v/>
      </c>
      <c r="AG7" s="3" t="str">
        <f>IF($C$1=Legördülő!$D$3,VLOOKUP(CONCATENATE($B$1,$C7,Legördülő!$G$11),Adatbázis!$A$6:$BY$2525,Adatbázis!AO$3,FALSE),IF($C$1=Legördülő!$D$4,SUMIFS(Adatbázis!AO$6:AO$2525,Adatbázis!$F$6:$F$2525,Megjelenítő!$B$1,Adatbázis!$H$6:$H$2525,Megjelenítő!$D7),IF($C$1=Legördülő!$D$5,VLOOKUP(CONCATENATE($B$1,$C7,$D$1),Adatbázis!$A$5:$BY$2525,Adatbázis!AO$3,FALSE),"")))</f>
        <v/>
      </c>
      <c r="AH7" s="3" t="str">
        <f>IF($C$1=Legördülő!$D$3,VLOOKUP(CONCATENATE($B$1,$C7,Legördülő!$G$11),Adatbázis!$A$6:$BY$2525,Adatbázis!AP$3,FALSE),IF($C$1=Legördülő!$D$4,SUMIFS(Adatbázis!AP$6:AP$2525,Adatbázis!$F$6:$F$2525,Megjelenítő!$B$1,Adatbázis!$H$6:$H$2525,Megjelenítő!$D7),IF($C$1=Legördülő!$D$5,VLOOKUP(CONCATENATE($B$1,$C7,$D$1),Adatbázis!$A$5:$BY$2525,Adatbázis!AP$3,FALSE),"")))</f>
        <v/>
      </c>
      <c r="AI7" s="3" t="str">
        <f>IF($C$1=Legördülő!$D$3,VLOOKUP(CONCATENATE($B$1,$C7,Legördülő!$G$11),Adatbázis!$A$6:$BY$2525,Adatbázis!AQ$3,FALSE),IF($C$1=Legördülő!$D$4,SUMIFS(Adatbázis!AQ$6:AQ$2525,Adatbázis!$F$6:$F$2525,Megjelenítő!$B$1,Adatbázis!$H$6:$H$2525,Megjelenítő!$D7),IF($C$1=Legördülő!$D$5,VLOOKUP(CONCATENATE($B$1,$C7,$D$1),Adatbázis!$A$5:$BY$2525,Adatbázis!AQ$3,FALSE),"")))</f>
        <v/>
      </c>
      <c r="AJ7" s="3" t="str">
        <f>IF($C$1=Legördülő!$D$3,VLOOKUP(CONCATENATE($B$1,$C7,Legördülő!$G$11),Adatbázis!$A$6:$BY$2525,Adatbázis!AR$3,FALSE),IF($C$1=Legördülő!$D$4,SUMIFS(Adatbázis!AR$6:AR$2525,Adatbázis!$F$6:$F$2525,Megjelenítő!$B$1,Adatbázis!$H$6:$H$2525,Megjelenítő!$D7),IF($C$1=Legördülő!$D$5,VLOOKUP(CONCATENATE($B$1,$C7,$D$1),Adatbázis!$A$5:$BY$2525,Adatbázis!AR$3,FALSE),"")))</f>
        <v/>
      </c>
      <c r="AK7" s="3" t="str">
        <f>IF($C$1=Legördülő!$D$3,VLOOKUP(CONCATENATE($B$1,$C7,Legördülő!$G$11),Adatbázis!$A$6:$BY$2525,Adatbázis!AS$3,FALSE),IF($C$1=Legördülő!$D$4,SUMIFS(Adatbázis!AS$6:AS$2525,Adatbázis!$F$6:$F$2525,Megjelenítő!$B$1,Adatbázis!$H$6:$H$2525,Megjelenítő!$D7),IF($C$1=Legördülő!$D$5,VLOOKUP(CONCATENATE($B$1,$C7,$D$1),Adatbázis!$A$5:$BY$2525,Adatbázis!AS$3,FALSE),"")))</f>
        <v/>
      </c>
      <c r="AL7" s="3" t="str">
        <f>IF($C$1=Legördülő!$D$3,VLOOKUP(CONCATENATE($B$1,$C7,Legördülő!$G$11),Adatbázis!$A$6:$BY$2525,Adatbázis!AT$3,FALSE),IF($C$1=Legördülő!$D$4,SUMIFS(Adatbázis!AT$6:AT$2525,Adatbázis!$F$6:$F$2525,Megjelenítő!$B$1,Adatbázis!$H$6:$H$2525,Megjelenítő!$D7),IF($C$1=Legördülő!$D$5,VLOOKUP(CONCATENATE($B$1,$C7,$D$1),Adatbázis!$A$5:$BY$2525,Adatbázis!AT$3,FALSE),"")))</f>
        <v/>
      </c>
      <c r="AM7" s="3" t="str">
        <f>IF($C$1=Legördülő!$D$3,VLOOKUP(CONCATENATE($B$1,$C7,Legördülő!$G$11),Adatbázis!$A$6:$BY$2525,Adatbázis!AU$3,FALSE),IF($C$1=Legördülő!$D$4,SUMIFS(Adatbázis!AU$6:AU$2525,Adatbázis!$F$6:$F$2525,Megjelenítő!$B$1,Adatbázis!$H$6:$H$2525,Megjelenítő!$D7),IF($C$1=Legördülő!$D$5,VLOOKUP(CONCATENATE($B$1,$C7,$D$1),Adatbázis!$A$5:$BY$2525,Adatbázis!AU$3,FALSE),"")))</f>
        <v/>
      </c>
      <c r="AN7" s="3" t="str">
        <f>IF($C$1=Legördülő!$D$3,VLOOKUP(CONCATENATE($B$1,$C7,Legördülő!$G$11),Adatbázis!$A$6:$BY$2525,Adatbázis!AV$3,FALSE),IF($C$1=Legördülő!$D$4,SUMIFS(Adatbázis!AV$6:AV$2525,Adatbázis!$F$6:$F$2525,Megjelenítő!$B$1,Adatbázis!$H$6:$H$2525,Megjelenítő!$D7),IF($C$1=Legördülő!$D$5,VLOOKUP(CONCATENATE($B$1,$C7,$D$1),Adatbázis!$A$5:$BY$2525,Adatbázis!AV$3,FALSE),"")))</f>
        <v/>
      </c>
      <c r="AO7" s="3" t="str">
        <f>IF($C$1=Legördülő!$D$3,VLOOKUP(CONCATENATE($B$1,$C7,Legördülő!$G$11),Adatbázis!$A$6:$BY$2525,Adatbázis!AW$3,FALSE),IF($C$1=Legördülő!$D$4,SUMIFS(Adatbázis!AW$6:AW$2525,Adatbázis!$F$6:$F$2525,Megjelenítő!$B$1,Adatbázis!$H$6:$H$2525,Megjelenítő!$D7),IF($C$1=Legördülő!$D$5,VLOOKUP(CONCATENATE($B$1,$C7,$D$1),Adatbázis!$A$5:$BY$2525,Adatbázis!AW$3,FALSE),"")))</f>
        <v/>
      </c>
      <c r="AP7" s="3" t="str">
        <f>IF($C$1=Legördülő!$D$3,VLOOKUP(CONCATENATE($B$1,$C7,Legördülő!$G$11),Adatbázis!$A$6:$BY$2525,Adatbázis!AX$3,FALSE),IF($C$1=Legördülő!$D$4,SUMIFS(Adatbázis!AX$6:AX$2525,Adatbázis!$F$6:$F$2525,Megjelenítő!$B$1,Adatbázis!$H$6:$H$2525,Megjelenítő!$D7),IF($C$1=Legördülő!$D$5,VLOOKUP(CONCATENATE($B$1,$C7,$D$1),Adatbázis!$A$5:$BY$2525,Adatbázis!AX$3,FALSE),"")))</f>
        <v/>
      </c>
      <c r="AQ7" s="3" t="str">
        <f>IF($C$1=Legördülő!$D$3,VLOOKUP(CONCATENATE($B$1,$C7,Legördülő!$G$11),Adatbázis!$A$6:$BY$2525,Adatbázis!AY$3,FALSE),IF($C$1=Legördülő!$D$4,SUMIFS(Adatbázis!AY$6:AY$2525,Adatbázis!$F$6:$F$2525,Megjelenítő!$B$1,Adatbázis!$H$6:$H$2525,Megjelenítő!$D7),IF($C$1=Legördülő!$D$5,VLOOKUP(CONCATENATE($B$1,$C7,$D$1),Adatbázis!$A$5:$BY$2525,Adatbázis!AY$3,FALSE),"")))</f>
        <v/>
      </c>
      <c r="AR7" s="3" t="str">
        <f>IF($C$1=Legördülő!$D$3,VLOOKUP(CONCATENATE($B$1,$C7,Legördülő!$G$11),Adatbázis!$A$6:$BY$2525,Adatbázis!AZ$3,FALSE),IF($C$1=Legördülő!$D$4,SUMIFS(Adatbázis!AZ$6:AZ$2525,Adatbázis!$F$6:$F$2525,Megjelenítő!$B$1,Adatbázis!$H$6:$H$2525,Megjelenítő!$D7),IF($C$1=Legördülő!$D$5,VLOOKUP(CONCATENATE($B$1,$C7,$D$1),Adatbázis!$A$5:$BY$2525,Adatbázis!AZ$3,FALSE),"")))</f>
        <v/>
      </c>
      <c r="AS7" s="3" t="str">
        <f>IF($C$1=Legördülő!$D$3,VLOOKUP(CONCATENATE($B$1,$C7,Legördülő!$G$11),Adatbázis!$A$6:$BY$2525,Adatbázis!BA$3,FALSE),IF($C$1=Legördülő!$D$4,SUMIFS(Adatbázis!BA$6:BA$2525,Adatbázis!$F$6:$F$2525,Megjelenítő!$B$1,Adatbázis!$H$6:$H$2525,Megjelenítő!$D7),IF($C$1=Legördülő!$D$5,VLOOKUP(CONCATENATE($B$1,$C7,$D$1),Adatbázis!$A$5:$BY$2525,Adatbázis!BA$3,FALSE),"")))</f>
        <v/>
      </c>
      <c r="AT7" s="3" t="str">
        <f>IF($C$1=Legördülő!$D$3,VLOOKUP(CONCATENATE($B$1,$C7,Legördülő!$G$11),Adatbázis!$A$6:$BY$2525,Adatbázis!BB$3,FALSE),IF($C$1=Legördülő!$D$4,SUMIFS(Adatbázis!BB$6:BB$2525,Adatbázis!$F$6:$F$2525,Megjelenítő!$B$1,Adatbázis!$H$6:$H$2525,Megjelenítő!$D7),IF($C$1=Legördülő!$D$5,VLOOKUP(CONCATENATE($B$1,$C7,$D$1),Adatbázis!$A$5:$BY$2525,Adatbázis!BB$3,FALSE),"")))</f>
        <v/>
      </c>
      <c r="AU7" s="3" t="str">
        <f>IF($C$1=Legördülő!$D$3,VLOOKUP(CONCATENATE($B$1,$C7,Legördülő!$G$11),Adatbázis!$A$6:$BY$2525,Adatbázis!BC$3,FALSE),IF($C$1=Legördülő!$D$4,SUMIFS(Adatbázis!BC$6:BC$2525,Adatbázis!$F$6:$F$2525,Megjelenítő!$B$1,Adatbázis!$H$6:$H$2525,Megjelenítő!$D7),IF($C$1=Legördülő!$D$5,VLOOKUP(CONCATENATE($B$1,$C7,$D$1),Adatbázis!$A$5:$BY$2525,Adatbázis!BC$3,FALSE),"")))</f>
        <v/>
      </c>
      <c r="AV7" s="3" t="str">
        <f>IF($C$1=Legördülő!$D$3,VLOOKUP(CONCATENATE($B$1,$C7,Legördülő!$G$11),Adatbázis!$A$6:$BY$2525,Adatbázis!BD$3,FALSE),IF($C$1=Legördülő!$D$4,SUMIFS(Adatbázis!BD$6:BD$2525,Adatbázis!$F$6:$F$2525,Megjelenítő!$B$1,Adatbázis!$H$6:$H$2525,Megjelenítő!$D7),IF($C$1=Legördülő!$D$5,VLOOKUP(CONCATENATE($B$1,$C7,$D$1),Adatbázis!$A$5:$BY$2525,Adatbázis!BD$3,FALSE),"")))</f>
        <v/>
      </c>
      <c r="AW7" s="3" t="str">
        <f>IF($C$1=Legördülő!$D$3,VLOOKUP(CONCATENATE($B$1,$C7,Legördülő!$G$11),Adatbázis!$A$6:$BY$2525,Adatbázis!BE$3,FALSE),IF($C$1=Legördülő!$D$4,SUMIFS(Adatbázis!BE$6:BE$2525,Adatbázis!$F$6:$F$2525,Megjelenítő!$B$1,Adatbázis!$H$6:$H$2525,Megjelenítő!$D7),IF($C$1=Legördülő!$D$5,VLOOKUP(CONCATENATE($B$1,$C7,$D$1),Adatbázis!$A$5:$BY$2525,Adatbázis!BE$3,FALSE),"")))</f>
        <v/>
      </c>
      <c r="AX7" s="3" t="str">
        <f>IF($C$1=Legördülő!$D$3,VLOOKUP(CONCATENATE($B$1,$C7,Legördülő!$G$11),Adatbázis!$A$6:$BY$2525,Adatbázis!BF$3,FALSE),IF($C$1=Legördülő!$D$4,SUMIFS(Adatbázis!BF$6:BF$2525,Adatbázis!$F$6:$F$2525,Megjelenítő!$B$1,Adatbázis!$H$6:$H$2525,Megjelenítő!$D7),IF($C$1=Legördülő!$D$5,VLOOKUP(CONCATENATE($B$1,$C7,$D$1),Adatbázis!$A$5:$BY$2525,Adatbázis!BF$3,FALSE),"")))</f>
        <v/>
      </c>
      <c r="AY7" s="3" t="str">
        <f>IF($C$1=Legördülő!$D$3,VLOOKUP(CONCATENATE($B$1,$C7,Legördülő!$G$11),Adatbázis!$A$6:$BY$2525,Adatbázis!BG$3,FALSE),IF($C$1=Legördülő!$D$4,SUMIFS(Adatbázis!BG$6:BG$2525,Adatbázis!$F$6:$F$2525,Megjelenítő!$B$1,Adatbázis!$H$6:$H$2525,Megjelenítő!$D7),IF($C$1=Legördülő!$D$5,VLOOKUP(CONCATENATE($B$1,$C7,$D$1),Adatbázis!$A$5:$BY$2525,Adatbázis!BG$3,FALSE),"")))</f>
        <v/>
      </c>
      <c r="AZ7" s="3" t="str">
        <f>IF($C$1=Legördülő!$D$3,VLOOKUP(CONCATENATE($B$1,$C7,Legördülő!$G$11),Adatbázis!$A$6:$BY$2525,Adatbázis!BH$3,FALSE),IF($C$1=Legördülő!$D$4,SUMIFS(Adatbázis!BH$6:BH$2525,Adatbázis!$F$6:$F$2525,Megjelenítő!$B$1,Adatbázis!$H$6:$H$2525,Megjelenítő!$D7),IF($C$1=Legördülő!$D$5,VLOOKUP(CONCATENATE($B$1,$C7,$D$1),Adatbázis!$A$5:$BY$2525,Adatbázis!BH$3,FALSE),"")))</f>
        <v/>
      </c>
      <c r="BA7" s="3" t="str">
        <f>IF($C$1=Legördülő!$D$3,VLOOKUP(CONCATENATE($B$1,$C7,Legördülő!$G$11),Adatbázis!$A$6:$BY$2525,Adatbázis!BI$3,FALSE),IF($C$1=Legördülő!$D$4,SUMIFS(Adatbázis!BI$6:BI$2525,Adatbázis!$F$6:$F$2525,Megjelenítő!$B$1,Adatbázis!$H$6:$H$2525,Megjelenítő!$D7),IF($C$1=Legördülő!$D$5,VLOOKUP(CONCATENATE($B$1,$C7,$D$1),Adatbázis!$A$5:$BY$2525,Adatbázis!BI$3,FALSE),"")))</f>
        <v/>
      </c>
      <c r="BB7" s="3" t="str">
        <f>IF($C$1=Legördülő!$D$3,VLOOKUP(CONCATENATE($B$1,$C7,Legördülő!$G$11),Adatbázis!$A$6:$BY$2525,Adatbázis!BJ$3,FALSE),IF($C$1=Legördülő!$D$4,SUMIFS(Adatbázis!BJ$6:BJ$2525,Adatbázis!$F$6:$F$2525,Megjelenítő!$B$1,Adatbázis!$H$6:$H$2525,Megjelenítő!$D7),IF($C$1=Legördülő!$D$5,VLOOKUP(CONCATENATE($B$1,$C7,$D$1),Adatbázis!$A$5:$BY$2525,Adatbázis!BJ$3,FALSE),"")))</f>
        <v/>
      </c>
      <c r="BC7" s="3" t="str">
        <f>IF($C$1=Legördülő!$D$3,VLOOKUP(CONCATENATE($B$1,$C7,Legördülő!$G$11),Adatbázis!$A$6:$BY$2525,Adatbázis!BK$3,FALSE),IF($C$1=Legördülő!$D$4,SUMIFS(Adatbázis!BK$6:BK$2525,Adatbázis!$F$6:$F$2525,Megjelenítő!$B$1,Adatbázis!$H$6:$H$2525,Megjelenítő!$D7),IF($C$1=Legördülő!$D$5,VLOOKUP(CONCATENATE($B$1,$C7,$D$1),Adatbázis!$A$5:$BY$2525,Adatbázis!BK$3,FALSE),"")))</f>
        <v/>
      </c>
      <c r="BD7" s="3" t="str">
        <f>IF($C$1=Legördülő!$D$3,VLOOKUP(CONCATENATE($B$1,$C7,Legördülő!$G$11),Adatbázis!$A$6:$BY$2525,Adatbázis!BL$3,FALSE),IF($C$1=Legördülő!$D$4,SUMIFS(Adatbázis!BL$6:BL$2525,Adatbázis!$F$6:$F$2525,Megjelenítő!$B$1,Adatbázis!$H$6:$H$2525,Megjelenítő!$D7),IF($C$1=Legördülő!$D$5,VLOOKUP(CONCATENATE($B$1,$C7,$D$1),Adatbázis!$A$5:$BY$2525,Adatbázis!BL$3,FALSE),"")))</f>
        <v/>
      </c>
      <c r="BE7" s="3" t="str">
        <f>IF($C$1=Legördülő!$D$3,VLOOKUP(CONCATENATE($B$1,$C7,Legördülő!$G$11),Adatbázis!$A$6:$BY$2525,Adatbázis!BM$3,FALSE),IF($C$1=Legördülő!$D$4,SUMIFS(Adatbázis!BM$6:BM$2525,Adatbázis!$F$6:$F$2525,Megjelenítő!$B$1,Adatbázis!$H$6:$H$2525,Megjelenítő!$D7),IF($C$1=Legördülő!$D$5,VLOOKUP(CONCATENATE($B$1,$C7,$D$1),Adatbázis!$A$5:$BY$2525,Adatbázis!BM$3,FALSE),"")))</f>
        <v/>
      </c>
      <c r="BF7" s="3" t="str">
        <f>IF($C$1=Legördülő!$D$3,VLOOKUP(CONCATENATE($B$1,$C7,Legördülő!$G$11),Adatbázis!$A$6:$BY$2525,Adatbázis!BN$3,FALSE),IF($C$1=Legördülő!$D$4,SUMIFS(Adatbázis!BN$6:BN$2525,Adatbázis!$F$6:$F$2525,Megjelenítő!$B$1,Adatbázis!$H$6:$H$2525,Megjelenítő!$D7),IF($C$1=Legördülő!$D$5,VLOOKUP(CONCATENATE($B$1,$C7,$D$1),Adatbázis!$A$5:$BY$2525,Adatbázis!BN$3,FALSE),"")))</f>
        <v/>
      </c>
      <c r="BG7" s="3" t="str">
        <f>IF($C$1=Legördülő!$D$3,VLOOKUP(CONCATENATE($B$1,$C7,Legördülő!$G$11),Adatbázis!$A$6:$BY$2525,Adatbázis!BO$3,FALSE),IF($C$1=Legördülő!$D$4,SUMIFS(Adatbázis!BO$6:BO$2525,Adatbázis!$F$6:$F$2525,Megjelenítő!$B$1,Adatbázis!$H$6:$H$2525,Megjelenítő!$D7),IF($C$1=Legördülő!$D$5,VLOOKUP(CONCATENATE($B$1,$C7,$D$1),Adatbázis!$A$5:$BY$2525,Adatbázis!BO$3,FALSE),"")))</f>
        <v/>
      </c>
      <c r="BH7" s="3" t="str">
        <f>IF($C$1=Legördülő!$D$3,VLOOKUP(CONCATENATE($B$1,$C7,Legördülő!$G$11),Adatbázis!$A$6:$BY$2525,Adatbázis!BP$3,FALSE),IF($C$1=Legördülő!$D$4,SUMIFS(Adatbázis!BP$6:BP$2525,Adatbázis!$F$6:$F$2525,Megjelenítő!$B$1,Adatbázis!$H$6:$H$2525,Megjelenítő!$D7),IF($C$1=Legördülő!$D$5,VLOOKUP(CONCATENATE($B$1,$C7,$D$1),Adatbázis!$A$5:$BY$2525,Adatbázis!BP$3,FALSE),"")))</f>
        <v/>
      </c>
      <c r="BI7" s="3" t="str">
        <f>IF($C$1=Legördülő!$D$3,VLOOKUP(CONCATENATE($B$1,$C7,Legördülő!$G$11),Adatbázis!$A$6:$BY$2525,Adatbázis!BQ$3,FALSE),IF($C$1=Legördülő!$D$4,SUMIFS(Adatbázis!BQ$6:BQ$2525,Adatbázis!$F$6:$F$2525,Megjelenítő!$B$1,Adatbázis!$H$6:$H$2525,Megjelenítő!$D7),IF($C$1=Legördülő!$D$5,VLOOKUP(CONCATENATE($B$1,$C7,$D$1),Adatbázis!$A$5:$BY$2525,Adatbázis!BQ$3,FALSE),"")))</f>
        <v/>
      </c>
      <c r="BJ7" s="3" t="str">
        <f>IF($C$1=Legördülő!$D$3,VLOOKUP(CONCATENATE($B$1,$C7,Legördülő!$G$11),Adatbázis!$A$6:$BY$2525,Adatbázis!BR$3,FALSE),IF($C$1=Legördülő!$D$4,SUMIFS(Adatbázis!BR$6:BR$2525,Adatbázis!$F$6:$F$2525,Megjelenítő!$B$1,Adatbázis!$H$6:$H$2525,Megjelenítő!$D7),IF($C$1=Legördülő!$D$5,VLOOKUP(CONCATENATE($B$1,$C7,$D$1),Adatbázis!$A$5:$BY$2525,Adatbázis!BR$3,FALSE),"")))</f>
        <v/>
      </c>
      <c r="BK7" s="3" t="str">
        <f>IF($C$1=Legördülő!$D$3,VLOOKUP(CONCATENATE($B$1,$C7,Legördülő!$G$11),Adatbázis!$A$6:$BY$2525,Adatbázis!BS$3,FALSE),IF($C$1=Legördülő!$D$4,SUMIFS(Adatbázis!BS$6:BS$2525,Adatbázis!$F$6:$F$2525,Megjelenítő!$B$1,Adatbázis!$H$6:$H$2525,Megjelenítő!$D7),IF($C$1=Legördülő!$D$5,VLOOKUP(CONCATENATE($B$1,$C7,$D$1),Adatbázis!$A$5:$BY$2525,Adatbázis!BS$3,FALSE),"")))</f>
        <v/>
      </c>
      <c r="BL7" s="3" t="str">
        <f>IF($C$1=Legördülő!$D$3,VLOOKUP(CONCATENATE($B$1,$C7,Legördülő!$G$11),Adatbázis!$A$6:$BY$2525,Adatbázis!BT$3,FALSE),IF($C$1=Legördülő!$D$4,SUMIFS(Adatbázis!BT$6:BT$2525,Adatbázis!$F$6:$F$2525,Megjelenítő!$B$1,Adatbázis!$H$6:$H$2525,Megjelenítő!$D7),IF($C$1=Legördülő!$D$5,VLOOKUP(CONCATENATE($B$1,$C7,$D$1),Adatbázis!$A$5:$BY$2525,Adatbázis!BT$3,FALSE),"")))</f>
        <v/>
      </c>
      <c r="BM7" s="3" t="str">
        <f>IF($C$1=Legördülő!$D$3,VLOOKUP(CONCATENATE($B$1,$C7,Legördülő!$G$11),Adatbázis!$A$6:$BY$2525,Adatbázis!BU$3,FALSE),IF($C$1=Legördülő!$D$4,SUMIFS(Adatbázis!BU$6:BU$2525,Adatbázis!$F$6:$F$2525,Megjelenítő!$B$1,Adatbázis!$H$6:$H$2525,Megjelenítő!$D7),IF($C$1=Legördülő!$D$5,VLOOKUP(CONCATENATE($B$1,$C7,$D$1),Adatbázis!$A$5:$BY$2525,Adatbázis!BU$3,FALSE),"")))</f>
        <v/>
      </c>
      <c r="BN7" s="3" t="str">
        <f>IF($C$1=Legördülő!$D$3,VLOOKUP(CONCATENATE($B$1,$C7,Legördülő!$G$11),Adatbázis!$A$6:$BY$2525,Adatbázis!BV$3,FALSE),IF($C$1=Legördülő!$D$4,SUMIFS(Adatbázis!BV$6:BV$2525,Adatbázis!$F$6:$F$2525,Megjelenítő!$B$1,Adatbázis!$H$6:$H$2525,Megjelenítő!$D7),IF($C$1=Legördülő!$D$5,VLOOKUP(CONCATENATE($B$1,$C7,$D$1),Adatbázis!$A$5:$BY$2525,Adatbázis!BV$3,FALSE),"")))</f>
        <v/>
      </c>
      <c r="BO7" s="3" t="str">
        <f>IF($C$1=Legördülő!$D$3,VLOOKUP(CONCATENATE($B$1,$C7,Legördülő!$G$11),Adatbázis!$A$6:$BY$2525,Adatbázis!BW$3,FALSE),IF($C$1=Legördülő!$D$4,SUMIFS(Adatbázis!BW$6:BW$2525,Adatbázis!$F$6:$F$2525,Megjelenítő!$B$1,Adatbázis!$H$6:$H$2525,Megjelenítő!$D7),IF($C$1=Legördülő!$D$5,VLOOKUP(CONCATENATE($B$1,$C7,$D$1),Adatbázis!$A$5:$BY$2525,Adatbázis!BW$3,FALSE),"")))</f>
        <v/>
      </c>
      <c r="BP7" s="3" t="str">
        <f>IF($C$1=Legördülő!$D$3,VLOOKUP(CONCATENATE($B$1,$C7,Legördülő!$G$11),Adatbázis!$A$6:$BY$2525,Adatbázis!BX$3,FALSE),IF($C$1=Legördülő!$D$4,SUMIFS(Adatbázis!BX$6:BX$2525,Adatbázis!$F$6:$F$2525,Megjelenítő!$B$1,Adatbázis!$H$6:$H$2525,Megjelenítő!$D7),IF($C$1=Legördülő!$D$5,VLOOKUP(CONCATENATE($B$1,$C7,$D$1),Adatbázis!$A$5:$BY$2525,Adatbázis!BX$3,FALSE),"")))</f>
        <v/>
      </c>
    </row>
    <row r="8" spans="2:68" x14ac:dyDescent="0.25">
      <c r="B8">
        <f t="shared" si="0"/>
        <v>2010</v>
      </c>
      <c r="C8" s="2" t="str">
        <f>IF($C$1=Legördülő!$D$4,"",Adatbázis!$L11)</f>
        <v>13 Termelési és szolgáltatást nyújtó egységek vezetői</v>
      </c>
      <c r="D8" t="str">
        <f>IF($C$1=Legördülő!$D$4,Legördülő!G7,IF($C$1=Legördülő!$D$5,$D$1,""))</f>
        <v/>
      </c>
      <c r="E8" s="3">
        <f>IF($C$1=Legördülő!$D$2,VLOOKUP(CONCATENATE(Megjelenítő!$B$1,Megjelenítő!$C8,Megjelenítő!E$2),Adatbázis!$B$6:$BY$2525,76,FALSE),IF($C$1=Legördülő!$D$3,VLOOKUP(CONCATENATE($B$1,$C8,Legördülő!$G$11),Adatbázis!$A$6:$BY$2525,Adatbázis!M$3,FALSE),IF($C$1=Legördülő!$D$4,SUMIFS(Adatbázis!M$6:M$2525,Adatbázis!$F$6:$F$2525,Megjelenítő!$B$1,Adatbázis!$H$6:$H$2525,Megjelenítő!$D8),IF($C$1=Legördülő!$D$5,VLOOKUP(CONCATENATE($B$1,$C8,$D$1),Adatbázis!$A$5:$BY$2525,Adatbázis!M$3,FALSE)))))</f>
        <v>1156.3333333333333</v>
      </c>
      <c r="F8" s="3">
        <f>IF($C$1=Legördülő!$D$2,VLOOKUP(CONCATENATE(Megjelenítő!$B$1,Megjelenítő!$C8,Megjelenítő!F$2),Adatbázis!$B$6:$BY$2525,76,FALSE),IF($C$1=Legördülő!$D$3,VLOOKUP(CONCATENATE($B$1,$C8,Legördülő!$G$11),Adatbázis!$A$6:$BY$2525,Adatbázis!N$3,FALSE),IF($C$1=Legördülő!$D$4,SUMIFS(Adatbázis!N$6:N$2525,Adatbázis!$F$6:$F$2525,Megjelenítő!$B$1,Adatbázis!$H$6:$H$2525,Megjelenítő!$D8),IF($C$1=Legördülő!$D$5,VLOOKUP(CONCATENATE($B$1,$C8,$D$1),Adatbázis!$A$5:$BY$2525,Adatbázis!N$3,FALSE)))))</f>
        <v>1145.3666666666668</v>
      </c>
      <c r="G8" s="3">
        <f>IF($C$1=Legördülő!$D$2,VLOOKUP(CONCATENATE(Megjelenítő!$B$1,Megjelenítő!$C8,Megjelenítő!G$2),Adatbázis!$B$6:$BY$2525,76,FALSE),IF($C$1=Legördülő!$D$3,VLOOKUP(CONCATENATE($B$1,$C8,Legördülő!$G$11),Adatbázis!$A$6:$BY$2525,Adatbázis!O$3,FALSE),IF($C$1=Legördülő!$D$4,SUMIFS(Adatbázis!O$6:O$2525,Adatbázis!$F$6:$F$2525,Megjelenítő!$B$1,Adatbázis!$H$6:$H$2525,Megjelenítő!$D8),IF($C$1=Legördülő!$D$5,VLOOKUP(CONCATENATE($B$1,$C8,$D$1),Adatbázis!$A$5:$BY$2525,Adatbázis!O$3,FALSE)))))</f>
        <v>1227.1666666666667</v>
      </c>
      <c r="H8" s="3">
        <f>IF($C$1=Legördülő!$D$2,VLOOKUP(CONCATENATE(Megjelenítő!$B$1,Megjelenítő!$C8,Megjelenítő!H$2),Adatbázis!$B$6:$BY$2525,76,FALSE),IF($C$1=Legördülő!$D$3,VLOOKUP(CONCATENATE($B$1,$C8,Legördülő!$G$11),Adatbázis!$A$6:$BY$2525,Adatbázis!P$3,FALSE),IF($C$1=Legördülő!$D$4,SUMIFS(Adatbázis!P$6:P$2525,Adatbázis!$F$6:$F$2525,Megjelenítő!$B$1,Adatbázis!$H$6:$H$2525,Megjelenítő!$D8),IF($C$1=Legördülő!$D$5,VLOOKUP(CONCATENATE($B$1,$C8,$D$1),Adatbázis!$A$5:$BY$2525,Adatbázis!P$3,FALSE)))))</f>
        <v>9520.2666666666646</v>
      </c>
      <c r="I8" s="3">
        <f>IF($C$1=Legördülő!$D$2,VLOOKUP(CONCATENATE(Megjelenítő!$B$1,Megjelenítő!$C8,Megjelenítő!I$2),Adatbázis!$B$6:$BY$2525,76,FALSE),IF($C$1=Legördülő!$D$3,VLOOKUP(CONCATENATE($B$1,$C8,Legördülő!$G$11),Adatbázis!$A$6:$BY$2525,Adatbázis!Q$3,FALSE),IF($C$1=Legördülő!$D$4,SUMIFS(Adatbázis!Q$6:Q$2525,Adatbázis!$F$6:$F$2525,Megjelenítő!$B$1,Adatbázis!$H$6:$H$2525,Megjelenítő!$D8),IF($C$1=Legördülő!$D$5,VLOOKUP(CONCATENATE($B$1,$C8,$D$1),Adatbázis!$A$5:$BY$2525,Adatbázis!Q$3,FALSE)))))</f>
        <v>20826.666666666664</v>
      </c>
      <c r="J8" s="3">
        <f>IF($C$1=Legördülő!$D$2,VLOOKUP(CONCATENATE(Megjelenítő!$B$1,Megjelenítő!$C8,Megjelenítő!J$2),Adatbázis!$B$6:$BY$2525,76,FALSE),IF($C$1=Legördülő!$D$3,VLOOKUP(CONCATENATE($B$1,$C8,Legördülő!$G$11),Adatbázis!$A$6:$BY$2525,Adatbázis!R$3,FALSE),IF($C$1=Legördülő!$D$4,SUMIFS(Adatbázis!R$6:R$2525,Adatbázis!$F$6:$F$2525,Megjelenítő!$B$1,Adatbázis!$H$6:$H$2525,Megjelenítő!$D8),IF($C$1=Legördülő!$D$5,VLOOKUP(CONCATENATE($B$1,$C8,$D$1),Adatbázis!$A$5:$BY$2525,Adatbázis!R$3,FALSE)))))</f>
        <v>9676.9333333333325</v>
      </c>
      <c r="K8" s="3">
        <f>IF($C$1=Legördülő!$D$2,VLOOKUP(CONCATENATE(Megjelenítő!$B$1,Megjelenítő!$C8,Megjelenítő!K$2),Adatbázis!$B$6:$BY$2525,76,FALSE),IF($C$1=Legördülő!$D$3,VLOOKUP(CONCATENATE($B$1,$C8,Legördülő!$G$11),Adatbázis!$A$6:$BY$2525,Adatbázis!S$3,FALSE),IF($C$1=Legördülő!$D$4,SUMIFS(Adatbázis!S$6:S$2525,Adatbázis!$F$6:$F$2525,Megjelenítő!$B$1,Adatbázis!$H$6:$H$2525,Megjelenítő!$D8),IF($C$1=Legördülő!$D$5,VLOOKUP(CONCATENATE($B$1,$C8,$D$1),Adatbázis!$A$5:$BY$2525,Adatbázis!S$3,FALSE)))))</f>
        <v>6266.7000000000007</v>
      </c>
      <c r="L8" s="3">
        <f>IF($C$1=Legördülő!$D$2,VLOOKUP(CONCATENATE(Megjelenítő!$B$1,Megjelenítő!$C8,Megjelenítő!L$2),Adatbázis!$B$6:$BY$2525,76,FALSE),IF($C$1=Legördülő!$D$3,VLOOKUP(CONCATENATE($B$1,$C8,Legördülő!$G$11),Adatbázis!$A$6:$BY$2525,Adatbázis!T$3,FALSE),IF($C$1=Legördülő!$D$4,SUMIFS(Adatbázis!T$6:T$2525,Adatbázis!$F$6:$F$2525,Megjelenítő!$B$1,Adatbázis!$H$6:$H$2525,Megjelenítő!$D8),IF($C$1=Legördülő!$D$5,VLOOKUP(CONCATENATE($B$1,$C8,$D$1),Adatbázis!$A$5:$BY$2525,Adatbázis!T$3,FALSE)))))</f>
        <v>38061.66666666665</v>
      </c>
      <c r="M8" s="3">
        <f>IF($C$1=Legördülő!$D$2,VLOOKUP(CONCATENATE(Megjelenítő!$B$1,Megjelenítő!$C8,Megjelenítő!M$2),Adatbázis!$B$6:$BY$2525,76,FALSE),IF($C$1=Legördülő!$D$3,VLOOKUP(CONCATENATE($B$1,$C8,Legördülő!$G$11),Adatbázis!$A$6:$BY$2525,Adatbázis!U$3,FALSE),IF($C$1=Legördülő!$D$4,SUMIFS(Adatbázis!U$6:U$2525,Adatbázis!$F$6:$F$2525,Megjelenítő!$B$1,Adatbázis!$H$6:$H$2525,Megjelenítő!$D8),IF($C$1=Legördülő!$D$5,VLOOKUP(CONCATENATE($B$1,$C8,$D$1),Adatbázis!$A$5:$BY$2525,Adatbázis!U$3,FALSE)))))</f>
        <v>25930.2</v>
      </c>
      <c r="N8" s="3">
        <f>IF($C$1=Legördülő!$D$2,VLOOKUP(CONCATENATE(Megjelenítő!$B$1,Megjelenítő!$C8,Megjelenítő!N$2),Adatbázis!$B$6:$BY$2525,76,FALSE),IF($C$1=Legördülő!$D$3,VLOOKUP(CONCATENATE($B$1,$C8,Legördülő!$G$11),Adatbázis!$A$6:$BY$2525,Adatbázis!V$3,FALSE),IF($C$1=Legördülő!$D$4,SUMIFS(Adatbázis!V$6:V$2525,Adatbázis!$F$6:$F$2525,Megjelenítő!$B$1,Adatbázis!$H$6:$H$2525,Megjelenítő!$D8),IF($C$1=Legördülő!$D$5,VLOOKUP(CONCATENATE($B$1,$C8,$D$1),Adatbázis!$A$5:$BY$2525,Adatbázis!V$3,FALSE)))))</f>
        <v>113811.29999999996</v>
      </c>
      <c r="O8" s="3" t="str">
        <f>IF($C$1=Legördülő!$D$3,VLOOKUP(CONCATENATE($B$1,$C8,Legördülő!$G$11),Adatbázis!$A$6:$BY$2525,Adatbázis!W$3,FALSE),IF($C$1=Legördülő!$D$4,SUMIFS(Adatbázis!W$6:W$2525,Adatbázis!$F$6:$F$2525,Megjelenítő!$B$1,Adatbázis!$H$6:$H$2525,Megjelenítő!$D8),IF($C$1=Legördülő!$D$5,VLOOKUP(CONCATENATE($B$1,$C8,$D$1),Adatbázis!$A$5:$BY$2525,Adatbázis!W$3,FALSE),"")))</f>
        <v/>
      </c>
      <c r="P8" s="3" t="str">
        <f>IF($C$1=Legördülő!$D$3,VLOOKUP(CONCATENATE($B$1,$C8,Legördülő!$G$11),Adatbázis!$A$6:$BY$2525,Adatbázis!X$3,FALSE),IF($C$1=Legördülő!$D$4,SUMIFS(Adatbázis!X$6:X$2525,Adatbázis!$F$6:$F$2525,Megjelenítő!$B$1,Adatbázis!$H$6:$H$2525,Megjelenítő!$D8),IF($C$1=Legördülő!$D$5,VLOOKUP(CONCATENATE($B$1,$C8,$D$1),Adatbázis!$A$5:$BY$2525,Adatbázis!X$3,FALSE),"")))</f>
        <v/>
      </c>
      <c r="Q8" s="3" t="str">
        <f>IF($C$1=Legördülő!$D$3,VLOOKUP(CONCATENATE($B$1,$C8,Legördülő!$G$11),Adatbázis!$A$6:$BY$2525,Adatbázis!Y$3,FALSE),IF($C$1=Legördülő!$D$4,SUMIFS(Adatbázis!Y$6:Y$2525,Adatbázis!$F$6:$F$2525,Megjelenítő!$B$1,Adatbázis!$H$6:$H$2525,Megjelenítő!$D8),IF($C$1=Legördülő!$D$5,VLOOKUP(CONCATENATE($B$1,$C8,$D$1),Adatbázis!$A$5:$BY$2525,Adatbázis!Y$3,FALSE),"")))</f>
        <v/>
      </c>
      <c r="R8" s="3" t="str">
        <f>IF($C$1=Legördülő!$D$3,VLOOKUP(CONCATENATE($B$1,$C8,Legördülő!$G$11),Adatbázis!$A$6:$BY$2525,Adatbázis!Z$3,FALSE),IF($C$1=Legördülő!$D$4,SUMIFS(Adatbázis!Z$6:Z$2525,Adatbázis!$F$6:$F$2525,Megjelenítő!$B$1,Adatbázis!$H$6:$H$2525,Megjelenítő!$D8),IF($C$1=Legördülő!$D$5,VLOOKUP(CONCATENATE($B$1,$C8,$D$1),Adatbázis!$A$5:$BY$2525,Adatbázis!Z$3,FALSE),"")))</f>
        <v/>
      </c>
      <c r="S8" s="3" t="str">
        <f>IF($C$1=Legördülő!$D$3,VLOOKUP(CONCATENATE($B$1,$C8,Legördülő!$G$11),Adatbázis!$A$6:$BY$2525,Adatbázis!AA$3,FALSE),IF($C$1=Legördülő!$D$4,SUMIFS(Adatbázis!AA$6:AA$2525,Adatbázis!$F$6:$F$2525,Megjelenítő!$B$1,Adatbázis!$H$6:$H$2525,Megjelenítő!$D8),IF($C$1=Legördülő!$D$5,VLOOKUP(CONCATENATE($B$1,$C8,$D$1),Adatbázis!$A$5:$BY$2525,Adatbázis!AA$3,FALSE),"")))</f>
        <v/>
      </c>
      <c r="T8" s="3" t="str">
        <f>IF($C$1=Legördülő!$D$3,VLOOKUP(CONCATENATE($B$1,$C8,Legördülő!$G$11),Adatbázis!$A$6:$BY$2525,Adatbázis!AB$3,FALSE),IF($C$1=Legördülő!$D$4,SUMIFS(Adatbázis!AB$6:AB$2525,Adatbázis!$F$6:$F$2525,Megjelenítő!$B$1,Adatbázis!$H$6:$H$2525,Megjelenítő!$D8),IF($C$1=Legördülő!$D$5,VLOOKUP(CONCATENATE($B$1,$C8,$D$1),Adatbázis!$A$5:$BY$2525,Adatbázis!AB$3,FALSE),"")))</f>
        <v/>
      </c>
      <c r="U8" s="3" t="str">
        <f>IF($C$1=Legördülő!$D$3,VLOOKUP(CONCATENATE($B$1,$C8,Legördülő!$G$11),Adatbázis!$A$6:$BY$2525,Adatbázis!AC$3,FALSE),IF($C$1=Legördülő!$D$4,SUMIFS(Adatbázis!AC$6:AC$2525,Adatbázis!$F$6:$F$2525,Megjelenítő!$B$1,Adatbázis!$H$6:$H$2525,Megjelenítő!$D8),IF($C$1=Legördülő!$D$5,VLOOKUP(CONCATENATE($B$1,$C8,$D$1),Adatbázis!$A$5:$BY$2525,Adatbázis!AC$3,FALSE),"")))</f>
        <v/>
      </c>
      <c r="V8" s="3" t="str">
        <f>IF($C$1=Legördülő!$D$3,VLOOKUP(CONCATENATE($B$1,$C8,Legördülő!$G$11),Adatbázis!$A$6:$BY$2525,Adatbázis!AD$3,FALSE),IF($C$1=Legördülő!$D$4,SUMIFS(Adatbázis!AD$6:AD$2525,Adatbázis!$F$6:$F$2525,Megjelenítő!$B$1,Adatbázis!$H$6:$H$2525,Megjelenítő!$D8),IF($C$1=Legördülő!$D$5,VLOOKUP(CONCATENATE($B$1,$C8,$D$1),Adatbázis!$A$5:$BY$2525,Adatbázis!AD$3,FALSE),"")))</f>
        <v/>
      </c>
      <c r="W8" s="3" t="str">
        <f>IF($C$1=Legördülő!$D$3,VLOOKUP(CONCATENATE($B$1,$C8,Legördülő!$G$11),Adatbázis!$A$6:$BY$2525,Adatbázis!AE$3,FALSE),IF($C$1=Legördülő!$D$4,SUMIFS(Adatbázis!AE$6:AE$2525,Adatbázis!$F$6:$F$2525,Megjelenítő!$B$1,Adatbázis!$H$6:$H$2525,Megjelenítő!$D8),IF($C$1=Legördülő!$D$5,VLOOKUP(CONCATENATE($B$1,$C8,$D$1),Adatbázis!$A$5:$BY$2525,Adatbázis!AE$3,FALSE),"")))</f>
        <v/>
      </c>
      <c r="X8" s="3" t="str">
        <f>IF($C$1=Legördülő!$D$3,VLOOKUP(CONCATENATE($B$1,$C8,Legördülő!$G$11),Adatbázis!$A$6:$BY$2525,Adatbázis!AF$3,FALSE),IF($C$1=Legördülő!$D$4,SUMIFS(Adatbázis!AF$6:AF$2525,Adatbázis!$F$6:$F$2525,Megjelenítő!$B$1,Adatbázis!$H$6:$H$2525,Megjelenítő!$D8),IF($C$1=Legördülő!$D$5,VLOOKUP(CONCATENATE($B$1,$C8,$D$1),Adatbázis!$A$5:$BY$2525,Adatbázis!AF$3,FALSE),"")))</f>
        <v/>
      </c>
      <c r="Y8" s="3" t="str">
        <f>IF($C$1=Legördülő!$D$3,VLOOKUP(CONCATENATE($B$1,$C8,Legördülő!$G$11),Adatbázis!$A$6:$BY$2525,Adatbázis!AG$3,FALSE),IF($C$1=Legördülő!$D$4,SUMIFS(Adatbázis!AG$6:AG$2525,Adatbázis!$F$6:$F$2525,Megjelenítő!$B$1,Adatbázis!$H$6:$H$2525,Megjelenítő!$D8),IF($C$1=Legördülő!$D$5,VLOOKUP(CONCATENATE($B$1,$C8,$D$1),Adatbázis!$A$5:$BY$2525,Adatbázis!AG$3,FALSE),"")))</f>
        <v/>
      </c>
      <c r="Z8" s="3" t="str">
        <f>IF($C$1=Legördülő!$D$3,VLOOKUP(CONCATENATE($B$1,$C8,Legördülő!$G$11),Adatbázis!$A$6:$BY$2525,Adatbázis!AH$3,FALSE),IF($C$1=Legördülő!$D$4,SUMIFS(Adatbázis!AH$6:AH$2525,Adatbázis!$F$6:$F$2525,Megjelenítő!$B$1,Adatbázis!$H$6:$H$2525,Megjelenítő!$D8),IF($C$1=Legördülő!$D$5,VLOOKUP(CONCATENATE($B$1,$C8,$D$1),Adatbázis!$A$5:$BY$2525,Adatbázis!AH$3,FALSE),"")))</f>
        <v/>
      </c>
      <c r="AA8" s="3" t="str">
        <f>IF($C$1=Legördülő!$D$3,VLOOKUP(CONCATENATE($B$1,$C8,Legördülő!$G$11),Adatbázis!$A$6:$BY$2525,Adatbázis!AI$3,FALSE),IF($C$1=Legördülő!$D$4,SUMIFS(Adatbázis!AI$6:AI$2525,Adatbázis!$F$6:$F$2525,Megjelenítő!$B$1,Adatbázis!$H$6:$H$2525,Megjelenítő!$D8),IF($C$1=Legördülő!$D$5,VLOOKUP(CONCATENATE($B$1,$C8,$D$1),Adatbázis!$A$5:$BY$2525,Adatbázis!AI$3,FALSE),"")))</f>
        <v/>
      </c>
      <c r="AB8" s="3" t="str">
        <f>IF($C$1=Legördülő!$D$3,VLOOKUP(CONCATENATE($B$1,$C8,Legördülő!$G$11),Adatbázis!$A$6:$BY$2525,Adatbázis!AJ$3,FALSE),IF($C$1=Legördülő!$D$4,SUMIFS(Adatbázis!AJ$6:AJ$2525,Adatbázis!$F$6:$F$2525,Megjelenítő!$B$1,Adatbázis!$H$6:$H$2525,Megjelenítő!$D8),IF($C$1=Legördülő!$D$5,VLOOKUP(CONCATENATE($B$1,$C8,$D$1),Adatbázis!$A$5:$BY$2525,Adatbázis!AJ$3,FALSE),"")))</f>
        <v/>
      </c>
      <c r="AC8" s="3" t="str">
        <f>IF($C$1=Legördülő!$D$3,VLOOKUP(CONCATENATE($B$1,$C8,Legördülő!$G$11),Adatbázis!$A$6:$BY$2525,Adatbázis!AK$3,FALSE),IF($C$1=Legördülő!$D$4,SUMIFS(Adatbázis!AK$6:AK$2525,Adatbázis!$F$6:$F$2525,Megjelenítő!$B$1,Adatbázis!$H$6:$H$2525,Megjelenítő!$D8),IF($C$1=Legördülő!$D$5,VLOOKUP(CONCATENATE($B$1,$C8,$D$1),Adatbázis!$A$5:$BY$2525,Adatbázis!AK$3,FALSE),"")))</f>
        <v/>
      </c>
      <c r="AD8" s="3" t="str">
        <f>IF($C$1=Legördülő!$D$3,VLOOKUP(CONCATENATE($B$1,$C8,Legördülő!$G$11),Adatbázis!$A$6:$BY$2525,Adatbázis!AL$3,FALSE),IF($C$1=Legördülő!$D$4,SUMIFS(Adatbázis!AL$6:AL$2525,Adatbázis!$F$6:$F$2525,Megjelenítő!$B$1,Adatbázis!$H$6:$H$2525,Megjelenítő!$D8),IF($C$1=Legördülő!$D$5,VLOOKUP(CONCATENATE($B$1,$C8,$D$1),Adatbázis!$A$5:$BY$2525,Adatbázis!AL$3,FALSE),"")))</f>
        <v/>
      </c>
      <c r="AE8" s="3" t="str">
        <f>IF($C$1=Legördülő!$D$3,VLOOKUP(CONCATENATE($B$1,$C8,Legördülő!$G$11),Adatbázis!$A$6:$BY$2525,Adatbázis!AM$3,FALSE),IF($C$1=Legördülő!$D$4,SUMIFS(Adatbázis!AM$6:AM$2525,Adatbázis!$F$6:$F$2525,Megjelenítő!$B$1,Adatbázis!$H$6:$H$2525,Megjelenítő!$D8),IF($C$1=Legördülő!$D$5,VLOOKUP(CONCATENATE($B$1,$C8,$D$1),Adatbázis!$A$5:$BY$2525,Adatbázis!AM$3,FALSE),"")))</f>
        <v/>
      </c>
      <c r="AF8" s="3" t="str">
        <f>IF($C$1=Legördülő!$D$3,VLOOKUP(CONCATENATE($B$1,$C8,Legördülő!$G$11),Adatbázis!$A$6:$BY$2525,Adatbázis!AN$3,FALSE),IF($C$1=Legördülő!$D$4,SUMIFS(Adatbázis!AN$6:AN$2525,Adatbázis!$F$6:$F$2525,Megjelenítő!$B$1,Adatbázis!$H$6:$H$2525,Megjelenítő!$D8),IF($C$1=Legördülő!$D$5,VLOOKUP(CONCATENATE($B$1,$C8,$D$1),Adatbázis!$A$5:$BY$2525,Adatbázis!AN$3,FALSE),"")))</f>
        <v/>
      </c>
      <c r="AG8" s="3" t="str">
        <f>IF($C$1=Legördülő!$D$3,VLOOKUP(CONCATENATE($B$1,$C8,Legördülő!$G$11),Adatbázis!$A$6:$BY$2525,Adatbázis!AO$3,FALSE),IF($C$1=Legördülő!$D$4,SUMIFS(Adatbázis!AO$6:AO$2525,Adatbázis!$F$6:$F$2525,Megjelenítő!$B$1,Adatbázis!$H$6:$H$2525,Megjelenítő!$D8),IF($C$1=Legördülő!$D$5,VLOOKUP(CONCATENATE($B$1,$C8,$D$1),Adatbázis!$A$5:$BY$2525,Adatbázis!AO$3,FALSE),"")))</f>
        <v/>
      </c>
      <c r="AH8" s="3" t="str">
        <f>IF($C$1=Legördülő!$D$3,VLOOKUP(CONCATENATE($B$1,$C8,Legördülő!$G$11),Adatbázis!$A$6:$BY$2525,Adatbázis!AP$3,FALSE),IF($C$1=Legördülő!$D$4,SUMIFS(Adatbázis!AP$6:AP$2525,Adatbázis!$F$6:$F$2525,Megjelenítő!$B$1,Adatbázis!$H$6:$H$2525,Megjelenítő!$D8),IF($C$1=Legördülő!$D$5,VLOOKUP(CONCATENATE($B$1,$C8,$D$1),Adatbázis!$A$5:$BY$2525,Adatbázis!AP$3,FALSE),"")))</f>
        <v/>
      </c>
      <c r="AI8" s="3" t="str">
        <f>IF($C$1=Legördülő!$D$3,VLOOKUP(CONCATENATE($B$1,$C8,Legördülő!$G$11),Adatbázis!$A$6:$BY$2525,Adatbázis!AQ$3,FALSE),IF($C$1=Legördülő!$D$4,SUMIFS(Adatbázis!AQ$6:AQ$2525,Adatbázis!$F$6:$F$2525,Megjelenítő!$B$1,Adatbázis!$H$6:$H$2525,Megjelenítő!$D8),IF($C$1=Legördülő!$D$5,VLOOKUP(CONCATENATE($B$1,$C8,$D$1),Adatbázis!$A$5:$BY$2525,Adatbázis!AQ$3,FALSE),"")))</f>
        <v/>
      </c>
      <c r="AJ8" s="3" t="str">
        <f>IF($C$1=Legördülő!$D$3,VLOOKUP(CONCATENATE($B$1,$C8,Legördülő!$G$11),Adatbázis!$A$6:$BY$2525,Adatbázis!AR$3,FALSE),IF($C$1=Legördülő!$D$4,SUMIFS(Adatbázis!AR$6:AR$2525,Adatbázis!$F$6:$F$2525,Megjelenítő!$B$1,Adatbázis!$H$6:$H$2525,Megjelenítő!$D8),IF($C$1=Legördülő!$D$5,VLOOKUP(CONCATENATE($B$1,$C8,$D$1),Adatbázis!$A$5:$BY$2525,Adatbázis!AR$3,FALSE),"")))</f>
        <v/>
      </c>
      <c r="AK8" s="3" t="str">
        <f>IF($C$1=Legördülő!$D$3,VLOOKUP(CONCATENATE($B$1,$C8,Legördülő!$G$11),Adatbázis!$A$6:$BY$2525,Adatbázis!AS$3,FALSE),IF($C$1=Legördülő!$D$4,SUMIFS(Adatbázis!AS$6:AS$2525,Adatbázis!$F$6:$F$2525,Megjelenítő!$B$1,Adatbázis!$H$6:$H$2525,Megjelenítő!$D8),IF($C$1=Legördülő!$D$5,VLOOKUP(CONCATENATE($B$1,$C8,$D$1),Adatbázis!$A$5:$BY$2525,Adatbázis!AS$3,FALSE),"")))</f>
        <v/>
      </c>
      <c r="AL8" s="3" t="str">
        <f>IF($C$1=Legördülő!$D$3,VLOOKUP(CONCATENATE($B$1,$C8,Legördülő!$G$11),Adatbázis!$A$6:$BY$2525,Adatbázis!AT$3,FALSE),IF($C$1=Legördülő!$D$4,SUMIFS(Adatbázis!AT$6:AT$2525,Adatbázis!$F$6:$F$2525,Megjelenítő!$B$1,Adatbázis!$H$6:$H$2525,Megjelenítő!$D8),IF($C$1=Legördülő!$D$5,VLOOKUP(CONCATENATE($B$1,$C8,$D$1),Adatbázis!$A$5:$BY$2525,Adatbázis!AT$3,FALSE),"")))</f>
        <v/>
      </c>
      <c r="AM8" s="3" t="str">
        <f>IF($C$1=Legördülő!$D$3,VLOOKUP(CONCATENATE($B$1,$C8,Legördülő!$G$11),Adatbázis!$A$6:$BY$2525,Adatbázis!AU$3,FALSE),IF($C$1=Legördülő!$D$4,SUMIFS(Adatbázis!AU$6:AU$2525,Adatbázis!$F$6:$F$2525,Megjelenítő!$B$1,Adatbázis!$H$6:$H$2525,Megjelenítő!$D8),IF($C$1=Legördülő!$D$5,VLOOKUP(CONCATENATE($B$1,$C8,$D$1),Adatbázis!$A$5:$BY$2525,Adatbázis!AU$3,FALSE),"")))</f>
        <v/>
      </c>
      <c r="AN8" s="3" t="str">
        <f>IF($C$1=Legördülő!$D$3,VLOOKUP(CONCATENATE($B$1,$C8,Legördülő!$G$11),Adatbázis!$A$6:$BY$2525,Adatbázis!AV$3,FALSE),IF($C$1=Legördülő!$D$4,SUMIFS(Adatbázis!AV$6:AV$2525,Adatbázis!$F$6:$F$2525,Megjelenítő!$B$1,Adatbázis!$H$6:$H$2525,Megjelenítő!$D8),IF($C$1=Legördülő!$D$5,VLOOKUP(CONCATENATE($B$1,$C8,$D$1),Adatbázis!$A$5:$BY$2525,Adatbázis!AV$3,FALSE),"")))</f>
        <v/>
      </c>
      <c r="AO8" s="3" t="str">
        <f>IF($C$1=Legördülő!$D$3,VLOOKUP(CONCATENATE($B$1,$C8,Legördülő!$G$11),Adatbázis!$A$6:$BY$2525,Adatbázis!AW$3,FALSE),IF($C$1=Legördülő!$D$4,SUMIFS(Adatbázis!AW$6:AW$2525,Adatbázis!$F$6:$F$2525,Megjelenítő!$B$1,Adatbázis!$H$6:$H$2525,Megjelenítő!$D8),IF($C$1=Legördülő!$D$5,VLOOKUP(CONCATENATE($B$1,$C8,$D$1),Adatbázis!$A$5:$BY$2525,Adatbázis!AW$3,FALSE),"")))</f>
        <v/>
      </c>
      <c r="AP8" s="3" t="str">
        <f>IF($C$1=Legördülő!$D$3,VLOOKUP(CONCATENATE($B$1,$C8,Legördülő!$G$11),Adatbázis!$A$6:$BY$2525,Adatbázis!AX$3,FALSE),IF($C$1=Legördülő!$D$4,SUMIFS(Adatbázis!AX$6:AX$2525,Adatbázis!$F$6:$F$2525,Megjelenítő!$B$1,Adatbázis!$H$6:$H$2525,Megjelenítő!$D8),IF($C$1=Legördülő!$D$5,VLOOKUP(CONCATENATE($B$1,$C8,$D$1),Adatbázis!$A$5:$BY$2525,Adatbázis!AX$3,FALSE),"")))</f>
        <v/>
      </c>
      <c r="AQ8" s="3" t="str">
        <f>IF($C$1=Legördülő!$D$3,VLOOKUP(CONCATENATE($B$1,$C8,Legördülő!$G$11),Adatbázis!$A$6:$BY$2525,Adatbázis!AY$3,FALSE),IF($C$1=Legördülő!$D$4,SUMIFS(Adatbázis!AY$6:AY$2525,Adatbázis!$F$6:$F$2525,Megjelenítő!$B$1,Adatbázis!$H$6:$H$2525,Megjelenítő!$D8),IF($C$1=Legördülő!$D$5,VLOOKUP(CONCATENATE($B$1,$C8,$D$1),Adatbázis!$A$5:$BY$2525,Adatbázis!AY$3,FALSE),"")))</f>
        <v/>
      </c>
      <c r="AR8" s="3" t="str">
        <f>IF($C$1=Legördülő!$D$3,VLOOKUP(CONCATENATE($B$1,$C8,Legördülő!$G$11),Adatbázis!$A$6:$BY$2525,Adatbázis!AZ$3,FALSE),IF($C$1=Legördülő!$D$4,SUMIFS(Adatbázis!AZ$6:AZ$2525,Adatbázis!$F$6:$F$2525,Megjelenítő!$B$1,Adatbázis!$H$6:$H$2525,Megjelenítő!$D8),IF($C$1=Legördülő!$D$5,VLOOKUP(CONCATENATE($B$1,$C8,$D$1),Adatbázis!$A$5:$BY$2525,Adatbázis!AZ$3,FALSE),"")))</f>
        <v/>
      </c>
      <c r="AS8" s="3" t="str">
        <f>IF($C$1=Legördülő!$D$3,VLOOKUP(CONCATENATE($B$1,$C8,Legördülő!$G$11),Adatbázis!$A$6:$BY$2525,Adatbázis!BA$3,FALSE),IF($C$1=Legördülő!$D$4,SUMIFS(Adatbázis!BA$6:BA$2525,Adatbázis!$F$6:$F$2525,Megjelenítő!$B$1,Adatbázis!$H$6:$H$2525,Megjelenítő!$D8),IF($C$1=Legördülő!$D$5,VLOOKUP(CONCATENATE($B$1,$C8,$D$1),Adatbázis!$A$5:$BY$2525,Adatbázis!BA$3,FALSE),"")))</f>
        <v/>
      </c>
      <c r="AT8" s="3" t="str">
        <f>IF($C$1=Legördülő!$D$3,VLOOKUP(CONCATENATE($B$1,$C8,Legördülő!$G$11),Adatbázis!$A$6:$BY$2525,Adatbázis!BB$3,FALSE),IF($C$1=Legördülő!$D$4,SUMIFS(Adatbázis!BB$6:BB$2525,Adatbázis!$F$6:$F$2525,Megjelenítő!$B$1,Adatbázis!$H$6:$H$2525,Megjelenítő!$D8),IF($C$1=Legördülő!$D$5,VLOOKUP(CONCATENATE($B$1,$C8,$D$1),Adatbázis!$A$5:$BY$2525,Adatbázis!BB$3,FALSE),"")))</f>
        <v/>
      </c>
      <c r="AU8" s="3" t="str">
        <f>IF($C$1=Legördülő!$D$3,VLOOKUP(CONCATENATE($B$1,$C8,Legördülő!$G$11),Adatbázis!$A$6:$BY$2525,Adatbázis!BC$3,FALSE),IF($C$1=Legördülő!$D$4,SUMIFS(Adatbázis!BC$6:BC$2525,Adatbázis!$F$6:$F$2525,Megjelenítő!$B$1,Adatbázis!$H$6:$H$2525,Megjelenítő!$D8),IF($C$1=Legördülő!$D$5,VLOOKUP(CONCATENATE($B$1,$C8,$D$1),Adatbázis!$A$5:$BY$2525,Adatbázis!BC$3,FALSE),"")))</f>
        <v/>
      </c>
      <c r="AV8" s="3" t="str">
        <f>IF($C$1=Legördülő!$D$3,VLOOKUP(CONCATENATE($B$1,$C8,Legördülő!$G$11),Adatbázis!$A$6:$BY$2525,Adatbázis!BD$3,FALSE),IF($C$1=Legördülő!$D$4,SUMIFS(Adatbázis!BD$6:BD$2525,Adatbázis!$F$6:$F$2525,Megjelenítő!$B$1,Adatbázis!$H$6:$H$2525,Megjelenítő!$D8),IF($C$1=Legördülő!$D$5,VLOOKUP(CONCATENATE($B$1,$C8,$D$1),Adatbázis!$A$5:$BY$2525,Adatbázis!BD$3,FALSE),"")))</f>
        <v/>
      </c>
      <c r="AW8" s="3" t="str">
        <f>IF($C$1=Legördülő!$D$3,VLOOKUP(CONCATENATE($B$1,$C8,Legördülő!$G$11),Adatbázis!$A$6:$BY$2525,Adatbázis!BE$3,FALSE),IF($C$1=Legördülő!$D$4,SUMIFS(Adatbázis!BE$6:BE$2525,Adatbázis!$F$6:$F$2525,Megjelenítő!$B$1,Adatbázis!$H$6:$H$2525,Megjelenítő!$D8),IF($C$1=Legördülő!$D$5,VLOOKUP(CONCATENATE($B$1,$C8,$D$1),Adatbázis!$A$5:$BY$2525,Adatbázis!BE$3,FALSE),"")))</f>
        <v/>
      </c>
      <c r="AX8" s="3" t="str">
        <f>IF($C$1=Legördülő!$D$3,VLOOKUP(CONCATENATE($B$1,$C8,Legördülő!$G$11),Adatbázis!$A$6:$BY$2525,Adatbázis!BF$3,FALSE),IF($C$1=Legördülő!$D$4,SUMIFS(Adatbázis!BF$6:BF$2525,Adatbázis!$F$6:$F$2525,Megjelenítő!$B$1,Adatbázis!$H$6:$H$2525,Megjelenítő!$D8),IF($C$1=Legördülő!$D$5,VLOOKUP(CONCATENATE($B$1,$C8,$D$1),Adatbázis!$A$5:$BY$2525,Adatbázis!BF$3,FALSE),"")))</f>
        <v/>
      </c>
      <c r="AY8" s="3" t="str">
        <f>IF($C$1=Legördülő!$D$3,VLOOKUP(CONCATENATE($B$1,$C8,Legördülő!$G$11),Adatbázis!$A$6:$BY$2525,Adatbázis!BG$3,FALSE),IF($C$1=Legördülő!$D$4,SUMIFS(Adatbázis!BG$6:BG$2525,Adatbázis!$F$6:$F$2525,Megjelenítő!$B$1,Adatbázis!$H$6:$H$2525,Megjelenítő!$D8),IF($C$1=Legördülő!$D$5,VLOOKUP(CONCATENATE($B$1,$C8,$D$1),Adatbázis!$A$5:$BY$2525,Adatbázis!BG$3,FALSE),"")))</f>
        <v/>
      </c>
      <c r="AZ8" s="3" t="str">
        <f>IF($C$1=Legördülő!$D$3,VLOOKUP(CONCATENATE($B$1,$C8,Legördülő!$G$11),Adatbázis!$A$6:$BY$2525,Adatbázis!BH$3,FALSE),IF($C$1=Legördülő!$D$4,SUMIFS(Adatbázis!BH$6:BH$2525,Adatbázis!$F$6:$F$2525,Megjelenítő!$B$1,Adatbázis!$H$6:$H$2525,Megjelenítő!$D8),IF($C$1=Legördülő!$D$5,VLOOKUP(CONCATENATE($B$1,$C8,$D$1),Adatbázis!$A$5:$BY$2525,Adatbázis!BH$3,FALSE),"")))</f>
        <v/>
      </c>
      <c r="BA8" s="3" t="str">
        <f>IF($C$1=Legördülő!$D$3,VLOOKUP(CONCATENATE($B$1,$C8,Legördülő!$G$11),Adatbázis!$A$6:$BY$2525,Adatbázis!BI$3,FALSE),IF($C$1=Legördülő!$D$4,SUMIFS(Adatbázis!BI$6:BI$2525,Adatbázis!$F$6:$F$2525,Megjelenítő!$B$1,Adatbázis!$H$6:$H$2525,Megjelenítő!$D8),IF($C$1=Legördülő!$D$5,VLOOKUP(CONCATENATE($B$1,$C8,$D$1),Adatbázis!$A$5:$BY$2525,Adatbázis!BI$3,FALSE),"")))</f>
        <v/>
      </c>
      <c r="BB8" s="3" t="str">
        <f>IF($C$1=Legördülő!$D$3,VLOOKUP(CONCATENATE($B$1,$C8,Legördülő!$G$11),Adatbázis!$A$6:$BY$2525,Adatbázis!BJ$3,FALSE),IF($C$1=Legördülő!$D$4,SUMIFS(Adatbázis!BJ$6:BJ$2525,Adatbázis!$F$6:$F$2525,Megjelenítő!$B$1,Adatbázis!$H$6:$H$2525,Megjelenítő!$D8),IF($C$1=Legördülő!$D$5,VLOOKUP(CONCATENATE($B$1,$C8,$D$1),Adatbázis!$A$5:$BY$2525,Adatbázis!BJ$3,FALSE),"")))</f>
        <v/>
      </c>
      <c r="BC8" s="3" t="str">
        <f>IF($C$1=Legördülő!$D$3,VLOOKUP(CONCATENATE($B$1,$C8,Legördülő!$G$11),Adatbázis!$A$6:$BY$2525,Adatbázis!BK$3,FALSE),IF($C$1=Legördülő!$D$4,SUMIFS(Adatbázis!BK$6:BK$2525,Adatbázis!$F$6:$F$2525,Megjelenítő!$B$1,Adatbázis!$H$6:$H$2525,Megjelenítő!$D8),IF($C$1=Legördülő!$D$5,VLOOKUP(CONCATENATE($B$1,$C8,$D$1),Adatbázis!$A$5:$BY$2525,Adatbázis!BK$3,FALSE),"")))</f>
        <v/>
      </c>
      <c r="BD8" s="3" t="str">
        <f>IF($C$1=Legördülő!$D$3,VLOOKUP(CONCATENATE($B$1,$C8,Legördülő!$G$11),Adatbázis!$A$6:$BY$2525,Adatbázis!BL$3,FALSE),IF($C$1=Legördülő!$D$4,SUMIFS(Adatbázis!BL$6:BL$2525,Adatbázis!$F$6:$F$2525,Megjelenítő!$B$1,Adatbázis!$H$6:$H$2525,Megjelenítő!$D8),IF($C$1=Legördülő!$D$5,VLOOKUP(CONCATENATE($B$1,$C8,$D$1),Adatbázis!$A$5:$BY$2525,Adatbázis!BL$3,FALSE),"")))</f>
        <v/>
      </c>
      <c r="BE8" s="3" t="str">
        <f>IF($C$1=Legördülő!$D$3,VLOOKUP(CONCATENATE($B$1,$C8,Legördülő!$G$11),Adatbázis!$A$6:$BY$2525,Adatbázis!BM$3,FALSE),IF($C$1=Legördülő!$D$4,SUMIFS(Adatbázis!BM$6:BM$2525,Adatbázis!$F$6:$F$2525,Megjelenítő!$B$1,Adatbázis!$H$6:$H$2525,Megjelenítő!$D8),IF($C$1=Legördülő!$D$5,VLOOKUP(CONCATENATE($B$1,$C8,$D$1),Adatbázis!$A$5:$BY$2525,Adatbázis!BM$3,FALSE),"")))</f>
        <v/>
      </c>
      <c r="BF8" s="3" t="str">
        <f>IF($C$1=Legördülő!$D$3,VLOOKUP(CONCATENATE($B$1,$C8,Legördülő!$G$11),Adatbázis!$A$6:$BY$2525,Adatbázis!BN$3,FALSE),IF($C$1=Legördülő!$D$4,SUMIFS(Adatbázis!BN$6:BN$2525,Adatbázis!$F$6:$F$2525,Megjelenítő!$B$1,Adatbázis!$H$6:$H$2525,Megjelenítő!$D8),IF($C$1=Legördülő!$D$5,VLOOKUP(CONCATENATE($B$1,$C8,$D$1),Adatbázis!$A$5:$BY$2525,Adatbázis!BN$3,FALSE),"")))</f>
        <v/>
      </c>
      <c r="BG8" s="3" t="str">
        <f>IF($C$1=Legördülő!$D$3,VLOOKUP(CONCATENATE($B$1,$C8,Legördülő!$G$11),Adatbázis!$A$6:$BY$2525,Adatbázis!BO$3,FALSE),IF($C$1=Legördülő!$D$4,SUMIFS(Adatbázis!BO$6:BO$2525,Adatbázis!$F$6:$F$2525,Megjelenítő!$B$1,Adatbázis!$H$6:$H$2525,Megjelenítő!$D8),IF($C$1=Legördülő!$D$5,VLOOKUP(CONCATENATE($B$1,$C8,$D$1),Adatbázis!$A$5:$BY$2525,Adatbázis!BO$3,FALSE),"")))</f>
        <v/>
      </c>
      <c r="BH8" s="3" t="str">
        <f>IF($C$1=Legördülő!$D$3,VLOOKUP(CONCATENATE($B$1,$C8,Legördülő!$G$11),Adatbázis!$A$6:$BY$2525,Adatbázis!BP$3,FALSE),IF($C$1=Legördülő!$D$4,SUMIFS(Adatbázis!BP$6:BP$2525,Adatbázis!$F$6:$F$2525,Megjelenítő!$B$1,Adatbázis!$H$6:$H$2525,Megjelenítő!$D8),IF($C$1=Legördülő!$D$5,VLOOKUP(CONCATENATE($B$1,$C8,$D$1),Adatbázis!$A$5:$BY$2525,Adatbázis!BP$3,FALSE),"")))</f>
        <v/>
      </c>
      <c r="BI8" s="3" t="str">
        <f>IF($C$1=Legördülő!$D$3,VLOOKUP(CONCATENATE($B$1,$C8,Legördülő!$G$11),Adatbázis!$A$6:$BY$2525,Adatbázis!BQ$3,FALSE),IF($C$1=Legördülő!$D$4,SUMIFS(Adatbázis!BQ$6:BQ$2525,Adatbázis!$F$6:$F$2525,Megjelenítő!$B$1,Adatbázis!$H$6:$H$2525,Megjelenítő!$D8),IF($C$1=Legördülő!$D$5,VLOOKUP(CONCATENATE($B$1,$C8,$D$1),Adatbázis!$A$5:$BY$2525,Adatbázis!BQ$3,FALSE),"")))</f>
        <v/>
      </c>
      <c r="BJ8" s="3" t="str">
        <f>IF($C$1=Legördülő!$D$3,VLOOKUP(CONCATENATE($B$1,$C8,Legördülő!$G$11),Adatbázis!$A$6:$BY$2525,Adatbázis!BR$3,FALSE),IF($C$1=Legördülő!$D$4,SUMIFS(Adatbázis!BR$6:BR$2525,Adatbázis!$F$6:$F$2525,Megjelenítő!$B$1,Adatbázis!$H$6:$H$2525,Megjelenítő!$D8),IF($C$1=Legördülő!$D$5,VLOOKUP(CONCATENATE($B$1,$C8,$D$1),Adatbázis!$A$5:$BY$2525,Adatbázis!BR$3,FALSE),"")))</f>
        <v/>
      </c>
      <c r="BK8" s="3" t="str">
        <f>IF($C$1=Legördülő!$D$3,VLOOKUP(CONCATENATE($B$1,$C8,Legördülő!$G$11),Adatbázis!$A$6:$BY$2525,Adatbázis!BS$3,FALSE),IF($C$1=Legördülő!$D$4,SUMIFS(Adatbázis!BS$6:BS$2525,Adatbázis!$F$6:$F$2525,Megjelenítő!$B$1,Adatbázis!$H$6:$H$2525,Megjelenítő!$D8),IF($C$1=Legördülő!$D$5,VLOOKUP(CONCATENATE($B$1,$C8,$D$1),Adatbázis!$A$5:$BY$2525,Adatbázis!BS$3,FALSE),"")))</f>
        <v/>
      </c>
      <c r="BL8" s="3" t="str">
        <f>IF($C$1=Legördülő!$D$3,VLOOKUP(CONCATENATE($B$1,$C8,Legördülő!$G$11),Adatbázis!$A$6:$BY$2525,Adatbázis!BT$3,FALSE),IF($C$1=Legördülő!$D$4,SUMIFS(Adatbázis!BT$6:BT$2525,Adatbázis!$F$6:$F$2525,Megjelenítő!$B$1,Adatbázis!$H$6:$H$2525,Megjelenítő!$D8),IF($C$1=Legördülő!$D$5,VLOOKUP(CONCATENATE($B$1,$C8,$D$1),Adatbázis!$A$5:$BY$2525,Adatbázis!BT$3,FALSE),"")))</f>
        <v/>
      </c>
      <c r="BM8" s="3" t="str">
        <f>IF($C$1=Legördülő!$D$3,VLOOKUP(CONCATENATE($B$1,$C8,Legördülő!$G$11),Adatbázis!$A$6:$BY$2525,Adatbázis!BU$3,FALSE),IF($C$1=Legördülő!$D$4,SUMIFS(Adatbázis!BU$6:BU$2525,Adatbázis!$F$6:$F$2525,Megjelenítő!$B$1,Adatbázis!$H$6:$H$2525,Megjelenítő!$D8),IF($C$1=Legördülő!$D$5,VLOOKUP(CONCATENATE($B$1,$C8,$D$1),Adatbázis!$A$5:$BY$2525,Adatbázis!BU$3,FALSE),"")))</f>
        <v/>
      </c>
      <c r="BN8" s="3" t="str">
        <f>IF($C$1=Legördülő!$D$3,VLOOKUP(CONCATENATE($B$1,$C8,Legördülő!$G$11),Adatbázis!$A$6:$BY$2525,Adatbázis!BV$3,FALSE),IF($C$1=Legördülő!$D$4,SUMIFS(Adatbázis!BV$6:BV$2525,Adatbázis!$F$6:$F$2525,Megjelenítő!$B$1,Adatbázis!$H$6:$H$2525,Megjelenítő!$D8),IF($C$1=Legördülő!$D$5,VLOOKUP(CONCATENATE($B$1,$C8,$D$1),Adatbázis!$A$5:$BY$2525,Adatbázis!BV$3,FALSE),"")))</f>
        <v/>
      </c>
      <c r="BO8" s="3" t="str">
        <f>IF($C$1=Legördülő!$D$3,VLOOKUP(CONCATENATE($B$1,$C8,Legördülő!$G$11),Adatbázis!$A$6:$BY$2525,Adatbázis!BW$3,FALSE),IF($C$1=Legördülő!$D$4,SUMIFS(Adatbázis!BW$6:BW$2525,Adatbázis!$F$6:$F$2525,Megjelenítő!$B$1,Adatbázis!$H$6:$H$2525,Megjelenítő!$D8),IF($C$1=Legördülő!$D$5,VLOOKUP(CONCATENATE($B$1,$C8,$D$1),Adatbázis!$A$5:$BY$2525,Adatbázis!BW$3,FALSE),"")))</f>
        <v/>
      </c>
      <c r="BP8" s="3" t="str">
        <f>IF($C$1=Legördülő!$D$3,VLOOKUP(CONCATENATE($B$1,$C8,Legördülő!$G$11),Adatbázis!$A$6:$BY$2525,Adatbázis!BX$3,FALSE),IF($C$1=Legördülő!$D$4,SUMIFS(Adatbázis!BX$6:BX$2525,Adatbázis!$F$6:$F$2525,Megjelenítő!$B$1,Adatbázis!$H$6:$H$2525,Megjelenítő!$D8),IF($C$1=Legördülő!$D$5,VLOOKUP(CONCATENATE($B$1,$C8,$D$1),Adatbázis!$A$5:$BY$2525,Adatbázis!BX$3,FALSE),"")))</f>
        <v/>
      </c>
    </row>
    <row r="9" spans="2:68" x14ac:dyDescent="0.25">
      <c r="B9">
        <f t="shared" si="0"/>
        <v>2010</v>
      </c>
      <c r="C9" s="2" t="str">
        <f>IF($C$1=Legördülő!$D$4,"",Adatbázis!$L12)</f>
        <v>14 Gazdasági tevékenységet segítő egységek vezetői</v>
      </c>
      <c r="D9" t="str">
        <f>IF($C$1=Legördülő!$D$4,Legördülő!G8,IF($C$1=Legördülő!$D$5,$D$1,""))</f>
        <v/>
      </c>
      <c r="E9" s="3">
        <f>IF($C$1=Legördülő!$D$2,VLOOKUP(CONCATENATE(Megjelenítő!$B$1,Megjelenítő!$C9,Megjelenítő!E$2),Adatbázis!$B$6:$BY$2525,76,FALSE),IF($C$1=Legördülő!$D$3,VLOOKUP(CONCATENATE($B$1,$C9,Legördülő!$G$11),Adatbázis!$A$6:$BY$2525,Adatbázis!M$3,FALSE),IF($C$1=Legördülő!$D$4,SUMIFS(Adatbázis!M$6:M$2525,Adatbázis!$F$6:$F$2525,Megjelenítő!$B$1,Adatbázis!$H$6:$H$2525,Megjelenítő!$D9),IF($C$1=Legördülő!$D$5,VLOOKUP(CONCATENATE($B$1,$C9,$D$1),Adatbázis!$A$5:$BY$2525,Adatbázis!M$3,FALSE)))))</f>
        <v>345</v>
      </c>
      <c r="F9" s="3">
        <f>IF($C$1=Legördülő!$D$2,VLOOKUP(CONCATENATE(Megjelenítő!$B$1,Megjelenítő!$C9,Megjelenítő!F$2),Adatbázis!$B$6:$BY$2525,76,FALSE),IF($C$1=Legördülő!$D$3,VLOOKUP(CONCATENATE($B$1,$C9,Legördülő!$G$11),Adatbázis!$A$6:$BY$2525,Adatbázis!N$3,FALSE),IF($C$1=Legördülő!$D$4,SUMIFS(Adatbázis!N$6:N$2525,Adatbázis!$F$6:$F$2525,Megjelenítő!$B$1,Adatbázis!$H$6:$H$2525,Megjelenítő!$D9),IF($C$1=Legördülő!$D$5,VLOOKUP(CONCATENATE($B$1,$C9,$D$1),Adatbázis!$A$5:$BY$2525,Adatbázis!N$3,FALSE)))))</f>
        <v>34</v>
      </c>
      <c r="G9" s="3">
        <f>IF($C$1=Legördülő!$D$2,VLOOKUP(CONCATENATE(Megjelenítő!$B$1,Megjelenítő!$C9,Megjelenítő!G$2),Adatbázis!$B$6:$BY$2525,76,FALSE),IF($C$1=Legördülő!$D$3,VLOOKUP(CONCATENATE($B$1,$C9,Legördülő!$G$11),Adatbázis!$A$6:$BY$2525,Adatbázis!O$3,FALSE),IF($C$1=Legördülő!$D$4,SUMIFS(Adatbázis!O$6:O$2525,Adatbázis!$F$6:$F$2525,Megjelenítő!$B$1,Adatbázis!$H$6:$H$2525,Megjelenítő!$D9),IF($C$1=Legördülő!$D$5,VLOOKUP(CONCATENATE($B$1,$C9,$D$1),Adatbázis!$A$5:$BY$2525,Adatbázis!O$3,FALSE)))))</f>
        <v>62</v>
      </c>
      <c r="H9" s="3">
        <f>IF($C$1=Legördülő!$D$2,VLOOKUP(CONCATENATE(Megjelenítő!$B$1,Megjelenítő!$C9,Megjelenítő!H$2),Adatbázis!$B$6:$BY$2525,76,FALSE),IF($C$1=Legördülő!$D$3,VLOOKUP(CONCATENATE($B$1,$C9,Legördülő!$G$11),Adatbázis!$A$6:$BY$2525,Adatbázis!P$3,FALSE),IF($C$1=Legördülő!$D$4,SUMIFS(Adatbázis!P$6:P$2525,Adatbázis!$F$6:$F$2525,Megjelenítő!$B$1,Adatbázis!$H$6:$H$2525,Megjelenítő!$D9),IF($C$1=Legördülő!$D$5,VLOOKUP(CONCATENATE($B$1,$C9,$D$1),Adatbázis!$A$5:$BY$2525,Adatbázis!P$3,FALSE)))))</f>
        <v>566</v>
      </c>
      <c r="I9" s="3">
        <f>IF($C$1=Legördülő!$D$2,VLOOKUP(CONCATENATE(Megjelenítő!$B$1,Megjelenítő!$C9,Megjelenítő!I$2),Adatbázis!$B$6:$BY$2525,76,FALSE),IF($C$1=Legördülő!$D$3,VLOOKUP(CONCATENATE($B$1,$C9,Legördülő!$G$11),Adatbázis!$A$6:$BY$2525,Adatbázis!Q$3,FALSE),IF($C$1=Legördülő!$D$4,SUMIFS(Adatbázis!Q$6:Q$2525,Adatbázis!$F$6:$F$2525,Megjelenítő!$B$1,Adatbázis!$H$6:$H$2525,Megjelenítő!$D9),IF($C$1=Legördülő!$D$5,VLOOKUP(CONCATENATE($B$1,$C9,$D$1),Adatbázis!$A$5:$BY$2525,Adatbázis!Q$3,FALSE)))))</f>
        <v>2975</v>
      </c>
      <c r="J9" s="3">
        <f>IF($C$1=Legördülő!$D$2,VLOOKUP(CONCATENATE(Megjelenítő!$B$1,Megjelenítő!$C9,Megjelenítő!J$2),Adatbázis!$B$6:$BY$2525,76,FALSE),IF($C$1=Legördülő!$D$3,VLOOKUP(CONCATENATE($B$1,$C9,Legördülő!$G$11),Adatbázis!$A$6:$BY$2525,Adatbázis!R$3,FALSE),IF($C$1=Legördülő!$D$4,SUMIFS(Adatbázis!R$6:R$2525,Adatbázis!$F$6:$F$2525,Megjelenítő!$B$1,Adatbázis!$H$6:$H$2525,Megjelenítő!$D9),IF($C$1=Legördülő!$D$5,VLOOKUP(CONCATENATE($B$1,$C9,$D$1),Adatbázis!$A$5:$BY$2525,Adatbázis!R$3,FALSE)))))</f>
        <v>1364</v>
      </c>
      <c r="K9" s="3">
        <f>IF($C$1=Legördülő!$D$2,VLOOKUP(CONCATENATE(Megjelenítő!$B$1,Megjelenítő!$C9,Megjelenítő!K$2),Adatbázis!$B$6:$BY$2525,76,FALSE),IF($C$1=Legördülő!$D$3,VLOOKUP(CONCATENATE($B$1,$C9,Legördülő!$G$11),Adatbázis!$A$6:$BY$2525,Adatbázis!S$3,FALSE),IF($C$1=Legördülő!$D$4,SUMIFS(Adatbázis!S$6:S$2525,Adatbázis!$F$6:$F$2525,Megjelenítő!$B$1,Adatbázis!$H$6:$H$2525,Megjelenítő!$D9),IF($C$1=Legördülő!$D$5,VLOOKUP(CONCATENATE($B$1,$C9,$D$1),Adatbázis!$A$5:$BY$2525,Adatbázis!S$3,FALSE)))))</f>
        <v>1135</v>
      </c>
      <c r="L9" s="3">
        <f>IF($C$1=Legördülő!$D$2,VLOOKUP(CONCATENATE(Megjelenítő!$B$1,Megjelenítő!$C9,Megjelenítő!L$2),Adatbázis!$B$6:$BY$2525,76,FALSE),IF($C$1=Legördülő!$D$3,VLOOKUP(CONCATENATE($B$1,$C9,Legördülő!$G$11),Adatbázis!$A$6:$BY$2525,Adatbázis!T$3,FALSE),IF($C$1=Legördülő!$D$4,SUMIFS(Adatbázis!T$6:T$2525,Adatbázis!$F$6:$F$2525,Megjelenítő!$B$1,Adatbázis!$H$6:$H$2525,Megjelenítő!$D9),IF($C$1=Legördülő!$D$5,VLOOKUP(CONCATENATE($B$1,$C9,$D$1),Adatbázis!$A$5:$BY$2525,Adatbázis!T$3,FALSE)))))</f>
        <v>10675</v>
      </c>
      <c r="M9" s="3">
        <f>IF($C$1=Legördülő!$D$2,VLOOKUP(CONCATENATE(Megjelenítő!$B$1,Megjelenítő!$C9,Megjelenítő!M$2),Adatbázis!$B$6:$BY$2525,76,FALSE),IF($C$1=Legördülő!$D$3,VLOOKUP(CONCATENATE($B$1,$C9,Legördülő!$G$11),Adatbázis!$A$6:$BY$2525,Adatbázis!U$3,FALSE),IF($C$1=Legördülő!$D$4,SUMIFS(Adatbázis!U$6:U$2525,Adatbázis!$F$6:$F$2525,Megjelenítő!$B$1,Adatbázis!$H$6:$H$2525,Megjelenítő!$D9),IF($C$1=Legördülő!$D$5,VLOOKUP(CONCATENATE($B$1,$C9,$D$1),Adatbázis!$A$5:$BY$2525,Adatbázis!U$3,FALSE)))))</f>
        <v>9801</v>
      </c>
      <c r="N9" s="3">
        <f>IF($C$1=Legördülő!$D$2,VLOOKUP(CONCATENATE(Megjelenítő!$B$1,Megjelenítő!$C9,Megjelenítő!N$2),Adatbázis!$B$6:$BY$2525,76,FALSE),IF($C$1=Legördülő!$D$3,VLOOKUP(CONCATENATE($B$1,$C9,Legördülő!$G$11),Adatbázis!$A$6:$BY$2525,Adatbázis!V$3,FALSE),IF($C$1=Legördülő!$D$4,SUMIFS(Adatbázis!V$6:V$2525,Adatbázis!$F$6:$F$2525,Megjelenítő!$B$1,Adatbázis!$H$6:$H$2525,Megjelenítő!$D9),IF($C$1=Legördülő!$D$5,VLOOKUP(CONCATENATE($B$1,$C9,$D$1),Adatbázis!$A$5:$BY$2525,Adatbázis!V$3,FALSE)))))</f>
        <v>26957</v>
      </c>
      <c r="O9" s="3" t="str">
        <f>IF($C$1=Legördülő!$D$3,VLOOKUP(CONCATENATE($B$1,$C9,Legördülő!$G$11),Adatbázis!$A$6:$BY$2525,Adatbázis!W$3,FALSE),IF($C$1=Legördülő!$D$4,SUMIFS(Adatbázis!W$6:W$2525,Adatbázis!$F$6:$F$2525,Megjelenítő!$B$1,Adatbázis!$H$6:$H$2525,Megjelenítő!$D9),IF($C$1=Legördülő!$D$5,VLOOKUP(CONCATENATE($B$1,$C9,$D$1),Adatbázis!$A$5:$BY$2525,Adatbázis!W$3,FALSE),"")))</f>
        <v/>
      </c>
      <c r="P9" s="3" t="str">
        <f>IF($C$1=Legördülő!$D$3,VLOOKUP(CONCATENATE($B$1,$C9,Legördülő!$G$11),Adatbázis!$A$6:$BY$2525,Adatbázis!X$3,FALSE),IF($C$1=Legördülő!$D$4,SUMIFS(Adatbázis!X$6:X$2525,Adatbázis!$F$6:$F$2525,Megjelenítő!$B$1,Adatbázis!$H$6:$H$2525,Megjelenítő!$D9),IF($C$1=Legördülő!$D$5,VLOOKUP(CONCATENATE($B$1,$C9,$D$1),Adatbázis!$A$5:$BY$2525,Adatbázis!X$3,FALSE),"")))</f>
        <v/>
      </c>
      <c r="Q9" s="3" t="str">
        <f>IF($C$1=Legördülő!$D$3,VLOOKUP(CONCATENATE($B$1,$C9,Legördülő!$G$11),Adatbázis!$A$6:$BY$2525,Adatbázis!Y$3,FALSE),IF($C$1=Legördülő!$D$4,SUMIFS(Adatbázis!Y$6:Y$2525,Adatbázis!$F$6:$F$2525,Megjelenítő!$B$1,Adatbázis!$H$6:$H$2525,Megjelenítő!$D9),IF($C$1=Legördülő!$D$5,VLOOKUP(CONCATENATE($B$1,$C9,$D$1),Adatbázis!$A$5:$BY$2525,Adatbázis!Y$3,FALSE),"")))</f>
        <v/>
      </c>
      <c r="R9" s="3" t="str">
        <f>IF($C$1=Legördülő!$D$3,VLOOKUP(CONCATENATE($B$1,$C9,Legördülő!$G$11),Adatbázis!$A$6:$BY$2525,Adatbázis!Z$3,FALSE),IF($C$1=Legördülő!$D$4,SUMIFS(Adatbázis!Z$6:Z$2525,Adatbázis!$F$6:$F$2525,Megjelenítő!$B$1,Adatbázis!$H$6:$H$2525,Megjelenítő!$D9),IF($C$1=Legördülő!$D$5,VLOOKUP(CONCATENATE($B$1,$C9,$D$1),Adatbázis!$A$5:$BY$2525,Adatbázis!Z$3,FALSE),"")))</f>
        <v/>
      </c>
      <c r="S9" s="3" t="str">
        <f>IF($C$1=Legördülő!$D$3,VLOOKUP(CONCATENATE($B$1,$C9,Legördülő!$G$11),Adatbázis!$A$6:$BY$2525,Adatbázis!AA$3,FALSE),IF($C$1=Legördülő!$D$4,SUMIFS(Adatbázis!AA$6:AA$2525,Adatbázis!$F$6:$F$2525,Megjelenítő!$B$1,Adatbázis!$H$6:$H$2525,Megjelenítő!$D9),IF($C$1=Legördülő!$D$5,VLOOKUP(CONCATENATE($B$1,$C9,$D$1),Adatbázis!$A$5:$BY$2525,Adatbázis!AA$3,FALSE),"")))</f>
        <v/>
      </c>
      <c r="T9" s="3" t="str">
        <f>IF($C$1=Legördülő!$D$3,VLOOKUP(CONCATENATE($B$1,$C9,Legördülő!$G$11),Adatbázis!$A$6:$BY$2525,Adatbázis!AB$3,FALSE),IF($C$1=Legördülő!$D$4,SUMIFS(Adatbázis!AB$6:AB$2525,Adatbázis!$F$6:$F$2525,Megjelenítő!$B$1,Adatbázis!$H$6:$H$2525,Megjelenítő!$D9),IF($C$1=Legördülő!$D$5,VLOOKUP(CONCATENATE($B$1,$C9,$D$1),Adatbázis!$A$5:$BY$2525,Adatbázis!AB$3,FALSE),"")))</f>
        <v/>
      </c>
      <c r="U9" s="3" t="str">
        <f>IF($C$1=Legördülő!$D$3,VLOOKUP(CONCATENATE($B$1,$C9,Legördülő!$G$11),Adatbázis!$A$6:$BY$2525,Adatbázis!AC$3,FALSE),IF($C$1=Legördülő!$D$4,SUMIFS(Adatbázis!AC$6:AC$2525,Adatbázis!$F$6:$F$2525,Megjelenítő!$B$1,Adatbázis!$H$6:$H$2525,Megjelenítő!$D9),IF($C$1=Legördülő!$D$5,VLOOKUP(CONCATENATE($B$1,$C9,$D$1),Adatbázis!$A$5:$BY$2525,Adatbázis!AC$3,FALSE),"")))</f>
        <v/>
      </c>
      <c r="V9" s="3" t="str">
        <f>IF($C$1=Legördülő!$D$3,VLOOKUP(CONCATENATE($B$1,$C9,Legördülő!$G$11),Adatbázis!$A$6:$BY$2525,Adatbázis!AD$3,FALSE),IF($C$1=Legördülő!$D$4,SUMIFS(Adatbázis!AD$6:AD$2525,Adatbázis!$F$6:$F$2525,Megjelenítő!$B$1,Adatbázis!$H$6:$H$2525,Megjelenítő!$D9),IF($C$1=Legördülő!$D$5,VLOOKUP(CONCATENATE($B$1,$C9,$D$1),Adatbázis!$A$5:$BY$2525,Adatbázis!AD$3,FALSE),"")))</f>
        <v/>
      </c>
      <c r="W9" s="3" t="str">
        <f>IF($C$1=Legördülő!$D$3,VLOOKUP(CONCATENATE($B$1,$C9,Legördülő!$G$11),Adatbázis!$A$6:$BY$2525,Adatbázis!AE$3,FALSE),IF($C$1=Legördülő!$D$4,SUMIFS(Adatbázis!AE$6:AE$2525,Adatbázis!$F$6:$F$2525,Megjelenítő!$B$1,Adatbázis!$H$6:$H$2525,Megjelenítő!$D9),IF($C$1=Legördülő!$D$5,VLOOKUP(CONCATENATE($B$1,$C9,$D$1),Adatbázis!$A$5:$BY$2525,Adatbázis!AE$3,FALSE),"")))</f>
        <v/>
      </c>
      <c r="X9" s="3" t="str">
        <f>IF($C$1=Legördülő!$D$3,VLOOKUP(CONCATENATE($B$1,$C9,Legördülő!$G$11),Adatbázis!$A$6:$BY$2525,Adatbázis!AF$3,FALSE),IF($C$1=Legördülő!$D$4,SUMIFS(Adatbázis!AF$6:AF$2525,Adatbázis!$F$6:$F$2525,Megjelenítő!$B$1,Adatbázis!$H$6:$H$2525,Megjelenítő!$D9),IF($C$1=Legördülő!$D$5,VLOOKUP(CONCATENATE($B$1,$C9,$D$1),Adatbázis!$A$5:$BY$2525,Adatbázis!AF$3,FALSE),"")))</f>
        <v/>
      </c>
      <c r="Y9" s="3" t="str">
        <f>IF($C$1=Legördülő!$D$3,VLOOKUP(CONCATENATE($B$1,$C9,Legördülő!$G$11),Adatbázis!$A$6:$BY$2525,Adatbázis!AG$3,FALSE),IF($C$1=Legördülő!$D$4,SUMIFS(Adatbázis!AG$6:AG$2525,Adatbázis!$F$6:$F$2525,Megjelenítő!$B$1,Adatbázis!$H$6:$H$2525,Megjelenítő!$D9),IF($C$1=Legördülő!$D$5,VLOOKUP(CONCATENATE($B$1,$C9,$D$1),Adatbázis!$A$5:$BY$2525,Adatbázis!AG$3,FALSE),"")))</f>
        <v/>
      </c>
      <c r="Z9" s="3" t="str">
        <f>IF($C$1=Legördülő!$D$3,VLOOKUP(CONCATENATE($B$1,$C9,Legördülő!$G$11),Adatbázis!$A$6:$BY$2525,Adatbázis!AH$3,FALSE),IF($C$1=Legördülő!$D$4,SUMIFS(Adatbázis!AH$6:AH$2525,Adatbázis!$F$6:$F$2525,Megjelenítő!$B$1,Adatbázis!$H$6:$H$2525,Megjelenítő!$D9),IF($C$1=Legördülő!$D$5,VLOOKUP(CONCATENATE($B$1,$C9,$D$1),Adatbázis!$A$5:$BY$2525,Adatbázis!AH$3,FALSE),"")))</f>
        <v/>
      </c>
      <c r="AA9" s="3" t="str">
        <f>IF($C$1=Legördülő!$D$3,VLOOKUP(CONCATENATE($B$1,$C9,Legördülő!$G$11),Adatbázis!$A$6:$BY$2525,Adatbázis!AI$3,FALSE),IF($C$1=Legördülő!$D$4,SUMIFS(Adatbázis!AI$6:AI$2525,Adatbázis!$F$6:$F$2525,Megjelenítő!$B$1,Adatbázis!$H$6:$H$2525,Megjelenítő!$D9),IF($C$1=Legördülő!$D$5,VLOOKUP(CONCATENATE($B$1,$C9,$D$1),Adatbázis!$A$5:$BY$2525,Adatbázis!AI$3,FALSE),"")))</f>
        <v/>
      </c>
      <c r="AB9" s="3" t="str">
        <f>IF($C$1=Legördülő!$D$3,VLOOKUP(CONCATENATE($B$1,$C9,Legördülő!$G$11),Adatbázis!$A$6:$BY$2525,Adatbázis!AJ$3,FALSE),IF($C$1=Legördülő!$D$4,SUMIFS(Adatbázis!AJ$6:AJ$2525,Adatbázis!$F$6:$F$2525,Megjelenítő!$B$1,Adatbázis!$H$6:$H$2525,Megjelenítő!$D9),IF($C$1=Legördülő!$D$5,VLOOKUP(CONCATENATE($B$1,$C9,$D$1),Adatbázis!$A$5:$BY$2525,Adatbázis!AJ$3,FALSE),"")))</f>
        <v/>
      </c>
      <c r="AC9" s="3" t="str">
        <f>IF($C$1=Legördülő!$D$3,VLOOKUP(CONCATENATE($B$1,$C9,Legördülő!$G$11),Adatbázis!$A$6:$BY$2525,Adatbázis!AK$3,FALSE),IF($C$1=Legördülő!$D$4,SUMIFS(Adatbázis!AK$6:AK$2525,Adatbázis!$F$6:$F$2525,Megjelenítő!$B$1,Adatbázis!$H$6:$H$2525,Megjelenítő!$D9),IF($C$1=Legördülő!$D$5,VLOOKUP(CONCATENATE($B$1,$C9,$D$1),Adatbázis!$A$5:$BY$2525,Adatbázis!AK$3,FALSE),"")))</f>
        <v/>
      </c>
      <c r="AD9" s="3" t="str">
        <f>IF($C$1=Legördülő!$D$3,VLOOKUP(CONCATENATE($B$1,$C9,Legördülő!$G$11),Adatbázis!$A$6:$BY$2525,Adatbázis!AL$3,FALSE),IF($C$1=Legördülő!$D$4,SUMIFS(Adatbázis!AL$6:AL$2525,Adatbázis!$F$6:$F$2525,Megjelenítő!$B$1,Adatbázis!$H$6:$H$2525,Megjelenítő!$D9),IF($C$1=Legördülő!$D$5,VLOOKUP(CONCATENATE($B$1,$C9,$D$1),Adatbázis!$A$5:$BY$2525,Adatbázis!AL$3,FALSE),"")))</f>
        <v/>
      </c>
      <c r="AE9" s="3" t="str">
        <f>IF($C$1=Legördülő!$D$3,VLOOKUP(CONCATENATE($B$1,$C9,Legördülő!$G$11),Adatbázis!$A$6:$BY$2525,Adatbázis!AM$3,FALSE),IF($C$1=Legördülő!$D$4,SUMIFS(Adatbázis!AM$6:AM$2525,Adatbázis!$F$6:$F$2525,Megjelenítő!$B$1,Adatbázis!$H$6:$H$2525,Megjelenítő!$D9),IF($C$1=Legördülő!$D$5,VLOOKUP(CONCATENATE($B$1,$C9,$D$1),Adatbázis!$A$5:$BY$2525,Adatbázis!AM$3,FALSE),"")))</f>
        <v/>
      </c>
      <c r="AF9" s="3" t="str">
        <f>IF($C$1=Legördülő!$D$3,VLOOKUP(CONCATENATE($B$1,$C9,Legördülő!$G$11),Adatbázis!$A$6:$BY$2525,Adatbázis!AN$3,FALSE),IF($C$1=Legördülő!$D$4,SUMIFS(Adatbázis!AN$6:AN$2525,Adatbázis!$F$6:$F$2525,Megjelenítő!$B$1,Adatbázis!$H$6:$H$2525,Megjelenítő!$D9),IF($C$1=Legördülő!$D$5,VLOOKUP(CONCATENATE($B$1,$C9,$D$1),Adatbázis!$A$5:$BY$2525,Adatbázis!AN$3,FALSE),"")))</f>
        <v/>
      </c>
      <c r="AG9" s="3" t="str">
        <f>IF($C$1=Legördülő!$D$3,VLOOKUP(CONCATENATE($B$1,$C9,Legördülő!$G$11),Adatbázis!$A$6:$BY$2525,Adatbázis!AO$3,FALSE),IF($C$1=Legördülő!$D$4,SUMIFS(Adatbázis!AO$6:AO$2525,Adatbázis!$F$6:$F$2525,Megjelenítő!$B$1,Adatbázis!$H$6:$H$2525,Megjelenítő!$D9),IF($C$1=Legördülő!$D$5,VLOOKUP(CONCATENATE($B$1,$C9,$D$1),Adatbázis!$A$5:$BY$2525,Adatbázis!AO$3,FALSE),"")))</f>
        <v/>
      </c>
      <c r="AH9" s="3" t="str">
        <f>IF($C$1=Legördülő!$D$3,VLOOKUP(CONCATENATE($B$1,$C9,Legördülő!$G$11),Adatbázis!$A$6:$BY$2525,Adatbázis!AP$3,FALSE),IF($C$1=Legördülő!$D$4,SUMIFS(Adatbázis!AP$6:AP$2525,Adatbázis!$F$6:$F$2525,Megjelenítő!$B$1,Adatbázis!$H$6:$H$2525,Megjelenítő!$D9),IF($C$1=Legördülő!$D$5,VLOOKUP(CONCATENATE($B$1,$C9,$D$1),Adatbázis!$A$5:$BY$2525,Adatbázis!AP$3,FALSE),"")))</f>
        <v/>
      </c>
      <c r="AI9" s="3" t="str">
        <f>IF($C$1=Legördülő!$D$3,VLOOKUP(CONCATENATE($B$1,$C9,Legördülő!$G$11),Adatbázis!$A$6:$BY$2525,Adatbázis!AQ$3,FALSE),IF($C$1=Legördülő!$D$4,SUMIFS(Adatbázis!AQ$6:AQ$2525,Adatbázis!$F$6:$F$2525,Megjelenítő!$B$1,Adatbázis!$H$6:$H$2525,Megjelenítő!$D9),IF($C$1=Legördülő!$D$5,VLOOKUP(CONCATENATE($B$1,$C9,$D$1),Adatbázis!$A$5:$BY$2525,Adatbázis!AQ$3,FALSE),"")))</f>
        <v/>
      </c>
      <c r="AJ9" s="3" t="str">
        <f>IF($C$1=Legördülő!$D$3,VLOOKUP(CONCATENATE($B$1,$C9,Legördülő!$G$11),Adatbázis!$A$6:$BY$2525,Adatbázis!AR$3,FALSE),IF($C$1=Legördülő!$D$4,SUMIFS(Adatbázis!AR$6:AR$2525,Adatbázis!$F$6:$F$2525,Megjelenítő!$B$1,Adatbázis!$H$6:$H$2525,Megjelenítő!$D9),IF($C$1=Legördülő!$D$5,VLOOKUP(CONCATENATE($B$1,$C9,$D$1),Adatbázis!$A$5:$BY$2525,Adatbázis!AR$3,FALSE),"")))</f>
        <v/>
      </c>
      <c r="AK9" s="3" t="str">
        <f>IF($C$1=Legördülő!$D$3,VLOOKUP(CONCATENATE($B$1,$C9,Legördülő!$G$11),Adatbázis!$A$6:$BY$2525,Adatbázis!AS$3,FALSE),IF($C$1=Legördülő!$D$4,SUMIFS(Adatbázis!AS$6:AS$2525,Adatbázis!$F$6:$F$2525,Megjelenítő!$B$1,Adatbázis!$H$6:$H$2525,Megjelenítő!$D9),IF($C$1=Legördülő!$D$5,VLOOKUP(CONCATENATE($B$1,$C9,$D$1),Adatbázis!$A$5:$BY$2525,Adatbázis!AS$3,FALSE),"")))</f>
        <v/>
      </c>
      <c r="AL9" s="3" t="str">
        <f>IF($C$1=Legördülő!$D$3,VLOOKUP(CONCATENATE($B$1,$C9,Legördülő!$G$11),Adatbázis!$A$6:$BY$2525,Adatbázis!AT$3,FALSE),IF($C$1=Legördülő!$D$4,SUMIFS(Adatbázis!AT$6:AT$2525,Adatbázis!$F$6:$F$2525,Megjelenítő!$B$1,Adatbázis!$H$6:$H$2525,Megjelenítő!$D9),IF($C$1=Legördülő!$D$5,VLOOKUP(CONCATENATE($B$1,$C9,$D$1),Adatbázis!$A$5:$BY$2525,Adatbázis!AT$3,FALSE),"")))</f>
        <v/>
      </c>
      <c r="AM9" s="3" t="str">
        <f>IF($C$1=Legördülő!$D$3,VLOOKUP(CONCATENATE($B$1,$C9,Legördülő!$G$11),Adatbázis!$A$6:$BY$2525,Adatbázis!AU$3,FALSE),IF($C$1=Legördülő!$D$4,SUMIFS(Adatbázis!AU$6:AU$2525,Adatbázis!$F$6:$F$2525,Megjelenítő!$B$1,Adatbázis!$H$6:$H$2525,Megjelenítő!$D9),IF($C$1=Legördülő!$D$5,VLOOKUP(CONCATENATE($B$1,$C9,$D$1),Adatbázis!$A$5:$BY$2525,Adatbázis!AU$3,FALSE),"")))</f>
        <v/>
      </c>
      <c r="AN9" s="3" t="str">
        <f>IF($C$1=Legördülő!$D$3,VLOOKUP(CONCATENATE($B$1,$C9,Legördülő!$G$11),Adatbázis!$A$6:$BY$2525,Adatbázis!AV$3,FALSE),IF($C$1=Legördülő!$D$4,SUMIFS(Adatbázis!AV$6:AV$2525,Adatbázis!$F$6:$F$2525,Megjelenítő!$B$1,Adatbázis!$H$6:$H$2525,Megjelenítő!$D9),IF($C$1=Legördülő!$D$5,VLOOKUP(CONCATENATE($B$1,$C9,$D$1),Adatbázis!$A$5:$BY$2525,Adatbázis!AV$3,FALSE),"")))</f>
        <v/>
      </c>
      <c r="AO9" s="3" t="str">
        <f>IF($C$1=Legördülő!$D$3,VLOOKUP(CONCATENATE($B$1,$C9,Legördülő!$G$11),Adatbázis!$A$6:$BY$2525,Adatbázis!AW$3,FALSE),IF($C$1=Legördülő!$D$4,SUMIFS(Adatbázis!AW$6:AW$2525,Adatbázis!$F$6:$F$2525,Megjelenítő!$B$1,Adatbázis!$H$6:$H$2525,Megjelenítő!$D9),IF($C$1=Legördülő!$D$5,VLOOKUP(CONCATENATE($B$1,$C9,$D$1),Adatbázis!$A$5:$BY$2525,Adatbázis!AW$3,FALSE),"")))</f>
        <v/>
      </c>
      <c r="AP9" s="3" t="str">
        <f>IF($C$1=Legördülő!$D$3,VLOOKUP(CONCATENATE($B$1,$C9,Legördülő!$G$11),Adatbázis!$A$6:$BY$2525,Adatbázis!AX$3,FALSE),IF($C$1=Legördülő!$D$4,SUMIFS(Adatbázis!AX$6:AX$2525,Adatbázis!$F$6:$F$2525,Megjelenítő!$B$1,Adatbázis!$H$6:$H$2525,Megjelenítő!$D9),IF($C$1=Legördülő!$D$5,VLOOKUP(CONCATENATE($B$1,$C9,$D$1),Adatbázis!$A$5:$BY$2525,Adatbázis!AX$3,FALSE),"")))</f>
        <v/>
      </c>
      <c r="AQ9" s="3" t="str">
        <f>IF($C$1=Legördülő!$D$3,VLOOKUP(CONCATENATE($B$1,$C9,Legördülő!$G$11),Adatbázis!$A$6:$BY$2525,Adatbázis!AY$3,FALSE),IF($C$1=Legördülő!$D$4,SUMIFS(Adatbázis!AY$6:AY$2525,Adatbázis!$F$6:$F$2525,Megjelenítő!$B$1,Adatbázis!$H$6:$H$2525,Megjelenítő!$D9),IF($C$1=Legördülő!$D$5,VLOOKUP(CONCATENATE($B$1,$C9,$D$1),Adatbázis!$A$5:$BY$2525,Adatbázis!AY$3,FALSE),"")))</f>
        <v/>
      </c>
      <c r="AR9" s="3" t="str">
        <f>IF($C$1=Legördülő!$D$3,VLOOKUP(CONCATENATE($B$1,$C9,Legördülő!$G$11),Adatbázis!$A$6:$BY$2525,Adatbázis!AZ$3,FALSE),IF($C$1=Legördülő!$D$4,SUMIFS(Adatbázis!AZ$6:AZ$2525,Adatbázis!$F$6:$F$2525,Megjelenítő!$B$1,Adatbázis!$H$6:$H$2525,Megjelenítő!$D9),IF($C$1=Legördülő!$D$5,VLOOKUP(CONCATENATE($B$1,$C9,$D$1),Adatbázis!$A$5:$BY$2525,Adatbázis!AZ$3,FALSE),"")))</f>
        <v/>
      </c>
      <c r="AS9" s="3" t="str">
        <f>IF($C$1=Legördülő!$D$3,VLOOKUP(CONCATENATE($B$1,$C9,Legördülő!$G$11),Adatbázis!$A$6:$BY$2525,Adatbázis!BA$3,FALSE),IF($C$1=Legördülő!$D$4,SUMIFS(Adatbázis!BA$6:BA$2525,Adatbázis!$F$6:$F$2525,Megjelenítő!$B$1,Adatbázis!$H$6:$H$2525,Megjelenítő!$D9),IF($C$1=Legördülő!$D$5,VLOOKUP(CONCATENATE($B$1,$C9,$D$1),Adatbázis!$A$5:$BY$2525,Adatbázis!BA$3,FALSE),"")))</f>
        <v/>
      </c>
      <c r="AT9" s="3" t="str">
        <f>IF($C$1=Legördülő!$D$3,VLOOKUP(CONCATENATE($B$1,$C9,Legördülő!$G$11),Adatbázis!$A$6:$BY$2525,Adatbázis!BB$3,FALSE),IF($C$1=Legördülő!$D$4,SUMIFS(Adatbázis!BB$6:BB$2525,Adatbázis!$F$6:$F$2525,Megjelenítő!$B$1,Adatbázis!$H$6:$H$2525,Megjelenítő!$D9),IF($C$1=Legördülő!$D$5,VLOOKUP(CONCATENATE($B$1,$C9,$D$1),Adatbázis!$A$5:$BY$2525,Adatbázis!BB$3,FALSE),"")))</f>
        <v/>
      </c>
      <c r="AU9" s="3" t="str">
        <f>IF($C$1=Legördülő!$D$3,VLOOKUP(CONCATENATE($B$1,$C9,Legördülő!$G$11),Adatbázis!$A$6:$BY$2525,Adatbázis!BC$3,FALSE),IF($C$1=Legördülő!$D$4,SUMIFS(Adatbázis!BC$6:BC$2525,Adatbázis!$F$6:$F$2525,Megjelenítő!$B$1,Adatbázis!$H$6:$H$2525,Megjelenítő!$D9),IF($C$1=Legördülő!$D$5,VLOOKUP(CONCATENATE($B$1,$C9,$D$1),Adatbázis!$A$5:$BY$2525,Adatbázis!BC$3,FALSE),"")))</f>
        <v/>
      </c>
      <c r="AV9" s="3" t="str">
        <f>IF($C$1=Legördülő!$D$3,VLOOKUP(CONCATENATE($B$1,$C9,Legördülő!$G$11),Adatbázis!$A$6:$BY$2525,Adatbázis!BD$3,FALSE),IF($C$1=Legördülő!$D$4,SUMIFS(Adatbázis!BD$6:BD$2525,Adatbázis!$F$6:$F$2525,Megjelenítő!$B$1,Adatbázis!$H$6:$H$2525,Megjelenítő!$D9),IF($C$1=Legördülő!$D$5,VLOOKUP(CONCATENATE($B$1,$C9,$D$1),Adatbázis!$A$5:$BY$2525,Adatbázis!BD$3,FALSE),"")))</f>
        <v/>
      </c>
      <c r="AW9" s="3" t="str">
        <f>IF($C$1=Legördülő!$D$3,VLOOKUP(CONCATENATE($B$1,$C9,Legördülő!$G$11),Adatbázis!$A$6:$BY$2525,Adatbázis!BE$3,FALSE),IF($C$1=Legördülő!$D$4,SUMIFS(Adatbázis!BE$6:BE$2525,Adatbázis!$F$6:$F$2525,Megjelenítő!$B$1,Adatbázis!$H$6:$H$2525,Megjelenítő!$D9),IF($C$1=Legördülő!$D$5,VLOOKUP(CONCATENATE($B$1,$C9,$D$1),Adatbázis!$A$5:$BY$2525,Adatbázis!BE$3,FALSE),"")))</f>
        <v/>
      </c>
      <c r="AX9" s="3" t="str">
        <f>IF($C$1=Legördülő!$D$3,VLOOKUP(CONCATENATE($B$1,$C9,Legördülő!$G$11),Adatbázis!$A$6:$BY$2525,Adatbázis!BF$3,FALSE),IF($C$1=Legördülő!$D$4,SUMIFS(Adatbázis!BF$6:BF$2525,Adatbázis!$F$6:$F$2525,Megjelenítő!$B$1,Adatbázis!$H$6:$H$2525,Megjelenítő!$D9),IF($C$1=Legördülő!$D$5,VLOOKUP(CONCATENATE($B$1,$C9,$D$1),Adatbázis!$A$5:$BY$2525,Adatbázis!BF$3,FALSE),"")))</f>
        <v/>
      </c>
      <c r="AY9" s="3" t="str">
        <f>IF($C$1=Legördülő!$D$3,VLOOKUP(CONCATENATE($B$1,$C9,Legördülő!$G$11),Adatbázis!$A$6:$BY$2525,Adatbázis!BG$3,FALSE),IF($C$1=Legördülő!$D$4,SUMIFS(Adatbázis!BG$6:BG$2525,Adatbázis!$F$6:$F$2525,Megjelenítő!$B$1,Adatbázis!$H$6:$H$2525,Megjelenítő!$D9),IF($C$1=Legördülő!$D$5,VLOOKUP(CONCATENATE($B$1,$C9,$D$1),Adatbázis!$A$5:$BY$2525,Adatbázis!BG$3,FALSE),"")))</f>
        <v/>
      </c>
      <c r="AZ9" s="3" t="str">
        <f>IF($C$1=Legördülő!$D$3,VLOOKUP(CONCATENATE($B$1,$C9,Legördülő!$G$11),Adatbázis!$A$6:$BY$2525,Adatbázis!BH$3,FALSE),IF($C$1=Legördülő!$D$4,SUMIFS(Adatbázis!BH$6:BH$2525,Adatbázis!$F$6:$F$2525,Megjelenítő!$B$1,Adatbázis!$H$6:$H$2525,Megjelenítő!$D9),IF($C$1=Legördülő!$D$5,VLOOKUP(CONCATENATE($B$1,$C9,$D$1),Adatbázis!$A$5:$BY$2525,Adatbázis!BH$3,FALSE),"")))</f>
        <v/>
      </c>
      <c r="BA9" s="3" t="str">
        <f>IF($C$1=Legördülő!$D$3,VLOOKUP(CONCATENATE($B$1,$C9,Legördülő!$G$11),Adatbázis!$A$6:$BY$2525,Adatbázis!BI$3,FALSE),IF($C$1=Legördülő!$D$4,SUMIFS(Adatbázis!BI$6:BI$2525,Adatbázis!$F$6:$F$2525,Megjelenítő!$B$1,Adatbázis!$H$6:$H$2525,Megjelenítő!$D9),IF($C$1=Legördülő!$D$5,VLOOKUP(CONCATENATE($B$1,$C9,$D$1),Adatbázis!$A$5:$BY$2525,Adatbázis!BI$3,FALSE),"")))</f>
        <v/>
      </c>
      <c r="BB9" s="3" t="str">
        <f>IF($C$1=Legördülő!$D$3,VLOOKUP(CONCATENATE($B$1,$C9,Legördülő!$G$11),Adatbázis!$A$6:$BY$2525,Adatbázis!BJ$3,FALSE),IF($C$1=Legördülő!$D$4,SUMIFS(Adatbázis!BJ$6:BJ$2525,Adatbázis!$F$6:$F$2525,Megjelenítő!$B$1,Adatbázis!$H$6:$H$2525,Megjelenítő!$D9),IF($C$1=Legördülő!$D$5,VLOOKUP(CONCATENATE($B$1,$C9,$D$1),Adatbázis!$A$5:$BY$2525,Adatbázis!BJ$3,FALSE),"")))</f>
        <v/>
      </c>
      <c r="BC9" s="3" t="str">
        <f>IF($C$1=Legördülő!$D$3,VLOOKUP(CONCATENATE($B$1,$C9,Legördülő!$G$11),Adatbázis!$A$6:$BY$2525,Adatbázis!BK$3,FALSE),IF($C$1=Legördülő!$D$4,SUMIFS(Adatbázis!BK$6:BK$2525,Adatbázis!$F$6:$F$2525,Megjelenítő!$B$1,Adatbázis!$H$6:$H$2525,Megjelenítő!$D9),IF($C$1=Legördülő!$D$5,VLOOKUP(CONCATENATE($B$1,$C9,$D$1),Adatbázis!$A$5:$BY$2525,Adatbázis!BK$3,FALSE),"")))</f>
        <v/>
      </c>
      <c r="BD9" s="3" t="str">
        <f>IF($C$1=Legördülő!$D$3,VLOOKUP(CONCATENATE($B$1,$C9,Legördülő!$G$11),Adatbázis!$A$6:$BY$2525,Adatbázis!BL$3,FALSE),IF($C$1=Legördülő!$D$4,SUMIFS(Adatbázis!BL$6:BL$2525,Adatbázis!$F$6:$F$2525,Megjelenítő!$B$1,Adatbázis!$H$6:$H$2525,Megjelenítő!$D9),IF($C$1=Legördülő!$D$5,VLOOKUP(CONCATENATE($B$1,$C9,$D$1),Adatbázis!$A$5:$BY$2525,Adatbázis!BL$3,FALSE),"")))</f>
        <v/>
      </c>
      <c r="BE9" s="3" t="str">
        <f>IF($C$1=Legördülő!$D$3,VLOOKUP(CONCATENATE($B$1,$C9,Legördülő!$G$11),Adatbázis!$A$6:$BY$2525,Adatbázis!BM$3,FALSE),IF($C$1=Legördülő!$D$4,SUMIFS(Adatbázis!BM$6:BM$2525,Adatbázis!$F$6:$F$2525,Megjelenítő!$B$1,Adatbázis!$H$6:$H$2525,Megjelenítő!$D9),IF($C$1=Legördülő!$D$5,VLOOKUP(CONCATENATE($B$1,$C9,$D$1),Adatbázis!$A$5:$BY$2525,Adatbázis!BM$3,FALSE),"")))</f>
        <v/>
      </c>
      <c r="BF9" s="3" t="str">
        <f>IF($C$1=Legördülő!$D$3,VLOOKUP(CONCATENATE($B$1,$C9,Legördülő!$G$11),Adatbázis!$A$6:$BY$2525,Adatbázis!BN$3,FALSE),IF($C$1=Legördülő!$D$4,SUMIFS(Adatbázis!BN$6:BN$2525,Adatbázis!$F$6:$F$2525,Megjelenítő!$B$1,Adatbázis!$H$6:$H$2525,Megjelenítő!$D9),IF($C$1=Legördülő!$D$5,VLOOKUP(CONCATENATE($B$1,$C9,$D$1),Adatbázis!$A$5:$BY$2525,Adatbázis!BN$3,FALSE),"")))</f>
        <v/>
      </c>
      <c r="BG9" s="3" t="str">
        <f>IF($C$1=Legördülő!$D$3,VLOOKUP(CONCATENATE($B$1,$C9,Legördülő!$G$11),Adatbázis!$A$6:$BY$2525,Adatbázis!BO$3,FALSE),IF($C$1=Legördülő!$D$4,SUMIFS(Adatbázis!BO$6:BO$2525,Adatbázis!$F$6:$F$2525,Megjelenítő!$B$1,Adatbázis!$H$6:$H$2525,Megjelenítő!$D9),IF($C$1=Legördülő!$D$5,VLOOKUP(CONCATENATE($B$1,$C9,$D$1),Adatbázis!$A$5:$BY$2525,Adatbázis!BO$3,FALSE),"")))</f>
        <v/>
      </c>
      <c r="BH9" s="3" t="str">
        <f>IF($C$1=Legördülő!$D$3,VLOOKUP(CONCATENATE($B$1,$C9,Legördülő!$G$11),Adatbázis!$A$6:$BY$2525,Adatbázis!BP$3,FALSE),IF($C$1=Legördülő!$D$4,SUMIFS(Adatbázis!BP$6:BP$2525,Adatbázis!$F$6:$F$2525,Megjelenítő!$B$1,Adatbázis!$H$6:$H$2525,Megjelenítő!$D9),IF($C$1=Legördülő!$D$5,VLOOKUP(CONCATENATE($B$1,$C9,$D$1),Adatbázis!$A$5:$BY$2525,Adatbázis!BP$3,FALSE),"")))</f>
        <v/>
      </c>
      <c r="BI9" s="3" t="str">
        <f>IF($C$1=Legördülő!$D$3,VLOOKUP(CONCATENATE($B$1,$C9,Legördülő!$G$11),Adatbázis!$A$6:$BY$2525,Adatbázis!BQ$3,FALSE),IF($C$1=Legördülő!$D$4,SUMIFS(Adatbázis!BQ$6:BQ$2525,Adatbázis!$F$6:$F$2525,Megjelenítő!$B$1,Adatbázis!$H$6:$H$2525,Megjelenítő!$D9),IF($C$1=Legördülő!$D$5,VLOOKUP(CONCATENATE($B$1,$C9,$D$1),Adatbázis!$A$5:$BY$2525,Adatbázis!BQ$3,FALSE),"")))</f>
        <v/>
      </c>
      <c r="BJ9" s="3" t="str">
        <f>IF($C$1=Legördülő!$D$3,VLOOKUP(CONCATENATE($B$1,$C9,Legördülő!$G$11),Adatbázis!$A$6:$BY$2525,Adatbázis!BR$3,FALSE),IF($C$1=Legördülő!$D$4,SUMIFS(Adatbázis!BR$6:BR$2525,Adatbázis!$F$6:$F$2525,Megjelenítő!$B$1,Adatbázis!$H$6:$H$2525,Megjelenítő!$D9),IF($C$1=Legördülő!$D$5,VLOOKUP(CONCATENATE($B$1,$C9,$D$1),Adatbázis!$A$5:$BY$2525,Adatbázis!BR$3,FALSE),"")))</f>
        <v/>
      </c>
      <c r="BK9" s="3" t="str">
        <f>IF($C$1=Legördülő!$D$3,VLOOKUP(CONCATENATE($B$1,$C9,Legördülő!$G$11),Adatbázis!$A$6:$BY$2525,Adatbázis!BS$3,FALSE),IF($C$1=Legördülő!$D$4,SUMIFS(Adatbázis!BS$6:BS$2525,Adatbázis!$F$6:$F$2525,Megjelenítő!$B$1,Adatbázis!$H$6:$H$2525,Megjelenítő!$D9),IF($C$1=Legördülő!$D$5,VLOOKUP(CONCATENATE($B$1,$C9,$D$1),Adatbázis!$A$5:$BY$2525,Adatbázis!BS$3,FALSE),"")))</f>
        <v/>
      </c>
      <c r="BL9" s="3" t="str">
        <f>IF($C$1=Legördülő!$D$3,VLOOKUP(CONCATENATE($B$1,$C9,Legördülő!$G$11),Adatbázis!$A$6:$BY$2525,Adatbázis!BT$3,FALSE),IF($C$1=Legördülő!$D$4,SUMIFS(Adatbázis!BT$6:BT$2525,Adatbázis!$F$6:$F$2525,Megjelenítő!$B$1,Adatbázis!$H$6:$H$2525,Megjelenítő!$D9),IF($C$1=Legördülő!$D$5,VLOOKUP(CONCATENATE($B$1,$C9,$D$1),Adatbázis!$A$5:$BY$2525,Adatbázis!BT$3,FALSE),"")))</f>
        <v/>
      </c>
      <c r="BM9" s="3" t="str">
        <f>IF($C$1=Legördülő!$D$3,VLOOKUP(CONCATENATE($B$1,$C9,Legördülő!$G$11),Adatbázis!$A$6:$BY$2525,Adatbázis!BU$3,FALSE),IF($C$1=Legördülő!$D$4,SUMIFS(Adatbázis!BU$6:BU$2525,Adatbázis!$F$6:$F$2525,Megjelenítő!$B$1,Adatbázis!$H$6:$H$2525,Megjelenítő!$D9),IF($C$1=Legördülő!$D$5,VLOOKUP(CONCATENATE($B$1,$C9,$D$1),Adatbázis!$A$5:$BY$2525,Adatbázis!BU$3,FALSE),"")))</f>
        <v/>
      </c>
      <c r="BN9" s="3" t="str">
        <f>IF($C$1=Legördülő!$D$3,VLOOKUP(CONCATENATE($B$1,$C9,Legördülő!$G$11),Adatbázis!$A$6:$BY$2525,Adatbázis!BV$3,FALSE),IF($C$1=Legördülő!$D$4,SUMIFS(Adatbázis!BV$6:BV$2525,Adatbázis!$F$6:$F$2525,Megjelenítő!$B$1,Adatbázis!$H$6:$H$2525,Megjelenítő!$D9),IF($C$1=Legördülő!$D$5,VLOOKUP(CONCATENATE($B$1,$C9,$D$1),Adatbázis!$A$5:$BY$2525,Adatbázis!BV$3,FALSE),"")))</f>
        <v/>
      </c>
      <c r="BO9" s="3" t="str">
        <f>IF($C$1=Legördülő!$D$3,VLOOKUP(CONCATENATE($B$1,$C9,Legördülő!$G$11),Adatbázis!$A$6:$BY$2525,Adatbázis!BW$3,FALSE),IF($C$1=Legördülő!$D$4,SUMIFS(Adatbázis!BW$6:BW$2525,Adatbázis!$F$6:$F$2525,Megjelenítő!$B$1,Adatbázis!$H$6:$H$2525,Megjelenítő!$D9),IF($C$1=Legördülő!$D$5,VLOOKUP(CONCATENATE($B$1,$C9,$D$1),Adatbázis!$A$5:$BY$2525,Adatbázis!BW$3,FALSE),"")))</f>
        <v/>
      </c>
      <c r="BP9" s="3" t="str">
        <f>IF($C$1=Legördülő!$D$3,VLOOKUP(CONCATENATE($B$1,$C9,Legördülő!$G$11),Adatbázis!$A$6:$BY$2525,Adatbázis!BX$3,FALSE),IF($C$1=Legördülő!$D$4,SUMIFS(Adatbázis!BX$6:BX$2525,Adatbázis!$F$6:$F$2525,Megjelenítő!$B$1,Adatbázis!$H$6:$H$2525,Megjelenítő!$D9),IF($C$1=Legördülő!$D$5,VLOOKUP(CONCATENATE($B$1,$C9,$D$1),Adatbázis!$A$5:$BY$2525,Adatbázis!BX$3,FALSE),"")))</f>
        <v/>
      </c>
    </row>
    <row r="10" spans="2:68" x14ac:dyDescent="0.25">
      <c r="B10">
        <f t="shared" si="0"/>
        <v>2010</v>
      </c>
      <c r="C10" s="2" t="str">
        <f>IF($C$1=Legördülő!$D$4,"",Adatbázis!$L13)</f>
        <v>21 Műszaki, informatikai és természettudományi foglalkozások</v>
      </c>
      <c r="D10" t="str">
        <f>IF($C$1=Legördülő!$D$4,Legördülő!G9,IF($C$1=Legördülő!$D$5,$D$1,""))</f>
        <v/>
      </c>
      <c r="E10" s="3">
        <f>IF($C$1=Legördülő!$D$2,VLOOKUP(CONCATENATE(Megjelenítő!$B$1,Megjelenítő!$C10,Megjelenítő!E$2),Adatbázis!$B$6:$BY$2525,76,FALSE),IF($C$1=Legördülő!$D$3,VLOOKUP(CONCATENATE($B$1,$C10,Legördülő!$G$11),Adatbázis!$A$6:$BY$2525,Adatbázis!M$3,FALSE),IF($C$1=Legördülő!$D$4,SUMIFS(Adatbázis!M$6:M$2525,Adatbázis!$F$6:$F$2525,Megjelenítő!$B$1,Adatbázis!$H$6:$H$2525,Megjelenítő!$D10),IF($C$1=Legördülő!$D$5,VLOOKUP(CONCATENATE($B$1,$C10,$D$1),Adatbázis!$A$5:$BY$2525,Adatbázis!M$3,FALSE)))))</f>
        <v>2.5</v>
      </c>
      <c r="F10" s="3">
        <f>IF($C$1=Legördülő!$D$2,VLOOKUP(CONCATENATE(Megjelenítő!$B$1,Megjelenítő!$C10,Megjelenítő!F$2),Adatbázis!$B$6:$BY$2525,76,FALSE),IF($C$1=Legördülő!$D$3,VLOOKUP(CONCATENATE($B$1,$C10,Legördülő!$G$11),Adatbázis!$A$6:$BY$2525,Adatbázis!N$3,FALSE),IF($C$1=Legördülő!$D$4,SUMIFS(Adatbázis!N$6:N$2525,Adatbázis!$F$6:$F$2525,Megjelenítő!$B$1,Adatbázis!$H$6:$H$2525,Megjelenítő!$D10),IF($C$1=Legördülő!$D$5,VLOOKUP(CONCATENATE($B$1,$C10,$D$1),Adatbázis!$A$5:$BY$2525,Adatbázis!N$3,FALSE)))))</f>
        <v>10.5</v>
      </c>
      <c r="G10" s="3">
        <f>IF($C$1=Legördülő!$D$2,VLOOKUP(CONCATENATE(Megjelenítő!$B$1,Megjelenítő!$C10,Megjelenítő!G$2),Adatbázis!$B$6:$BY$2525,76,FALSE),IF($C$1=Legördülő!$D$3,VLOOKUP(CONCATENATE($B$1,$C10,Legördülő!$G$11),Adatbázis!$A$6:$BY$2525,Adatbázis!O$3,FALSE),IF($C$1=Legördülő!$D$4,SUMIFS(Adatbázis!O$6:O$2525,Adatbázis!$F$6:$F$2525,Megjelenítő!$B$1,Adatbázis!$H$6:$H$2525,Megjelenítő!$D10),IF($C$1=Legördülő!$D$5,VLOOKUP(CONCATENATE($B$1,$C10,$D$1),Adatbázis!$A$5:$BY$2525,Adatbázis!O$3,FALSE)))))</f>
        <v>72.400000000000006</v>
      </c>
      <c r="H10" s="3">
        <f>IF($C$1=Legördülő!$D$2,VLOOKUP(CONCATENATE(Megjelenítő!$B$1,Megjelenítő!$C10,Megjelenítő!H$2),Adatbázis!$B$6:$BY$2525,76,FALSE),IF($C$1=Legördülő!$D$3,VLOOKUP(CONCATENATE($B$1,$C10,Legördülő!$G$11),Adatbázis!$A$6:$BY$2525,Adatbázis!P$3,FALSE),IF($C$1=Legördülő!$D$4,SUMIFS(Adatbázis!P$6:P$2525,Adatbázis!$F$6:$F$2525,Megjelenítő!$B$1,Adatbázis!$H$6:$H$2525,Megjelenítő!$D10),IF($C$1=Legördülő!$D$5,VLOOKUP(CONCATENATE($B$1,$C10,$D$1),Adatbázis!$A$5:$BY$2525,Adatbázis!P$3,FALSE)))))</f>
        <v>676</v>
      </c>
      <c r="I10" s="3">
        <f>IF($C$1=Legördülő!$D$2,VLOOKUP(CONCATENATE(Megjelenítő!$B$1,Megjelenítő!$C10,Megjelenítő!I$2),Adatbázis!$B$6:$BY$2525,76,FALSE),IF($C$1=Legördülő!$D$3,VLOOKUP(CONCATENATE($B$1,$C10,Legördülő!$G$11),Adatbázis!$A$6:$BY$2525,Adatbázis!Q$3,FALSE),IF($C$1=Legördülő!$D$4,SUMIFS(Adatbázis!Q$6:Q$2525,Adatbázis!$F$6:$F$2525,Megjelenítő!$B$1,Adatbázis!$H$6:$H$2525,Megjelenítő!$D10),IF($C$1=Legördülő!$D$5,VLOOKUP(CONCATENATE($B$1,$C10,$D$1),Adatbázis!$A$5:$BY$2525,Adatbázis!Q$3,FALSE)))))</f>
        <v>5023.2333333333327</v>
      </c>
      <c r="J10" s="3">
        <f>IF($C$1=Legördülő!$D$2,VLOOKUP(CONCATENATE(Megjelenítő!$B$1,Megjelenítő!$C10,Megjelenítő!J$2),Adatbázis!$B$6:$BY$2525,76,FALSE),IF($C$1=Legördülő!$D$3,VLOOKUP(CONCATENATE($B$1,$C10,Legördülő!$G$11),Adatbázis!$A$6:$BY$2525,Adatbázis!R$3,FALSE),IF($C$1=Legördülő!$D$4,SUMIFS(Adatbázis!R$6:R$2525,Adatbázis!$F$6:$F$2525,Megjelenítő!$B$1,Adatbázis!$H$6:$H$2525,Megjelenítő!$D10),IF($C$1=Legördülő!$D$5,VLOOKUP(CONCATENATE($B$1,$C10,$D$1),Adatbázis!$A$5:$BY$2525,Adatbázis!R$3,FALSE)))))</f>
        <v>3090.333333333333</v>
      </c>
      <c r="K10" s="3">
        <f>IF($C$1=Legördülő!$D$2,VLOOKUP(CONCATENATE(Megjelenítő!$B$1,Megjelenítő!$C10,Megjelenítő!K$2),Adatbázis!$B$6:$BY$2525,76,FALSE),IF($C$1=Legördülő!$D$3,VLOOKUP(CONCATENATE($B$1,$C10,Legördülő!$G$11),Adatbázis!$A$6:$BY$2525,Adatbázis!S$3,FALSE),IF($C$1=Legördülő!$D$4,SUMIFS(Adatbázis!S$6:S$2525,Adatbázis!$F$6:$F$2525,Megjelenítő!$B$1,Adatbázis!$H$6:$H$2525,Megjelenítő!$D10),IF($C$1=Legördülő!$D$5,VLOOKUP(CONCATENATE($B$1,$C10,$D$1),Adatbázis!$A$5:$BY$2525,Adatbázis!S$3,FALSE)))))</f>
        <v>836.1</v>
      </c>
      <c r="L10" s="3">
        <f>IF($C$1=Legördülő!$D$2,VLOOKUP(CONCATENATE(Megjelenítő!$B$1,Megjelenítő!$C10,Megjelenítő!L$2),Adatbázis!$B$6:$BY$2525,76,FALSE),IF($C$1=Legördülő!$D$3,VLOOKUP(CONCATENATE($B$1,$C10,Legördülő!$G$11),Adatbázis!$A$6:$BY$2525,Adatbázis!T$3,FALSE),IF($C$1=Legördülő!$D$4,SUMIFS(Adatbázis!T$6:T$2525,Adatbázis!$F$6:$F$2525,Megjelenítő!$B$1,Adatbázis!$H$6:$H$2525,Megjelenítő!$D10),IF($C$1=Legördülő!$D$5,VLOOKUP(CONCATENATE($B$1,$C10,$D$1),Adatbázis!$A$5:$BY$2525,Adatbázis!T$3,FALSE)))))</f>
        <v>33390.699999999997</v>
      </c>
      <c r="M10" s="3">
        <f>IF($C$1=Legördülő!$D$2,VLOOKUP(CONCATENATE(Megjelenítő!$B$1,Megjelenítő!$C10,Megjelenítő!M$2),Adatbázis!$B$6:$BY$2525,76,FALSE),IF($C$1=Legördülő!$D$3,VLOOKUP(CONCATENATE($B$1,$C10,Legördülő!$G$11),Adatbázis!$A$6:$BY$2525,Adatbázis!U$3,FALSE),IF($C$1=Legördülő!$D$4,SUMIFS(Adatbázis!U$6:U$2525,Adatbázis!$F$6:$F$2525,Megjelenítő!$B$1,Adatbázis!$H$6:$H$2525,Megjelenítő!$D10),IF($C$1=Legördülő!$D$5,VLOOKUP(CONCATENATE($B$1,$C10,$D$1),Adatbázis!$A$5:$BY$2525,Adatbázis!U$3,FALSE)))))</f>
        <v>35159.23333333333</v>
      </c>
      <c r="N10" s="3">
        <f>IF($C$1=Legördülő!$D$2,VLOOKUP(CONCATENATE(Megjelenítő!$B$1,Megjelenítő!$C10,Megjelenítő!N$2),Adatbázis!$B$6:$BY$2525,76,FALSE),IF($C$1=Legördülő!$D$3,VLOOKUP(CONCATENATE($B$1,$C10,Legördülő!$G$11),Adatbázis!$A$6:$BY$2525,Adatbázis!V$3,FALSE),IF($C$1=Legördülő!$D$4,SUMIFS(Adatbázis!V$6:V$2525,Adatbázis!$F$6:$F$2525,Megjelenítő!$B$1,Adatbázis!$H$6:$H$2525,Megjelenítő!$D10),IF($C$1=Legördülő!$D$5,VLOOKUP(CONCATENATE($B$1,$C10,$D$1),Adatbázis!$A$5:$BY$2525,Adatbázis!V$3,FALSE)))))</f>
        <v>78261</v>
      </c>
      <c r="O10" s="3" t="str">
        <f>IF($C$1=Legördülő!$D$3,VLOOKUP(CONCATENATE($B$1,$C10,Legördülő!$G$11),Adatbázis!$A$6:$BY$2525,Adatbázis!W$3,FALSE),IF($C$1=Legördülő!$D$4,SUMIFS(Adatbázis!W$6:W$2525,Adatbázis!$F$6:$F$2525,Megjelenítő!$B$1,Adatbázis!$H$6:$H$2525,Megjelenítő!$D10),IF($C$1=Legördülő!$D$5,VLOOKUP(CONCATENATE($B$1,$C10,$D$1),Adatbázis!$A$5:$BY$2525,Adatbázis!W$3,FALSE),"")))</f>
        <v/>
      </c>
      <c r="P10" s="3" t="str">
        <f>IF($C$1=Legördülő!$D$3,VLOOKUP(CONCATENATE($B$1,$C10,Legördülő!$G$11),Adatbázis!$A$6:$BY$2525,Adatbázis!X$3,FALSE),IF($C$1=Legördülő!$D$4,SUMIFS(Adatbázis!X$6:X$2525,Adatbázis!$F$6:$F$2525,Megjelenítő!$B$1,Adatbázis!$H$6:$H$2525,Megjelenítő!$D10),IF($C$1=Legördülő!$D$5,VLOOKUP(CONCATENATE($B$1,$C10,$D$1),Adatbázis!$A$5:$BY$2525,Adatbázis!X$3,FALSE),"")))</f>
        <v/>
      </c>
      <c r="Q10" s="3" t="str">
        <f>IF($C$1=Legördülő!$D$3,VLOOKUP(CONCATENATE($B$1,$C10,Legördülő!$G$11),Adatbázis!$A$6:$BY$2525,Adatbázis!Y$3,FALSE),IF($C$1=Legördülő!$D$4,SUMIFS(Adatbázis!Y$6:Y$2525,Adatbázis!$F$6:$F$2525,Megjelenítő!$B$1,Adatbázis!$H$6:$H$2525,Megjelenítő!$D10),IF($C$1=Legördülő!$D$5,VLOOKUP(CONCATENATE($B$1,$C10,$D$1),Adatbázis!$A$5:$BY$2525,Adatbázis!Y$3,FALSE),"")))</f>
        <v/>
      </c>
      <c r="R10" s="3" t="str">
        <f>IF($C$1=Legördülő!$D$3,VLOOKUP(CONCATENATE($B$1,$C10,Legördülő!$G$11),Adatbázis!$A$6:$BY$2525,Adatbázis!Z$3,FALSE),IF($C$1=Legördülő!$D$4,SUMIFS(Adatbázis!Z$6:Z$2525,Adatbázis!$F$6:$F$2525,Megjelenítő!$B$1,Adatbázis!$H$6:$H$2525,Megjelenítő!$D10),IF($C$1=Legördülő!$D$5,VLOOKUP(CONCATENATE($B$1,$C10,$D$1),Adatbázis!$A$5:$BY$2525,Adatbázis!Z$3,FALSE),"")))</f>
        <v/>
      </c>
      <c r="S10" s="3" t="str">
        <f>IF($C$1=Legördülő!$D$3,VLOOKUP(CONCATENATE($B$1,$C10,Legördülő!$G$11),Adatbázis!$A$6:$BY$2525,Adatbázis!AA$3,FALSE),IF($C$1=Legördülő!$D$4,SUMIFS(Adatbázis!AA$6:AA$2525,Adatbázis!$F$6:$F$2525,Megjelenítő!$B$1,Adatbázis!$H$6:$H$2525,Megjelenítő!$D10),IF($C$1=Legördülő!$D$5,VLOOKUP(CONCATENATE($B$1,$C10,$D$1),Adatbázis!$A$5:$BY$2525,Adatbázis!AA$3,FALSE),"")))</f>
        <v/>
      </c>
      <c r="T10" s="3" t="str">
        <f>IF($C$1=Legördülő!$D$3,VLOOKUP(CONCATENATE($B$1,$C10,Legördülő!$G$11),Adatbázis!$A$6:$BY$2525,Adatbázis!AB$3,FALSE),IF($C$1=Legördülő!$D$4,SUMIFS(Adatbázis!AB$6:AB$2525,Adatbázis!$F$6:$F$2525,Megjelenítő!$B$1,Adatbázis!$H$6:$H$2525,Megjelenítő!$D10),IF($C$1=Legördülő!$D$5,VLOOKUP(CONCATENATE($B$1,$C10,$D$1),Adatbázis!$A$5:$BY$2525,Adatbázis!AB$3,FALSE),"")))</f>
        <v/>
      </c>
      <c r="U10" s="3" t="str">
        <f>IF($C$1=Legördülő!$D$3,VLOOKUP(CONCATENATE($B$1,$C10,Legördülő!$G$11),Adatbázis!$A$6:$BY$2525,Adatbázis!AC$3,FALSE),IF($C$1=Legördülő!$D$4,SUMIFS(Adatbázis!AC$6:AC$2525,Adatbázis!$F$6:$F$2525,Megjelenítő!$B$1,Adatbázis!$H$6:$H$2525,Megjelenítő!$D10),IF($C$1=Legördülő!$D$5,VLOOKUP(CONCATENATE($B$1,$C10,$D$1),Adatbázis!$A$5:$BY$2525,Adatbázis!AC$3,FALSE),"")))</f>
        <v/>
      </c>
      <c r="V10" s="3" t="str">
        <f>IF($C$1=Legördülő!$D$3,VLOOKUP(CONCATENATE($B$1,$C10,Legördülő!$G$11),Adatbázis!$A$6:$BY$2525,Adatbázis!AD$3,FALSE),IF($C$1=Legördülő!$D$4,SUMIFS(Adatbázis!AD$6:AD$2525,Adatbázis!$F$6:$F$2525,Megjelenítő!$B$1,Adatbázis!$H$6:$H$2525,Megjelenítő!$D10),IF($C$1=Legördülő!$D$5,VLOOKUP(CONCATENATE($B$1,$C10,$D$1),Adatbázis!$A$5:$BY$2525,Adatbázis!AD$3,FALSE),"")))</f>
        <v/>
      </c>
      <c r="W10" s="3" t="str">
        <f>IF($C$1=Legördülő!$D$3,VLOOKUP(CONCATENATE($B$1,$C10,Legördülő!$G$11),Adatbázis!$A$6:$BY$2525,Adatbázis!AE$3,FALSE),IF($C$1=Legördülő!$D$4,SUMIFS(Adatbázis!AE$6:AE$2525,Adatbázis!$F$6:$F$2525,Megjelenítő!$B$1,Adatbázis!$H$6:$H$2525,Megjelenítő!$D10),IF($C$1=Legördülő!$D$5,VLOOKUP(CONCATENATE($B$1,$C10,$D$1),Adatbázis!$A$5:$BY$2525,Adatbázis!AE$3,FALSE),"")))</f>
        <v/>
      </c>
      <c r="X10" s="3" t="str">
        <f>IF($C$1=Legördülő!$D$3,VLOOKUP(CONCATENATE($B$1,$C10,Legördülő!$G$11),Adatbázis!$A$6:$BY$2525,Adatbázis!AF$3,FALSE),IF($C$1=Legördülő!$D$4,SUMIFS(Adatbázis!AF$6:AF$2525,Adatbázis!$F$6:$F$2525,Megjelenítő!$B$1,Adatbázis!$H$6:$H$2525,Megjelenítő!$D10),IF($C$1=Legördülő!$D$5,VLOOKUP(CONCATENATE($B$1,$C10,$D$1),Adatbázis!$A$5:$BY$2525,Adatbázis!AF$3,FALSE),"")))</f>
        <v/>
      </c>
      <c r="Y10" s="3" t="str">
        <f>IF($C$1=Legördülő!$D$3,VLOOKUP(CONCATENATE($B$1,$C10,Legördülő!$G$11),Adatbázis!$A$6:$BY$2525,Adatbázis!AG$3,FALSE),IF($C$1=Legördülő!$D$4,SUMIFS(Adatbázis!AG$6:AG$2525,Adatbázis!$F$6:$F$2525,Megjelenítő!$B$1,Adatbázis!$H$6:$H$2525,Megjelenítő!$D10),IF($C$1=Legördülő!$D$5,VLOOKUP(CONCATENATE($B$1,$C10,$D$1),Adatbázis!$A$5:$BY$2525,Adatbázis!AG$3,FALSE),"")))</f>
        <v/>
      </c>
      <c r="Z10" s="3" t="str">
        <f>IF($C$1=Legördülő!$D$3,VLOOKUP(CONCATENATE($B$1,$C10,Legördülő!$G$11),Adatbázis!$A$6:$BY$2525,Adatbázis!AH$3,FALSE),IF($C$1=Legördülő!$D$4,SUMIFS(Adatbázis!AH$6:AH$2525,Adatbázis!$F$6:$F$2525,Megjelenítő!$B$1,Adatbázis!$H$6:$H$2525,Megjelenítő!$D10),IF($C$1=Legördülő!$D$5,VLOOKUP(CONCATENATE($B$1,$C10,$D$1),Adatbázis!$A$5:$BY$2525,Adatbázis!AH$3,FALSE),"")))</f>
        <v/>
      </c>
      <c r="AA10" s="3" t="str">
        <f>IF($C$1=Legördülő!$D$3,VLOOKUP(CONCATENATE($B$1,$C10,Legördülő!$G$11),Adatbázis!$A$6:$BY$2525,Adatbázis!AI$3,FALSE),IF($C$1=Legördülő!$D$4,SUMIFS(Adatbázis!AI$6:AI$2525,Adatbázis!$F$6:$F$2525,Megjelenítő!$B$1,Adatbázis!$H$6:$H$2525,Megjelenítő!$D10),IF($C$1=Legördülő!$D$5,VLOOKUP(CONCATENATE($B$1,$C10,$D$1),Adatbázis!$A$5:$BY$2525,Adatbázis!AI$3,FALSE),"")))</f>
        <v/>
      </c>
      <c r="AB10" s="3" t="str">
        <f>IF($C$1=Legördülő!$D$3,VLOOKUP(CONCATENATE($B$1,$C10,Legördülő!$G$11),Adatbázis!$A$6:$BY$2525,Adatbázis!AJ$3,FALSE),IF($C$1=Legördülő!$D$4,SUMIFS(Adatbázis!AJ$6:AJ$2525,Adatbázis!$F$6:$F$2525,Megjelenítő!$B$1,Adatbázis!$H$6:$H$2525,Megjelenítő!$D10),IF($C$1=Legördülő!$D$5,VLOOKUP(CONCATENATE($B$1,$C10,$D$1),Adatbázis!$A$5:$BY$2525,Adatbázis!AJ$3,FALSE),"")))</f>
        <v/>
      </c>
      <c r="AC10" s="3" t="str">
        <f>IF($C$1=Legördülő!$D$3,VLOOKUP(CONCATENATE($B$1,$C10,Legördülő!$G$11),Adatbázis!$A$6:$BY$2525,Adatbázis!AK$3,FALSE),IF($C$1=Legördülő!$D$4,SUMIFS(Adatbázis!AK$6:AK$2525,Adatbázis!$F$6:$F$2525,Megjelenítő!$B$1,Adatbázis!$H$6:$H$2525,Megjelenítő!$D10),IF($C$1=Legördülő!$D$5,VLOOKUP(CONCATENATE($B$1,$C10,$D$1),Adatbázis!$A$5:$BY$2525,Adatbázis!AK$3,FALSE),"")))</f>
        <v/>
      </c>
      <c r="AD10" s="3" t="str">
        <f>IF($C$1=Legördülő!$D$3,VLOOKUP(CONCATENATE($B$1,$C10,Legördülő!$G$11),Adatbázis!$A$6:$BY$2525,Adatbázis!AL$3,FALSE),IF($C$1=Legördülő!$D$4,SUMIFS(Adatbázis!AL$6:AL$2525,Adatbázis!$F$6:$F$2525,Megjelenítő!$B$1,Adatbázis!$H$6:$H$2525,Megjelenítő!$D10),IF($C$1=Legördülő!$D$5,VLOOKUP(CONCATENATE($B$1,$C10,$D$1),Adatbázis!$A$5:$BY$2525,Adatbázis!AL$3,FALSE),"")))</f>
        <v/>
      </c>
      <c r="AE10" s="3" t="str">
        <f>IF($C$1=Legördülő!$D$3,VLOOKUP(CONCATENATE($B$1,$C10,Legördülő!$G$11),Adatbázis!$A$6:$BY$2525,Adatbázis!AM$3,FALSE),IF($C$1=Legördülő!$D$4,SUMIFS(Adatbázis!AM$6:AM$2525,Adatbázis!$F$6:$F$2525,Megjelenítő!$B$1,Adatbázis!$H$6:$H$2525,Megjelenítő!$D10),IF($C$1=Legördülő!$D$5,VLOOKUP(CONCATENATE($B$1,$C10,$D$1),Adatbázis!$A$5:$BY$2525,Adatbázis!AM$3,FALSE),"")))</f>
        <v/>
      </c>
      <c r="AF10" s="3" t="str">
        <f>IF($C$1=Legördülő!$D$3,VLOOKUP(CONCATENATE($B$1,$C10,Legördülő!$G$11),Adatbázis!$A$6:$BY$2525,Adatbázis!AN$3,FALSE),IF($C$1=Legördülő!$D$4,SUMIFS(Adatbázis!AN$6:AN$2525,Adatbázis!$F$6:$F$2525,Megjelenítő!$B$1,Adatbázis!$H$6:$H$2525,Megjelenítő!$D10),IF($C$1=Legördülő!$D$5,VLOOKUP(CONCATENATE($B$1,$C10,$D$1),Adatbázis!$A$5:$BY$2525,Adatbázis!AN$3,FALSE),"")))</f>
        <v/>
      </c>
      <c r="AG10" s="3" t="str">
        <f>IF($C$1=Legördülő!$D$3,VLOOKUP(CONCATENATE($B$1,$C10,Legördülő!$G$11),Adatbázis!$A$6:$BY$2525,Adatbázis!AO$3,FALSE),IF($C$1=Legördülő!$D$4,SUMIFS(Adatbázis!AO$6:AO$2525,Adatbázis!$F$6:$F$2525,Megjelenítő!$B$1,Adatbázis!$H$6:$H$2525,Megjelenítő!$D10),IF($C$1=Legördülő!$D$5,VLOOKUP(CONCATENATE($B$1,$C10,$D$1),Adatbázis!$A$5:$BY$2525,Adatbázis!AO$3,FALSE),"")))</f>
        <v/>
      </c>
      <c r="AH10" s="3" t="str">
        <f>IF($C$1=Legördülő!$D$3,VLOOKUP(CONCATENATE($B$1,$C10,Legördülő!$G$11),Adatbázis!$A$6:$BY$2525,Adatbázis!AP$3,FALSE),IF($C$1=Legördülő!$D$4,SUMIFS(Adatbázis!AP$6:AP$2525,Adatbázis!$F$6:$F$2525,Megjelenítő!$B$1,Adatbázis!$H$6:$H$2525,Megjelenítő!$D10),IF($C$1=Legördülő!$D$5,VLOOKUP(CONCATENATE($B$1,$C10,$D$1),Adatbázis!$A$5:$BY$2525,Adatbázis!AP$3,FALSE),"")))</f>
        <v/>
      </c>
      <c r="AI10" s="3" t="str">
        <f>IF($C$1=Legördülő!$D$3,VLOOKUP(CONCATENATE($B$1,$C10,Legördülő!$G$11),Adatbázis!$A$6:$BY$2525,Adatbázis!AQ$3,FALSE),IF($C$1=Legördülő!$D$4,SUMIFS(Adatbázis!AQ$6:AQ$2525,Adatbázis!$F$6:$F$2525,Megjelenítő!$B$1,Adatbázis!$H$6:$H$2525,Megjelenítő!$D10),IF($C$1=Legördülő!$D$5,VLOOKUP(CONCATENATE($B$1,$C10,$D$1),Adatbázis!$A$5:$BY$2525,Adatbázis!AQ$3,FALSE),"")))</f>
        <v/>
      </c>
      <c r="AJ10" s="3" t="str">
        <f>IF($C$1=Legördülő!$D$3,VLOOKUP(CONCATENATE($B$1,$C10,Legördülő!$G$11),Adatbázis!$A$6:$BY$2525,Adatbázis!AR$3,FALSE),IF($C$1=Legördülő!$D$4,SUMIFS(Adatbázis!AR$6:AR$2525,Adatbázis!$F$6:$F$2525,Megjelenítő!$B$1,Adatbázis!$H$6:$H$2525,Megjelenítő!$D10),IF($C$1=Legördülő!$D$5,VLOOKUP(CONCATENATE($B$1,$C10,$D$1),Adatbázis!$A$5:$BY$2525,Adatbázis!AR$3,FALSE),"")))</f>
        <v/>
      </c>
      <c r="AK10" s="3" t="str">
        <f>IF($C$1=Legördülő!$D$3,VLOOKUP(CONCATENATE($B$1,$C10,Legördülő!$G$11),Adatbázis!$A$6:$BY$2525,Adatbázis!AS$3,FALSE),IF($C$1=Legördülő!$D$4,SUMIFS(Adatbázis!AS$6:AS$2525,Adatbázis!$F$6:$F$2525,Megjelenítő!$B$1,Adatbázis!$H$6:$H$2525,Megjelenítő!$D10),IF($C$1=Legördülő!$D$5,VLOOKUP(CONCATENATE($B$1,$C10,$D$1),Adatbázis!$A$5:$BY$2525,Adatbázis!AS$3,FALSE),"")))</f>
        <v/>
      </c>
      <c r="AL10" s="3" t="str">
        <f>IF($C$1=Legördülő!$D$3,VLOOKUP(CONCATENATE($B$1,$C10,Legördülő!$G$11),Adatbázis!$A$6:$BY$2525,Adatbázis!AT$3,FALSE),IF($C$1=Legördülő!$D$4,SUMIFS(Adatbázis!AT$6:AT$2525,Adatbázis!$F$6:$F$2525,Megjelenítő!$B$1,Adatbázis!$H$6:$H$2525,Megjelenítő!$D10),IF($C$1=Legördülő!$D$5,VLOOKUP(CONCATENATE($B$1,$C10,$D$1),Adatbázis!$A$5:$BY$2525,Adatbázis!AT$3,FALSE),"")))</f>
        <v/>
      </c>
      <c r="AM10" s="3" t="str">
        <f>IF($C$1=Legördülő!$D$3,VLOOKUP(CONCATENATE($B$1,$C10,Legördülő!$G$11),Adatbázis!$A$6:$BY$2525,Adatbázis!AU$3,FALSE),IF($C$1=Legördülő!$D$4,SUMIFS(Adatbázis!AU$6:AU$2525,Adatbázis!$F$6:$F$2525,Megjelenítő!$B$1,Adatbázis!$H$6:$H$2525,Megjelenítő!$D10),IF($C$1=Legördülő!$D$5,VLOOKUP(CONCATENATE($B$1,$C10,$D$1),Adatbázis!$A$5:$BY$2525,Adatbázis!AU$3,FALSE),"")))</f>
        <v/>
      </c>
      <c r="AN10" s="3" t="str">
        <f>IF($C$1=Legördülő!$D$3,VLOOKUP(CONCATENATE($B$1,$C10,Legördülő!$G$11),Adatbázis!$A$6:$BY$2525,Adatbázis!AV$3,FALSE),IF($C$1=Legördülő!$D$4,SUMIFS(Adatbázis!AV$6:AV$2525,Adatbázis!$F$6:$F$2525,Megjelenítő!$B$1,Adatbázis!$H$6:$H$2525,Megjelenítő!$D10),IF($C$1=Legördülő!$D$5,VLOOKUP(CONCATENATE($B$1,$C10,$D$1),Adatbázis!$A$5:$BY$2525,Adatbázis!AV$3,FALSE),"")))</f>
        <v/>
      </c>
      <c r="AO10" s="3" t="str">
        <f>IF($C$1=Legördülő!$D$3,VLOOKUP(CONCATENATE($B$1,$C10,Legördülő!$G$11),Adatbázis!$A$6:$BY$2525,Adatbázis!AW$3,FALSE),IF($C$1=Legördülő!$D$4,SUMIFS(Adatbázis!AW$6:AW$2525,Adatbázis!$F$6:$F$2525,Megjelenítő!$B$1,Adatbázis!$H$6:$H$2525,Megjelenítő!$D10),IF($C$1=Legördülő!$D$5,VLOOKUP(CONCATENATE($B$1,$C10,$D$1),Adatbázis!$A$5:$BY$2525,Adatbázis!AW$3,FALSE),"")))</f>
        <v/>
      </c>
      <c r="AP10" s="3" t="str">
        <f>IF($C$1=Legördülő!$D$3,VLOOKUP(CONCATENATE($B$1,$C10,Legördülő!$G$11),Adatbázis!$A$6:$BY$2525,Adatbázis!AX$3,FALSE),IF($C$1=Legördülő!$D$4,SUMIFS(Adatbázis!AX$6:AX$2525,Adatbázis!$F$6:$F$2525,Megjelenítő!$B$1,Adatbázis!$H$6:$H$2525,Megjelenítő!$D10),IF($C$1=Legördülő!$D$5,VLOOKUP(CONCATENATE($B$1,$C10,$D$1),Adatbázis!$A$5:$BY$2525,Adatbázis!AX$3,FALSE),"")))</f>
        <v/>
      </c>
      <c r="AQ10" s="3" t="str">
        <f>IF($C$1=Legördülő!$D$3,VLOOKUP(CONCATENATE($B$1,$C10,Legördülő!$G$11),Adatbázis!$A$6:$BY$2525,Adatbázis!AY$3,FALSE),IF($C$1=Legördülő!$D$4,SUMIFS(Adatbázis!AY$6:AY$2525,Adatbázis!$F$6:$F$2525,Megjelenítő!$B$1,Adatbázis!$H$6:$H$2525,Megjelenítő!$D10),IF($C$1=Legördülő!$D$5,VLOOKUP(CONCATENATE($B$1,$C10,$D$1),Adatbázis!$A$5:$BY$2525,Adatbázis!AY$3,FALSE),"")))</f>
        <v/>
      </c>
      <c r="AR10" s="3" t="str">
        <f>IF($C$1=Legördülő!$D$3,VLOOKUP(CONCATENATE($B$1,$C10,Legördülő!$G$11),Adatbázis!$A$6:$BY$2525,Adatbázis!AZ$3,FALSE),IF($C$1=Legördülő!$D$4,SUMIFS(Adatbázis!AZ$6:AZ$2525,Adatbázis!$F$6:$F$2525,Megjelenítő!$B$1,Adatbázis!$H$6:$H$2525,Megjelenítő!$D10),IF($C$1=Legördülő!$D$5,VLOOKUP(CONCATENATE($B$1,$C10,$D$1),Adatbázis!$A$5:$BY$2525,Adatbázis!AZ$3,FALSE),"")))</f>
        <v/>
      </c>
      <c r="AS10" s="3" t="str">
        <f>IF($C$1=Legördülő!$D$3,VLOOKUP(CONCATENATE($B$1,$C10,Legördülő!$G$11),Adatbázis!$A$6:$BY$2525,Adatbázis!BA$3,FALSE),IF($C$1=Legördülő!$D$4,SUMIFS(Adatbázis!BA$6:BA$2525,Adatbázis!$F$6:$F$2525,Megjelenítő!$B$1,Adatbázis!$H$6:$H$2525,Megjelenítő!$D10),IF($C$1=Legördülő!$D$5,VLOOKUP(CONCATENATE($B$1,$C10,$D$1),Adatbázis!$A$5:$BY$2525,Adatbázis!BA$3,FALSE),"")))</f>
        <v/>
      </c>
      <c r="AT10" s="3" t="str">
        <f>IF($C$1=Legördülő!$D$3,VLOOKUP(CONCATENATE($B$1,$C10,Legördülő!$G$11),Adatbázis!$A$6:$BY$2525,Adatbázis!BB$3,FALSE),IF($C$1=Legördülő!$D$4,SUMIFS(Adatbázis!BB$6:BB$2525,Adatbázis!$F$6:$F$2525,Megjelenítő!$B$1,Adatbázis!$H$6:$H$2525,Megjelenítő!$D10),IF($C$1=Legördülő!$D$5,VLOOKUP(CONCATENATE($B$1,$C10,$D$1),Adatbázis!$A$5:$BY$2525,Adatbázis!BB$3,FALSE),"")))</f>
        <v/>
      </c>
      <c r="AU10" s="3" t="str">
        <f>IF($C$1=Legördülő!$D$3,VLOOKUP(CONCATENATE($B$1,$C10,Legördülő!$G$11),Adatbázis!$A$6:$BY$2525,Adatbázis!BC$3,FALSE),IF($C$1=Legördülő!$D$4,SUMIFS(Adatbázis!BC$6:BC$2525,Adatbázis!$F$6:$F$2525,Megjelenítő!$B$1,Adatbázis!$H$6:$H$2525,Megjelenítő!$D10),IF($C$1=Legördülő!$D$5,VLOOKUP(CONCATENATE($B$1,$C10,$D$1),Adatbázis!$A$5:$BY$2525,Adatbázis!BC$3,FALSE),"")))</f>
        <v/>
      </c>
      <c r="AV10" s="3" t="str">
        <f>IF($C$1=Legördülő!$D$3,VLOOKUP(CONCATENATE($B$1,$C10,Legördülő!$G$11),Adatbázis!$A$6:$BY$2525,Adatbázis!BD$3,FALSE),IF($C$1=Legördülő!$D$4,SUMIFS(Adatbázis!BD$6:BD$2525,Adatbázis!$F$6:$F$2525,Megjelenítő!$B$1,Adatbázis!$H$6:$H$2525,Megjelenítő!$D10),IF($C$1=Legördülő!$D$5,VLOOKUP(CONCATENATE($B$1,$C10,$D$1),Adatbázis!$A$5:$BY$2525,Adatbázis!BD$3,FALSE),"")))</f>
        <v/>
      </c>
      <c r="AW10" s="3" t="str">
        <f>IF($C$1=Legördülő!$D$3,VLOOKUP(CONCATENATE($B$1,$C10,Legördülő!$G$11),Adatbázis!$A$6:$BY$2525,Adatbázis!BE$3,FALSE),IF($C$1=Legördülő!$D$4,SUMIFS(Adatbázis!BE$6:BE$2525,Adatbázis!$F$6:$F$2525,Megjelenítő!$B$1,Adatbázis!$H$6:$H$2525,Megjelenítő!$D10),IF($C$1=Legördülő!$D$5,VLOOKUP(CONCATENATE($B$1,$C10,$D$1),Adatbázis!$A$5:$BY$2525,Adatbázis!BE$3,FALSE),"")))</f>
        <v/>
      </c>
      <c r="AX10" s="3" t="str">
        <f>IF($C$1=Legördülő!$D$3,VLOOKUP(CONCATENATE($B$1,$C10,Legördülő!$G$11),Adatbázis!$A$6:$BY$2525,Adatbázis!BF$3,FALSE),IF($C$1=Legördülő!$D$4,SUMIFS(Adatbázis!BF$6:BF$2525,Adatbázis!$F$6:$F$2525,Megjelenítő!$B$1,Adatbázis!$H$6:$H$2525,Megjelenítő!$D10),IF($C$1=Legördülő!$D$5,VLOOKUP(CONCATENATE($B$1,$C10,$D$1),Adatbázis!$A$5:$BY$2525,Adatbázis!BF$3,FALSE),"")))</f>
        <v/>
      </c>
      <c r="AY10" s="3" t="str">
        <f>IF($C$1=Legördülő!$D$3,VLOOKUP(CONCATENATE($B$1,$C10,Legördülő!$G$11),Adatbázis!$A$6:$BY$2525,Adatbázis!BG$3,FALSE),IF($C$1=Legördülő!$D$4,SUMIFS(Adatbázis!BG$6:BG$2525,Adatbázis!$F$6:$F$2525,Megjelenítő!$B$1,Adatbázis!$H$6:$H$2525,Megjelenítő!$D10),IF($C$1=Legördülő!$D$5,VLOOKUP(CONCATENATE($B$1,$C10,$D$1),Adatbázis!$A$5:$BY$2525,Adatbázis!BG$3,FALSE),"")))</f>
        <v/>
      </c>
      <c r="AZ10" s="3" t="str">
        <f>IF($C$1=Legördülő!$D$3,VLOOKUP(CONCATENATE($B$1,$C10,Legördülő!$G$11),Adatbázis!$A$6:$BY$2525,Adatbázis!BH$3,FALSE),IF($C$1=Legördülő!$D$4,SUMIFS(Adatbázis!BH$6:BH$2525,Adatbázis!$F$6:$F$2525,Megjelenítő!$B$1,Adatbázis!$H$6:$H$2525,Megjelenítő!$D10),IF($C$1=Legördülő!$D$5,VLOOKUP(CONCATENATE($B$1,$C10,$D$1),Adatbázis!$A$5:$BY$2525,Adatbázis!BH$3,FALSE),"")))</f>
        <v/>
      </c>
      <c r="BA10" s="3" t="str">
        <f>IF($C$1=Legördülő!$D$3,VLOOKUP(CONCATENATE($B$1,$C10,Legördülő!$G$11),Adatbázis!$A$6:$BY$2525,Adatbázis!BI$3,FALSE),IF($C$1=Legördülő!$D$4,SUMIFS(Adatbázis!BI$6:BI$2525,Adatbázis!$F$6:$F$2525,Megjelenítő!$B$1,Adatbázis!$H$6:$H$2525,Megjelenítő!$D10),IF($C$1=Legördülő!$D$5,VLOOKUP(CONCATENATE($B$1,$C10,$D$1),Adatbázis!$A$5:$BY$2525,Adatbázis!BI$3,FALSE),"")))</f>
        <v/>
      </c>
      <c r="BB10" s="3" t="str">
        <f>IF($C$1=Legördülő!$D$3,VLOOKUP(CONCATENATE($B$1,$C10,Legördülő!$G$11),Adatbázis!$A$6:$BY$2525,Adatbázis!BJ$3,FALSE),IF($C$1=Legördülő!$D$4,SUMIFS(Adatbázis!BJ$6:BJ$2525,Adatbázis!$F$6:$F$2525,Megjelenítő!$B$1,Adatbázis!$H$6:$H$2525,Megjelenítő!$D10),IF($C$1=Legördülő!$D$5,VLOOKUP(CONCATENATE($B$1,$C10,$D$1),Adatbázis!$A$5:$BY$2525,Adatbázis!BJ$3,FALSE),"")))</f>
        <v/>
      </c>
      <c r="BC10" s="3" t="str">
        <f>IF($C$1=Legördülő!$D$3,VLOOKUP(CONCATENATE($B$1,$C10,Legördülő!$G$11),Adatbázis!$A$6:$BY$2525,Adatbázis!BK$3,FALSE),IF($C$1=Legördülő!$D$4,SUMIFS(Adatbázis!BK$6:BK$2525,Adatbázis!$F$6:$F$2525,Megjelenítő!$B$1,Adatbázis!$H$6:$H$2525,Megjelenítő!$D10),IF($C$1=Legördülő!$D$5,VLOOKUP(CONCATENATE($B$1,$C10,$D$1),Adatbázis!$A$5:$BY$2525,Adatbázis!BK$3,FALSE),"")))</f>
        <v/>
      </c>
      <c r="BD10" s="3" t="str">
        <f>IF($C$1=Legördülő!$D$3,VLOOKUP(CONCATENATE($B$1,$C10,Legördülő!$G$11),Adatbázis!$A$6:$BY$2525,Adatbázis!BL$3,FALSE),IF($C$1=Legördülő!$D$4,SUMIFS(Adatbázis!BL$6:BL$2525,Adatbázis!$F$6:$F$2525,Megjelenítő!$B$1,Adatbázis!$H$6:$H$2525,Megjelenítő!$D10),IF($C$1=Legördülő!$D$5,VLOOKUP(CONCATENATE($B$1,$C10,$D$1),Adatbázis!$A$5:$BY$2525,Adatbázis!BL$3,FALSE),"")))</f>
        <v/>
      </c>
      <c r="BE10" s="3" t="str">
        <f>IF($C$1=Legördülő!$D$3,VLOOKUP(CONCATENATE($B$1,$C10,Legördülő!$G$11),Adatbázis!$A$6:$BY$2525,Adatbázis!BM$3,FALSE),IF($C$1=Legördülő!$D$4,SUMIFS(Adatbázis!BM$6:BM$2525,Adatbázis!$F$6:$F$2525,Megjelenítő!$B$1,Adatbázis!$H$6:$H$2525,Megjelenítő!$D10),IF($C$1=Legördülő!$D$5,VLOOKUP(CONCATENATE($B$1,$C10,$D$1),Adatbázis!$A$5:$BY$2525,Adatbázis!BM$3,FALSE),"")))</f>
        <v/>
      </c>
      <c r="BF10" s="3" t="str">
        <f>IF($C$1=Legördülő!$D$3,VLOOKUP(CONCATENATE($B$1,$C10,Legördülő!$G$11),Adatbázis!$A$6:$BY$2525,Adatbázis!BN$3,FALSE),IF($C$1=Legördülő!$D$4,SUMIFS(Adatbázis!BN$6:BN$2525,Adatbázis!$F$6:$F$2525,Megjelenítő!$B$1,Adatbázis!$H$6:$H$2525,Megjelenítő!$D10),IF($C$1=Legördülő!$D$5,VLOOKUP(CONCATENATE($B$1,$C10,$D$1),Adatbázis!$A$5:$BY$2525,Adatbázis!BN$3,FALSE),"")))</f>
        <v/>
      </c>
      <c r="BG10" s="3" t="str">
        <f>IF($C$1=Legördülő!$D$3,VLOOKUP(CONCATENATE($B$1,$C10,Legördülő!$G$11),Adatbázis!$A$6:$BY$2525,Adatbázis!BO$3,FALSE),IF($C$1=Legördülő!$D$4,SUMIFS(Adatbázis!BO$6:BO$2525,Adatbázis!$F$6:$F$2525,Megjelenítő!$B$1,Adatbázis!$H$6:$H$2525,Megjelenítő!$D10),IF($C$1=Legördülő!$D$5,VLOOKUP(CONCATENATE($B$1,$C10,$D$1),Adatbázis!$A$5:$BY$2525,Adatbázis!BO$3,FALSE),"")))</f>
        <v/>
      </c>
      <c r="BH10" s="3" t="str">
        <f>IF($C$1=Legördülő!$D$3,VLOOKUP(CONCATENATE($B$1,$C10,Legördülő!$G$11),Adatbázis!$A$6:$BY$2525,Adatbázis!BP$3,FALSE),IF($C$1=Legördülő!$D$4,SUMIFS(Adatbázis!BP$6:BP$2525,Adatbázis!$F$6:$F$2525,Megjelenítő!$B$1,Adatbázis!$H$6:$H$2525,Megjelenítő!$D10),IF($C$1=Legördülő!$D$5,VLOOKUP(CONCATENATE($B$1,$C10,$D$1),Adatbázis!$A$5:$BY$2525,Adatbázis!BP$3,FALSE),"")))</f>
        <v/>
      </c>
      <c r="BI10" s="3" t="str">
        <f>IF($C$1=Legördülő!$D$3,VLOOKUP(CONCATENATE($B$1,$C10,Legördülő!$G$11),Adatbázis!$A$6:$BY$2525,Adatbázis!BQ$3,FALSE),IF($C$1=Legördülő!$D$4,SUMIFS(Adatbázis!BQ$6:BQ$2525,Adatbázis!$F$6:$F$2525,Megjelenítő!$B$1,Adatbázis!$H$6:$H$2525,Megjelenítő!$D10),IF($C$1=Legördülő!$D$5,VLOOKUP(CONCATENATE($B$1,$C10,$D$1),Adatbázis!$A$5:$BY$2525,Adatbázis!BQ$3,FALSE),"")))</f>
        <v/>
      </c>
      <c r="BJ10" s="3" t="str">
        <f>IF($C$1=Legördülő!$D$3,VLOOKUP(CONCATENATE($B$1,$C10,Legördülő!$G$11),Adatbázis!$A$6:$BY$2525,Adatbázis!BR$3,FALSE),IF($C$1=Legördülő!$D$4,SUMIFS(Adatbázis!BR$6:BR$2525,Adatbázis!$F$6:$F$2525,Megjelenítő!$B$1,Adatbázis!$H$6:$H$2525,Megjelenítő!$D10),IF($C$1=Legördülő!$D$5,VLOOKUP(CONCATENATE($B$1,$C10,$D$1),Adatbázis!$A$5:$BY$2525,Adatbázis!BR$3,FALSE),"")))</f>
        <v/>
      </c>
      <c r="BK10" s="3" t="str">
        <f>IF($C$1=Legördülő!$D$3,VLOOKUP(CONCATENATE($B$1,$C10,Legördülő!$G$11),Adatbázis!$A$6:$BY$2525,Adatbázis!BS$3,FALSE),IF($C$1=Legördülő!$D$4,SUMIFS(Adatbázis!BS$6:BS$2525,Adatbázis!$F$6:$F$2525,Megjelenítő!$B$1,Adatbázis!$H$6:$H$2525,Megjelenítő!$D10),IF($C$1=Legördülő!$D$5,VLOOKUP(CONCATENATE($B$1,$C10,$D$1),Adatbázis!$A$5:$BY$2525,Adatbázis!BS$3,FALSE),"")))</f>
        <v/>
      </c>
      <c r="BL10" s="3" t="str">
        <f>IF($C$1=Legördülő!$D$3,VLOOKUP(CONCATENATE($B$1,$C10,Legördülő!$G$11),Adatbázis!$A$6:$BY$2525,Adatbázis!BT$3,FALSE),IF($C$1=Legördülő!$D$4,SUMIFS(Adatbázis!BT$6:BT$2525,Adatbázis!$F$6:$F$2525,Megjelenítő!$B$1,Adatbázis!$H$6:$H$2525,Megjelenítő!$D10),IF($C$1=Legördülő!$D$5,VLOOKUP(CONCATENATE($B$1,$C10,$D$1),Adatbázis!$A$5:$BY$2525,Adatbázis!BT$3,FALSE),"")))</f>
        <v/>
      </c>
      <c r="BM10" s="3" t="str">
        <f>IF($C$1=Legördülő!$D$3,VLOOKUP(CONCATENATE($B$1,$C10,Legördülő!$G$11),Adatbázis!$A$6:$BY$2525,Adatbázis!BU$3,FALSE),IF($C$1=Legördülő!$D$4,SUMIFS(Adatbázis!BU$6:BU$2525,Adatbázis!$F$6:$F$2525,Megjelenítő!$B$1,Adatbázis!$H$6:$H$2525,Megjelenítő!$D10),IF($C$1=Legördülő!$D$5,VLOOKUP(CONCATENATE($B$1,$C10,$D$1),Adatbázis!$A$5:$BY$2525,Adatbázis!BU$3,FALSE),"")))</f>
        <v/>
      </c>
      <c r="BN10" s="3" t="str">
        <f>IF($C$1=Legördülő!$D$3,VLOOKUP(CONCATENATE($B$1,$C10,Legördülő!$G$11),Adatbázis!$A$6:$BY$2525,Adatbázis!BV$3,FALSE),IF($C$1=Legördülő!$D$4,SUMIFS(Adatbázis!BV$6:BV$2525,Adatbázis!$F$6:$F$2525,Megjelenítő!$B$1,Adatbázis!$H$6:$H$2525,Megjelenítő!$D10),IF($C$1=Legördülő!$D$5,VLOOKUP(CONCATENATE($B$1,$C10,$D$1),Adatbázis!$A$5:$BY$2525,Adatbázis!BV$3,FALSE),"")))</f>
        <v/>
      </c>
      <c r="BO10" s="3" t="str">
        <f>IF($C$1=Legördülő!$D$3,VLOOKUP(CONCATENATE($B$1,$C10,Legördülő!$G$11),Adatbázis!$A$6:$BY$2525,Adatbázis!BW$3,FALSE),IF($C$1=Legördülő!$D$4,SUMIFS(Adatbázis!BW$6:BW$2525,Adatbázis!$F$6:$F$2525,Megjelenítő!$B$1,Adatbázis!$H$6:$H$2525,Megjelenítő!$D10),IF($C$1=Legördülő!$D$5,VLOOKUP(CONCATENATE($B$1,$C10,$D$1),Adatbázis!$A$5:$BY$2525,Adatbázis!BW$3,FALSE),"")))</f>
        <v/>
      </c>
      <c r="BP10" s="3" t="str">
        <f>IF($C$1=Legördülő!$D$3,VLOOKUP(CONCATENATE($B$1,$C10,Legördülő!$G$11),Adatbázis!$A$6:$BY$2525,Adatbázis!BX$3,FALSE),IF($C$1=Legördülő!$D$4,SUMIFS(Adatbázis!BX$6:BX$2525,Adatbázis!$F$6:$F$2525,Megjelenítő!$B$1,Adatbázis!$H$6:$H$2525,Megjelenítő!$D10),IF($C$1=Legördülő!$D$5,VLOOKUP(CONCATENATE($B$1,$C10,$D$1),Adatbázis!$A$5:$BY$2525,Adatbázis!BX$3,FALSE),"")))</f>
        <v/>
      </c>
    </row>
    <row r="11" spans="2:68" x14ac:dyDescent="0.25">
      <c r="B11">
        <f t="shared" si="0"/>
        <v>2010</v>
      </c>
      <c r="C11" s="2" t="str">
        <f>IF($C$1=Legördülő!$D$4,"",Adatbázis!$L14)</f>
        <v>22 Egészségügyi foglalkozások (felsőfokú képzettséghez kapcsolódó)</v>
      </c>
      <c r="D11" t="str">
        <f>IF($C$1=Legördülő!$D$4,Legördülő!G10,IF($C$1=Legördülő!$D$5,$D$1,""))</f>
        <v/>
      </c>
      <c r="E11" s="3">
        <f>IF($C$1=Legördülő!$D$2,VLOOKUP(CONCATENATE(Megjelenítő!$B$1,Megjelenítő!$C11,Megjelenítő!E$2),Adatbázis!$B$6:$BY$2525,76,FALSE),IF($C$1=Legördülő!$D$3,VLOOKUP(CONCATENATE($B$1,$C11,Legördülő!$G$11),Adatbázis!$A$6:$BY$2525,Adatbázis!M$3,FALSE),IF($C$1=Legördülő!$D$4,SUMIFS(Adatbázis!M$6:M$2525,Adatbázis!$F$6:$F$2525,Megjelenítő!$B$1,Adatbázis!$H$6:$H$2525,Megjelenítő!$D11),IF($C$1=Legördülő!$D$5,VLOOKUP(CONCATENATE($B$1,$C11,$D$1),Adatbázis!$A$5:$BY$2525,Adatbázis!M$3,FALSE)))))</f>
        <v>0</v>
      </c>
      <c r="F11" s="3">
        <f>IF($C$1=Legördülő!$D$2,VLOOKUP(CONCATENATE(Megjelenítő!$B$1,Megjelenítő!$C11,Megjelenítő!F$2),Adatbázis!$B$6:$BY$2525,76,FALSE),IF($C$1=Legördülő!$D$3,VLOOKUP(CONCATENATE($B$1,$C11,Legördülő!$G$11),Adatbázis!$A$6:$BY$2525,Adatbázis!N$3,FALSE),IF($C$1=Legördülő!$D$4,SUMIFS(Adatbázis!N$6:N$2525,Adatbázis!$F$6:$F$2525,Megjelenítő!$B$1,Adatbázis!$H$6:$H$2525,Megjelenítő!$D11),IF($C$1=Legördülő!$D$5,VLOOKUP(CONCATENATE($B$1,$C11,$D$1),Adatbázis!$A$5:$BY$2525,Adatbázis!N$3,FALSE)))))</f>
        <v>1</v>
      </c>
      <c r="G11" s="3">
        <f>IF($C$1=Legördülő!$D$2,VLOOKUP(CONCATENATE(Megjelenítő!$B$1,Megjelenítő!$C11,Megjelenítő!G$2),Adatbázis!$B$6:$BY$2525,76,FALSE),IF($C$1=Legördülő!$D$3,VLOOKUP(CONCATENATE($B$1,$C11,Legördülő!$G$11),Adatbázis!$A$6:$BY$2525,Adatbázis!O$3,FALSE),IF($C$1=Legördülő!$D$4,SUMIFS(Adatbázis!O$6:O$2525,Adatbázis!$F$6:$F$2525,Megjelenítő!$B$1,Adatbázis!$H$6:$H$2525,Megjelenítő!$D11),IF($C$1=Legördülő!$D$5,VLOOKUP(CONCATENATE($B$1,$C11,$D$1),Adatbázis!$A$5:$BY$2525,Adatbázis!O$3,FALSE)))))</f>
        <v>30</v>
      </c>
      <c r="H11" s="3">
        <f>IF($C$1=Legördülő!$D$2,VLOOKUP(CONCATENATE(Megjelenítő!$B$1,Megjelenítő!$C11,Megjelenítő!H$2),Adatbázis!$B$6:$BY$2525,76,FALSE),IF($C$1=Legördülő!$D$3,VLOOKUP(CONCATENATE($B$1,$C11,Legördülő!$G$11),Adatbázis!$A$6:$BY$2525,Adatbázis!P$3,FALSE),IF($C$1=Legördülő!$D$4,SUMIFS(Adatbázis!P$6:P$2525,Adatbázis!$F$6:$F$2525,Megjelenítő!$B$1,Adatbázis!$H$6:$H$2525,Megjelenítő!$D11),IF($C$1=Legördülő!$D$5,VLOOKUP(CONCATENATE($B$1,$C11,$D$1),Adatbázis!$A$5:$BY$2525,Adatbázis!P$3,FALSE)))))</f>
        <v>14</v>
      </c>
      <c r="I11" s="3">
        <f>IF($C$1=Legördülő!$D$2,VLOOKUP(CONCATENATE(Megjelenítő!$B$1,Megjelenítő!$C11,Megjelenítő!I$2),Adatbázis!$B$6:$BY$2525,76,FALSE),IF($C$1=Legördülő!$D$3,VLOOKUP(CONCATENATE($B$1,$C11,Legördülő!$G$11),Adatbázis!$A$6:$BY$2525,Adatbázis!Q$3,FALSE),IF($C$1=Legördülő!$D$4,SUMIFS(Adatbázis!Q$6:Q$2525,Adatbázis!$F$6:$F$2525,Megjelenítő!$B$1,Adatbázis!$H$6:$H$2525,Megjelenítő!$D11),IF($C$1=Legördülő!$D$5,VLOOKUP(CONCATENATE($B$1,$C11,$D$1),Adatbázis!$A$5:$BY$2525,Adatbázis!Q$3,FALSE)))))</f>
        <v>1078</v>
      </c>
      <c r="J11" s="3">
        <f>IF($C$1=Legördülő!$D$2,VLOOKUP(CONCATENATE(Megjelenítő!$B$1,Megjelenítő!$C11,Megjelenítő!J$2),Adatbázis!$B$6:$BY$2525,76,FALSE),IF($C$1=Legördülő!$D$3,VLOOKUP(CONCATENATE($B$1,$C11,Legördülő!$G$11),Adatbázis!$A$6:$BY$2525,Adatbázis!R$3,FALSE),IF($C$1=Legördülő!$D$4,SUMIFS(Adatbázis!R$6:R$2525,Adatbázis!$F$6:$F$2525,Megjelenítő!$B$1,Adatbázis!$H$6:$H$2525,Megjelenítő!$D11),IF($C$1=Legördülő!$D$5,VLOOKUP(CONCATENATE($B$1,$C11,$D$1),Adatbázis!$A$5:$BY$2525,Adatbázis!R$3,FALSE)))))</f>
        <v>268</v>
      </c>
      <c r="K11" s="3">
        <f>IF($C$1=Legördülő!$D$2,VLOOKUP(CONCATENATE(Megjelenítő!$B$1,Megjelenítő!$C11,Megjelenítő!K$2),Adatbázis!$B$6:$BY$2525,76,FALSE),IF($C$1=Legördülő!$D$3,VLOOKUP(CONCATENATE($B$1,$C11,Legördülő!$G$11),Adatbázis!$A$6:$BY$2525,Adatbázis!S$3,FALSE),IF($C$1=Legördülő!$D$4,SUMIFS(Adatbázis!S$6:S$2525,Adatbázis!$F$6:$F$2525,Megjelenítő!$B$1,Adatbázis!$H$6:$H$2525,Megjelenítő!$D11),IF($C$1=Legördülő!$D$5,VLOOKUP(CONCATENATE($B$1,$C11,$D$1),Adatbázis!$A$5:$BY$2525,Adatbázis!S$3,FALSE)))))</f>
        <v>26.5</v>
      </c>
      <c r="L11" s="3">
        <f>IF($C$1=Legördülő!$D$2,VLOOKUP(CONCATENATE(Megjelenítő!$B$1,Megjelenítő!$C11,Megjelenítő!L$2),Adatbázis!$B$6:$BY$2525,76,FALSE),IF($C$1=Legördülő!$D$3,VLOOKUP(CONCATENATE($B$1,$C11,Legördülő!$G$11),Adatbázis!$A$6:$BY$2525,Adatbázis!T$3,FALSE),IF($C$1=Legördülő!$D$4,SUMIFS(Adatbázis!T$6:T$2525,Adatbázis!$F$6:$F$2525,Megjelenítő!$B$1,Adatbázis!$H$6:$H$2525,Megjelenítő!$D11),IF($C$1=Legördülő!$D$5,VLOOKUP(CONCATENATE($B$1,$C11,$D$1),Adatbázis!$A$5:$BY$2525,Adatbázis!T$3,FALSE)))))</f>
        <v>15837</v>
      </c>
      <c r="M11" s="3">
        <f>IF($C$1=Legördülő!$D$2,VLOOKUP(CONCATENATE(Megjelenítő!$B$1,Megjelenítő!$C11,Megjelenítő!M$2),Adatbázis!$B$6:$BY$2525,76,FALSE),IF($C$1=Legördülő!$D$3,VLOOKUP(CONCATENATE($B$1,$C11,Legördülő!$G$11),Adatbázis!$A$6:$BY$2525,Adatbázis!U$3,FALSE),IF($C$1=Legördülő!$D$4,SUMIFS(Adatbázis!U$6:U$2525,Adatbázis!$F$6:$F$2525,Megjelenítő!$B$1,Adatbázis!$H$6:$H$2525,Megjelenítő!$D11),IF($C$1=Legördülő!$D$5,VLOOKUP(CONCATENATE($B$1,$C11,$D$1),Adatbázis!$A$5:$BY$2525,Adatbázis!U$3,FALSE)))))</f>
        <v>23571</v>
      </c>
      <c r="N11" s="3">
        <f>IF($C$1=Legördülő!$D$2,VLOOKUP(CONCATENATE(Megjelenítő!$B$1,Megjelenítő!$C11,Megjelenítő!N$2),Adatbázis!$B$6:$BY$2525,76,FALSE),IF($C$1=Legördülő!$D$3,VLOOKUP(CONCATENATE($B$1,$C11,Legördülő!$G$11),Adatbázis!$A$6:$BY$2525,Adatbázis!V$3,FALSE),IF($C$1=Legördülő!$D$4,SUMIFS(Adatbázis!V$6:V$2525,Adatbázis!$F$6:$F$2525,Megjelenítő!$B$1,Adatbázis!$H$6:$H$2525,Megjelenítő!$D11),IF($C$1=Legördülő!$D$5,VLOOKUP(CONCATENATE($B$1,$C11,$D$1),Adatbázis!$A$5:$BY$2525,Adatbázis!V$3,FALSE)))))</f>
        <v>40825.5</v>
      </c>
      <c r="O11" s="3" t="str">
        <f>IF($C$1=Legördülő!$D$3,VLOOKUP(CONCATENATE($B$1,$C11,Legördülő!$G$11),Adatbázis!$A$6:$BY$2525,Adatbázis!W$3,FALSE),IF($C$1=Legördülő!$D$4,SUMIFS(Adatbázis!W$6:W$2525,Adatbázis!$F$6:$F$2525,Megjelenítő!$B$1,Adatbázis!$H$6:$H$2525,Megjelenítő!$D11),IF($C$1=Legördülő!$D$5,VLOOKUP(CONCATENATE($B$1,$C11,$D$1),Adatbázis!$A$5:$BY$2525,Adatbázis!W$3,FALSE),"")))</f>
        <v/>
      </c>
      <c r="P11" s="3" t="str">
        <f>IF($C$1=Legördülő!$D$3,VLOOKUP(CONCATENATE($B$1,$C11,Legördülő!$G$11),Adatbázis!$A$6:$BY$2525,Adatbázis!X$3,FALSE),IF($C$1=Legördülő!$D$4,SUMIFS(Adatbázis!X$6:X$2525,Adatbázis!$F$6:$F$2525,Megjelenítő!$B$1,Adatbázis!$H$6:$H$2525,Megjelenítő!$D11),IF($C$1=Legördülő!$D$5,VLOOKUP(CONCATENATE($B$1,$C11,$D$1),Adatbázis!$A$5:$BY$2525,Adatbázis!X$3,FALSE),"")))</f>
        <v/>
      </c>
      <c r="Q11" s="3" t="str">
        <f>IF($C$1=Legördülő!$D$3,VLOOKUP(CONCATENATE($B$1,$C11,Legördülő!$G$11),Adatbázis!$A$6:$BY$2525,Adatbázis!Y$3,FALSE),IF($C$1=Legördülő!$D$4,SUMIFS(Adatbázis!Y$6:Y$2525,Adatbázis!$F$6:$F$2525,Megjelenítő!$B$1,Adatbázis!$H$6:$H$2525,Megjelenítő!$D11),IF($C$1=Legördülő!$D$5,VLOOKUP(CONCATENATE($B$1,$C11,$D$1),Adatbázis!$A$5:$BY$2525,Adatbázis!Y$3,FALSE),"")))</f>
        <v/>
      </c>
      <c r="R11" s="3" t="str">
        <f>IF($C$1=Legördülő!$D$3,VLOOKUP(CONCATENATE($B$1,$C11,Legördülő!$G$11),Adatbázis!$A$6:$BY$2525,Adatbázis!Z$3,FALSE),IF($C$1=Legördülő!$D$4,SUMIFS(Adatbázis!Z$6:Z$2525,Adatbázis!$F$6:$F$2525,Megjelenítő!$B$1,Adatbázis!$H$6:$H$2525,Megjelenítő!$D11),IF($C$1=Legördülő!$D$5,VLOOKUP(CONCATENATE($B$1,$C11,$D$1),Adatbázis!$A$5:$BY$2525,Adatbázis!Z$3,FALSE),"")))</f>
        <v/>
      </c>
      <c r="S11" s="3" t="str">
        <f>IF($C$1=Legördülő!$D$3,VLOOKUP(CONCATENATE($B$1,$C11,Legördülő!$G$11),Adatbázis!$A$6:$BY$2525,Adatbázis!AA$3,FALSE),IF($C$1=Legördülő!$D$4,SUMIFS(Adatbázis!AA$6:AA$2525,Adatbázis!$F$6:$F$2525,Megjelenítő!$B$1,Adatbázis!$H$6:$H$2525,Megjelenítő!$D11),IF($C$1=Legördülő!$D$5,VLOOKUP(CONCATENATE($B$1,$C11,$D$1),Adatbázis!$A$5:$BY$2525,Adatbázis!AA$3,FALSE),"")))</f>
        <v/>
      </c>
      <c r="T11" s="3" t="str">
        <f>IF($C$1=Legördülő!$D$3,VLOOKUP(CONCATENATE($B$1,$C11,Legördülő!$G$11),Adatbázis!$A$6:$BY$2525,Adatbázis!AB$3,FALSE),IF($C$1=Legördülő!$D$4,SUMIFS(Adatbázis!AB$6:AB$2525,Adatbázis!$F$6:$F$2525,Megjelenítő!$B$1,Adatbázis!$H$6:$H$2525,Megjelenítő!$D11),IF($C$1=Legördülő!$D$5,VLOOKUP(CONCATENATE($B$1,$C11,$D$1),Adatbázis!$A$5:$BY$2525,Adatbázis!AB$3,FALSE),"")))</f>
        <v/>
      </c>
      <c r="U11" s="3" t="str">
        <f>IF($C$1=Legördülő!$D$3,VLOOKUP(CONCATENATE($B$1,$C11,Legördülő!$G$11),Adatbázis!$A$6:$BY$2525,Adatbázis!AC$3,FALSE),IF($C$1=Legördülő!$D$4,SUMIFS(Adatbázis!AC$6:AC$2525,Adatbázis!$F$6:$F$2525,Megjelenítő!$B$1,Adatbázis!$H$6:$H$2525,Megjelenítő!$D11),IF($C$1=Legördülő!$D$5,VLOOKUP(CONCATENATE($B$1,$C11,$D$1),Adatbázis!$A$5:$BY$2525,Adatbázis!AC$3,FALSE),"")))</f>
        <v/>
      </c>
      <c r="V11" s="3" t="str">
        <f>IF($C$1=Legördülő!$D$3,VLOOKUP(CONCATENATE($B$1,$C11,Legördülő!$G$11),Adatbázis!$A$6:$BY$2525,Adatbázis!AD$3,FALSE),IF($C$1=Legördülő!$D$4,SUMIFS(Adatbázis!AD$6:AD$2525,Adatbázis!$F$6:$F$2525,Megjelenítő!$B$1,Adatbázis!$H$6:$H$2525,Megjelenítő!$D11),IF($C$1=Legördülő!$D$5,VLOOKUP(CONCATENATE($B$1,$C11,$D$1),Adatbázis!$A$5:$BY$2525,Adatbázis!AD$3,FALSE),"")))</f>
        <v/>
      </c>
      <c r="W11" s="3" t="str">
        <f>IF($C$1=Legördülő!$D$3,VLOOKUP(CONCATENATE($B$1,$C11,Legördülő!$G$11),Adatbázis!$A$6:$BY$2525,Adatbázis!AE$3,FALSE),IF($C$1=Legördülő!$D$4,SUMIFS(Adatbázis!AE$6:AE$2525,Adatbázis!$F$6:$F$2525,Megjelenítő!$B$1,Adatbázis!$H$6:$H$2525,Megjelenítő!$D11),IF($C$1=Legördülő!$D$5,VLOOKUP(CONCATENATE($B$1,$C11,$D$1),Adatbázis!$A$5:$BY$2525,Adatbázis!AE$3,FALSE),"")))</f>
        <v/>
      </c>
      <c r="X11" s="3" t="str">
        <f>IF($C$1=Legördülő!$D$3,VLOOKUP(CONCATENATE($B$1,$C11,Legördülő!$G$11),Adatbázis!$A$6:$BY$2525,Adatbázis!AF$3,FALSE),IF($C$1=Legördülő!$D$4,SUMIFS(Adatbázis!AF$6:AF$2525,Adatbázis!$F$6:$F$2525,Megjelenítő!$B$1,Adatbázis!$H$6:$H$2525,Megjelenítő!$D11),IF($C$1=Legördülő!$D$5,VLOOKUP(CONCATENATE($B$1,$C11,$D$1),Adatbázis!$A$5:$BY$2525,Adatbázis!AF$3,FALSE),"")))</f>
        <v/>
      </c>
      <c r="Y11" s="3" t="str">
        <f>IF($C$1=Legördülő!$D$3,VLOOKUP(CONCATENATE($B$1,$C11,Legördülő!$G$11),Adatbázis!$A$6:$BY$2525,Adatbázis!AG$3,FALSE),IF($C$1=Legördülő!$D$4,SUMIFS(Adatbázis!AG$6:AG$2525,Adatbázis!$F$6:$F$2525,Megjelenítő!$B$1,Adatbázis!$H$6:$H$2525,Megjelenítő!$D11),IF($C$1=Legördülő!$D$5,VLOOKUP(CONCATENATE($B$1,$C11,$D$1),Adatbázis!$A$5:$BY$2525,Adatbázis!AG$3,FALSE),"")))</f>
        <v/>
      </c>
      <c r="Z11" s="3" t="str">
        <f>IF($C$1=Legördülő!$D$3,VLOOKUP(CONCATENATE($B$1,$C11,Legördülő!$G$11),Adatbázis!$A$6:$BY$2525,Adatbázis!AH$3,FALSE),IF($C$1=Legördülő!$D$4,SUMIFS(Adatbázis!AH$6:AH$2525,Adatbázis!$F$6:$F$2525,Megjelenítő!$B$1,Adatbázis!$H$6:$H$2525,Megjelenítő!$D11),IF($C$1=Legördülő!$D$5,VLOOKUP(CONCATENATE($B$1,$C11,$D$1),Adatbázis!$A$5:$BY$2525,Adatbázis!AH$3,FALSE),"")))</f>
        <v/>
      </c>
      <c r="AA11" s="3" t="str">
        <f>IF($C$1=Legördülő!$D$3,VLOOKUP(CONCATENATE($B$1,$C11,Legördülő!$G$11),Adatbázis!$A$6:$BY$2525,Adatbázis!AI$3,FALSE),IF($C$1=Legördülő!$D$4,SUMIFS(Adatbázis!AI$6:AI$2525,Adatbázis!$F$6:$F$2525,Megjelenítő!$B$1,Adatbázis!$H$6:$H$2525,Megjelenítő!$D11),IF($C$1=Legördülő!$D$5,VLOOKUP(CONCATENATE($B$1,$C11,$D$1),Adatbázis!$A$5:$BY$2525,Adatbázis!AI$3,FALSE),"")))</f>
        <v/>
      </c>
      <c r="AB11" s="3" t="str">
        <f>IF($C$1=Legördülő!$D$3,VLOOKUP(CONCATENATE($B$1,$C11,Legördülő!$G$11),Adatbázis!$A$6:$BY$2525,Adatbázis!AJ$3,FALSE),IF($C$1=Legördülő!$D$4,SUMIFS(Adatbázis!AJ$6:AJ$2525,Adatbázis!$F$6:$F$2525,Megjelenítő!$B$1,Adatbázis!$H$6:$H$2525,Megjelenítő!$D11),IF($C$1=Legördülő!$D$5,VLOOKUP(CONCATENATE($B$1,$C11,$D$1),Adatbázis!$A$5:$BY$2525,Adatbázis!AJ$3,FALSE),"")))</f>
        <v/>
      </c>
      <c r="AC11" s="3" t="str">
        <f>IF($C$1=Legördülő!$D$3,VLOOKUP(CONCATENATE($B$1,$C11,Legördülő!$G$11),Adatbázis!$A$6:$BY$2525,Adatbázis!AK$3,FALSE),IF($C$1=Legördülő!$D$4,SUMIFS(Adatbázis!AK$6:AK$2525,Adatbázis!$F$6:$F$2525,Megjelenítő!$B$1,Adatbázis!$H$6:$H$2525,Megjelenítő!$D11),IF($C$1=Legördülő!$D$5,VLOOKUP(CONCATENATE($B$1,$C11,$D$1),Adatbázis!$A$5:$BY$2525,Adatbázis!AK$3,FALSE),"")))</f>
        <v/>
      </c>
      <c r="AD11" s="3" t="str">
        <f>IF($C$1=Legördülő!$D$3,VLOOKUP(CONCATENATE($B$1,$C11,Legördülő!$G$11),Adatbázis!$A$6:$BY$2525,Adatbázis!AL$3,FALSE),IF($C$1=Legördülő!$D$4,SUMIFS(Adatbázis!AL$6:AL$2525,Adatbázis!$F$6:$F$2525,Megjelenítő!$B$1,Adatbázis!$H$6:$H$2525,Megjelenítő!$D11),IF($C$1=Legördülő!$D$5,VLOOKUP(CONCATENATE($B$1,$C11,$D$1),Adatbázis!$A$5:$BY$2525,Adatbázis!AL$3,FALSE),"")))</f>
        <v/>
      </c>
      <c r="AE11" s="3" t="str">
        <f>IF($C$1=Legördülő!$D$3,VLOOKUP(CONCATENATE($B$1,$C11,Legördülő!$G$11),Adatbázis!$A$6:$BY$2525,Adatbázis!AM$3,FALSE),IF($C$1=Legördülő!$D$4,SUMIFS(Adatbázis!AM$6:AM$2525,Adatbázis!$F$6:$F$2525,Megjelenítő!$B$1,Adatbázis!$H$6:$H$2525,Megjelenítő!$D11),IF($C$1=Legördülő!$D$5,VLOOKUP(CONCATENATE($B$1,$C11,$D$1),Adatbázis!$A$5:$BY$2525,Adatbázis!AM$3,FALSE),"")))</f>
        <v/>
      </c>
      <c r="AF11" s="3" t="str">
        <f>IF($C$1=Legördülő!$D$3,VLOOKUP(CONCATENATE($B$1,$C11,Legördülő!$G$11),Adatbázis!$A$6:$BY$2525,Adatbázis!AN$3,FALSE),IF($C$1=Legördülő!$D$4,SUMIFS(Adatbázis!AN$6:AN$2525,Adatbázis!$F$6:$F$2525,Megjelenítő!$B$1,Adatbázis!$H$6:$H$2525,Megjelenítő!$D11),IF($C$1=Legördülő!$D$5,VLOOKUP(CONCATENATE($B$1,$C11,$D$1),Adatbázis!$A$5:$BY$2525,Adatbázis!AN$3,FALSE),"")))</f>
        <v/>
      </c>
      <c r="AG11" s="3" t="str">
        <f>IF($C$1=Legördülő!$D$3,VLOOKUP(CONCATENATE($B$1,$C11,Legördülő!$G$11),Adatbázis!$A$6:$BY$2525,Adatbázis!AO$3,FALSE),IF($C$1=Legördülő!$D$4,SUMIFS(Adatbázis!AO$6:AO$2525,Adatbázis!$F$6:$F$2525,Megjelenítő!$B$1,Adatbázis!$H$6:$H$2525,Megjelenítő!$D11),IF($C$1=Legördülő!$D$5,VLOOKUP(CONCATENATE($B$1,$C11,$D$1),Adatbázis!$A$5:$BY$2525,Adatbázis!AO$3,FALSE),"")))</f>
        <v/>
      </c>
      <c r="AH11" s="3" t="str">
        <f>IF($C$1=Legördülő!$D$3,VLOOKUP(CONCATENATE($B$1,$C11,Legördülő!$G$11),Adatbázis!$A$6:$BY$2525,Adatbázis!AP$3,FALSE),IF($C$1=Legördülő!$D$4,SUMIFS(Adatbázis!AP$6:AP$2525,Adatbázis!$F$6:$F$2525,Megjelenítő!$B$1,Adatbázis!$H$6:$H$2525,Megjelenítő!$D11),IF($C$1=Legördülő!$D$5,VLOOKUP(CONCATENATE($B$1,$C11,$D$1),Adatbázis!$A$5:$BY$2525,Adatbázis!AP$3,FALSE),"")))</f>
        <v/>
      </c>
      <c r="AI11" s="3" t="str">
        <f>IF($C$1=Legördülő!$D$3,VLOOKUP(CONCATENATE($B$1,$C11,Legördülő!$G$11),Adatbázis!$A$6:$BY$2525,Adatbázis!AQ$3,FALSE),IF($C$1=Legördülő!$D$4,SUMIFS(Adatbázis!AQ$6:AQ$2525,Adatbázis!$F$6:$F$2525,Megjelenítő!$B$1,Adatbázis!$H$6:$H$2525,Megjelenítő!$D11),IF($C$1=Legördülő!$D$5,VLOOKUP(CONCATENATE($B$1,$C11,$D$1),Adatbázis!$A$5:$BY$2525,Adatbázis!AQ$3,FALSE),"")))</f>
        <v/>
      </c>
      <c r="AJ11" s="3" t="str">
        <f>IF($C$1=Legördülő!$D$3,VLOOKUP(CONCATENATE($B$1,$C11,Legördülő!$G$11),Adatbázis!$A$6:$BY$2525,Adatbázis!AR$3,FALSE),IF($C$1=Legördülő!$D$4,SUMIFS(Adatbázis!AR$6:AR$2525,Adatbázis!$F$6:$F$2525,Megjelenítő!$B$1,Adatbázis!$H$6:$H$2525,Megjelenítő!$D11),IF($C$1=Legördülő!$D$5,VLOOKUP(CONCATENATE($B$1,$C11,$D$1),Adatbázis!$A$5:$BY$2525,Adatbázis!AR$3,FALSE),"")))</f>
        <v/>
      </c>
      <c r="AK11" s="3" t="str">
        <f>IF($C$1=Legördülő!$D$3,VLOOKUP(CONCATENATE($B$1,$C11,Legördülő!$G$11),Adatbázis!$A$6:$BY$2525,Adatbázis!AS$3,FALSE),IF($C$1=Legördülő!$D$4,SUMIFS(Adatbázis!AS$6:AS$2525,Adatbázis!$F$6:$F$2525,Megjelenítő!$B$1,Adatbázis!$H$6:$H$2525,Megjelenítő!$D11),IF($C$1=Legördülő!$D$5,VLOOKUP(CONCATENATE($B$1,$C11,$D$1),Adatbázis!$A$5:$BY$2525,Adatbázis!AS$3,FALSE),"")))</f>
        <v/>
      </c>
      <c r="AL11" s="3" t="str">
        <f>IF($C$1=Legördülő!$D$3,VLOOKUP(CONCATENATE($B$1,$C11,Legördülő!$G$11),Adatbázis!$A$6:$BY$2525,Adatbázis!AT$3,FALSE),IF($C$1=Legördülő!$D$4,SUMIFS(Adatbázis!AT$6:AT$2525,Adatbázis!$F$6:$F$2525,Megjelenítő!$B$1,Adatbázis!$H$6:$H$2525,Megjelenítő!$D11),IF($C$1=Legördülő!$D$5,VLOOKUP(CONCATENATE($B$1,$C11,$D$1),Adatbázis!$A$5:$BY$2525,Adatbázis!AT$3,FALSE),"")))</f>
        <v/>
      </c>
      <c r="AM11" s="3" t="str">
        <f>IF($C$1=Legördülő!$D$3,VLOOKUP(CONCATENATE($B$1,$C11,Legördülő!$G$11),Adatbázis!$A$6:$BY$2525,Adatbázis!AU$3,FALSE),IF($C$1=Legördülő!$D$4,SUMIFS(Adatbázis!AU$6:AU$2525,Adatbázis!$F$6:$F$2525,Megjelenítő!$B$1,Adatbázis!$H$6:$H$2525,Megjelenítő!$D11),IF($C$1=Legördülő!$D$5,VLOOKUP(CONCATENATE($B$1,$C11,$D$1),Adatbázis!$A$5:$BY$2525,Adatbázis!AU$3,FALSE),"")))</f>
        <v/>
      </c>
      <c r="AN11" s="3" t="str">
        <f>IF($C$1=Legördülő!$D$3,VLOOKUP(CONCATENATE($B$1,$C11,Legördülő!$G$11),Adatbázis!$A$6:$BY$2525,Adatbázis!AV$3,FALSE),IF($C$1=Legördülő!$D$4,SUMIFS(Adatbázis!AV$6:AV$2525,Adatbázis!$F$6:$F$2525,Megjelenítő!$B$1,Adatbázis!$H$6:$H$2525,Megjelenítő!$D11),IF($C$1=Legördülő!$D$5,VLOOKUP(CONCATENATE($B$1,$C11,$D$1),Adatbázis!$A$5:$BY$2525,Adatbázis!AV$3,FALSE),"")))</f>
        <v/>
      </c>
      <c r="AO11" s="3" t="str">
        <f>IF($C$1=Legördülő!$D$3,VLOOKUP(CONCATENATE($B$1,$C11,Legördülő!$G$11),Adatbázis!$A$6:$BY$2525,Adatbázis!AW$3,FALSE),IF($C$1=Legördülő!$D$4,SUMIFS(Adatbázis!AW$6:AW$2525,Adatbázis!$F$6:$F$2525,Megjelenítő!$B$1,Adatbázis!$H$6:$H$2525,Megjelenítő!$D11),IF($C$1=Legördülő!$D$5,VLOOKUP(CONCATENATE($B$1,$C11,$D$1),Adatbázis!$A$5:$BY$2525,Adatbázis!AW$3,FALSE),"")))</f>
        <v/>
      </c>
      <c r="AP11" s="3" t="str">
        <f>IF($C$1=Legördülő!$D$3,VLOOKUP(CONCATENATE($B$1,$C11,Legördülő!$G$11),Adatbázis!$A$6:$BY$2525,Adatbázis!AX$3,FALSE),IF($C$1=Legördülő!$D$4,SUMIFS(Adatbázis!AX$6:AX$2525,Adatbázis!$F$6:$F$2525,Megjelenítő!$B$1,Adatbázis!$H$6:$H$2525,Megjelenítő!$D11),IF($C$1=Legördülő!$D$5,VLOOKUP(CONCATENATE($B$1,$C11,$D$1),Adatbázis!$A$5:$BY$2525,Adatbázis!AX$3,FALSE),"")))</f>
        <v/>
      </c>
      <c r="AQ11" s="3" t="str">
        <f>IF($C$1=Legördülő!$D$3,VLOOKUP(CONCATENATE($B$1,$C11,Legördülő!$G$11),Adatbázis!$A$6:$BY$2525,Adatbázis!AY$3,FALSE),IF($C$1=Legördülő!$D$4,SUMIFS(Adatbázis!AY$6:AY$2525,Adatbázis!$F$6:$F$2525,Megjelenítő!$B$1,Adatbázis!$H$6:$H$2525,Megjelenítő!$D11),IF($C$1=Legördülő!$D$5,VLOOKUP(CONCATENATE($B$1,$C11,$D$1),Adatbázis!$A$5:$BY$2525,Adatbázis!AY$3,FALSE),"")))</f>
        <v/>
      </c>
      <c r="AR11" s="3" t="str">
        <f>IF($C$1=Legördülő!$D$3,VLOOKUP(CONCATENATE($B$1,$C11,Legördülő!$G$11),Adatbázis!$A$6:$BY$2525,Adatbázis!AZ$3,FALSE),IF($C$1=Legördülő!$D$4,SUMIFS(Adatbázis!AZ$6:AZ$2525,Adatbázis!$F$6:$F$2525,Megjelenítő!$B$1,Adatbázis!$H$6:$H$2525,Megjelenítő!$D11),IF($C$1=Legördülő!$D$5,VLOOKUP(CONCATENATE($B$1,$C11,$D$1),Adatbázis!$A$5:$BY$2525,Adatbázis!AZ$3,FALSE),"")))</f>
        <v/>
      </c>
      <c r="AS11" s="3" t="str">
        <f>IF($C$1=Legördülő!$D$3,VLOOKUP(CONCATENATE($B$1,$C11,Legördülő!$G$11),Adatbázis!$A$6:$BY$2525,Adatbázis!BA$3,FALSE),IF($C$1=Legördülő!$D$4,SUMIFS(Adatbázis!BA$6:BA$2525,Adatbázis!$F$6:$F$2525,Megjelenítő!$B$1,Adatbázis!$H$6:$H$2525,Megjelenítő!$D11),IF($C$1=Legördülő!$D$5,VLOOKUP(CONCATENATE($B$1,$C11,$D$1),Adatbázis!$A$5:$BY$2525,Adatbázis!BA$3,FALSE),"")))</f>
        <v/>
      </c>
      <c r="AT11" s="3" t="str">
        <f>IF($C$1=Legördülő!$D$3,VLOOKUP(CONCATENATE($B$1,$C11,Legördülő!$G$11),Adatbázis!$A$6:$BY$2525,Adatbázis!BB$3,FALSE),IF($C$1=Legördülő!$D$4,SUMIFS(Adatbázis!BB$6:BB$2525,Adatbázis!$F$6:$F$2525,Megjelenítő!$B$1,Adatbázis!$H$6:$H$2525,Megjelenítő!$D11),IF($C$1=Legördülő!$D$5,VLOOKUP(CONCATENATE($B$1,$C11,$D$1),Adatbázis!$A$5:$BY$2525,Adatbázis!BB$3,FALSE),"")))</f>
        <v/>
      </c>
      <c r="AU11" s="3" t="str">
        <f>IF($C$1=Legördülő!$D$3,VLOOKUP(CONCATENATE($B$1,$C11,Legördülő!$G$11),Adatbázis!$A$6:$BY$2525,Adatbázis!BC$3,FALSE),IF($C$1=Legördülő!$D$4,SUMIFS(Adatbázis!BC$6:BC$2525,Adatbázis!$F$6:$F$2525,Megjelenítő!$B$1,Adatbázis!$H$6:$H$2525,Megjelenítő!$D11),IF($C$1=Legördülő!$D$5,VLOOKUP(CONCATENATE($B$1,$C11,$D$1),Adatbázis!$A$5:$BY$2525,Adatbázis!BC$3,FALSE),"")))</f>
        <v/>
      </c>
      <c r="AV11" s="3" t="str">
        <f>IF($C$1=Legördülő!$D$3,VLOOKUP(CONCATENATE($B$1,$C11,Legördülő!$G$11),Adatbázis!$A$6:$BY$2525,Adatbázis!BD$3,FALSE),IF($C$1=Legördülő!$D$4,SUMIFS(Adatbázis!BD$6:BD$2525,Adatbázis!$F$6:$F$2525,Megjelenítő!$B$1,Adatbázis!$H$6:$H$2525,Megjelenítő!$D11),IF($C$1=Legördülő!$D$5,VLOOKUP(CONCATENATE($B$1,$C11,$D$1),Adatbázis!$A$5:$BY$2525,Adatbázis!BD$3,FALSE),"")))</f>
        <v/>
      </c>
      <c r="AW11" s="3" t="str">
        <f>IF($C$1=Legördülő!$D$3,VLOOKUP(CONCATENATE($B$1,$C11,Legördülő!$G$11),Adatbázis!$A$6:$BY$2525,Adatbázis!BE$3,FALSE),IF($C$1=Legördülő!$D$4,SUMIFS(Adatbázis!BE$6:BE$2525,Adatbázis!$F$6:$F$2525,Megjelenítő!$B$1,Adatbázis!$H$6:$H$2525,Megjelenítő!$D11),IF($C$1=Legördülő!$D$5,VLOOKUP(CONCATENATE($B$1,$C11,$D$1),Adatbázis!$A$5:$BY$2525,Adatbázis!BE$3,FALSE),"")))</f>
        <v/>
      </c>
      <c r="AX11" s="3" t="str">
        <f>IF($C$1=Legördülő!$D$3,VLOOKUP(CONCATENATE($B$1,$C11,Legördülő!$G$11),Adatbázis!$A$6:$BY$2525,Adatbázis!BF$3,FALSE),IF($C$1=Legördülő!$D$4,SUMIFS(Adatbázis!BF$6:BF$2525,Adatbázis!$F$6:$F$2525,Megjelenítő!$B$1,Adatbázis!$H$6:$H$2525,Megjelenítő!$D11),IF($C$1=Legördülő!$D$5,VLOOKUP(CONCATENATE($B$1,$C11,$D$1),Adatbázis!$A$5:$BY$2525,Adatbázis!BF$3,FALSE),"")))</f>
        <v/>
      </c>
      <c r="AY11" s="3" t="str">
        <f>IF($C$1=Legördülő!$D$3,VLOOKUP(CONCATENATE($B$1,$C11,Legördülő!$G$11),Adatbázis!$A$6:$BY$2525,Adatbázis!BG$3,FALSE),IF($C$1=Legördülő!$D$4,SUMIFS(Adatbázis!BG$6:BG$2525,Adatbázis!$F$6:$F$2525,Megjelenítő!$B$1,Adatbázis!$H$6:$H$2525,Megjelenítő!$D11),IF($C$1=Legördülő!$D$5,VLOOKUP(CONCATENATE($B$1,$C11,$D$1),Adatbázis!$A$5:$BY$2525,Adatbázis!BG$3,FALSE),"")))</f>
        <v/>
      </c>
      <c r="AZ11" s="3" t="str">
        <f>IF($C$1=Legördülő!$D$3,VLOOKUP(CONCATENATE($B$1,$C11,Legördülő!$G$11),Adatbázis!$A$6:$BY$2525,Adatbázis!BH$3,FALSE),IF($C$1=Legördülő!$D$4,SUMIFS(Adatbázis!BH$6:BH$2525,Adatbázis!$F$6:$F$2525,Megjelenítő!$B$1,Adatbázis!$H$6:$H$2525,Megjelenítő!$D11),IF($C$1=Legördülő!$D$5,VLOOKUP(CONCATENATE($B$1,$C11,$D$1),Adatbázis!$A$5:$BY$2525,Adatbázis!BH$3,FALSE),"")))</f>
        <v/>
      </c>
      <c r="BA11" s="3" t="str">
        <f>IF($C$1=Legördülő!$D$3,VLOOKUP(CONCATENATE($B$1,$C11,Legördülő!$G$11),Adatbázis!$A$6:$BY$2525,Adatbázis!BI$3,FALSE),IF($C$1=Legördülő!$D$4,SUMIFS(Adatbázis!BI$6:BI$2525,Adatbázis!$F$6:$F$2525,Megjelenítő!$B$1,Adatbázis!$H$6:$H$2525,Megjelenítő!$D11),IF($C$1=Legördülő!$D$5,VLOOKUP(CONCATENATE($B$1,$C11,$D$1),Adatbázis!$A$5:$BY$2525,Adatbázis!BI$3,FALSE),"")))</f>
        <v/>
      </c>
      <c r="BB11" s="3" t="str">
        <f>IF($C$1=Legördülő!$D$3,VLOOKUP(CONCATENATE($B$1,$C11,Legördülő!$G$11),Adatbázis!$A$6:$BY$2525,Adatbázis!BJ$3,FALSE),IF($C$1=Legördülő!$D$4,SUMIFS(Adatbázis!BJ$6:BJ$2525,Adatbázis!$F$6:$F$2525,Megjelenítő!$B$1,Adatbázis!$H$6:$H$2525,Megjelenítő!$D11),IF($C$1=Legördülő!$D$5,VLOOKUP(CONCATENATE($B$1,$C11,$D$1),Adatbázis!$A$5:$BY$2525,Adatbázis!BJ$3,FALSE),"")))</f>
        <v/>
      </c>
      <c r="BC11" s="3" t="str">
        <f>IF($C$1=Legördülő!$D$3,VLOOKUP(CONCATENATE($B$1,$C11,Legördülő!$G$11),Adatbázis!$A$6:$BY$2525,Adatbázis!BK$3,FALSE),IF($C$1=Legördülő!$D$4,SUMIFS(Adatbázis!BK$6:BK$2525,Adatbázis!$F$6:$F$2525,Megjelenítő!$B$1,Adatbázis!$H$6:$H$2525,Megjelenítő!$D11),IF($C$1=Legördülő!$D$5,VLOOKUP(CONCATENATE($B$1,$C11,$D$1),Adatbázis!$A$5:$BY$2525,Adatbázis!BK$3,FALSE),"")))</f>
        <v/>
      </c>
      <c r="BD11" s="3" t="str">
        <f>IF($C$1=Legördülő!$D$3,VLOOKUP(CONCATENATE($B$1,$C11,Legördülő!$G$11),Adatbázis!$A$6:$BY$2525,Adatbázis!BL$3,FALSE),IF($C$1=Legördülő!$D$4,SUMIFS(Adatbázis!BL$6:BL$2525,Adatbázis!$F$6:$F$2525,Megjelenítő!$B$1,Adatbázis!$H$6:$H$2525,Megjelenítő!$D11),IF($C$1=Legördülő!$D$5,VLOOKUP(CONCATENATE($B$1,$C11,$D$1),Adatbázis!$A$5:$BY$2525,Adatbázis!BL$3,FALSE),"")))</f>
        <v/>
      </c>
      <c r="BE11" s="3" t="str">
        <f>IF($C$1=Legördülő!$D$3,VLOOKUP(CONCATENATE($B$1,$C11,Legördülő!$G$11),Adatbázis!$A$6:$BY$2525,Adatbázis!BM$3,FALSE),IF($C$1=Legördülő!$D$4,SUMIFS(Adatbázis!BM$6:BM$2525,Adatbázis!$F$6:$F$2525,Megjelenítő!$B$1,Adatbázis!$H$6:$H$2525,Megjelenítő!$D11),IF($C$1=Legördülő!$D$5,VLOOKUP(CONCATENATE($B$1,$C11,$D$1),Adatbázis!$A$5:$BY$2525,Adatbázis!BM$3,FALSE),"")))</f>
        <v/>
      </c>
      <c r="BF11" s="3" t="str">
        <f>IF($C$1=Legördülő!$D$3,VLOOKUP(CONCATENATE($B$1,$C11,Legördülő!$G$11),Adatbázis!$A$6:$BY$2525,Adatbázis!BN$3,FALSE),IF($C$1=Legördülő!$D$4,SUMIFS(Adatbázis!BN$6:BN$2525,Adatbázis!$F$6:$F$2525,Megjelenítő!$B$1,Adatbázis!$H$6:$H$2525,Megjelenítő!$D11),IF($C$1=Legördülő!$D$5,VLOOKUP(CONCATENATE($B$1,$C11,$D$1),Adatbázis!$A$5:$BY$2525,Adatbázis!BN$3,FALSE),"")))</f>
        <v/>
      </c>
      <c r="BG11" s="3" t="str">
        <f>IF($C$1=Legördülő!$D$3,VLOOKUP(CONCATENATE($B$1,$C11,Legördülő!$G$11),Adatbázis!$A$6:$BY$2525,Adatbázis!BO$3,FALSE),IF($C$1=Legördülő!$D$4,SUMIFS(Adatbázis!BO$6:BO$2525,Adatbázis!$F$6:$F$2525,Megjelenítő!$B$1,Adatbázis!$H$6:$H$2525,Megjelenítő!$D11),IF($C$1=Legördülő!$D$5,VLOOKUP(CONCATENATE($B$1,$C11,$D$1),Adatbázis!$A$5:$BY$2525,Adatbázis!BO$3,FALSE),"")))</f>
        <v/>
      </c>
      <c r="BH11" s="3" t="str">
        <f>IF($C$1=Legördülő!$D$3,VLOOKUP(CONCATENATE($B$1,$C11,Legördülő!$G$11),Adatbázis!$A$6:$BY$2525,Adatbázis!BP$3,FALSE),IF($C$1=Legördülő!$D$4,SUMIFS(Adatbázis!BP$6:BP$2525,Adatbázis!$F$6:$F$2525,Megjelenítő!$B$1,Adatbázis!$H$6:$H$2525,Megjelenítő!$D11),IF($C$1=Legördülő!$D$5,VLOOKUP(CONCATENATE($B$1,$C11,$D$1),Adatbázis!$A$5:$BY$2525,Adatbázis!BP$3,FALSE),"")))</f>
        <v/>
      </c>
      <c r="BI11" s="3" t="str">
        <f>IF($C$1=Legördülő!$D$3,VLOOKUP(CONCATENATE($B$1,$C11,Legördülő!$G$11),Adatbázis!$A$6:$BY$2525,Adatbázis!BQ$3,FALSE),IF($C$1=Legördülő!$D$4,SUMIFS(Adatbázis!BQ$6:BQ$2525,Adatbázis!$F$6:$F$2525,Megjelenítő!$B$1,Adatbázis!$H$6:$H$2525,Megjelenítő!$D11),IF($C$1=Legördülő!$D$5,VLOOKUP(CONCATENATE($B$1,$C11,$D$1),Adatbázis!$A$5:$BY$2525,Adatbázis!BQ$3,FALSE),"")))</f>
        <v/>
      </c>
      <c r="BJ11" s="3" t="str">
        <f>IF($C$1=Legördülő!$D$3,VLOOKUP(CONCATENATE($B$1,$C11,Legördülő!$G$11),Adatbázis!$A$6:$BY$2525,Adatbázis!BR$3,FALSE),IF($C$1=Legördülő!$D$4,SUMIFS(Adatbázis!BR$6:BR$2525,Adatbázis!$F$6:$F$2525,Megjelenítő!$B$1,Adatbázis!$H$6:$H$2525,Megjelenítő!$D11),IF($C$1=Legördülő!$D$5,VLOOKUP(CONCATENATE($B$1,$C11,$D$1),Adatbázis!$A$5:$BY$2525,Adatbázis!BR$3,FALSE),"")))</f>
        <v/>
      </c>
      <c r="BK11" s="3" t="str">
        <f>IF($C$1=Legördülő!$D$3,VLOOKUP(CONCATENATE($B$1,$C11,Legördülő!$G$11),Adatbázis!$A$6:$BY$2525,Adatbázis!BS$3,FALSE),IF($C$1=Legördülő!$D$4,SUMIFS(Adatbázis!BS$6:BS$2525,Adatbázis!$F$6:$F$2525,Megjelenítő!$B$1,Adatbázis!$H$6:$H$2525,Megjelenítő!$D11),IF($C$1=Legördülő!$D$5,VLOOKUP(CONCATENATE($B$1,$C11,$D$1),Adatbázis!$A$5:$BY$2525,Adatbázis!BS$3,FALSE),"")))</f>
        <v/>
      </c>
      <c r="BL11" s="3" t="str">
        <f>IF($C$1=Legördülő!$D$3,VLOOKUP(CONCATENATE($B$1,$C11,Legördülő!$G$11),Adatbázis!$A$6:$BY$2525,Adatbázis!BT$3,FALSE),IF($C$1=Legördülő!$D$4,SUMIFS(Adatbázis!BT$6:BT$2525,Adatbázis!$F$6:$F$2525,Megjelenítő!$B$1,Adatbázis!$H$6:$H$2525,Megjelenítő!$D11),IF($C$1=Legördülő!$D$5,VLOOKUP(CONCATENATE($B$1,$C11,$D$1),Adatbázis!$A$5:$BY$2525,Adatbázis!BT$3,FALSE),"")))</f>
        <v/>
      </c>
      <c r="BM11" s="3" t="str">
        <f>IF($C$1=Legördülő!$D$3,VLOOKUP(CONCATENATE($B$1,$C11,Legördülő!$G$11),Adatbázis!$A$6:$BY$2525,Adatbázis!BU$3,FALSE),IF($C$1=Legördülő!$D$4,SUMIFS(Adatbázis!BU$6:BU$2525,Adatbázis!$F$6:$F$2525,Megjelenítő!$B$1,Adatbázis!$H$6:$H$2525,Megjelenítő!$D11),IF($C$1=Legördülő!$D$5,VLOOKUP(CONCATENATE($B$1,$C11,$D$1),Adatbázis!$A$5:$BY$2525,Adatbázis!BU$3,FALSE),"")))</f>
        <v/>
      </c>
      <c r="BN11" s="3" t="str">
        <f>IF($C$1=Legördülő!$D$3,VLOOKUP(CONCATENATE($B$1,$C11,Legördülő!$G$11),Adatbázis!$A$6:$BY$2525,Adatbázis!BV$3,FALSE),IF($C$1=Legördülő!$D$4,SUMIFS(Adatbázis!BV$6:BV$2525,Adatbázis!$F$6:$F$2525,Megjelenítő!$B$1,Adatbázis!$H$6:$H$2525,Megjelenítő!$D11),IF($C$1=Legördülő!$D$5,VLOOKUP(CONCATENATE($B$1,$C11,$D$1),Adatbázis!$A$5:$BY$2525,Adatbázis!BV$3,FALSE),"")))</f>
        <v/>
      </c>
      <c r="BO11" s="3" t="str">
        <f>IF($C$1=Legördülő!$D$3,VLOOKUP(CONCATENATE($B$1,$C11,Legördülő!$G$11),Adatbázis!$A$6:$BY$2525,Adatbázis!BW$3,FALSE),IF($C$1=Legördülő!$D$4,SUMIFS(Adatbázis!BW$6:BW$2525,Adatbázis!$F$6:$F$2525,Megjelenítő!$B$1,Adatbázis!$H$6:$H$2525,Megjelenítő!$D11),IF($C$1=Legördülő!$D$5,VLOOKUP(CONCATENATE($B$1,$C11,$D$1),Adatbázis!$A$5:$BY$2525,Adatbázis!BW$3,FALSE),"")))</f>
        <v/>
      </c>
      <c r="BP11" s="3" t="str">
        <f>IF($C$1=Legördülő!$D$3,VLOOKUP(CONCATENATE($B$1,$C11,Legördülő!$G$11),Adatbázis!$A$6:$BY$2525,Adatbázis!BX$3,FALSE),IF($C$1=Legördülő!$D$4,SUMIFS(Adatbázis!BX$6:BX$2525,Adatbázis!$F$6:$F$2525,Megjelenítő!$B$1,Adatbázis!$H$6:$H$2525,Megjelenítő!$D11),IF($C$1=Legördülő!$D$5,VLOOKUP(CONCATENATE($B$1,$C11,$D$1),Adatbázis!$A$5:$BY$2525,Adatbázis!BX$3,FALSE),"")))</f>
        <v/>
      </c>
    </row>
    <row r="12" spans="2:68" x14ac:dyDescent="0.25">
      <c r="B12">
        <f t="shared" si="0"/>
        <v>2010</v>
      </c>
      <c r="C12" s="2" t="str">
        <f>IF($C$1=Legördülő!$D$4,"",Adatbázis!$L15)</f>
        <v>23 Szociális szolgáltatási foglalkozások (felsőfokú képzettséghez kapcsolódó)</v>
      </c>
      <c r="D12" t="str">
        <f>IF($C$1=Legördülő!$D$4,Legördülő!G11,IF($C$1=Legördülő!$D$5,$D$1,""))</f>
        <v/>
      </c>
      <c r="E12" s="3">
        <f>IF($C$1=Legördülő!$D$2,VLOOKUP(CONCATENATE(Megjelenítő!$B$1,Megjelenítő!$C12,Megjelenítő!E$2),Adatbázis!$B$6:$BY$2525,76,FALSE),IF($C$1=Legördülő!$D$3,VLOOKUP(CONCATENATE($B$1,$C12,Legördülő!$G$11),Adatbázis!$A$6:$BY$2525,Adatbázis!M$3,FALSE),IF($C$1=Legördülő!$D$4,SUMIFS(Adatbázis!M$6:M$2525,Adatbázis!$F$6:$F$2525,Megjelenítő!$B$1,Adatbázis!$H$6:$H$2525,Megjelenítő!$D12),IF($C$1=Legördülő!$D$5,VLOOKUP(CONCATENATE($B$1,$C12,$D$1),Adatbázis!$A$5:$BY$2525,Adatbázis!M$3,FALSE)))))</f>
        <v>1</v>
      </c>
      <c r="F12" s="3">
        <f>IF($C$1=Legördülő!$D$2,VLOOKUP(CONCATENATE(Megjelenítő!$B$1,Megjelenítő!$C12,Megjelenítő!F$2),Adatbázis!$B$6:$BY$2525,76,FALSE),IF($C$1=Legördülő!$D$3,VLOOKUP(CONCATENATE($B$1,$C12,Legördülő!$G$11),Adatbázis!$A$6:$BY$2525,Adatbázis!N$3,FALSE),IF($C$1=Legördülő!$D$4,SUMIFS(Adatbázis!N$6:N$2525,Adatbázis!$F$6:$F$2525,Megjelenítő!$B$1,Adatbázis!$H$6:$H$2525,Megjelenítő!$D12),IF($C$1=Legördülő!$D$5,VLOOKUP(CONCATENATE($B$1,$C12,$D$1),Adatbázis!$A$5:$BY$2525,Adatbázis!N$3,FALSE)))))</f>
        <v>13</v>
      </c>
      <c r="G12" s="3">
        <f>IF($C$1=Legördülő!$D$2,VLOOKUP(CONCATENATE(Megjelenítő!$B$1,Megjelenítő!$C12,Megjelenítő!G$2),Adatbázis!$B$6:$BY$2525,76,FALSE),IF($C$1=Legördülő!$D$3,VLOOKUP(CONCATENATE($B$1,$C12,Legördülő!$G$11),Adatbázis!$A$6:$BY$2525,Adatbázis!O$3,FALSE),IF($C$1=Legördülő!$D$4,SUMIFS(Adatbázis!O$6:O$2525,Adatbázis!$F$6:$F$2525,Megjelenítő!$B$1,Adatbázis!$H$6:$H$2525,Megjelenítő!$D12),IF($C$1=Legördülő!$D$5,VLOOKUP(CONCATENATE($B$1,$C12,$D$1),Adatbázis!$A$5:$BY$2525,Adatbázis!O$3,FALSE)))))</f>
        <v>4</v>
      </c>
      <c r="H12" s="3">
        <f>IF($C$1=Legördülő!$D$2,VLOOKUP(CONCATENATE(Megjelenítő!$B$1,Megjelenítő!$C12,Megjelenítő!H$2),Adatbázis!$B$6:$BY$2525,76,FALSE),IF($C$1=Legördülő!$D$3,VLOOKUP(CONCATENATE($B$1,$C12,Legördülő!$G$11),Adatbázis!$A$6:$BY$2525,Adatbázis!P$3,FALSE),IF($C$1=Legördülő!$D$4,SUMIFS(Adatbázis!P$6:P$2525,Adatbázis!$F$6:$F$2525,Megjelenítő!$B$1,Adatbázis!$H$6:$H$2525,Megjelenítő!$D12),IF($C$1=Legördülő!$D$5,VLOOKUP(CONCATENATE($B$1,$C12,$D$1),Adatbázis!$A$5:$BY$2525,Adatbázis!P$3,FALSE)))))</f>
        <v>10</v>
      </c>
      <c r="I12" s="3">
        <f>IF($C$1=Legördülő!$D$2,VLOOKUP(CONCATENATE(Megjelenítő!$B$1,Megjelenítő!$C12,Megjelenítő!I$2),Adatbázis!$B$6:$BY$2525,76,FALSE),IF($C$1=Legördülő!$D$3,VLOOKUP(CONCATENATE($B$1,$C12,Legördülő!$G$11),Adatbázis!$A$6:$BY$2525,Adatbázis!Q$3,FALSE),IF($C$1=Legördülő!$D$4,SUMIFS(Adatbázis!Q$6:Q$2525,Adatbázis!$F$6:$F$2525,Megjelenítő!$B$1,Adatbázis!$H$6:$H$2525,Megjelenítő!$D12),IF($C$1=Legördülő!$D$5,VLOOKUP(CONCATENATE($B$1,$C12,$D$1),Adatbázis!$A$5:$BY$2525,Adatbázis!Q$3,FALSE)))))</f>
        <v>12</v>
      </c>
      <c r="J12" s="3">
        <f>IF($C$1=Legördülő!$D$2,VLOOKUP(CONCATENATE(Megjelenítő!$B$1,Megjelenítő!$C12,Megjelenítő!J$2),Adatbázis!$B$6:$BY$2525,76,FALSE),IF($C$1=Legördülő!$D$3,VLOOKUP(CONCATENATE($B$1,$C12,Legördülő!$G$11),Adatbázis!$A$6:$BY$2525,Adatbázis!R$3,FALSE),IF($C$1=Legördülő!$D$4,SUMIFS(Adatbázis!R$6:R$2525,Adatbázis!$F$6:$F$2525,Megjelenítő!$B$1,Adatbázis!$H$6:$H$2525,Megjelenítő!$D12),IF($C$1=Legördülő!$D$5,VLOOKUP(CONCATENATE($B$1,$C12,$D$1),Adatbázis!$A$5:$BY$2525,Adatbázis!R$3,FALSE)))))</f>
        <v>5</v>
      </c>
      <c r="K12" s="3">
        <f>IF($C$1=Legördülő!$D$2,VLOOKUP(CONCATENATE(Megjelenítő!$B$1,Megjelenítő!$C12,Megjelenítő!K$2),Adatbázis!$B$6:$BY$2525,76,FALSE),IF($C$1=Legördülő!$D$3,VLOOKUP(CONCATENATE($B$1,$C12,Legördülő!$G$11),Adatbázis!$A$6:$BY$2525,Adatbázis!S$3,FALSE),IF($C$1=Legördülő!$D$4,SUMIFS(Adatbázis!S$6:S$2525,Adatbázis!$F$6:$F$2525,Megjelenítő!$B$1,Adatbázis!$H$6:$H$2525,Megjelenítő!$D12),IF($C$1=Legördülő!$D$5,VLOOKUP(CONCATENATE($B$1,$C12,$D$1),Adatbázis!$A$5:$BY$2525,Adatbázis!S$3,FALSE)))))</f>
        <v>0</v>
      </c>
      <c r="L12" s="3">
        <f>IF($C$1=Legördülő!$D$2,VLOOKUP(CONCATENATE(Megjelenítő!$B$1,Megjelenítő!$C12,Megjelenítő!L$2),Adatbázis!$B$6:$BY$2525,76,FALSE),IF($C$1=Legördülő!$D$3,VLOOKUP(CONCATENATE($B$1,$C12,Legördülő!$G$11),Adatbázis!$A$6:$BY$2525,Adatbázis!T$3,FALSE),IF($C$1=Legördülő!$D$4,SUMIFS(Adatbázis!T$6:T$2525,Adatbázis!$F$6:$F$2525,Megjelenítő!$B$1,Adatbázis!$H$6:$H$2525,Megjelenítő!$D12),IF($C$1=Legördülő!$D$5,VLOOKUP(CONCATENATE($B$1,$C12,$D$1),Adatbázis!$A$5:$BY$2525,Adatbázis!T$3,FALSE)))))</f>
        <v>2796</v>
      </c>
      <c r="M12" s="3">
        <f>IF($C$1=Legördülő!$D$2,VLOOKUP(CONCATENATE(Megjelenítő!$B$1,Megjelenítő!$C12,Megjelenítő!M$2),Adatbázis!$B$6:$BY$2525,76,FALSE),IF($C$1=Legördülő!$D$3,VLOOKUP(CONCATENATE($B$1,$C12,Legördülő!$G$11),Adatbázis!$A$6:$BY$2525,Adatbázis!U$3,FALSE),IF($C$1=Legördülő!$D$4,SUMIFS(Adatbázis!U$6:U$2525,Adatbázis!$F$6:$F$2525,Megjelenítő!$B$1,Adatbázis!$H$6:$H$2525,Megjelenítő!$D12),IF($C$1=Legördülő!$D$5,VLOOKUP(CONCATENATE($B$1,$C12,$D$1),Adatbázis!$A$5:$BY$2525,Adatbázis!U$3,FALSE)))))</f>
        <v>396</v>
      </c>
      <c r="N12" s="3">
        <f>IF($C$1=Legördülő!$D$2,VLOOKUP(CONCATENATE(Megjelenítő!$B$1,Megjelenítő!$C12,Megjelenítő!N$2),Adatbázis!$B$6:$BY$2525,76,FALSE),IF($C$1=Legördülő!$D$3,VLOOKUP(CONCATENATE($B$1,$C12,Legördülő!$G$11),Adatbázis!$A$6:$BY$2525,Adatbázis!V$3,FALSE),IF($C$1=Legördülő!$D$4,SUMIFS(Adatbázis!V$6:V$2525,Adatbázis!$F$6:$F$2525,Megjelenítő!$B$1,Adatbázis!$H$6:$H$2525,Megjelenítő!$D12),IF($C$1=Legördülő!$D$5,VLOOKUP(CONCATENATE($B$1,$C12,$D$1),Adatbázis!$A$5:$BY$2525,Adatbázis!V$3,FALSE)))))</f>
        <v>3237</v>
      </c>
      <c r="O12" s="3" t="str">
        <f>IF($C$1=Legördülő!$D$3,VLOOKUP(CONCATENATE($B$1,$C12,Legördülő!$G$11),Adatbázis!$A$6:$BY$2525,Adatbázis!W$3,FALSE),IF($C$1=Legördülő!$D$4,SUMIFS(Adatbázis!W$6:W$2525,Adatbázis!$F$6:$F$2525,Megjelenítő!$B$1,Adatbázis!$H$6:$H$2525,Megjelenítő!$D12),IF($C$1=Legördülő!$D$5,VLOOKUP(CONCATENATE($B$1,$C12,$D$1),Adatbázis!$A$5:$BY$2525,Adatbázis!W$3,FALSE),"")))</f>
        <v/>
      </c>
      <c r="P12" s="3" t="str">
        <f>IF($C$1=Legördülő!$D$3,VLOOKUP(CONCATENATE($B$1,$C12,Legördülő!$G$11),Adatbázis!$A$6:$BY$2525,Adatbázis!X$3,FALSE),IF($C$1=Legördülő!$D$4,SUMIFS(Adatbázis!X$6:X$2525,Adatbázis!$F$6:$F$2525,Megjelenítő!$B$1,Adatbázis!$H$6:$H$2525,Megjelenítő!$D12),IF($C$1=Legördülő!$D$5,VLOOKUP(CONCATENATE($B$1,$C12,$D$1),Adatbázis!$A$5:$BY$2525,Adatbázis!X$3,FALSE),"")))</f>
        <v/>
      </c>
      <c r="Q12" s="3" t="str">
        <f>IF($C$1=Legördülő!$D$3,VLOOKUP(CONCATENATE($B$1,$C12,Legördülő!$G$11),Adatbázis!$A$6:$BY$2525,Adatbázis!Y$3,FALSE),IF($C$1=Legördülő!$D$4,SUMIFS(Adatbázis!Y$6:Y$2525,Adatbázis!$F$6:$F$2525,Megjelenítő!$B$1,Adatbázis!$H$6:$H$2525,Megjelenítő!$D12),IF($C$1=Legördülő!$D$5,VLOOKUP(CONCATENATE($B$1,$C12,$D$1),Adatbázis!$A$5:$BY$2525,Adatbázis!Y$3,FALSE),"")))</f>
        <v/>
      </c>
      <c r="R12" s="3" t="str">
        <f>IF($C$1=Legördülő!$D$3,VLOOKUP(CONCATENATE($B$1,$C12,Legördülő!$G$11),Adatbázis!$A$6:$BY$2525,Adatbázis!Z$3,FALSE),IF($C$1=Legördülő!$D$4,SUMIFS(Adatbázis!Z$6:Z$2525,Adatbázis!$F$6:$F$2525,Megjelenítő!$B$1,Adatbázis!$H$6:$H$2525,Megjelenítő!$D12),IF($C$1=Legördülő!$D$5,VLOOKUP(CONCATENATE($B$1,$C12,$D$1),Adatbázis!$A$5:$BY$2525,Adatbázis!Z$3,FALSE),"")))</f>
        <v/>
      </c>
      <c r="S12" s="3" t="str">
        <f>IF($C$1=Legördülő!$D$3,VLOOKUP(CONCATENATE($B$1,$C12,Legördülő!$G$11),Adatbázis!$A$6:$BY$2525,Adatbázis!AA$3,FALSE),IF($C$1=Legördülő!$D$4,SUMIFS(Adatbázis!AA$6:AA$2525,Adatbázis!$F$6:$F$2525,Megjelenítő!$B$1,Adatbázis!$H$6:$H$2525,Megjelenítő!$D12),IF($C$1=Legördülő!$D$5,VLOOKUP(CONCATENATE($B$1,$C12,$D$1),Adatbázis!$A$5:$BY$2525,Adatbázis!AA$3,FALSE),"")))</f>
        <v/>
      </c>
      <c r="T12" s="3" t="str">
        <f>IF($C$1=Legördülő!$D$3,VLOOKUP(CONCATENATE($B$1,$C12,Legördülő!$G$11),Adatbázis!$A$6:$BY$2525,Adatbázis!AB$3,FALSE),IF($C$1=Legördülő!$D$4,SUMIFS(Adatbázis!AB$6:AB$2525,Adatbázis!$F$6:$F$2525,Megjelenítő!$B$1,Adatbázis!$H$6:$H$2525,Megjelenítő!$D12),IF($C$1=Legördülő!$D$5,VLOOKUP(CONCATENATE($B$1,$C12,$D$1),Adatbázis!$A$5:$BY$2525,Adatbázis!AB$3,FALSE),"")))</f>
        <v/>
      </c>
      <c r="U12" s="3" t="str">
        <f>IF($C$1=Legördülő!$D$3,VLOOKUP(CONCATENATE($B$1,$C12,Legördülő!$G$11),Adatbázis!$A$6:$BY$2525,Adatbázis!AC$3,FALSE),IF($C$1=Legördülő!$D$4,SUMIFS(Adatbázis!AC$6:AC$2525,Adatbázis!$F$6:$F$2525,Megjelenítő!$B$1,Adatbázis!$H$6:$H$2525,Megjelenítő!$D12),IF($C$1=Legördülő!$D$5,VLOOKUP(CONCATENATE($B$1,$C12,$D$1),Adatbázis!$A$5:$BY$2525,Adatbázis!AC$3,FALSE),"")))</f>
        <v/>
      </c>
      <c r="V12" s="3" t="str">
        <f>IF($C$1=Legördülő!$D$3,VLOOKUP(CONCATENATE($B$1,$C12,Legördülő!$G$11),Adatbázis!$A$6:$BY$2525,Adatbázis!AD$3,FALSE),IF($C$1=Legördülő!$D$4,SUMIFS(Adatbázis!AD$6:AD$2525,Adatbázis!$F$6:$F$2525,Megjelenítő!$B$1,Adatbázis!$H$6:$H$2525,Megjelenítő!$D12),IF($C$1=Legördülő!$D$5,VLOOKUP(CONCATENATE($B$1,$C12,$D$1),Adatbázis!$A$5:$BY$2525,Adatbázis!AD$3,FALSE),"")))</f>
        <v/>
      </c>
      <c r="W12" s="3" t="str">
        <f>IF($C$1=Legördülő!$D$3,VLOOKUP(CONCATENATE($B$1,$C12,Legördülő!$G$11),Adatbázis!$A$6:$BY$2525,Adatbázis!AE$3,FALSE),IF($C$1=Legördülő!$D$4,SUMIFS(Adatbázis!AE$6:AE$2525,Adatbázis!$F$6:$F$2525,Megjelenítő!$B$1,Adatbázis!$H$6:$H$2525,Megjelenítő!$D12),IF($C$1=Legördülő!$D$5,VLOOKUP(CONCATENATE($B$1,$C12,$D$1),Adatbázis!$A$5:$BY$2525,Adatbázis!AE$3,FALSE),"")))</f>
        <v/>
      </c>
      <c r="X12" s="3" t="str">
        <f>IF($C$1=Legördülő!$D$3,VLOOKUP(CONCATENATE($B$1,$C12,Legördülő!$G$11),Adatbázis!$A$6:$BY$2525,Adatbázis!AF$3,FALSE),IF($C$1=Legördülő!$D$4,SUMIFS(Adatbázis!AF$6:AF$2525,Adatbázis!$F$6:$F$2525,Megjelenítő!$B$1,Adatbázis!$H$6:$H$2525,Megjelenítő!$D12),IF($C$1=Legördülő!$D$5,VLOOKUP(CONCATENATE($B$1,$C12,$D$1),Adatbázis!$A$5:$BY$2525,Adatbázis!AF$3,FALSE),"")))</f>
        <v/>
      </c>
      <c r="Y12" s="3" t="str">
        <f>IF($C$1=Legördülő!$D$3,VLOOKUP(CONCATENATE($B$1,$C12,Legördülő!$G$11),Adatbázis!$A$6:$BY$2525,Adatbázis!AG$3,FALSE),IF($C$1=Legördülő!$D$4,SUMIFS(Adatbázis!AG$6:AG$2525,Adatbázis!$F$6:$F$2525,Megjelenítő!$B$1,Adatbázis!$H$6:$H$2525,Megjelenítő!$D12),IF($C$1=Legördülő!$D$5,VLOOKUP(CONCATENATE($B$1,$C12,$D$1),Adatbázis!$A$5:$BY$2525,Adatbázis!AG$3,FALSE),"")))</f>
        <v/>
      </c>
      <c r="Z12" s="3" t="str">
        <f>IF($C$1=Legördülő!$D$3,VLOOKUP(CONCATENATE($B$1,$C12,Legördülő!$G$11),Adatbázis!$A$6:$BY$2525,Adatbázis!AH$3,FALSE),IF($C$1=Legördülő!$D$4,SUMIFS(Adatbázis!AH$6:AH$2525,Adatbázis!$F$6:$F$2525,Megjelenítő!$B$1,Adatbázis!$H$6:$H$2525,Megjelenítő!$D12),IF($C$1=Legördülő!$D$5,VLOOKUP(CONCATENATE($B$1,$C12,$D$1),Adatbázis!$A$5:$BY$2525,Adatbázis!AH$3,FALSE),"")))</f>
        <v/>
      </c>
      <c r="AA12" s="3" t="str">
        <f>IF($C$1=Legördülő!$D$3,VLOOKUP(CONCATENATE($B$1,$C12,Legördülő!$G$11),Adatbázis!$A$6:$BY$2525,Adatbázis!AI$3,FALSE),IF($C$1=Legördülő!$D$4,SUMIFS(Adatbázis!AI$6:AI$2525,Adatbázis!$F$6:$F$2525,Megjelenítő!$B$1,Adatbázis!$H$6:$H$2525,Megjelenítő!$D12),IF($C$1=Legördülő!$D$5,VLOOKUP(CONCATENATE($B$1,$C12,$D$1),Adatbázis!$A$5:$BY$2525,Adatbázis!AI$3,FALSE),"")))</f>
        <v/>
      </c>
      <c r="AB12" s="3" t="str">
        <f>IF($C$1=Legördülő!$D$3,VLOOKUP(CONCATENATE($B$1,$C12,Legördülő!$G$11),Adatbázis!$A$6:$BY$2525,Adatbázis!AJ$3,FALSE),IF($C$1=Legördülő!$D$4,SUMIFS(Adatbázis!AJ$6:AJ$2525,Adatbázis!$F$6:$F$2525,Megjelenítő!$B$1,Adatbázis!$H$6:$H$2525,Megjelenítő!$D12),IF($C$1=Legördülő!$D$5,VLOOKUP(CONCATENATE($B$1,$C12,$D$1),Adatbázis!$A$5:$BY$2525,Adatbázis!AJ$3,FALSE),"")))</f>
        <v/>
      </c>
      <c r="AC12" s="3" t="str">
        <f>IF($C$1=Legördülő!$D$3,VLOOKUP(CONCATENATE($B$1,$C12,Legördülő!$G$11),Adatbázis!$A$6:$BY$2525,Adatbázis!AK$3,FALSE),IF($C$1=Legördülő!$D$4,SUMIFS(Adatbázis!AK$6:AK$2525,Adatbázis!$F$6:$F$2525,Megjelenítő!$B$1,Adatbázis!$H$6:$H$2525,Megjelenítő!$D12),IF($C$1=Legördülő!$D$5,VLOOKUP(CONCATENATE($B$1,$C12,$D$1),Adatbázis!$A$5:$BY$2525,Adatbázis!AK$3,FALSE),"")))</f>
        <v/>
      </c>
      <c r="AD12" s="3" t="str">
        <f>IF($C$1=Legördülő!$D$3,VLOOKUP(CONCATENATE($B$1,$C12,Legördülő!$G$11),Adatbázis!$A$6:$BY$2525,Adatbázis!AL$3,FALSE),IF($C$1=Legördülő!$D$4,SUMIFS(Adatbázis!AL$6:AL$2525,Adatbázis!$F$6:$F$2525,Megjelenítő!$B$1,Adatbázis!$H$6:$H$2525,Megjelenítő!$D12),IF($C$1=Legördülő!$D$5,VLOOKUP(CONCATENATE($B$1,$C12,$D$1),Adatbázis!$A$5:$BY$2525,Adatbázis!AL$3,FALSE),"")))</f>
        <v/>
      </c>
      <c r="AE12" s="3" t="str">
        <f>IF($C$1=Legördülő!$D$3,VLOOKUP(CONCATENATE($B$1,$C12,Legördülő!$G$11),Adatbázis!$A$6:$BY$2525,Adatbázis!AM$3,FALSE),IF($C$1=Legördülő!$D$4,SUMIFS(Adatbázis!AM$6:AM$2525,Adatbázis!$F$6:$F$2525,Megjelenítő!$B$1,Adatbázis!$H$6:$H$2525,Megjelenítő!$D12),IF($C$1=Legördülő!$D$5,VLOOKUP(CONCATENATE($B$1,$C12,$D$1),Adatbázis!$A$5:$BY$2525,Adatbázis!AM$3,FALSE),"")))</f>
        <v/>
      </c>
      <c r="AF12" s="3" t="str">
        <f>IF($C$1=Legördülő!$D$3,VLOOKUP(CONCATENATE($B$1,$C12,Legördülő!$G$11),Adatbázis!$A$6:$BY$2525,Adatbázis!AN$3,FALSE),IF($C$1=Legördülő!$D$4,SUMIFS(Adatbázis!AN$6:AN$2525,Adatbázis!$F$6:$F$2525,Megjelenítő!$B$1,Adatbázis!$H$6:$H$2525,Megjelenítő!$D12),IF($C$1=Legördülő!$D$5,VLOOKUP(CONCATENATE($B$1,$C12,$D$1),Adatbázis!$A$5:$BY$2525,Adatbázis!AN$3,FALSE),"")))</f>
        <v/>
      </c>
      <c r="AG12" s="3" t="str">
        <f>IF($C$1=Legördülő!$D$3,VLOOKUP(CONCATENATE($B$1,$C12,Legördülő!$G$11),Adatbázis!$A$6:$BY$2525,Adatbázis!AO$3,FALSE),IF($C$1=Legördülő!$D$4,SUMIFS(Adatbázis!AO$6:AO$2525,Adatbázis!$F$6:$F$2525,Megjelenítő!$B$1,Adatbázis!$H$6:$H$2525,Megjelenítő!$D12),IF($C$1=Legördülő!$D$5,VLOOKUP(CONCATENATE($B$1,$C12,$D$1),Adatbázis!$A$5:$BY$2525,Adatbázis!AO$3,FALSE),"")))</f>
        <v/>
      </c>
      <c r="AH12" s="3" t="str">
        <f>IF($C$1=Legördülő!$D$3,VLOOKUP(CONCATENATE($B$1,$C12,Legördülő!$G$11),Adatbázis!$A$6:$BY$2525,Adatbázis!AP$3,FALSE),IF($C$1=Legördülő!$D$4,SUMIFS(Adatbázis!AP$6:AP$2525,Adatbázis!$F$6:$F$2525,Megjelenítő!$B$1,Adatbázis!$H$6:$H$2525,Megjelenítő!$D12),IF($C$1=Legördülő!$D$5,VLOOKUP(CONCATENATE($B$1,$C12,$D$1),Adatbázis!$A$5:$BY$2525,Adatbázis!AP$3,FALSE),"")))</f>
        <v/>
      </c>
      <c r="AI12" s="3" t="str">
        <f>IF($C$1=Legördülő!$D$3,VLOOKUP(CONCATENATE($B$1,$C12,Legördülő!$G$11),Adatbázis!$A$6:$BY$2525,Adatbázis!AQ$3,FALSE),IF($C$1=Legördülő!$D$4,SUMIFS(Adatbázis!AQ$6:AQ$2525,Adatbázis!$F$6:$F$2525,Megjelenítő!$B$1,Adatbázis!$H$6:$H$2525,Megjelenítő!$D12),IF($C$1=Legördülő!$D$5,VLOOKUP(CONCATENATE($B$1,$C12,$D$1),Adatbázis!$A$5:$BY$2525,Adatbázis!AQ$3,FALSE),"")))</f>
        <v/>
      </c>
      <c r="AJ12" s="3" t="str">
        <f>IF($C$1=Legördülő!$D$3,VLOOKUP(CONCATENATE($B$1,$C12,Legördülő!$G$11),Adatbázis!$A$6:$BY$2525,Adatbázis!AR$3,FALSE),IF($C$1=Legördülő!$D$4,SUMIFS(Adatbázis!AR$6:AR$2525,Adatbázis!$F$6:$F$2525,Megjelenítő!$B$1,Adatbázis!$H$6:$H$2525,Megjelenítő!$D12),IF($C$1=Legördülő!$D$5,VLOOKUP(CONCATENATE($B$1,$C12,$D$1),Adatbázis!$A$5:$BY$2525,Adatbázis!AR$3,FALSE),"")))</f>
        <v/>
      </c>
      <c r="AK12" s="3" t="str">
        <f>IF($C$1=Legördülő!$D$3,VLOOKUP(CONCATENATE($B$1,$C12,Legördülő!$G$11),Adatbázis!$A$6:$BY$2525,Adatbázis!AS$3,FALSE),IF($C$1=Legördülő!$D$4,SUMIFS(Adatbázis!AS$6:AS$2525,Adatbázis!$F$6:$F$2525,Megjelenítő!$B$1,Adatbázis!$H$6:$H$2525,Megjelenítő!$D12),IF($C$1=Legördülő!$D$5,VLOOKUP(CONCATENATE($B$1,$C12,$D$1),Adatbázis!$A$5:$BY$2525,Adatbázis!AS$3,FALSE),"")))</f>
        <v/>
      </c>
      <c r="AL12" s="3" t="str">
        <f>IF($C$1=Legördülő!$D$3,VLOOKUP(CONCATENATE($B$1,$C12,Legördülő!$G$11),Adatbázis!$A$6:$BY$2525,Adatbázis!AT$3,FALSE),IF($C$1=Legördülő!$D$4,SUMIFS(Adatbázis!AT$6:AT$2525,Adatbázis!$F$6:$F$2525,Megjelenítő!$B$1,Adatbázis!$H$6:$H$2525,Megjelenítő!$D12),IF($C$1=Legördülő!$D$5,VLOOKUP(CONCATENATE($B$1,$C12,$D$1),Adatbázis!$A$5:$BY$2525,Adatbázis!AT$3,FALSE),"")))</f>
        <v/>
      </c>
      <c r="AM12" s="3" t="str">
        <f>IF($C$1=Legördülő!$D$3,VLOOKUP(CONCATENATE($B$1,$C12,Legördülő!$G$11),Adatbázis!$A$6:$BY$2525,Adatbázis!AU$3,FALSE),IF($C$1=Legördülő!$D$4,SUMIFS(Adatbázis!AU$6:AU$2525,Adatbázis!$F$6:$F$2525,Megjelenítő!$B$1,Adatbázis!$H$6:$H$2525,Megjelenítő!$D12),IF($C$1=Legördülő!$D$5,VLOOKUP(CONCATENATE($B$1,$C12,$D$1),Adatbázis!$A$5:$BY$2525,Adatbázis!AU$3,FALSE),"")))</f>
        <v/>
      </c>
      <c r="AN12" s="3" t="str">
        <f>IF($C$1=Legördülő!$D$3,VLOOKUP(CONCATENATE($B$1,$C12,Legördülő!$G$11),Adatbázis!$A$6:$BY$2525,Adatbázis!AV$3,FALSE),IF($C$1=Legördülő!$D$4,SUMIFS(Adatbázis!AV$6:AV$2525,Adatbázis!$F$6:$F$2525,Megjelenítő!$B$1,Adatbázis!$H$6:$H$2525,Megjelenítő!$D12),IF($C$1=Legördülő!$D$5,VLOOKUP(CONCATENATE($B$1,$C12,$D$1),Adatbázis!$A$5:$BY$2525,Adatbázis!AV$3,FALSE),"")))</f>
        <v/>
      </c>
      <c r="AO12" s="3" t="str">
        <f>IF($C$1=Legördülő!$D$3,VLOOKUP(CONCATENATE($B$1,$C12,Legördülő!$G$11),Adatbázis!$A$6:$BY$2525,Adatbázis!AW$3,FALSE),IF($C$1=Legördülő!$D$4,SUMIFS(Adatbázis!AW$6:AW$2525,Adatbázis!$F$6:$F$2525,Megjelenítő!$B$1,Adatbázis!$H$6:$H$2525,Megjelenítő!$D12),IF($C$1=Legördülő!$D$5,VLOOKUP(CONCATENATE($B$1,$C12,$D$1),Adatbázis!$A$5:$BY$2525,Adatbázis!AW$3,FALSE),"")))</f>
        <v/>
      </c>
      <c r="AP12" s="3" t="str">
        <f>IF($C$1=Legördülő!$D$3,VLOOKUP(CONCATENATE($B$1,$C12,Legördülő!$G$11),Adatbázis!$A$6:$BY$2525,Adatbázis!AX$3,FALSE),IF($C$1=Legördülő!$D$4,SUMIFS(Adatbázis!AX$6:AX$2525,Adatbázis!$F$6:$F$2525,Megjelenítő!$B$1,Adatbázis!$H$6:$H$2525,Megjelenítő!$D12),IF($C$1=Legördülő!$D$5,VLOOKUP(CONCATENATE($B$1,$C12,$D$1),Adatbázis!$A$5:$BY$2525,Adatbázis!AX$3,FALSE),"")))</f>
        <v/>
      </c>
      <c r="AQ12" s="3" t="str">
        <f>IF($C$1=Legördülő!$D$3,VLOOKUP(CONCATENATE($B$1,$C12,Legördülő!$G$11),Adatbázis!$A$6:$BY$2525,Adatbázis!AY$3,FALSE),IF($C$1=Legördülő!$D$4,SUMIFS(Adatbázis!AY$6:AY$2525,Adatbázis!$F$6:$F$2525,Megjelenítő!$B$1,Adatbázis!$H$6:$H$2525,Megjelenítő!$D12),IF($C$1=Legördülő!$D$5,VLOOKUP(CONCATENATE($B$1,$C12,$D$1),Adatbázis!$A$5:$BY$2525,Adatbázis!AY$3,FALSE),"")))</f>
        <v/>
      </c>
      <c r="AR12" s="3" t="str">
        <f>IF($C$1=Legördülő!$D$3,VLOOKUP(CONCATENATE($B$1,$C12,Legördülő!$G$11),Adatbázis!$A$6:$BY$2525,Adatbázis!AZ$3,FALSE),IF($C$1=Legördülő!$D$4,SUMIFS(Adatbázis!AZ$6:AZ$2525,Adatbázis!$F$6:$F$2525,Megjelenítő!$B$1,Adatbázis!$H$6:$H$2525,Megjelenítő!$D12),IF($C$1=Legördülő!$D$5,VLOOKUP(CONCATENATE($B$1,$C12,$D$1),Adatbázis!$A$5:$BY$2525,Adatbázis!AZ$3,FALSE),"")))</f>
        <v/>
      </c>
      <c r="AS12" s="3" t="str">
        <f>IF($C$1=Legördülő!$D$3,VLOOKUP(CONCATENATE($B$1,$C12,Legördülő!$G$11),Adatbázis!$A$6:$BY$2525,Adatbázis!BA$3,FALSE),IF($C$1=Legördülő!$D$4,SUMIFS(Adatbázis!BA$6:BA$2525,Adatbázis!$F$6:$F$2525,Megjelenítő!$B$1,Adatbázis!$H$6:$H$2525,Megjelenítő!$D12),IF($C$1=Legördülő!$D$5,VLOOKUP(CONCATENATE($B$1,$C12,$D$1),Adatbázis!$A$5:$BY$2525,Adatbázis!BA$3,FALSE),"")))</f>
        <v/>
      </c>
      <c r="AT12" s="3" t="str">
        <f>IF($C$1=Legördülő!$D$3,VLOOKUP(CONCATENATE($B$1,$C12,Legördülő!$G$11),Adatbázis!$A$6:$BY$2525,Adatbázis!BB$3,FALSE),IF($C$1=Legördülő!$D$4,SUMIFS(Adatbázis!BB$6:BB$2525,Adatbázis!$F$6:$F$2525,Megjelenítő!$B$1,Adatbázis!$H$6:$H$2525,Megjelenítő!$D12),IF($C$1=Legördülő!$D$5,VLOOKUP(CONCATENATE($B$1,$C12,$D$1),Adatbázis!$A$5:$BY$2525,Adatbázis!BB$3,FALSE),"")))</f>
        <v/>
      </c>
      <c r="AU12" s="3" t="str">
        <f>IF($C$1=Legördülő!$D$3,VLOOKUP(CONCATENATE($B$1,$C12,Legördülő!$G$11),Adatbázis!$A$6:$BY$2525,Adatbázis!BC$3,FALSE),IF($C$1=Legördülő!$D$4,SUMIFS(Adatbázis!BC$6:BC$2525,Adatbázis!$F$6:$F$2525,Megjelenítő!$B$1,Adatbázis!$H$6:$H$2525,Megjelenítő!$D12),IF($C$1=Legördülő!$D$5,VLOOKUP(CONCATENATE($B$1,$C12,$D$1),Adatbázis!$A$5:$BY$2525,Adatbázis!BC$3,FALSE),"")))</f>
        <v/>
      </c>
      <c r="AV12" s="3" t="str">
        <f>IF($C$1=Legördülő!$D$3,VLOOKUP(CONCATENATE($B$1,$C12,Legördülő!$G$11),Adatbázis!$A$6:$BY$2525,Adatbázis!BD$3,FALSE),IF($C$1=Legördülő!$D$4,SUMIFS(Adatbázis!BD$6:BD$2525,Adatbázis!$F$6:$F$2525,Megjelenítő!$B$1,Adatbázis!$H$6:$H$2525,Megjelenítő!$D12),IF($C$1=Legördülő!$D$5,VLOOKUP(CONCATENATE($B$1,$C12,$D$1),Adatbázis!$A$5:$BY$2525,Adatbázis!BD$3,FALSE),"")))</f>
        <v/>
      </c>
      <c r="AW12" s="3" t="str">
        <f>IF($C$1=Legördülő!$D$3,VLOOKUP(CONCATENATE($B$1,$C12,Legördülő!$G$11),Adatbázis!$A$6:$BY$2525,Adatbázis!BE$3,FALSE),IF($C$1=Legördülő!$D$4,SUMIFS(Adatbázis!BE$6:BE$2525,Adatbázis!$F$6:$F$2525,Megjelenítő!$B$1,Adatbázis!$H$6:$H$2525,Megjelenítő!$D12),IF($C$1=Legördülő!$D$5,VLOOKUP(CONCATENATE($B$1,$C12,$D$1),Adatbázis!$A$5:$BY$2525,Adatbázis!BE$3,FALSE),"")))</f>
        <v/>
      </c>
      <c r="AX12" s="3" t="str">
        <f>IF($C$1=Legördülő!$D$3,VLOOKUP(CONCATENATE($B$1,$C12,Legördülő!$G$11),Adatbázis!$A$6:$BY$2525,Adatbázis!BF$3,FALSE),IF($C$1=Legördülő!$D$4,SUMIFS(Adatbázis!BF$6:BF$2525,Adatbázis!$F$6:$F$2525,Megjelenítő!$B$1,Adatbázis!$H$6:$H$2525,Megjelenítő!$D12),IF($C$1=Legördülő!$D$5,VLOOKUP(CONCATENATE($B$1,$C12,$D$1),Adatbázis!$A$5:$BY$2525,Adatbázis!BF$3,FALSE),"")))</f>
        <v/>
      </c>
      <c r="AY12" s="3" t="str">
        <f>IF($C$1=Legördülő!$D$3,VLOOKUP(CONCATENATE($B$1,$C12,Legördülő!$G$11),Adatbázis!$A$6:$BY$2525,Adatbázis!BG$3,FALSE),IF($C$1=Legördülő!$D$4,SUMIFS(Adatbázis!BG$6:BG$2525,Adatbázis!$F$6:$F$2525,Megjelenítő!$B$1,Adatbázis!$H$6:$H$2525,Megjelenítő!$D12),IF($C$1=Legördülő!$D$5,VLOOKUP(CONCATENATE($B$1,$C12,$D$1),Adatbázis!$A$5:$BY$2525,Adatbázis!BG$3,FALSE),"")))</f>
        <v/>
      </c>
      <c r="AZ12" s="3" t="str">
        <f>IF($C$1=Legördülő!$D$3,VLOOKUP(CONCATENATE($B$1,$C12,Legördülő!$G$11),Adatbázis!$A$6:$BY$2525,Adatbázis!BH$3,FALSE),IF($C$1=Legördülő!$D$4,SUMIFS(Adatbázis!BH$6:BH$2525,Adatbázis!$F$6:$F$2525,Megjelenítő!$B$1,Adatbázis!$H$6:$H$2525,Megjelenítő!$D12),IF($C$1=Legördülő!$D$5,VLOOKUP(CONCATENATE($B$1,$C12,$D$1),Adatbázis!$A$5:$BY$2525,Adatbázis!BH$3,FALSE),"")))</f>
        <v/>
      </c>
      <c r="BA12" s="3" t="str">
        <f>IF($C$1=Legördülő!$D$3,VLOOKUP(CONCATENATE($B$1,$C12,Legördülő!$G$11),Adatbázis!$A$6:$BY$2525,Adatbázis!BI$3,FALSE),IF($C$1=Legördülő!$D$4,SUMIFS(Adatbázis!BI$6:BI$2525,Adatbázis!$F$6:$F$2525,Megjelenítő!$B$1,Adatbázis!$H$6:$H$2525,Megjelenítő!$D12),IF($C$1=Legördülő!$D$5,VLOOKUP(CONCATENATE($B$1,$C12,$D$1),Adatbázis!$A$5:$BY$2525,Adatbázis!BI$3,FALSE),"")))</f>
        <v/>
      </c>
      <c r="BB12" s="3" t="str">
        <f>IF($C$1=Legördülő!$D$3,VLOOKUP(CONCATENATE($B$1,$C12,Legördülő!$G$11),Adatbázis!$A$6:$BY$2525,Adatbázis!BJ$3,FALSE),IF($C$1=Legördülő!$D$4,SUMIFS(Adatbázis!BJ$6:BJ$2525,Adatbázis!$F$6:$F$2525,Megjelenítő!$B$1,Adatbázis!$H$6:$H$2525,Megjelenítő!$D12),IF($C$1=Legördülő!$D$5,VLOOKUP(CONCATENATE($B$1,$C12,$D$1),Adatbázis!$A$5:$BY$2525,Adatbázis!BJ$3,FALSE),"")))</f>
        <v/>
      </c>
      <c r="BC12" s="3" t="str">
        <f>IF($C$1=Legördülő!$D$3,VLOOKUP(CONCATENATE($B$1,$C12,Legördülő!$G$11),Adatbázis!$A$6:$BY$2525,Adatbázis!BK$3,FALSE),IF($C$1=Legördülő!$D$4,SUMIFS(Adatbázis!BK$6:BK$2525,Adatbázis!$F$6:$F$2525,Megjelenítő!$B$1,Adatbázis!$H$6:$H$2525,Megjelenítő!$D12),IF($C$1=Legördülő!$D$5,VLOOKUP(CONCATENATE($B$1,$C12,$D$1),Adatbázis!$A$5:$BY$2525,Adatbázis!BK$3,FALSE),"")))</f>
        <v/>
      </c>
      <c r="BD12" s="3" t="str">
        <f>IF($C$1=Legördülő!$D$3,VLOOKUP(CONCATENATE($B$1,$C12,Legördülő!$G$11),Adatbázis!$A$6:$BY$2525,Adatbázis!BL$3,FALSE),IF($C$1=Legördülő!$D$4,SUMIFS(Adatbázis!BL$6:BL$2525,Adatbázis!$F$6:$F$2525,Megjelenítő!$B$1,Adatbázis!$H$6:$H$2525,Megjelenítő!$D12),IF($C$1=Legördülő!$D$5,VLOOKUP(CONCATENATE($B$1,$C12,$D$1),Adatbázis!$A$5:$BY$2525,Adatbázis!BL$3,FALSE),"")))</f>
        <v/>
      </c>
      <c r="BE12" s="3" t="str">
        <f>IF($C$1=Legördülő!$D$3,VLOOKUP(CONCATENATE($B$1,$C12,Legördülő!$G$11),Adatbázis!$A$6:$BY$2525,Adatbázis!BM$3,FALSE),IF($C$1=Legördülő!$D$4,SUMIFS(Adatbázis!BM$6:BM$2525,Adatbázis!$F$6:$F$2525,Megjelenítő!$B$1,Adatbázis!$H$6:$H$2525,Megjelenítő!$D12),IF($C$1=Legördülő!$D$5,VLOOKUP(CONCATENATE($B$1,$C12,$D$1),Adatbázis!$A$5:$BY$2525,Adatbázis!BM$3,FALSE),"")))</f>
        <v/>
      </c>
      <c r="BF12" s="3" t="str">
        <f>IF($C$1=Legördülő!$D$3,VLOOKUP(CONCATENATE($B$1,$C12,Legördülő!$G$11),Adatbázis!$A$6:$BY$2525,Adatbázis!BN$3,FALSE),IF($C$1=Legördülő!$D$4,SUMIFS(Adatbázis!BN$6:BN$2525,Adatbázis!$F$6:$F$2525,Megjelenítő!$B$1,Adatbázis!$H$6:$H$2525,Megjelenítő!$D12),IF($C$1=Legördülő!$D$5,VLOOKUP(CONCATENATE($B$1,$C12,$D$1),Adatbázis!$A$5:$BY$2525,Adatbázis!BN$3,FALSE),"")))</f>
        <v/>
      </c>
      <c r="BG12" s="3" t="str">
        <f>IF($C$1=Legördülő!$D$3,VLOOKUP(CONCATENATE($B$1,$C12,Legördülő!$G$11),Adatbázis!$A$6:$BY$2525,Adatbázis!BO$3,FALSE),IF($C$1=Legördülő!$D$4,SUMIFS(Adatbázis!BO$6:BO$2525,Adatbázis!$F$6:$F$2525,Megjelenítő!$B$1,Adatbázis!$H$6:$H$2525,Megjelenítő!$D12),IF($C$1=Legördülő!$D$5,VLOOKUP(CONCATENATE($B$1,$C12,$D$1),Adatbázis!$A$5:$BY$2525,Adatbázis!BO$3,FALSE),"")))</f>
        <v/>
      </c>
      <c r="BH12" s="3" t="str">
        <f>IF($C$1=Legördülő!$D$3,VLOOKUP(CONCATENATE($B$1,$C12,Legördülő!$G$11),Adatbázis!$A$6:$BY$2525,Adatbázis!BP$3,FALSE),IF($C$1=Legördülő!$D$4,SUMIFS(Adatbázis!BP$6:BP$2525,Adatbázis!$F$6:$F$2525,Megjelenítő!$B$1,Adatbázis!$H$6:$H$2525,Megjelenítő!$D12),IF($C$1=Legördülő!$D$5,VLOOKUP(CONCATENATE($B$1,$C12,$D$1),Adatbázis!$A$5:$BY$2525,Adatbázis!BP$3,FALSE),"")))</f>
        <v/>
      </c>
      <c r="BI12" s="3" t="str">
        <f>IF($C$1=Legördülő!$D$3,VLOOKUP(CONCATENATE($B$1,$C12,Legördülő!$G$11),Adatbázis!$A$6:$BY$2525,Adatbázis!BQ$3,FALSE),IF($C$1=Legördülő!$D$4,SUMIFS(Adatbázis!BQ$6:BQ$2525,Adatbázis!$F$6:$F$2525,Megjelenítő!$B$1,Adatbázis!$H$6:$H$2525,Megjelenítő!$D12),IF($C$1=Legördülő!$D$5,VLOOKUP(CONCATENATE($B$1,$C12,$D$1),Adatbázis!$A$5:$BY$2525,Adatbázis!BQ$3,FALSE),"")))</f>
        <v/>
      </c>
      <c r="BJ12" s="3" t="str">
        <f>IF($C$1=Legördülő!$D$3,VLOOKUP(CONCATENATE($B$1,$C12,Legördülő!$G$11),Adatbázis!$A$6:$BY$2525,Adatbázis!BR$3,FALSE),IF($C$1=Legördülő!$D$4,SUMIFS(Adatbázis!BR$6:BR$2525,Adatbázis!$F$6:$F$2525,Megjelenítő!$B$1,Adatbázis!$H$6:$H$2525,Megjelenítő!$D12),IF($C$1=Legördülő!$D$5,VLOOKUP(CONCATENATE($B$1,$C12,$D$1),Adatbázis!$A$5:$BY$2525,Adatbázis!BR$3,FALSE),"")))</f>
        <v/>
      </c>
      <c r="BK12" s="3" t="str">
        <f>IF($C$1=Legördülő!$D$3,VLOOKUP(CONCATENATE($B$1,$C12,Legördülő!$G$11),Adatbázis!$A$6:$BY$2525,Adatbázis!BS$3,FALSE),IF($C$1=Legördülő!$D$4,SUMIFS(Adatbázis!BS$6:BS$2525,Adatbázis!$F$6:$F$2525,Megjelenítő!$B$1,Adatbázis!$H$6:$H$2525,Megjelenítő!$D12),IF($C$1=Legördülő!$D$5,VLOOKUP(CONCATENATE($B$1,$C12,$D$1),Adatbázis!$A$5:$BY$2525,Adatbázis!BS$3,FALSE),"")))</f>
        <v/>
      </c>
      <c r="BL12" s="3" t="str">
        <f>IF($C$1=Legördülő!$D$3,VLOOKUP(CONCATENATE($B$1,$C12,Legördülő!$G$11),Adatbázis!$A$6:$BY$2525,Adatbázis!BT$3,FALSE),IF($C$1=Legördülő!$D$4,SUMIFS(Adatbázis!BT$6:BT$2525,Adatbázis!$F$6:$F$2525,Megjelenítő!$B$1,Adatbázis!$H$6:$H$2525,Megjelenítő!$D12),IF($C$1=Legördülő!$D$5,VLOOKUP(CONCATENATE($B$1,$C12,$D$1),Adatbázis!$A$5:$BY$2525,Adatbázis!BT$3,FALSE),"")))</f>
        <v/>
      </c>
      <c r="BM12" s="3" t="str">
        <f>IF($C$1=Legördülő!$D$3,VLOOKUP(CONCATENATE($B$1,$C12,Legördülő!$G$11),Adatbázis!$A$6:$BY$2525,Adatbázis!BU$3,FALSE),IF($C$1=Legördülő!$D$4,SUMIFS(Adatbázis!BU$6:BU$2525,Adatbázis!$F$6:$F$2525,Megjelenítő!$B$1,Adatbázis!$H$6:$H$2525,Megjelenítő!$D12),IF($C$1=Legördülő!$D$5,VLOOKUP(CONCATENATE($B$1,$C12,$D$1),Adatbázis!$A$5:$BY$2525,Adatbázis!BU$3,FALSE),"")))</f>
        <v/>
      </c>
      <c r="BN12" s="3" t="str">
        <f>IF($C$1=Legördülő!$D$3,VLOOKUP(CONCATENATE($B$1,$C12,Legördülő!$G$11),Adatbázis!$A$6:$BY$2525,Adatbázis!BV$3,FALSE),IF($C$1=Legördülő!$D$4,SUMIFS(Adatbázis!BV$6:BV$2525,Adatbázis!$F$6:$F$2525,Megjelenítő!$B$1,Adatbázis!$H$6:$H$2525,Megjelenítő!$D12),IF($C$1=Legördülő!$D$5,VLOOKUP(CONCATENATE($B$1,$C12,$D$1),Adatbázis!$A$5:$BY$2525,Adatbázis!BV$3,FALSE),"")))</f>
        <v/>
      </c>
      <c r="BO12" s="3" t="str">
        <f>IF($C$1=Legördülő!$D$3,VLOOKUP(CONCATENATE($B$1,$C12,Legördülő!$G$11),Adatbázis!$A$6:$BY$2525,Adatbázis!BW$3,FALSE),IF($C$1=Legördülő!$D$4,SUMIFS(Adatbázis!BW$6:BW$2525,Adatbázis!$F$6:$F$2525,Megjelenítő!$B$1,Adatbázis!$H$6:$H$2525,Megjelenítő!$D12),IF($C$1=Legördülő!$D$5,VLOOKUP(CONCATENATE($B$1,$C12,$D$1),Adatbázis!$A$5:$BY$2525,Adatbázis!BW$3,FALSE),"")))</f>
        <v/>
      </c>
      <c r="BP12" s="3" t="str">
        <f>IF($C$1=Legördülő!$D$3,VLOOKUP(CONCATENATE($B$1,$C12,Legördülő!$G$11),Adatbázis!$A$6:$BY$2525,Adatbázis!BX$3,FALSE),IF($C$1=Legördülő!$D$4,SUMIFS(Adatbázis!BX$6:BX$2525,Adatbázis!$F$6:$F$2525,Megjelenítő!$B$1,Adatbázis!$H$6:$H$2525,Megjelenítő!$D12),IF($C$1=Legördülő!$D$5,VLOOKUP(CONCATENATE($B$1,$C12,$D$1),Adatbázis!$A$5:$BY$2525,Adatbázis!BX$3,FALSE),"")))</f>
        <v/>
      </c>
    </row>
    <row r="13" spans="2:68" x14ac:dyDescent="0.25">
      <c r="B13">
        <f t="shared" si="0"/>
        <v>2010</v>
      </c>
      <c r="C13" s="2" t="str">
        <f>IF($C$1=Legördülő!$D$4,"",Adatbázis!$L16)</f>
        <v>24 Oktatók, pedagógusok</v>
      </c>
      <c r="D13" t="str">
        <f>IF($C$1=Legördülő!$D$5,$D$1,"")</f>
        <v/>
      </c>
      <c r="E13" s="3">
        <f>IF($C$1=Legördülő!$D$2,VLOOKUP(CONCATENATE(Megjelenítő!$B$1,Megjelenítő!$C13,Megjelenítő!E$2),Adatbázis!$B$6:$BY$2525,76,FALSE),IF($C$1=Legördülő!$D$3,VLOOKUP(CONCATENATE($B$1,$C13,Legördülő!$G$11),Adatbázis!$A$6:$BY$2525,Adatbázis!M$3,FALSE),IF($C$1=Legördülő!$D$5,VLOOKUP(CONCATENATE($B$1,$C13,$D$1),Adatbázis!$A$5:$BY$2525,Adatbázis!M$3,FALSE),"")))</f>
        <v>0</v>
      </c>
      <c r="F13" s="3">
        <f>IF($C$1=Legördülő!$D$2,VLOOKUP(CONCATENATE(Megjelenítő!$B$1,Megjelenítő!$C13,Megjelenítő!F$2),Adatbázis!$B$6:$BY$2525,76,FALSE),IF($C$1=Legördülő!$D$3,VLOOKUP(CONCATENATE($B$1,$C13,Legördülő!$G$11),Adatbázis!$A$6:$BY$2525,Adatbázis!N$3,FALSE),IF($C$1=Legördülő!$D$5,VLOOKUP(CONCATENATE($B$1,$C13,$D$1),Adatbázis!$A$5:$BY$2525,Adatbázis!N$3,FALSE),"")))</f>
        <v>9.6666666666666661</v>
      </c>
      <c r="G13" s="3">
        <f>IF($C$1=Legördülő!$D$2,VLOOKUP(CONCATENATE(Megjelenítő!$B$1,Megjelenítő!$C13,Megjelenítő!G$2),Adatbázis!$B$6:$BY$2525,76,FALSE),IF($C$1=Legördülő!$D$3,VLOOKUP(CONCATENATE($B$1,$C13,Legördülő!$G$11),Adatbázis!$A$6:$BY$2525,Adatbázis!O$3,FALSE),IF($C$1=Legördülő!$D$5,VLOOKUP(CONCATENATE($B$1,$C13,$D$1),Adatbázis!$A$5:$BY$2525,Adatbázis!O$3,FALSE),"")))</f>
        <v>53</v>
      </c>
      <c r="H13" s="3">
        <f>IF($C$1=Legördülő!$D$2,VLOOKUP(CONCATENATE(Megjelenítő!$B$1,Megjelenítő!$C13,Megjelenítő!H$2),Adatbázis!$B$6:$BY$2525,76,FALSE),IF($C$1=Legördülő!$D$3,VLOOKUP(CONCATENATE($B$1,$C13,Legördülő!$G$11),Adatbázis!$A$6:$BY$2525,Adatbázis!P$3,FALSE),IF($C$1=Legördülő!$D$5,VLOOKUP(CONCATENATE($B$1,$C13,$D$1),Adatbázis!$A$5:$BY$2525,Adatbázis!P$3,FALSE),"")))</f>
        <v>276.33333333333331</v>
      </c>
      <c r="I13" s="3">
        <f>IF($C$1=Legördülő!$D$2,VLOOKUP(CONCATENATE(Megjelenítő!$B$1,Megjelenítő!$C13,Megjelenítő!I$2),Adatbázis!$B$6:$BY$2525,76,FALSE),IF($C$1=Legördülő!$D$3,VLOOKUP(CONCATENATE($B$1,$C13,Legördülő!$G$11),Adatbázis!$A$6:$BY$2525,Adatbázis!Q$3,FALSE),IF($C$1=Legördülő!$D$5,VLOOKUP(CONCATENATE($B$1,$C13,$D$1),Adatbázis!$A$5:$BY$2525,Adatbázis!Q$3,FALSE),"")))</f>
        <v>2195.3333333333335</v>
      </c>
      <c r="J13" s="3">
        <f>IF($C$1=Legördülő!$D$2,VLOOKUP(CONCATENATE(Megjelenítő!$B$1,Megjelenítő!$C13,Megjelenítő!J$2),Adatbázis!$B$6:$BY$2525,76,FALSE),IF($C$1=Legördülő!$D$3,VLOOKUP(CONCATENATE($B$1,$C13,Legördülő!$G$11),Adatbázis!$A$6:$BY$2525,Adatbázis!R$3,FALSE),IF($C$1=Legördülő!$D$5,VLOOKUP(CONCATENATE($B$1,$C13,$D$1),Adatbázis!$A$5:$BY$2525,Adatbázis!R$3,FALSE),"")))</f>
        <v>1264.3333333333333</v>
      </c>
      <c r="K13" s="3">
        <f>IF($C$1=Legördülő!$D$2,VLOOKUP(CONCATENATE(Megjelenítő!$B$1,Megjelenítő!$C13,Megjelenítő!K$2),Adatbázis!$B$6:$BY$2525,76,FALSE),IF($C$1=Legördülő!$D$3,VLOOKUP(CONCATENATE($B$1,$C13,Legördülő!$G$11),Adatbázis!$A$6:$BY$2525,Adatbázis!S$3,FALSE),IF($C$1=Legördülő!$D$5,VLOOKUP(CONCATENATE($B$1,$C13,$D$1),Adatbázis!$A$5:$BY$2525,Adatbázis!S$3,FALSE),"")))</f>
        <v>367.50000000000006</v>
      </c>
      <c r="L13" s="3">
        <f>IF($C$1=Legördülő!$D$2,VLOOKUP(CONCATENATE(Megjelenítő!$B$1,Megjelenítő!$C13,Megjelenítő!L$2),Adatbázis!$B$6:$BY$2525,76,FALSE),IF($C$1=Legördülő!$D$3,VLOOKUP(CONCATENATE($B$1,$C13,Legördülő!$G$11),Adatbázis!$A$6:$BY$2525,Adatbázis!T$3,FALSE),IF($C$1=Legördülő!$D$5,VLOOKUP(CONCATENATE($B$1,$C13,$D$1),Adatbázis!$A$5:$BY$2525,Adatbázis!T$3,FALSE),"")))</f>
        <v>107469.99999999999</v>
      </c>
      <c r="M13" s="3">
        <f>IF($C$1=Legördülő!$D$2,VLOOKUP(CONCATENATE(Megjelenítő!$B$1,Megjelenítő!$C13,Megjelenítő!M$2),Adatbázis!$B$6:$BY$2525,76,FALSE),IF($C$1=Legördülő!$D$3,VLOOKUP(CONCATENATE($B$1,$C13,Legördülő!$G$11),Adatbázis!$A$6:$BY$2525,Adatbázis!U$3,FALSE),IF($C$1=Legördülő!$D$5,VLOOKUP(CONCATENATE($B$1,$C13,$D$1),Adatbázis!$A$5:$BY$2525,Adatbázis!U$3,FALSE),"")))</f>
        <v>40329.833333333336</v>
      </c>
      <c r="N13" s="3">
        <f>IF($C$1=Legördülő!$D$2,VLOOKUP(CONCATENATE(Megjelenítő!$B$1,Megjelenítő!$C13,Megjelenítő!N$2),Adatbázis!$B$6:$BY$2525,76,FALSE),IF($C$1=Legördülő!$D$3,VLOOKUP(CONCATENATE($B$1,$C13,Legördülő!$G$11),Adatbázis!$A$6:$BY$2525,Adatbázis!V$3,FALSE),IF($C$1=Legördülő!$D$5,VLOOKUP(CONCATENATE($B$1,$C13,$D$1),Adatbázis!$A$5:$BY$2525,Adatbázis!V$3,FALSE),"")))</f>
        <v>151965.99999999997</v>
      </c>
      <c r="O13" s="3" t="str">
        <f>IF($C$1=Legördülő!$D$3,VLOOKUP(CONCATENATE($B$1,$C13,Legördülő!$G$11),Adatbázis!$A$6:$BY$2525,Adatbázis!W$3,FALSE),IF($C$1=Legördülő!$D$5,VLOOKUP(CONCATENATE($B$1,$C13,$D$1),Adatbázis!$A$5:$BY$2525,Adatbázis!W$3,FALSE),""))</f>
        <v/>
      </c>
      <c r="P13" s="3" t="str">
        <f>IF($C$1=Legördülő!$D$3,VLOOKUP(CONCATENATE($B$1,$C13,Legördülő!$G$11),Adatbázis!$A$6:$BY$2525,Adatbázis!X$3,FALSE),IF($C$1=Legördülő!$D$5,VLOOKUP(CONCATENATE($B$1,$C13,$D$1),Adatbázis!$A$5:$BY$2525,Adatbázis!X$3,FALSE),""))</f>
        <v/>
      </c>
      <c r="Q13" s="3" t="str">
        <f>IF($C$1=Legördülő!$D$3,VLOOKUP(CONCATENATE($B$1,$C13,Legördülő!$G$11),Adatbázis!$A$6:$BY$2525,Adatbázis!Y$3,FALSE),IF($C$1=Legördülő!$D$5,VLOOKUP(CONCATENATE($B$1,$C13,$D$1),Adatbázis!$A$5:$BY$2525,Adatbázis!Y$3,FALSE),""))</f>
        <v/>
      </c>
      <c r="R13" s="3" t="str">
        <f>IF($C$1=Legördülő!$D$3,VLOOKUP(CONCATENATE($B$1,$C13,Legördülő!$G$11),Adatbázis!$A$6:$BY$2525,Adatbázis!Z$3,FALSE),IF($C$1=Legördülő!$D$5,VLOOKUP(CONCATENATE($B$1,$C13,$D$1),Adatbázis!$A$5:$BY$2525,Adatbázis!Z$3,FALSE),""))</f>
        <v/>
      </c>
      <c r="S13" s="3" t="str">
        <f>IF($C$1=Legördülő!$D$3,VLOOKUP(CONCATENATE($B$1,$C13,Legördülő!$G$11),Adatbázis!$A$6:$BY$2525,Adatbázis!AA$3,FALSE),IF($C$1=Legördülő!$D$5,VLOOKUP(CONCATENATE($B$1,$C13,$D$1),Adatbázis!$A$5:$BY$2525,Adatbázis!AA$3,FALSE),""))</f>
        <v/>
      </c>
      <c r="T13" s="3" t="str">
        <f>IF($C$1=Legördülő!$D$3,VLOOKUP(CONCATENATE($B$1,$C13,Legördülő!$G$11),Adatbázis!$A$6:$BY$2525,Adatbázis!AB$3,FALSE),IF($C$1=Legördülő!$D$5,VLOOKUP(CONCATENATE($B$1,$C13,$D$1),Adatbázis!$A$5:$BY$2525,Adatbázis!AB$3,FALSE),""))</f>
        <v/>
      </c>
      <c r="U13" s="3" t="str">
        <f>IF($C$1=Legördülő!$D$3,VLOOKUP(CONCATENATE($B$1,$C13,Legördülő!$G$11),Adatbázis!$A$6:$BY$2525,Adatbázis!AC$3,FALSE),IF($C$1=Legördülő!$D$5,VLOOKUP(CONCATENATE($B$1,$C13,$D$1),Adatbázis!$A$5:$BY$2525,Adatbázis!AC$3,FALSE),""))</f>
        <v/>
      </c>
      <c r="V13" s="3" t="str">
        <f>IF($C$1=Legördülő!$D$3,VLOOKUP(CONCATENATE($B$1,$C13,Legördülő!$G$11),Adatbázis!$A$6:$BY$2525,Adatbázis!AD$3,FALSE),IF($C$1=Legördülő!$D$5,VLOOKUP(CONCATENATE($B$1,$C13,$D$1),Adatbázis!$A$5:$BY$2525,Adatbázis!AD$3,FALSE),""))</f>
        <v/>
      </c>
      <c r="W13" s="3" t="str">
        <f>IF($C$1=Legördülő!$D$3,VLOOKUP(CONCATENATE($B$1,$C13,Legördülő!$G$11),Adatbázis!$A$6:$BY$2525,Adatbázis!AE$3,FALSE),IF($C$1=Legördülő!$D$5,VLOOKUP(CONCATENATE($B$1,$C13,$D$1),Adatbázis!$A$5:$BY$2525,Adatbázis!AE$3,FALSE),""))</f>
        <v/>
      </c>
      <c r="X13" s="3" t="str">
        <f>IF($C$1=Legördülő!$D$3,VLOOKUP(CONCATENATE($B$1,$C13,Legördülő!$G$11),Adatbázis!$A$6:$BY$2525,Adatbázis!AF$3,FALSE),IF($C$1=Legördülő!$D$5,VLOOKUP(CONCATENATE($B$1,$C13,$D$1),Adatbázis!$A$5:$BY$2525,Adatbázis!AF$3,FALSE),""))</f>
        <v/>
      </c>
      <c r="Y13" s="3" t="str">
        <f>IF($C$1=Legördülő!$D$3,VLOOKUP(CONCATENATE($B$1,$C13,Legördülő!$G$11),Adatbázis!$A$6:$BY$2525,Adatbázis!AG$3,FALSE),IF($C$1=Legördülő!$D$5,VLOOKUP(CONCATENATE($B$1,$C13,$D$1),Adatbázis!$A$5:$BY$2525,Adatbázis!AG$3,FALSE),""))</f>
        <v/>
      </c>
      <c r="Z13" s="3" t="str">
        <f>IF($C$1=Legördülő!$D$3,VLOOKUP(CONCATENATE($B$1,$C13,Legördülő!$G$11),Adatbázis!$A$6:$BY$2525,Adatbázis!AH$3,FALSE),IF($C$1=Legördülő!$D$5,VLOOKUP(CONCATENATE($B$1,$C13,$D$1),Adatbázis!$A$5:$BY$2525,Adatbázis!AH$3,FALSE),""))</f>
        <v/>
      </c>
      <c r="AA13" s="3" t="str">
        <f>IF($C$1=Legördülő!$D$3,VLOOKUP(CONCATENATE($B$1,$C13,Legördülő!$G$11),Adatbázis!$A$6:$BY$2525,Adatbázis!AI$3,FALSE),IF($C$1=Legördülő!$D$5,VLOOKUP(CONCATENATE($B$1,$C13,$D$1),Adatbázis!$A$5:$BY$2525,Adatbázis!AI$3,FALSE),""))</f>
        <v/>
      </c>
      <c r="AB13" s="3" t="str">
        <f>IF($C$1=Legördülő!$D$3,VLOOKUP(CONCATENATE($B$1,$C13,Legördülő!$G$11),Adatbázis!$A$6:$BY$2525,Adatbázis!AJ$3,FALSE),IF($C$1=Legördülő!$D$5,VLOOKUP(CONCATENATE($B$1,$C13,$D$1),Adatbázis!$A$5:$BY$2525,Adatbázis!AJ$3,FALSE),""))</f>
        <v/>
      </c>
      <c r="AC13" s="3" t="str">
        <f>IF($C$1=Legördülő!$D$3,VLOOKUP(CONCATENATE($B$1,$C13,Legördülő!$G$11),Adatbázis!$A$6:$BY$2525,Adatbázis!AK$3,FALSE),IF($C$1=Legördülő!$D$5,VLOOKUP(CONCATENATE($B$1,$C13,$D$1),Adatbázis!$A$5:$BY$2525,Adatbázis!AK$3,FALSE),""))</f>
        <v/>
      </c>
      <c r="AD13" s="3" t="str">
        <f>IF($C$1=Legördülő!$D$3,VLOOKUP(CONCATENATE($B$1,$C13,Legördülő!$G$11),Adatbázis!$A$6:$BY$2525,Adatbázis!AL$3,FALSE),IF($C$1=Legördülő!$D$5,VLOOKUP(CONCATENATE($B$1,$C13,$D$1),Adatbázis!$A$5:$BY$2525,Adatbázis!AL$3,FALSE),""))</f>
        <v/>
      </c>
      <c r="AE13" s="3" t="str">
        <f>IF($C$1=Legördülő!$D$3,VLOOKUP(CONCATENATE($B$1,$C13,Legördülő!$G$11),Adatbázis!$A$6:$BY$2525,Adatbázis!AM$3,FALSE),IF($C$1=Legördülő!$D$5,VLOOKUP(CONCATENATE($B$1,$C13,$D$1),Adatbázis!$A$5:$BY$2525,Adatbázis!AM$3,FALSE),""))</f>
        <v/>
      </c>
      <c r="AF13" s="3" t="str">
        <f>IF($C$1=Legördülő!$D$3,VLOOKUP(CONCATENATE($B$1,$C13,Legördülő!$G$11),Adatbázis!$A$6:$BY$2525,Adatbázis!AN$3,FALSE),IF($C$1=Legördülő!$D$5,VLOOKUP(CONCATENATE($B$1,$C13,$D$1),Adatbázis!$A$5:$BY$2525,Adatbázis!AN$3,FALSE),""))</f>
        <v/>
      </c>
      <c r="AG13" s="3" t="str">
        <f>IF($C$1=Legördülő!$D$3,VLOOKUP(CONCATENATE($B$1,$C13,Legördülő!$G$11),Adatbázis!$A$6:$BY$2525,Adatbázis!AO$3,FALSE),IF($C$1=Legördülő!$D$5,VLOOKUP(CONCATENATE($B$1,$C13,$D$1),Adatbázis!$A$5:$BY$2525,Adatbázis!AO$3,FALSE),""))</f>
        <v/>
      </c>
      <c r="AH13" s="3" t="str">
        <f>IF($C$1=Legördülő!$D$3,VLOOKUP(CONCATENATE($B$1,$C13,Legördülő!$G$11),Adatbázis!$A$6:$BY$2525,Adatbázis!AP$3,FALSE),IF($C$1=Legördülő!$D$5,VLOOKUP(CONCATENATE($B$1,$C13,$D$1),Adatbázis!$A$5:$BY$2525,Adatbázis!AP$3,FALSE),""))</f>
        <v/>
      </c>
      <c r="AI13" s="3" t="str">
        <f>IF($C$1=Legördülő!$D$3,VLOOKUP(CONCATENATE($B$1,$C13,Legördülő!$G$11),Adatbázis!$A$6:$BY$2525,Adatbázis!AQ$3,FALSE),IF($C$1=Legördülő!$D$5,VLOOKUP(CONCATENATE($B$1,$C13,$D$1),Adatbázis!$A$5:$BY$2525,Adatbázis!AQ$3,FALSE),""))</f>
        <v/>
      </c>
      <c r="AJ13" s="3" t="str">
        <f>IF($C$1=Legördülő!$D$3,VLOOKUP(CONCATENATE($B$1,$C13,Legördülő!$G$11),Adatbázis!$A$6:$BY$2525,Adatbázis!AR$3,FALSE),IF($C$1=Legördülő!$D$5,VLOOKUP(CONCATENATE($B$1,$C13,$D$1),Adatbázis!$A$5:$BY$2525,Adatbázis!AR$3,FALSE),""))</f>
        <v/>
      </c>
      <c r="AK13" s="3" t="str">
        <f>IF($C$1=Legördülő!$D$3,VLOOKUP(CONCATENATE($B$1,$C13,Legördülő!$G$11),Adatbázis!$A$6:$BY$2525,Adatbázis!AS$3,FALSE),IF($C$1=Legördülő!$D$5,VLOOKUP(CONCATENATE($B$1,$C13,$D$1),Adatbázis!$A$5:$BY$2525,Adatbázis!AS$3,FALSE),""))</f>
        <v/>
      </c>
      <c r="AL13" s="3" t="str">
        <f>IF($C$1=Legördülő!$D$3,VLOOKUP(CONCATENATE($B$1,$C13,Legördülő!$G$11),Adatbázis!$A$6:$BY$2525,Adatbázis!AT$3,FALSE),IF($C$1=Legördülő!$D$5,VLOOKUP(CONCATENATE($B$1,$C13,$D$1),Adatbázis!$A$5:$BY$2525,Adatbázis!AT$3,FALSE),""))</f>
        <v/>
      </c>
      <c r="AM13" s="3" t="str">
        <f>IF($C$1=Legördülő!$D$3,VLOOKUP(CONCATENATE($B$1,$C13,Legördülő!$G$11),Adatbázis!$A$6:$BY$2525,Adatbázis!AU$3,FALSE),IF($C$1=Legördülő!$D$5,VLOOKUP(CONCATENATE($B$1,$C13,$D$1),Adatbázis!$A$5:$BY$2525,Adatbázis!AU$3,FALSE),""))</f>
        <v/>
      </c>
      <c r="AN13" s="3" t="str">
        <f>IF($C$1=Legördülő!$D$3,VLOOKUP(CONCATENATE($B$1,$C13,Legördülő!$G$11),Adatbázis!$A$6:$BY$2525,Adatbázis!AV$3,FALSE),IF($C$1=Legördülő!$D$5,VLOOKUP(CONCATENATE($B$1,$C13,$D$1),Adatbázis!$A$5:$BY$2525,Adatbázis!AV$3,FALSE),""))</f>
        <v/>
      </c>
      <c r="AO13" s="3" t="str">
        <f>IF($C$1=Legördülő!$D$3,VLOOKUP(CONCATENATE($B$1,$C13,Legördülő!$G$11),Adatbázis!$A$6:$BY$2525,Adatbázis!AW$3,FALSE),IF($C$1=Legördülő!$D$5,VLOOKUP(CONCATENATE($B$1,$C13,$D$1),Adatbázis!$A$5:$BY$2525,Adatbázis!AW$3,FALSE),""))</f>
        <v/>
      </c>
      <c r="AP13" s="3" t="str">
        <f>IF($C$1=Legördülő!$D$3,VLOOKUP(CONCATENATE($B$1,$C13,Legördülő!$G$11),Adatbázis!$A$6:$BY$2525,Adatbázis!AX$3,FALSE),IF($C$1=Legördülő!$D$5,VLOOKUP(CONCATENATE($B$1,$C13,$D$1),Adatbázis!$A$5:$BY$2525,Adatbázis!AX$3,FALSE),""))</f>
        <v/>
      </c>
      <c r="AQ13" s="3" t="str">
        <f>IF($C$1=Legördülő!$D$3,VLOOKUP(CONCATENATE($B$1,$C13,Legördülő!$G$11),Adatbázis!$A$6:$BY$2525,Adatbázis!AY$3,FALSE),IF($C$1=Legördülő!$D$5,VLOOKUP(CONCATENATE($B$1,$C13,$D$1),Adatbázis!$A$5:$BY$2525,Adatbázis!AY$3,FALSE),""))</f>
        <v/>
      </c>
      <c r="AR13" s="3" t="str">
        <f>IF($C$1=Legördülő!$D$3,VLOOKUP(CONCATENATE($B$1,$C13,Legördülő!$G$11),Adatbázis!$A$6:$BY$2525,Adatbázis!AZ$3,FALSE),IF($C$1=Legördülő!$D$5,VLOOKUP(CONCATENATE($B$1,$C13,$D$1),Adatbázis!$A$5:$BY$2525,Adatbázis!AZ$3,FALSE),""))</f>
        <v/>
      </c>
      <c r="AS13" s="3" t="str">
        <f>IF($C$1=Legördülő!$D$3,VLOOKUP(CONCATENATE($B$1,$C13,Legördülő!$G$11),Adatbázis!$A$6:$BY$2525,Adatbázis!BA$3,FALSE),IF($C$1=Legördülő!$D$5,VLOOKUP(CONCATENATE($B$1,$C13,$D$1),Adatbázis!$A$5:$BY$2525,Adatbázis!BA$3,FALSE),""))</f>
        <v/>
      </c>
      <c r="AT13" s="3" t="str">
        <f>IF($C$1=Legördülő!$D$3,VLOOKUP(CONCATENATE($B$1,$C13,Legördülő!$G$11),Adatbázis!$A$6:$BY$2525,Adatbázis!BB$3,FALSE),IF($C$1=Legördülő!$D$5,VLOOKUP(CONCATENATE($B$1,$C13,$D$1),Adatbázis!$A$5:$BY$2525,Adatbázis!BB$3,FALSE),""))</f>
        <v/>
      </c>
      <c r="AU13" s="3" t="str">
        <f>IF($C$1=Legördülő!$D$3,VLOOKUP(CONCATENATE($B$1,$C13,Legördülő!$G$11),Adatbázis!$A$6:$BY$2525,Adatbázis!BC$3,FALSE),IF($C$1=Legördülő!$D$5,VLOOKUP(CONCATENATE($B$1,$C13,$D$1),Adatbázis!$A$5:$BY$2525,Adatbázis!BC$3,FALSE),""))</f>
        <v/>
      </c>
      <c r="AV13" s="3" t="str">
        <f>IF($C$1=Legördülő!$D$3,VLOOKUP(CONCATENATE($B$1,$C13,Legördülő!$G$11),Adatbázis!$A$6:$BY$2525,Adatbázis!BD$3,FALSE),IF($C$1=Legördülő!$D$5,VLOOKUP(CONCATENATE($B$1,$C13,$D$1),Adatbázis!$A$5:$BY$2525,Adatbázis!BD$3,FALSE),""))</f>
        <v/>
      </c>
      <c r="AW13" s="3" t="str">
        <f>IF($C$1=Legördülő!$D$3,VLOOKUP(CONCATENATE($B$1,$C13,Legördülő!$G$11),Adatbázis!$A$6:$BY$2525,Adatbázis!BE$3,FALSE),IF($C$1=Legördülő!$D$5,VLOOKUP(CONCATENATE($B$1,$C13,$D$1),Adatbázis!$A$5:$BY$2525,Adatbázis!BE$3,FALSE),""))</f>
        <v/>
      </c>
      <c r="AX13" s="3" t="str">
        <f>IF($C$1=Legördülő!$D$3,VLOOKUP(CONCATENATE($B$1,$C13,Legördülő!$G$11),Adatbázis!$A$6:$BY$2525,Adatbázis!BF$3,FALSE),IF($C$1=Legördülő!$D$5,VLOOKUP(CONCATENATE($B$1,$C13,$D$1),Adatbázis!$A$5:$BY$2525,Adatbázis!BF$3,FALSE),""))</f>
        <v/>
      </c>
      <c r="AY13" s="3" t="str">
        <f>IF($C$1=Legördülő!$D$3,VLOOKUP(CONCATENATE($B$1,$C13,Legördülő!$G$11),Adatbázis!$A$6:$BY$2525,Adatbázis!BG$3,FALSE),IF($C$1=Legördülő!$D$5,VLOOKUP(CONCATENATE($B$1,$C13,$D$1),Adatbázis!$A$5:$BY$2525,Adatbázis!BG$3,FALSE),""))</f>
        <v/>
      </c>
      <c r="AZ13" s="3" t="str">
        <f>IF($C$1=Legördülő!$D$3,VLOOKUP(CONCATENATE($B$1,$C13,Legördülő!$G$11),Adatbázis!$A$6:$BY$2525,Adatbázis!BH$3,FALSE),IF($C$1=Legördülő!$D$5,VLOOKUP(CONCATENATE($B$1,$C13,$D$1),Adatbázis!$A$5:$BY$2525,Adatbázis!BH$3,FALSE),""))</f>
        <v/>
      </c>
      <c r="BA13" s="3" t="str">
        <f>IF($C$1=Legördülő!$D$3,VLOOKUP(CONCATENATE($B$1,$C13,Legördülő!$G$11),Adatbázis!$A$6:$BY$2525,Adatbázis!BI$3,FALSE),IF($C$1=Legördülő!$D$5,VLOOKUP(CONCATENATE($B$1,$C13,$D$1),Adatbázis!$A$5:$BY$2525,Adatbázis!BI$3,FALSE),""))</f>
        <v/>
      </c>
      <c r="BB13" s="3" t="str">
        <f>IF($C$1=Legördülő!$D$3,VLOOKUP(CONCATENATE($B$1,$C13,Legördülő!$G$11),Adatbázis!$A$6:$BY$2525,Adatbázis!BJ$3,FALSE),IF($C$1=Legördülő!$D$5,VLOOKUP(CONCATENATE($B$1,$C13,$D$1),Adatbázis!$A$5:$BY$2525,Adatbázis!BJ$3,FALSE),""))</f>
        <v/>
      </c>
      <c r="BC13" s="3" t="str">
        <f>IF($C$1=Legördülő!$D$3,VLOOKUP(CONCATENATE($B$1,$C13,Legördülő!$G$11),Adatbázis!$A$6:$BY$2525,Adatbázis!BK$3,FALSE),IF($C$1=Legördülő!$D$5,VLOOKUP(CONCATENATE($B$1,$C13,$D$1),Adatbázis!$A$5:$BY$2525,Adatbázis!BK$3,FALSE),""))</f>
        <v/>
      </c>
      <c r="BD13" s="3" t="str">
        <f>IF($C$1=Legördülő!$D$3,VLOOKUP(CONCATENATE($B$1,$C13,Legördülő!$G$11),Adatbázis!$A$6:$BY$2525,Adatbázis!BL$3,FALSE),IF($C$1=Legördülő!$D$5,VLOOKUP(CONCATENATE($B$1,$C13,$D$1),Adatbázis!$A$5:$BY$2525,Adatbázis!BL$3,FALSE),""))</f>
        <v/>
      </c>
      <c r="BE13" s="3" t="str">
        <f>IF($C$1=Legördülő!$D$3,VLOOKUP(CONCATENATE($B$1,$C13,Legördülő!$G$11),Adatbázis!$A$6:$BY$2525,Adatbázis!BM$3,FALSE),IF($C$1=Legördülő!$D$5,VLOOKUP(CONCATENATE($B$1,$C13,$D$1),Adatbázis!$A$5:$BY$2525,Adatbázis!BM$3,FALSE),""))</f>
        <v/>
      </c>
      <c r="BF13" s="3" t="str">
        <f>IF($C$1=Legördülő!$D$3,VLOOKUP(CONCATENATE($B$1,$C13,Legördülő!$G$11),Adatbázis!$A$6:$BY$2525,Adatbázis!BN$3,FALSE),IF($C$1=Legördülő!$D$5,VLOOKUP(CONCATENATE($B$1,$C13,$D$1),Adatbázis!$A$5:$BY$2525,Adatbázis!BN$3,FALSE),""))</f>
        <v/>
      </c>
      <c r="BG13" s="3" t="str">
        <f>IF($C$1=Legördülő!$D$3,VLOOKUP(CONCATENATE($B$1,$C13,Legördülő!$G$11),Adatbázis!$A$6:$BY$2525,Adatbázis!BO$3,FALSE),IF($C$1=Legördülő!$D$5,VLOOKUP(CONCATENATE($B$1,$C13,$D$1),Adatbázis!$A$5:$BY$2525,Adatbázis!BO$3,FALSE),""))</f>
        <v/>
      </c>
      <c r="BH13" s="3" t="str">
        <f>IF($C$1=Legördülő!$D$3,VLOOKUP(CONCATENATE($B$1,$C13,Legördülő!$G$11),Adatbázis!$A$6:$BY$2525,Adatbázis!BP$3,FALSE),IF($C$1=Legördülő!$D$5,VLOOKUP(CONCATENATE($B$1,$C13,$D$1),Adatbázis!$A$5:$BY$2525,Adatbázis!BP$3,FALSE),""))</f>
        <v/>
      </c>
      <c r="BI13" s="3" t="str">
        <f>IF($C$1=Legördülő!$D$3,VLOOKUP(CONCATENATE($B$1,$C13,Legördülő!$G$11),Adatbázis!$A$6:$BY$2525,Adatbázis!BQ$3,FALSE),IF($C$1=Legördülő!$D$5,VLOOKUP(CONCATENATE($B$1,$C13,$D$1),Adatbázis!$A$5:$BY$2525,Adatbázis!BQ$3,FALSE),""))</f>
        <v/>
      </c>
      <c r="BJ13" s="3" t="str">
        <f>IF($C$1=Legördülő!$D$3,VLOOKUP(CONCATENATE($B$1,$C13,Legördülő!$G$11),Adatbázis!$A$6:$BY$2525,Adatbázis!BR$3,FALSE),IF($C$1=Legördülő!$D$5,VLOOKUP(CONCATENATE($B$1,$C13,$D$1),Adatbázis!$A$5:$BY$2525,Adatbázis!BR$3,FALSE),""))</f>
        <v/>
      </c>
      <c r="BK13" s="3" t="str">
        <f>IF($C$1=Legördülő!$D$3,VLOOKUP(CONCATENATE($B$1,$C13,Legördülő!$G$11),Adatbázis!$A$6:$BY$2525,Adatbázis!BS$3,FALSE),IF($C$1=Legördülő!$D$5,VLOOKUP(CONCATENATE($B$1,$C13,$D$1),Adatbázis!$A$5:$BY$2525,Adatbázis!BS$3,FALSE),""))</f>
        <v/>
      </c>
      <c r="BL13" s="3" t="str">
        <f>IF($C$1=Legördülő!$D$3,VLOOKUP(CONCATENATE($B$1,$C13,Legördülő!$G$11),Adatbázis!$A$6:$BY$2525,Adatbázis!BT$3,FALSE),IF($C$1=Legördülő!$D$5,VLOOKUP(CONCATENATE($B$1,$C13,$D$1),Adatbázis!$A$5:$BY$2525,Adatbázis!BT$3,FALSE),""))</f>
        <v/>
      </c>
      <c r="BM13" s="3" t="str">
        <f>IF($C$1=Legördülő!$D$3,VLOOKUP(CONCATENATE($B$1,$C13,Legördülő!$G$11),Adatbázis!$A$6:$BY$2525,Adatbázis!BU$3,FALSE),IF($C$1=Legördülő!$D$5,VLOOKUP(CONCATENATE($B$1,$C13,$D$1),Adatbázis!$A$5:$BY$2525,Adatbázis!BU$3,FALSE),""))</f>
        <v/>
      </c>
      <c r="BN13" s="3" t="str">
        <f>IF($C$1=Legördülő!$D$3,VLOOKUP(CONCATENATE($B$1,$C13,Legördülő!$G$11),Adatbázis!$A$6:$BY$2525,Adatbázis!BV$3,FALSE),IF($C$1=Legördülő!$D$5,VLOOKUP(CONCATENATE($B$1,$C13,$D$1),Adatbázis!$A$5:$BY$2525,Adatbázis!BV$3,FALSE),""))</f>
        <v/>
      </c>
      <c r="BO13" s="3" t="str">
        <f>IF($C$1=Legördülő!$D$3,VLOOKUP(CONCATENATE($B$1,$C13,Legördülő!$G$11),Adatbázis!$A$6:$BY$2525,Adatbázis!BW$3,FALSE),IF($C$1=Legördülő!$D$5,VLOOKUP(CONCATENATE($B$1,$C13,$D$1),Adatbázis!$A$5:$BY$2525,Adatbázis!BW$3,FALSE),""))</f>
        <v/>
      </c>
      <c r="BP13" s="3" t="str">
        <f>IF($C$1=Legördülő!$D$3,VLOOKUP(CONCATENATE($B$1,$C13,Legördülő!$G$11),Adatbázis!$A$6:$BY$2525,Adatbázis!BX$3,FALSE),IF($C$1=Legördülő!$D$5,VLOOKUP(CONCATENATE($B$1,$C13,$D$1),Adatbázis!$A$5:$BY$2525,Adatbázis!BX$3,FALSE),""))</f>
        <v/>
      </c>
    </row>
    <row r="14" spans="2:68" x14ac:dyDescent="0.25">
      <c r="B14">
        <f t="shared" si="0"/>
        <v>2010</v>
      </c>
      <c r="C14" s="2" t="str">
        <f>IF($C$1=Legördülő!$D$4,"",Adatbázis!$L17)</f>
        <v>25 Gazdálkodási jellegű foglalkozások</v>
      </c>
      <c r="D14" t="str">
        <f>IF($C$1=Legördülő!$D$5,$D$1,"")</f>
        <v/>
      </c>
      <c r="E14" s="3">
        <f>IF($C$1=Legördülő!$D$2,VLOOKUP(CONCATENATE(Megjelenítő!$B$1,Megjelenítő!$C14,Megjelenítő!E$2),Adatbázis!$B$6:$BY$2525,76,FALSE),IF($C$1=Legördülő!$D$3,VLOOKUP(CONCATENATE($B$1,$C14,Legördülő!$G$11),Adatbázis!$A$6:$BY$2525,Adatbázis!M$3,FALSE),IF($C$1=Legördülő!$D$5,VLOOKUP(CONCATENATE($B$1,$C14,$D$1),Adatbázis!$A$5:$BY$2525,Adatbázis!M$3,FALSE),"")))</f>
        <v>0</v>
      </c>
      <c r="F14" s="3">
        <f>IF($C$1=Legördülő!$D$2,VLOOKUP(CONCATENATE(Megjelenítő!$B$1,Megjelenítő!$C14,Megjelenítő!F$2),Adatbázis!$B$6:$BY$2525,76,FALSE),IF($C$1=Legördülő!$D$3,VLOOKUP(CONCATENATE($B$1,$C14,Legördülő!$G$11),Adatbázis!$A$6:$BY$2525,Adatbázis!N$3,FALSE),IF($C$1=Legördülő!$D$5,VLOOKUP(CONCATENATE($B$1,$C14,$D$1),Adatbázis!$A$5:$BY$2525,Adatbázis!N$3,FALSE),"")))</f>
        <v>3</v>
      </c>
      <c r="G14" s="3">
        <f>IF($C$1=Legördülő!$D$2,VLOOKUP(CONCATENATE(Megjelenítő!$B$1,Megjelenítő!$C14,Megjelenítő!G$2),Adatbázis!$B$6:$BY$2525,76,FALSE),IF($C$1=Legördülő!$D$3,VLOOKUP(CONCATENATE($B$1,$C14,Legördülő!$G$11),Adatbázis!$A$6:$BY$2525,Adatbázis!O$3,FALSE),IF($C$1=Legördülő!$D$5,VLOOKUP(CONCATENATE($B$1,$C14,$D$1),Adatbázis!$A$5:$BY$2525,Adatbázis!O$3,FALSE),"")))</f>
        <v>0</v>
      </c>
      <c r="H14" s="3">
        <f>IF($C$1=Legördülő!$D$2,VLOOKUP(CONCATENATE(Megjelenítő!$B$1,Megjelenítő!$C14,Megjelenítő!H$2),Adatbázis!$B$6:$BY$2525,76,FALSE),IF($C$1=Legördülő!$D$3,VLOOKUP(CONCATENATE($B$1,$C14,Legördülő!$G$11),Adatbázis!$A$6:$BY$2525,Adatbázis!P$3,FALSE),IF($C$1=Legördülő!$D$5,VLOOKUP(CONCATENATE($B$1,$C14,$D$1),Adatbázis!$A$5:$BY$2525,Adatbázis!P$3,FALSE),"")))</f>
        <v>3.5</v>
      </c>
      <c r="I14" s="3">
        <f>IF($C$1=Legördülő!$D$2,VLOOKUP(CONCATENATE(Megjelenítő!$B$1,Megjelenítő!$C14,Megjelenítő!I$2),Adatbázis!$B$6:$BY$2525,76,FALSE),IF($C$1=Legördülő!$D$3,VLOOKUP(CONCATENATE($B$1,$C14,Legördülő!$G$11),Adatbázis!$A$6:$BY$2525,Adatbázis!Q$3,FALSE),IF($C$1=Legördülő!$D$5,VLOOKUP(CONCATENATE($B$1,$C14,$D$1),Adatbázis!$A$5:$BY$2525,Adatbázis!Q$3,FALSE),"")))</f>
        <v>167.5</v>
      </c>
      <c r="J14" s="3">
        <f>IF($C$1=Legördülő!$D$2,VLOOKUP(CONCATENATE(Megjelenítő!$B$1,Megjelenítő!$C14,Megjelenítő!J$2),Adatbázis!$B$6:$BY$2525,76,FALSE),IF($C$1=Legördülő!$D$3,VLOOKUP(CONCATENATE($B$1,$C14,Legördülő!$G$11),Adatbázis!$A$6:$BY$2525,Adatbázis!R$3,FALSE),IF($C$1=Legördülő!$D$5,VLOOKUP(CONCATENATE($B$1,$C14,$D$1),Adatbázis!$A$5:$BY$2525,Adatbázis!R$3,FALSE),"")))</f>
        <v>77</v>
      </c>
      <c r="K14" s="3">
        <f>IF($C$1=Legördülő!$D$2,VLOOKUP(CONCATENATE(Megjelenítő!$B$1,Megjelenítő!$C14,Megjelenítő!K$2),Adatbázis!$B$6:$BY$2525,76,FALSE),IF($C$1=Legördülő!$D$3,VLOOKUP(CONCATENATE($B$1,$C14,Legördülő!$G$11),Adatbázis!$A$6:$BY$2525,Adatbázis!S$3,FALSE),IF($C$1=Legördülő!$D$5,VLOOKUP(CONCATENATE($B$1,$C14,$D$1),Adatbázis!$A$5:$BY$2525,Adatbázis!S$3,FALSE),"")))</f>
        <v>15.5</v>
      </c>
      <c r="L14" s="3">
        <f>IF($C$1=Legördülő!$D$2,VLOOKUP(CONCATENATE(Megjelenítő!$B$1,Megjelenítő!$C14,Megjelenítő!L$2),Adatbázis!$B$6:$BY$2525,76,FALSE),IF($C$1=Legördülő!$D$3,VLOOKUP(CONCATENATE($B$1,$C14,Legördülő!$G$11),Adatbázis!$A$6:$BY$2525,Adatbázis!T$3,FALSE),IF($C$1=Legördülő!$D$5,VLOOKUP(CONCATENATE($B$1,$C14,$D$1),Adatbázis!$A$5:$BY$2525,Adatbázis!T$3,FALSE),"")))</f>
        <v>26061.5</v>
      </c>
      <c r="M14" s="3">
        <f>IF($C$1=Legördülő!$D$2,VLOOKUP(CONCATENATE(Megjelenítő!$B$1,Megjelenítő!$C14,Megjelenítő!M$2),Adatbázis!$B$6:$BY$2525,76,FALSE),IF($C$1=Legördülő!$D$3,VLOOKUP(CONCATENATE($B$1,$C14,Legördülő!$G$11),Adatbázis!$A$6:$BY$2525,Adatbázis!U$3,FALSE),IF($C$1=Legördülő!$D$5,VLOOKUP(CONCATENATE($B$1,$C14,$D$1),Adatbázis!$A$5:$BY$2525,Adatbázis!U$3,FALSE),"")))</f>
        <v>13246.5</v>
      </c>
      <c r="N14" s="3">
        <f>IF($C$1=Legördülő!$D$2,VLOOKUP(CONCATENATE(Megjelenítő!$B$1,Megjelenítő!$C14,Megjelenítő!N$2),Adatbázis!$B$6:$BY$2525,76,FALSE),IF($C$1=Legördülő!$D$3,VLOOKUP(CONCATENATE($B$1,$C14,Legördülő!$G$11),Adatbázis!$A$6:$BY$2525,Adatbázis!V$3,FALSE),IF($C$1=Legördülő!$D$5,VLOOKUP(CONCATENATE($B$1,$C14,$D$1),Adatbázis!$A$5:$BY$2525,Adatbázis!V$3,FALSE),"")))</f>
        <v>39574.5</v>
      </c>
      <c r="O14" s="3" t="str">
        <f>IF($C$1=Legördülő!$D$3,VLOOKUP(CONCATENATE($B$1,$C14,Legördülő!$G$11),Adatbázis!$A$6:$BY$2525,Adatbázis!W$3,FALSE),IF($C$1=Legördülő!$D$5,VLOOKUP(CONCATENATE($B$1,$C14,$D$1),Adatbázis!$A$5:$BY$2525,Adatbázis!W$3,FALSE),""))</f>
        <v/>
      </c>
      <c r="P14" s="3" t="str">
        <f>IF($C$1=Legördülő!$D$3,VLOOKUP(CONCATENATE($B$1,$C14,Legördülő!$G$11),Adatbázis!$A$6:$BY$2525,Adatbázis!X$3,FALSE),IF($C$1=Legördülő!$D$5,VLOOKUP(CONCATENATE($B$1,$C14,$D$1),Adatbázis!$A$5:$BY$2525,Adatbázis!X$3,FALSE),""))</f>
        <v/>
      </c>
      <c r="Q14" s="3" t="str">
        <f>IF($C$1=Legördülő!$D$3,VLOOKUP(CONCATENATE($B$1,$C14,Legördülő!$G$11),Adatbázis!$A$6:$BY$2525,Adatbázis!Y$3,FALSE),IF($C$1=Legördülő!$D$5,VLOOKUP(CONCATENATE($B$1,$C14,$D$1),Adatbázis!$A$5:$BY$2525,Adatbázis!Y$3,FALSE),""))</f>
        <v/>
      </c>
      <c r="R14" s="3" t="str">
        <f>IF($C$1=Legördülő!$D$3,VLOOKUP(CONCATENATE($B$1,$C14,Legördülő!$G$11),Adatbázis!$A$6:$BY$2525,Adatbázis!Z$3,FALSE),IF($C$1=Legördülő!$D$5,VLOOKUP(CONCATENATE($B$1,$C14,$D$1),Adatbázis!$A$5:$BY$2525,Adatbázis!Z$3,FALSE),""))</f>
        <v/>
      </c>
      <c r="S14" s="3" t="str">
        <f>IF($C$1=Legördülő!$D$3,VLOOKUP(CONCATENATE($B$1,$C14,Legördülő!$G$11),Adatbázis!$A$6:$BY$2525,Adatbázis!AA$3,FALSE),IF($C$1=Legördülő!$D$5,VLOOKUP(CONCATENATE($B$1,$C14,$D$1),Adatbázis!$A$5:$BY$2525,Adatbázis!AA$3,FALSE),""))</f>
        <v/>
      </c>
      <c r="T14" s="3" t="str">
        <f>IF($C$1=Legördülő!$D$3,VLOOKUP(CONCATENATE($B$1,$C14,Legördülő!$G$11),Adatbázis!$A$6:$BY$2525,Adatbázis!AB$3,FALSE),IF($C$1=Legördülő!$D$5,VLOOKUP(CONCATENATE($B$1,$C14,$D$1),Adatbázis!$A$5:$BY$2525,Adatbázis!AB$3,FALSE),""))</f>
        <v/>
      </c>
      <c r="U14" s="3" t="str">
        <f>IF($C$1=Legördülő!$D$3,VLOOKUP(CONCATENATE($B$1,$C14,Legördülő!$G$11),Adatbázis!$A$6:$BY$2525,Adatbázis!AC$3,FALSE),IF($C$1=Legördülő!$D$5,VLOOKUP(CONCATENATE($B$1,$C14,$D$1),Adatbázis!$A$5:$BY$2525,Adatbázis!AC$3,FALSE),""))</f>
        <v/>
      </c>
      <c r="V14" s="3" t="str">
        <f>IF($C$1=Legördülő!$D$3,VLOOKUP(CONCATENATE($B$1,$C14,Legördülő!$G$11),Adatbázis!$A$6:$BY$2525,Adatbázis!AD$3,FALSE),IF($C$1=Legördülő!$D$5,VLOOKUP(CONCATENATE($B$1,$C14,$D$1),Adatbázis!$A$5:$BY$2525,Adatbázis!AD$3,FALSE),""))</f>
        <v/>
      </c>
      <c r="W14" s="3" t="str">
        <f>IF($C$1=Legördülő!$D$3,VLOOKUP(CONCATENATE($B$1,$C14,Legördülő!$G$11),Adatbázis!$A$6:$BY$2525,Adatbázis!AE$3,FALSE),IF($C$1=Legördülő!$D$5,VLOOKUP(CONCATENATE($B$1,$C14,$D$1),Adatbázis!$A$5:$BY$2525,Adatbázis!AE$3,FALSE),""))</f>
        <v/>
      </c>
      <c r="X14" s="3" t="str">
        <f>IF($C$1=Legördülő!$D$3,VLOOKUP(CONCATENATE($B$1,$C14,Legördülő!$G$11),Adatbázis!$A$6:$BY$2525,Adatbázis!AF$3,FALSE),IF($C$1=Legördülő!$D$5,VLOOKUP(CONCATENATE($B$1,$C14,$D$1),Adatbázis!$A$5:$BY$2525,Adatbázis!AF$3,FALSE),""))</f>
        <v/>
      </c>
      <c r="Y14" s="3" t="str">
        <f>IF($C$1=Legördülő!$D$3,VLOOKUP(CONCATENATE($B$1,$C14,Legördülő!$G$11),Adatbázis!$A$6:$BY$2525,Adatbázis!AG$3,FALSE),IF($C$1=Legördülő!$D$5,VLOOKUP(CONCATENATE($B$1,$C14,$D$1),Adatbázis!$A$5:$BY$2525,Adatbázis!AG$3,FALSE),""))</f>
        <v/>
      </c>
      <c r="Z14" s="3" t="str">
        <f>IF($C$1=Legördülő!$D$3,VLOOKUP(CONCATENATE($B$1,$C14,Legördülő!$G$11),Adatbázis!$A$6:$BY$2525,Adatbázis!AH$3,FALSE),IF($C$1=Legördülő!$D$5,VLOOKUP(CONCATENATE($B$1,$C14,$D$1),Adatbázis!$A$5:$BY$2525,Adatbázis!AH$3,FALSE),""))</f>
        <v/>
      </c>
      <c r="AA14" s="3" t="str">
        <f>IF($C$1=Legördülő!$D$3,VLOOKUP(CONCATENATE($B$1,$C14,Legördülő!$G$11),Adatbázis!$A$6:$BY$2525,Adatbázis!AI$3,FALSE),IF($C$1=Legördülő!$D$5,VLOOKUP(CONCATENATE($B$1,$C14,$D$1),Adatbázis!$A$5:$BY$2525,Adatbázis!AI$3,FALSE),""))</f>
        <v/>
      </c>
      <c r="AB14" s="3" t="str">
        <f>IF($C$1=Legördülő!$D$3,VLOOKUP(CONCATENATE($B$1,$C14,Legördülő!$G$11),Adatbázis!$A$6:$BY$2525,Adatbázis!AJ$3,FALSE),IF($C$1=Legördülő!$D$5,VLOOKUP(CONCATENATE($B$1,$C14,$D$1),Adatbázis!$A$5:$BY$2525,Adatbázis!AJ$3,FALSE),""))</f>
        <v/>
      </c>
      <c r="AC14" s="3" t="str">
        <f>IF($C$1=Legördülő!$D$3,VLOOKUP(CONCATENATE($B$1,$C14,Legördülő!$G$11),Adatbázis!$A$6:$BY$2525,Adatbázis!AK$3,FALSE),IF($C$1=Legördülő!$D$5,VLOOKUP(CONCATENATE($B$1,$C14,$D$1),Adatbázis!$A$5:$BY$2525,Adatbázis!AK$3,FALSE),""))</f>
        <v/>
      </c>
      <c r="AD14" s="3" t="str">
        <f>IF($C$1=Legördülő!$D$3,VLOOKUP(CONCATENATE($B$1,$C14,Legördülő!$G$11),Adatbázis!$A$6:$BY$2525,Adatbázis!AL$3,FALSE),IF($C$1=Legördülő!$D$5,VLOOKUP(CONCATENATE($B$1,$C14,$D$1),Adatbázis!$A$5:$BY$2525,Adatbázis!AL$3,FALSE),""))</f>
        <v/>
      </c>
      <c r="AE14" s="3" t="str">
        <f>IF($C$1=Legördülő!$D$3,VLOOKUP(CONCATENATE($B$1,$C14,Legördülő!$G$11),Adatbázis!$A$6:$BY$2525,Adatbázis!AM$3,FALSE),IF($C$1=Legördülő!$D$5,VLOOKUP(CONCATENATE($B$1,$C14,$D$1),Adatbázis!$A$5:$BY$2525,Adatbázis!AM$3,FALSE),""))</f>
        <v/>
      </c>
      <c r="AF14" s="3" t="str">
        <f>IF($C$1=Legördülő!$D$3,VLOOKUP(CONCATENATE($B$1,$C14,Legördülő!$G$11),Adatbázis!$A$6:$BY$2525,Adatbázis!AN$3,FALSE),IF($C$1=Legördülő!$D$5,VLOOKUP(CONCATENATE($B$1,$C14,$D$1),Adatbázis!$A$5:$BY$2525,Adatbázis!AN$3,FALSE),""))</f>
        <v/>
      </c>
      <c r="AG14" s="3" t="str">
        <f>IF($C$1=Legördülő!$D$3,VLOOKUP(CONCATENATE($B$1,$C14,Legördülő!$G$11),Adatbázis!$A$6:$BY$2525,Adatbázis!AO$3,FALSE),IF($C$1=Legördülő!$D$5,VLOOKUP(CONCATENATE($B$1,$C14,$D$1),Adatbázis!$A$5:$BY$2525,Adatbázis!AO$3,FALSE),""))</f>
        <v/>
      </c>
      <c r="AH14" s="3" t="str">
        <f>IF($C$1=Legördülő!$D$3,VLOOKUP(CONCATENATE($B$1,$C14,Legördülő!$G$11),Adatbázis!$A$6:$BY$2525,Adatbázis!AP$3,FALSE),IF($C$1=Legördülő!$D$5,VLOOKUP(CONCATENATE($B$1,$C14,$D$1),Adatbázis!$A$5:$BY$2525,Adatbázis!AP$3,FALSE),""))</f>
        <v/>
      </c>
      <c r="AI14" s="3" t="str">
        <f>IF($C$1=Legördülő!$D$3,VLOOKUP(CONCATENATE($B$1,$C14,Legördülő!$G$11),Adatbázis!$A$6:$BY$2525,Adatbázis!AQ$3,FALSE),IF($C$1=Legördülő!$D$5,VLOOKUP(CONCATENATE($B$1,$C14,$D$1),Adatbázis!$A$5:$BY$2525,Adatbázis!AQ$3,FALSE),""))</f>
        <v/>
      </c>
      <c r="AJ14" s="3" t="str">
        <f>IF($C$1=Legördülő!$D$3,VLOOKUP(CONCATENATE($B$1,$C14,Legördülő!$G$11),Adatbázis!$A$6:$BY$2525,Adatbázis!AR$3,FALSE),IF($C$1=Legördülő!$D$5,VLOOKUP(CONCATENATE($B$1,$C14,$D$1),Adatbázis!$A$5:$BY$2525,Adatbázis!AR$3,FALSE),""))</f>
        <v/>
      </c>
      <c r="AK14" s="3" t="str">
        <f>IF($C$1=Legördülő!$D$3,VLOOKUP(CONCATENATE($B$1,$C14,Legördülő!$G$11),Adatbázis!$A$6:$BY$2525,Adatbázis!AS$3,FALSE),IF($C$1=Legördülő!$D$5,VLOOKUP(CONCATENATE($B$1,$C14,$D$1),Adatbázis!$A$5:$BY$2525,Adatbázis!AS$3,FALSE),""))</f>
        <v/>
      </c>
      <c r="AL14" s="3" t="str">
        <f>IF($C$1=Legördülő!$D$3,VLOOKUP(CONCATENATE($B$1,$C14,Legördülő!$G$11),Adatbázis!$A$6:$BY$2525,Adatbázis!AT$3,FALSE),IF($C$1=Legördülő!$D$5,VLOOKUP(CONCATENATE($B$1,$C14,$D$1),Adatbázis!$A$5:$BY$2525,Adatbázis!AT$3,FALSE),""))</f>
        <v/>
      </c>
      <c r="AM14" s="3" t="str">
        <f>IF($C$1=Legördülő!$D$3,VLOOKUP(CONCATENATE($B$1,$C14,Legördülő!$G$11),Adatbázis!$A$6:$BY$2525,Adatbázis!AU$3,FALSE),IF($C$1=Legördülő!$D$5,VLOOKUP(CONCATENATE($B$1,$C14,$D$1),Adatbázis!$A$5:$BY$2525,Adatbázis!AU$3,FALSE),""))</f>
        <v/>
      </c>
      <c r="AN14" s="3" t="str">
        <f>IF($C$1=Legördülő!$D$3,VLOOKUP(CONCATENATE($B$1,$C14,Legördülő!$G$11),Adatbázis!$A$6:$BY$2525,Adatbázis!AV$3,FALSE),IF($C$1=Legördülő!$D$5,VLOOKUP(CONCATENATE($B$1,$C14,$D$1),Adatbázis!$A$5:$BY$2525,Adatbázis!AV$3,FALSE),""))</f>
        <v/>
      </c>
      <c r="AO14" s="3" t="str">
        <f>IF($C$1=Legördülő!$D$3,VLOOKUP(CONCATENATE($B$1,$C14,Legördülő!$G$11),Adatbázis!$A$6:$BY$2525,Adatbázis!AW$3,FALSE),IF($C$1=Legördülő!$D$5,VLOOKUP(CONCATENATE($B$1,$C14,$D$1),Adatbázis!$A$5:$BY$2525,Adatbázis!AW$3,FALSE),""))</f>
        <v/>
      </c>
      <c r="AP14" s="3" t="str">
        <f>IF($C$1=Legördülő!$D$3,VLOOKUP(CONCATENATE($B$1,$C14,Legördülő!$G$11),Adatbázis!$A$6:$BY$2525,Adatbázis!AX$3,FALSE),IF($C$1=Legördülő!$D$5,VLOOKUP(CONCATENATE($B$1,$C14,$D$1),Adatbázis!$A$5:$BY$2525,Adatbázis!AX$3,FALSE),""))</f>
        <v/>
      </c>
      <c r="AQ14" s="3" t="str">
        <f>IF($C$1=Legördülő!$D$3,VLOOKUP(CONCATENATE($B$1,$C14,Legördülő!$G$11),Adatbázis!$A$6:$BY$2525,Adatbázis!AY$3,FALSE),IF($C$1=Legördülő!$D$5,VLOOKUP(CONCATENATE($B$1,$C14,$D$1),Adatbázis!$A$5:$BY$2525,Adatbázis!AY$3,FALSE),""))</f>
        <v/>
      </c>
      <c r="AR14" s="3" t="str">
        <f>IF($C$1=Legördülő!$D$3,VLOOKUP(CONCATENATE($B$1,$C14,Legördülő!$G$11),Adatbázis!$A$6:$BY$2525,Adatbázis!AZ$3,FALSE),IF($C$1=Legördülő!$D$5,VLOOKUP(CONCATENATE($B$1,$C14,$D$1),Adatbázis!$A$5:$BY$2525,Adatbázis!AZ$3,FALSE),""))</f>
        <v/>
      </c>
      <c r="AS14" s="3" t="str">
        <f>IF($C$1=Legördülő!$D$3,VLOOKUP(CONCATENATE($B$1,$C14,Legördülő!$G$11),Adatbázis!$A$6:$BY$2525,Adatbázis!BA$3,FALSE),IF($C$1=Legördülő!$D$5,VLOOKUP(CONCATENATE($B$1,$C14,$D$1),Adatbázis!$A$5:$BY$2525,Adatbázis!BA$3,FALSE),""))</f>
        <v/>
      </c>
      <c r="AT14" s="3" t="str">
        <f>IF($C$1=Legördülő!$D$3,VLOOKUP(CONCATENATE($B$1,$C14,Legördülő!$G$11),Adatbázis!$A$6:$BY$2525,Adatbázis!BB$3,FALSE),IF($C$1=Legördülő!$D$5,VLOOKUP(CONCATENATE($B$1,$C14,$D$1),Adatbázis!$A$5:$BY$2525,Adatbázis!BB$3,FALSE),""))</f>
        <v/>
      </c>
      <c r="AU14" s="3" t="str">
        <f>IF($C$1=Legördülő!$D$3,VLOOKUP(CONCATENATE($B$1,$C14,Legördülő!$G$11),Adatbázis!$A$6:$BY$2525,Adatbázis!BC$3,FALSE),IF($C$1=Legördülő!$D$5,VLOOKUP(CONCATENATE($B$1,$C14,$D$1),Adatbázis!$A$5:$BY$2525,Adatbázis!BC$3,FALSE),""))</f>
        <v/>
      </c>
      <c r="AV14" s="3" t="str">
        <f>IF($C$1=Legördülő!$D$3,VLOOKUP(CONCATENATE($B$1,$C14,Legördülő!$G$11),Adatbázis!$A$6:$BY$2525,Adatbázis!BD$3,FALSE),IF($C$1=Legördülő!$D$5,VLOOKUP(CONCATENATE($B$1,$C14,$D$1),Adatbázis!$A$5:$BY$2525,Adatbázis!BD$3,FALSE),""))</f>
        <v/>
      </c>
      <c r="AW14" s="3" t="str">
        <f>IF($C$1=Legördülő!$D$3,VLOOKUP(CONCATENATE($B$1,$C14,Legördülő!$G$11),Adatbázis!$A$6:$BY$2525,Adatbázis!BE$3,FALSE),IF($C$1=Legördülő!$D$5,VLOOKUP(CONCATENATE($B$1,$C14,$D$1),Adatbázis!$A$5:$BY$2525,Adatbázis!BE$3,FALSE),""))</f>
        <v/>
      </c>
      <c r="AX14" s="3" t="str">
        <f>IF($C$1=Legördülő!$D$3,VLOOKUP(CONCATENATE($B$1,$C14,Legördülő!$G$11),Adatbázis!$A$6:$BY$2525,Adatbázis!BF$3,FALSE),IF($C$1=Legördülő!$D$5,VLOOKUP(CONCATENATE($B$1,$C14,$D$1),Adatbázis!$A$5:$BY$2525,Adatbázis!BF$3,FALSE),""))</f>
        <v/>
      </c>
      <c r="AY14" s="3" t="str">
        <f>IF($C$1=Legördülő!$D$3,VLOOKUP(CONCATENATE($B$1,$C14,Legördülő!$G$11),Adatbázis!$A$6:$BY$2525,Adatbázis!BG$3,FALSE),IF($C$1=Legördülő!$D$5,VLOOKUP(CONCATENATE($B$1,$C14,$D$1),Adatbázis!$A$5:$BY$2525,Adatbázis!BG$3,FALSE),""))</f>
        <v/>
      </c>
      <c r="AZ14" s="3" t="str">
        <f>IF($C$1=Legördülő!$D$3,VLOOKUP(CONCATENATE($B$1,$C14,Legördülő!$G$11),Adatbázis!$A$6:$BY$2525,Adatbázis!BH$3,FALSE),IF($C$1=Legördülő!$D$5,VLOOKUP(CONCATENATE($B$1,$C14,$D$1),Adatbázis!$A$5:$BY$2525,Adatbázis!BH$3,FALSE),""))</f>
        <v/>
      </c>
      <c r="BA14" s="3" t="str">
        <f>IF($C$1=Legördülő!$D$3,VLOOKUP(CONCATENATE($B$1,$C14,Legördülő!$G$11),Adatbázis!$A$6:$BY$2525,Adatbázis!BI$3,FALSE),IF($C$1=Legördülő!$D$5,VLOOKUP(CONCATENATE($B$1,$C14,$D$1),Adatbázis!$A$5:$BY$2525,Adatbázis!BI$3,FALSE),""))</f>
        <v/>
      </c>
      <c r="BB14" s="3" t="str">
        <f>IF($C$1=Legördülő!$D$3,VLOOKUP(CONCATENATE($B$1,$C14,Legördülő!$G$11),Adatbázis!$A$6:$BY$2525,Adatbázis!BJ$3,FALSE),IF($C$1=Legördülő!$D$5,VLOOKUP(CONCATENATE($B$1,$C14,$D$1),Adatbázis!$A$5:$BY$2525,Adatbázis!BJ$3,FALSE),""))</f>
        <v/>
      </c>
      <c r="BC14" s="3" t="str">
        <f>IF($C$1=Legördülő!$D$3,VLOOKUP(CONCATENATE($B$1,$C14,Legördülő!$G$11),Adatbázis!$A$6:$BY$2525,Adatbázis!BK$3,FALSE),IF($C$1=Legördülő!$D$5,VLOOKUP(CONCATENATE($B$1,$C14,$D$1),Adatbázis!$A$5:$BY$2525,Adatbázis!BK$3,FALSE),""))</f>
        <v/>
      </c>
      <c r="BD14" s="3" t="str">
        <f>IF($C$1=Legördülő!$D$3,VLOOKUP(CONCATENATE($B$1,$C14,Legördülő!$G$11),Adatbázis!$A$6:$BY$2525,Adatbázis!BL$3,FALSE),IF($C$1=Legördülő!$D$5,VLOOKUP(CONCATENATE($B$1,$C14,$D$1),Adatbázis!$A$5:$BY$2525,Adatbázis!BL$3,FALSE),""))</f>
        <v/>
      </c>
      <c r="BE14" s="3" t="str">
        <f>IF($C$1=Legördülő!$D$3,VLOOKUP(CONCATENATE($B$1,$C14,Legördülő!$G$11),Adatbázis!$A$6:$BY$2525,Adatbázis!BM$3,FALSE),IF($C$1=Legördülő!$D$5,VLOOKUP(CONCATENATE($B$1,$C14,$D$1),Adatbázis!$A$5:$BY$2525,Adatbázis!BM$3,FALSE),""))</f>
        <v/>
      </c>
      <c r="BF14" s="3" t="str">
        <f>IF($C$1=Legördülő!$D$3,VLOOKUP(CONCATENATE($B$1,$C14,Legördülő!$G$11),Adatbázis!$A$6:$BY$2525,Adatbázis!BN$3,FALSE),IF($C$1=Legördülő!$D$5,VLOOKUP(CONCATENATE($B$1,$C14,$D$1),Adatbázis!$A$5:$BY$2525,Adatbázis!BN$3,FALSE),""))</f>
        <v/>
      </c>
      <c r="BG14" s="3" t="str">
        <f>IF($C$1=Legördülő!$D$3,VLOOKUP(CONCATENATE($B$1,$C14,Legördülő!$G$11),Adatbázis!$A$6:$BY$2525,Adatbázis!BO$3,FALSE),IF($C$1=Legördülő!$D$5,VLOOKUP(CONCATENATE($B$1,$C14,$D$1),Adatbázis!$A$5:$BY$2525,Adatbázis!BO$3,FALSE),""))</f>
        <v/>
      </c>
      <c r="BH14" s="3" t="str">
        <f>IF($C$1=Legördülő!$D$3,VLOOKUP(CONCATENATE($B$1,$C14,Legördülő!$G$11),Adatbázis!$A$6:$BY$2525,Adatbázis!BP$3,FALSE),IF($C$1=Legördülő!$D$5,VLOOKUP(CONCATENATE($B$1,$C14,$D$1),Adatbázis!$A$5:$BY$2525,Adatbázis!BP$3,FALSE),""))</f>
        <v/>
      </c>
      <c r="BI14" s="3" t="str">
        <f>IF($C$1=Legördülő!$D$3,VLOOKUP(CONCATENATE($B$1,$C14,Legördülő!$G$11),Adatbázis!$A$6:$BY$2525,Adatbázis!BQ$3,FALSE),IF($C$1=Legördülő!$D$5,VLOOKUP(CONCATENATE($B$1,$C14,$D$1),Adatbázis!$A$5:$BY$2525,Adatbázis!BQ$3,FALSE),""))</f>
        <v/>
      </c>
      <c r="BJ14" s="3" t="str">
        <f>IF($C$1=Legördülő!$D$3,VLOOKUP(CONCATENATE($B$1,$C14,Legördülő!$G$11),Adatbázis!$A$6:$BY$2525,Adatbázis!BR$3,FALSE),IF($C$1=Legördülő!$D$5,VLOOKUP(CONCATENATE($B$1,$C14,$D$1),Adatbázis!$A$5:$BY$2525,Adatbázis!BR$3,FALSE),""))</f>
        <v/>
      </c>
      <c r="BK14" s="3" t="str">
        <f>IF($C$1=Legördülő!$D$3,VLOOKUP(CONCATENATE($B$1,$C14,Legördülő!$G$11),Adatbázis!$A$6:$BY$2525,Adatbázis!BS$3,FALSE),IF($C$1=Legördülő!$D$5,VLOOKUP(CONCATENATE($B$1,$C14,$D$1),Adatbázis!$A$5:$BY$2525,Adatbázis!BS$3,FALSE),""))</f>
        <v/>
      </c>
      <c r="BL14" s="3" t="str">
        <f>IF($C$1=Legördülő!$D$3,VLOOKUP(CONCATENATE($B$1,$C14,Legördülő!$G$11),Adatbázis!$A$6:$BY$2525,Adatbázis!BT$3,FALSE),IF($C$1=Legördülő!$D$5,VLOOKUP(CONCATENATE($B$1,$C14,$D$1),Adatbázis!$A$5:$BY$2525,Adatbázis!BT$3,FALSE),""))</f>
        <v/>
      </c>
      <c r="BM14" s="3" t="str">
        <f>IF($C$1=Legördülő!$D$3,VLOOKUP(CONCATENATE($B$1,$C14,Legördülő!$G$11),Adatbázis!$A$6:$BY$2525,Adatbázis!BU$3,FALSE),IF($C$1=Legördülő!$D$5,VLOOKUP(CONCATENATE($B$1,$C14,$D$1),Adatbázis!$A$5:$BY$2525,Adatbázis!BU$3,FALSE),""))</f>
        <v/>
      </c>
      <c r="BN14" s="3" t="str">
        <f>IF($C$1=Legördülő!$D$3,VLOOKUP(CONCATENATE($B$1,$C14,Legördülő!$G$11),Adatbázis!$A$6:$BY$2525,Adatbázis!BV$3,FALSE),IF($C$1=Legördülő!$D$5,VLOOKUP(CONCATENATE($B$1,$C14,$D$1),Adatbázis!$A$5:$BY$2525,Adatbázis!BV$3,FALSE),""))</f>
        <v/>
      </c>
      <c r="BO14" s="3" t="str">
        <f>IF($C$1=Legördülő!$D$3,VLOOKUP(CONCATENATE($B$1,$C14,Legördülő!$G$11),Adatbázis!$A$6:$BY$2525,Adatbázis!BW$3,FALSE),IF($C$1=Legördülő!$D$5,VLOOKUP(CONCATENATE($B$1,$C14,$D$1),Adatbázis!$A$5:$BY$2525,Adatbázis!BW$3,FALSE),""))</f>
        <v/>
      </c>
      <c r="BP14" s="3" t="str">
        <f>IF($C$1=Legördülő!$D$3,VLOOKUP(CONCATENATE($B$1,$C14,Legördülő!$G$11),Adatbázis!$A$6:$BY$2525,Adatbázis!BX$3,FALSE),IF($C$1=Legördülő!$D$5,VLOOKUP(CONCATENATE($B$1,$C14,$D$1),Adatbázis!$A$5:$BY$2525,Adatbázis!BX$3,FALSE),""))</f>
        <v/>
      </c>
    </row>
    <row r="15" spans="2:68" x14ac:dyDescent="0.25">
      <c r="B15">
        <f t="shared" si="0"/>
        <v>2010</v>
      </c>
      <c r="C15" s="2" t="str">
        <f>IF($C$1=Legördülő!$D$4,"",Adatbázis!$L18)</f>
        <v>26 Jogi és társadalomtudományi foglalkozások</v>
      </c>
      <c r="D15" t="str">
        <f>IF($C$1=Legördülő!$D$5,$D$1,"")</f>
        <v/>
      </c>
      <c r="E15" s="3">
        <f>IF($C$1=Legördülő!$D$2,VLOOKUP(CONCATENATE(Megjelenítő!$B$1,Megjelenítő!$C15,Megjelenítő!E$2),Adatbázis!$B$6:$BY$2525,76,FALSE),IF($C$1=Legördülő!$D$3,VLOOKUP(CONCATENATE($B$1,$C15,Legördülő!$G$11),Adatbázis!$A$6:$BY$2525,Adatbázis!M$3,FALSE),IF($C$1=Legördülő!$D$5,VLOOKUP(CONCATENATE($B$1,$C15,$D$1),Adatbázis!$A$5:$BY$2525,Adatbázis!M$3,FALSE),"")))</f>
        <v>0</v>
      </c>
      <c r="F15" s="3">
        <f>IF($C$1=Legördülő!$D$2,VLOOKUP(CONCATENATE(Megjelenítő!$B$1,Megjelenítő!$C15,Megjelenítő!F$2),Adatbázis!$B$6:$BY$2525,76,FALSE),IF($C$1=Legördülő!$D$3,VLOOKUP(CONCATENATE($B$1,$C15,Legördülő!$G$11),Adatbázis!$A$6:$BY$2525,Adatbázis!N$3,FALSE),IF($C$1=Legördülő!$D$5,VLOOKUP(CONCATENATE($B$1,$C15,$D$1),Adatbázis!$A$5:$BY$2525,Adatbázis!N$3,FALSE),"")))</f>
        <v>0</v>
      </c>
      <c r="G15" s="3">
        <f>IF($C$1=Legördülő!$D$2,VLOOKUP(CONCATENATE(Megjelenítő!$B$1,Megjelenítő!$C15,Megjelenítő!G$2),Adatbázis!$B$6:$BY$2525,76,FALSE),IF($C$1=Legördülő!$D$3,VLOOKUP(CONCATENATE($B$1,$C15,Legördülő!$G$11),Adatbázis!$A$6:$BY$2525,Adatbázis!O$3,FALSE),IF($C$1=Legördülő!$D$5,VLOOKUP(CONCATENATE($B$1,$C15,$D$1),Adatbázis!$A$5:$BY$2525,Adatbázis!O$3,FALSE),"")))</f>
        <v>0</v>
      </c>
      <c r="H15" s="3">
        <f>IF($C$1=Legördülő!$D$2,VLOOKUP(CONCATENATE(Megjelenítő!$B$1,Megjelenítő!$C15,Megjelenítő!H$2),Adatbázis!$B$6:$BY$2525,76,FALSE),IF($C$1=Legördülő!$D$3,VLOOKUP(CONCATENATE($B$1,$C15,Legördülő!$G$11),Adatbázis!$A$6:$BY$2525,Adatbázis!P$3,FALSE),IF($C$1=Legördülő!$D$5,VLOOKUP(CONCATENATE($B$1,$C15,$D$1),Adatbázis!$A$5:$BY$2525,Adatbázis!P$3,FALSE),"")))</f>
        <v>2.5</v>
      </c>
      <c r="I15" s="3">
        <f>IF($C$1=Legördülő!$D$2,VLOOKUP(CONCATENATE(Megjelenítő!$B$1,Megjelenítő!$C15,Megjelenítő!I$2),Adatbázis!$B$6:$BY$2525,76,FALSE),IF($C$1=Legördülő!$D$3,VLOOKUP(CONCATENATE($B$1,$C15,Legördülő!$G$11),Adatbázis!$A$6:$BY$2525,Adatbázis!Q$3,FALSE),IF($C$1=Legördülő!$D$5,VLOOKUP(CONCATENATE($B$1,$C15,$D$1),Adatbázis!$A$5:$BY$2525,Adatbázis!Q$3,FALSE),"")))</f>
        <v>109.5</v>
      </c>
      <c r="J15" s="3">
        <f>IF($C$1=Legördülő!$D$2,VLOOKUP(CONCATENATE(Megjelenítő!$B$1,Megjelenítő!$C15,Megjelenítő!J$2),Adatbázis!$B$6:$BY$2525,76,FALSE),IF($C$1=Legördülő!$D$3,VLOOKUP(CONCATENATE($B$1,$C15,Legördülő!$G$11),Adatbázis!$A$6:$BY$2525,Adatbázis!R$3,FALSE),IF($C$1=Legördülő!$D$5,VLOOKUP(CONCATENATE($B$1,$C15,$D$1),Adatbázis!$A$5:$BY$2525,Adatbázis!R$3,FALSE),"")))</f>
        <v>55</v>
      </c>
      <c r="K15" s="3">
        <f>IF($C$1=Legördülő!$D$2,VLOOKUP(CONCATENATE(Megjelenítő!$B$1,Megjelenítő!$C15,Megjelenítő!K$2),Adatbázis!$B$6:$BY$2525,76,FALSE),IF($C$1=Legördülő!$D$3,VLOOKUP(CONCATENATE($B$1,$C15,Legördülő!$G$11),Adatbázis!$A$6:$BY$2525,Adatbázis!S$3,FALSE),IF($C$1=Legördülő!$D$5,VLOOKUP(CONCATENATE($B$1,$C15,$D$1),Adatbázis!$A$5:$BY$2525,Adatbázis!S$3,FALSE),"")))</f>
        <v>14</v>
      </c>
      <c r="L15" s="3">
        <f>IF($C$1=Legördülő!$D$2,VLOOKUP(CONCATENATE(Megjelenítő!$B$1,Megjelenítő!$C15,Megjelenítő!L$2),Adatbázis!$B$6:$BY$2525,76,FALSE),IF($C$1=Legördülő!$D$3,VLOOKUP(CONCATENATE($B$1,$C15,Legördülő!$G$11),Adatbázis!$A$6:$BY$2525,Adatbázis!T$3,FALSE),IF($C$1=Legördülő!$D$5,VLOOKUP(CONCATENATE($B$1,$C15,$D$1),Adatbázis!$A$5:$BY$2525,Adatbázis!T$3,FALSE),"")))</f>
        <v>5312.5</v>
      </c>
      <c r="M15" s="3">
        <f>IF($C$1=Legördülő!$D$2,VLOOKUP(CONCATENATE(Megjelenítő!$B$1,Megjelenítő!$C15,Megjelenítő!M$2),Adatbázis!$B$6:$BY$2525,76,FALSE),IF($C$1=Legördülő!$D$3,VLOOKUP(CONCATENATE($B$1,$C15,Legördülő!$G$11),Adatbázis!$A$6:$BY$2525,Adatbázis!U$3,FALSE),IF($C$1=Legördülő!$D$5,VLOOKUP(CONCATENATE($B$1,$C15,$D$1),Adatbázis!$A$5:$BY$2525,Adatbázis!U$3,FALSE),"")))</f>
        <v>17745</v>
      </c>
      <c r="N15" s="3">
        <f>IF($C$1=Legördülő!$D$2,VLOOKUP(CONCATENATE(Megjelenítő!$B$1,Megjelenítő!$C15,Megjelenítő!N$2),Adatbázis!$B$6:$BY$2525,76,FALSE),IF($C$1=Legördülő!$D$3,VLOOKUP(CONCATENATE($B$1,$C15,Legördülő!$G$11),Adatbázis!$A$6:$BY$2525,Adatbázis!V$3,FALSE),IF($C$1=Legördülő!$D$5,VLOOKUP(CONCATENATE($B$1,$C15,$D$1),Adatbázis!$A$5:$BY$2525,Adatbázis!V$3,FALSE),"")))</f>
        <v>23238.5</v>
      </c>
      <c r="O15" s="3" t="str">
        <f>IF($C$1=Legördülő!$D$3,VLOOKUP(CONCATENATE($B$1,$C15,Legördülő!$G$11),Adatbázis!$A$6:$BY$2525,Adatbázis!W$3,FALSE),IF($C$1=Legördülő!$D$5,VLOOKUP(CONCATENATE($B$1,$C15,$D$1),Adatbázis!$A$5:$BY$2525,Adatbázis!W$3,FALSE),""))</f>
        <v/>
      </c>
      <c r="P15" s="3" t="str">
        <f>IF($C$1=Legördülő!$D$3,VLOOKUP(CONCATENATE($B$1,$C15,Legördülő!$G$11),Adatbázis!$A$6:$BY$2525,Adatbázis!X$3,FALSE),IF($C$1=Legördülő!$D$5,VLOOKUP(CONCATENATE($B$1,$C15,$D$1),Adatbázis!$A$5:$BY$2525,Adatbázis!X$3,FALSE),""))</f>
        <v/>
      </c>
      <c r="Q15" s="3" t="str">
        <f>IF($C$1=Legördülő!$D$3,VLOOKUP(CONCATENATE($B$1,$C15,Legördülő!$G$11),Adatbázis!$A$6:$BY$2525,Adatbázis!Y$3,FALSE),IF($C$1=Legördülő!$D$5,VLOOKUP(CONCATENATE($B$1,$C15,$D$1),Adatbázis!$A$5:$BY$2525,Adatbázis!Y$3,FALSE),""))</f>
        <v/>
      </c>
      <c r="R15" s="3" t="str">
        <f>IF($C$1=Legördülő!$D$3,VLOOKUP(CONCATENATE($B$1,$C15,Legördülő!$G$11),Adatbázis!$A$6:$BY$2525,Adatbázis!Z$3,FALSE),IF($C$1=Legördülő!$D$5,VLOOKUP(CONCATENATE($B$1,$C15,$D$1),Adatbázis!$A$5:$BY$2525,Adatbázis!Z$3,FALSE),""))</f>
        <v/>
      </c>
      <c r="S15" s="3" t="str">
        <f>IF($C$1=Legördülő!$D$3,VLOOKUP(CONCATENATE($B$1,$C15,Legördülő!$G$11),Adatbázis!$A$6:$BY$2525,Adatbázis!AA$3,FALSE),IF($C$1=Legördülő!$D$5,VLOOKUP(CONCATENATE($B$1,$C15,$D$1),Adatbázis!$A$5:$BY$2525,Adatbázis!AA$3,FALSE),""))</f>
        <v/>
      </c>
      <c r="T15" s="3" t="str">
        <f>IF($C$1=Legördülő!$D$3,VLOOKUP(CONCATENATE($B$1,$C15,Legördülő!$G$11),Adatbázis!$A$6:$BY$2525,Adatbázis!AB$3,FALSE),IF($C$1=Legördülő!$D$5,VLOOKUP(CONCATENATE($B$1,$C15,$D$1),Adatbázis!$A$5:$BY$2525,Adatbázis!AB$3,FALSE),""))</f>
        <v/>
      </c>
      <c r="U15" s="3" t="str">
        <f>IF($C$1=Legördülő!$D$3,VLOOKUP(CONCATENATE($B$1,$C15,Legördülő!$G$11),Adatbázis!$A$6:$BY$2525,Adatbázis!AC$3,FALSE),IF($C$1=Legördülő!$D$5,VLOOKUP(CONCATENATE($B$1,$C15,$D$1),Adatbázis!$A$5:$BY$2525,Adatbázis!AC$3,FALSE),""))</f>
        <v/>
      </c>
      <c r="V15" s="3" t="str">
        <f>IF($C$1=Legördülő!$D$3,VLOOKUP(CONCATENATE($B$1,$C15,Legördülő!$G$11),Adatbázis!$A$6:$BY$2525,Adatbázis!AD$3,FALSE),IF($C$1=Legördülő!$D$5,VLOOKUP(CONCATENATE($B$1,$C15,$D$1),Adatbázis!$A$5:$BY$2525,Adatbázis!AD$3,FALSE),""))</f>
        <v/>
      </c>
      <c r="W15" s="3" t="str">
        <f>IF($C$1=Legördülő!$D$3,VLOOKUP(CONCATENATE($B$1,$C15,Legördülő!$G$11),Adatbázis!$A$6:$BY$2525,Adatbázis!AE$3,FALSE),IF($C$1=Legördülő!$D$5,VLOOKUP(CONCATENATE($B$1,$C15,$D$1),Adatbázis!$A$5:$BY$2525,Adatbázis!AE$3,FALSE),""))</f>
        <v/>
      </c>
      <c r="X15" s="3" t="str">
        <f>IF($C$1=Legördülő!$D$3,VLOOKUP(CONCATENATE($B$1,$C15,Legördülő!$G$11),Adatbázis!$A$6:$BY$2525,Adatbázis!AF$3,FALSE),IF($C$1=Legördülő!$D$5,VLOOKUP(CONCATENATE($B$1,$C15,$D$1),Adatbázis!$A$5:$BY$2525,Adatbázis!AF$3,FALSE),""))</f>
        <v/>
      </c>
      <c r="Y15" s="3" t="str">
        <f>IF($C$1=Legördülő!$D$3,VLOOKUP(CONCATENATE($B$1,$C15,Legördülő!$G$11),Adatbázis!$A$6:$BY$2525,Adatbázis!AG$3,FALSE),IF($C$1=Legördülő!$D$5,VLOOKUP(CONCATENATE($B$1,$C15,$D$1),Adatbázis!$A$5:$BY$2525,Adatbázis!AG$3,FALSE),""))</f>
        <v/>
      </c>
      <c r="Z15" s="3" t="str">
        <f>IF($C$1=Legördülő!$D$3,VLOOKUP(CONCATENATE($B$1,$C15,Legördülő!$G$11),Adatbázis!$A$6:$BY$2525,Adatbázis!AH$3,FALSE),IF($C$1=Legördülő!$D$5,VLOOKUP(CONCATENATE($B$1,$C15,$D$1),Adatbázis!$A$5:$BY$2525,Adatbázis!AH$3,FALSE),""))</f>
        <v/>
      </c>
      <c r="AA15" s="3" t="str">
        <f>IF($C$1=Legördülő!$D$3,VLOOKUP(CONCATENATE($B$1,$C15,Legördülő!$G$11),Adatbázis!$A$6:$BY$2525,Adatbázis!AI$3,FALSE),IF($C$1=Legördülő!$D$5,VLOOKUP(CONCATENATE($B$1,$C15,$D$1),Adatbázis!$A$5:$BY$2525,Adatbázis!AI$3,FALSE),""))</f>
        <v/>
      </c>
      <c r="AB15" s="3" t="str">
        <f>IF($C$1=Legördülő!$D$3,VLOOKUP(CONCATENATE($B$1,$C15,Legördülő!$G$11),Adatbázis!$A$6:$BY$2525,Adatbázis!AJ$3,FALSE),IF($C$1=Legördülő!$D$5,VLOOKUP(CONCATENATE($B$1,$C15,$D$1),Adatbázis!$A$5:$BY$2525,Adatbázis!AJ$3,FALSE),""))</f>
        <v/>
      </c>
      <c r="AC15" s="3" t="str">
        <f>IF($C$1=Legördülő!$D$3,VLOOKUP(CONCATENATE($B$1,$C15,Legördülő!$G$11),Adatbázis!$A$6:$BY$2525,Adatbázis!AK$3,FALSE),IF($C$1=Legördülő!$D$5,VLOOKUP(CONCATENATE($B$1,$C15,$D$1),Adatbázis!$A$5:$BY$2525,Adatbázis!AK$3,FALSE),""))</f>
        <v/>
      </c>
      <c r="AD15" s="3" t="str">
        <f>IF($C$1=Legördülő!$D$3,VLOOKUP(CONCATENATE($B$1,$C15,Legördülő!$G$11),Adatbázis!$A$6:$BY$2525,Adatbázis!AL$3,FALSE),IF($C$1=Legördülő!$D$5,VLOOKUP(CONCATENATE($B$1,$C15,$D$1),Adatbázis!$A$5:$BY$2525,Adatbázis!AL$3,FALSE),""))</f>
        <v/>
      </c>
      <c r="AE15" s="3" t="str">
        <f>IF($C$1=Legördülő!$D$3,VLOOKUP(CONCATENATE($B$1,$C15,Legördülő!$G$11),Adatbázis!$A$6:$BY$2525,Adatbázis!AM$3,FALSE),IF($C$1=Legördülő!$D$5,VLOOKUP(CONCATENATE($B$1,$C15,$D$1),Adatbázis!$A$5:$BY$2525,Adatbázis!AM$3,FALSE),""))</f>
        <v/>
      </c>
      <c r="AF15" s="3" t="str">
        <f>IF($C$1=Legördülő!$D$3,VLOOKUP(CONCATENATE($B$1,$C15,Legördülő!$G$11),Adatbázis!$A$6:$BY$2525,Adatbázis!AN$3,FALSE),IF($C$1=Legördülő!$D$5,VLOOKUP(CONCATENATE($B$1,$C15,$D$1),Adatbázis!$A$5:$BY$2525,Adatbázis!AN$3,FALSE),""))</f>
        <v/>
      </c>
      <c r="AG15" s="3" t="str">
        <f>IF($C$1=Legördülő!$D$3,VLOOKUP(CONCATENATE($B$1,$C15,Legördülő!$G$11),Adatbázis!$A$6:$BY$2525,Adatbázis!AO$3,FALSE),IF($C$1=Legördülő!$D$5,VLOOKUP(CONCATENATE($B$1,$C15,$D$1),Adatbázis!$A$5:$BY$2525,Adatbázis!AO$3,FALSE),""))</f>
        <v/>
      </c>
      <c r="AH15" s="3" t="str">
        <f>IF($C$1=Legördülő!$D$3,VLOOKUP(CONCATENATE($B$1,$C15,Legördülő!$G$11),Adatbázis!$A$6:$BY$2525,Adatbázis!AP$3,FALSE),IF($C$1=Legördülő!$D$5,VLOOKUP(CONCATENATE($B$1,$C15,$D$1),Adatbázis!$A$5:$BY$2525,Adatbázis!AP$3,FALSE),""))</f>
        <v/>
      </c>
      <c r="AI15" s="3" t="str">
        <f>IF($C$1=Legördülő!$D$3,VLOOKUP(CONCATENATE($B$1,$C15,Legördülő!$G$11),Adatbázis!$A$6:$BY$2525,Adatbázis!AQ$3,FALSE),IF($C$1=Legördülő!$D$5,VLOOKUP(CONCATENATE($B$1,$C15,$D$1),Adatbázis!$A$5:$BY$2525,Adatbázis!AQ$3,FALSE),""))</f>
        <v/>
      </c>
      <c r="AJ15" s="3" t="str">
        <f>IF($C$1=Legördülő!$D$3,VLOOKUP(CONCATENATE($B$1,$C15,Legördülő!$G$11),Adatbázis!$A$6:$BY$2525,Adatbázis!AR$3,FALSE),IF($C$1=Legördülő!$D$5,VLOOKUP(CONCATENATE($B$1,$C15,$D$1),Adatbázis!$A$5:$BY$2525,Adatbázis!AR$3,FALSE),""))</f>
        <v/>
      </c>
      <c r="AK15" s="3" t="str">
        <f>IF($C$1=Legördülő!$D$3,VLOOKUP(CONCATENATE($B$1,$C15,Legördülő!$G$11),Adatbázis!$A$6:$BY$2525,Adatbázis!AS$3,FALSE),IF($C$1=Legördülő!$D$5,VLOOKUP(CONCATENATE($B$1,$C15,$D$1),Adatbázis!$A$5:$BY$2525,Adatbázis!AS$3,FALSE),""))</f>
        <v/>
      </c>
      <c r="AL15" s="3" t="str">
        <f>IF($C$1=Legördülő!$D$3,VLOOKUP(CONCATENATE($B$1,$C15,Legördülő!$G$11),Adatbázis!$A$6:$BY$2525,Adatbázis!AT$3,FALSE),IF($C$1=Legördülő!$D$5,VLOOKUP(CONCATENATE($B$1,$C15,$D$1),Adatbázis!$A$5:$BY$2525,Adatbázis!AT$3,FALSE),""))</f>
        <v/>
      </c>
      <c r="AM15" s="3" t="str">
        <f>IF($C$1=Legördülő!$D$3,VLOOKUP(CONCATENATE($B$1,$C15,Legördülő!$G$11),Adatbázis!$A$6:$BY$2525,Adatbázis!AU$3,FALSE),IF($C$1=Legördülő!$D$5,VLOOKUP(CONCATENATE($B$1,$C15,$D$1),Adatbázis!$A$5:$BY$2525,Adatbázis!AU$3,FALSE),""))</f>
        <v/>
      </c>
      <c r="AN15" s="3" t="str">
        <f>IF($C$1=Legördülő!$D$3,VLOOKUP(CONCATENATE($B$1,$C15,Legördülő!$G$11),Adatbázis!$A$6:$BY$2525,Adatbázis!AV$3,FALSE),IF($C$1=Legördülő!$D$5,VLOOKUP(CONCATENATE($B$1,$C15,$D$1),Adatbázis!$A$5:$BY$2525,Adatbázis!AV$3,FALSE),""))</f>
        <v/>
      </c>
      <c r="AO15" s="3" t="str">
        <f>IF($C$1=Legördülő!$D$3,VLOOKUP(CONCATENATE($B$1,$C15,Legördülő!$G$11),Adatbázis!$A$6:$BY$2525,Adatbázis!AW$3,FALSE),IF($C$1=Legördülő!$D$5,VLOOKUP(CONCATENATE($B$1,$C15,$D$1),Adatbázis!$A$5:$BY$2525,Adatbázis!AW$3,FALSE),""))</f>
        <v/>
      </c>
      <c r="AP15" s="3" t="str">
        <f>IF($C$1=Legördülő!$D$3,VLOOKUP(CONCATENATE($B$1,$C15,Legördülő!$G$11),Adatbázis!$A$6:$BY$2525,Adatbázis!AX$3,FALSE),IF($C$1=Legördülő!$D$5,VLOOKUP(CONCATENATE($B$1,$C15,$D$1),Adatbázis!$A$5:$BY$2525,Adatbázis!AX$3,FALSE),""))</f>
        <v/>
      </c>
      <c r="AQ15" s="3" t="str">
        <f>IF($C$1=Legördülő!$D$3,VLOOKUP(CONCATENATE($B$1,$C15,Legördülő!$G$11),Adatbázis!$A$6:$BY$2525,Adatbázis!AY$3,FALSE),IF($C$1=Legördülő!$D$5,VLOOKUP(CONCATENATE($B$1,$C15,$D$1),Adatbázis!$A$5:$BY$2525,Adatbázis!AY$3,FALSE),""))</f>
        <v/>
      </c>
      <c r="AR15" s="3" t="str">
        <f>IF($C$1=Legördülő!$D$3,VLOOKUP(CONCATENATE($B$1,$C15,Legördülő!$G$11),Adatbázis!$A$6:$BY$2525,Adatbázis!AZ$3,FALSE),IF($C$1=Legördülő!$D$5,VLOOKUP(CONCATENATE($B$1,$C15,$D$1),Adatbázis!$A$5:$BY$2525,Adatbázis!AZ$3,FALSE),""))</f>
        <v/>
      </c>
      <c r="AS15" s="3" t="str">
        <f>IF($C$1=Legördülő!$D$3,VLOOKUP(CONCATENATE($B$1,$C15,Legördülő!$G$11),Adatbázis!$A$6:$BY$2525,Adatbázis!BA$3,FALSE),IF($C$1=Legördülő!$D$5,VLOOKUP(CONCATENATE($B$1,$C15,$D$1),Adatbázis!$A$5:$BY$2525,Adatbázis!BA$3,FALSE),""))</f>
        <v/>
      </c>
      <c r="AT15" s="3" t="str">
        <f>IF($C$1=Legördülő!$D$3,VLOOKUP(CONCATENATE($B$1,$C15,Legördülő!$G$11),Adatbázis!$A$6:$BY$2525,Adatbázis!BB$3,FALSE),IF($C$1=Legördülő!$D$5,VLOOKUP(CONCATENATE($B$1,$C15,$D$1),Adatbázis!$A$5:$BY$2525,Adatbázis!BB$3,FALSE),""))</f>
        <v/>
      </c>
      <c r="AU15" s="3" t="str">
        <f>IF($C$1=Legördülő!$D$3,VLOOKUP(CONCATENATE($B$1,$C15,Legördülő!$G$11),Adatbázis!$A$6:$BY$2525,Adatbázis!BC$3,FALSE),IF($C$1=Legördülő!$D$5,VLOOKUP(CONCATENATE($B$1,$C15,$D$1),Adatbázis!$A$5:$BY$2525,Adatbázis!BC$3,FALSE),""))</f>
        <v/>
      </c>
      <c r="AV15" s="3" t="str">
        <f>IF($C$1=Legördülő!$D$3,VLOOKUP(CONCATENATE($B$1,$C15,Legördülő!$G$11),Adatbázis!$A$6:$BY$2525,Adatbázis!BD$3,FALSE),IF($C$1=Legördülő!$D$5,VLOOKUP(CONCATENATE($B$1,$C15,$D$1),Adatbázis!$A$5:$BY$2525,Adatbázis!BD$3,FALSE),""))</f>
        <v/>
      </c>
      <c r="AW15" s="3" t="str">
        <f>IF($C$1=Legördülő!$D$3,VLOOKUP(CONCATENATE($B$1,$C15,Legördülő!$G$11),Adatbázis!$A$6:$BY$2525,Adatbázis!BE$3,FALSE),IF($C$1=Legördülő!$D$5,VLOOKUP(CONCATENATE($B$1,$C15,$D$1),Adatbázis!$A$5:$BY$2525,Adatbázis!BE$3,FALSE),""))</f>
        <v/>
      </c>
      <c r="AX15" s="3" t="str">
        <f>IF($C$1=Legördülő!$D$3,VLOOKUP(CONCATENATE($B$1,$C15,Legördülő!$G$11),Adatbázis!$A$6:$BY$2525,Adatbázis!BF$3,FALSE),IF($C$1=Legördülő!$D$5,VLOOKUP(CONCATENATE($B$1,$C15,$D$1),Adatbázis!$A$5:$BY$2525,Adatbázis!BF$3,FALSE),""))</f>
        <v/>
      </c>
      <c r="AY15" s="3" t="str">
        <f>IF($C$1=Legördülő!$D$3,VLOOKUP(CONCATENATE($B$1,$C15,Legördülő!$G$11),Adatbázis!$A$6:$BY$2525,Adatbázis!BG$3,FALSE),IF($C$1=Legördülő!$D$5,VLOOKUP(CONCATENATE($B$1,$C15,$D$1),Adatbázis!$A$5:$BY$2525,Adatbázis!BG$3,FALSE),""))</f>
        <v/>
      </c>
      <c r="AZ15" s="3" t="str">
        <f>IF($C$1=Legördülő!$D$3,VLOOKUP(CONCATENATE($B$1,$C15,Legördülő!$G$11),Adatbázis!$A$6:$BY$2525,Adatbázis!BH$3,FALSE),IF($C$1=Legördülő!$D$5,VLOOKUP(CONCATENATE($B$1,$C15,$D$1),Adatbázis!$A$5:$BY$2525,Adatbázis!BH$3,FALSE),""))</f>
        <v/>
      </c>
      <c r="BA15" s="3" t="str">
        <f>IF($C$1=Legördülő!$D$3,VLOOKUP(CONCATENATE($B$1,$C15,Legördülő!$G$11),Adatbázis!$A$6:$BY$2525,Adatbázis!BI$3,FALSE),IF($C$1=Legördülő!$D$5,VLOOKUP(CONCATENATE($B$1,$C15,$D$1),Adatbázis!$A$5:$BY$2525,Adatbázis!BI$3,FALSE),""))</f>
        <v/>
      </c>
      <c r="BB15" s="3" t="str">
        <f>IF($C$1=Legördülő!$D$3,VLOOKUP(CONCATENATE($B$1,$C15,Legördülő!$G$11),Adatbázis!$A$6:$BY$2525,Adatbázis!BJ$3,FALSE),IF($C$1=Legördülő!$D$5,VLOOKUP(CONCATENATE($B$1,$C15,$D$1),Adatbázis!$A$5:$BY$2525,Adatbázis!BJ$3,FALSE),""))</f>
        <v/>
      </c>
      <c r="BC15" s="3" t="str">
        <f>IF($C$1=Legördülő!$D$3,VLOOKUP(CONCATENATE($B$1,$C15,Legördülő!$G$11),Adatbázis!$A$6:$BY$2525,Adatbázis!BK$3,FALSE),IF($C$1=Legördülő!$D$5,VLOOKUP(CONCATENATE($B$1,$C15,$D$1),Adatbázis!$A$5:$BY$2525,Adatbázis!BK$3,FALSE),""))</f>
        <v/>
      </c>
      <c r="BD15" s="3" t="str">
        <f>IF($C$1=Legördülő!$D$3,VLOOKUP(CONCATENATE($B$1,$C15,Legördülő!$G$11),Adatbázis!$A$6:$BY$2525,Adatbázis!BL$3,FALSE),IF($C$1=Legördülő!$D$5,VLOOKUP(CONCATENATE($B$1,$C15,$D$1),Adatbázis!$A$5:$BY$2525,Adatbázis!BL$3,FALSE),""))</f>
        <v/>
      </c>
      <c r="BE15" s="3" t="str">
        <f>IF($C$1=Legördülő!$D$3,VLOOKUP(CONCATENATE($B$1,$C15,Legördülő!$G$11),Adatbázis!$A$6:$BY$2525,Adatbázis!BM$3,FALSE),IF($C$1=Legördülő!$D$5,VLOOKUP(CONCATENATE($B$1,$C15,$D$1),Adatbázis!$A$5:$BY$2525,Adatbázis!BM$3,FALSE),""))</f>
        <v/>
      </c>
      <c r="BF15" s="3" t="str">
        <f>IF($C$1=Legördülő!$D$3,VLOOKUP(CONCATENATE($B$1,$C15,Legördülő!$G$11),Adatbázis!$A$6:$BY$2525,Adatbázis!BN$3,FALSE),IF($C$1=Legördülő!$D$5,VLOOKUP(CONCATENATE($B$1,$C15,$D$1),Adatbázis!$A$5:$BY$2525,Adatbázis!BN$3,FALSE),""))</f>
        <v/>
      </c>
      <c r="BG15" s="3" t="str">
        <f>IF($C$1=Legördülő!$D$3,VLOOKUP(CONCATENATE($B$1,$C15,Legördülő!$G$11),Adatbázis!$A$6:$BY$2525,Adatbázis!BO$3,FALSE),IF($C$1=Legördülő!$D$5,VLOOKUP(CONCATENATE($B$1,$C15,$D$1),Adatbázis!$A$5:$BY$2525,Adatbázis!BO$3,FALSE),""))</f>
        <v/>
      </c>
      <c r="BH15" s="3" t="str">
        <f>IF($C$1=Legördülő!$D$3,VLOOKUP(CONCATENATE($B$1,$C15,Legördülő!$G$11),Adatbázis!$A$6:$BY$2525,Adatbázis!BP$3,FALSE),IF($C$1=Legördülő!$D$5,VLOOKUP(CONCATENATE($B$1,$C15,$D$1),Adatbázis!$A$5:$BY$2525,Adatbázis!BP$3,FALSE),""))</f>
        <v/>
      </c>
      <c r="BI15" s="3" t="str">
        <f>IF($C$1=Legördülő!$D$3,VLOOKUP(CONCATENATE($B$1,$C15,Legördülő!$G$11),Adatbázis!$A$6:$BY$2525,Adatbázis!BQ$3,FALSE),IF($C$1=Legördülő!$D$5,VLOOKUP(CONCATENATE($B$1,$C15,$D$1),Adatbázis!$A$5:$BY$2525,Adatbázis!BQ$3,FALSE),""))</f>
        <v/>
      </c>
      <c r="BJ15" s="3" t="str">
        <f>IF($C$1=Legördülő!$D$3,VLOOKUP(CONCATENATE($B$1,$C15,Legördülő!$G$11),Adatbázis!$A$6:$BY$2525,Adatbázis!BR$3,FALSE),IF($C$1=Legördülő!$D$5,VLOOKUP(CONCATENATE($B$1,$C15,$D$1),Adatbázis!$A$5:$BY$2525,Adatbázis!BR$3,FALSE),""))</f>
        <v/>
      </c>
      <c r="BK15" s="3" t="str">
        <f>IF($C$1=Legördülő!$D$3,VLOOKUP(CONCATENATE($B$1,$C15,Legördülő!$G$11),Adatbázis!$A$6:$BY$2525,Adatbázis!BS$3,FALSE),IF($C$1=Legördülő!$D$5,VLOOKUP(CONCATENATE($B$1,$C15,$D$1),Adatbázis!$A$5:$BY$2525,Adatbázis!BS$3,FALSE),""))</f>
        <v/>
      </c>
      <c r="BL15" s="3" t="str">
        <f>IF($C$1=Legördülő!$D$3,VLOOKUP(CONCATENATE($B$1,$C15,Legördülő!$G$11),Adatbázis!$A$6:$BY$2525,Adatbázis!BT$3,FALSE),IF($C$1=Legördülő!$D$5,VLOOKUP(CONCATENATE($B$1,$C15,$D$1),Adatbázis!$A$5:$BY$2525,Adatbázis!BT$3,FALSE),""))</f>
        <v/>
      </c>
      <c r="BM15" s="3" t="str">
        <f>IF($C$1=Legördülő!$D$3,VLOOKUP(CONCATENATE($B$1,$C15,Legördülő!$G$11),Adatbázis!$A$6:$BY$2525,Adatbázis!BU$3,FALSE),IF($C$1=Legördülő!$D$5,VLOOKUP(CONCATENATE($B$1,$C15,$D$1),Adatbázis!$A$5:$BY$2525,Adatbázis!BU$3,FALSE),""))</f>
        <v/>
      </c>
      <c r="BN15" s="3" t="str">
        <f>IF($C$1=Legördülő!$D$3,VLOOKUP(CONCATENATE($B$1,$C15,Legördülő!$G$11),Adatbázis!$A$6:$BY$2525,Adatbázis!BV$3,FALSE),IF($C$1=Legördülő!$D$5,VLOOKUP(CONCATENATE($B$1,$C15,$D$1),Adatbázis!$A$5:$BY$2525,Adatbázis!BV$3,FALSE),""))</f>
        <v/>
      </c>
      <c r="BO15" s="3" t="str">
        <f>IF($C$1=Legördülő!$D$3,VLOOKUP(CONCATENATE($B$1,$C15,Legördülő!$G$11),Adatbázis!$A$6:$BY$2525,Adatbázis!BW$3,FALSE),IF($C$1=Legördülő!$D$5,VLOOKUP(CONCATENATE($B$1,$C15,$D$1),Adatbázis!$A$5:$BY$2525,Adatbázis!BW$3,FALSE),""))</f>
        <v/>
      </c>
      <c r="BP15" s="3" t="str">
        <f>IF($C$1=Legördülő!$D$3,VLOOKUP(CONCATENATE($B$1,$C15,Legördülő!$G$11),Adatbázis!$A$6:$BY$2525,Adatbázis!BX$3,FALSE),IF($C$1=Legördülő!$D$5,VLOOKUP(CONCATENATE($B$1,$C15,$D$1),Adatbázis!$A$5:$BY$2525,Adatbázis!BX$3,FALSE),""))</f>
        <v/>
      </c>
    </row>
    <row r="16" spans="2:68" x14ac:dyDescent="0.25">
      <c r="B16">
        <f t="shared" si="0"/>
        <v>2010</v>
      </c>
      <c r="C16" s="2" t="str">
        <f>IF($C$1=Legördülő!$D$4,"",Adatbázis!$L19)</f>
        <v>27 Kulturális, sport-, művészeti és vallási foglalkozások (felsőfokú képzettséghez kapcsolódó)</v>
      </c>
      <c r="D16" t="str">
        <f>IF($C$1=Legördülő!$D$5,$D$1,"")</f>
        <v/>
      </c>
      <c r="E16" s="3">
        <f>IF($C$1=Legördülő!$D$2,VLOOKUP(CONCATENATE(Megjelenítő!$B$1,Megjelenítő!$C16,Megjelenítő!E$2),Adatbázis!$B$6:$BY$2525,76,FALSE),IF($C$1=Legördülő!$D$3,VLOOKUP(CONCATENATE($B$1,$C16,Legördülő!$G$11),Adatbázis!$A$6:$BY$2525,Adatbázis!M$3,FALSE),IF($C$1=Legördülő!$D$5,VLOOKUP(CONCATENATE($B$1,$C16,$D$1),Adatbázis!$A$5:$BY$2525,Adatbázis!M$3,FALSE),"")))</f>
        <v>0</v>
      </c>
      <c r="F16" s="3">
        <f>IF($C$1=Legördülő!$D$2,VLOOKUP(CONCATENATE(Megjelenítő!$B$1,Megjelenítő!$C16,Megjelenítő!F$2),Adatbázis!$B$6:$BY$2525,76,FALSE),IF($C$1=Legördülő!$D$3,VLOOKUP(CONCATENATE($B$1,$C16,Legördülő!$G$11),Adatbázis!$A$6:$BY$2525,Adatbázis!N$3,FALSE),IF($C$1=Legördülő!$D$5,VLOOKUP(CONCATENATE($B$1,$C16,$D$1),Adatbázis!$A$5:$BY$2525,Adatbázis!N$3,FALSE),"")))</f>
        <v>42</v>
      </c>
      <c r="G16" s="3">
        <f>IF($C$1=Legördülő!$D$2,VLOOKUP(CONCATENATE(Megjelenítő!$B$1,Megjelenítő!$C16,Megjelenítő!G$2),Adatbázis!$B$6:$BY$2525,76,FALSE),IF($C$1=Legördülő!$D$3,VLOOKUP(CONCATENATE($B$1,$C16,Legördülő!$G$11),Adatbázis!$A$6:$BY$2525,Adatbázis!O$3,FALSE),IF($C$1=Legördülő!$D$5,VLOOKUP(CONCATENATE($B$1,$C16,$D$1),Adatbázis!$A$5:$BY$2525,Adatbázis!O$3,FALSE),"")))</f>
        <v>59.5</v>
      </c>
      <c r="H16" s="3">
        <f>IF($C$1=Legördülő!$D$2,VLOOKUP(CONCATENATE(Megjelenítő!$B$1,Megjelenítő!$C16,Megjelenítő!H$2),Adatbázis!$B$6:$BY$2525,76,FALSE),IF($C$1=Legördülő!$D$3,VLOOKUP(CONCATENATE($B$1,$C16,Legördülő!$G$11),Adatbázis!$A$6:$BY$2525,Adatbázis!P$3,FALSE),IF($C$1=Legördülő!$D$5,VLOOKUP(CONCATENATE($B$1,$C16,$D$1),Adatbázis!$A$5:$BY$2525,Adatbázis!P$3,FALSE),"")))</f>
        <v>97.5</v>
      </c>
      <c r="I16" s="3">
        <f>IF($C$1=Legördülő!$D$2,VLOOKUP(CONCATENATE(Megjelenítő!$B$1,Megjelenítő!$C16,Megjelenítő!I$2),Adatbázis!$B$6:$BY$2525,76,FALSE),IF($C$1=Legördülő!$D$3,VLOOKUP(CONCATENATE($B$1,$C16,Legördülő!$G$11),Adatbázis!$A$6:$BY$2525,Adatbázis!Q$3,FALSE),IF($C$1=Legördülő!$D$5,VLOOKUP(CONCATENATE($B$1,$C16,$D$1),Adatbázis!$A$5:$BY$2525,Adatbázis!Q$3,FALSE),"")))</f>
        <v>2000.8333333333333</v>
      </c>
      <c r="J16" s="3">
        <f>IF($C$1=Legördülő!$D$2,VLOOKUP(CONCATENATE(Megjelenítő!$B$1,Megjelenítő!$C16,Megjelenítő!J$2),Adatbázis!$B$6:$BY$2525,76,FALSE),IF($C$1=Legördülő!$D$3,VLOOKUP(CONCATENATE($B$1,$C16,Legördülő!$G$11),Adatbázis!$A$6:$BY$2525,Adatbázis!R$3,FALSE),IF($C$1=Legördülő!$D$5,VLOOKUP(CONCATENATE($B$1,$C16,$D$1),Adatbázis!$A$5:$BY$2525,Adatbázis!R$3,FALSE),"")))</f>
        <v>2038.3333333333333</v>
      </c>
      <c r="K16" s="3">
        <f>IF($C$1=Legördülő!$D$2,VLOOKUP(CONCATENATE(Megjelenítő!$B$1,Megjelenítő!$C16,Megjelenítő!K$2),Adatbázis!$B$6:$BY$2525,76,FALSE),IF($C$1=Legördülő!$D$3,VLOOKUP(CONCATENATE($B$1,$C16,Legördülő!$G$11),Adatbázis!$A$6:$BY$2525,Adatbázis!S$3,FALSE),IF($C$1=Legördülő!$D$5,VLOOKUP(CONCATENATE($B$1,$C16,$D$1),Adatbázis!$A$5:$BY$2525,Adatbázis!S$3,FALSE),"")))</f>
        <v>228.5</v>
      </c>
      <c r="L16" s="3">
        <f>IF($C$1=Legördülő!$D$2,VLOOKUP(CONCATENATE(Megjelenítő!$B$1,Megjelenítő!$C16,Megjelenítő!L$2),Adatbázis!$B$6:$BY$2525,76,FALSE),IF($C$1=Legördülő!$D$3,VLOOKUP(CONCATENATE($B$1,$C16,Legördülő!$G$11),Adatbázis!$A$6:$BY$2525,Adatbázis!T$3,FALSE),IF($C$1=Legördülő!$D$5,VLOOKUP(CONCATENATE($B$1,$C16,$D$1),Adatbázis!$A$5:$BY$2525,Adatbázis!T$3,FALSE),"")))</f>
        <v>9957</v>
      </c>
      <c r="M16" s="3">
        <f>IF($C$1=Legördülő!$D$2,VLOOKUP(CONCATENATE(Megjelenítő!$B$1,Megjelenítő!$C16,Megjelenítő!M$2),Adatbázis!$B$6:$BY$2525,76,FALSE),IF($C$1=Legördülő!$D$3,VLOOKUP(CONCATENATE($B$1,$C16,Legördülő!$G$11),Adatbázis!$A$6:$BY$2525,Adatbázis!U$3,FALSE),IF($C$1=Legördülő!$D$5,VLOOKUP(CONCATENATE($B$1,$C16,$D$1),Adatbázis!$A$5:$BY$2525,Adatbázis!U$3,FALSE),"")))</f>
        <v>5039.833333333333</v>
      </c>
      <c r="N16" s="3">
        <f>IF($C$1=Legördülő!$D$2,VLOOKUP(CONCATENATE(Megjelenítő!$B$1,Megjelenítő!$C16,Megjelenítő!N$2),Adatbázis!$B$6:$BY$2525,76,FALSE),IF($C$1=Legördülő!$D$3,VLOOKUP(CONCATENATE($B$1,$C16,Legördülő!$G$11),Adatbázis!$A$6:$BY$2525,Adatbázis!V$3,FALSE),IF($C$1=Legördülő!$D$5,VLOOKUP(CONCATENATE($B$1,$C16,$D$1),Adatbázis!$A$5:$BY$2525,Adatbázis!V$3,FALSE),"")))</f>
        <v>19463.5</v>
      </c>
      <c r="O16" s="3" t="str">
        <f>IF($C$1=Legördülő!$D$3,VLOOKUP(CONCATENATE($B$1,$C16,Legördülő!$G$11),Adatbázis!$A$6:$BY$2525,Adatbázis!W$3,FALSE),IF($C$1=Legördülő!$D$5,VLOOKUP(CONCATENATE($B$1,$C16,$D$1),Adatbázis!$A$5:$BY$2525,Adatbázis!W$3,FALSE),""))</f>
        <v/>
      </c>
      <c r="P16" s="3" t="str">
        <f>IF($C$1=Legördülő!$D$3,VLOOKUP(CONCATENATE($B$1,$C16,Legördülő!$G$11),Adatbázis!$A$6:$BY$2525,Adatbázis!X$3,FALSE),IF($C$1=Legördülő!$D$5,VLOOKUP(CONCATENATE($B$1,$C16,$D$1),Adatbázis!$A$5:$BY$2525,Adatbázis!X$3,FALSE),""))</f>
        <v/>
      </c>
      <c r="Q16" s="3" t="str">
        <f>IF($C$1=Legördülő!$D$3,VLOOKUP(CONCATENATE($B$1,$C16,Legördülő!$G$11),Adatbázis!$A$6:$BY$2525,Adatbázis!Y$3,FALSE),IF($C$1=Legördülő!$D$5,VLOOKUP(CONCATENATE($B$1,$C16,$D$1),Adatbázis!$A$5:$BY$2525,Adatbázis!Y$3,FALSE),""))</f>
        <v/>
      </c>
      <c r="R16" s="3" t="str">
        <f>IF($C$1=Legördülő!$D$3,VLOOKUP(CONCATENATE($B$1,$C16,Legördülő!$G$11),Adatbázis!$A$6:$BY$2525,Adatbázis!Z$3,FALSE),IF($C$1=Legördülő!$D$5,VLOOKUP(CONCATENATE($B$1,$C16,$D$1),Adatbázis!$A$5:$BY$2525,Adatbázis!Z$3,FALSE),""))</f>
        <v/>
      </c>
      <c r="S16" s="3" t="str">
        <f>IF($C$1=Legördülő!$D$3,VLOOKUP(CONCATENATE($B$1,$C16,Legördülő!$G$11),Adatbázis!$A$6:$BY$2525,Adatbázis!AA$3,FALSE),IF($C$1=Legördülő!$D$5,VLOOKUP(CONCATENATE($B$1,$C16,$D$1),Adatbázis!$A$5:$BY$2525,Adatbázis!AA$3,FALSE),""))</f>
        <v/>
      </c>
      <c r="T16" s="3" t="str">
        <f>IF($C$1=Legördülő!$D$3,VLOOKUP(CONCATENATE($B$1,$C16,Legördülő!$G$11),Adatbázis!$A$6:$BY$2525,Adatbázis!AB$3,FALSE),IF($C$1=Legördülő!$D$5,VLOOKUP(CONCATENATE($B$1,$C16,$D$1),Adatbázis!$A$5:$BY$2525,Adatbázis!AB$3,FALSE),""))</f>
        <v/>
      </c>
      <c r="U16" s="3" t="str">
        <f>IF($C$1=Legördülő!$D$3,VLOOKUP(CONCATENATE($B$1,$C16,Legördülő!$G$11),Adatbázis!$A$6:$BY$2525,Adatbázis!AC$3,FALSE),IF($C$1=Legördülő!$D$5,VLOOKUP(CONCATENATE($B$1,$C16,$D$1),Adatbázis!$A$5:$BY$2525,Adatbázis!AC$3,FALSE),""))</f>
        <v/>
      </c>
      <c r="V16" s="3" t="str">
        <f>IF($C$1=Legördülő!$D$3,VLOOKUP(CONCATENATE($B$1,$C16,Legördülő!$G$11),Adatbázis!$A$6:$BY$2525,Adatbázis!AD$3,FALSE),IF($C$1=Legördülő!$D$5,VLOOKUP(CONCATENATE($B$1,$C16,$D$1),Adatbázis!$A$5:$BY$2525,Adatbázis!AD$3,FALSE),""))</f>
        <v/>
      </c>
      <c r="W16" s="3" t="str">
        <f>IF($C$1=Legördülő!$D$3,VLOOKUP(CONCATENATE($B$1,$C16,Legördülő!$G$11),Adatbázis!$A$6:$BY$2525,Adatbázis!AE$3,FALSE),IF($C$1=Legördülő!$D$5,VLOOKUP(CONCATENATE($B$1,$C16,$D$1),Adatbázis!$A$5:$BY$2525,Adatbázis!AE$3,FALSE),""))</f>
        <v/>
      </c>
      <c r="X16" s="3" t="str">
        <f>IF($C$1=Legördülő!$D$3,VLOOKUP(CONCATENATE($B$1,$C16,Legördülő!$G$11),Adatbázis!$A$6:$BY$2525,Adatbázis!AF$3,FALSE),IF($C$1=Legördülő!$D$5,VLOOKUP(CONCATENATE($B$1,$C16,$D$1),Adatbázis!$A$5:$BY$2525,Adatbázis!AF$3,FALSE),""))</f>
        <v/>
      </c>
      <c r="Y16" s="3" t="str">
        <f>IF($C$1=Legördülő!$D$3,VLOOKUP(CONCATENATE($B$1,$C16,Legördülő!$G$11),Adatbázis!$A$6:$BY$2525,Adatbázis!AG$3,FALSE),IF($C$1=Legördülő!$D$5,VLOOKUP(CONCATENATE($B$1,$C16,$D$1),Adatbázis!$A$5:$BY$2525,Adatbázis!AG$3,FALSE),""))</f>
        <v/>
      </c>
      <c r="Z16" s="3" t="str">
        <f>IF($C$1=Legördülő!$D$3,VLOOKUP(CONCATENATE($B$1,$C16,Legördülő!$G$11),Adatbázis!$A$6:$BY$2525,Adatbázis!AH$3,FALSE),IF($C$1=Legördülő!$D$5,VLOOKUP(CONCATENATE($B$1,$C16,$D$1),Adatbázis!$A$5:$BY$2525,Adatbázis!AH$3,FALSE),""))</f>
        <v/>
      </c>
      <c r="AA16" s="3" t="str">
        <f>IF($C$1=Legördülő!$D$3,VLOOKUP(CONCATENATE($B$1,$C16,Legördülő!$G$11),Adatbázis!$A$6:$BY$2525,Adatbázis!AI$3,FALSE),IF($C$1=Legördülő!$D$5,VLOOKUP(CONCATENATE($B$1,$C16,$D$1),Adatbázis!$A$5:$BY$2525,Adatbázis!AI$3,FALSE),""))</f>
        <v/>
      </c>
      <c r="AB16" s="3" t="str">
        <f>IF($C$1=Legördülő!$D$3,VLOOKUP(CONCATENATE($B$1,$C16,Legördülő!$G$11),Adatbázis!$A$6:$BY$2525,Adatbázis!AJ$3,FALSE),IF($C$1=Legördülő!$D$5,VLOOKUP(CONCATENATE($B$1,$C16,$D$1),Adatbázis!$A$5:$BY$2525,Adatbázis!AJ$3,FALSE),""))</f>
        <v/>
      </c>
      <c r="AC16" s="3" t="str">
        <f>IF($C$1=Legördülő!$D$3,VLOOKUP(CONCATENATE($B$1,$C16,Legördülő!$G$11),Adatbázis!$A$6:$BY$2525,Adatbázis!AK$3,FALSE),IF($C$1=Legördülő!$D$5,VLOOKUP(CONCATENATE($B$1,$C16,$D$1),Adatbázis!$A$5:$BY$2525,Adatbázis!AK$3,FALSE),""))</f>
        <v/>
      </c>
      <c r="AD16" s="3" t="str">
        <f>IF($C$1=Legördülő!$D$3,VLOOKUP(CONCATENATE($B$1,$C16,Legördülő!$G$11),Adatbázis!$A$6:$BY$2525,Adatbázis!AL$3,FALSE),IF($C$1=Legördülő!$D$5,VLOOKUP(CONCATENATE($B$1,$C16,$D$1),Adatbázis!$A$5:$BY$2525,Adatbázis!AL$3,FALSE),""))</f>
        <v/>
      </c>
      <c r="AE16" s="3" t="str">
        <f>IF($C$1=Legördülő!$D$3,VLOOKUP(CONCATENATE($B$1,$C16,Legördülő!$G$11),Adatbázis!$A$6:$BY$2525,Adatbázis!AM$3,FALSE),IF($C$1=Legördülő!$D$5,VLOOKUP(CONCATENATE($B$1,$C16,$D$1),Adatbázis!$A$5:$BY$2525,Adatbázis!AM$3,FALSE),""))</f>
        <v/>
      </c>
      <c r="AF16" s="3" t="str">
        <f>IF($C$1=Legördülő!$D$3,VLOOKUP(CONCATENATE($B$1,$C16,Legördülő!$G$11),Adatbázis!$A$6:$BY$2525,Adatbázis!AN$3,FALSE),IF($C$1=Legördülő!$D$5,VLOOKUP(CONCATENATE($B$1,$C16,$D$1),Adatbázis!$A$5:$BY$2525,Adatbázis!AN$3,FALSE),""))</f>
        <v/>
      </c>
      <c r="AG16" s="3" t="str">
        <f>IF($C$1=Legördülő!$D$3,VLOOKUP(CONCATENATE($B$1,$C16,Legördülő!$G$11),Adatbázis!$A$6:$BY$2525,Adatbázis!AO$3,FALSE),IF($C$1=Legördülő!$D$5,VLOOKUP(CONCATENATE($B$1,$C16,$D$1),Adatbázis!$A$5:$BY$2525,Adatbázis!AO$3,FALSE),""))</f>
        <v/>
      </c>
      <c r="AH16" s="3" t="str">
        <f>IF($C$1=Legördülő!$D$3,VLOOKUP(CONCATENATE($B$1,$C16,Legördülő!$G$11),Adatbázis!$A$6:$BY$2525,Adatbázis!AP$3,FALSE),IF($C$1=Legördülő!$D$5,VLOOKUP(CONCATENATE($B$1,$C16,$D$1),Adatbázis!$A$5:$BY$2525,Adatbázis!AP$3,FALSE),""))</f>
        <v/>
      </c>
      <c r="AI16" s="3" t="str">
        <f>IF($C$1=Legördülő!$D$3,VLOOKUP(CONCATENATE($B$1,$C16,Legördülő!$G$11),Adatbázis!$A$6:$BY$2525,Adatbázis!AQ$3,FALSE),IF($C$1=Legördülő!$D$5,VLOOKUP(CONCATENATE($B$1,$C16,$D$1),Adatbázis!$A$5:$BY$2525,Adatbázis!AQ$3,FALSE),""))</f>
        <v/>
      </c>
      <c r="AJ16" s="3" t="str">
        <f>IF($C$1=Legördülő!$D$3,VLOOKUP(CONCATENATE($B$1,$C16,Legördülő!$G$11),Adatbázis!$A$6:$BY$2525,Adatbázis!AR$3,FALSE),IF($C$1=Legördülő!$D$5,VLOOKUP(CONCATENATE($B$1,$C16,$D$1),Adatbázis!$A$5:$BY$2525,Adatbázis!AR$3,FALSE),""))</f>
        <v/>
      </c>
      <c r="AK16" s="3" t="str">
        <f>IF($C$1=Legördülő!$D$3,VLOOKUP(CONCATENATE($B$1,$C16,Legördülő!$G$11),Adatbázis!$A$6:$BY$2525,Adatbázis!AS$3,FALSE),IF($C$1=Legördülő!$D$5,VLOOKUP(CONCATENATE($B$1,$C16,$D$1),Adatbázis!$A$5:$BY$2525,Adatbázis!AS$3,FALSE),""))</f>
        <v/>
      </c>
      <c r="AL16" s="3" t="str">
        <f>IF($C$1=Legördülő!$D$3,VLOOKUP(CONCATENATE($B$1,$C16,Legördülő!$G$11),Adatbázis!$A$6:$BY$2525,Adatbázis!AT$3,FALSE),IF($C$1=Legördülő!$D$5,VLOOKUP(CONCATENATE($B$1,$C16,$D$1),Adatbázis!$A$5:$BY$2525,Adatbázis!AT$3,FALSE),""))</f>
        <v/>
      </c>
      <c r="AM16" s="3" t="str">
        <f>IF($C$1=Legördülő!$D$3,VLOOKUP(CONCATENATE($B$1,$C16,Legördülő!$G$11),Adatbázis!$A$6:$BY$2525,Adatbázis!AU$3,FALSE),IF($C$1=Legördülő!$D$5,VLOOKUP(CONCATENATE($B$1,$C16,$D$1),Adatbázis!$A$5:$BY$2525,Adatbázis!AU$3,FALSE),""))</f>
        <v/>
      </c>
      <c r="AN16" s="3" t="str">
        <f>IF($C$1=Legördülő!$D$3,VLOOKUP(CONCATENATE($B$1,$C16,Legördülő!$G$11),Adatbázis!$A$6:$BY$2525,Adatbázis!AV$3,FALSE),IF($C$1=Legördülő!$D$5,VLOOKUP(CONCATENATE($B$1,$C16,$D$1),Adatbázis!$A$5:$BY$2525,Adatbázis!AV$3,FALSE),""))</f>
        <v/>
      </c>
      <c r="AO16" s="3" t="str">
        <f>IF($C$1=Legördülő!$D$3,VLOOKUP(CONCATENATE($B$1,$C16,Legördülő!$G$11),Adatbázis!$A$6:$BY$2525,Adatbázis!AW$3,FALSE),IF($C$1=Legördülő!$D$5,VLOOKUP(CONCATENATE($B$1,$C16,$D$1),Adatbázis!$A$5:$BY$2525,Adatbázis!AW$3,FALSE),""))</f>
        <v/>
      </c>
      <c r="AP16" s="3" t="str">
        <f>IF($C$1=Legördülő!$D$3,VLOOKUP(CONCATENATE($B$1,$C16,Legördülő!$G$11),Adatbázis!$A$6:$BY$2525,Adatbázis!AX$3,FALSE),IF($C$1=Legördülő!$D$5,VLOOKUP(CONCATENATE($B$1,$C16,$D$1),Adatbázis!$A$5:$BY$2525,Adatbázis!AX$3,FALSE),""))</f>
        <v/>
      </c>
      <c r="AQ16" s="3" t="str">
        <f>IF($C$1=Legördülő!$D$3,VLOOKUP(CONCATENATE($B$1,$C16,Legördülő!$G$11),Adatbázis!$A$6:$BY$2525,Adatbázis!AY$3,FALSE),IF($C$1=Legördülő!$D$5,VLOOKUP(CONCATENATE($B$1,$C16,$D$1),Adatbázis!$A$5:$BY$2525,Adatbázis!AY$3,FALSE),""))</f>
        <v/>
      </c>
      <c r="AR16" s="3" t="str">
        <f>IF($C$1=Legördülő!$D$3,VLOOKUP(CONCATENATE($B$1,$C16,Legördülő!$G$11),Adatbázis!$A$6:$BY$2525,Adatbázis!AZ$3,FALSE),IF($C$1=Legördülő!$D$5,VLOOKUP(CONCATENATE($B$1,$C16,$D$1),Adatbázis!$A$5:$BY$2525,Adatbázis!AZ$3,FALSE),""))</f>
        <v/>
      </c>
      <c r="AS16" s="3" t="str">
        <f>IF($C$1=Legördülő!$D$3,VLOOKUP(CONCATENATE($B$1,$C16,Legördülő!$G$11),Adatbázis!$A$6:$BY$2525,Adatbázis!BA$3,FALSE),IF($C$1=Legördülő!$D$5,VLOOKUP(CONCATENATE($B$1,$C16,$D$1),Adatbázis!$A$5:$BY$2525,Adatbázis!BA$3,FALSE),""))</f>
        <v/>
      </c>
      <c r="AT16" s="3" t="str">
        <f>IF($C$1=Legördülő!$D$3,VLOOKUP(CONCATENATE($B$1,$C16,Legördülő!$G$11),Adatbázis!$A$6:$BY$2525,Adatbázis!BB$3,FALSE),IF($C$1=Legördülő!$D$5,VLOOKUP(CONCATENATE($B$1,$C16,$D$1),Adatbázis!$A$5:$BY$2525,Adatbázis!BB$3,FALSE),""))</f>
        <v/>
      </c>
      <c r="AU16" s="3" t="str">
        <f>IF($C$1=Legördülő!$D$3,VLOOKUP(CONCATENATE($B$1,$C16,Legördülő!$G$11),Adatbázis!$A$6:$BY$2525,Adatbázis!BC$3,FALSE),IF($C$1=Legördülő!$D$5,VLOOKUP(CONCATENATE($B$1,$C16,$D$1),Adatbázis!$A$5:$BY$2525,Adatbázis!BC$3,FALSE),""))</f>
        <v/>
      </c>
      <c r="AV16" s="3" t="str">
        <f>IF($C$1=Legördülő!$D$3,VLOOKUP(CONCATENATE($B$1,$C16,Legördülő!$G$11),Adatbázis!$A$6:$BY$2525,Adatbázis!BD$3,FALSE),IF($C$1=Legördülő!$D$5,VLOOKUP(CONCATENATE($B$1,$C16,$D$1),Adatbázis!$A$5:$BY$2525,Adatbázis!BD$3,FALSE),""))</f>
        <v/>
      </c>
      <c r="AW16" s="3" t="str">
        <f>IF($C$1=Legördülő!$D$3,VLOOKUP(CONCATENATE($B$1,$C16,Legördülő!$G$11),Adatbázis!$A$6:$BY$2525,Adatbázis!BE$3,FALSE),IF($C$1=Legördülő!$D$5,VLOOKUP(CONCATENATE($B$1,$C16,$D$1),Adatbázis!$A$5:$BY$2525,Adatbázis!BE$3,FALSE),""))</f>
        <v/>
      </c>
      <c r="AX16" s="3" t="str">
        <f>IF($C$1=Legördülő!$D$3,VLOOKUP(CONCATENATE($B$1,$C16,Legördülő!$G$11),Adatbázis!$A$6:$BY$2525,Adatbázis!BF$3,FALSE),IF($C$1=Legördülő!$D$5,VLOOKUP(CONCATENATE($B$1,$C16,$D$1),Adatbázis!$A$5:$BY$2525,Adatbázis!BF$3,FALSE),""))</f>
        <v/>
      </c>
      <c r="AY16" s="3" t="str">
        <f>IF($C$1=Legördülő!$D$3,VLOOKUP(CONCATENATE($B$1,$C16,Legördülő!$G$11),Adatbázis!$A$6:$BY$2525,Adatbázis!BG$3,FALSE),IF($C$1=Legördülő!$D$5,VLOOKUP(CONCATENATE($B$1,$C16,$D$1),Adatbázis!$A$5:$BY$2525,Adatbázis!BG$3,FALSE),""))</f>
        <v/>
      </c>
      <c r="AZ16" s="3" t="str">
        <f>IF($C$1=Legördülő!$D$3,VLOOKUP(CONCATENATE($B$1,$C16,Legördülő!$G$11),Adatbázis!$A$6:$BY$2525,Adatbázis!BH$3,FALSE),IF($C$1=Legördülő!$D$5,VLOOKUP(CONCATENATE($B$1,$C16,$D$1),Adatbázis!$A$5:$BY$2525,Adatbázis!BH$3,FALSE),""))</f>
        <v/>
      </c>
      <c r="BA16" s="3" t="str">
        <f>IF($C$1=Legördülő!$D$3,VLOOKUP(CONCATENATE($B$1,$C16,Legördülő!$G$11),Adatbázis!$A$6:$BY$2525,Adatbázis!BI$3,FALSE),IF($C$1=Legördülő!$D$5,VLOOKUP(CONCATENATE($B$1,$C16,$D$1),Adatbázis!$A$5:$BY$2525,Adatbázis!BI$3,FALSE),""))</f>
        <v/>
      </c>
      <c r="BB16" s="3" t="str">
        <f>IF($C$1=Legördülő!$D$3,VLOOKUP(CONCATENATE($B$1,$C16,Legördülő!$G$11),Adatbázis!$A$6:$BY$2525,Adatbázis!BJ$3,FALSE),IF($C$1=Legördülő!$D$5,VLOOKUP(CONCATENATE($B$1,$C16,$D$1),Adatbázis!$A$5:$BY$2525,Adatbázis!BJ$3,FALSE),""))</f>
        <v/>
      </c>
      <c r="BC16" s="3" t="str">
        <f>IF($C$1=Legördülő!$D$3,VLOOKUP(CONCATENATE($B$1,$C16,Legördülő!$G$11),Adatbázis!$A$6:$BY$2525,Adatbázis!BK$3,FALSE),IF($C$1=Legördülő!$D$5,VLOOKUP(CONCATENATE($B$1,$C16,$D$1),Adatbázis!$A$5:$BY$2525,Adatbázis!BK$3,FALSE),""))</f>
        <v/>
      </c>
      <c r="BD16" s="3" t="str">
        <f>IF($C$1=Legördülő!$D$3,VLOOKUP(CONCATENATE($B$1,$C16,Legördülő!$G$11),Adatbázis!$A$6:$BY$2525,Adatbázis!BL$3,FALSE),IF($C$1=Legördülő!$D$5,VLOOKUP(CONCATENATE($B$1,$C16,$D$1),Adatbázis!$A$5:$BY$2525,Adatbázis!BL$3,FALSE),""))</f>
        <v/>
      </c>
      <c r="BE16" s="3" t="str">
        <f>IF($C$1=Legördülő!$D$3,VLOOKUP(CONCATENATE($B$1,$C16,Legördülő!$G$11),Adatbázis!$A$6:$BY$2525,Adatbázis!BM$3,FALSE),IF($C$1=Legördülő!$D$5,VLOOKUP(CONCATENATE($B$1,$C16,$D$1),Adatbázis!$A$5:$BY$2525,Adatbázis!BM$3,FALSE),""))</f>
        <v/>
      </c>
      <c r="BF16" s="3" t="str">
        <f>IF($C$1=Legördülő!$D$3,VLOOKUP(CONCATENATE($B$1,$C16,Legördülő!$G$11),Adatbázis!$A$6:$BY$2525,Adatbázis!BN$3,FALSE),IF($C$1=Legördülő!$D$5,VLOOKUP(CONCATENATE($B$1,$C16,$D$1),Adatbázis!$A$5:$BY$2525,Adatbázis!BN$3,FALSE),""))</f>
        <v/>
      </c>
      <c r="BG16" s="3" t="str">
        <f>IF($C$1=Legördülő!$D$3,VLOOKUP(CONCATENATE($B$1,$C16,Legördülő!$G$11),Adatbázis!$A$6:$BY$2525,Adatbázis!BO$3,FALSE),IF($C$1=Legördülő!$D$5,VLOOKUP(CONCATENATE($B$1,$C16,$D$1),Adatbázis!$A$5:$BY$2525,Adatbázis!BO$3,FALSE),""))</f>
        <v/>
      </c>
      <c r="BH16" s="3" t="str">
        <f>IF($C$1=Legördülő!$D$3,VLOOKUP(CONCATENATE($B$1,$C16,Legördülő!$G$11),Adatbázis!$A$6:$BY$2525,Adatbázis!BP$3,FALSE),IF($C$1=Legördülő!$D$5,VLOOKUP(CONCATENATE($B$1,$C16,$D$1),Adatbázis!$A$5:$BY$2525,Adatbázis!BP$3,FALSE),""))</f>
        <v/>
      </c>
      <c r="BI16" s="3" t="str">
        <f>IF($C$1=Legördülő!$D$3,VLOOKUP(CONCATENATE($B$1,$C16,Legördülő!$G$11),Adatbázis!$A$6:$BY$2525,Adatbázis!BQ$3,FALSE),IF($C$1=Legördülő!$D$5,VLOOKUP(CONCATENATE($B$1,$C16,$D$1),Adatbázis!$A$5:$BY$2525,Adatbázis!BQ$3,FALSE),""))</f>
        <v/>
      </c>
      <c r="BJ16" s="3" t="str">
        <f>IF($C$1=Legördülő!$D$3,VLOOKUP(CONCATENATE($B$1,$C16,Legördülő!$G$11),Adatbázis!$A$6:$BY$2525,Adatbázis!BR$3,FALSE),IF($C$1=Legördülő!$D$5,VLOOKUP(CONCATENATE($B$1,$C16,$D$1),Adatbázis!$A$5:$BY$2525,Adatbázis!BR$3,FALSE),""))</f>
        <v/>
      </c>
      <c r="BK16" s="3" t="str">
        <f>IF($C$1=Legördülő!$D$3,VLOOKUP(CONCATENATE($B$1,$C16,Legördülő!$G$11),Adatbázis!$A$6:$BY$2525,Adatbázis!BS$3,FALSE),IF($C$1=Legördülő!$D$5,VLOOKUP(CONCATENATE($B$1,$C16,$D$1),Adatbázis!$A$5:$BY$2525,Adatbázis!BS$3,FALSE),""))</f>
        <v/>
      </c>
      <c r="BL16" s="3" t="str">
        <f>IF($C$1=Legördülő!$D$3,VLOOKUP(CONCATENATE($B$1,$C16,Legördülő!$G$11),Adatbázis!$A$6:$BY$2525,Adatbázis!BT$3,FALSE),IF($C$1=Legördülő!$D$5,VLOOKUP(CONCATENATE($B$1,$C16,$D$1),Adatbázis!$A$5:$BY$2525,Adatbázis!BT$3,FALSE),""))</f>
        <v/>
      </c>
      <c r="BM16" s="3" t="str">
        <f>IF($C$1=Legördülő!$D$3,VLOOKUP(CONCATENATE($B$1,$C16,Legördülő!$G$11),Adatbázis!$A$6:$BY$2525,Adatbázis!BU$3,FALSE),IF($C$1=Legördülő!$D$5,VLOOKUP(CONCATENATE($B$1,$C16,$D$1),Adatbázis!$A$5:$BY$2525,Adatbázis!BU$3,FALSE),""))</f>
        <v/>
      </c>
      <c r="BN16" s="3" t="str">
        <f>IF($C$1=Legördülő!$D$3,VLOOKUP(CONCATENATE($B$1,$C16,Legördülő!$G$11),Adatbázis!$A$6:$BY$2525,Adatbázis!BV$3,FALSE),IF($C$1=Legördülő!$D$5,VLOOKUP(CONCATENATE($B$1,$C16,$D$1),Adatbázis!$A$5:$BY$2525,Adatbázis!BV$3,FALSE),""))</f>
        <v/>
      </c>
      <c r="BO16" s="3" t="str">
        <f>IF($C$1=Legördülő!$D$3,VLOOKUP(CONCATENATE($B$1,$C16,Legördülő!$G$11),Adatbázis!$A$6:$BY$2525,Adatbázis!BW$3,FALSE),IF($C$1=Legördülő!$D$5,VLOOKUP(CONCATENATE($B$1,$C16,$D$1),Adatbázis!$A$5:$BY$2525,Adatbázis!BW$3,FALSE),""))</f>
        <v/>
      </c>
      <c r="BP16" s="3" t="str">
        <f>IF($C$1=Legördülő!$D$3,VLOOKUP(CONCATENATE($B$1,$C16,Legördülő!$G$11),Adatbázis!$A$6:$BY$2525,Adatbázis!BX$3,FALSE),IF($C$1=Legördülő!$D$5,VLOOKUP(CONCATENATE($B$1,$C16,$D$1),Adatbázis!$A$5:$BY$2525,Adatbázis!BX$3,FALSE),""))</f>
        <v/>
      </c>
    </row>
    <row r="17" spans="2:68" x14ac:dyDescent="0.25">
      <c r="B17">
        <f t="shared" si="0"/>
        <v>2010</v>
      </c>
      <c r="C17" s="2" t="str">
        <f>IF($C$1=Legördülő!$D$4,"",Adatbázis!$L20)</f>
        <v>29 Egyéb magasan képzett ügyintézők</v>
      </c>
      <c r="D17" t="str">
        <f>IF($C$1=Legördülő!$D$5,$D$1,"")</f>
        <v/>
      </c>
      <c r="E17" s="3">
        <f>IF($C$1=Legördülő!$D$2,VLOOKUP(CONCATENATE(Megjelenítő!$B$1,Megjelenítő!$C17,Megjelenítő!E$2),Adatbázis!$B$6:$BY$2525,76,FALSE),IF($C$1=Legördülő!$D$3,VLOOKUP(CONCATENATE($B$1,$C17,Legördülő!$G$11),Adatbázis!$A$6:$BY$2525,Adatbázis!M$3,FALSE),IF($C$1=Legördülő!$D$5,VLOOKUP(CONCATENATE($B$1,$C17,$D$1),Adatbázis!$A$5:$BY$2525,Adatbázis!M$3,FALSE),"")))</f>
        <v>0</v>
      </c>
      <c r="F17" s="3">
        <f>IF($C$1=Legördülő!$D$2,VLOOKUP(CONCATENATE(Megjelenítő!$B$1,Megjelenítő!$C17,Megjelenítő!F$2),Adatbázis!$B$6:$BY$2525,76,FALSE),IF($C$1=Legördülő!$D$3,VLOOKUP(CONCATENATE($B$1,$C17,Legördülő!$G$11),Adatbázis!$A$6:$BY$2525,Adatbázis!N$3,FALSE),IF($C$1=Legördülő!$D$5,VLOOKUP(CONCATENATE($B$1,$C17,$D$1),Adatbázis!$A$5:$BY$2525,Adatbázis!N$3,FALSE),"")))</f>
        <v>10</v>
      </c>
      <c r="G17" s="3">
        <f>IF($C$1=Legördülő!$D$2,VLOOKUP(CONCATENATE(Megjelenítő!$B$1,Megjelenítő!$C17,Megjelenítő!G$2),Adatbázis!$B$6:$BY$2525,76,FALSE),IF($C$1=Legördülő!$D$3,VLOOKUP(CONCATENATE($B$1,$C17,Legördülő!$G$11),Adatbázis!$A$6:$BY$2525,Adatbázis!O$3,FALSE),IF($C$1=Legördülő!$D$5,VLOOKUP(CONCATENATE($B$1,$C17,$D$1),Adatbázis!$A$5:$BY$2525,Adatbázis!O$3,FALSE),"")))</f>
        <v>16</v>
      </c>
      <c r="H17" s="3">
        <f>IF($C$1=Legördülő!$D$2,VLOOKUP(CONCATENATE(Megjelenítő!$B$1,Megjelenítő!$C17,Megjelenítő!H$2),Adatbázis!$B$6:$BY$2525,76,FALSE),IF($C$1=Legördülő!$D$3,VLOOKUP(CONCATENATE($B$1,$C17,Legördülő!$G$11),Adatbázis!$A$6:$BY$2525,Adatbázis!P$3,FALSE),IF($C$1=Legördülő!$D$5,VLOOKUP(CONCATENATE($B$1,$C17,$D$1),Adatbázis!$A$5:$BY$2525,Adatbázis!P$3,FALSE),"")))</f>
        <v>13</v>
      </c>
      <c r="I17" s="3">
        <f>IF($C$1=Legördülő!$D$2,VLOOKUP(CONCATENATE(Megjelenítő!$B$1,Megjelenítő!$C17,Megjelenítő!I$2),Adatbázis!$B$6:$BY$2525,76,FALSE),IF($C$1=Legördülő!$D$3,VLOOKUP(CONCATENATE($B$1,$C17,Legördülő!$G$11),Adatbázis!$A$6:$BY$2525,Adatbázis!Q$3,FALSE),IF($C$1=Legördülő!$D$5,VLOOKUP(CONCATENATE($B$1,$C17,$D$1),Adatbázis!$A$5:$BY$2525,Adatbázis!Q$3,FALSE),"")))</f>
        <v>28</v>
      </c>
      <c r="J17" s="3">
        <f>IF($C$1=Legördülő!$D$2,VLOOKUP(CONCATENATE(Megjelenítő!$B$1,Megjelenítő!$C17,Megjelenítő!J$2),Adatbázis!$B$6:$BY$2525,76,FALSE),IF($C$1=Legördülő!$D$3,VLOOKUP(CONCATENATE($B$1,$C17,Legördülő!$G$11),Adatbázis!$A$6:$BY$2525,Adatbázis!R$3,FALSE),IF($C$1=Legördülő!$D$5,VLOOKUP(CONCATENATE($B$1,$C17,$D$1),Adatbázis!$A$5:$BY$2525,Adatbázis!R$3,FALSE),"")))</f>
        <v>23</v>
      </c>
      <c r="K17" s="3">
        <f>IF($C$1=Legördülő!$D$2,VLOOKUP(CONCATENATE(Megjelenítő!$B$1,Megjelenítő!$C17,Megjelenítő!K$2),Adatbázis!$B$6:$BY$2525,76,FALSE),IF($C$1=Legördülő!$D$3,VLOOKUP(CONCATENATE($B$1,$C17,Legördülő!$G$11),Adatbázis!$A$6:$BY$2525,Adatbázis!S$3,FALSE),IF($C$1=Legördülő!$D$5,VLOOKUP(CONCATENATE($B$1,$C17,$D$1),Adatbázis!$A$5:$BY$2525,Adatbázis!S$3,FALSE),"")))</f>
        <v>5</v>
      </c>
      <c r="L17" s="3">
        <f>IF($C$1=Legördülő!$D$2,VLOOKUP(CONCATENATE(Megjelenítő!$B$1,Megjelenítő!$C17,Megjelenítő!L$2),Adatbázis!$B$6:$BY$2525,76,FALSE),IF($C$1=Legördülő!$D$3,VLOOKUP(CONCATENATE($B$1,$C17,Legördülő!$G$11),Adatbázis!$A$6:$BY$2525,Adatbázis!T$3,FALSE),IF($C$1=Legördülő!$D$5,VLOOKUP(CONCATENATE($B$1,$C17,$D$1),Adatbázis!$A$5:$BY$2525,Adatbázis!T$3,FALSE),"")))</f>
        <v>24055</v>
      </c>
      <c r="M17" s="3">
        <f>IF($C$1=Legördülő!$D$2,VLOOKUP(CONCATENATE(Megjelenítő!$B$1,Megjelenítő!$C17,Megjelenítő!M$2),Adatbázis!$B$6:$BY$2525,76,FALSE),IF($C$1=Legördülő!$D$3,VLOOKUP(CONCATENATE($B$1,$C17,Legördülő!$G$11),Adatbázis!$A$6:$BY$2525,Adatbázis!U$3,FALSE),IF($C$1=Legördülő!$D$5,VLOOKUP(CONCATENATE($B$1,$C17,$D$1),Adatbázis!$A$5:$BY$2525,Adatbázis!U$3,FALSE),"")))</f>
        <v>19385</v>
      </c>
      <c r="N17" s="3">
        <f>IF($C$1=Legördülő!$D$2,VLOOKUP(CONCATENATE(Megjelenítő!$B$1,Megjelenítő!$C17,Megjelenítő!N$2),Adatbázis!$B$6:$BY$2525,76,FALSE),IF($C$1=Legördülő!$D$3,VLOOKUP(CONCATENATE($B$1,$C17,Legördülő!$G$11),Adatbázis!$A$6:$BY$2525,Adatbázis!V$3,FALSE),IF($C$1=Legördülő!$D$5,VLOOKUP(CONCATENATE($B$1,$C17,$D$1),Adatbázis!$A$5:$BY$2525,Adatbázis!V$3,FALSE),"")))</f>
        <v>43535</v>
      </c>
      <c r="O17" s="3" t="str">
        <f>IF($C$1=Legördülő!$D$3,VLOOKUP(CONCATENATE($B$1,$C17,Legördülő!$G$11),Adatbázis!$A$6:$BY$2525,Adatbázis!W$3,FALSE),IF($C$1=Legördülő!$D$5,VLOOKUP(CONCATENATE($B$1,$C17,$D$1),Adatbázis!$A$5:$BY$2525,Adatbázis!W$3,FALSE),""))</f>
        <v/>
      </c>
      <c r="P17" s="3" t="str">
        <f>IF($C$1=Legördülő!$D$3,VLOOKUP(CONCATENATE($B$1,$C17,Legördülő!$G$11),Adatbázis!$A$6:$BY$2525,Adatbázis!X$3,FALSE),IF($C$1=Legördülő!$D$5,VLOOKUP(CONCATENATE($B$1,$C17,$D$1),Adatbázis!$A$5:$BY$2525,Adatbázis!X$3,FALSE),""))</f>
        <v/>
      </c>
      <c r="Q17" s="3" t="str">
        <f>IF($C$1=Legördülő!$D$3,VLOOKUP(CONCATENATE($B$1,$C17,Legördülő!$G$11),Adatbázis!$A$6:$BY$2525,Adatbázis!Y$3,FALSE),IF($C$1=Legördülő!$D$5,VLOOKUP(CONCATENATE($B$1,$C17,$D$1),Adatbázis!$A$5:$BY$2525,Adatbázis!Y$3,FALSE),""))</f>
        <v/>
      </c>
      <c r="R17" s="3" t="str">
        <f>IF($C$1=Legördülő!$D$3,VLOOKUP(CONCATENATE($B$1,$C17,Legördülő!$G$11),Adatbázis!$A$6:$BY$2525,Adatbázis!Z$3,FALSE),IF($C$1=Legördülő!$D$5,VLOOKUP(CONCATENATE($B$1,$C17,$D$1),Adatbázis!$A$5:$BY$2525,Adatbázis!Z$3,FALSE),""))</f>
        <v/>
      </c>
      <c r="S17" s="3" t="str">
        <f>IF($C$1=Legördülő!$D$3,VLOOKUP(CONCATENATE($B$1,$C17,Legördülő!$G$11),Adatbázis!$A$6:$BY$2525,Adatbázis!AA$3,FALSE),IF($C$1=Legördülő!$D$5,VLOOKUP(CONCATENATE($B$1,$C17,$D$1),Adatbázis!$A$5:$BY$2525,Adatbázis!AA$3,FALSE),""))</f>
        <v/>
      </c>
      <c r="T17" s="3" t="str">
        <f>IF($C$1=Legördülő!$D$3,VLOOKUP(CONCATENATE($B$1,$C17,Legördülő!$G$11),Adatbázis!$A$6:$BY$2525,Adatbázis!AB$3,FALSE),IF($C$1=Legördülő!$D$5,VLOOKUP(CONCATENATE($B$1,$C17,$D$1),Adatbázis!$A$5:$BY$2525,Adatbázis!AB$3,FALSE),""))</f>
        <v/>
      </c>
      <c r="U17" s="3" t="str">
        <f>IF($C$1=Legördülő!$D$3,VLOOKUP(CONCATENATE($B$1,$C17,Legördülő!$G$11),Adatbázis!$A$6:$BY$2525,Adatbázis!AC$3,FALSE),IF($C$1=Legördülő!$D$5,VLOOKUP(CONCATENATE($B$1,$C17,$D$1),Adatbázis!$A$5:$BY$2525,Adatbázis!AC$3,FALSE),""))</f>
        <v/>
      </c>
      <c r="V17" s="3" t="str">
        <f>IF($C$1=Legördülő!$D$3,VLOOKUP(CONCATENATE($B$1,$C17,Legördülő!$G$11),Adatbázis!$A$6:$BY$2525,Adatbázis!AD$3,FALSE),IF($C$1=Legördülő!$D$5,VLOOKUP(CONCATENATE($B$1,$C17,$D$1),Adatbázis!$A$5:$BY$2525,Adatbázis!AD$3,FALSE),""))</f>
        <v/>
      </c>
      <c r="W17" s="3" t="str">
        <f>IF($C$1=Legördülő!$D$3,VLOOKUP(CONCATENATE($B$1,$C17,Legördülő!$G$11),Adatbázis!$A$6:$BY$2525,Adatbázis!AE$3,FALSE),IF($C$1=Legördülő!$D$5,VLOOKUP(CONCATENATE($B$1,$C17,$D$1),Adatbázis!$A$5:$BY$2525,Adatbázis!AE$3,FALSE),""))</f>
        <v/>
      </c>
      <c r="X17" s="3" t="str">
        <f>IF($C$1=Legördülő!$D$3,VLOOKUP(CONCATENATE($B$1,$C17,Legördülő!$G$11),Adatbázis!$A$6:$BY$2525,Adatbázis!AF$3,FALSE),IF($C$1=Legördülő!$D$5,VLOOKUP(CONCATENATE($B$1,$C17,$D$1),Adatbázis!$A$5:$BY$2525,Adatbázis!AF$3,FALSE),""))</f>
        <v/>
      </c>
      <c r="Y17" s="3" t="str">
        <f>IF($C$1=Legördülő!$D$3,VLOOKUP(CONCATENATE($B$1,$C17,Legördülő!$G$11),Adatbázis!$A$6:$BY$2525,Adatbázis!AG$3,FALSE),IF($C$1=Legördülő!$D$5,VLOOKUP(CONCATENATE($B$1,$C17,$D$1),Adatbázis!$A$5:$BY$2525,Adatbázis!AG$3,FALSE),""))</f>
        <v/>
      </c>
      <c r="Z17" s="3" t="str">
        <f>IF($C$1=Legördülő!$D$3,VLOOKUP(CONCATENATE($B$1,$C17,Legördülő!$G$11),Adatbázis!$A$6:$BY$2525,Adatbázis!AH$3,FALSE),IF($C$1=Legördülő!$D$5,VLOOKUP(CONCATENATE($B$1,$C17,$D$1),Adatbázis!$A$5:$BY$2525,Adatbázis!AH$3,FALSE),""))</f>
        <v/>
      </c>
      <c r="AA17" s="3" t="str">
        <f>IF($C$1=Legördülő!$D$3,VLOOKUP(CONCATENATE($B$1,$C17,Legördülő!$G$11),Adatbázis!$A$6:$BY$2525,Adatbázis!AI$3,FALSE),IF($C$1=Legördülő!$D$5,VLOOKUP(CONCATENATE($B$1,$C17,$D$1),Adatbázis!$A$5:$BY$2525,Adatbázis!AI$3,FALSE),""))</f>
        <v/>
      </c>
      <c r="AB17" s="3" t="str">
        <f>IF($C$1=Legördülő!$D$3,VLOOKUP(CONCATENATE($B$1,$C17,Legördülő!$G$11),Adatbázis!$A$6:$BY$2525,Adatbázis!AJ$3,FALSE),IF($C$1=Legördülő!$D$5,VLOOKUP(CONCATENATE($B$1,$C17,$D$1),Adatbázis!$A$5:$BY$2525,Adatbázis!AJ$3,FALSE),""))</f>
        <v/>
      </c>
      <c r="AC17" s="3" t="str">
        <f>IF($C$1=Legördülő!$D$3,VLOOKUP(CONCATENATE($B$1,$C17,Legördülő!$G$11),Adatbázis!$A$6:$BY$2525,Adatbázis!AK$3,FALSE),IF($C$1=Legördülő!$D$5,VLOOKUP(CONCATENATE($B$1,$C17,$D$1),Adatbázis!$A$5:$BY$2525,Adatbázis!AK$3,FALSE),""))</f>
        <v/>
      </c>
      <c r="AD17" s="3" t="str">
        <f>IF($C$1=Legördülő!$D$3,VLOOKUP(CONCATENATE($B$1,$C17,Legördülő!$G$11),Adatbázis!$A$6:$BY$2525,Adatbázis!AL$3,FALSE),IF($C$1=Legördülő!$D$5,VLOOKUP(CONCATENATE($B$1,$C17,$D$1),Adatbázis!$A$5:$BY$2525,Adatbázis!AL$3,FALSE),""))</f>
        <v/>
      </c>
      <c r="AE17" s="3" t="str">
        <f>IF($C$1=Legördülő!$D$3,VLOOKUP(CONCATENATE($B$1,$C17,Legördülő!$G$11),Adatbázis!$A$6:$BY$2525,Adatbázis!AM$3,FALSE),IF($C$1=Legördülő!$D$5,VLOOKUP(CONCATENATE($B$1,$C17,$D$1),Adatbázis!$A$5:$BY$2525,Adatbázis!AM$3,FALSE),""))</f>
        <v/>
      </c>
      <c r="AF17" s="3" t="str">
        <f>IF($C$1=Legördülő!$D$3,VLOOKUP(CONCATENATE($B$1,$C17,Legördülő!$G$11),Adatbázis!$A$6:$BY$2525,Adatbázis!AN$3,FALSE),IF($C$1=Legördülő!$D$5,VLOOKUP(CONCATENATE($B$1,$C17,$D$1),Adatbázis!$A$5:$BY$2525,Adatbázis!AN$3,FALSE),""))</f>
        <v/>
      </c>
      <c r="AG17" s="3" t="str">
        <f>IF($C$1=Legördülő!$D$3,VLOOKUP(CONCATENATE($B$1,$C17,Legördülő!$G$11),Adatbázis!$A$6:$BY$2525,Adatbázis!AO$3,FALSE),IF($C$1=Legördülő!$D$5,VLOOKUP(CONCATENATE($B$1,$C17,$D$1),Adatbázis!$A$5:$BY$2525,Adatbázis!AO$3,FALSE),""))</f>
        <v/>
      </c>
      <c r="AH17" s="3" t="str">
        <f>IF($C$1=Legördülő!$D$3,VLOOKUP(CONCATENATE($B$1,$C17,Legördülő!$G$11),Adatbázis!$A$6:$BY$2525,Adatbázis!AP$3,FALSE),IF($C$1=Legördülő!$D$5,VLOOKUP(CONCATENATE($B$1,$C17,$D$1),Adatbázis!$A$5:$BY$2525,Adatbázis!AP$3,FALSE),""))</f>
        <v/>
      </c>
      <c r="AI17" s="3" t="str">
        <f>IF($C$1=Legördülő!$D$3,VLOOKUP(CONCATENATE($B$1,$C17,Legördülő!$G$11),Adatbázis!$A$6:$BY$2525,Adatbázis!AQ$3,FALSE),IF($C$1=Legördülő!$D$5,VLOOKUP(CONCATENATE($B$1,$C17,$D$1),Adatbázis!$A$5:$BY$2525,Adatbázis!AQ$3,FALSE),""))</f>
        <v/>
      </c>
      <c r="AJ17" s="3" t="str">
        <f>IF($C$1=Legördülő!$D$3,VLOOKUP(CONCATENATE($B$1,$C17,Legördülő!$G$11),Adatbázis!$A$6:$BY$2525,Adatbázis!AR$3,FALSE),IF($C$1=Legördülő!$D$5,VLOOKUP(CONCATENATE($B$1,$C17,$D$1),Adatbázis!$A$5:$BY$2525,Adatbázis!AR$3,FALSE),""))</f>
        <v/>
      </c>
      <c r="AK17" s="3" t="str">
        <f>IF($C$1=Legördülő!$D$3,VLOOKUP(CONCATENATE($B$1,$C17,Legördülő!$G$11),Adatbázis!$A$6:$BY$2525,Adatbázis!AS$3,FALSE),IF($C$1=Legördülő!$D$5,VLOOKUP(CONCATENATE($B$1,$C17,$D$1),Adatbázis!$A$5:$BY$2525,Adatbázis!AS$3,FALSE),""))</f>
        <v/>
      </c>
      <c r="AL17" s="3" t="str">
        <f>IF($C$1=Legördülő!$D$3,VLOOKUP(CONCATENATE($B$1,$C17,Legördülő!$G$11),Adatbázis!$A$6:$BY$2525,Adatbázis!AT$3,FALSE),IF($C$1=Legördülő!$D$5,VLOOKUP(CONCATENATE($B$1,$C17,$D$1),Adatbázis!$A$5:$BY$2525,Adatbázis!AT$3,FALSE),""))</f>
        <v/>
      </c>
      <c r="AM17" s="3" t="str">
        <f>IF($C$1=Legördülő!$D$3,VLOOKUP(CONCATENATE($B$1,$C17,Legördülő!$G$11),Adatbázis!$A$6:$BY$2525,Adatbázis!AU$3,FALSE),IF($C$1=Legördülő!$D$5,VLOOKUP(CONCATENATE($B$1,$C17,$D$1),Adatbázis!$A$5:$BY$2525,Adatbázis!AU$3,FALSE),""))</f>
        <v/>
      </c>
      <c r="AN17" s="3" t="str">
        <f>IF($C$1=Legördülő!$D$3,VLOOKUP(CONCATENATE($B$1,$C17,Legördülő!$G$11),Adatbázis!$A$6:$BY$2525,Adatbázis!AV$3,FALSE),IF($C$1=Legördülő!$D$5,VLOOKUP(CONCATENATE($B$1,$C17,$D$1),Adatbázis!$A$5:$BY$2525,Adatbázis!AV$3,FALSE),""))</f>
        <v/>
      </c>
      <c r="AO17" s="3" t="str">
        <f>IF($C$1=Legördülő!$D$3,VLOOKUP(CONCATENATE($B$1,$C17,Legördülő!$G$11),Adatbázis!$A$6:$BY$2525,Adatbázis!AW$3,FALSE),IF($C$1=Legördülő!$D$5,VLOOKUP(CONCATENATE($B$1,$C17,$D$1),Adatbázis!$A$5:$BY$2525,Adatbázis!AW$3,FALSE),""))</f>
        <v/>
      </c>
      <c r="AP17" s="3" t="str">
        <f>IF($C$1=Legördülő!$D$3,VLOOKUP(CONCATENATE($B$1,$C17,Legördülő!$G$11),Adatbázis!$A$6:$BY$2525,Adatbázis!AX$3,FALSE),IF($C$1=Legördülő!$D$5,VLOOKUP(CONCATENATE($B$1,$C17,$D$1),Adatbázis!$A$5:$BY$2525,Adatbázis!AX$3,FALSE),""))</f>
        <v/>
      </c>
      <c r="AQ17" s="3" t="str">
        <f>IF($C$1=Legördülő!$D$3,VLOOKUP(CONCATENATE($B$1,$C17,Legördülő!$G$11),Adatbázis!$A$6:$BY$2525,Adatbázis!AY$3,FALSE),IF($C$1=Legördülő!$D$5,VLOOKUP(CONCATENATE($B$1,$C17,$D$1),Adatbázis!$A$5:$BY$2525,Adatbázis!AY$3,FALSE),""))</f>
        <v/>
      </c>
      <c r="AR17" s="3" t="str">
        <f>IF($C$1=Legördülő!$D$3,VLOOKUP(CONCATENATE($B$1,$C17,Legördülő!$G$11),Adatbázis!$A$6:$BY$2525,Adatbázis!AZ$3,FALSE),IF($C$1=Legördülő!$D$5,VLOOKUP(CONCATENATE($B$1,$C17,$D$1),Adatbázis!$A$5:$BY$2525,Adatbázis!AZ$3,FALSE),""))</f>
        <v/>
      </c>
      <c r="AS17" s="3" t="str">
        <f>IF($C$1=Legördülő!$D$3,VLOOKUP(CONCATENATE($B$1,$C17,Legördülő!$G$11),Adatbázis!$A$6:$BY$2525,Adatbázis!BA$3,FALSE),IF($C$1=Legördülő!$D$5,VLOOKUP(CONCATENATE($B$1,$C17,$D$1),Adatbázis!$A$5:$BY$2525,Adatbázis!BA$3,FALSE),""))</f>
        <v/>
      </c>
      <c r="AT17" s="3" t="str">
        <f>IF($C$1=Legördülő!$D$3,VLOOKUP(CONCATENATE($B$1,$C17,Legördülő!$G$11),Adatbázis!$A$6:$BY$2525,Adatbázis!BB$3,FALSE),IF($C$1=Legördülő!$D$5,VLOOKUP(CONCATENATE($B$1,$C17,$D$1),Adatbázis!$A$5:$BY$2525,Adatbázis!BB$3,FALSE),""))</f>
        <v/>
      </c>
      <c r="AU17" s="3" t="str">
        <f>IF($C$1=Legördülő!$D$3,VLOOKUP(CONCATENATE($B$1,$C17,Legördülő!$G$11),Adatbázis!$A$6:$BY$2525,Adatbázis!BC$3,FALSE),IF($C$1=Legördülő!$D$5,VLOOKUP(CONCATENATE($B$1,$C17,$D$1),Adatbázis!$A$5:$BY$2525,Adatbázis!BC$3,FALSE),""))</f>
        <v/>
      </c>
      <c r="AV17" s="3" t="str">
        <f>IF($C$1=Legördülő!$D$3,VLOOKUP(CONCATENATE($B$1,$C17,Legördülő!$G$11),Adatbázis!$A$6:$BY$2525,Adatbázis!BD$3,FALSE),IF($C$1=Legördülő!$D$5,VLOOKUP(CONCATENATE($B$1,$C17,$D$1),Adatbázis!$A$5:$BY$2525,Adatbázis!BD$3,FALSE),""))</f>
        <v/>
      </c>
      <c r="AW17" s="3" t="str">
        <f>IF($C$1=Legördülő!$D$3,VLOOKUP(CONCATENATE($B$1,$C17,Legördülő!$G$11),Adatbázis!$A$6:$BY$2525,Adatbázis!BE$3,FALSE),IF($C$1=Legördülő!$D$5,VLOOKUP(CONCATENATE($B$1,$C17,$D$1),Adatbázis!$A$5:$BY$2525,Adatbázis!BE$3,FALSE),""))</f>
        <v/>
      </c>
      <c r="AX17" s="3" t="str">
        <f>IF($C$1=Legördülő!$D$3,VLOOKUP(CONCATENATE($B$1,$C17,Legördülő!$G$11),Adatbázis!$A$6:$BY$2525,Adatbázis!BF$3,FALSE),IF($C$1=Legördülő!$D$5,VLOOKUP(CONCATENATE($B$1,$C17,$D$1),Adatbázis!$A$5:$BY$2525,Adatbázis!BF$3,FALSE),""))</f>
        <v/>
      </c>
      <c r="AY17" s="3" t="str">
        <f>IF($C$1=Legördülő!$D$3,VLOOKUP(CONCATENATE($B$1,$C17,Legördülő!$G$11),Adatbázis!$A$6:$BY$2525,Adatbázis!BG$3,FALSE),IF($C$1=Legördülő!$D$5,VLOOKUP(CONCATENATE($B$1,$C17,$D$1),Adatbázis!$A$5:$BY$2525,Adatbázis!BG$3,FALSE),""))</f>
        <v/>
      </c>
      <c r="AZ17" s="3" t="str">
        <f>IF($C$1=Legördülő!$D$3,VLOOKUP(CONCATENATE($B$1,$C17,Legördülő!$G$11),Adatbázis!$A$6:$BY$2525,Adatbázis!BH$3,FALSE),IF($C$1=Legördülő!$D$5,VLOOKUP(CONCATENATE($B$1,$C17,$D$1),Adatbázis!$A$5:$BY$2525,Adatbázis!BH$3,FALSE),""))</f>
        <v/>
      </c>
      <c r="BA17" s="3" t="str">
        <f>IF($C$1=Legördülő!$D$3,VLOOKUP(CONCATENATE($B$1,$C17,Legördülő!$G$11),Adatbázis!$A$6:$BY$2525,Adatbázis!BI$3,FALSE),IF($C$1=Legördülő!$D$5,VLOOKUP(CONCATENATE($B$1,$C17,$D$1),Adatbázis!$A$5:$BY$2525,Adatbázis!BI$3,FALSE),""))</f>
        <v/>
      </c>
      <c r="BB17" s="3" t="str">
        <f>IF($C$1=Legördülő!$D$3,VLOOKUP(CONCATENATE($B$1,$C17,Legördülő!$G$11),Adatbázis!$A$6:$BY$2525,Adatbázis!BJ$3,FALSE),IF($C$1=Legördülő!$D$5,VLOOKUP(CONCATENATE($B$1,$C17,$D$1),Adatbázis!$A$5:$BY$2525,Adatbázis!BJ$3,FALSE),""))</f>
        <v/>
      </c>
      <c r="BC17" s="3" t="str">
        <f>IF($C$1=Legördülő!$D$3,VLOOKUP(CONCATENATE($B$1,$C17,Legördülő!$G$11),Adatbázis!$A$6:$BY$2525,Adatbázis!BK$3,FALSE),IF($C$1=Legördülő!$D$5,VLOOKUP(CONCATENATE($B$1,$C17,$D$1),Adatbázis!$A$5:$BY$2525,Adatbázis!BK$3,FALSE),""))</f>
        <v/>
      </c>
      <c r="BD17" s="3" t="str">
        <f>IF($C$1=Legördülő!$D$3,VLOOKUP(CONCATENATE($B$1,$C17,Legördülő!$G$11),Adatbázis!$A$6:$BY$2525,Adatbázis!BL$3,FALSE),IF($C$1=Legördülő!$D$5,VLOOKUP(CONCATENATE($B$1,$C17,$D$1),Adatbázis!$A$5:$BY$2525,Adatbázis!BL$3,FALSE),""))</f>
        <v/>
      </c>
      <c r="BE17" s="3" t="str">
        <f>IF($C$1=Legördülő!$D$3,VLOOKUP(CONCATENATE($B$1,$C17,Legördülő!$G$11),Adatbázis!$A$6:$BY$2525,Adatbázis!BM$3,FALSE),IF($C$1=Legördülő!$D$5,VLOOKUP(CONCATENATE($B$1,$C17,$D$1),Adatbázis!$A$5:$BY$2525,Adatbázis!BM$3,FALSE),""))</f>
        <v/>
      </c>
      <c r="BF17" s="3" t="str">
        <f>IF($C$1=Legördülő!$D$3,VLOOKUP(CONCATENATE($B$1,$C17,Legördülő!$G$11),Adatbázis!$A$6:$BY$2525,Adatbázis!BN$3,FALSE),IF($C$1=Legördülő!$D$5,VLOOKUP(CONCATENATE($B$1,$C17,$D$1),Adatbázis!$A$5:$BY$2525,Adatbázis!BN$3,FALSE),""))</f>
        <v/>
      </c>
      <c r="BG17" s="3" t="str">
        <f>IF($C$1=Legördülő!$D$3,VLOOKUP(CONCATENATE($B$1,$C17,Legördülő!$G$11),Adatbázis!$A$6:$BY$2525,Adatbázis!BO$3,FALSE),IF($C$1=Legördülő!$D$5,VLOOKUP(CONCATENATE($B$1,$C17,$D$1),Adatbázis!$A$5:$BY$2525,Adatbázis!BO$3,FALSE),""))</f>
        <v/>
      </c>
      <c r="BH17" s="3" t="str">
        <f>IF($C$1=Legördülő!$D$3,VLOOKUP(CONCATENATE($B$1,$C17,Legördülő!$G$11),Adatbázis!$A$6:$BY$2525,Adatbázis!BP$3,FALSE),IF($C$1=Legördülő!$D$5,VLOOKUP(CONCATENATE($B$1,$C17,$D$1),Adatbázis!$A$5:$BY$2525,Adatbázis!BP$3,FALSE),""))</f>
        <v/>
      </c>
      <c r="BI17" s="3" t="str">
        <f>IF($C$1=Legördülő!$D$3,VLOOKUP(CONCATENATE($B$1,$C17,Legördülő!$G$11),Adatbázis!$A$6:$BY$2525,Adatbázis!BQ$3,FALSE),IF($C$1=Legördülő!$D$5,VLOOKUP(CONCATENATE($B$1,$C17,$D$1),Adatbázis!$A$5:$BY$2525,Adatbázis!BQ$3,FALSE),""))</f>
        <v/>
      </c>
      <c r="BJ17" s="3" t="str">
        <f>IF($C$1=Legördülő!$D$3,VLOOKUP(CONCATENATE($B$1,$C17,Legördülő!$G$11),Adatbázis!$A$6:$BY$2525,Adatbázis!BR$3,FALSE),IF($C$1=Legördülő!$D$5,VLOOKUP(CONCATENATE($B$1,$C17,$D$1),Adatbázis!$A$5:$BY$2525,Adatbázis!BR$3,FALSE),""))</f>
        <v/>
      </c>
      <c r="BK17" s="3" t="str">
        <f>IF($C$1=Legördülő!$D$3,VLOOKUP(CONCATENATE($B$1,$C17,Legördülő!$G$11),Adatbázis!$A$6:$BY$2525,Adatbázis!BS$3,FALSE),IF($C$1=Legördülő!$D$5,VLOOKUP(CONCATENATE($B$1,$C17,$D$1),Adatbázis!$A$5:$BY$2525,Adatbázis!BS$3,FALSE),""))</f>
        <v/>
      </c>
      <c r="BL17" s="3" t="str">
        <f>IF($C$1=Legördülő!$D$3,VLOOKUP(CONCATENATE($B$1,$C17,Legördülő!$G$11),Adatbázis!$A$6:$BY$2525,Adatbázis!BT$3,FALSE),IF($C$1=Legördülő!$D$5,VLOOKUP(CONCATENATE($B$1,$C17,$D$1),Adatbázis!$A$5:$BY$2525,Adatbázis!BT$3,FALSE),""))</f>
        <v/>
      </c>
      <c r="BM17" s="3" t="str">
        <f>IF($C$1=Legördülő!$D$3,VLOOKUP(CONCATENATE($B$1,$C17,Legördülő!$G$11),Adatbázis!$A$6:$BY$2525,Adatbázis!BU$3,FALSE),IF($C$1=Legördülő!$D$5,VLOOKUP(CONCATENATE($B$1,$C17,$D$1),Adatbázis!$A$5:$BY$2525,Adatbázis!BU$3,FALSE),""))</f>
        <v/>
      </c>
      <c r="BN17" s="3" t="str">
        <f>IF($C$1=Legördülő!$D$3,VLOOKUP(CONCATENATE($B$1,$C17,Legördülő!$G$11),Adatbázis!$A$6:$BY$2525,Adatbázis!BV$3,FALSE),IF($C$1=Legördülő!$D$5,VLOOKUP(CONCATENATE($B$1,$C17,$D$1),Adatbázis!$A$5:$BY$2525,Adatbázis!BV$3,FALSE),""))</f>
        <v/>
      </c>
      <c r="BO17" s="3" t="str">
        <f>IF($C$1=Legördülő!$D$3,VLOOKUP(CONCATENATE($B$1,$C17,Legördülő!$G$11),Adatbázis!$A$6:$BY$2525,Adatbázis!BW$3,FALSE),IF($C$1=Legördülő!$D$5,VLOOKUP(CONCATENATE($B$1,$C17,$D$1),Adatbázis!$A$5:$BY$2525,Adatbázis!BW$3,FALSE),""))</f>
        <v/>
      </c>
      <c r="BP17" s="3" t="str">
        <f>IF($C$1=Legördülő!$D$3,VLOOKUP(CONCATENATE($B$1,$C17,Legördülő!$G$11),Adatbázis!$A$6:$BY$2525,Adatbázis!BX$3,FALSE),IF($C$1=Legördülő!$D$5,VLOOKUP(CONCATENATE($B$1,$C17,$D$1),Adatbázis!$A$5:$BY$2525,Adatbázis!BX$3,FALSE),""))</f>
        <v/>
      </c>
    </row>
    <row r="18" spans="2:68" x14ac:dyDescent="0.25">
      <c r="B18">
        <f t="shared" si="0"/>
        <v>2010</v>
      </c>
      <c r="C18" s="2" t="str">
        <f>IF($C$1=Legördülő!$D$4,"",Adatbázis!$L21)</f>
        <v>31 Technikusok és hasonló műszaki foglalkozások</v>
      </c>
      <c r="D18" t="str">
        <f>IF($C$1=Legördülő!$D$5,$D$1,"")</f>
        <v/>
      </c>
      <c r="E18" s="3">
        <f>IF($C$1=Legördülő!$D$2,VLOOKUP(CONCATENATE(Megjelenítő!$B$1,Megjelenítő!$C18,Megjelenítő!E$2),Adatbázis!$B$6:$BY$2525,76,FALSE),IF($C$1=Legördülő!$D$3,VLOOKUP(CONCATENATE($B$1,$C18,Legördülő!$G$11),Adatbázis!$A$6:$BY$2525,Adatbázis!M$3,FALSE),IF($C$1=Legördülő!$D$5,VLOOKUP(CONCATENATE($B$1,$C18,$D$1),Adatbázis!$A$5:$BY$2525,Adatbázis!M$3,FALSE),"")))</f>
        <v>40.666666666666664</v>
      </c>
      <c r="F18" s="3">
        <f>IF($C$1=Legördülő!$D$2,VLOOKUP(CONCATENATE(Megjelenítő!$B$1,Megjelenítő!$C18,Megjelenítő!F$2),Adatbázis!$B$6:$BY$2525,76,FALSE),IF($C$1=Legördülő!$D$3,VLOOKUP(CONCATENATE($B$1,$C18,Legördülő!$G$11),Adatbázis!$A$6:$BY$2525,Adatbázis!N$3,FALSE),IF($C$1=Legördülő!$D$5,VLOOKUP(CONCATENATE($B$1,$C18,$D$1),Adatbázis!$A$5:$BY$2525,Adatbázis!N$3,FALSE),"")))</f>
        <v>6937.666666666667</v>
      </c>
      <c r="G18" s="3">
        <f>IF($C$1=Legördülő!$D$2,VLOOKUP(CONCATENATE(Megjelenítő!$B$1,Megjelenítő!$C18,Megjelenítő!G$2),Adatbázis!$B$6:$BY$2525,76,FALSE),IF($C$1=Legördülő!$D$3,VLOOKUP(CONCATENATE($B$1,$C18,Legördülő!$G$11),Adatbázis!$A$6:$BY$2525,Adatbázis!O$3,FALSE),IF($C$1=Legördülő!$D$5,VLOOKUP(CONCATENATE($B$1,$C18,$D$1),Adatbázis!$A$5:$BY$2525,Adatbázis!O$3,FALSE),"")))</f>
        <v>2496.1</v>
      </c>
      <c r="H18" s="3">
        <f>IF($C$1=Legördülő!$D$2,VLOOKUP(CONCATENATE(Megjelenítő!$B$1,Megjelenítő!$C18,Megjelenítő!H$2),Adatbázis!$B$6:$BY$2525,76,FALSE),IF($C$1=Legördülő!$D$3,VLOOKUP(CONCATENATE($B$1,$C18,Legördülő!$G$11),Adatbázis!$A$6:$BY$2525,Adatbázis!P$3,FALSE),IF($C$1=Legördülő!$D$5,VLOOKUP(CONCATENATE($B$1,$C18,$D$1),Adatbázis!$A$5:$BY$2525,Adatbázis!P$3,FALSE),"")))</f>
        <v>19347.000000000007</v>
      </c>
      <c r="I18" s="3">
        <f>IF($C$1=Legördülő!$D$2,VLOOKUP(CONCATENATE(Megjelenítő!$B$1,Megjelenítő!$C18,Megjelenítő!I$2),Adatbázis!$B$6:$BY$2525,76,FALSE),IF($C$1=Legördülő!$D$3,VLOOKUP(CONCATENATE($B$1,$C18,Legördülő!$G$11),Adatbázis!$A$6:$BY$2525,Adatbázis!Q$3,FALSE),IF($C$1=Legördülő!$D$5,VLOOKUP(CONCATENATE($B$1,$C18,$D$1),Adatbázis!$A$5:$BY$2525,Adatbázis!Q$3,FALSE),"")))</f>
        <v>39474.099999999991</v>
      </c>
      <c r="J18" s="3">
        <f>IF($C$1=Legördülő!$D$2,VLOOKUP(CONCATENATE(Megjelenítő!$B$1,Megjelenítő!$C18,Megjelenítő!J$2),Adatbázis!$B$6:$BY$2525,76,FALSE),IF($C$1=Legördülő!$D$3,VLOOKUP(CONCATENATE($B$1,$C18,Legördülő!$G$11),Adatbázis!$A$6:$BY$2525,Adatbázis!R$3,FALSE),IF($C$1=Legördülő!$D$5,VLOOKUP(CONCATENATE($B$1,$C18,$D$1),Adatbázis!$A$5:$BY$2525,Adatbázis!R$3,FALSE),"")))</f>
        <v>15645.499999999998</v>
      </c>
      <c r="K18" s="3">
        <f>IF($C$1=Legördülő!$D$2,VLOOKUP(CONCATENATE(Megjelenítő!$B$1,Megjelenítő!$C18,Megjelenítő!K$2),Adatbázis!$B$6:$BY$2525,76,FALSE),IF($C$1=Legördülő!$D$3,VLOOKUP(CONCATENATE($B$1,$C18,Legördülő!$G$11),Adatbázis!$A$6:$BY$2525,Adatbázis!S$3,FALSE),IF($C$1=Legördülő!$D$5,VLOOKUP(CONCATENATE($B$1,$C18,$D$1),Adatbázis!$A$5:$BY$2525,Adatbázis!S$3,FALSE),"")))</f>
        <v>19788.23333333333</v>
      </c>
      <c r="L18" s="3">
        <f>IF($C$1=Legördülő!$D$2,VLOOKUP(CONCATENATE(Megjelenítő!$B$1,Megjelenítő!$C18,Megjelenítő!L$2),Adatbázis!$B$6:$BY$2525,76,FALSE),IF($C$1=Legördülő!$D$3,VLOOKUP(CONCATENATE($B$1,$C18,Legördülő!$G$11),Adatbázis!$A$6:$BY$2525,Adatbázis!T$3,FALSE),IF($C$1=Legördülő!$D$5,VLOOKUP(CONCATENATE($B$1,$C18,$D$1),Adatbázis!$A$5:$BY$2525,Adatbázis!T$3,FALSE),"")))</f>
        <v>16221.466666666667</v>
      </c>
      <c r="M18" s="3">
        <f>IF($C$1=Legördülő!$D$2,VLOOKUP(CONCATENATE(Megjelenítő!$B$1,Megjelenítő!$C18,Megjelenítő!M$2),Adatbázis!$B$6:$BY$2525,76,FALSE),IF($C$1=Legördülő!$D$3,VLOOKUP(CONCATENATE($B$1,$C18,Legördülő!$G$11),Adatbázis!$A$6:$BY$2525,Adatbázis!U$3,FALSE),IF($C$1=Legördülő!$D$5,VLOOKUP(CONCATENATE($B$1,$C18,$D$1),Adatbázis!$A$5:$BY$2525,Adatbázis!U$3,FALSE),"")))</f>
        <v>6344.6000000000022</v>
      </c>
      <c r="N18" s="3">
        <f>IF($C$1=Legördülő!$D$2,VLOOKUP(CONCATENATE(Megjelenítő!$B$1,Megjelenítő!$C18,Megjelenítő!N$2),Adatbázis!$B$6:$BY$2525,76,FALSE),IF($C$1=Legördülő!$D$3,VLOOKUP(CONCATENATE($B$1,$C18,Legördülő!$G$11),Adatbázis!$A$6:$BY$2525,Adatbázis!V$3,FALSE),IF($C$1=Legördülő!$D$5,VLOOKUP(CONCATENATE($B$1,$C18,$D$1),Adatbázis!$A$5:$BY$2525,Adatbázis!V$3,FALSE),"")))</f>
        <v>126295.33333333336</v>
      </c>
      <c r="O18" s="3" t="str">
        <f>IF($C$1=Legördülő!$D$3,VLOOKUP(CONCATENATE($B$1,$C18,Legördülő!$G$11),Adatbázis!$A$6:$BY$2525,Adatbázis!W$3,FALSE),IF($C$1=Legördülő!$D$5,VLOOKUP(CONCATENATE($B$1,$C18,$D$1),Adatbázis!$A$5:$BY$2525,Adatbázis!W$3,FALSE),""))</f>
        <v/>
      </c>
      <c r="P18" s="3" t="str">
        <f>IF($C$1=Legördülő!$D$3,VLOOKUP(CONCATENATE($B$1,$C18,Legördülő!$G$11),Adatbázis!$A$6:$BY$2525,Adatbázis!X$3,FALSE),IF($C$1=Legördülő!$D$5,VLOOKUP(CONCATENATE($B$1,$C18,$D$1),Adatbázis!$A$5:$BY$2525,Adatbázis!X$3,FALSE),""))</f>
        <v/>
      </c>
      <c r="Q18" s="3" t="str">
        <f>IF($C$1=Legördülő!$D$3,VLOOKUP(CONCATENATE($B$1,$C18,Legördülő!$G$11),Adatbázis!$A$6:$BY$2525,Adatbázis!Y$3,FALSE),IF($C$1=Legördülő!$D$5,VLOOKUP(CONCATENATE($B$1,$C18,$D$1),Adatbázis!$A$5:$BY$2525,Adatbázis!Y$3,FALSE),""))</f>
        <v/>
      </c>
      <c r="R18" s="3" t="str">
        <f>IF($C$1=Legördülő!$D$3,VLOOKUP(CONCATENATE($B$1,$C18,Legördülő!$G$11),Adatbázis!$A$6:$BY$2525,Adatbázis!Z$3,FALSE),IF($C$1=Legördülő!$D$5,VLOOKUP(CONCATENATE($B$1,$C18,$D$1),Adatbázis!$A$5:$BY$2525,Adatbázis!Z$3,FALSE),""))</f>
        <v/>
      </c>
      <c r="S18" s="3" t="str">
        <f>IF($C$1=Legördülő!$D$3,VLOOKUP(CONCATENATE($B$1,$C18,Legördülő!$G$11),Adatbázis!$A$6:$BY$2525,Adatbázis!AA$3,FALSE),IF($C$1=Legördülő!$D$5,VLOOKUP(CONCATENATE($B$1,$C18,$D$1),Adatbázis!$A$5:$BY$2525,Adatbázis!AA$3,FALSE),""))</f>
        <v/>
      </c>
      <c r="T18" s="3" t="str">
        <f>IF($C$1=Legördülő!$D$3,VLOOKUP(CONCATENATE($B$1,$C18,Legördülő!$G$11),Adatbázis!$A$6:$BY$2525,Adatbázis!AB$3,FALSE),IF($C$1=Legördülő!$D$5,VLOOKUP(CONCATENATE($B$1,$C18,$D$1),Adatbázis!$A$5:$BY$2525,Adatbázis!AB$3,FALSE),""))</f>
        <v/>
      </c>
      <c r="U18" s="3" t="str">
        <f>IF($C$1=Legördülő!$D$3,VLOOKUP(CONCATENATE($B$1,$C18,Legördülő!$G$11),Adatbázis!$A$6:$BY$2525,Adatbázis!AC$3,FALSE),IF($C$1=Legördülő!$D$5,VLOOKUP(CONCATENATE($B$1,$C18,$D$1),Adatbázis!$A$5:$BY$2525,Adatbázis!AC$3,FALSE),""))</f>
        <v/>
      </c>
      <c r="V18" s="3" t="str">
        <f>IF($C$1=Legördülő!$D$3,VLOOKUP(CONCATENATE($B$1,$C18,Legördülő!$G$11),Adatbázis!$A$6:$BY$2525,Adatbázis!AD$3,FALSE),IF($C$1=Legördülő!$D$5,VLOOKUP(CONCATENATE($B$1,$C18,$D$1),Adatbázis!$A$5:$BY$2525,Adatbázis!AD$3,FALSE),""))</f>
        <v/>
      </c>
      <c r="W18" s="3" t="str">
        <f>IF($C$1=Legördülő!$D$3,VLOOKUP(CONCATENATE($B$1,$C18,Legördülő!$G$11),Adatbázis!$A$6:$BY$2525,Adatbázis!AE$3,FALSE),IF($C$1=Legördülő!$D$5,VLOOKUP(CONCATENATE($B$1,$C18,$D$1),Adatbázis!$A$5:$BY$2525,Adatbázis!AE$3,FALSE),""))</f>
        <v/>
      </c>
      <c r="X18" s="3" t="str">
        <f>IF($C$1=Legördülő!$D$3,VLOOKUP(CONCATENATE($B$1,$C18,Legördülő!$G$11),Adatbázis!$A$6:$BY$2525,Adatbázis!AF$3,FALSE),IF($C$1=Legördülő!$D$5,VLOOKUP(CONCATENATE($B$1,$C18,$D$1),Adatbázis!$A$5:$BY$2525,Adatbázis!AF$3,FALSE),""))</f>
        <v/>
      </c>
      <c r="Y18" s="3" t="str">
        <f>IF($C$1=Legördülő!$D$3,VLOOKUP(CONCATENATE($B$1,$C18,Legördülő!$G$11),Adatbázis!$A$6:$BY$2525,Adatbázis!AG$3,FALSE),IF($C$1=Legördülő!$D$5,VLOOKUP(CONCATENATE($B$1,$C18,$D$1),Adatbázis!$A$5:$BY$2525,Adatbázis!AG$3,FALSE),""))</f>
        <v/>
      </c>
      <c r="Z18" s="3" t="str">
        <f>IF($C$1=Legördülő!$D$3,VLOOKUP(CONCATENATE($B$1,$C18,Legördülő!$G$11),Adatbázis!$A$6:$BY$2525,Adatbázis!AH$3,FALSE),IF($C$1=Legördülő!$D$5,VLOOKUP(CONCATENATE($B$1,$C18,$D$1),Adatbázis!$A$5:$BY$2525,Adatbázis!AH$3,FALSE),""))</f>
        <v/>
      </c>
      <c r="AA18" s="3" t="str">
        <f>IF($C$1=Legördülő!$D$3,VLOOKUP(CONCATENATE($B$1,$C18,Legördülő!$G$11),Adatbázis!$A$6:$BY$2525,Adatbázis!AI$3,FALSE),IF($C$1=Legördülő!$D$5,VLOOKUP(CONCATENATE($B$1,$C18,$D$1),Adatbázis!$A$5:$BY$2525,Adatbázis!AI$3,FALSE),""))</f>
        <v/>
      </c>
      <c r="AB18" s="3" t="str">
        <f>IF($C$1=Legördülő!$D$3,VLOOKUP(CONCATENATE($B$1,$C18,Legördülő!$G$11),Adatbázis!$A$6:$BY$2525,Adatbázis!AJ$3,FALSE),IF($C$1=Legördülő!$D$5,VLOOKUP(CONCATENATE($B$1,$C18,$D$1),Adatbázis!$A$5:$BY$2525,Adatbázis!AJ$3,FALSE),""))</f>
        <v/>
      </c>
      <c r="AC18" s="3" t="str">
        <f>IF($C$1=Legördülő!$D$3,VLOOKUP(CONCATENATE($B$1,$C18,Legördülő!$G$11),Adatbázis!$A$6:$BY$2525,Adatbázis!AK$3,FALSE),IF($C$1=Legördülő!$D$5,VLOOKUP(CONCATENATE($B$1,$C18,$D$1),Adatbázis!$A$5:$BY$2525,Adatbázis!AK$3,FALSE),""))</f>
        <v/>
      </c>
      <c r="AD18" s="3" t="str">
        <f>IF($C$1=Legördülő!$D$3,VLOOKUP(CONCATENATE($B$1,$C18,Legördülő!$G$11),Adatbázis!$A$6:$BY$2525,Adatbázis!AL$3,FALSE),IF($C$1=Legördülő!$D$5,VLOOKUP(CONCATENATE($B$1,$C18,$D$1),Adatbázis!$A$5:$BY$2525,Adatbázis!AL$3,FALSE),""))</f>
        <v/>
      </c>
      <c r="AE18" s="3" t="str">
        <f>IF($C$1=Legördülő!$D$3,VLOOKUP(CONCATENATE($B$1,$C18,Legördülő!$G$11),Adatbázis!$A$6:$BY$2525,Adatbázis!AM$3,FALSE),IF($C$1=Legördülő!$D$5,VLOOKUP(CONCATENATE($B$1,$C18,$D$1),Adatbázis!$A$5:$BY$2525,Adatbázis!AM$3,FALSE),""))</f>
        <v/>
      </c>
      <c r="AF18" s="3" t="str">
        <f>IF($C$1=Legördülő!$D$3,VLOOKUP(CONCATENATE($B$1,$C18,Legördülő!$G$11),Adatbázis!$A$6:$BY$2525,Adatbázis!AN$3,FALSE),IF($C$1=Legördülő!$D$5,VLOOKUP(CONCATENATE($B$1,$C18,$D$1),Adatbázis!$A$5:$BY$2525,Adatbázis!AN$3,FALSE),""))</f>
        <v/>
      </c>
      <c r="AG18" s="3" t="str">
        <f>IF($C$1=Legördülő!$D$3,VLOOKUP(CONCATENATE($B$1,$C18,Legördülő!$G$11),Adatbázis!$A$6:$BY$2525,Adatbázis!AO$3,FALSE),IF($C$1=Legördülő!$D$5,VLOOKUP(CONCATENATE($B$1,$C18,$D$1),Adatbázis!$A$5:$BY$2525,Adatbázis!AO$3,FALSE),""))</f>
        <v/>
      </c>
      <c r="AH18" s="3" t="str">
        <f>IF($C$1=Legördülő!$D$3,VLOOKUP(CONCATENATE($B$1,$C18,Legördülő!$G$11),Adatbázis!$A$6:$BY$2525,Adatbázis!AP$3,FALSE),IF($C$1=Legördülő!$D$5,VLOOKUP(CONCATENATE($B$1,$C18,$D$1),Adatbázis!$A$5:$BY$2525,Adatbázis!AP$3,FALSE),""))</f>
        <v/>
      </c>
      <c r="AI18" s="3" t="str">
        <f>IF($C$1=Legördülő!$D$3,VLOOKUP(CONCATENATE($B$1,$C18,Legördülő!$G$11),Adatbázis!$A$6:$BY$2525,Adatbázis!AQ$3,FALSE),IF($C$1=Legördülő!$D$5,VLOOKUP(CONCATENATE($B$1,$C18,$D$1),Adatbázis!$A$5:$BY$2525,Adatbázis!AQ$3,FALSE),""))</f>
        <v/>
      </c>
      <c r="AJ18" s="3" t="str">
        <f>IF($C$1=Legördülő!$D$3,VLOOKUP(CONCATENATE($B$1,$C18,Legördülő!$G$11),Adatbázis!$A$6:$BY$2525,Adatbázis!AR$3,FALSE),IF($C$1=Legördülő!$D$5,VLOOKUP(CONCATENATE($B$1,$C18,$D$1),Adatbázis!$A$5:$BY$2525,Adatbázis!AR$3,FALSE),""))</f>
        <v/>
      </c>
      <c r="AK18" s="3" t="str">
        <f>IF($C$1=Legördülő!$D$3,VLOOKUP(CONCATENATE($B$1,$C18,Legördülő!$G$11),Adatbázis!$A$6:$BY$2525,Adatbázis!AS$3,FALSE),IF($C$1=Legördülő!$D$5,VLOOKUP(CONCATENATE($B$1,$C18,$D$1),Adatbázis!$A$5:$BY$2525,Adatbázis!AS$3,FALSE),""))</f>
        <v/>
      </c>
      <c r="AL18" s="3" t="str">
        <f>IF($C$1=Legördülő!$D$3,VLOOKUP(CONCATENATE($B$1,$C18,Legördülő!$G$11),Adatbázis!$A$6:$BY$2525,Adatbázis!AT$3,FALSE),IF($C$1=Legördülő!$D$5,VLOOKUP(CONCATENATE($B$1,$C18,$D$1),Adatbázis!$A$5:$BY$2525,Adatbázis!AT$3,FALSE),""))</f>
        <v/>
      </c>
      <c r="AM18" s="3" t="str">
        <f>IF($C$1=Legördülő!$D$3,VLOOKUP(CONCATENATE($B$1,$C18,Legördülő!$G$11),Adatbázis!$A$6:$BY$2525,Adatbázis!AU$3,FALSE),IF($C$1=Legördülő!$D$5,VLOOKUP(CONCATENATE($B$1,$C18,$D$1),Adatbázis!$A$5:$BY$2525,Adatbázis!AU$3,FALSE),""))</f>
        <v/>
      </c>
      <c r="AN18" s="3" t="str">
        <f>IF($C$1=Legördülő!$D$3,VLOOKUP(CONCATENATE($B$1,$C18,Legördülő!$G$11),Adatbázis!$A$6:$BY$2525,Adatbázis!AV$3,FALSE),IF($C$1=Legördülő!$D$5,VLOOKUP(CONCATENATE($B$1,$C18,$D$1),Adatbázis!$A$5:$BY$2525,Adatbázis!AV$3,FALSE),""))</f>
        <v/>
      </c>
      <c r="AO18" s="3" t="str">
        <f>IF($C$1=Legördülő!$D$3,VLOOKUP(CONCATENATE($B$1,$C18,Legördülő!$G$11),Adatbázis!$A$6:$BY$2525,Adatbázis!AW$3,FALSE),IF($C$1=Legördülő!$D$5,VLOOKUP(CONCATENATE($B$1,$C18,$D$1),Adatbázis!$A$5:$BY$2525,Adatbázis!AW$3,FALSE),""))</f>
        <v/>
      </c>
      <c r="AP18" s="3" t="str">
        <f>IF($C$1=Legördülő!$D$3,VLOOKUP(CONCATENATE($B$1,$C18,Legördülő!$G$11),Adatbázis!$A$6:$BY$2525,Adatbázis!AX$3,FALSE),IF($C$1=Legördülő!$D$5,VLOOKUP(CONCATENATE($B$1,$C18,$D$1),Adatbázis!$A$5:$BY$2525,Adatbázis!AX$3,FALSE),""))</f>
        <v/>
      </c>
      <c r="AQ18" s="3" t="str">
        <f>IF($C$1=Legördülő!$D$3,VLOOKUP(CONCATENATE($B$1,$C18,Legördülő!$G$11),Adatbázis!$A$6:$BY$2525,Adatbázis!AY$3,FALSE),IF($C$1=Legördülő!$D$5,VLOOKUP(CONCATENATE($B$1,$C18,$D$1),Adatbázis!$A$5:$BY$2525,Adatbázis!AY$3,FALSE),""))</f>
        <v/>
      </c>
      <c r="AR18" s="3" t="str">
        <f>IF($C$1=Legördülő!$D$3,VLOOKUP(CONCATENATE($B$1,$C18,Legördülő!$G$11),Adatbázis!$A$6:$BY$2525,Adatbázis!AZ$3,FALSE),IF($C$1=Legördülő!$D$5,VLOOKUP(CONCATENATE($B$1,$C18,$D$1),Adatbázis!$A$5:$BY$2525,Adatbázis!AZ$3,FALSE),""))</f>
        <v/>
      </c>
      <c r="AS18" s="3" t="str">
        <f>IF($C$1=Legördülő!$D$3,VLOOKUP(CONCATENATE($B$1,$C18,Legördülő!$G$11),Adatbázis!$A$6:$BY$2525,Adatbázis!BA$3,FALSE),IF($C$1=Legördülő!$D$5,VLOOKUP(CONCATENATE($B$1,$C18,$D$1),Adatbázis!$A$5:$BY$2525,Adatbázis!BA$3,FALSE),""))</f>
        <v/>
      </c>
      <c r="AT18" s="3" t="str">
        <f>IF($C$1=Legördülő!$D$3,VLOOKUP(CONCATENATE($B$1,$C18,Legördülő!$G$11),Adatbázis!$A$6:$BY$2525,Adatbázis!BB$3,FALSE),IF($C$1=Legördülő!$D$5,VLOOKUP(CONCATENATE($B$1,$C18,$D$1),Adatbázis!$A$5:$BY$2525,Adatbázis!BB$3,FALSE),""))</f>
        <v/>
      </c>
      <c r="AU18" s="3" t="str">
        <f>IF($C$1=Legördülő!$D$3,VLOOKUP(CONCATENATE($B$1,$C18,Legördülő!$G$11),Adatbázis!$A$6:$BY$2525,Adatbázis!BC$3,FALSE),IF($C$1=Legördülő!$D$5,VLOOKUP(CONCATENATE($B$1,$C18,$D$1),Adatbázis!$A$5:$BY$2525,Adatbázis!BC$3,FALSE),""))</f>
        <v/>
      </c>
      <c r="AV18" s="3" t="str">
        <f>IF($C$1=Legördülő!$D$3,VLOOKUP(CONCATENATE($B$1,$C18,Legördülő!$G$11),Adatbázis!$A$6:$BY$2525,Adatbázis!BD$3,FALSE),IF($C$1=Legördülő!$D$5,VLOOKUP(CONCATENATE($B$1,$C18,$D$1),Adatbázis!$A$5:$BY$2525,Adatbázis!BD$3,FALSE),""))</f>
        <v/>
      </c>
      <c r="AW18" s="3" t="str">
        <f>IF($C$1=Legördülő!$D$3,VLOOKUP(CONCATENATE($B$1,$C18,Legördülő!$G$11),Adatbázis!$A$6:$BY$2525,Adatbázis!BE$3,FALSE),IF($C$1=Legördülő!$D$5,VLOOKUP(CONCATENATE($B$1,$C18,$D$1),Adatbázis!$A$5:$BY$2525,Adatbázis!BE$3,FALSE),""))</f>
        <v/>
      </c>
      <c r="AX18" s="3" t="str">
        <f>IF($C$1=Legördülő!$D$3,VLOOKUP(CONCATENATE($B$1,$C18,Legördülő!$G$11),Adatbázis!$A$6:$BY$2525,Adatbázis!BF$3,FALSE),IF($C$1=Legördülő!$D$5,VLOOKUP(CONCATENATE($B$1,$C18,$D$1),Adatbázis!$A$5:$BY$2525,Adatbázis!BF$3,FALSE),""))</f>
        <v/>
      </c>
      <c r="AY18" s="3" t="str">
        <f>IF($C$1=Legördülő!$D$3,VLOOKUP(CONCATENATE($B$1,$C18,Legördülő!$G$11),Adatbázis!$A$6:$BY$2525,Adatbázis!BG$3,FALSE),IF($C$1=Legördülő!$D$5,VLOOKUP(CONCATENATE($B$1,$C18,$D$1),Adatbázis!$A$5:$BY$2525,Adatbázis!BG$3,FALSE),""))</f>
        <v/>
      </c>
      <c r="AZ18" s="3" t="str">
        <f>IF($C$1=Legördülő!$D$3,VLOOKUP(CONCATENATE($B$1,$C18,Legördülő!$G$11),Adatbázis!$A$6:$BY$2525,Adatbázis!BH$3,FALSE),IF($C$1=Legördülő!$D$5,VLOOKUP(CONCATENATE($B$1,$C18,$D$1),Adatbázis!$A$5:$BY$2525,Adatbázis!BH$3,FALSE),""))</f>
        <v/>
      </c>
      <c r="BA18" s="3" t="str">
        <f>IF($C$1=Legördülő!$D$3,VLOOKUP(CONCATENATE($B$1,$C18,Legördülő!$G$11),Adatbázis!$A$6:$BY$2525,Adatbázis!BI$3,FALSE),IF($C$1=Legördülő!$D$5,VLOOKUP(CONCATENATE($B$1,$C18,$D$1),Adatbázis!$A$5:$BY$2525,Adatbázis!BI$3,FALSE),""))</f>
        <v/>
      </c>
      <c r="BB18" s="3" t="str">
        <f>IF($C$1=Legördülő!$D$3,VLOOKUP(CONCATENATE($B$1,$C18,Legördülő!$G$11),Adatbázis!$A$6:$BY$2525,Adatbázis!BJ$3,FALSE),IF($C$1=Legördülő!$D$5,VLOOKUP(CONCATENATE($B$1,$C18,$D$1),Adatbázis!$A$5:$BY$2525,Adatbázis!BJ$3,FALSE),""))</f>
        <v/>
      </c>
      <c r="BC18" s="3" t="str">
        <f>IF($C$1=Legördülő!$D$3,VLOOKUP(CONCATENATE($B$1,$C18,Legördülő!$G$11),Adatbázis!$A$6:$BY$2525,Adatbázis!BK$3,FALSE),IF($C$1=Legördülő!$D$5,VLOOKUP(CONCATENATE($B$1,$C18,$D$1),Adatbázis!$A$5:$BY$2525,Adatbázis!BK$3,FALSE),""))</f>
        <v/>
      </c>
      <c r="BD18" s="3" t="str">
        <f>IF($C$1=Legördülő!$D$3,VLOOKUP(CONCATENATE($B$1,$C18,Legördülő!$G$11),Adatbázis!$A$6:$BY$2525,Adatbázis!BL$3,FALSE),IF($C$1=Legördülő!$D$5,VLOOKUP(CONCATENATE($B$1,$C18,$D$1),Adatbázis!$A$5:$BY$2525,Adatbázis!BL$3,FALSE),""))</f>
        <v/>
      </c>
      <c r="BE18" s="3" t="str">
        <f>IF($C$1=Legördülő!$D$3,VLOOKUP(CONCATENATE($B$1,$C18,Legördülő!$G$11),Adatbázis!$A$6:$BY$2525,Adatbázis!BM$3,FALSE),IF($C$1=Legördülő!$D$5,VLOOKUP(CONCATENATE($B$1,$C18,$D$1),Adatbázis!$A$5:$BY$2525,Adatbázis!BM$3,FALSE),""))</f>
        <v/>
      </c>
      <c r="BF18" s="3" t="str">
        <f>IF($C$1=Legördülő!$D$3,VLOOKUP(CONCATENATE($B$1,$C18,Legördülő!$G$11),Adatbázis!$A$6:$BY$2525,Adatbázis!BN$3,FALSE),IF($C$1=Legördülő!$D$5,VLOOKUP(CONCATENATE($B$1,$C18,$D$1),Adatbázis!$A$5:$BY$2525,Adatbázis!BN$3,FALSE),""))</f>
        <v/>
      </c>
      <c r="BG18" s="3" t="str">
        <f>IF($C$1=Legördülő!$D$3,VLOOKUP(CONCATENATE($B$1,$C18,Legördülő!$G$11),Adatbázis!$A$6:$BY$2525,Adatbázis!BO$3,FALSE),IF($C$1=Legördülő!$D$5,VLOOKUP(CONCATENATE($B$1,$C18,$D$1),Adatbázis!$A$5:$BY$2525,Adatbázis!BO$3,FALSE),""))</f>
        <v/>
      </c>
      <c r="BH18" s="3" t="str">
        <f>IF($C$1=Legördülő!$D$3,VLOOKUP(CONCATENATE($B$1,$C18,Legördülő!$G$11),Adatbázis!$A$6:$BY$2525,Adatbázis!BP$3,FALSE),IF($C$1=Legördülő!$D$5,VLOOKUP(CONCATENATE($B$1,$C18,$D$1),Adatbázis!$A$5:$BY$2525,Adatbázis!BP$3,FALSE),""))</f>
        <v/>
      </c>
      <c r="BI18" s="3" t="str">
        <f>IF($C$1=Legördülő!$D$3,VLOOKUP(CONCATENATE($B$1,$C18,Legördülő!$G$11),Adatbázis!$A$6:$BY$2525,Adatbázis!BQ$3,FALSE),IF($C$1=Legördülő!$D$5,VLOOKUP(CONCATENATE($B$1,$C18,$D$1),Adatbázis!$A$5:$BY$2525,Adatbázis!BQ$3,FALSE),""))</f>
        <v/>
      </c>
      <c r="BJ18" s="3" t="str">
        <f>IF($C$1=Legördülő!$D$3,VLOOKUP(CONCATENATE($B$1,$C18,Legördülő!$G$11),Adatbázis!$A$6:$BY$2525,Adatbázis!BR$3,FALSE),IF($C$1=Legördülő!$D$5,VLOOKUP(CONCATENATE($B$1,$C18,$D$1),Adatbázis!$A$5:$BY$2525,Adatbázis!BR$3,FALSE),""))</f>
        <v/>
      </c>
      <c r="BK18" s="3" t="str">
        <f>IF($C$1=Legördülő!$D$3,VLOOKUP(CONCATENATE($B$1,$C18,Legördülő!$G$11),Adatbázis!$A$6:$BY$2525,Adatbázis!BS$3,FALSE),IF($C$1=Legördülő!$D$5,VLOOKUP(CONCATENATE($B$1,$C18,$D$1),Adatbázis!$A$5:$BY$2525,Adatbázis!BS$3,FALSE),""))</f>
        <v/>
      </c>
      <c r="BL18" s="3" t="str">
        <f>IF($C$1=Legördülő!$D$3,VLOOKUP(CONCATENATE($B$1,$C18,Legördülő!$G$11),Adatbázis!$A$6:$BY$2525,Adatbázis!BT$3,FALSE),IF($C$1=Legördülő!$D$5,VLOOKUP(CONCATENATE($B$1,$C18,$D$1),Adatbázis!$A$5:$BY$2525,Adatbázis!BT$3,FALSE),""))</f>
        <v/>
      </c>
      <c r="BM18" s="3" t="str">
        <f>IF($C$1=Legördülő!$D$3,VLOOKUP(CONCATENATE($B$1,$C18,Legördülő!$G$11),Adatbázis!$A$6:$BY$2525,Adatbázis!BU$3,FALSE),IF($C$1=Legördülő!$D$5,VLOOKUP(CONCATENATE($B$1,$C18,$D$1),Adatbázis!$A$5:$BY$2525,Adatbázis!BU$3,FALSE),""))</f>
        <v/>
      </c>
      <c r="BN18" s="3" t="str">
        <f>IF($C$1=Legördülő!$D$3,VLOOKUP(CONCATENATE($B$1,$C18,Legördülő!$G$11),Adatbázis!$A$6:$BY$2525,Adatbázis!BV$3,FALSE),IF($C$1=Legördülő!$D$5,VLOOKUP(CONCATENATE($B$1,$C18,$D$1),Adatbázis!$A$5:$BY$2525,Adatbázis!BV$3,FALSE),""))</f>
        <v/>
      </c>
      <c r="BO18" s="3" t="str">
        <f>IF($C$1=Legördülő!$D$3,VLOOKUP(CONCATENATE($B$1,$C18,Legördülő!$G$11),Adatbázis!$A$6:$BY$2525,Adatbázis!BW$3,FALSE),IF($C$1=Legördülő!$D$5,VLOOKUP(CONCATENATE($B$1,$C18,$D$1),Adatbázis!$A$5:$BY$2525,Adatbázis!BW$3,FALSE),""))</f>
        <v/>
      </c>
      <c r="BP18" s="3" t="str">
        <f>IF($C$1=Legördülő!$D$3,VLOOKUP(CONCATENATE($B$1,$C18,Legördülő!$G$11),Adatbázis!$A$6:$BY$2525,Adatbázis!BX$3,FALSE),IF($C$1=Legördülő!$D$5,VLOOKUP(CONCATENATE($B$1,$C18,$D$1),Adatbázis!$A$5:$BY$2525,Adatbázis!BX$3,FALSE),""))</f>
        <v/>
      </c>
    </row>
    <row r="19" spans="2:68" x14ac:dyDescent="0.25">
      <c r="B19">
        <f t="shared" si="0"/>
        <v>2010</v>
      </c>
      <c r="C19" s="2" t="str">
        <f>IF($C$1=Legördülő!$D$4,"",Adatbázis!$L22)</f>
        <v>32 Szakmai irányítók, felügyelők</v>
      </c>
      <c r="D19" t="str">
        <f>IF($C$1=Legördülő!$D$5,$D$1,"")</f>
        <v/>
      </c>
      <c r="E19" s="3">
        <f>IF($C$1=Legördülő!$D$2,VLOOKUP(CONCATENATE(Megjelenítő!$B$1,Megjelenítő!$C19,Megjelenítő!E$2),Adatbázis!$B$6:$BY$2525,76,FALSE),IF($C$1=Legördülő!$D$3,VLOOKUP(CONCATENATE($B$1,$C19,Legördülő!$G$11),Adatbázis!$A$6:$BY$2525,Adatbázis!M$3,FALSE),IF($C$1=Legördülő!$D$5,VLOOKUP(CONCATENATE($B$1,$C19,$D$1),Adatbázis!$A$5:$BY$2525,Adatbázis!M$3,FALSE),"")))</f>
        <v>1.3333333333333333</v>
      </c>
      <c r="F19" s="3">
        <f>IF($C$1=Legördülő!$D$2,VLOOKUP(CONCATENATE(Megjelenítő!$B$1,Megjelenítő!$C19,Megjelenítő!F$2),Adatbázis!$B$6:$BY$2525,76,FALSE),IF($C$1=Legördülő!$D$3,VLOOKUP(CONCATENATE($B$1,$C19,Legördülő!$G$11),Adatbázis!$A$6:$BY$2525,Adatbázis!N$3,FALSE),IF($C$1=Legördülő!$D$5,VLOOKUP(CONCATENATE($B$1,$C19,$D$1),Adatbázis!$A$5:$BY$2525,Adatbázis!N$3,FALSE),"")))</f>
        <v>938.66666666666663</v>
      </c>
      <c r="G19" s="3">
        <f>IF($C$1=Legördülő!$D$2,VLOOKUP(CONCATENATE(Megjelenítő!$B$1,Megjelenítő!$C19,Megjelenítő!G$2),Adatbázis!$B$6:$BY$2525,76,FALSE),IF($C$1=Legördülő!$D$3,VLOOKUP(CONCATENATE($B$1,$C19,Legördülő!$G$11),Adatbázis!$A$6:$BY$2525,Adatbázis!O$3,FALSE),IF($C$1=Legördülő!$D$5,VLOOKUP(CONCATENATE($B$1,$C19,$D$1),Adatbázis!$A$5:$BY$2525,Adatbázis!O$3,FALSE),"")))</f>
        <v>699</v>
      </c>
      <c r="H19" s="3">
        <f>IF($C$1=Legördülő!$D$2,VLOOKUP(CONCATENATE(Megjelenítő!$B$1,Megjelenítő!$C19,Megjelenítő!H$2),Adatbázis!$B$6:$BY$2525,76,FALSE),IF($C$1=Legördülő!$D$3,VLOOKUP(CONCATENATE($B$1,$C19,Legördülő!$G$11),Adatbázis!$A$6:$BY$2525,Adatbázis!P$3,FALSE),IF($C$1=Legördülő!$D$5,VLOOKUP(CONCATENATE($B$1,$C19,$D$1),Adatbázis!$A$5:$BY$2525,Adatbázis!P$3,FALSE),"")))</f>
        <v>5912.166666666667</v>
      </c>
      <c r="I19" s="3">
        <f>IF($C$1=Legördülő!$D$2,VLOOKUP(CONCATENATE(Megjelenítő!$B$1,Megjelenítő!$C19,Megjelenítő!I$2),Adatbázis!$B$6:$BY$2525,76,FALSE),IF($C$1=Legördülő!$D$3,VLOOKUP(CONCATENATE($B$1,$C19,Legördülő!$G$11),Adatbázis!$A$6:$BY$2525,Adatbázis!Q$3,FALSE),IF($C$1=Legördülő!$D$5,VLOOKUP(CONCATENATE($B$1,$C19,$D$1),Adatbázis!$A$5:$BY$2525,Adatbázis!Q$3,FALSE),"")))</f>
        <v>3810.4999999999991</v>
      </c>
      <c r="J19" s="3">
        <f>IF($C$1=Legördülő!$D$2,VLOOKUP(CONCATENATE(Megjelenítő!$B$1,Megjelenítő!$C19,Megjelenítő!J$2),Adatbázis!$B$6:$BY$2525,76,FALSE),IF($C$1=Legördülő!$D$3,VLOOKUP(CONCATENATE($B$1,$C19,Legördülő!$G$11),Adatbázis!$A$6:$BY$2525,Adatbázis!R$3,FALSE),IF($C$1=Legördülő!$D$5,VLOOKUP(CONCATENATE($B$1,$C19,$D$1),Adatbázis!$A$5:$BY$2525,Adatbázis!R$3,FALSE),"")))</f>
        <v>1347.1666666666663</v>
      </c>
      <c r="K19" s="3">
        <f>IF($C$1=Legördülő!$D$2,VLOOKUP(CONCATENATE(Megjelenítő!$B$1,Megjelenítő!$C19,Megjelenítő!K$2),Adatbázis!$B$6:$BY$2525,76,FALSE),IF($C$1=Legördülő!$D$3,VLOOKUP(CONCATENATE($B$1,$C19,Legördülő!$G$11),Adatbázis!$A$6:$BY$2525,Adatbázis!S$3,FALSE),IF($C$1=Legördülő!$D$5,VLOOKUP(CONCATENATE($B$1,$C19,$D$1),Adatbázis!$A$5:$BY$2525,Adatbázis!S$3,FALSE),"")))</f>
        <v>2005.0000000000007</v>
      </c>
      <c r="L19" s="3">
        <f>IF($C$1=Legördülő!$D$2,VLOOKUP(CONCATENATE(Megjelenítő!$B$1,Megjelenítő!$C19,Megjelenítő!L$2),Adatbázis!$B$6:$BY$2525,76,FALSE),IF($C$1=Legördülő!$D$3,VLOOKUP(CONCATENATE($B$1,$C19,Legördülő!$G$11),Adatbázis!$A$6:$BY$2525,Adatbázis!T$3,FALSE),IF($C$1=Legördülő!$D$5,VLOOKUP(CONCATENATE($B$1,$C19,$D$1),Adatbázis!$A$5:$BY$2525,Adatbázis!T$3,FALSE),"")))</f>
        <v>2394</v>
      </c>
      <c r="M19" s="3">
        <f>IF($C$1=Legördülő!$D$2,VLOOKUP(CONCATENATE(Megjelenítő!$B$1,Megjelenítő!$C19,Megjelenítő!M$2),Adatbázis!$B$6:$BY$2525,76,FALSE),IF($C$1=Legördülő!$D$3,VLOOKUP(CONCATENATE($B$1,$C19,Legördülő!$G$11),Adatbázis!$A$6:$BY$2525,Adatbázis!U$3,FALSE),IF($C$1=Legördülő!$D$5,VLOOKUP(CONCATENATE($B$1,$C19,$D$1),Adatbázis!$A$5:$BY$2525,Adatbázis!U$3,FALSE),"")))</f>
        <v>1710.1666666666674</v>
      </c>
      <c r="N19" s="3">
        <f>IF($C$1=Legördülő!$D$2,VLOOKUP(CONCATENATE(Megjelenítő!$B$1,Megjelenítő!$C19,Megjelenítő!N$2),Adatbázis!$B$6:$BY$2525,76,FALSE),IF($C$1=Legördülő!$D$3,VLOOKUP(CONCATENATE($B$1,$C19,Legördülő!$G$11),Adatbázis!$A$6:$BY$2525,Adatbázis!V$3,FALSE),IF($C$1=Legördülő!$D$5,VLOOKUP(CONCATENATE($B$1,$C19,$D$1),Adatbázis!$A$5:$BY$2525,Adatbázis!V$3,FALSE),"")))</f>
        <v>18817.999999999996</v>
      </c>
      <c r="O19" s="3" t="str">
        <f>IF($C$1=Legördülő!$D$3,VLOOKUP(CONCATENATE($B$1,$C19,Legördülő!$G$11),Adatbázis!$A$6:$BY$2525,Adatbázis!W$3,FALSE),IF($C$1=Legördülő!$D$5,VLOOKUP(CONCATENATE($B$1,$C19,$D$1),Adatbázis!$A$5:$BY$2525,Adatbázis!W$3,FALSE),""))</f>
        <v/>
      </c>
      <c r="P19" s="3" t="str">
        <f>IF($C$1=Legördülő!$D$3,VLOOKUP(CONCATENATE($B$1,$C19,Legördülő!$G$11),Adatbázis!$A$6:$BY$2525,Adatbázis!X$3,FALSE),IF($C$1=Legördülő!$D$5,VLOOKUP(CONCATENATE($B$1,$C19,$D$1),Adatbázis!$A$5:$BY$2525,Adatbázis!X$3,FALSE),""))</f>
        <v/>
      </c>
      <c r="Q19" s="3" t="str">
        <f>IF($C$1=Legördülő!$D$3,VLOOKUP(CONCATENATE($B$1,$C19,Legördülő!$G$11),Adatbázis!$A$6:$BY$2525,Adatbázis!Y$3,FALSE),IF($C$1=Legördülő!$D$5,VLOOKUP(CONCATENATE($B$1,$C19,$D$1),Adatbázis!$A$5:$BY$2525,Adatbázis!Y$3,FALSE),""))</f>
        <v/>
      </c>
      <c r="R19" s="3" t="str">
        <f>IF($C$1=Legördülő!$D$3,VLOOKUP(CONCATENATE($B$1,$C19,Legördülő!$G$11),Adatbázis!$A$6:$BY$2525,Adatbázis!Z$3,FALSE),IF($C$1=Legördülő!$D$5,VLOOKUP(CONCATENATE($B$1,$C19,$D$1),Adatbázis!$A$5:$BY$2525,Adatbázis!Z$3,FALSE),""))</f>
        <v/>
      </c>
      <c r="S19" s="3" t="str">
        <f>IF($C$1=Legördülő!$D$3,VLOOKUP(CONCATENATE($B$1,$C19,Legördülő!$G$11),Adatbázis!$A$6:$BY$2525,Adatbázis!AA$3,FALSE),IF($C$1=Legördülő!$D$5,VLOOKUP(CONCATENATE($B$1,$C19,$D$1),Adatbázis!$A$5:$BY$2525,Adatbázis!AA$3,FALSE),""))</f>
        <v/>
      </c>
      <c r="T19" s="3" t="str">
        <f>IF($C$1=Legördülő!$D$3,VLOOKUP(CONCATENATE($B$1,$C19,Legördülő!$G$11),Adatbázis!$A$6:$BY$2525,Adatbázis!AB$3,FALSE),IF($C$1=Legördülő!$D$5,VLOOKUP(CONCATENATE($B$1,$C19,$D$1),Adatbázis!$A$5:$BY$2525,Adatbázis!AB$3,FALSE),""))</f>
        <v/>
      </c>
      <c r="U19" s="3" t="str">
        <f>IF($C$1=Legördülő!$D$3,VLOOKUP(CONCATENATE($B$1,$C19,Legördülő!$G$11),Adatbázis!$A$6:$BY$2525,Adatbázis!AC$3,FALSE),IF($C$1=Legördülő!$D$5,VLOOKUP(CONCATENATE($B$1,$C19,$D$1),Adatbázis!$A$5:$BY$2525,Adatbázis!AC$3,FALSE),""))</f>
        <v/>
      </c>
      <c r="V19" s="3" t="str">
        <f>IF($C$1=Legördülő!$D$3,VLOOKUP(CONCATENATE($B$1,$C19,Legördülő!$G$11),Adatbázis!$A$6:$BY$2525,Adatbázis!AD$3,FALSE),IF($C$1=Legördülő!$D$5,VLOOKUP(CONCATENATE($B$1,$C19,$D$1),Adatbázis!$A$5:$BY$2525,Adatbázis!AD$3,FALSE),""))</f>
        <v/>
      </c>
      <c r="W19" s="3" t="str">
        <f>IF($C$1=Legördülő!$D$3,VLOOKUP(CONCATENATE($B$1,$C19,Legördülő!$G$11),Adatbázis!$A$6:$BY$2525,Adatbázis!AE$3,FALSE),IF($C$1=Legördülő!$D$5,VLOOKUP(CONCATENATE($B$1,$C19,$D$1),Adatbázis!$A$5:$BY$2525,Adatbázis!AE$3,FALSE),""))</f>
        <v/>
      </c>
      <c r="X19" s="3" t="str">
        <f>IF($C$1=Legördülő!$D$3,VLOOKUP(CONCATENATE($B$1,$C19,Legördülő!$G$11),Adatbázis!$A$6:$BY$2525,Adatbázis!AF$3,FALSE),IF($C$1=Legördülő!$D$5,VLOOKUP(CONCATENATE($B$1,$C19,$D$1),Adatbázis!$A$5:$BY$2525,Adatbázis!AF$3,FALSE),""))</f>
        <v/>
      </c>
      <c r="Y19" s="3" t="str">
        <f>IF($C$1=Legördülő!$D$3,VLOOKUP(CONCATENATE($B$1,$C19,Legördülő!$G$11),Adatbázis!$A$6:$BY$2525,Adatbázis!AG$3,FALSE),IF($C$1=Legördülő!$D$5,VLOOKUP(CONCATENATE($B$1,$C19,$D$1),Adatbázis!$A$5:$BY$2525,Adatbázis!AG$3,FALSE),""))</f>
        <v/>
      </c>
      <c r="Z19" s="3" t="str">
        <f>IF($C$1=Legördülő!$D$3,VLOOKUP(CONCATENATE($B$1,$C19,Legördülő!$G$11),Adatbázis!$A$6:$BY$2525,Adatbázis!AH$3,FALSE),IF($C$1=Legördülő!$D$5,VLOOKUP(CONCATENATE($B$1,$C19,$D$1),Adatbázis!$A$5:$BY$2525,Adatbázis!AH$3,FALSE),""))</f>
        <v/>
      </c>
      <c r="AA19" s="3" t="str">
        <f>IF($C$1=Legördülő!$D$3,VLOOKUP(CONCATENATE($B$1,$C19,Legördülő!$G$11),Adatbázis!$A$6:$BY$2525,Adatbázis!AI$3,FALSE),IF($C$1=Legördülő!$D$5,VLOOKUP(CONCATENATE($B$1,$C19,$D$1),Adatbázis!$A$5:$BY$2525,Adatbázis!AI$3,FALSE),""))</f>
        <v/>
      </c>
      <c r="AB19" s="3" t="str">
        <f>IF($C$1=Legördülő!$D$3,VLOOKUP(CONCATENATE($B$1,$C19,Legördülő!$G$11),Adatbázis!$A$6:$BY$2525,Adatbázis!AJ$3,FALSE),IF($C$1=Legördülő!$D$5,VLOOKUP(CONCATENATE($B$1,$C19,$D$1),Adatbázis!$A$5:$BY$2525,Adatbázis!AJ$3,FALSE),""))</f>
        <v/>
      </c>
      <c r="AC19" s="3" t="str">
        <f>IF($C$1=Legördülő!$D$3,VLOOKUP(CONCATENATE($B$1,$C19,Legördülő!$G$11),Adatbázis!$A$6:$BY$2525,Adatbázis!AK$3,FALSE),IF($C$1=Legördülő!$D$5,VLOOKUP(CONCATENATE($B$1,$C19,$D$1),Adatbázis!$A$5:$BY$2525,Adatbázis!AK$3,FALSE),""))</f>
        <v/>
      </c>
      <c r="AD19" s="3" t="str">
        <f>IF($C$1=Legördülő!$D$3,VLOOKUP(CONCATENATE($B$1,$C19,Legördülő!$G$11),Adatbázis!$A$6:$BY$2525,Adatbázis!AL$3,FALSE),IF($C$1=Legördülő!$D$5,VLOOKUP(CONCATENATE($B$1,$C19,$D$1),Adatbázis!$A$5:$BY$2525,Adatbázis!AL$3,FALSE),""))</f>
        <v/>
      </c>
      <c r="AE19" s="3" t="str">
        <f>IF($C$1=Legördülő!$D$3,VLOOKUP(CONCATENATE($B$1,$C19,Legördülő!$G$11),Adatbázis!$A$6:$BY$2525,Adatbázis!AM$3,FALSE),IF($C$1=Legördülő!$D$5,VLOOKUP(CONCATENATE($B$1,$C19,$D$1),Adatbázis!$A$5:$BY$2525,Adatbázis!AM$3,FALSE),""))</f>
        <v/>
      </c>
      <c r="AF19" s="3" t="str">
        <f>IF($C$1=Legördülő!$D$3,VLOOKUP(CONCATENATE($B$1,$C19,Legördülő!$G$11),Adatbázis!$A$6:$BY$2525,Adatbázis!AN$3,FALSE),IF($C$1=Legördülő!$D$5,VLOOKUP(CONCATENATE($B$1,$C19,$D$1),Adatbázis!$A$5:$BY$2525,Adatbázis!AN$3,FALSE),""))</f>
        <v/>
      </c>
      <c r="AG19" s="3" t="str">
        <f>IF($C$1=Legördülő!$D$3,VLOOKUP(CONCATENATE($B$1,$C19,Legördülő!$G$11),Adatbázis!$A$6:$BY$2525,Adatbázis!AO$3,FALSE),IF($C$1=Legördülő!$D$5,VLOOKUP(CONCATENATE($B$1,$C19,$D$1),Adatbázis!$A$5:$BY$2525,Adatbázis!AO$3,FALSE),""))</f>
        <v/>
      </c>
      <c r="AH19" s="3" t="str">
        <f>IF($C$1=Legördülő!$D$3,VLOOKUP(CONCATENATE($B$1,$C19,Legördülő!$G$11),Adatbázis!$A$6:$BY$2525,Adatbázis!AP$3,FALSE),IF($C$1=Legördülő!$D$5,VLOOKUP(CONCATENATE($B$1,$C19,$D$1),Adatbázis!$A$5:$BY$2525,Adatbázis!AP$3,FALSE),""))</f>
        <v/>
      </c>
      <c r="AI19" s="3" t="str">
        <f>IF($C$1=Legördülő!$D$3,VLOOKUP(CONCATENATE($B$1,$C19,Legördülő!$G$11),Adatbázis!$A$6:$BY$2525,Adatbázis!AQ$3,FALSE),IF($C$1=Legördülő!$D$5,VLOOKUP(CONCATENATE($B$1,$C19,$D$1),Adatbázis!$A$5:$BY$2525,Adatbázis!AQ$3,FALSE),""))</f>
        <v/>
      </c>
      <c r="AJ19" s="3" t="str">
        <f>IF($C$1=Legördülő!$D$3,VLOOKUP(CONCATENATE($B$1,$C19,Legördülő!$G$11),Adatbázis!$A$6:$BY$2525,Adatbázis!AR$3,FALSE),IF($C$1=Legördülő!$D$5,VLOOKUP(CONCATENATE($B$1,$C19,$D$1),Adatbázis!$A$5:$BY$2525,Adatbázis!AR$3,FALSE),""))</f>
        <v/>
      </c>
      <c r="AK19" s="3" t="str">
        <f>IF($C$1=Legördülő!$D$3,VLOOKUP(CONCATENATE($B$1,$C19,Legördülő!$G$11),Adatbázis!$A$6:$BY$2525,Adatbázis!AS$3,FALSE),IF($C$1=Legördülő!$D$5,VLOOKUP(CONCATENATE($B$1,$C19,$D$1),Adatbázis!$A$5:$BY$2525,Adatbázis!AS$3,FALSE),""))</f>
        <v/>
      </c>
      <c r="AL19" s="3" t="str">
        <f>IF($C$1=Legördülő!$D$3,VLOOKUP(CONCATENATE($B$1,$C19,Legördülő!$G$11),Adatbázis!$A$6:$BY$2525,Adatbázis!AT$3,FALSE),IF($C$1=Legördülő!$D$5,VLOOKUP(CONCATENATE($B$1,$C19,$D$1),Adatbázis!$A$5:$BY$2525,Adatbázis!AT$3,FALSE),""))</f>
        <v/>
      </c>
      <c r="AM19" s="3" t="str">
        <f>IF($C$1=Legördülő!$D$3,VLOOKUP(CONCATENATE($B$1,$C19,Legördülő!$G$11),Adatbázis!$A$6:$BY$2525,Adatbázis!AU$3,FALSE),IF($C$1=Legördülő!$D$5,VLOOKUP(CONCATENATE($B$1,$C19,$D$1),Adatbázis!$A$5:$BY$2525,Adatbázis!AU$3,FALSE),""))</f>
        <v/>
      </c>
      <c r="AN19" s="3" t="str">
        <f>IF($C$1=Legördülő!$D$3,VLOOKUP(CONCATENATE($B$1,$C19,Legördülő!$G$11),Adatbázis!$A$6:$BY$2525,Adatbázis!AV$3,FALSE),IF($C$1=Legördülő!$D$5,VLOOKUP(CONCATENATE($B$1,$C19,$D$1),Adatbázis!$A$5:$BY$2525,Adatbázis!AV$3,FALSE),""))</f>
        <v/>
      </c>
      <c r="AO19" s="3" t="str">
        <f>IF($C$1=Legördülő!$D$3,VLOOKUP(CONCATENATE($B$1,$C19,Legördülő!$G$11),Adatbázis!$A$6:$BY$2525,Adatbázis!AW$3,FALSE),IF($C$1=Legördülő!$D$5,VLOOKUP(CONCATENATE($B$1,$C19,$D$1),Adatbázis!$A$5:$BY$2525,Adatbázis!AW$3,FALSE),""))</f>
        <v/>
      </c>
      <c r="AP19" s="3" t="str">
        <f>IF($C$1=Legördülő!$D$3,VLOOKUP(CONCATENATE($B$1,$C19,Legördülő!$G$11),Adatbázis!$A$6:$BY$2525,Adatbázis!AX$3,FALSE),IF($C$1=Legördülő!$D$5,VLOOKUP(CONCATENATE($B$1,$C19,$D$1),Adatbázis!$A$5:$BY$2525,Adatbázis!AX$3,FALSE),""))</f>
        <v/>
      </c>
      <c r="AQ19" s="3" t="str">
        <f>IF($C$1=Legördülő!$D$3,VLOOKUP(CONCATENATE($B$1,$C19,Legördülő!$G$11),Adatbázis!$A$6:$BY$2525,Adatbázis!AY$3,FALSE),IF($C$1=Legördülő!$D$5,VLOOKUP(CONCATENATE($B$1,$C19,$D$1),Adatbázis!$A$5:$BY$2525,Adatbázis!AY$3,FALSE),""))</f>
        <v/>
      </c>
      <c r="AR19" s="3" t="str">
        <f>IF($C$1=Legördülő!$D$3,VLOOKUP(CONCATENATE($B$1,$C19,Legördülő!$G$11),Adatbázis!$A$6:$BY$2525,Adatbázis!AZ$3,FALSE),IF($C$1=Legördülő!$D$5,VLOOKUP(CONCATENATE($B$1,$C19,$D$1),Adatbázis!$A$5:$BY$2525,Adatbázis!AZ$3,FALSE),""))</f>
        <v/>
      </c>
      <c r="AS19" s="3" t="str">
        <f>IF($C$1=Legördülő!$D$3,VLOOKUP(CONCATENATE($B$1,$C19,Legördülő!$G$11),Adatbázis!$A$6:$BY$2525,Adatbázis!BA$3,FALSE),IF($C$1=Legördülő!$D$5,VLOOKUP(CONCATENATE($B$1,$C19,$D$1),Adatbázis!$A$5:$BY$2525,Adatbázis!BA$3,FALSE),""))</f>
        <v/>
      </c>
      <c r="AT19" s="3" t="str">
        <f>IF($C$1=Legördülő!$D$3,VLOOKUP(CONCATENATE($B$1,$C19,Legördülő!$G$11),Adatbázis!$A$6:$BY$2525,Adatbázis!BB$3,FALSE),IF($C$1=Legördülő!$D$5,VLOOKUP(CONCATENATE($B$1,$C19,$D$1),Adatbázis!$A$5:$BY$2525,Adatbázis!BB$3,FALSE),""))</f>
        <v/>
      </c>
      <c r="AU19" s="3" t="str">
        <f>IF($C$1=Legördülő!$D$3,VLOOKUP(CONCATENATE($B$1,$C19,Legördülő!$G$11),Adatbázis!$A$6:$BY$2525,Adatbázis!BC$3,FALSE),IF($C$1=Legördülő!$D$5,VLOOKUP(CONCATENATE($B$1,$C19,$D$1),Adatbázis!$A$5:$BY$2525,Adatbázis!BC$3,FALSE),""))</f>
        <v/>
      </c>
      <c r="AV19" s="3" t="str">
        <f>IF($C$1=Legördülő!$D$3,VLOOKUP(CONCATENATE($B$1,$C19,Legördülő!$G$11),Adatbázis!$A$6:$BY$2525,Adatbázis!BD$3,FALSE),IF($C$1=Legördülő!$D$5,VLOOKUP(CONCATENATE($B$1,$C19,$D$1),Adatbázis!$A$5:$BY$2525,Adatbázis!BD$3,FALSE),""))</f>
        <v/>
      </c>
      <c r="AW19" s="3" t="str">
        <f>IF($C$1=Legördülő!$D$3,VLOOKUP(CONCATENATE($B$1,$C19,Legördülő!$G$11),Adatbázis!$A$6:$BY$2525,Adatbázis!BE$3,FALSE),IF($C$1=Legördülő!$D$5,VLOOKUP(CONCATENATE($B$1,$C19,$D$1),Adatbázis!$A$5:$BY$2525,Adatbázis!BE$3,FALSE),""))</f>
        <v/>
      </c>
      <c r="AX19" s="3" t="str">
        <f>IF($C$1=Legördülő!$D$3,VLOOKUP(CONCATENATE($B$1,$C19,Legördülő!$G$11),Adatbázis!$A$6:$BY$2525,Adatbázis!BF$3,FALSE),IF($C$1=Legördülő!$D$5,VLOOKUP(CONCATENATE($B$1,$C19,$D$1),Adatbázis!$A$5:$BY$2525,Adatbázis!BF$3,FALSE),""))</f>
        <v/>
      </c>
      <c r="AY19" s="3" t="str">
        <f>IF($C$1=Legördülő!$D$3,VLOOKUP(CONCATENATE($B$1,$C19,Legördülő!$G$11),Adatbázis!$A$6:$BY$2525,Adatbázis!BG$3,FALSE),IF($C$1=Legördülő!$D$5,VLOOKUP(CONCATENATE($B$1,$C19,$D$1),Adatbázis!$A$5:$BY$2525,Adatbázis!BG$3,FALSE),""))</f>
        <v/>
      </c>
      <c r="AZ19" s="3" t="str">
        <f>IF($C$1=Legördülő!$D$3,VLOOKUP(CONCATENATE($B$1,$C19,Legördülő!$G$11),Adatbázis!$A$6:$BY$2525,Adatbázis!BH$3,FALSE),IF($C$1=Legördülő!$D$5,VLOOKUP(CONCATENATE($B$1,$C19,$D$1),Adatbázis!$A$5:$BY$2525,Adatbázis!BH$3,FALSE),""))</f>
        <v/>
      </c>
      <c r="BA19" s="3" t="str">
        <f>IF($C$1=Legördülő!$D$3,VLOOKUP(CONCATENATE($B$1,$C19,Legördülő!$G$11),Adatbázis!$A$6:$BY$2525,Adatbázis!BI$3,FALSE),IF($C$1=Legördülő!$D$5,VLOOKUP(CONCATENATE($B$1,$C19,$D$1),Adatbázis!$A$5:$BY$2525,Adatbázis!BI$3,FALSE),""))</f>
        <v/>
      </c>
      <c r="BB19" s="3" t="str">
        <f>IF($C$1=Legördülő!$D$3,VLOOKUP(CONCATENATE($B$1,$C19,Legördülő!$G$11),Adatbázis!$A$6:$BY$2525,Adatbázis!BJ$3,FALSE),IF($C$1=Legördülő!$D$5,VLOOKUP(CONCATENATE($B$1,$C19,$D$1),Adatbázis!$A$5:$BY$2525,Adatbázis!BJ$3,FALSE),""))</f>
        <v/>
      </c>
      <c r="BC19" s="3" t="str">
        <f>IF($C$1=Legördülő!$D$3,VLOOKUP(CONCATENATE($B$1,$C19,Legördülő!$G$11),Adatbázis!$A$6:$BY$2525,Adatbázis!BK$3,FALSE),IF($C$1=Legördülő!$D$5,VLOOKUP(CONCATENATE($B$1,$C19,$D$1),Adatbázis!$A$5:$BY$2525,Adatbázis!BK$3,FALSE),""))</f>
        <v/>
      </c>
      <c r="BD19" s="3" t="str">
        <f>IF($C$1=Legördülő!$D$3,VLOOKUP(CONCATENATE($B$1,$C19,Legördülő!$G$11),Adatbázis!$A$6:$BY$2525,Adatbázis!BL$3,FALSE),IF($C$1=Legördülő!$D$5,VLOOKUP(CONCATENATE($B$1,$C19,$D$1),Adatbázis!$A$5:$BY$2525,Adatbázis!BL$3,FALSE),""))</f>
        <v/>
      </c>
      <c r="BE19" s="3" t="str">
        <f>IF($C$1=Legördülő!$D$3,VLOOKUP(CONCATENATE($B$1,$C19,Legördülő!$G$11),Adatbázis!$A$6:$BY$2525,Adatbázis!BM$3,FALSE),IF($C$1=Legördülő!$D$5,VLOOKUP(CONCATENATE($B$1,$C19,$D$1),Adatbázis!$A$5:$BY$2525,Adatbázis!BM$3,FALSE),""))</f>
        <v/>
      </c>
      <c r="BF19" s="3" t="str">
        <f>IF($C$1=Legördülő!$D$3,VLOOKUP(CONCATENATE($B$1,$C19,Legördülő!$G$11),Adatbázis!$A$6:$BY$2525,Adatbázis!BN$3,FALSE),IF($C$1=Legördülő!$D$5,VLOOKUP(CONCATENATE($B$1,$C19,$D$1),Adatbázis!$A$5:$BY$2525,Adatbázis!BN$3,FALSE),""))</f>
        <v/>
      </c>
      <c r="BG19" s="3" t="str">
        <f>IF($C$1=Legördülő!$D$3,VLOOKUP(CONCATENATE($B$1,$C19,Legördülő!$G$11),Adatbázis!$A$6:$BY$2525,Adatbázis!BO$3,FALSE),IF($C$1=Legördülő!$D$5,VLOOKUP(CONCATENATE($B$1,$C19,$D$1),Adatbázis!$A$5:$BY$2525,Adatbázis!BO$3,FALSE),""))</f>
        <v/>
      </c>
      <c r="BH19" s="3" t="str">
        <f>IF($C$1=Legördülő!$D$3,VLOOKUP(CONCATENATE($B$1,$C19,Legördülő!$G$11),Adatbázis!$A$6:$BY$2525,Adatbázis!BP$3,FALSE),IF($C$1=Legördülő!$D$5,VLOOKUP(CONCATENATE($B$1,$C19,$D$1),Adatbázis!$A$5:$BY$2525,Adatbázis!BP$3,FALSE),""))</f>
        <v/>
      </c>
      <c r="BI19" s="3" t="str">
        <f>IF($C$1=Legördülő!$D$3,VLOOKUP(CONCATENATE($B$1,$C19,Legördülő!$G$11),Adatbázis!$A$6:$BY$2525,Adatbázis!BQ$3,FALSE),IF($C$1=Legördülő!$D$5,VLOOKUP(CONCATENATE($B$1,$C19,$D$1),Adatbázis!$A$5:$BY$2525,Adatbázis!BQ$3,FALSE),""))</f>
        <v/>
      </c>
      <c r="BJ19" s="3" t="str">
        <f>IF($C$1=Legördülő!$D$3,VLOOKUP(CONCATENATE($B$1,$C19,Legördülő!$G$11),Adatbázis!$A$6:$BY$2525,Adatbázis!BR$3,FALSE),IF($C$1=Legördülő!$D$5,VLOOKUP(CONCATENATE($B$1,$C19,$D$1),Adatbázis!$A$5:$BY$2525,Adatbázis!BR$3,FALSE),""))</f>
        <v/>
      </c>
      <c r="BK19" s="3" t="str">
        <f>IF($C$1=Legördülő!$D$3,VLOOKUP(CONCATENATE($B$1,$C19,Legördülő!$G$11),Adatbázis!$A$6:$BY$2525,Adatbázis!BS$3,FALSE),IF($C$1=Legördülő!$D$5,VLOOKUP(CONCATENATE($B$1,$C19,$D$1),Adatbázis!$A$5:$BY$2525,Adatbázis!BS$3,FALSE),""))</f>
        <v/>
      </c>
      <c r="BL19" s="3" t="str">
        <f>IF($C$1=Legördülő!$D$3,VLOOKUP(CONCATENATE($B$1,$C19,Legördülő!$G$11),Adatbázis!$A$6:$BY$2525,Adatbázis!BT$3,FALSE),IF($C$1=Legördülő!$D$5,VLOOKUP(CONCATENATE($B$1,$C19,$D$1),Adatbázis!$A$5:$BY$2525,Adatbázis!BT$3,FALSE),""))</f>
        <v/>
      </c>
      <c r="BM19" s="3" t="str">
        <f>IF($C$1=Legördülő!$D$3,VLOOKUP(CONCATENATE($B$1,$C19,Legördülő!$G$11),Adatbázis!$A$6:$BY$2525,Adatbázis!BU$3,FALSE),IF($C$1=Legördülő!$D$5,VLOOKUP(CONCATENATE($B$1,$C19,$D$1),Adatbázis!$A$5:$BY$2525,Adatbázis!BU$3,FALSE),""))</f>
        <v/>
      </c>
      <c r="BN19" s="3" t="str">
        <f>IF($C$1=Legördülő!$D$3,VLOOKUP(CONCATENATE($B$1,$C19,Legördülő!$G$11),Adatbázis!$A$6:$BY$2525,Adatbázis!BV$3,FALSE),IF($C$1=Legördülő!$D$5,VLOOKUP(CONCATENATE($B$1,$C19,$D$1),Adatbázis!$A$5:$BY$2525,Adatbázis!BV$3,FALSE),""))</f>
        <v/>
      </c>
      <c r="BO19" s="3" t="str">
        <f>IF($C$1=Legördülő!$D$3,VLOOKUP(CONCATENATE($B$1,$C19,Legördülő!$G$11),Adatbázis!$A$6:$BY$2525,Adatbázis!BW$3,FALSE),IF($C$1=Legördülő!$D$5,VLOOKUP(CONCATENATE($B$1,$C19,$D$1),Adatbázis!$A$5:$BY$2525,Adatbázis!BW$3,FALSE),""))</f>
        <v/>
      </c>
      <c r="BP19" s="3" t="str">
        <f>IF($C$1=Legördülő!$D$3,VLOOKUP(CONCATENATE($B$1,$C19,Legördülő!$G$11),Adatbázis!$A$6:$BY$2525,Adatbázis!BX$3,FALSE),IF($C$1=Legördülő!$D$5,VLOOKUP(CONCATENATE($B$1,$C19,$D$1),Adatbázis!$A$5:$BY$2525,Adatbázis!BX$3,FALSE),""))</f>
        <v/>
      </c>
    </row>
    <row r="20" spans="2:68" x14ac:dyDescent="0.25">
      <c r="B20">
        <f t="shared" si="0"/>
        <v>2010</v>
      </c>
      <c r="C20" s="2" t="str">
        <f>IF($C$1=Legördülő!$D$4,"",Adatbázis!$L23)</f>
        <v>33 Egészségügyi foglalkozások</v>
      </c>
      <c r="D20" t="str">
        <f>IF($C$1=Legördülő!$D$5,$D$1,"")</f>
        <v/>
      </c>
      <c r="E20" s="3">
        <f>IF($C$1=Legördülő!$D$2,VLOOKUP(CONCATENATE(Megjelenítő!$B$1,Megjelenítő!$C20,Megjelenítő!E$2),Adatbázis!$B$6:$BY$2525,76,FALSE),IF($C$1=Legördülő!$D$3,VLOOKUP(CONCATENATE($B$1,$C20,Legördülő!$G$11),Adatbázis!$A$6:$BY$2525,Adatbázis!M$3,FALSE),IF($C$1=Legördülő!$D$5,VLOOKUP(CONCATENATE($B$1,$C20,$D$1),Adatbázis!$A$5:$BY$2525,Adatbázis!M$3,FALSE),"")))</f>
        <v>0.5</v>
      </c>
      <c r="F20" s="3">
        <f>IF($C$1=Legördülő!$D$2,VLOOKUP(CONCATENATE(Megjelenítő!$B$1,Megjelenítő!$C20,Megjelenítő!F$2),Adatbázis!$B$6:$BY$2525,76,FALSE),IF($C$1=Legördülő!$D$3,VLOOKUP(CONCATENATE($B$1,$C20,Legördülő!$G$11),Adatbázis!$A$6:$BY$2525,Adatbázis!N$3,FALSE),IF($C$1=Legördülő!$D$5,VLOOKUP(CONCATENATE($B$1,$C20,$D$1),Adatbázis!$A$5:$BY$2525,Adatbázis!N$3,FALSE),"")))</f>
        <v>1535.5</v>
      </c>
      <c r="G20" s="3">
        <f>IF($C$1=Legördülő!$D$2,VLOOKUP(CONCATENATE(Megjelenítő!$B$1,Megjelenítő!$C20,Megjelenítő!G$2),Adatbázis!$B$6:$BY$2525,76,FALSE),IF($C$1=Legördülő!$D$3,VLOOKUP(CONCATENATE($B$1,$C20,Legördülő!$G$11),Adatbázis!$A$6:$BY$2525,Adatbázis!O$3,FALSE),IF($C$1=Legördülő!$D$5,VLOOKUP(CONCATENATE($B$1,$C20,$D$1),Adatbázis!$A$5:$BY$2525,Adatbázis!O$3,FALSE),"")))</f>
        <v>5312.5</v>
      </c>
      <c r="H20" s="3">
        <f>IF($C$1=Legördülő!$D$2,VLOOKUP(CONCATENATE(Megjelenítő!$B$1,Megjelenítő!$C20,Megjelenítő!H$2),Adatbázis!$B$6:$BY$2525,76,FALSE),IF($C$1=Legördülő!$D$3,VLOOKUP(CONCATENATE($B$1,$C20,Legördülő!$G$11),Adatbázis!$A$6:$BY$2525,Adatbázis!P$3,FALSE),IF($C$1=Legördülő!$D$5,VLOOKUP(CONCATENATE($B$1,$C20,$D$1),Adatbázis!$A$5:$BY$2525,Adatbázis!P$3,FALSE),"")))</f>
        <v>5669</v>
      </c>
      <c r="I20" s="3">
        <f>IF($C$1=Legördülő!$D$2,VLOOKUP(CONCATENATE(Megjelenítő!$B$1,Megjelenítő!$C20,Megjelenítő!I$2),Adatbázis!$B$6:$BY$2525,76,FALSE),IF($C$1=Legördülő!$D$3,VLOOKUP(CONCATENATE($B$1,$C20,Legördülő!$G$11),Adatbázis!$A$6:$BY$2525,Adatbázis!Q$3,FALSE),IF($C$1=Legördülő!$D$5,VLOOKUP(CONCATENATE($B$1,$C20,$D$1),Adatbázis!$A$5:$BY$2525,Adatbázis!Q$3,FALSE),"")))</f>
        <v>55717</v>
      </c>
      <c r="J20" s="3">
        <f>IF($C$1=Legördülő!$D$2,VLOOKUP(CONCATENATE(Megjelenítő!$B$1,Megjelenítő!$C20,Megjelenítő!J$2),Adatbázis!$B$6:$BY$2525,76,FALSE),IF($C$1=Legördülő!$D$3,VLOOKUP(CONCATENATE($B$1,$C20,Legördülő!$G$11),Adatbázis!$A$6:$BY$2525,Adatbázis!R$3,FALSE),IF($C$1=Legördülő!$D$5,VLOOKUP(CONCATENATE($B$1,$C20,$D$1),Adatbázis!$A$5:$BY$2525,Adatbázis!R$3,FALSE),"")))</f>
        <v>25622</v>
      </c>
      <c r="K20" s="3">
        <f>IF($C$1=Legördülő!$D$2,VLOOKUP(CONCATENATE(Megjelenítő!$B$1,Megjelenítő!$C20,Megjelenítő!K$2),Adatbázis!$B$6:$BY$2525,76,FALSE),IF($C$1=Legördülő!$D$3,VLOOKUP(CONCATENATE($B$1,$C20,Legördülő!$G$11),Adatbázis!$A$6:$BY$2525,Adatbázis!S$3,FALSE),IF($C$1=Legördülő!$D$5,VLOOKUP(CONCATENATE($B$1,$C20,$D$1),Adatbázis!$A$5:$BY$2525,Adatbázis!S$3,FALSE),"")))</f>
        <v>2531.5</v>
      </c>
      <c r="L20" s="3">
        <f>IF($C$1=Legördülő!$D$2,VLOOKUP(CONCATENATE(Megjelenítő!$B$1,Megjelenítő!$C20,Megjelenítő!L$2),Adatbázis!$B$6:$BY$2525,76,FALSE),IF($C$1=Legördülő!$D$3,VLOOKUP(CONCATENATE($B$1,$C20,Legördülő!$G$11),Adatbázis!$A$6:$BY$2525,Adatbázis!T$3,FALSE),IF($C$1=Legördülő!$D$5,VLOOKUP(CONCATENATE($B$1,$C20,$D$1),Adatbázis!$A$5:$BY$2525,Adatbázis!T$3,FALSE),"")))</f>
        <v>8282</v>
      </c>
      <c r="M20" s="3">
        <f>IF($C$1=Legördülő!$D$2,VLOOKUP(CONCATENATE(Megjelenítő!$B$1,Megjelenítő!$C20,Megjelenítő!M$2),Adatbázis!$B$6:$BY$2525,76,FALSE),IF($C$1=Legördülő!$D$3,VLOOKUP(CONCATENATE($B$1,$C20,Legördülő!$G$11),Adatbázis!$A$6:$BY$2525,Adatbázis!U$3,FALSE),IF($C$1=Legördülő!$D$5,VLOOKUP(CONCATENATE($B$1,$C20,$D$1),Adatbázis!$A$5:$BY$2525,Adatbázis!U$3,FALSE),"")))</f>
        <v>1377.5</v>
      </c>
      <c r="N20" s="3">
        <f>IF($C$1=Legördülő!$D$2,VLOOKUP(CONCATENATE(Megjelenítő!$B$1,Megjelenítő!$C20,Megjelenítő!N$2),Adatbázis!$B$6:$BY$2525,76,FALSE),IF($C$1=Legördülő!$D$3,VLOOKUP(CONCATENATE($B$1,$C20,Legördülő!$G$11),Adatbázis!$A$6:$BY$2525,Adatbázis!V$3,FALSE),IF($C$1=Legördülő!$D$5,VLOOKUP(CONCATENATE($B$1,$C20,$D$1),Adatbázis!$A$5:$BY$2525,Adatbázis!V$3,FALSE),"")))</f>
        <v>106047.5</v>
      </c>
      <c r="O20" s="3" t="str">
        <f>IF($C$1=Legördülő!$D$3,VLOOKUP(CONCATENATE($B$1,$C20,Legördülő!$G$11),Adatbázis!$A$6:$BY$2525,Adatbázis!W$3,FALSE),IF($C$1=Legördülő!$D$5,VLOOKUP(CONCATENATE($B$1,$C20,$D$1),Adatbázis!$A$5:$BY$2525,Adatbázis!W$3,FALSE),""))</f>
        <v/>
      </c>
      <c r="P20" s="3" t="str">
        <f>IF($C$1=Legördülő!$D$3,VLOOKUP(CONCATENATE($B$1,$C20,Legördülő!$G$11),Adatbázis!$A$6:$BY$2525,Adatbázis!X$3,FALSE),IF($C$1=Legördülő!$D$5,VLOOKUP(CONCATENATE($B$1,$C20,$D$1),Adatbázis!$A$5:$BY$2525,Adatbázis!X$3,FALSE),""))</f>
        <v/>
      </c>
      <c r="Q20" s="3" t="str">
        <f>IF($C$1=Legördülő!$D$3,VLOOKUP(CONCATENATE($B$1,$C20,Legördülő!$G$11),Adatbázis!$A$6:$BY$2525,Adatbázis!Y$3,FALSE),IF($C$1=Legördülő!$D$5,VLOOKUP(CONCATENATE($B$1,$C20,$D$1),Adatbázis!$A$5:$BY$2525,Adatbázis!Y$3,FALSE),""))</f>
        <v/>
      </c>
      <c r="R20" s="3" t="str">
        <f>IF($C$1=Legördülő!$D$3,VLOOKUP(CONCATENATE($B$1,$C20,Legördülő!$G$11),Adatbázis!$A$6:$BY$2525,Adatbázis!Z$3,FALSE),IF($C$1=Legördülő!$D$5,VLOOKUP(CONCATENATE($B$1,$C20,$D$1),Adatbázis!$A$5:$BY$2525,Adatbázis!Z$3,FALSE),""))</f>
        <v/>
      </c>
      <c r="S20" s="3" t="str">
        <f>IF($C$1=Legördülő!$D$3,VLOOKUP(CONCATENATE($B$1,$C20,Legördülő!$G$11),Adatbázis!$A$6:$BY$2525,Adatbázis!AA$3,FALSE),IF($C$1=Legördülő!$D$5,VLOOKUP(CONCATENATE($B$1,$C20,$D$1),Adatbázis!$A$5:$BY$2525,Adatbázis!AA$3,FALSE),""))</f>
        <v/>
      </c>
      <c r="T20" s="3" t="str">
        <f>IF($C$1=Legördülő!$D$3,VLOOKUP(CONCATENATE($B$1,$C20,Legördülő!$G$11),Adatbázis!$A$6:$BY$2525,Adatbázis!AB$3,FALSE),IF($C$1=Legördülő!$D$5,VLOOKUP(CONCATENATE($B$1,$C20,$D$1),Adatbázis!$A$5:$BY$2525,Adatbázis!AB$3,FALSE),""))</f>
        <v/>
      </c>
      <c r="U20" s="3" t="str">
        <f>IF($C$1=Legördülő!$D$3,VLOOKUP(CONCATENATE($B$1,$C20,Legördülő!$G$11),Adatbázis!$A$6:$BY$2525,Adatbázis!AC$3,FALSE),IF($C$1=Legördülő!$D$5,VLOOKUP(CONCATENATE($B$1,$C20,$D$1),Adatbázis!$A$5:$BY$2525,Adatbázis!AC$3,FALSE),""))</f>
        <v/>
      </c>
      <c r="V20" s="3" t="str">
        <f>IF($C$1=Legördülő!$D$3,VLOOKUP(CONCATENATE($B$1,$C20,Legördülő!$G$11),Adatbázis!$A$6:$BY$2525,Adatbázis!AD$3,FALSE),IF($C$1=Legördülő!$D$5,VLOOKUP(CONCATENATE($B$1,$C20,$D$1),Adatbázis!$A$5:$BY$2525,Adatbázis!AD$3,FALSE),""))</f>
        <v/>
      </c>
      <c r="W20" s="3" t="str">
        <f>IF($C$1=Legördülő!$D$3,VLOOKUP(CONCATENATE($B$1,$C20,Legördülő!$G$11),Adatbázis!$A$6:$BY$2525,Adatbázis!AE$3,FALSE),IF($C$1=Legördülő!$D$5,VLOOKUP(CONCATENATE($B$1,$C20,$D$1),Adatbázis!$A$5:$BY$2525,Adatbázis!AE$3,FALSE),""))</f>
        <v/>
      </c>
      <c r="X20" s="3" t="str">
        <f>IF($C$1=Legördülő!$D$3,VLOOKUP(CONCATENATE($B$1,$C20,Legördülő!$G$11),Adatbázis!$A$6:$BY$2525,Adatbázis!AF$3,FALSE),IF($C$1=Legördülő!$D$5,VLOOKUP(CONCATENATE($B$1,$C20,$D$1),Adatbázis!$A$5:$BY$2525,Adatbázis!AF$3,FALSE),""))</f>
        <v/>
      </c>
      <c r="Y20" s="3" t="str">
        <f>IF($C$1=Legördülő!$D$3,VLOOKUP(CONCATENATE($B$1,$C20,Legördülő!$G$11),Adatbázis!$A$6:$BY$2525,Adatbázis!AG$3,FALSE),IF($C$1=Legördülő!$D$5,VLOOKUP(CONCATENATE($B$1,$C20,$D$1),Adatbázis!$A$5:$BY$2525,Adatbázis!AG$3,FALSE),""))</f>
        <v/>
      </c>
      <c r="Z20" s="3" t="str">
        <f>IF($C$1=Legördülő!$D$3,VLOOKUP(CONCATENATE($B$1,$C20,Legördülő!$G$11),Adatbázis!$A$6:$BY$2525,Adatbázis!AH$3,FALSE),IF($C$1=Legördülő!$D$5,VLOOKUP(CONCATENATE($B$1,$C20,$D$1),Adatbázis!$A$5:$BY$2525,Adatbázis!AH$3,FALSE),""))</f>
        <v/>
      </c>
      <c r="AA20" s="3" t="str">
        <f>IF($C$1=Legördülő!$D$3,VLOOKUP(CONCATENATE($B$1,$C20,Legördülő!$G$11),Adatbázis!$A$6:$BY$2525,Adatbázis!AI$3,FALSE),IF($C$1=Legördülő!$D$5,VLOOKUP(CONCATENATE($B$1,$C20,$D$1),Adatbázis!$A$5:$BY$2525,Adatbázis!AI$3,FALSE),""))</f>
        <v/>
      </c>
      <c r="AB20" s="3" t="str">
        <f>IF($C$1=Legördülő!$D$3,VLOOKUP(CONCATENATE($B$1,$C20,Legördülő!$G$11),Adatbázis!$A$6:$BY$2525,Adatbázis!AJ$3,FALSE),IF($C$1=Legördülő!$D$5,VLOOKUP(CONCATENATE($B$1,$C20,$D$1),Adatbázis!$A$5:$BY$2525,Adatbázis!AJ$3,FALSE),""))</f>
        <v/>
      </c>
      <c r="AC20" s="3" t="str">
        <f>IF($C$1=Legördülő!$D$3,VLOOKUP(CONCATENATE($B$1,$C20,Legördülő!$G$11),Adatbázis!$A$6:$BY$2525,Adatbázis!AK$3,FALSE),IF($C$1=Legördülő!$D$5,VLOOKUP(CONCATENATE($B$1,$C20,$D$1),Adatbázis!$A$5:$BY$2525,Adatbázis!AK$3,FALSE),""))</f>
        <v/>
      </c>
      <c r="AD20" s="3" t="str">
        <f>IF($C$1=Legördülő!$D$3,VLOOKUP(CONCATENATE($B$1,$C20,Legördülő!$G$11),Adatbázis!$A$6:$BY$2525,Adatbázis!AL$3,FALSE),IF($C$1=Legördülő!$D$5,VLOOKUP(CONCATENATE($B$1,$C20,$D$1),Adatbázis!$A$5:$BY$2525,Adatbázis!AL$3,FALSE),""))</f>
        <v/>
      </c>
      <c r="AE20" s="3" t="str">
        <f>IF($C$1=Legördülő!$D$3,VLOOKUP(CONCATENATE($B$1,$C20,Legördülő!$G$11),Adatbázis!$A$6:$BY$2525,Adatbázis!AM$3,FALSE),IF($C$1=Legördülő!$D$5,VLOOKUP(CONCATENATE($B$1,$C20,$D$1),Adatbázis!$A$5:$BY$2525,Adatbázis!AM$3,FALSE),""))</f>
        <v/>
      </c>
      <c r="AF20" s="3" t="str">
        <f>IF($C$1=Legördülő!$D$3,VLOOKUP(CONCATENATE($B$1,$C20,Legördülő!$G$11),Adatbázis!$A$6:$BY$2525,Adatbázis!AN$3,FALSE),IF($C$1=Legördülő!$D$5,VLOOKUP(CONCATENATE($B$1,$C20,$D$1),Adatbázis!$A$5:$BY$2525,Adatbázis!AN$3,FALSE),""))</f>
        <v/>
      </c>
      <c r="AG20" s="3" t="str">
        <f>IF($C$1=Legördülő!$D$3,VLOOKUP(CONCATENATE($B$1,$C20,Legördülő!$G$11),Adatbázis!$A$6:$BY$2525,Adatbázis!AO$3,FALSE),IF($C$1=Legördülő!$D$5,VLOOKUP(CONCATENATE($B$1,$C20,$D$1),Adatbázis!$A$5:$BY$2525,Adatbázis!AO$3,FALSE),""))</f>
        <v/>
      </c>
      <c r="AH20" s="3" t="str">
        <f>IF($C$1=Legördülő!$D$3,VLOOKUP(CONCATENATE($B$1,$C20,Legördülő!$G$11),Adatbázis!$A$6:$BY$2525,Adatbázis!AP$3,FALSE),IF($C$1=Legördülő!$D$5,VLOOKUP(CONCATENATE($B$1,$C20,$D$1),Adatbázis!$A$5:$BY$2525,Adatbázis!AP$3,FALSE),""))</f>
        <v/>
      </c>
      <c r="AI20" s="3" t="str">
        <f>IF($C$1=Legördülő!$D$3,VLOOKUP(CONCATENATE($B$1,$C20,Legördülő!$G$11),Adatbázis!$A$6:$BY$2525,Adatbázis!AQ$3,FALSE),IF($C$1=Legördülő!$D$5,VLOOKUP(CONCATENATE($B$1,$C20,$D$1),Adatbázis!$A$5:$BY$2525,Adatbázis!AQ$3,FALSE),""))</f>
        <v/>
      </c>
      <c r="AJ20" s="3" t="str">
        <f>IF($C$1=Legördülő!$D$3,VLOOKUP(CONCATENATE($B$1,$C20,Legördülő!$G$11),Adatbázis!$A$6:$BY$2525,Adatbázis!AR$3,FALSE),IF($C$1=Legördülő!$D$5,VLOOKUP(CONCATENATE($B$1,$C20,$D$1),Adatbázis!$A$5:$BY$2525,Adatbázis!AR$3,FALSE),""))</f>
        <v/>
      </c>
      <c r="AK20" s="3" t="str">
        <f>IF($C$1=Legördülő!$D$3,VLOOKUP(CONCATENATE($B$1,$C20,Legördülő!$G$11),Adatbázis!$A$6:$BY$2525,Adatbázis!AS$3,FALSE),IF($C$1=Legördülő!$D$5,VLOOKUP(CONCATENATE($B$1,$C20,$D$1),Adatbázis!$A$5:$BY$2525,Adatbázis!AS$3,FALSE),""))</f>
        <v/>
      </c>
      <c r="AL20" s="3" t="str">
        <f>IF($C$1=Legördülő!$D$3,VLOOKUP(CONCATENATE($B$1,$C20,Legördülő!$G$11),Adatbázis!$A$6:$BY$2525,Adatbázis!AT$3,FALSE),IF($C$1=Legördülő!$D$5,VLOOKUP(CONCATENATE($B$1,$C20,$D$1),Adatbázis!$A$5:$BY$2525,Adatbázis!AT$3,FALSE),""))</f>
        <v/>
      </c>
      <c r="AM20" s="3" t="str">
        <f>IF($C$1=Legördülő!$D$3,VLOOKUP(CONCATENATE($B$1,$C20,Legördülő!$G$11),Adatbázis!$A$6:$BY$2525,Adatbázis!AU$3,FALSE),IF($C$1=Legördülő!$D$5,VLOOKUP(CONCATENATE($B$1,$C20,$D$1),Adatbázis!$A$5:$BY$2525,Adatbázis!AU$3,FALSE),""))</f>
        <v/>
      </c>
      <c r="AN20" s="3" t="str">
        <f>IF($C$1=Legördülő!$D$3,VLOOKUP(CONCATENATE($B$1,$C20,Legördülő!$G$11),Adatbázis!$A$6:$BY$2525,Adatbázis!AV$3,FALSE),IF($C$1=Legördülő!$D$5,VLOOKUP(CONCATENATE($B$1,$C20,$D$1),Adatbázis!$A$5:$BY$2525,Adatbázis!AV$3,FALSE),""))</f>
        <v/>
      </c>
      <c r="AO20" s="3" t="str">
        <f>IF($C$1=Legördülő!$D$3,VLOOKUP(CONCATENATE($B$1,$C20,Legördülő!$G$11),Adatbázis!$A$6:$BY$2525,Adatbázis!AW$3,FALSE),IF($C$1=Legördülő!$D$5,VLOOKUP(CONCATENATE($B$1,$C20,$D$1),Adatbázis!$A$5:$BY$2525,Adatbázis!AW$3,FALSE),""))</f>
        <v/>
      </c>
      <c r="AP20" s="3" t="str">
        <f>IF($C$1=Legördülő!$D$3,VLOOKUP(CONCATENATE($B$1,$C20,Legördülő!$G$11),Adatbázis!$A$6:$BY$2525,Adatbázis!AX$3,FALSE),IF($C$1=Legördülő!$D$5,VLOOKUP(CONCATENATE($B$1,$C20,$D$1),Adatbázis!$A$5:$BY$2525,Adatbázis!AX$3,FALSE),""))</f>
        <v/>
      </c>
      <c r="AQ20" s="3" t="str">
        <f>IF($C$1=Legördülő!$D$3,VLOOKUP(CONCATENATE($B$1,$C20,Legördülő!$G$11),Adatbázis!$A$6:$BY$2525,Adatbázis!AY$3,FALSE),IF($C$1=Legördülő!$D$5,VLOOKUP(CONCATENATE($B$1,$C20,$D$1),Adatbázis!$A$5:$BY$2525,Adatbázis!AY$3,FALSE),""))</f>
        <v/>
      </c>
      <c r="AR20" s="3" t="str">
        <f>IF($C$1=Legördülő!$D$3,VLOOKUP(CONCATENATE($B$1,$C20,Legördülő!$G$11),Adatbázis!$A$6:$BY$2525,Adatbázis!AZ$3,FALSE),IF($C$1=Legördülő!$D$5,VLOOKUP(CONCATENATE($B$1,$C20,$D$1),Adatbázis!$A$5:$BY$2525,Adatbázis!AZ$3,FALSE),""))</f>
        <v/>
      </c>
      <c r="AS20" s="3" t="str">
        <f>IF($C$1=Legördülő!$D$3,VLOOKUP(CONCATENATE($B$1,$C20,Legördülő!$G$11),Adatbázis!$A$6:$BY$2525,Adatbázis!BA$3,FALSE),IF($C$1=Legördülő!$D$5,VLOOKUP(CONCATENATE($B$1,$C20,$D$1),Adatbázis!$A$5:$BY$2525,Adatbázis!BA$3,FALSE),""))</f>
        <v/>
      </c>
      <c r="AT20" s="3" t="str">
        <f>IF($C$1=Legördülő!$D$3,VLOOKUP(CONCATENATE($B$1,$C20,Legördülő!$G$11),Adatbázis!$A$6:$BY$2525,Adatbázis!BB$3,FALSE),IF($C$1=Legördülő!$D$5,VLOOKUP(CONCATENATE($B$1,$C20,$D$1),Adatbázis!$A$5:$BY$2525,Adatbázis!BB$3,FALSE),""))</f>
        <v/>
      </c>
      <c r="AU20" s="3" t="str">
        <f>IF($C$1=Legördülő!$D$3,VLOOKUP(CONCATENATE($B$1,$C20,Legördülő!$G$11),Adatbázis!$A$6:$BY$2525,Adatbázis!BC$3,FALSE),IF($C$1=Legördülő!$D$5,VLOOKUP(CONCATENATE($B$1,$C20,$D$1),Adatbázis!$A$5:$BY$2525,Adatbázis!BC$3,FALSE),""))</f>
        <v/>
      </c>
      <c r="AV20" s="3" t="str">
        <f>IF($C$1=Legördülő!$D$3,VLOOKUP(CONCATENATE($B$1,$C20,Legördülő!$G$11),Adatbázis!$A$6:$BY$2525,Adatbázis!BD$3,FALSE),IF($C$1=Legördülő!$D$5,VLOOKUP(CONCATENATE($B$1,$C20,$D$1),Adatbázis!$A$5:$BY$2525,Adatbázis!BD$3,FALSE),""))</f>
        <v/>
      </c>
      <c r="AW20" s="3" t="str">
        <f>IF($C$1=Legördülő!$D$3,VLOOKUP(CONCATENATE($B$1,$C20,Legördülő!$G$11),Adatbázis!$A$6:$BY$2525,Adatbázis!BE$3,FALSE),IF($C$1=Legördülő!$D$5,VLOOKUP(CONCATENATE($B$1,$C20,$D$1),Adatbázis!$A$5:$BY$2525,Adatbázis!BE$3,FALSE),""))</f>
        <v/>
      </c>
      <c r="AX20" s="3" t="str">
        <f>IF($C$1=Legördülő!$D$3,VLOOKUP(CONCATENATE($B$1,$C20,Legördülő!$G$11),Adatbázis!$A$6:$BY$2525,Adatbázis!BF$3,FALSE),IF($C$1=Legördülő!$D$5,VLOOKUP(CONCATENATE($B$1,$C20,$D$1),Adatbázis!$A$5:$BY$2525,Adatbázis!BF$3,FALSE),""))</f>
        <v/>
      </c>
      <c r="AY20" s="3" t="str">
        <f>IF($C$1=Legördülő!$D$3,VLOOKUP(CONCATENATE($B$1,$C20,Legördülő!$G$11),Adatbázis!$A$6:$BY$2525,Adatbázis!BG$3,FALSE),IF($C$1=Legördülő!$D$5,VLOOKUP(CONCATENATE($B$1,$C20,$D$1),Adatbázis!$A$5:$BY$2525,Adatbázis!BG$3,FALSE),""))</f>
        <v/>
      </c>
      <c r="AZ20" s="3" t="str">
        <f>IF($C$1=Legördülő!$D$3,VLOOKUP(CONCATENATE($B$1,$C20,Legördülő!$G$11),Adatbázis!$A$6:$BY$2525,Adatbázis!BH$3,FALSE),IF($C$1=Legördülő!$D$5,VLOOKUP(CONCATENATE($B$1,$C20,$D$1),Adatbázis!$A$5:$BY$2525,Adatbázis!BH$3,FALSE),""))</f>
        <v/>
      </c>
      <c r="BA20" s="3" t="str">
        <f>IF($C$1=Legördülő!$D$3,VLOOKUP(CONCATENATE($B$1,$C20,Legördülő!$G$11),Adatbázis!$A$6:$BY$2525,Adatbázis!BI$3,FALSE),IF($C$1=Legördülő!$D$5,VLOOKUP(CONCATENATE($B$1,$C20,$D$1),Adatbázis!$A$5:$BY$2525,Adatbázis!BI$3,FALSE),""))</f>
        <v/>
      </c>
      <c r="BB20" s="3" t="str">
        <f>IF($C$1=Legördülő!$D$3,VLOOKUP(CONCATENATE($B$1,$C20,Legördülő!$G$11),Adatbázis!$A$6:$BY$2525,Adatbázis!BJ$3,FALSE),IF($C$1=Legördülő!$D$5,VLOOKUP(CONCATENATE($B$1,$C20,$D$1),Adatbázis!$A$5:$BY$2525,Adatbázis!BJ$3,FALSE),""))</f>
        <v/>
      </c>
      <c r="BC20" s="3" t="str">
        <f>IF($C$1=Legördülő!$D$3,VLOOKUP(CONCATENATE($B$1,$C20,Legördülő!$G$11),Adatbázis!$A$6:$BY$2525,Adatbázis!BK$3,FALSE),IF($C$1=Legördülő!$D$5,VLOOKUP(CONCATENATE($B$1,$C20,$D$1),Adatbázis!$A$5:$BY$2525,Adatbázis!BK$3,FALSE),""))</f>
        <v/>
      </c>
      <c r="BD20" s="3" t="str">
        <f>IF($C$1=Legördülő!$D$3,VLOOKUP(CONCATENATE($B$1,$C20,Legördülő!$G$11),Adatbázis!$A$6:$BY$2525,Adatbázis!BL$3,FALSE),IF($C$1=Legördülő!$D$5,VLOOKUP(CONCATENATE($B$1,$C20,$D$1),Adatbázis!$A$5:$BY$2525,Adatbázis!BL$3,FALSE),""))</f>
        <v/>
      </c>
      <c r="BE20" s="3" t="str">
        <f>IF($C$1=Legördülő!$D$3,VLOOKUP(CONCATENATE($B$1,$C20,Legördülő!$G$11),Adatbázis!$A$6:$BY$2525,Adatbázis!BM$3,FALSE),IF($C$1=Legördülő!$D$5,VLOOKUP(CONCATENATE($B$1,$C20,$D$1),Adatbázis!$A$5:$BY$2525,Adatbázis!BM$3,FALSE),""))</f>
        <v/>
      </c>
      <c r="BF20" s="3" t="str">
        <f>IF($C$1=Legördülő!$D$3,VLOOKUP(CONCATENATE($B$1,$C20,Legördülő!$G$11),Adatbázis!$A$6:$BY$2525,Adatbázis!BN$3,FALSE),IF($C$1=Legördülő!$D$5,VLOOKUP(CONCATENATE($B$1,$C20,$D$1),Adatbázis!$A$5:$BY$2525,Adatbázis!BN$3,FALSE),""))</f>
        <v/>
      </c>
      <c r="BG20" s="3" t="str">
        <f>IF($C$1=Legördülő!$D$3,VLOOKUP(CONCATENATE($B$1,$C20,Legördülő!$G$11),Adatbázis!$A$6:$BY$2525,Adatbázis!BO$3,FALSE),IF($C$1=Legördülő!$D$5,VLOOKUP(CONCATENATE($B$1,$C20,$D$1),Adatbázis!$A$5:$BY$2525,Adatbázis!BO$3,FALSE),""))</f>
        <v/>
      </c>
      <c r="BH20" s="3" t="str">
        <f>IF($C$1=Legördülő!$D$3,VLOOKUP(CONCATENATE($B$1,$C20,Legördülő!$G$11),Adatbázis!$A$6:$BY$2525,Adatbázis!BP$3,FALSE),IF($C$1=Legördülő!$D$5,VLOOKUP(CONCATENATE($B$1,$C20,$D$1),Adatbázis!$A$5:$BY$2525,Adatbázis!BP$3,FALSE),""))</f>
        <v/>
      </c>
      <c r="BI20" s="3" t="str">
        <f>IF($C$1=Legördülő!$D$3,VLOOKUP(CONCATENATE($B$1,$C20,Legördülő!$G$11),Adatbázis!$A$6:$BY$2525,Adatbázis!BQ$3,FALSE),IF($C$1=Legördülő!$D$5,VLOOKUP(CONCATENATE($B$1,$C20,$D$1),Adatbázis!$A$5:$BY$2525,Adatbázis!BQ$3,FALSE),""))</f>
        <v/>
      </c>
      <c r="BJ20" s="3" t="str">
        <f>IF($C$1=Legördülő!$D$3,VLOOKUP(CONCATENATE($B$1,$C20,Legördülő!$G$11),Adatbázis!$A$6:$BY$2525,Adatbázis!BR$3,FALSE),IF($C$1=Legördülő!$D$5,VLOOKUP(CONCATENATE($B$1,$C20,$D$1),Adatbázis!$A$5:$BY$2525,Adatbázis!BR$3,FALSE),""))</f>
        <v/>
      </c>
      <c r="BK20" s="3" t="str">
        <f>IF($C$1=Legördülő!$D$3,VLOOKUP(CONCATENATE($B$1,$C20,Legördülő!$G$11),Adatbázis!$A$6:$BY$2525,Adatbázis!BS$3,FALSE),IF($C$1=Legördülő!$D$5,VLOOKUP(CONCATENATE($B$1,$C20,$D$1),Adatbázis!$A$5:$BY$2525,Adatbázis!BS$3,FALSE),""))</f>
        <v/>
      </c>
      <c r="BL20" s="3" t="str">
        <f>IF($C$1=Legördülő!$D$3,VLOOKUP(CONCATENATE($B$1,$C20,Legördülő!$G$11),Adatbázis!$A$6:$BY$2525,Adatbázis!BT$3,FALSE),IF($C$1=Legördülő!$D$5,VLOOKUP(CONCATENATE($B$1,$C20,$D$1),Adatbázis!$A$5:$BY$2525,Adatbázis!BT$3,FALSE),""))</f>
        <v/>
      </c>
      <c r="BM20" s="3" t="str">
        <f>IF($C$1=Legördülő!$D$3,VLOOKUP(CONCATENATE($B$1,$C20,Legördülő!$G$11),Adatbázis!$A$6:$BY$2525,Adatbázis!BU$3,FALSE),IF($C$1=Legördülő!$D$5,VLOOKUP(CONCATENATE($B$1,$C20,$D$1),Adatbázis!$A$5:$BY$2525,Adatbázis!BU$3,FALSE),""))</f>
        <v/>
      </c>
      <c r="BN20" s="3" t="str">
        <f>IF($C$1=Legördülő!$D$3,VLOOKUP(CONCATENATE($B$1,$C20,Legördülő!$G$11),Adatbázis!$A$6:$BY$2525,Adatbázis!BV$3,FALSE),IF($C$1=Legördülő!$D$5,VLOOKUP(CONCATENATE($B$1,$C20,$D$1),Adatbázis!$A$5:$BY$2525,Adatbázis!BV$3,FALSE),""))</f>
        <v/>
      </c>
      <c r="BO20" s="3" t="str">
        <f>IF($C$1=Legördülő!$D$3,VLOOKUP(CONCATENATE($B$1,$C20,Legördülő!$G$11),Adatbázis!$A$6:$BY$2525,Adatbázis!BW$3,FALSE),IF($C$1=Legördülő!$D$5,VLOOKUP(CONCATENATE($B$1,$C20,$D$1),Adatbázis!$A$5:$BY$2525,Adatbázis!BW$3,FALSE),""))</f>
        <v/>
      </c>
      <c r="BP20" s="3" t="str">
        <f>IF($C$1=Legördülő!$D$3,VLOOKUP(CONCATENATE($B$1,$C20,Legördülő!$G$11),Adatbázis!$A$6:$BY$2525,Adatbázis!BX$3,FALSE),IF($C$1=Legördülő!$D$5,VLOOKUP(CONCATENATE($B$1,$C20,$D$1),Adatbázis!$A$5:$BY$2525,Adatbázis!BX$3,FALSE),""))</f>
        <v/>
      </c>
    </row>
    <row r="21" spans="2:68" x14ac:dyDescent="0.25">
      <c r="B21">
        <f t="shared" si="0"/>
        <v>2010</v>
      </c>
      <c r="C21" s="2" t="str">
        <f>IF($C$1=Legördülő!$D$4,"",Adatbázis!$L24)</f>
        <v>34 Oktatási asszisztensek</v>
      </c>
      <c r="D21" t="str">
        <f>IF($C$1=Legördülő!$D$5,$D$1,"")</f>
        <v/>
      </c>
      <c r="E21" s="3">
        <f>IF($C$1=Legördülő!$D$2,VLOOKUP(CONCATENATE(Megjelenítő!$B$1,Megjelenítő!$C21,Megjelenítő!E$2),Adatbázis!$B$6:$BY$2525,76,FALSE),IF($C$1=Legördülő!$D$3,VLOOKUP(CONCATENATE($B$1,$C21,Legördülő!$G$11),Adatbázis!$A$6:$BY$2525,Adatbázis!M$3,FALSE),IF($C$1=Legördülő!$D$5,VLOOKUP(CONCATENATE($B$1,$C21,$D$1),Adatbázis!$A$5:$BY$2525,Adatbázis!M$3,FALSE),"")))</f>
        <v>0</v>
      </c>
      <c r="F21" s="3">
        <f>IF($C$1=Legördülő!$D$2,VLOOKUP(CONCATENATE(Megjelenítő!$B$1,Megjelenítő!$C21,Megjelenítő!F$2),Adatbázis!$B$6:$BY$2525,76,FALSE),IF($C$1=Legördülő!$D$3,VLOOKUP(CONCATENATE($B$1,$C21,Legördülő!$G$11),Adatbázis!$A$6:$BY$2525,Adatbázis!N$3,FALSE),IF($C$1=Legördülő!$D$5,VLOOKUP(CONCATENATE($B$1,$C21,$D$1),Adatbázis!$A$5:$BY$2525,Adatbázis!N$3,FALSE),"")))</f>
        <v>249.66666666666669</v>
      </c>
      <c r="G21" s="3">
        <f>IF($C$1=Legördülő!$D$2,VLOOKUP(CONCATENATE(Megjelenítő!$B$1,Megjelenítő!$C21,Megjelenítő!G$2),Adatbázis!$B$6:$BY$2525,76,FALSE),IF($C$1=Legördülő!$D$3,VLOOKUP(CONCATENATE($B$1,$C21,Legördülő!$G$11),Adatbázis!$A$6:$BY$2525,Adatbázis!O$3,FALSE),IF($C$1=Legördülő!$D$5,VLOOKUP(CONCATENATE($B$1,$C21,$D$1),Adatbázis!$A$5:$BY$2525,Adatbázis!O$3,FALSE),"")))</f>
        <v>117</v>
      </c>
      <c r="H21" s="3">
        <f>IF($C$1=Legördülő!$D$2,VLOOKUP(CONCATENATE(Megjelenítő!$B$1,Megjelenítő!$C21,Megjelenítő!H$2),Adatbázis!$B$6:$BY$2525,76,FALSE),IF($C$1=Legördülő!$D$3,VLOOKUP(CONCATENATE($B$1,$C21,Legördülő!$G$11),Adatbázis!$A$6:$BY$2525,Adatbázis!P$3,FALSE),IF($C$1=Legördülő!$D$5,VLOOKUP(CONCATENATE($B$1,$C21,$D$1),Adatbázis!$A$5:$BY$2525,Adatbázis!P$3,FALSE),"")))</f>
        <v>533.33333333333326</v>
      </c>
      <c r="I21" s="3">
        <f>IF($C$1=Legördülő!$D$2,VLOOKUP(CONCATENATE(Megjelenítő!$B$1,Megjelenítő!$C21,Megjelenítő!I$2),Adatbázis!$B$6:$BY$2525,76,FALSE),IF($C$1=Legördülő!$D$3,VLOOKUP(CONCATENATE($B$1,$C21,Legördülő!$G$11),Adatbázis!$A$6:$BY$2525,Adatbázis!Q$3,FALSE),IF($C$1=Legördülő!$D$5,VLOOKUP(CONCATENATE($B$1,$C21,$D$1),Adatbázis!$A$5:$BY$2525,Adatbázis!Q$3,FALSE),"")))</f>
        <v>1641.8333333333333</v>
      </c>
      <c r="J21" s="3">
        <f>IF($C$1=Legördülő!$D$2,VLOOKUP(CONCATENATE(Megjelenítő!$B$1,Megjelenítő!$C21,Megjelenítő!J$2),Adatbázis!$B$6:$BY$2525,76,FALSE),IF($C$1=Legördülő!$D$3,VLOOKUP(CONCATENATE($B$1,$C21,Legördülő!$G$11),Adatbázis!$A$6:$BY$2525,Adatbázis!R$3,FALSE),IF($C$1=Legördülő!$D$5,VLOOKUP(CONCATENATE($B$1,$C21,$D$1),Adatbázis!$A$5:$BY$2525,Adatbázis!R$3,FALSE),"")))</f>
        <v>1642.8333333333333</v>
      </c>
      <c r="K21" s="3">
        <f>IF($C$1=Legördülő!$D$2,VLOOKUP(CONCATENATE(Megjelenítő!$B$1,Megjelenítő!$C21,Megjelenítő!K$2),Adatbázis!$B$6:$BY$2525,76,FALSE),IF($C$1=Legördülő!$D$3,VLOOKUP(CONCATENATE($B$1,$C21,Legördülő!$G$11),Adatbázis!$A$6:$BY$2525,Adatbázis!S$3,FALSE),IF($C$1=Legördülő!$D$5,VLOOKUP(CONCATENATE($B$1,$C21,$D$1),Adatbázis!$A$5:$BY$2525,Adatbázis!S$3,FALSE),"")))</f>
        <v>121</v>
      </c>
      <c r="L21" s="3">
        <f>IF($C$1=Legördülő!$D$2,VLOOKUP(CONCATENATE(Megjelenítő!$B$1,Megjelenítő!$C21,Megjelenítő!L$2),Adatbázis!$B$6:$BY$2525,76,FALSE),IF($C$1=Legördülő!$D$3,VLOOKUP(CONCATENATE($B$1,$C21,Legördülő!$G$11),Adatbázis!$A$6:$BY$2525,Adatbázis!T$3,FALSE),IF($C$1=Legördülő!$D$5,VLOOKUP(CONCATENATE($B$1,$C21,$D$1),Adatbázis!$A$5:$BY$2525,Adatbázis!T$3,FALSE),"")))</f>
        <v>1517</v>
      </c>
      <c r="M21" s="3">
        <f>IF($C$1=Legördülő!$D$2,VLOOKUP(CONCATENATE(Megjelenítő!$B$1,Megjelenítő!$C21,Megjelenítő!M$2),Adatbázis!$B$6:$BY$2525,76,FALSE),IF($C$1=Legördülő!$D$3,VLOOKUP(CONCATENATE($B$1,$C21,Legördülő!$G$11),Adatbázis!$A$6:$BY$2525,Adatbázis!U$3,FALSE),IF($C$1=Legördülő!$D$5,VLOOKUP(CONCATENATE($B$1,$C21,$D$1),Adatbázis!$A$5:$BY$2525,Adatbázis!U$3,FALSE),"")))</f>
        <v>172.33333333333334</v>
      </c>
      <c r="N21" s="3">
        <f>IF($C$1=Legördülő!$D$2,VLOOKUP(CONCATENATE(Megjelenítő!$B$1,Megjelenítő!$C21,Megjelenítő!N$2),Adatbázis!$B$6:$BY$2525,76,FALSE),IF($C$1=Legördülő!$D$3,VLOOKUP(CONCATENATE($B$1,$C21,Legördülő!$G$11),Adatbázis!$A$6:$BY$2525,Adatbázis!V$3,FALSE),IF($C$1=Legördülő!$D$5,VLOOKUP(CONCATENATE($B$1,$C21,$D$1),Adatbázis!$A$5:$BY$2525,Adatbázis!V$3,FALSE),"")))</f>
        <v>5995</v>
      </c>
      <c r="O21" s="3" t="str">
        <f>IF($C$1=Legördülő!$D$3,VLOOKUP(CONCATENATE($B$1,$C21,Legördülő!$G$11),Adatbázis!$A$6:$BY$2525,Adatbázis!W$3,FALSE),IF($C$1=Legördülő!$D$5,VLOOKUP(CONCATENATE($B$1,$C21,$D$1),Adatbázis!$A$5:$BY$2525,Adatbázis!W$3,FALSE),""))</f>
        <v/>
      </c>
      <c r="P21" s="3" t="str">
        <f>IF($C$1=Legördülő!$D$3,VLOOKUP(CONCATENATE($B$1,$C21,Legördülő!$G$11),Adatbázis!$A$6:$BY$2525,Adatbázis!X$3,FALSE),IF($C$1=Legördülő!$D$5,VLOOKUP(CONCATENATE($B$1,$C21,$D$1),Adatbázis!$A$5:$BY$2525,Adatbázis!X$3,FALSE),""))</f>
        <v/>
      </c>
      <c r="Q21" s="3" t="str">
        <f>IF($C$1=Legördülő!$D$3,VLOOKUP(CONCATENATE($B$1,$C21,Legördülő!$G$11),Adatbázis!$A$6:$BY$2525,Adatbázis!Y$3,FALSE),IF($C$1=Legördülő!$D$5,VLOOKUP(CONCATENATE($B$1,$C21,$D$1),Adatbázis!$A$5:$BY$2525,Adatbázis!Y$3,FALSE),""))</f>
        <v/>
      </c>
      <c r="R21" s="3" t="str">
        <f>IF($C$1=Legördülő!$D$3,VLOOKUP(CONCATENATE($B$1,$C21,Legördülő!$G$11),Adatbázis!$A$6:$BY$2525,Adatbázis!Z$3,FALSE),IF($C$1=Legördülő!$D$5,VLOOKUP(CONCATENATE($B$1,$C21,$D$1),Adatbázis!$A$5:$BY$2525,Adatbázis!Z$3,FALSE),""))</f>
        <v/>
      </c>
      <c r="S21" s="3" t="str">
        <f>IF($C$1=Legördülő!$D$3,VLOOKUP(CONCATENATE($B$1,$C21,Legördülő!$G$11),Adatbázis!$A$6:$BY$2525,Adatbázis!AA$3,FALSE),IF($C$1=Legördülő!$D$5,VLOOKUP(CONCATENATE($B$1,$C21,$D$1),Adatbázis!$A$5:$BY$2525,Adatbázis!AA$3,FALSE),""))</f>
        <v/>
      </c>
      <c r="T21" s="3" t="str">
        <f>IF($C$1=Legördülő!$D$3,VLOOKUP(CONCATENATE($B$1,$C21,Legördülő!$G$11),Adatbázis!$A$6:$BY$2525,Adatbázis!AB$3,FALSE),IF($C$1=Legördülő!$D$5,VLOOKUP(CONCATENATE($B$1,$C21,$D$1),Adatbázis!$A$5:$BY$2525,Adatbázis!AB$3,FALSE),""))</f>
        <v/>
      </c>
      <c r="U21" s="3" t="str">
        <f>IF($C$1=Legördülő!$D$3,VLOOKUP(CONCATENATE($B$1,$C21,Legördülő!$G$11),Adatbázis!$A$6:$BY$2525,Adatbázis!AC$3,FALSE),IF($C$1=Legördülő!$D$5,VLOOKUP(CONCATENATE($B$1,$C21,$D$1),Adatbázis!$A$5:$BY$2525,Adatbázis!AC$3,FALSE),""))</f>
        <v/>
      </c>
      <c r="V21" s="3" t="str">
        <f>IF($C$1=Legördülő!$D$3,VLOOKUP(CONCATENATE($B$1,$C21,Legördülő!$G$11),Adatbázis!$A$6:$BY$2525,Adatbázis!AD$3,FALSE),IF($C$1=Legördülő!$D$5,VLOOKUP(CONCATENATE($B$1,$C21,$D$1),Adatbázis!$A$5:$BY$2525,Adatbázis!AD$3,FALSE),""))</f>
        <v/>
      </c>
      <c r="W21" s="3" t="str">
        <f>IF($C$1=Legördülő!$D$3,VLOOKUP(CONCATENATE($B$1,$C21,Legördülő!$G$11),Adatbázis!$A$6:$BY$2525,Adatbázis!AE$3,FALSE),IF($C$1=Legördülő!$D$5,VLOOKUP(CONCATENATE($B$1,$C21,$D$1),Adatbázis!$A$5:$BY$2525,Adatbázis!AE$3,FALSE),""))</f>
        <v/>
      </c>
      <c r="X21" s="3" t="str">
        <f>IF($C$1=Legördülő!$D$3,VLOOKUP(CONCATENATE($B$1,$C21,Legördülő!$G$11),Adatbázis!$A$6:$BY$2525,Adatbázis!AF$3,FALSE),IF($C$1=Legördülő!$D$5,VLOOKUP(CONCATENATE($B$1,$C21,$D$1),Adatbázis!$A$5:$BY$2525,Adatbázis!AF$3,FALSE),""))</f>
        <v/>
      </c>
      <c r="Y21" s="3" t="str">
        <f>IF($C$1=Legördülő!$D$3,VLOOKUP(CONCATENATE($B$1,$C21,Legördülő!$G$11),Adatbázis!$A$6:$BY$2525,Adatbázis!AG$3,FALSE),IF($C$1=Legördülő!$D$5,VLOOKUP(CONCATENATE($B$1,$C21,$D$1),Adatbázis!$A$5:$BY$2525,Adatbázis!AG$3,FALSE),""))</f>
        <v/>
      </c>
      <c r="Z21" s="3" t="str">
        <f>IF($C$1=Legördülő!$D$3,VLOOKUP(CONCATENATE($B$1,$C21,Legördülő!$G$11),Adatbázis!$A$6:$BY$2525,Adatbázis!AH$3,FALSE),IF($C$1=Legördülő!$D$5,VLOOKUP(CONCATENATE($B$1,$C21,$D$1),Adatbázis!$A$5:$BY$2525,Adatbázis!AH$3,FALSE),""))</f>
        <v/>
      </c>
      <c r="AA21" s="3" t="str">
        <f>IF($C$1=Legördülő!$D$3,VLOOKUP(CONCATENATE($B$1,$C21,Legördülő!$G$11),Adatbázis!$A$6:$BY$2525,Adatbázis!AI$3,FALSE),IF($C$1=Legördülő!$D$5,VLOOKUP(CONCATENATE($B$1,$C21,$D$1),Adatbázis!$A$5:$BY$2525,Adatbázis!AI$3,FALSE),""))</f>
        <v/>
      </c>
      <c r="AB21" s="3" t="str">
        <f>IF($C$1=Legördülő!$D$3,VLOOKUP(CONCATENATE($B$1,$C21,Legördülő!$G$11),Adatbázis!$A$6:$BY$2525,Adatbázis!AJ$3,FALSE),IF($C$1=Legördülő!$D$5,VLOOKUP(CONCATENATE($B$1,$C21,$D$1),Adatbázis!$A$5:$BY$2525,Adatbázis!AJ$3,FALSE),""))</f>
        <v/>
      </c>
      <c r="AC21" s="3" t="str">
        <f>IF($C$1=Legördülő!$D$3,VLOOKUP(CONCATENATE($B$1,$C21,Legördülő!$G$11),Adatbázis!$A$6:$BY$2525,Adatbázis!AK$3,FALSE),IF($C$1=Legördülő!$D$5,VLOOKUP(CONCATENATE($B$1,$C21,$D$1),Adatbázis!$A$5:$BY$2525,Adatbázis!AK$3,FALSE),""))</f>
        <v/>
      </c>
      <c r="AD21" s="3" t="str">
        <f>IF($C$1=Legördülő!$D$3,VLOOKUP(CONCATENATE($B$1,$C21,Legördülő!$G$11),Adatbázis!$A$6:$BY$2525,Adatbázis!AL$3,FALSE),IF($C$1=Legördülő!$D$5,VLOOKUP(CONCATENATE($B$1,$C21,$D$1),Adatbázis!$A$5:$BY$2525,Adatbázis!AL$3,FALSE),""))</f>
        <v/>
      </c>
      <c r="AE21" s="3" t="str">
        <f>IF($C$1=Legördülő!$D$3,VLOOKUP(CONCATENATE($B$1,$C21,Legördülő!$G$11),Adatbázis!$A$6:$BY$2525,Adatbázis!AM$3,FALSE),IF($C$1=Legördülő!$D$5,VLOOKUP(CONCATENATE($B$1,$C21,$D$1),Adatbázis!$A$5:$BY$2525,Adatbázis!AM$3,FALSE),""))</f>
        <v/>
      </c>
      <c r="AF21" s="3" t="str">
        <f>IF($C$1=Legördülő!$D$3,VLOOKUP(CONCATENATE($B$1,$C21,Legördülő!$G$11),Adatbázis!$A$6:$BY$2525,Adatbázis!AN$3,FALSE),IF($C$1=Legördülő!$D$5,VLOOKUP(CONCATENATE($B$1,$C21,$D$1),Adatbázis!$A$5:$BY$2525,Adatbázis!AN$3,FALSE),""))</f>
        <v/>
      </c>
      <c r="AG21" s="3" t="str">
        <f>IF($C$1=Legördülő!$D$3,VLOOKUP(CONCATENATE($B$1,$C21,Legördülő!$G$11),Adatbázis!$A$6:$BY$2525,Adatbázis!AO$3,FALSE),IF($C$1=Legördülő!$D$5,VLOOKUP(CONCATENATE($B$1,$C21,$D$1),Adatbázis!$A$5:$BY$2525,Adatbázis!AO$3,FALSE),""))</f>
        <v/>
      </c>
      <c r="AH21" s="3" t="str">
        <f>IF($C$1=Legördülő!$D$3,VLOOKUP(CONCATENATE($B$1,$C21,Legördülő!$G$11),Adatbázis!$A$6:$BY$2525,Adatbázis!AP$3,FALSE),IF($C$1=Legördülő!$D$5,VLOOKUP(CONCATENATE($B$1,$C21,$D$1),Adatbázis!$A$5:$BY$2525,Adatbázis!AP$3,FALSE),""))</f>
        <v/>
      </c>
      <c r="AI21" s="3" t="str">
        <f>IF($C$1=Legördülő!$D$3,VLOOKUP(CONCATENATE($B$1,$C21,Legördülő!$G$11),Adatbázis!$A$6:$BY$2525,Adatbázis!AQ$3,FALSE),IF($C$1=Legördülő!$D$5,VLOOKUP(CONCATENATE($B$1,$C21,$D$1),Adatbázis!$A$5:$BY$2525,Adatbázis!AQ$3,FALSE),""))</f>
        <v/>
      </c>
      <c r="AJ21" s="3" t="str">
        <f>IF($C$1=Legördülő!$D$3,VLOOKUP(CONCATENATE($B$1,$C21,Legördülő!$G$11),Adatbázis!$A$6:$BY$2525,Adatbázis!AR$3,FALSE),IF($C$1=Legördülő!$D$5,VLOOKUP(CONCATENATE($B$1,$C21,$D$1),Adatbázis!$A$5:$BY$2525,Adatbázis!AR$3,FALSE),""))</f>
        <v/>
      </c>
      <c r="AK21" s="3" t="str">
        <f>IF($C$1=Legördülő!$D$3,VLOOKUP(CONCATENATE($B$1,$C21,Legördülő!$G$11),Adatbázis!$A$6:$BY$2525,Adatbázis!AS$3,FALSE),IF($C$1=Legördülő!$D$5,VLOOKUP(CONCATENATE($B$1,$C21,$D$1),Adatbázis!$A$5:$BY$2525,Adatbázis!AS$3,FALSE),""))</f>
        <v/>
      </c>
      <c r="AL21" s="3" t="str">
        <f>IF($C$1=Legördülő!$D$3,VLOOKUP(CONCATENATE($B$1,$C21,Legördülő!$G$11),Adatbázis!$A$6:$BY$2525,Adatbázis!AT$3,FALSE),IF($C$1=Legördülő!$D$5,VLOOKUP(CONCATENATE($B$1,$C21,$D$1),Adatbázis!$A$5:$BY$2525,Adatbázis!AT$3,FALSE),""))</f>
        <v/>
      </c>
      <c r="AM21" s="3" t="str">
        <f>IF($C$1=Legördülő!$D$3,VLOOKUP(CONCATENATE($B$1,$C21,Legördülő!$G$11),Adatbázis!$A$6:$BY$2525,Adatbázis!AU$3,FALSE),IF($C$1=Legördülő!$D$5,VLOOKUP(CONCATENATE($B$1,$C21,$D$1),Adatbázis!$A$5:$BY$2525,Adatbázis!AU$3,FALSE),""))</f>
        <v/>
      </c>
      <c r="AN21" s="3" t="str">
        <f>IF($C$1=Legördülő!$D$3,VLOOKUP(CONCATENATE($B$1,$C21,Legördülő!$G$11),Adatbázis!$A$6:$BY$2525,Adatbázis!AV$3,FALSE),IF($C$1=Legördülő!$D$5,VLOOKUP(CONCATENATE($B$1,$C21,$D$1),Adatbázis!$A$5:$BY$2525,Adatbázis!AV$3,FALSE),""))</f>
        <v/>
      </c>
      <c r="AO21" s="3" t="str">
        <f>IF($C$1=Legördülő!$D$3,VLOOKUP(CONCATENATE($B$1,$C21,Legördülő!$G$11),Adatbázis!$A$6:$BY$2525,Adatbázis!AW$3,FALSE),IF($C$1=Legördülő!$D$5,VLOOKUP(CONCATENATE($B$1,$C21,$D$1),Adatbázis!$A$5:$BY$2525,Adatbázis!AW$3,FALSE),""))</f>
        <v/>
      </c>
      <c r="AP21" s="3" t="str">
        <f>IF($C$1=Legördülő!$D$3,VLOOKUP(CONCATENATE($B$1,$C21,Legördülő!$G$11),Adatbázis!$A$6:$BY$2525,Adatbázis!AX$3,FALSE),IF($C$1=Legördülő!$D$5,VLOOKUP(CONCATENATE($B$1,$C21,$D$1),Adatbázis!$A$5:$BY$2525,Adatbázis!AX$3,FALSE),""))</f>
        <v/>
      </c>
      <c r="AQ21" s="3" t="str">
        <f>IF($C$1=Legördülő!$D$3,VLOOKUP(CONCATENATE($B$1,$C21,Legördülő!$G$11),Adatbázis!$A$6:$BY$2525,Adatbázis!AY$3,FALSE),IF($C$1=Legördülő!$D$5,VLOOKUP(CONCATENATE($B$1,$C21,$D$1),Adatbázis!$A$5:$BY$2525,Adatbázis!AY$3,FALSE),""))</f>
        <v/>
      </c>
      <c r="AR21" s="3" t="str">
        <f>IF($C$1=Legördülő!$D$3,VLOOKUP(CONCATENATE($B$1,$C21,Legördülő!$G$11),Adatbázis!$A$6:$BY$2525,Adatbázis!AZ$3,FALSE),IF($C$1=Legördülő!$D$5,VLOOKUP(CONCATENATE($B$1,$C21,$D$1),Adatbázis!$A$5:$BY$2525,Adatbázis!AZ$3,FALSE),""))</f>
        <v/>
      </c>
      <c r="AS21" s="3" t="str">
        <f>IF($C$1=Legördülő!$D$3,VLOOKUP(CONCATENATE($B$1,$C21,Legördülő!$G$11),Adatbázis!$A$6:$BY$2525,Adatbázis!BA$3,FALSE),IF($C$1=Legördülő!$D$5,VLOOKUP(CONCATENATE($B$1,$C21,$D$1),Adatbázis!$A$5:$BY$2525,Adatbázis!BA$3,FALSE),""))</f>
        <v/>
      </c>
      <c r="AT21" s="3" t="str">
        <f>IF($C$1=Legördülő!$D$3,VLOOKUP(CONCATENATE($B$1,$C21,Legördülő!$G$11),Adatbázis!$A$6:$BY$2525,Adatbázis!BB$3,FALSE),IF($C$1=Legördülő!$D$5,VLOOKUP(CONCATENATE($B$1,$C21,$D$1),Adatbázis!$A$5:$BY$2525,Adatbázis!BB$3,FALSE),""))</f>
        <v/>
      </c>
      <c r="AU21" s="3" t="str">
        <f>IF($C$1=Legördülő!$D$3,VLOOKUP(CONCATENATE($B$1,$C21,Legördülő!$G$11),Adatbázis!$A$6:$BY$2525,Adatbázis!BC$3,FALSE),IF($C$1=Legördülő!$D$5,VLOOKUP(CONCATENATE($B$1,$C21,$D$1),Adatbázis!$A$5:$BY$2525,Adatbázis!BC$3,FALSE),""))</f>
        <v/>
      </c>
      <c r="AV21" s="3" t="str">
        <f>IF($C$1=Legördülő!$D$3,VLOOKUP(CONCATENATE($B$1,$C21,Legördülő!$G$11),Adatbázis!$A$6:$BY$2525,Adatbázis!BD$3,FALSE),IF($C$1=Legördülő!$D$5,VLOOKUP(CONCATENATE($B$1,$C21,$D$1),Adatbázis!$A$5:$BY$2525,Adatbázis!BD$3,FALSE),""))</f>
        <v/>
      </c>
      <c r="AW21" s="3" t="str">
        <f>IF($C$1=Legördülő!$D$3,VLOOKUP(CONCATENATE($B$1,$C21,Legördülő!$G$11),Adatbázis!$A$6:$BY$2525,Adatbázis!BE$3,FALSE),IF($C$1=Legördülő!$D$5,VLOOKUP(CONCATENATE($B$1,$C21,$D$1),Adatbázis!$A$5:$BY$2525,Adatbázis!BE$3,FALSE),""))</f>
        <v/>
      </c>
      <c r="AX21" s="3" t="str">
        <f>IF($C$1=Legördülő!$D$3,VLOOKUP(CONCATENATE($B$1,$C21,Legördülő!$G$11),Adatbázis!$A$6:$BY$2525,Adatbázis!BF$3,FALSE),IF($C$1=Legördülő!$D$5,VLOOKUP(CONCATENATE($B$1,$C21,$D$1),Adatbázis!$A$5:$BY$2525,Adatbázis!BF$3,FALSE),""))</f>
        <v/>
      </c>
      <c r="AY21" s="3" t="str">
        <f>IF($C$1=Legördülő!$D$3,VLOOKUP(CONCATENATE($B$1,$C21,Legördülő!$G$11),Adatbázis!$A$6:$BY$2525,Adatbázis!BG$3,FALSE),IF($C$1=Legördülő!$D$5,VLOOKUP(CONCATENATE($B$1,$C21,$D$1),Adatbázis!$A$5:$BY$2525,Adatbázis!BG$3,FALSE),""))</f>
        <v/>
      </c>
      <c r="AZ21" s="3" t="str">
        <f>IF($C$1=Legördülő!$D$3,VLOOKUP(CONCATENATE($B$1,$C21,Legördülő!$G$11),Adatbázis!$A$6:$BY$2525,Adatbázis!BH$3,FALSE),IF($C$1=Legördülő!$D$5,VLOOKUP(CONCATENATE($B$1,$C21,$D$1),Adatbázis!$A$5:$BY$2525,Adatbázis!BH$3,FALSE),""))</f>
        <v/>
      </c>
      <c r="BA21" s="3" t="str">
        <f>IF($C$1=Legördülő!$D$3,VLOOKUP(CONCATENATE($B$1,$C21,Legördülő!$G$11),Adatbázis!$A$6:$BY$2525,Adatbázis!BI$3,FALSE),IF($C$1=Legördülő!$D$5,VLOOKUP(CONCATENATE($B$1,$C21,$D$1),Adatbázis!$A$5:$BY$2525,Adatbázis!BI$3,FALSE),""))</f>
        <v/>
      </c>
      <c r="BB21" s="3" t="str">
        <f>IF($C$1=Legördülő!$D$3,VLOOKUP(CONCATENATE($B$1,$C21,Legördülő!$G$11),Adatbázis!$A$6:$BY$2525,Adatbázis!BJ$3,FALSE),IF($C$1=Legördülő!$D$5,VLOOKUP(CONCATENATE($B$1,$C21,$D$1),Adatbázis!$A$5:$BY$2525,Adatbázis!BJ$3,FALSE),""))</f>
        <v/>
      </c>
      <c r="BC21" s="3" t="str">
        <f>IF($C$1=Legördülő!$D$3,VLOOKUP(CONCATENATE($B$1,$C21,Legördülő!$G$11),Adatbázis!$A$6:$BY$2525,Adatbázis!BK$3,FALSE),IF($C$1=Legördülő!$D$5,VLOOKUP(CONCATENATE($B$1,$C21,$D$1),Adatbázis!$A$5:$BY$2525,Adatbázis!BK$3,FALSE),""))</f>
        <v/>
      </c>
      <c r="BD21" s="3" t="str">
        <f>IF($C$1=Legördülő!$D$3,VLOOKUP(CONCATENATE($B$1,$C21,Legördülő!$G$11),Adatbázis!$A$6:$BY$2525,Adatbázis!BL$3,FALSE),IF($C$1=Legördülő!$D$5,VLOOKUP(CONCATENATE($B$1,$C21,$D$1),Adatbázis!$A$5:$BY$2525,Adatbázis!BL$3,FALSE),""))</f>
        <v/>
      </c>
      <c r="BE21" s="3" t="str">
        <f>IF($C$1=Legördülő!$D$3,VLOOKUP(CONCATENATE($B$1,$C21,Legördülő!$G$11),Adatbázis!$A$6:$BY$2525,Adatbázis!BM$3,FALSE),IF($C$1=Legördülő!$D$5,VLOOKUP(CONCATENATE($B$1,$C21,$D$1),Adatbázis!$A$5:$BY$2525,Adatbázis!BM$3,FALSE),""))</f>
        <v/>
      </c>
      <c r="BF21" s="3" t="str">
        <f>IF($C$1=Legördülő!$D$3,VLOOKUP(CONCATENATE($B$1,$C21,Legördülő!$G$11),Adatbázis!$A$6:$BY$2525,Adatbázis!BN$3,FALSE),IF($C$1=Legördülő!$D$5,VLOOKUP(CONCATENATE($B$1,$C21,$D$1),Adatbázis!$A$5:$BY$2525,Adatbázis!BN$3,FALSE),""))</f>
        <v/>
      </c>
      <c r="BG21" s="3" t="str">
        <f>IF($C$1=Legördülő!$D$3,VLOOKUP(CONCATENATE($B$1,$C21,Legördülő!$G$11),Adatbázis!$A$6:$BY$2525,Adatbázis!BO$3,FALSE),IF($C$1=Legördülő!$D$5,VLOOKUP(CONCATENATE($B$1,$C21,$D$1),Adatbázis!$A$5:$BY$2525,Adatbázis!BO$3,FALSE),""))</f>
        <v/>
      </c>
      <c r="BH21" s="3" t="str">
        <f>IF($C$1=Legördülő!$D$3,VLOOKUP(CONCATENATE($B$1,$C21,Legördülő!$G$11),Adatbázis!$A$6:$BY$2525,Adatbázis!BP$3,FALSE),IF($C$1=Legördülő!$D$5,VLOOKUP(CONCATENATE($B$1,$C21,$D$1),Adatbázis!$A$5:$BY$2525,Adatbázis!BP$3,FALSE),""))</f>
        <v/>
      </c>
      <c r="BI21" s="3" t="str">
        <f>IF($C$1=Legördülő!$D$3,VLOOKUP(CONCATENATE($B$1,$C21,Legördülő!$G$11),Adatbázis!$A$6:$BY$2525,Adatbázis!BQ$3,FALSE),IF($C$1=Legördülő!$D$5,VLOOKUP(CONCATENATE($B$1,$C21,$D$1),Adatbázis!$A$5:$BY$2525,Adatbázis!BQ$3,FALSE),""))</f>
        <v/>
      </c>
      <c r="BJ21" s="3" t="str">
        <f>IF($C$1=Legördülő!$D$3,VLOOKUP(CONCATENATE($B$1,$C21,Legördülő!$G$11),Adatbázis!$A$6:$BY$2525,Adatbázis!BR$3,FALSE),IF($C$1=Legördülő!$D$5,VLOOKUP(CONCATENATE($B$1,$C21,$D$1),Adatbázis!$A$5:$BY$2525,Adatbázis!BR$3,FALSE),""))</f>
        <v/>
      </c>
      <c r="BK21" s="3" t="str">
        <f>IF($C$1=Legördülő!$D$3,VLOOKUP(CONCATENATE($B$1,$C21,Legördülő!$G$11),Adatbázis!$A$6:$BY$2525,Adatbázis!BS$3,FALSE),IF($C$1=Legördülő!$D$5,VLOOKUP(CONCATENATE($B$1,$C21,$D$1),Adatbázis!$A$5:$BY$2525,Adatbázis!BS$3,FALSE),""))</f>
        <v/>
      </c>
      <c r="BL21" s="3" t="str">
        <f>IF($C$1=Legördülő!$D$3,VLOOKUP(CONCATENATE($B$1,$C21,Legördülő!$G$11),Adatbázis!$A$6:$BY$2525,Adatbázis!BT$3,FALSE),IF($C$1=Legördülő!$D$5,VLOOKUP(CONCATENATE($B$1,$C21,$D$1),Adatbázis!$A$5:$BY$2525,Adatbázis!BT$3,FALSE),""))</f>
        <v/>
      </c>
      <c r="BM21" s="3" t="str">
        <f>IF($C$1=Legördülő!$D$3,VLOOKUP(CONCATENATE($B$1,$C21,Legördülő!$G$11),Adatbázis!$A$6:$BY$2525,Adatbázis!BU$3,FALSE),IF($C$1=Legördülő!$D$5,VLOOKUP(CONCATENATE($B$1,$C21,$D$1),Adatbázis!$A$5:$BY$2525,Adatbázis!BU$3,FALSE),""))</f>
        <v/>
      </c>
      <c r="BN21" s="3" t="str">
        <f>IF($C$1=Legördülő!$D$3,VLOOKUP(CONCATENATE($B$1,$C21,Legördülő!$G$11),Adatbázis!$A$6:$BY$2525,Adatbázis!BV$3,FALSE),IF($C$1=Legördülő!$D$5,VLOOKUP(CONCATENATE($B$1,$C21,$D$1),Adatbázis!$A$5:$BY$2525,Adatbázis!BV$3,FALSE),""))</f>
        <v/>
      </c>
      <c r="BO21" s="3" t="str">
        <f>IF($C$1=Legördülő!$D$3,VLOOKUP(CONCATENATE($B$1,$C21,Legördülő!$G$11),Adatbázis!$A$6:$BY$2525,Adatbázis!BW$3,FALSE),IF($C$1=Legördülő!$D$5,VLOOKUP(CONCATENATE($B$1,$C21,$D$1),Adatbázis!$A$5:$BY$2525,Adatbázis!BW$3,FALSE),""))</f>
        <v/>
      </c>
      <c r="BP21" s="3" t="str">
        <f>IF($C$1=Legördülő!$D$3,VLOOKUP(CONCATENATE($B$1,$C21,Legördülő!$G$11),Adatbázis!$A$6:$BY$2525,Adatbázis!BX$3,FALSE),IF($C$1=Legördülő!$D$5,VLOOKUP(CONCATENATE($B$1,$C21,$D$1),Adatbázis!$A$5:$BY$2525,Adatbázis!BX$3,FALSE),""))</f>
        <v/>
      </c>
    </row>
    <row r="22" spans="2:68" x14ac:dyDescent="0.25">
      <c r="B22">
        <f t="shared" si="0"/>
        <v>2010</v>
      </c>
      <c r="C22" s="2" t="str">
        <f>IF($C$1=Legördülő!$D$4,"",Adatbázis!$L25)</f>
        <v>35 Szociális gondozási és munkaerő-piaci szolgáltatási foglalkozások</v>
      </c>
      <c r="D22" t="str">
        <f>IF($C$1=Legördülő!$D$5,$D$1,"")</f>
        <v/>
      </c>
      <c r="E22" s="3">
        <f>IF($C$1=Legördülő!$D$2,VLOOKUP(CONCATENATE(Megjelenítő!$B$1,Megjelenítő!$C22,Megjelenítő!E$2),Adatbázis!$B$6:$BY$2525,76,FALSE),IF($C$1=Legördülő!$D$3,VLOOKUP(CONCATENATE($B$1,$C22,Legördülő!$G$11),Adatbázis!$A$6:$BY$2525,Adatbázis!M$3,FALSE),IF($C$1=Legördülő!$D$5,VLOOKUP(CONCATENATE($B$1,$C22,$D$1),Adatbázis!$A$5:$BY$2525,Adatbázis!M$3,FALSE),"")))</f>
        <v>7</v>
      </c>
      <c r="F22" s="3">
        <f>IF($C$1=Legördülő!$D$2,VLOOKUP(CONCATENATE(Megjelenítő!$B$1,Megjelenítő!$C22,Megjelenítő!F$2),Adatbázis!$B$6:$BY$2525,76,FALSE),IF($C$1=Legördülő!$D$3,VLOOKUP(CONCATENATE($B$1,$C22,Legördülő!$G$11),Adatbázis!$A$6:$BY$2525,Adatbázis!N$3,FALSE),IF($C$1=Legördülő!$D$5,VLOOKUP(CONCATENATE($B$1,$C22,$D$1),Adatbázis!$A$5:$BY$2525,Adatbázis!N$3,FALSE),"")))</f>
        <v>2923</v>
      </c>
      <c r="G22" s="3">
        <f>IF($C$1=Legördülő!$D$2,VLOOKUP(CONCATENATE(Megjelenítő!$B$1,Megjelenítő!$C22,Megjelenítő!G$2),Adatbázis!$B$6:$BY$2525,76,FALSE),IF($C$1=Legördülő!$D$3,VLOOKUP(CONCATENATE($B$1,$C22,Legördülő!$G$11),Adatbázis!$A$6:$BY$2525,Adatbázis!O$3,FALSE),IF($C$1=Legördülő!$D$5,VLOOKUP(CONCATENATE($B$1,$C22,$D$1),Adatbázis!$A$5:$BY$2525,Adatbázis!O$3,FALSE),"")))</f>
        <v>4053</v>
      </c>
      <c r="H22" s="3">
        <f>IF($C$1=Legördülő!$D$2,VLOOKUP(CONCATENATE(Megjelenítő!$B$1,Megjelenítő!$C22,Megjelenítő!H$2),Adatbázis!$B$6:$BY$2525,76,FALSE),IF($C$1=Legördülő!$D$3,VLOOKUP(CONCATENATE($B$1,$C22,Legördülő!$G$11),Adatbázis!$A$6:$BY$2525,Adatbázis!P$3,FALSE),IF($C$1=Legördülő!$D$5,VLOOKUP(CONCATENATE($B$1,$C22,$D$1),Adatbázis!$A$5:$BY$2525,Adatbázis!P$3,FALSE),"")))</f>
        <v>4969.5</v>
      </c>
      <c r="I22" s="3">
        <f>IF($C$1=Legördülő!$D$2,VLOOKUP(CONCATENATE(Megjelenítő!$B$1,Megjelenítő!$C22,Megjelenítő!I$2),Adatbázis!$B$6:$BY$2525,76,FALSE),IF($C$1=Legördülő!$D$3,VLOOKUP(CONCATENATE($B$1,$C22,Legördülő!$G$11),Adatbázis!$A$6:$BY$2525,Adatbázis!Q$3,FALSE),IF($C$1=Legördülő!$D$5,VLOOKUP(CONCATENATE($B$1,$C22,$D$1),Adatbázis!$A$5:$BY$2525,Adatbázis!Q$3,FALSE),"")))</f>
        <v>12244</v>
      </c>
      <c r="J22" s="3">
        <f>IF($C$1=Legördülő!$D$2,VLOOKUP(CONCATENATE(Megjelenítő!$B$1,Megjelenítő!$C22,Megjelenítő!J$2),Adatbázis!$B$6:$BY$2525,76,FALSE),IF($C$1=Legördülő!$D$3,VLOOKUP(CONCATENATE($B$1,$C22,Legördülő!$G$11),Adatbázis!$A$6:$BY$2525,Adatbázis!R$3,FALSE),IF($C$1=Legördülő!$D$5,VLOOKUP(CONCATENATE($B$1,$C22,$D$1),Adatbázis!$A$5:$BY$2525,Adatbázis!R$3,FALSE),"")))</f>
        <v>6627.5</v>
      </c>
      <c r="K22" s="3">
        <f>IF($C$1=Legördülő!$D$2,VLOOKUP(CONCATENATE(Megjelenítő!$B$1,Megjelenítő!$C22,Megjelenítő!K$2),Adatbázis!$B$6:$BY$2525,76,FALSE),IF($C$1=Legördülő!$D$3,VLOOKUP(CONCATENATE($B$1,$C22,Legördülő!$G$11),Adatbázis!$A$6:$BY$2525,Adatbázis!S$3,FALSE),IF($C$1=Legördülő!$D$5,VLOOKUP(CONCATENATE($B$1,$C22,$D$1),Adatbázis!$A$5:$BY$2525,Adatbázis!S$3,FALSE),"")))</f>
        <v>390</v>
      </c>
      <c r="L22" s="3">
        <f>IF($C$1=Legördülő!$D$2,VLOOKUP(CONCATENATE(Megjelenítő!$B$1,Megjelenítő!$C22,Megjelenítő!L$2),Adatbázis!$B$6:$BY$2525,76,FALSE),IF($C$1=Legördülő!$D$3,VLOOKUP(CONCATENATE($B$1,$C22,Legördülő!$G$11),Adatbázis!$A$6:$BY$2525,Adatbázis!T$3,FALSE),IF($C$1=Legördülő!$D$5,VLOOKUP(CONCATENATE($B$1,$C22,$D$1),Adatbázis!$A$5:$BY$2525,Adatbázis!T$3,FALSE),"")))</f>
        <v>5951.5</v>
      </c>
      <c r="M22" s="3">
        <f>IF($C$1=Legördülő!$D$2,VLOOKUP(CONCATENATE(Megjelenítő!$B$1,Megjelenítő!$C22,Megjelenítő!M$2),Adatbázis!$B$6:$BY$2525,76,FALSE),IF($C$1=Legördülő!$D$3,VLOOKUP(CONCATENATE($B$1,$C22,Legördülő!$G$11),Adatbázis!$A$6:$BY$2525,Adatbázis!U$3,FALSE),IF($C$1=Legördülő!$D$5,VLOOKUP(CONCATENATE($B$1,$C22,$D$1),Adatbázis!$A$5:$BY$2525,Adatbázis!U$3,FALSE),"")))</f>
        <v>871</v>
      </c>
      <c r="N22" s="3">
        <f>IF($C$1=Legördülő!$D$2,VLOOKUP(CONCATENATE(Megjelenítő!$B$1,Megjelenítő!$C22,Megjelenítő!N$2),Adatbázis!$B$6:$BY$2525,76,FALSE),IF($C$1=Legördülő!$D$3,VLOOKUP(CONCATENATE($B$1,$C22,Legördülő!$G$11),Adatbázis!$A$6:$BY$2525,Adatbázis!V$3,FALSE),IF($C$1=Legördülő!$D$5,VLOOKUP(CONCATENATE($B$1,$C22,$D$1),Adatbázis!$A$5:$BY$2525,Adatbázis!V$3,FALSE),"")))</f>
        <v>38036.5</v>
      </c>
      <c r="O22" s="3" t="str">
        <f>IF($C$1=Legördülő!$D$3,VLOOKUP(CONCATENATE($B$1,$C22,Legördülő!$G$11),Adatbázis!$A$6:$BY$2525,Adatbázis!W$3,FALSE),IF($C$1=Legördülő!$D$5,VLOOKUP(CONCATENATE($B$1,$C22,$D$1),Adatbázis!$A$5:$BY$2525,Adatbázis!W$3,FALSE),""))</f>
        <v/>
      </c>
      <c r="P22" s="3" t="str">
        <f>IF($C$1=Legördülő!$D$3,VLOOKUP(CONCATENATE($B$1,$C22,Legördülő!$G$11),Adatbázis!$A$6:$BY$2525,Adatbázis!X$3,FALSE),IF($C$1=Legördülő!$D$5,VLOOKUP(CONCATENATE($B$1,$C22,$D$1),Adatbázis!$A$5:$BY$2525,Adatbázis!X$3,FALSE),""))</f>
        <v/>
      </c>
      <c r="Q22" s="3" t="str">
        <f>IF($C$1=Legördülő!$D$3,VLOOKUP(CONCATENATE($B$1,$C22,Legördülő!$G$11),Adatbázis!$A$6:$BY$2525,Adatbázis!Y$3,FALSE),IF($C$1=Legördülő!$D$5,VLOOKUP(CONCATENATE($B$1,$C22,$D$1),Adatbázis!$A$5:$BY$2525,Adatbázis!Y$3,FALSE),""))</f>
        <v/>
      </c>
      <c r="R22" s="3" t="str">
        <f>IF($C$1=Legördülő!$D$3,VLOOKUP(CONCATENATE($B$1,$C22,Legördülő!$G$11),Adatbázis!$A$6:$BY$2525,Adatbázis!Z$3,FALSE),IF($C$1=Legördülő!$D$5,VLOOKUP(CONCATENATE($B$1,$C22,$D$1),Adatbázis!$A$5:$BY$2525,Adatbázis!Z$3,FALSE),""))</f>
        <v/>
      </c>
      <c r="S22" s="3" t="str">
        <f>IF($C$1=Legördülő!$D$3,VLOOKUP(CONCATENATE($B$1,$C22,Legördülő!$G$11),Adatbázis!$A$6:$BY$2525,Adatbázis!AA$3,FALSE),IF($C$1=Legördülő!$D$5,VLOOKUP(CONCATENATE($B$1,$C22,$D$1),Adatbázis!$A$5:$BY$2525,Adatbázis!AA$3,FALSE),""))</f>
        <v/>
      </c>
      <c r="T22" s="3" t="str">
        <f>IF($C$1=Legördülő!$D$3,VLOOKUP(CONCATENATE($B$1,$C22,Legördülő!$G$11),Adatbázis!$A$6:$BY$2525,Adatbázis!AB$3,FALSE),IF($C$1=Legördülő!$D$5,VLOOKUP(CONCATENATE($B$1,$C22,$D$1),Adatbázis!$A$5:$BY$2525,Adatbázis!AB$3,FALSE),""))</f>
        <v/>
      </c>
      <c r="U22" s="3" t="str">
        <f>IF($C$1=Legördülő!$D$3,VLOOKUP(CONCATENATE($B$1,$C22,Legördülő!$G$11),Adatbázis!$A$6:$BY$2525,Adatbázis!AC$3,FALSE),IF($C$1=Legördülő!$D$5,VLOOKUP(CONCATENATE($B$1,$C22,$D$1),Adatbázis!$A$5:$BY$2525,Adatbázis!AC$3,FALSE),""))</f>
        <v/>
      </c>
      <c r="V22" s="3" t="str">
        <f>IF($C$1=Legördülő!$D$3,VLOOKUP(CONCATENATE($B$1,$C22,Legördülő!$G$11),Adatbázis!$A$6:$BY$2525,Adatbázis!AD$3,FALSE),IF($C$1=Legördülő!$D$5,VLOOKUP(CONCATENATE($B$1,$C22,$D$1),Adatbázis!$A$5:$BY$2525,Adatbázis!AD$3,FALSE),""))</f>
        <v/>
      </c>
      <c r="W22" s="3" t="str">
        <f>IF($C$1=Legördülő!$D$3,VLOOKUP(CONCATENATE($B$1,$C22,Legördülő!$G$11),Adatbázis!$A$6:$BY$2525,Adatbázis!AE$3,FALSE),IF($C$1=Legördülő!$D$5,VLOOKUP(CONCATENATE($B$1,$C22,$D$1),Adatbázis!$A$5:$BY$2525,Adatbázis!AE$3,FALSE),""))</f>
        <v/>
      </c>
      <c r="X22" s="3" t="str">
        <f>IF($C$1=Legördülő!$D$3,VLOOKUP(CONCATENATE($B$1,$C22,Legördülő!$G$11),Adatbázis!$A$6:$BY$2525,Adatbázis!AF$3,FALSE),IF($C$1=Legördülő!$D$5,VLOOKUP(CONCATENATE($B$1,$C22,$D$1),Adatbázis!$A$5:$BY$2525,Adatbázis!AF$3,FALSE),""))</f>
        <v/>
      </c>
      <c r="Y22" s="3" t="str">
        <f>IF($C$1=Legördülő!$D$3,VLOOKUP(CONCATENATE($B$1,$C22,Legördülő!$G$11),Adatbázis!$A$6:$BY$2525,Adatbázis!AG$3,FALSE),IF($C$1=Legördülő!$D$5,VLOOKUP(CONCATENATE($B$1,$C22,$D$1),Adatbázis!$A$5:$BY$2525,Adatbázis!AG$3,FALSE),""))</f>
        <v/>
      </c>
      <c r="Z22" s="3" t="str">
        <f>IF($C$1=Legördülő!$D$3,VLOOKUP(CONCATENATE($B$1,$C22,Legördülő!$G$11),Adatbázis!$A$6:$BY$2525,Adatbázis!AH$3,FALSE),IF($C$1=Legördülő!$D$5,VLOOKUP(CONCATENATE($B$1,$C22,$D$1),Adatbázis!$A$5:$BY$2525,Adatbázis!AH$3,FALSE),""))</f>
        <v/>
      </c>
      <c r="AA22" s="3" t="str">
        <f>IF($C$1=Legördülő!$D$3,VLOOKUP(CONCATENATE($B$1,$C22,Legördülő!$G$11),Adatbázis!$A$6:$BY$2525,Adatbázis!AI$3,FALSE),IF($C$1=Legördülő!$D$5,VLOOKUP(CONCATENATE($B$1,$C22,$D$1),Adatbázis!$A$5:$BY$2525,Adatbázis!AI$3,FALSE),""))</f>
        <v/>
      </c>
      <c r="AB22" s="3" t="str">
        <f>IF($C$1=Legördülő!$D$3,VLOOKUP(CONCATENATE($B$1,$C22,Legördülő!$G$11),Adatbázis!$A$6:$BY$2525,Adatbázis!AJ$3,FALSE),IF($C$1=Legördülő!$D$5,VLOOKUP(CONCATENATE($B$1,$C22,$D$1),Adatbázis!$A$5:$BY$2525,Adatbázis!AJ$3,FALSE),""))</f>
        <v/>
      </c>
      <c r="AC22" s="3" t="str">
        <f>IF($C$1=Legördülő!$D$3,VLOOKUP(CONCATENATE($B$1,$C22,Legördülő!$G$11),Adatbázis!$A$6:$BY$2525,Adatbázis!AK$3,FALSE),IF($C$1=Legördülő!$D$5,VLOOKUP(CONCATENATE($B$1,$C22,$D$1),Adatbázis!$A$5:$BY$2525,Adatbázis!AK$3,FALSE),""))</f>
        <v/>
      </c>
      <c r="AD22" s="3" t="str">
        <f>IF($C$1=Legördülő!$D$3,VLOOKUP(CONCATENATE($B$1,$C22,Legördülő!$G$11),Adatbázis!$A$6:$BY$2525,Adatbázis!AL$3,FALSE),IF($C$1=Legördülő!$D$5,VLOOKUP(CONCATENATE($B$1,$C22,$D$1),Adatbázis!$A$5:$BY$2525,Adatbázis!AL$3,FALSE),""))</f>
        <v/>
      </c>
      <c r="AE22" s="3" t="str">
        <f>IF($C$1=Legördülő!$D$3,VLOOKUP(CONCATENATE($B$1,$C22,Legördülő!$G$11),Adatbázis!$A$6:$BY$2525,Adatbázis!AM$3,FALSE),IF($C$1=Legördülő!$D$5,VLOOKUP(CONCATENATE($B$1,$C22,$D$1),Adatbázis!$A$5:$BY$2525,Adatbázis!AM$3,FALSE),""))</f>
        <v/>
      </c>
      <c r="AF22" s="3" t="str">
        <f>IF($C$1=Legördülő!$D$3,VLOOKUP(CONCATENATE($B$1,$C22,Legördülő!$G$11),Adatbázis!$A$6:$BY$2525,Adatbázis!AN$3,FALSE),IF($C$1=Legördülő!$D$5,VLOOKUP(CONCATENATE($B$1,$C22,$D$1),Adatbázis!$A$5:$BY$2525,Adatbázis!AN$3,FALSE),""))</f>
        <v/>
      </c>
      <c r="AG22" s="3" t="str">
        <f>IF($C$1=Legördülő!$D$3,VLOOKUP(CONCATENATE($B$1,$C22,Legördülő!$G$11),Adatbázis!$A$6:$BY$2525,Adatbázis!AO$3,FALSE),IF($C$1=Legördülő!$D$5,VLOOKUP(CONCATENATE($B$1,$C22,$D$1),Adatbázis!$A$5:$BY$2525,Adatbázis!AO$3,FALSE),""))</f>
        <v/>
      </c>
      <c r="AH22" s="3" t="str">
        <f>IF($C$1=Legördülő!$D$3,VLOOKUP(CONCATENATE($B$1,$C22,Legördülő!$G$11),Adatbázis!$A$6:$BY$2525,Adatbázis!AP$3,FALSE),IF($C$1=Legördülő!$D$5,VLOOKUP(CONCATENATE($B$1,$C22,$D$1),Adatbázis!$A$5:$BY$2525,Adatbázis!AP$3,FALSE),""))</f>
        <v/>
      </c>
      <c r="AI22" s="3" t="str">
        <f>IF($C$1=Legördülő!$D$3,VLOOKUP(CONCATENATE($B$1,$C22,Legördülő!$G$11),Adatbázis!$A$6:$BY$2525,Adatbázis!AQ$3,FALSE),IF($C$1=Legördülő!$D$5,VLOOKUP(CONCATENATE($B$1,$C22,$D$1),Adatbázis!$A$5:$BY$2525,Adatbázis!AQ$3,FALSE),""))</f>
        <v/>
      </c>
      <c r="AJ22" s="3" t="str">
        <f>IF($C$1=Legördülő!$D$3,VLOOKUP(CONCATENATE($B$1,$C22,Legördülő!$G$11),Adatbázis!$A$6:$BY$2525,Adatbázis!AR$3,FALSE),IF($C$1=Legördülő!$D$5,VLOOKUP(CONCATENATE($B$1,$C22,$D$1),Adatbázis!$A$5:$BY$2525,Adatbázis!AR$3,FALSE),""))</f>
        <v/>
      </c>
      <c r="AK22" s="3" t="str">
        <f>IF($C$1=Legördülő!$D$3,VLOOKUP(CONCATENATE($B$1,$C22,Legördülő!$G$11),Adatbázis!$A$6:$BY$2525,Adatbázis!AS$3,FALSE),IF($C$1=Legördülő!$D$5,VLOOKUP(CONCATENATE($B$1,$C22,$D$1),Adatbázis!$A$5:$BY$2525,Adatbázis!AS$3,FALSE),""))</f>
        <v/>
      </c>
      <c r="AL22" s="3" t="str">
        <f>IF($C$1=Legördülő!$D$3,VLOOKUP(CONCATENATE($B$1,$C22,Legördülő!$G$11),Adatbázis!$A$6:$BY$2525,Adatbázis!AT$3,FALSE),IF($C$1=Legördülő!$D$5,VLOOKUP(CONCATENATE($B$1,$C22,$D$1),Adatbázis!$A$5:$BY$2525,Adatbázis!AT$3,FALSE),""))</f>
        <v/>
      </c>
      <c r="AM22" s="3" t="str">
        <f>IF($C$1=Legördülő!$D$3,VLOOKUP(CONCATENATE($B$1,$C22,Legördülő!$G$11),Adatbázis!$A$6:$BY$2525,Adatbázis!AU$3,FALSE),IF($C$1=Legördülő!$D$5,VLOOKUP(CONCATENATE($B$1,$C22,$D$1),Adatbázis!$A$5:$BY$2525,Adatbázis!AU$3,FALSE),""))</f>
        <v/>
      </c>
      <c r="AN22" s="3" t="str">
        <f>IF($C$1=Legördülő!$D$3,VLOOKUP(CONCATENATE($B$1,$C22,Legördülő!$G$11),Adatbázis!$A$6:$BY$2525,Adatbázis!AV$3,FALSE),IF($C$1=Legördülő!$D$5,VLOOKUP(CONCATENATE($B$1,$C22,$D$1),Adatbázis!$A$5:$BY$2525,Adatbázis!AV$3,FALSE),""))</f>
        <v/>
      </c>
      <c r="AO22" s="3" t="str">
        <f>IF($C$1=Legördülő!$D$3,VLOOKUP(CONCATENATE($B$1,$C22,Legördülő!$G$11),Adatbázis!$A$6:$BY$2525,Adatbázis!AW$3,FALSE),IF($C$1=Legördülő!$D$5,VLOOKUP(CONCATENATE($B$1,$C22,$D$1),Adatbázis!$A$5:$BY$2525,Adatbázis!AW$3,FALSE),""))</f>
        <v/>
      </c>
      <c r="AP22" s="3" t="str">
        <f>IF($C$1=Legördülő!$D$3,VLOOKUP(CONCATENATE($B$1,$C22,Legördülő!$G$11),Adatbázis!$A$6:$BY$2525,Adatbázis!AX$3,FALSE),IF($C$1=Legördülő!$D$5,VLOOKUP(CONCATENATE($B$1,$C22,$D$1),Adatbázis!$A$5:$BY$2525,Adatbázis!AX$3,FALSE),""))</f>
        <v/>
      </c>
      <c r="AQ22" s="3" t="str">
        <f>IF($C$1=Legördülő!$D$3,VLOOKUP(CONCATENATE($B$1,$C22,Legördülő!$G$11),Adatbázis!$A$6:$BY$2525,Adatbázis!AY$3,FALSE),IF($C$1=Legördülő!$D$5,VLOOKUP(CONCATENATE($B$1,$C22,$D$1),Adatbázis!$A$5:$BY$2525,Adatbázis!AY$3,FALSE),""))</f>
        <v/>
      </c>
      <c r="AR22" s="3" t="str">
        <f>IF($C$1=Legördülő!$D$3,VLOOKUP(CONCATENATE($B$1,$C22,Legördülő!$G$11),Adatbázis!$A$6:$BY$2525,Adatbázis!AZ$3,FALSE),IF($C$1=Legördülő!$D$5,VLOOKUP(CONCATENATE($B$1,$C22,$D$1),Adatbázis!$A$5:$BY$2525,Adatbázis!AZ$3,FALSE),""))</f>
        <v/>
      </c>
      <c r="AS22" s="3" t="str">
        <f>IF($C$1=Legördülő!$D$3,VLOOKUP(CONCATENATE($B$1,$C22,Legördülő!$G$11),Adatbázis!$A$6:$BY$2525,Adatbázis!BA$3,FALSE),IF($C$1=Legördülő!$D$5,VLOOKUP(CONCATENATE($B$1,$C22,$D$1),Adatbázis!$A$5:$BY$2525,Adatbázis!BA$3,FALSE),""))</f>
        <v/>
      </c>
      <c r="AT22" s="3" t="str">
        <f>IF($C$1=Legördülő!$D$3,VLOOKUP(CONCATENATE($B$1,$C22,Legördülő!$G$11),Adatbázis!$A$6:$BY$2525,Adatbázis!BB$3,FALSE),IF($C$1=Legördülő!$D$5,VLOOKUP(CONCATENATE($B$1,$C22,$D$1),Adatbázis!$A$5:$BY$2525,Adatbázis!BB$3,FALSE),""))</f>
        <v/>
      </c>
      <c r="AU22" s="3" t="str">
        <f>IF($C$1=Legördülő!$D$3,VLOOKUP(CONCATENATE($B$1,$C22,Legördülő!$G$11),Adatbázis!$A$6:$BY$2525,Adatbázis!BC$3,FALSE),IF($C$1=Legördülő!$D$5,VLOOKUP(CONCATENATE($B$1,$C22,$D$1),Adatbázis!$A$5:$BY$2525,Adatbázis!BC$3,FALSE),""))</f>
        <v/>
      </c>
      <c r="AV22" s="3" t="str">
        <f>IF($C$1=Legördülő!$D$3,VLOOKUP(CONCATENATE($B$1,$C22,Legördülő!$G$11),Adatbázis!$A$6:$BY$2525,Adatbázis!BD$3,FALSE),IF($C$1=Legördülő!$D$5,VLOOKUP(CONCATENATE($B$1,$C22,$D$1),Adatbázis!$A$5:$BY$2525,Adatbázis!BD$3,FALSE),""))</f>
        <v/>
      </c>
      <c r="AW22" s="3" t="str">
        <f>IF($C$1=Legördülő!$D$3,VLOOKUP(CONCATENATE($B$1,$C22,Legördülő!$G$11),Adatbázis!$A$6:$BY$2525,Adatbázis!BE$3,FALSE),IF($C$1=Legördülő!$D$5,VLOOKUP(CONCATENATE($B$1,$C22,$D$1),Adatbázis!$A$5:$BY$2525,Adatbázis!BE$3,FALSE),""))</f>
        <v/>
      </c>
      <c r="AX22" s="3" t="str">
        <f>IF($C$1=Legördülő!$D$3,VLOOKUP(CONCATENATE($B$1,$C22,Legördülő!$G$11),Adatbázis!$A$6:$BY$2525,Adatbázis!BF$3,FALSE),IF($C$1=Legördülő!$D$5,VLOOKUP(CONCATENATE($B$1,$C22,$D$1),Adatbázis!$A$5:$BY$2525,Adatbázis!BF$3,FALSE),""))</f>
        <v/>
      </c>
      <c r="AY22" s="3" t="str">
        <f>IF($C$1=Legördülő!$D$3,VLOOKUP(CONCATENATE($B$1,$C22,Legördülő!$G$11),Adatbázis!$A$6:$BY$2525,Adatbázis!BG$3,FALSE),IF($C$1=Legördülő!$D$5,VLOOKUP(CONCATENATE($B$1,$C22,$D$1),Adatbázis!$A$5:$BY$2525,Adatbázis!BG$3,FALSE),""))</f>
        <v/>
      </c>
      <c r="AZ22" s="3" t="str">
        <f>IF($C$1=Legördülő!$D$3,VLOOKUP(CONCATENATE($B$1,$C22,Legördülő!$G$11),Adatbázis!$A$6:$BY$2525,Adatbázis!BH$3,FALSE),IF($C$1=Legördülő!$D$5,VLOOKUP(CONCATENATE($B$1,$C22,$D$1),Adatbázis!$A$5:$BY$2525,Adatbázis!BH$3,FALSE),""))</f>
        <v/>
      </c>
      <c r="BA22" s="3" t="str">
        <f>IF($C$1=Legördülő!$D$3,VLOOKUP(CONCATENATE($B$1,$C22,Legördülő!$G$11),Adatbázis!$A$6:$BY$2525,Adatbázis!BI$3,FALSE),IF($C$1=Legördülő!$D$5,VLOOKUP(CONCATENATE($B$1,$C22,$D$1),Adatbázis!$A$5:$BY$2525,Adatbázis!BI$3,FALSE),""))</f>
        <v/>
      </c>
      <c r="BB22" s="3" t="str">
        <f>IF($C$1=Legördülő!$D$3,VLOOKUP(CONCATENATE($B$1,$C22,Legördülő!$G$11),Adatbázis!$A$6:$BY$2525,Adatbázis!BJ$3,FALSE),IF($C$1=Legördülő!$D$5,VLOOKUP(CONCATENATE($B$1,$C22,$D$1),Adatbázis!$A$5:$BY$2525,Adatbázis!BJ$3,FALSE),""))</f>
        <v/>
      </c>
      <c r="BC22" s="3" t="str">
        <f>IF($C$1=Legördülő!$D$3,VLOOKUP(CONCATENATE($B$1,$C22,Legördülő!$G$11),Adatbázis!$A$6:$BY$2525,Adatbázis!BK$3,FALSE),IF($C$1=Legördülő!$D$5,VLOOKUP(CONCATENATE($B$1,$C22,$D$1),Adatbázis!$A$5:$BY$2525,Adatbázis!BK$3,FALSE),""))</f>
        <v/>
      </c>
      <c r="BD22" s="3" t="str">
        <f>IF($C$1=Legördülő!$D$3,VLOOKUP(CONCATENATE($B$1,$C22,Legördülő!$G$11),Adatbázis!$A$6:$BY$2525,Adatbázis!BL$3,FALSE),IF($C$1=Legördülő!$D$5,VLOOKUP(CONCATENATE($B$1,$C22,$D$1),Adatbázis!$A$5:$BY$2525,Adatbázis!BL$3,FALSE),""))</f>
        <v/>
      </c>
      <c r="BE22" s="3" t="str">
        <f>IF($C$1=Legördülő!$D$3,VLOOKUP(CONCATENATE($B$1,$C22,Legördülő!$G$11),Adatbázis!$A$6:$BY$2525,Adatbázis!BM$3,FALSE),IF($C$1=Legördülő!$D$5,VLOOKUP(CONCATENATE($B$1,$C22,$D$1),Adatbázis!$A$5:$BY$2525,Adatbázis!BM$3,FALSE),""))</f>
        <v/>
      </c>
      <c r="BF22" s="3" t="str">
        <f>IF($C$1=Legördülő!$D$3,VLOOKUP(CONCATENATE($B$1,$C22,Legördülő!$G$11),Adatbázis!$A$6:$BY$2525,Adatbázis!BN$3,FALSE),IF($C$1=Legördülő!$D$5,VLOOKUP(CONCATENATE($B$1,$C22,$D$1),Adatbázis!$A$5:$BY$2525,Adatbázis!BN$3,FALSE),""))</f>
        <v/>
      </c>
      <c r="BG22" s="3" t="str">
        <f>IF($C$1=Legördülő!$D$3,VLOOKUP(CONCATENATE($B$1,$C22,Legördülő!$G$11),Adatbázis!$A$6:$BY$2525,Adatbázis!BO$3,FALSE),IF($C$1=Legördülő!$D$5,VLOOKUP(CONCATENATE($B$1,$C22,$D$1),Adatbázis!$A$5:$BY$2525,Adatbázis!BO$3,FALSE),""))</f>
        <v/>
      </c>
      <c r="BH22" s="3" t="str">
        <f>IF($C$1=Legördülő!$D$3,VLOOKUP(CONCATENATE($B$1,$C22,Legördülő!$G$11),Adatbázis!$A$6:$BY$2525,Adatbázis!BP$3,FALSE),IF($C$1=Legördülő!$D$5,VLOOKUP(CONCATENATE($B$1,$C22,$D$1),Adatbázis!$A$5:$BY$2525,Adatbázis!BP$3,FALSE),""))</f>
        <v/>
      </c>
      <c r="BI22" s="3" t="str">
        <f>IF($C$1=Legördülő!$D$3,VLOOKUP(CONCATENATE($B$1,$C22,Legördülő!$G$11),Adatbázis!$A$6:$BY$2525,Adatbázis!BQ$3,FALSE),IF($C$1=Legördülő!$D$5,VLOOKUP(CONCATENATE($B$1,$C22,$D$1),Adatbázis!$A$5:$BY$2525,Adatbázis!BQ$3,FALSE),""))</f>
        <v/>
      </c>
      <c r="BJ22" s="3" t="str">
        <f>IF($C$1=Legördülő!$D$3,VLOOKUP(CONCATENATE($B$1,$C22,Legördülő!$G$11),Adatbázis!$A$6:$BY$2525,Adatbázis!BR$3,FALSE),IF($C$1=Legördülő!$D$5,VLOOKUP(CONCATENATE($B$1,$C22,$D$1),Adatbázis!$A$5:$BY$2525,Adatbázis!BR$3,FALSE),""))</f>
        <v/>
      </c>
      <c r="BK22" s="3" t="str">
        <f>IF($C$1=Legördülő!$D$3,VLOOKUP(CONCATENATE($B$1,$C22,Legördülő!$G$11),Adatbázis!$A$6:$BY$2525,Adatbázis!BS$3,FALSE),IF($C$1=Legördülő!$D$5,VLOOKUP(CONCATENATE($B$1,$C22,$D$1),Adatbázis!$A$5:$BY$2525,Adatbázis!BS$3,FALSE),""))</f>
        <v/>
      </c>
      <c r="BL22" s="3" t="str">
        <f>IF($C$1=Legördülő!$D$3,VLOOKUP(CONCATENATE($B$1,$C22,Legördülő!$G$11),Adatbázis!$A$6:$BY$2525,Adatbázis!BT$3,FALSE),IF($C$1=Legördülő!$D$5,VLOOKUP(CONCATENATE($B$1,$C22,$D$1),Adatbázis!$A$5:$BY$2525,Adatbázis!BT$3,FALSE),""))</f>
        <v/>
      </c>
      <c r="BM22" s="3" t="str">
        <f>IF($C$1=Legördülő!$D$3,VLOOKUP(CONCATENATE($B$1,$C22,Legördülő!$G$11),Adatbázis!$A$6:$BY$2525,Adatbázis!BU$3,FALSE),IF($C$1=Legördülő!$D$5,VLOOKUP(CONCATENATE($B$1,$C22,$D$1),Adatbázis!$A$5:$BY$2525,Adatbázis!BU$3,FALSE),""))</f>
        <v/>
      </c>
      <c r="BN22" s="3" t="str">
        <f>IF($C$1=Legördülő!$D$3,VLOOKUP(CONCATENATE($B$1,$C22,Legördülő!$G$11),Adatbázis!$A$6:$BY$2525,Adatbázis!BV$3,FALSE),IF($C$1=Legördülő!$D$5,VLOOKUP(CONCATENATE($B$1,$C22,$D$1),Adatbázis!$A$5:$BY$2525,Adatbázis!BV$3,FALSE),""))</f>
        <v/>
      </c>
      <c r="BO22" s="3" t="str">
        <f>IF($C$1=Legördülő!$D$3,VLOOKUP(CONCATENATE($B$1,$C22,Legördülő!$G$11),Adatbázis!$A$6:$BY$2525,Adatbázis!BW$3,FALSE),IF($C$1=Legördülő!$D$5,VLOOKUP(CONCATENATE($B$1,$C22,$D$1),Adatbázis!$A$5:$BY$2525,Adatbázis!BW$3,FALSE),""))</f>
        <v/>
      </c>
      <c r="BP22" s="3" t="str">
        <f>IF($C$1=Legördülő!$D$3,VLOOKUP(CONCATENATE($B$1,$C22,Legördülő!$G$11),Adatbázis!$A$6:$BY$2525,Adatbázis!BX$3,FALSE),IF($C$1=Legördülő!$D$5,VLOOKUP(CONCATENATE($B$1,$C22,$D$1),Adatbázis!$A$5:$BY$2525,Adatbázis!BX$3,FALSE),""))</f>
        <v/>
      </c>
    </row>
    <row r="23" spans="2:68" x14ac:dyDescent="0.25">
      <c r="B23">
        <f t="shared" si="0"/>
        <v>2010</v>
      </c>
      <c r="C23" s="2" t="str">
        <f>IF($C$1=Legördülő!$D$4,"",Adatbázis!$L26)</f>
        <v>36 Üzleti jellegű szolgáltatások ügyintézői, hatósági ügyintézők, ügynökök</v>
      </c>
      <c r="D23" t="str">
        <f>IF($C$1=Legördülő!$D$5,$D$1,"")</f>
        <v/>
      </c>
      <c r="E23" s="3">
        <f>IF($C$1=Legördülő!$D$2,VLOOKUP(CONCATENATE(Megjelenítő!$B$1,Megjelenítő!$C23,Megjelenítő!E$2),Adatbázis!$B$6:$BY$2525,76,FALSE),IF($C$1=Legördülő!$D$3,VLOOKUP(CONCATENATE($B$1,$C23,Legördülő!$G$11),Adatbázis!$A$6:$BY$2525,Adatbázis!M$3,FALSE),IF($C$1=Legördülő!$D$5,VLOOKUP(CONCATENATE($B$1,$C23,$D$1),Adatbázis!$A$5:$BY$2525,Adatbázis!M$3,FALSE),"")))</f>
        <v>2.4000000000000004</v>
      </c>
      <c r="F23" s="3">
        <f>IF($C$1=Legördülő!$D$2,VLOOKUP(CONCATENATE(Megjelenítő!$B$1,Megjelenítő!$C23,Megjelenítő!F$2),Adatbázis!$B$6:$BY$2525,76,FALSE),IF($C$1=Legördülő!$D$3,VLOOKUP(CONCATENATE($B$1,$C23,Legördülő!$G$11),Adatbázis!$A$6:$BY$2525,Adatbázis!N$3,FALSE),IF($C$1=Legördülő!$D$5,VLOOKUP(CONCATENATE($B$1,$C23,$D$1),Adatbázis!$A$5:$BY$2525,Adatbázis!N$3,FALSE),"")))</f>
        <v>329.6</v>
      </c>
      <c r="G23" s="3">
        <f>IF($C$1=Legördülő!$D$2,VLOOKUP(CONCATENATE(Megjelenítő!$B$1,Megjelenítő!$C23,Megjelenítő!G$2),Adatbázis!$B$6:$BY$2525,76,FALSE),IF($C$1=Legördülő!$D$3,VLOOKUP(CONCATENATE($B$1,$C23,Legördülő!$G$11),Adatbázis!$A$6:$BY$2525,Adatbázis!O$3,FALSE),IF($C$1=Legördülő!$D$5,VLOOKUP(CONCATENATE($B$1,$C23,$D$1),Adatbázis!$A$5:$BY$2525,Adatbázis!O$3,FALSE),"")))</f>
        <v>2308.3000000000002</v>
      </c>
      <c r="H23" s="3">
        <f>IF($C$1=Legördülő!$D$2,VLOOKUP(CONCATENATE(Megjelenítő!$B$1,Megjelenítő!$C23,Megjelenítő!H$2),Adatbázis!$B$6:$BY$2525,76,FALSE),IF($C$1=Legördülő!$D$3,VLOOKUP(CONCATENATE($B$1,$C23,Legördülő!$G$11),Adatbázis!$A$6:$BY$2525,Adatbázis!P$3,FALSE),IF($C$1=Legördülő!$D$5,VLOOKUP(CONCATENATE($B$1,$C23,$D$1),Adatbázis!$A$5:$BY$2525,Adatbázis!P$3,FALSE),"")))</f>
        <v>10141.300000000001</v>
      </c>
      <c r="I23" s="3">
        <f>IF($C$1=Legördülő!$D$2,VLOOKUP(CONCATENATE(Megjelenítő!$B$1,Megjelenítő!$C23,Megjelenítő!I$2),Adatbázis!$B$6:$BY$2525,76,FALSE),IF($C$1=Legördülő!$D$3,VLOOKUP(CONCATENATE($B$1,$C23,Legördülő!$G$11),Adatbázis!$A$6:$BY$2525,Adatbázis!Q$3,FALSE),IF($C$1=Legördülő!$D$5,VLOOKUP(CONCATENATE($B$1,$C23,$D$1),Adatbázis!$A$5:$BY$2525,Adatbázis!Q$3,FALSE),"")))</f>
        <v>108170.99999999999</v>
      </c>
      <c r="J23" s="3">
        <f>IF($C$1=Legördülő!$D$2,VLOOKUP(CONCATENATE(Megjelenítő!$B$1,Megjelenítő!$C23,Megjelenítő!J$2),Adatbázis!$B$6:$BY$2525,76,FALSE),IF($C$1=Legördülő!$D$3,VLOOKUP(CONCATENATE($B$1,$C23,Legördülő!$G$11),Adatbázis!$A$6:$BY$2525,Adatbázis!R$3,FALSE),IF($C$1=Legördülő!$D$5,VLOOKUP(CONCATENATE($B$1,$C23,$D$1),Adatbázis!$A$5:$BY$2525,Adatbázis!R$3,FALSE),"")))</f>
        <v>55689.400000000009</v>
      </c>
      <c r="K23" s="3">
        <f>IF($C$1=Legördülő!$D$2,VLOOKUP(CONCATENATE(Megjelenítő!$B$1,Megjelenítő!$C23,Megjelenítő!K$2),Adatbázis!$B$6:$BY$2525,76,FALSE),IF($C$1=Legördülő!$D$3,VLOOKUP(CONCATENATE($B$1,$C23,Legördülő!$G$11),Adatbázis!$A$6:$BY$2525,Adatbázis!S$3,FALSE),IF($C$1=Legördülő!$D$5,VLOOKUP(CONCATENATE($B$1,$C23,$D$1),Adatbázis!$A$5:$BY$2525,Adatbázis!S$3,FALSE),"")))</f>
        <v>11124.699999999999</v>
      </c>
      <c r="L23" s="3">
        <f>IF($C$1=Legördülő!$D$2,VLOOKUP(CONCATENATE(Megjelenítő!$B$1,Megjelenítő!$C23,Megjelenítő!L$2),Adatbázis!$B$6:$BY$2525,76,FALSE),IF($C$1=Legördülő!$D$3,VLOOKUP(CONCATENATE($B$1,$C23,Legördülő!$G$11),Adatbázis!$A$6:$BY$2525,Adatbázis!T$3,FALSE),IF($C$1=Legördülő!$D$5,VLOOKUP(CONCATENATE($B$1,$C23,$D$1),Adatbázis!$A$5:$BY$2525,Adatbázis!T$3,FALSE),"")))</f>
        <v>45869.100000000006</v>
      </c>
      <c r="M23" s="3">
        <f>IF($C$1=Legördülő!$D$2,VLOOKUP(CONCATENATE(Megjelenítő!$B$1,Megjelenítő!$C23,Megjelenítő!M$2),Adatbázis!$B$6:$BY$2525,76,FALSE),IF($C$1=Legördülő!$D$3,VLOOKUP(CONCATENATE($B$1,$C23,Legördülő!$G$11),Adatbázis!$A$6:$BY$2525,Adatbázis!U$3,FALSE),IF($C$1=Legördülő!$D$5,VLOOKUP(CONCATENATE($B$1,$C23,$D$1),Adatbázis!$A$5:$BY$2525,Adatbázis!U$3,FALSE),"")))</f>
        <v>12992.300000000001</v>
      </c>
      <c r="N23" s="3">
        <f>IF($C$1=Legördülő!$D$2,VLOOKUP(CONCATENATE(Megjelenítő!$B$1,Megjelenítő!$C23,Megjelenítő!N$2),Adatbázis!$B$6:$BY$2525,76,FALSE),IF($C$1=Legördülő!$D$3,VLOOKUP(CONCATENATE($B$1,$C23,Legördülő!$G$11),Adatbázis!$A$6:$BY$2525,Adatbázis!V$3,FALSE),IF($C$1=Legördülő!$D$5,VLOOKUP(CONCATENATE($B$1,$C23,$D$1),Adatbázis!$A$5:$BY$2525,Adatbázis!V$3,FALSE),"")))</f>
        <v>246628.10000000003</v>
      </c>
      <c r="O23" s="3" t="str">
        <f>IF($C$1=Legördülő!$D$3,VLOOKUP(CONCATENATE($B$1,$C23,Legördülő!$G$11),Adatbázis!$A$6:$BY$2525,Adatbázis!W$3,FALSE),IF($C$1=Legördülő!$D$5,VLOOKUP(CONCATENATE($B$1,$C23,$D$1),Adatbázis!$A$5:$BY$2525,Adatbázis!W$3,FALSE),""))</f>
        <v/>
      </c>
      <c r="P23" s="3" t="str">
        <f>IF($C$1=Legördülő!$D$3,VLOOKUP(CONCATENATE($B$1,$C23,Legördülő!$G$11),Adatbázis!$A$6:$BY$2525,Adatbázis!X$3,FALSE),IF($C$1=Legördülő!$D$5,VLOOKUP(CONCATENATE($B$1,$C23,$D$1),Adatbázis!$A$5:$BY$2525,Adatbázis!X$3,FALSE),""))</f>
        <v/>
      </c>
      <c r="Q23" s="3" t="str">
        <f>IF($C$1=Legördülő!$D$3,VLOOKUP(CONCATENATE($B$1,$C23,Legördülő!$G$11),Adatbázis!$A$6:$BY$2525,Adatbázis!Y$3,FALSE),IF($C$1=Legördülő!$D$5,VLOOKUP(CONCATENATE($B$1,$C23,$D$1),Adatbázis!$A$5:$BY$2525,Adatbázis!Y$3,FALSE),""))</f>
        <v/>
      </c>
      <c r="R23" s="3" t="str">
        <f>IF($C$1=Legördülő!$D$3,VLOOKUP(CONCATENATE($B$1,$C23,Legördülő!$G$11),Adatbázis!$A$6:$BY$2525,Adatbázis!Z$3,FALSE),IF($C$1=Legördülő!$D$5,VLOOKUP(CONCATENATE($B$1,$C23,$D$1),Adatbázis!$A$5:$BY$2525,Adatbázis!Z$3,FALSE),""))</f>
        <v/>
      </c>
      <c r="S23" s="3" t="str">
        <f>IF($C$1=Legördülő!$D$3,VLOOKUP(CONCATENATE($B$1,$C23,Legördülő!$G$11),Adatbázis!$A$6:$BY$2525,Adatbázis!AA$3,FALSE),IF($C$1=Legördülő!$D$5,VLOOKUP(CONCATENATE($B$1,$C23,$D$1),Adatbázis!$A$5:$BY$2525,Adatbázis!AA$3,FALSE),""))</f>
        <v/>
      </c>
      <c r="T23" s="3" t="str">
        <f>IF($C$1=Legördülő!$D$3,VLOOKUP(CONCATENATE($B$1,$C23,Legördülő!$G$11),Adatbázis!$A$6:$BY$2525,Adatbázis!AB$3,FALSE),IF($C$1=Legördülő!$D$5,VLOOKUP(CONCATENATE($B$1,$C23,$D$1),Adatbázis!$A$5:$BY$2525,Adatbázis!AB$3,FALSE),""))</f>
        <v/>
      </c>
      <c r="U23" s="3" t="str">
        <f>IF($C$1=Legördülő!$D$3,VLOOKUP(CONCATENATE($B$1,$C23,Legördülő!$G$11),Adatbázis!$A$6:$BY$2525,Adatbázis!AC$3,FALSE),IF($C$1=Legördülő!$D$5,VLOOKUP(CONCATENATE($B$1,$C23,$D$1),Adatbázis!$A$5:$BY$2525,Adatbázis!AC$3,FALSE),""))</f>
        <v/>
      </c>
      <c r="V23" s="3" t="str">
        <f>IF($C$1=Legördülő!$D$3,VLOOKUP(CONCATENATE($B$1,$C23,Legördülő!$G$11),Adatbázis!$A$6:$BY$2525,Adatbázis!AD$3,FALSE),IF($C$1=Legördülő!$D$5,VLOOKUP(CONCATENATE($B$1,$C23,$D$1),Adatbázis!$A$5:$BY$2525,Adatbázis!AD$3,FALSE),""))</f>
        <v/>
      </c>
      <c r="W23" s="3" t="str">
        <f>IF($C$1=Legördülő!$D$3,VLOOKUP(CONCATENATE($B$1,$C23,Legördülő!$G$11),Adatbázis!$A$6:$BY$2525,Adatbázis!AE$3,FALSE),IF($C$1=Legördülő!$D$5,VLOOKUP(CONCATENATE($B$1,$C23,$D$1),Adatbázis!$A$5:$BY$2525,Adatbázis!AE$3,FALSE),""))</f>
        <v/>
      </c>
      <c r="X23" s="3" t="str">
        <f>IF($C$1=Legördülő!$D$3,VLOOKUP(CONCATENATE($B$1,$C23,Legördülő!$G$11),Adatbázis!$A$6:$BY$2525,Adatbázis!AF$3,FALSE),IF($C$1=Legördülő!$D$5,VLOOKUP(CONCATENATE($B$1,$C23,$D$1),Adatbázis!$A$5:$BY$2525,Adatbázis!AF$3,FALSE),""))</f>
        <v/>
      </c>
      <c r="Y23" s="3" t="str">
        <f>IF($C$1=Legördülő!$D$3,VLOOKUP(CONCATENATE($B$1,$C23,Legördülő!$G$11),Adatbázis!$A$6:$BY$2525,Adatbázis!AG$3,FALSE),IF($C$1=Legördülő!$D$5,VLOOKUP(CONCATENATE($B$1,$C23,$D$1),Adatbázis!$A$5:$BY$2525,Adatbázis!AG$3,FALSE),""))</f>
        <v/>
      </c>
      <c r="Z23" s="3" t="str">
        <f>IF($C$1=Legördülő!$D$3,VLOOKUP(CONCATENATE($B$1,$C23,Legördülő!$G$11),Adatbázis!$A$6:$BY$2525,Adatbázis!AH$3,FALSE),IF($C$1=Legördülő!$D$5,VLOOKUP(CONCATENATE($B$1,$C23,$D$1),Adatbázis!$A$5:$BY$2525,Adatbázis!AH$3,FALSE),""))</f>
        <v/>
      </c>
      <c r="AA23" s="3" t="str">
        <f>IF($C$1=Legördülő!$D$3,VLOOKUP(CONCATENATE($B$1,$C23,Legördülő!$G$11),Adatbázis!$A$6:$BY$2525,Adatbázis!AI$3,FALSE),IF($C$1=Legördülő!$D$5,VLOOKUP(CONCATENATE($B$1,$C23,$D$1),Adatbázis!$A$5:$BY$2525,Adatbázis!AI$3,FALSE),""))</f>
        <v/>
      </c>
      <c r="AB23" s="3" t="str">
        <f>IF($C$1=Legördülő!$D$3,VLOOKUP(CONCATENATE($B$1,$C23,Legördülő!$G$11),Adatbázis!$A$6:$BY$2525,Adatbázis!AJ$3,FALSE),IF($C$1=Legördülő!$D$5,VLOOKUP(CONCATENATE($B$1,$C23,$D$1),Adatbázis!$A$5:$BY$2525,Adatbázis!AJ$3,FALSE),""))</f>
        <v/>
      </c>
      <c r="AC23" s="3" t="str">
        <f>IF($C$1=Legördülő!$D$3,VLOOKUP(CONCATENATE($B$1,$C23,Legördülő!$G$11),Adatbázis!$A$6:$BY$2525,Adatbázis!AK$3,FALSE),IF($C$1=Legördülő!$D$5,VLOOKUP(CONCATENATE($B$1,$C23,$D$1),Adatbázis!$A$5:$BY$2525,Adatbázis!AK$3,FALSE),""))</f>
        <v/>
      </c>
      <c r="AD23" s="3" t="str">
        <f>IF($C$1=Legördülő!$D$3,VLOOKUP(CONCATENATE($B$1,$C23,Legördülő!$G$11),Adatbázis!$A$6:$BY$2525,Adatbázis!AL$3,FALSE),IF($C$1=Legördülő!$D$5,VLOOKUP(CONCATENATE($B$1,$C23,$D$1),Adatbázis!$A$5:$BY$2525,Adatbázis!AL$3,FALSE),""))</f>
        <v/>
      </c>
      <c r="AE23" s="3" t="str">
        <f>IF($C$1=Legördülő!$D$3,VLOOKUP(CONCATENATE($B$1,$C23,Legördülő!$G$11),Adatbázis!$A$6:$BY$2525,Adatbázis!AM$3,FALSE),IF($C$1=Legördülő!$D$5,VLOOKUP(CONCATENATE($B$1,$C23,$D$1),Adatbázis!$A$5:$BY$2525,Adatbázis!AM$3,FALSE),""))</f>
        <v/>
      </c>
      <c r="AF23" s="3" t="str">
        <f>IF($C$1=Legördülő!$D$3,VLOOKUP(CONCATENATE($B$1,$C23,Legördülő!$G$11),Adatbázis!$A$6:$BY$2525,Adatbázis!AN$3,FALSE),IF($C$1=Legördülő!$D$5,VLOOKUP(CONCATENATE($B$1,$C23,$D$1),Adatbázis!$A$5:$BY$2525,Adatbázis!AN$3,FALSE),""))</f>
        <v/>
      </c>
      <c r="AG23" s="3" t="str">
        <f>IF($C$1=Legördülő!$D$3,VLOOKUP(CONCATENATE($B$1,$C23,Legördülő!$G$11),Adatbázis!$A$6:$BY$2525,Adatbázis!AO$3,FALSE),IF($C$1=Legördülő!$D$5,VLOOKUP(CONCATENATE($B$1,$C23,$D$1),Adatbázis!$A$5:$BY$2525,Adatbázis!AO$3,FALSE),""))</f>
        <v/>
      </c>
      <c r="AH23" s="3" t="str">
        <f>IF($C$1=Legördülő!$D$3,VLOOKUP(CONCATENATE($B$1,$C23,Legördülő!$G$11),Adatbázis!$A$6:$BY$2525,Adatbázis!AP$3,FALSE),IF($C$1=Legördülő!$D$5,VLOOKUP(CONCATENATE($B$1,$C23,$D$1),Adatbázis!$A$5:$BY$2525,Adatbázis!AP$3,FALSE),""))</f>
        <v/>
      </c>
      <c r="AI23" s="3" t="str">
        <f>IF($C$1=Legördülő!$D$3,VLOOKUP(CONCATENATE($B$1,$C23,Legördülő!$G$11),Adatbázis!$A$6:$BY$2525,Adatbázis!AQ$3,FALSE),IF($C$1=Legördülő!$D$5,VLOOKUP(CONCATENATE($B$1,$C23,$D$1),Adatbázis!$A$5:$BY$2525,Adatbázis!AQ$3,FALSE),""))</f>
        <v/>
      </c>
      <c r="AJ23" s="3" t="str">
        <f>IF($C$1=Legördülő!$D$3,VLOOKUP(CONCATENATE($B$1,$C23,Legördülő!$G$11),Adatbázis!$A$6:$BY$2525,Adatbázis!AR$3,FALSE),IF($C$1=Legördülő!$D$5,VLOOKUP(CONCATENATE($B$1,$C23,$D$1),Adatbázis!$A$5:$BY$2525,Adatbázis!AR$3,FALSE),""))</f>
        <v/>
      </c>
      <c r="AK23" s="3" t="str">
        <f>IF($C$1=Legördülő!$D$3,VLOOKUP(CONCATENATE($B$1,$C23,Legördülő!$G$11),Adatbázis!$A$6:$BY$2525,Adatbázis!AS$3,FALSE),IF($C$1=Legördülő!$D$5,VLOOKUP(CONCATENATE($B$1,$C23,$D$1),Adatbázis!$A$5:$BY$2525,Adatbázis!AS$3,FALSE),""))</f>
        <v/>
      </c>
      <c r="AL23" s="3" t="str">
        <f>IF($C$1=Legördülő!$D$3,VLOOKUP(CONCATENATE($B$1,$C23,Legördülő!$G$11),Adatbázis!$A$6:$BY$2525,Adatbázis!AT$3,FALSE),IF($C$1=Legördülő!$D$5,VLOOKUP(CONCATENATE($B$1,$C23,$D$1),Adatbázis!$A$5:$BY$2525,Adatbázis!AT$3,FALSE),""))</f>
        <v/>
      </c>
      <c r="AM23" s="3" t="str">
        <f>IF($C$1=Legördülő!$D$3,VLOOKUP(CONCATENATE($B$1,$C23,Legördülő!$G$11),Adatbázis!$A$6:$BY$2525,Adatbázis!AU$3,FALSE),IF($C$1=Legördülő!$D$5,VLOOKUP(CONCATENATE($B$1,$C23,$D$1),Adatbázis!$A$5:$BY$2525,Adatbázis!AU$3,FALSE),""))</f>
        <v/>
      </c>
      <c r="AN23" s="3" t="str">
        <f>IF($C$1=Legördülő!$D$3,VLOOKUP(CONCATENATE($B$1,$C23,Legördülő!$G$11),Adatbázis!$A$6:$BY$2525,Adatbázis!AV$3,FALSE),IF($C$1=Legördülő!$D$5,VLOOKUP(CONCATENATE($B$1,$C23,$D$1),Adatbázis!$A$5:$BY$2525,Adatbázis!AV$3,FALSE),""))</f>
        <v/>
      </c>
      <c r="AO23" s="3" t="str">
        <f>IF($C$1=Legördülő!$D$3,VLOOKUP(CONCATENATE($B$1,$C23,Legördülő!$G$11),Adatbázis!$A$6:$BY$2525,Adatbázis!AW$3,FALSE),IF($C$1=Legördülő!$D$5,VLOOKUP(CONCATENATE($B$1,$C23,$D$1),Adatbázis!$A$5:$BY$2525,Adatbázis!AW$3,FALSE),""))</f>
        <v/>
      </c>
      <c r="AP23" s="3" t="str">
        <f>IF($C$1=Legördülő!$D$3,VLOOKUP(CONCATENATE($B$1,$C23,Legördülő!$G$11),Adatbázis!$A$6:$BY$2525,Adatbázis!AX$3,FALSE),IF($C$1=Legördülő!$D$5,VLOOKUP(CONCATENATE($B$1,$C23,$D$1),Adatbázis!$A$5:$BY$2525,Adatbázis!AX$3,FALSE),""))</f>
        <v/>
      </c>
      <c r="AQ23" s="3" t="str">
        <f>IF($C$1=Legördülő!$D$3,VLOOKUP(CONCATENATE($B$1,$C23,Legördülő!$G$11),Adatbázis!$A$6:$BY$2525,Adatbázis!AY$3,FALSE),IF($C$1=Legördülő!$D$5,VLOOKUP(CONCATENATE($B$1,$C23,$D$1),Adatbázis!$A$5:$BY$2525,Adatbázis!AY$3,FALSE),""))</f>
        <v/>
      </c>
      <c r="AR23" s="3" t="str">
        <f>IF($C$1=Legördülő!$D$3,VLOOKUP(CONCATENATE($B$1,$C23,Legördülő!$G$11),Adatbázis!$A$6:$BY$2525,Adatbázis!AZ$3,FALSE),IF($C$1=Legördülő!$D$5,VLOOKUP(CONCATENATE($B$1,$C23,$D$1),Adatbázis!$A$5:$BY$2525,Adatbázis!AZ$3,FALSE),""))</f>
        <v/>
      </c>
      <c r="AS23" s="3" t="str">
        <f>IF($C$1=Legördülő!$D$3,VLOOKUP(CONCATENATE($B$1,$C23,Legördülő!$G$11),Adatbázis!$A$6:$BY$2525,Adatbázis!BA$3,FALSE),IF($C$1=Legördülő!$D$5,VLOOKUP(CONCATENATE($B$1,$C23,$D$1),Adatbázis!$A$5:$BY$2525,Adatbázis!BA$3,FALSE),""))</f>
        <v/>
      </c>
      <c r="AT23" s="3" t="str">
        <f>IF($C$1=Legördülő!$D$3,VLOOKUP(CONCATENATE($B$1,$C23,Legördülő!$G$11),Adatbázis!$A$6:$BY$2525,Adatbázis!BB$3,FALSE),IF($C$1=Legördülő!$D$5,VLOOKUP(CONCATENATE($B$1,$C23,$D$1),Adatbázis!$A$5:$BY$2525,Adatbázis!BB$3,FALSE),""))</f>
        <v/>
      </c>
      <c r="AU23" s="3" t="str">
        <f>IF($C$1=Legördülő!$D$3,VLOOKUP(CONCATENATE($B$1,$C23,Legördülő!$G$11),Adatbázis!$A$6:$BY$2525,Adatbázis!BC$3,FALSE),IF($C$1=Legördülő!$D$5,VLOOKUP(CONCATENATE($B$1,$C23,$D$1),Adatbázis!$A$5:$BY$2525,Adatbázis!BC$3,FALSE),""))</f>
        <v/>
      </c>
      <c r="AV23" s="3" t="str">
        <f>IF($C$1=Legördülő!$D$3,VLOOKUP(CONCATENATE($B$1,$C23,Legördülő!$G$11),Adatbázis!$A$6:$BY$2525,Adatbázis!BD$3,FALSE),IF($C$1=Legördülő!$D$5,VLOOKUP(CONCATENATE($B$1,$C23,$D$1),Adatbázis!$A$5:$BY$2525,Adatbázis!BD$3,FALSE),""))</f>
        <v/>
      </c>
      <c r="AW23" s="3" t="str">
        <f>IF($C$1=Legördülő!$D$3,VLOOKUP(CONCATENATE($B$1,$C23,Legördülő!$G$11),Adatbázis!$A$6:$BY$2525,Adatbázis!BE$3,FALSE),IF($C$1=Legördülő!$D$5,VLOOKUP(CONCATENATE($B$1,$C23,$D$1),Adatbázis!$A$5:$BY$2525,Adatbázis!BE$3,FALSE),""))</f>
        <v/>
      </c>
      <c r="AX23" s="3" t="str">
        <f>IF($C$1=Legördülő!$D$3,VLOOKUP(CONCATENATE($B$1,$C23,Legördülő!$G$11),Adatbázis!$A$6:$BY$2525,Adatbázis!BF$3,FALSE),IF($C$1=Legördülő!$D$5,VLOOKUP(CONCATENATE($B$1,$C23,$D$1),Adatbázis!$A$5:$BY$2525,Adatbázis!BF$3,FALSE),""))</f>
        <v/>
      </c>
      <c r="AY23" s="3" t="str">
        <f>IF($C$1=Legördülő!$D$3,VLOOKUP(CONCATENATE($B$1,$C23,Legördülő!$G$11),Adatbázis!$A$6:$BY$2525,Adatbázis!BG$3,FALSE),IF($C$1=Legördülő!$D$5,VLOOKUP(CONCATENATE($B$1,$C23,$D$1),Adatbázis!$A$5:$BY$2525,Adatbázis!BG$3,FALSE),""))</f>
        <v/>
      </c>
      <c r="AZ23" s="3" t="str">
        <f>IF($C$1=Legördülő!$D$3,VLOOKUP(CONCATENATE($B$1,$C23,Legördülő!$G$11),Adatbázis!$A$6:$BY$2525,Adatbázis!BH$3,FALSE),IF($C$1=Legördülő!$D$5,VLOOKUP(CONCATENATE($B$1,$C23,$D$1),Adatbázis!$A$5:$BY$2525,Adatbázis!BH$3,FALSE),""))</f>
        <v/>
      </c>
      <c r="BA23" s="3" t="str">
        <f>IF($C$1=Legördülő!$D$3,VLOOKUP(CONCATENATE($B$1,$C23,Legördülő!$G$11),Adatbázis!$A$6:$BY$2525,Adatbázis!BI$3,FALSE),IF($C$1=Legördülő!$D$5,VLOOKUP(CONCATENATE($B$1,$C23,$D$1),Adatbázis!$A$5:$BY$2525,Adatbázis!BI$3,FALSE),""))</f>
        <v/>
      </c>
      <c r="BB23" s="3" t="str">
        <f>IF($C$1=Legördülő!$D$3,VLOOKUP(CONCATENATE($B$1,$C23,Legördülő!$G$11),Adatbázis!$A$6:$BY$2525,Adatbázis!BJ$3,FALSE),IF($C$1=Legördülő!$D$5,VLOOKUP(CONCATENATE($B$1,$C23,$D$1),Adatbázis!$A$5:$BY$2525,Adatbázis!BJ$3,FALSE),""))</f>
        <v/>
      </c>
      <c r="BC23" s="3" t="str">
        <f>IF($C$1=Legördülő!$D$3,VLOOKUP(CONCATENATE($B$1,$C23,Legördülő!$G$11),Adatbázis!$A$6:$BY$2525,Adatbázis!BK$3,FALSE),IF($C$1=Legördülő!$D$5,VLOOKUP(CONCATENATE($B$1,$C23,$D$1),Adatbázis!$A$5:$BY$2525,Adatbázis!BK$3,FALSE),""))</f>
        <v/>
      </c>
      <c r="BD23" s="3" t="str">
        <f>IF($C$1=Legördülő!$D$3,VLOOKUP(CONCATENATE($B$1,$C23,Legördülő!$G$11),Adatbázis!$A$6:$BY$2525,Adatbázis!BL$3,FALSE),IF($C$1=Legördülő!$D$5,VLOOKUP(CONCATENATE($B$1,$C23,$D$1),Adatbázis!$A$5:$BY$2525,Adatbázis!BL$3,FALSE),""))</f>
        <v/>
      </c>
      <c r="BE23" s="3" t="str">
        <f>IF($C$1=Legördülő!$D$3,VLOOKUP(CONCATENATE($B$1,$C23,Legördülő!$G$11),Adatbázis!$A$6:$BY$2525,Adatbázis!BM$3,FALSE),IF($C$1=Legördülő!$D$5,VLOOKUP(CONCATENATE($B$1,$C23,$D$1),Adatbázis!$A$5:$BY$2525,Adatbázis!BM$3,FALSE),""))</f>
        <v/>
      </c>
      <c r="BF23" s="3" t="str">
        <f>IF($C$1=Legördülő!$D$3,VLOOKUP(CONCATENATE($B$1,$C23,Legördülő!$G$11),Adatbázis!$A$6:$BY$2525,Adatbázis!BN$3,FALSE),IF($C$1=Legördülő!$D$5,VLOOKUP(CONCATENATE($B$1,$C23,$D$1),Adatbázis!$A$5:$BY$2525,Adatbázis!BN$3,FALSE),""))</f>
        <v/>
      </c>
      <c r="BG23" s="3" t="str">
        <f>IF($C$1=Legördülő!$D$3,VLOOKUP(CONCATENATE($B$1,$C23,Legördülő!$G$11),Adatbázis!$A$6:$BY$2525,Adatbázis!BO$3,FALSE),IF($C$1=Legördülő!$D$5,VLOOKUP(CONCATENATE($B$1,$C23,$D$1),Adatbázis!$A$5:$BY$2525,Adatbázis!BO$3,FALSE),""))</f>
        <v/>
      </c>
      <c r="BH23" s="3" t="str">
        <f>IF($C$1=Legördülő!$D$3,VLOOKUP(CONCATENATE($B$1,$C23,Legördülő!$G$11),Adatbázis!$A$6:$BY$2525,Adatbázis!BP$3,FALSE),IF($C$1=Legördülő!$D$5,VLOOKUP(CONCATENATE($B$1,$C23,$D$1),Adatbázis!$A$5:$BY$2525,Adatbázis!BP$3,FALSE),""))</f>
        <v/>
      </c>
      <c r="BI23" s="3" t="str">
        <f>IF($C$1=Legördülő!$D$3,VLOOKUP(CONCATENATE($B$1,$C23,Legördülő!$G$11),Adatbázis!$A$6:$BY$2525,Adatbázis!BQ$3,FALSE),IF($C$1=Legördülő!$D$5,VLOOKUP(CONCATENATE($B$1,$C23,$D$1),Adatbázis!$A$5:$BY$2525,Adatbázis!BQ$3,FALSE),""))</f>
        <v/>
      </c>
      <c r="BJ23" s="3" t="str">
        <f>IF($C$1=Legördülő!$D$3,VLOOKUP(CONCATENATE($B$1,$C23,Legördülő!$G$11),Adatbázis!$A$6:$BY$2525,Adatbázis!BR$3,FALSE),IF($C$1=Legördülő!$D$5,VLOOKUP(CONCATENATE($B$1,$C23,$D$1),Adatbázis!$A$5:$BY$2525,Adatbázis!BR$3,FALSE),""))</f>
        <v/>
      </c>
      <c r="BK23" s="3" t="str">
        <f>IF($C$1=Legördülő!$D$3,VLOOKUP(CONCATENATE($B$1,$C23,Legördülő!$G$11),Adatbázis!$A$6:$BY$2525,Adatbázis!BS$3,FALSE),IF($C$1=Legördülő!$D$5,VLOOKUP(CONCATENATE($B$1,$C23,$D$1),Adatbázis!$A$5:$BY$2525,Adatbázis!BS$3,FALSE),""))</f>
        <v/>
      </c>
      <c r="BL23" s="3" t="str">
        <f>IF($C$1=Legördülő!$D$3,VLOOKUP(CONCATENATE($B$1,$C23,Legördülő!$G$11),Adatbázis!$A$6:$BY$2525,Adatbázis!BT$3,FALSE),IF($C$1=Legördülő!$D$5,VLOOKUP(CONCATENATE($B$1,$C23,$D$1),Adatbázis!$A$5:$BY$2525,Adatbázis!BT$3,FALSE),""))</f>
        <v/>
      </c>
      <c r="BM23" s="3" t="str">
        <f>IF($C$1=Legördülő!$D$3,VLOOKUP(CONCATENATE($B$1,$C23,Legördülő!$G$11),Adatbázis!$A$6:$BY$2525,Adatbázis!BU$3,FALSE),IF($C$1=Legördülő!$D$5,VLOOKUP(CONCATENATE($B$1,$C23,$D$1),Adatbázis!$A$5:$BY$2525,Adatbázis!BU$3,FALSE),""))</f>
        <v/>
      </c>
      <c r="BN23" s="3" t="str">
        <f>IF($C$1=Legördülő!$D$3,VLOOKUP(CONCATENATE($B$1,$C23,Legördülő!$G$11),Adatbázis!$A$6:$BY$2525,Adatbázis!BV$3,FALSE),IF($C$1=Legördülő!$D$5,VLOOKUP(CONCATENATE($B$1,$C23,$D$1),Adatbázis!$A$5:$BY$2525,Adatbázis!BV$3,FALSE),""))</f>
        <v/>
      </c>
      <c r="BO23" s="3" t="str">
        <f>IF($C$1=Legördülő!$D$3,VLOOKUP(CONCATENATE($B$1,$C23,Legördülő!$G$11),Adatbázis!$A$6:$BY$2525,Adatbázis!BW$3,FALSE),IF($C$1=Legördülő!$D$5,VLOOKUP(CONCATENATE($B$1,$C23,$D$1),Adatbázis!$A$5:$BY$2525,Adatbázis!BW$3,FALSE),""))</f>
        <v/>
      </c>
      <c r="BP23" s="3" t="str">
        <f>IF($C$1=Legördülő!$D$3,VLOOKUP(CONCATENATE($B$1,$C23,Legördülő!$G$11),Adatbázis!$A$6:$BY$2525,Adatbázis!BX$3,FALSE),IF($C$1=Legördülő!$D$5,VLOOKUP(CONCATENATE($B$1,$C23,$D$1),Adatbázis!$A$5:$BY$2525,Adatbázis!BX$3,FALSE),""))</f>
        <v/>
      </c>
    </row>
    <row r="24" spans="2:68" x14ac:dyDescent="0.25">
      <c r="B24">
        <f t="shared" si="0"/>
        <v>2010</v>
      </c>
      <c r="C24" s="2" t="str">
        <f>IF($C$1=Legördülő!$D$4,"",Adatbázis!$L27)</f>
        <v>37 Művészeti, kulturális, sport- és vallási foglalkozások</v>
      </c>
      <c r="D24" t="str">
        <f>IF($C$1=Legördülő!$D$5,$D$1,"")</f>
        <v/>
      </c>
      <c r="E24" s="3">
        <f>IF($C$1=Legördülő!$D$2,VLOOKUP(CONCATENATE(Megjelenítő!$B$1,Megjelenítő!$C24,Megjelenítő!E$2),Adatbázis!$B$6:$BY$2525,76,FALSE),IF($C$1=Legördülő!$D$3,VLOOKUP(CONCATENATE($B$1,$C24,Legördülő!$G$11),Adatbázis!$A$6:$BY$2525,Adatbázis!M$3,FALSE),IF($C$1=Legördülő!$D$5,VLOOKUP(CONCATENATE($B$1,$C24,$D$1),Adatbázis!$A$5:$BY$2525,Adatbázis!M$3,FALSE),"")))</f>
        <v>5.333333333333333</v>
      </c>
      <c r="F24" s="3">
        <f>IF($C$1=Legördülő!$D$2,VLOOKUP(CONCATENATE(Megjelenítő!$B$1,Megjelenítő!$C24,Megjelenítő!F$2),Adatbázis!$B$6:$BY$2525,76,FALSE),IF($C$1=Legördülő!$D$3,VLOOKUP(CONCATENATE($B$1,$C24,Legördülő!$G$11),Adatbázis!$A$6:$BY$2525,Adatbázis!N$3,FALSE),IF($C$1=Legördülő!$D$5,VLOOKUP(CONCATENATE($B$1,$C24,$D$1),Adatbázis!$A$5:$BY$2525,Adatbázis!N$3,FALSE),"")))</f>
        <v>483.83333333333337</v>
      </c>
      <c r="G24" s="3">
        <f>IF($C$1=Legördülő!$D$2,VLOOKUP(CONCATENATE(Megjelenítő!$B$1,Megjelenítő!$C24,Megjelenítő!G$2),Adatbázis!$B$6:$BY$2525,76,FALSE),IF($C$1=Legördülő!$D$3,VLOOKUP(CONCATENATE($B$1,$C24,Legördülő!$G$11),Adatbázis!$A$6:$BY$2525,Adatbázis!O$3,FALSE),IF($C$1=Legördülő!$D$5,VLOOKUP(CONCATENATE($B$1,$C24,$D$1),Adatbázis!$A$5:$BY$2525,Adatbázis!O$3,FALSE),"")))</f>
        <v>295</v>
      </c>
      <c r="H24" s="3">
        <f>IF($C$1=Legördülő!$D$2,VLOOKUP(CONCATENATE(Megjelenítő!$B$1,Megjelenítő!$C24,Megjelenítő!H$2),Adatbázis!$B$6:$BY$2525,76,FALSE),IF($C$1=Legördülő!$D$3,VLOOKUP(CONCATENATE($B$1,$C24,Legördülő!$G$11),Adatbázis!$A$6:$BY$2525,Adatbázis!P$3,FALSE),IF($C$1=Legördülő!$D$5,VLOOKUP(CONCATENATE($B$1,$C24,$D$1),Adatbázis!$A$5:$BY$2525,Adatbázis!P$3,FALSE),"")))</f>
        <v>1176.3333333333333</v>
      </c>
      <c r="I24" s="3">
        <f>IF($C$1=Legördülő!$D$2,VLOOKUP(CONCATENATE(Megjelenítő!$B$1,Megjelenítő!$C24,Megjelenítő!I$2),Adatbázis!$B$6:$BY$2525,76,FALSE),IF($C$1=Legördülő!$D$3,VLOOKUP(CONCATENATE($B$1,$C24,Legördülő!$G$11),Adatbázis!$A$6:$BY$2525,Adatbázis!Q$3,FALSE),IF($C$1=Legördülő!$D$5,VLOOKUP(CONCATENATE($B$1,$C24,$D$1),Adatbázis!$A$5:$BY$2525,Adatbázis!Q$3,FALSE),"")))</f>
        <v>2969.8333333333335</v>
      </c>
      <c r="J24" s="3">
        <f>IF($C$1=Legördülő!$D$2,VLOOKUP(CONCATENATE(Megjelenítő!$B$1,Megjelenítő!$C24,Megjelenítő!J$2),Adatbázis!$B$6:$BY$2525,76,FALSE),IF($C$1=Legördülő!$D$3,VLOOKUP(CONCATENATE($B$1,$C24,Legördülő!$G$11),Adatbázis!$A$6:$BY$2525,Adatbázis!R$3,FALSE),IF($C$1=Legördülő!$D$5,VLOOKUP(CONCATENATE($B$1,$C24,$D$1),Adatbázis!$A$5:$BY$2525,Adatbázis!R$3,FALSE),"")))</f>
        <v>2870.333333333333</v>
      </c>
      <c r="K24" s="3">
        <f>IF($C$1=Legördülő!$D$2,VLOOKUP(CONCATENATE(Megjelenítő!$B$1,Megjelenítő!$C24,Megjelenítő!K$2),Adatbázis!$B$6:$BY$2525,76,FALSE),IF($C$1=Legördülő!$D$3,VLOOKUP(CONCATENATE($B$1,$C24,Legördülő!$G$11),Adatbázis!$A$6:$BY$2525,Adatbázis!S$3,FALSE),IF($C$1=Legördülő!$D$5,VLOOKUP(CONCATENATE($B$1,$C24,$D$1),Adatbázis!$A$5:$BY$2525,Adatbázis!S$3,FALSE),"")))</f>
        <v>374.66666666666669</v>
      </c>
      <c r="L24" s="3">
        <f>IF($C$1=Legördülő!$D$2,VLOOKUP(CONCATENATE(Megjelenítő!$B$1,Megjelenítő!$C24,Megjelenítő!L$2),Adatbázis!$B$6:$BY$2525,76,FALSE),IF($C$1=Legördülő!$D$3,VLOOKUP(CONCATENATE($B$1,$C24,Legördülő!$G$11),Adatbázis!$A$6:$BY$2525,Adatbázis!T$3,FALSE),IF($C$1=Legördülő!$D$5,VLOOKUP(CONCATENATE($B$1,$C24,$D$1),Adatbázis!$A$5:$BY$2525,Adatbázis!T$3,FALSE),"")))</f>
        <v>1992.6666666666667</v>
      </c>
      <c r="M24" s="3">
        <f>IF($C$1=Legördülő!$D$2,VLOOKUP(CONCATENATE(Megjelenítő!$B$1,Megjelenítő!$C24,Megjelenítő!M$2),Adatbázis!$B$6:$BY$2525,76,FALSE),IF($C$1=Legördülő!$D$3,VLOOKUP(CONCATENATE($B$1,$C24,Legördülő!$G$11),Adatbázis!$A$6:$BY$2525,Adatbázis!U$3,FALSE),IF($C$1=Legördülő!$D$5,VLOOKUP(CONCATENATE($B$1,$C24,$D$1),Adatbázis!$A$5:$BY$2525,Adatbázis!U$3,FALSE),"")))</f>
        <v>504.5</v>
      </c>
      <c r="N24" s="3">
        <f>IF($C$1=Legördülő!$D$2,VLOOKUP(CONCATENATE(Megjelenítő!$B$1,Megjelenítő!$C24,Megjelenítő!N$2),Adatbázis!$B$6:$BY$2525,76,FALSE),IF($C$1=Legördülő!$D$3,VLOOKUP(CONCATENATE($B$1,$C24,Legördülő!$G$11),Adatbázis!$A$6:$BY$2525,Adatbázis!V$3,FALSE),IF($C$1=Legördülő!$D$5,VLOOKUP(CONCATENATE($B$1,$C24,$D$1),Adatbázis!$A$5:$BY$2525,Adatbázis!V$3,FALSE),"")))</f>
        <v>10672.5</v>
      </c>
      <c r="O24" s="3" t="str">
        <f>IF($C$1=Legördülő!$D$3,VLOOKUP(CONCATENATE($B$1,$C24,Legördülő!$G$11),Adatbázis!$A$6:$BY$2525,Adatbázis!W$3,FALSE),IF($C$1=Legördülő!$D$5,VLOOKUP(CONCATENATE($B$1,$C24,$D$1),Adatbázis!$A$5:$BY$2525,Adatbázis!W$3,FALSE),""))</f>
        <v/>
      </c>
      <c r="P24" s="3" t="str">
        <f>IF($C$1=Legördülő!$D$3,VLOOKUP(CONCATENATE($B$1,$C24,Legördülő!$G$11),Adatbázis!$A$6:$BY$2525,Adatbázis!X$3,FALSE),IF($C$1=Legördülő!$D$5,VLOOKUP(CONCATENATE($B$1,$C24,$D$1),Adatbázis!$A$5:$BY$2525,Adatbázis!X$3,FALSE),""))</f>
        <v/>
      </c>
      <c r="Q24" s="3" t="str">
        <f>IF($C$1=Legördülő!$D$3,VLOOKUP(CONCATENATE($B$1,$C24,Legördülő!$G$11),Adatbázis!$A$6:$BY$2525,Adatbázis!Y$3,FALSE),IF($C$1=Legördülő!$D$5,VLOOKUP(CONCATENATE($B$1,$C24,$D$1),Adatbázis!$A$5:$BY$2525,Adatbázis!Y$3,FALSE),""))</f>
        <v/>
      </c>
      <c r="R24" s="3" t="str">
        <f>IF($C$1=Legördülő!$D$3,VLOOKUP(CONCATENATE($B$1,$C24,Legördülő!$G$11),Adatbázis!$A$6:$BY$2525,Adatbázis!Z$3,FALSE),IF($C$1=Legördülő!$D$5,VLOOKUP(CONCATENATE($B$1,$C24,$D$1),Adatbázis!$A$5:$BY$2525,Adatbázis!Z$3,FALSE),""))</f>
        <v/>
      </c>
      <c r="S24" s="3" t="str">
        <f>IF($C$1=Legördülő!$D$3,VLOOKUP(CONCATENATE($B$1,$C24,Legördülő!$G$11),Adatbázis!$A$6:$BY$2525,Adatbázis!AA$3,FALSE),IF($C$1=Legördülő!$D$5,VLOOKUP(CONCATENATE($B$1,$C24,$D$1),Adatbázis!$A$5:$BY$2525,Adatbázis!AA$3,FALSE),""))</f>
        <v/>
      </c>
      <c r="T24" s="3" t="str">
        <f>IF($C$1=Legördülő!$D$3,VLOOKUP(CONCATENATE($B$1,$C24,Legördülő!$G$11),Adatbázis!$A$6:$BY$2525,Adatbázis!AB$3,FALSE),IF($C$1=Legördülő!$D$5,VLOOKUP(CONCATENATE($B$1,$C24,$D$1),Adatbázis!$A$5:$BY$2525,Adatbázis!AB$3,FALSE),""))</f>
        <v/>
      </c>
      <c r="U24" s="3" t="str">
        <f>IF($C$1=Legördülő!$D$3,VLOOKUP(CONCATENATE($B$1,$C24,Legördülő!$G$11),Adatbázis!$A$6:$BY$2525,Adatbázis!AC$3,FALSE),IF($C$1=Legördülő!$D$5,VLOOKUP(CONCATENATE($B$1,$C24,$D$1),Adatbázis!$A$5:$BY$2525,Adatbázis!AC$3,FALSE),""))</f>
        <v/>
      </c>
      <c r="V24" s="3" t="str">
        <f>IF($C$1=Legördülő!$D$3,VLOOKUP(CONCATENATE($B$1,$C24,Legördülő!$G$11),Adatbázis!$A$6:$BY$2525,Adatbázis!AD$3,FALSE),IF($C$1=Legördülő!$D$5,VLOOKUP(CONCATENATE($B$1,$C24,$D$1),Adatbázis!$A$5:$BY$2525,Adatbázis!AD$3,FALSE),""))</f>
        <v/>
      </c>
      <c r="W24" s="3" t="str">
        <f>IF($C$1=Legördülő!$D$3,VLOOKUP(CONCATENATE($B$1,$C24,Legördülő!$G$11),Adatbázis!$A$6:$BY$2525,Adatbázis!AE$3,FALSE),IF($C$1=Legördülő!$D$5,VLOOKUP(CONCATENATE($B$1,$C24,$D$1),Adatbázis!$A$5:$BY$2525,Adatbázis!AE$3,FALSE),""))</f>
        <v/>
      </c>
      <c r="X24" s="3" t="str">
        <f>IF($C$1=Legördülő!$D$3,VLOOKUP(CONCATENATE($B$1,$C24,Legördülő!$G$11),Adatbázis!$A$6:$BY$2525,Adatbázis!AF$3,FALSE),IF($C$1=Legördülő!$D$5,VLOOKUP(CONCATENATE($B$1,$C24,$D$1),Adatbázis!$A$5:$BY$2525,Adatbázis!AF$3,FALSE),""))</f>
        <v/>
      </c>
      <c r="Y24" s="3" t="str">
        <f>IF($C$1=Legördülő!$D$3,VLOOKUP(CONCATENATE($B$1,$C24,Legördülő!$G$11),Adatbázis!$A$6:$BY$2525,Adatbázis!AG$3,FALSE),IF($C$1=Legördülő!$D$5,VLOOKUP(CONCATENATE($B$1,$C24,$D$1),Adatbázis!$A$5:$BY$2525,Adatbázis!AG$3,FALSE),""))</f>
        <v/>
      </c>
      <c r="Z24" s="3" t="str">
        <f>IF($C$1=Legördülő!$D$3,VLOOKUP(CONCATENATE($B$1,$C24,Legördülő!$G$11),Adatbázis!$A$6:$BY$2525,Adatbázis!AH$3,FALSE),IF($C$1=Legördülő!$D$5,VLOOKUP(CONCATENATE($B$1,$C24,$D$1),Adatbázis!$A$5:$BY$2525,Adatbázis!AH$3,FALSE),""))</f>
        <v/>
      </c>
      <c r="AA24" s="3" t="str">
        <f>IF($C$1=Legördülő!$D$3,VLOOKUP(CONCATENATE($B$1,$C24,Legördülő!$G$11),Adatbázis!$A$6:$BY$2525,Adatbázis!AI$3,FALSE),IF($C$1=Legördülő!$D$5,VLOOKUP(CONCATENATE($B$1,$C24,$D$1),Adatbázis!$A$5:$BY$2525,Adatbázis!AI$3,FALSE),""))</f>
        <v/>
      </c>
      <c r="AB24" s="3" t="str">
        <f>IF($C$1=Legördülő!$D$3,VLOOKUP(CONCATENATE($B$1,$C24,Legördülő!$G$11),Adatbázis!$A$6:$BY$2525,Adatbázis!AJ$3,FALSE),IF($C$1=Legördülő!$D$5,VLOOKUP(CONCATENATE($B$1,$C24,$D$1),Adatbázis!$A$5:$BY$2525,Adatbázis!AJ$3,FALSE),""))</f>
        <v/>
      </c>
      <c r="AC24" s="3" t="str">
        <f>IF($C$1=Legördülő!$D$3,VLOOKUP(CONCATENATE($B$1,$C24,Legördülő!$G$11),Adatbázis!$A$6:$BY$2525,Adatbázis!AK$3,FALSE),IF($C$1=Legördülő!$D$5,VLOOKUP(CONCATENATE($B$1,$C24,$D$1),Adatbázis!$A$5:$BY$2525,Adatbázis!AK$3,FALSE),""))</f>
        <v/>
      </c>
      <c r="AD24" s="3" t="str">
        <f>IF($C$1=Legördülő!$D$3,VLOOKUP(CONCATENATE($B$1,$C24,Legördülő!$G$11),Adatbázis!$A$6:$BY$2525,Adatbázis!AL$3,FALSE),IF($C$1=Legördülő!$D$5,VLOOKUP(CONCATENATE($B$1,$C24,$D$1),Adatbázis!$A$5:$BY$2525,Adatbázis!AL$3,FALSE),""))</f>
        <v/>
      </c>
      <c r="AE24" s="3" t="str">
        <f>IF($C$1=Legördülő!$D$3,VLOOKUP(CONCATENATE($B$1,$C24,Legördülő!$G$11),Adatbázis!$A$6:$BY$2525,Adatbázis!AM$3,FALSE),IF($C$1=Legördülő!$D$5,VLOOKUP(CONCATENATE($B$1,$C24,$D$1),Adatbázis!$A$5:$BY$2525,Adatbázis!AM$3,FALSE),""))</f>
        <v/>
      </c>
      <c r="AF24" s="3" t="str">
        <f>IF($C$1=Legördülő!$D$3,VLOOKUP(CONCATENATE($B$1,$C24,Legördülő!$G$11),Adatbázis!$A$6:$BY$2525,Adatbázis!AN$3,FALSE),IF($C$1=Legördülő!$D$5,VLOOKUP(CONCATENATE($B$1,$C24,$D$1),Adatbázis!$A$5:$BY$2525,Adatbázis!AN$3,FALSE),""))</f>
        <v/>
      </c>
      <c r="AG24" s="3" t="str">
        <f>IF($C$1=Legördülő!$D$3,VLOOKUP(CONCATENATE($B$1,$C24,Legördülő!$G$11),Adatbázis!$A$6:$BY$2525,Adatbázis!AO$3,FALSE),IF($C$1=Legördülő!$D$5,VLOOKUP(CONCATENATE($B$1,$C24,$D$1),Adatbázis!$A$5:$BY$2525,Adatbázis!AO$3,FALSE),""))</f>
        <v/>
      </c>
      <c r="AH24" s="3" t="str">
        <f>IF($C$1=Legördülő!$D$3,VLOOKUP(CONCATENATE($B$1,$C24,Legördülő!$G$11),Adatbázis!$A$6:$BY$2525,Adatbázis!AP$3,FALSE),IF($C$1=Legördülő!$D$5,VLOOKUP(CONCATENATE($B$1,$C24,$D$1),Adatbázis!$A$5:$BY$2525,Adatbázis!AP$3,FALSE),""))</f>
        <v/>
      </c>
      <c r="AI24" s="3" t="str">
        <f>IF($C$1=Legördülő!$D$3,VLOOKUP(CONCATENATE($B$1,$C24,Legördülő!$G$11),Adatbázis!$A$6:$BY$2525,Adatbázis!AQ$3,FALSE),IF($C$1=Legördülő!$D$5,VLOOKUP(CONCATENATE($B$1,$C24,$D$1),Adatbázis!$A$5:$BY$2525,Adatbázis!AQ$3,FALSE),""))</f>
        <v/>
      </c>
      <c r="AJ24" s="3" t="str">
        <f>IF($C$1=Legördülő!$D$3,VLOOKUP(CONCATENATE($B$1,$C24,Legördülő!$G$11),Adatbázis!$A$6:$BY$2525,Adatbázis!AR$3,FALSE),IF($C$1=Legördülő!$D$5,VLOOKUP(CONCATENATE($B$1,$C24,$D$1),Adatbázis!$A$5:$BY$2525,Adatbázis!AR$3,FALSE),""))</f>
        <v/>
      </c>
      <c r="AK24" s="3" t="str">
        <f>IF($C$1=Legördülő!$D$3,VLOOKUP(CONCATENATE($B$1,$C24,Legördülő!$G$11),Adatbázis!$A$6:$BY$2525,Adatbázis!AS$3,FALSE),IF($C$1=Legördülő!$D$5,VLOOKUP(CONCATENATE($B$1,$C24,$D$1),Adatbázis!$A$5:$BY$2525,Adatbázis!AS$3,FALSE),""))</f>
        <v/>
      </c>
      <c r="AL24" s="3" t="str">
        <f>IF($C$1=Legördülő!$D$3,VLOOKUP(CONCATENATE($B$1,$C24,Legördülő!$G$11),Adatbázis!$A$6:$BY$2525,Adatbázis!AT$3,FALSE),IF($C$1=Legördülő!$D$5,VLOOKUP(CONCATENATE($B$1,$C24,$D$1),Adatbázis!$A$5:$BY$2525,Adatbázis!AT$3,FALSE),""))</f>
        <v/>
      </c>
      <c r="AM24" s="3" t="str">
        <f>IF($C$1=Legördülő!$D$3,VLOOKUP(CONCATENATE($B$1,$C24,Legördülő!$G$11),Adatbázis!$A$6:$BY$2525,Adatbázis!AU$3,FALSE),IF($C$1=Legördülő!$D$5,VLOOKUP(CONCATENATE($B$1,$C24,$D$1),Adatbázis!$A$5:$BY$2525,Adatbázis!AU$3,FALSE),""))</f>
        <v/>
      </c>
      <c r="AN24" s="3" t="str">
        <f>IF($C$1=Legördülő!$D$3,VLOOKUP(CONCATENATE($B$1,$C24,Legördülő!$G$11),Adatbázis!$A$6:$BY$2525,Adatbázis!AV$3,FALSE),IF($C$1=Legördülő!$D$5,VLOOKUP(CONCATENATE($B$1,$C24,$D$1),Adatbázis!$A$5:$BY$2525,Adatbázis!AV$3,FALSE),""))</f>
        <v/>
      </c>
      <c r="AO24" s="3" t="str">
        <f>IF($C$1=Legördülő!$D$3,VLOOKUP(CONCATENATE($B$1,$C24,Legördülő!$G$11),Adatbázis!$A$6:$BY$2525,Adatbázis!AW$3,FALSE),IF($C$1=Legördülő!$D$5,VLOOKUP(CONCATENATE($B$1,$C24,$D$1),Adatbázis!$A$5:$BY$2525,Adatbázis!AW$3,FALSE),""))</f>
        <v/>
      </c>
      <c r="AP24" s="3" t="str">
        <f>IF($C$1=Legördülő!$D$3,VLOOKUP(CONCATENATE($B$1,$C24,Legördülő!$G$11),Adatbázis!$A$6:$BY$2525,Adatbázis!AX$3,FALSE),IF($C$1=Legördülő!$D$5,VLOOKUP(CONCATENATE($B$1,$C24,$D$1),Adatbázis!$A$5:$BY$2525,Adatbázis!AX$3,FALSE),""))</f>
        <v/>
      </c>
      <c r="AQ24" s="3" t="str">
        <f>IF($C$1=Legördülő!$D$3,VLOOKUP(CONCATENATE($B$1,$C24,Legördülő!$G$11),Adatbázis!$A$6:$BY$2525,Adatbázis!AY$3,FALSE),IF($C$1=Legördülő!$D$5,VLOOKUP(CONCATENATE($B$1,$C24,$D$1),Adatbázis!$A$5:$BY$2525,Adatbázis!AY$3,FALSE),""))</f>
        <v/>
      </c>
      <c r="AR24" s="3" t="str">
        <f>IF($C$1=Legördülő!$D$3,VLOOKUP(CONCATENATE($B$1,$C24,Legördülő!$G$11),Adatbázis!$A$6:$BY$2525,Adatbázis!AZ$3,FALSE),IF($C$1=Legördülő!$D$5,VLOOKUP(CONCATENATE($B$1,$C24,$D$1),Adatbázis!$A$5:$BY$2525,Adatbázis!AZ$3,FALSE),""))</f>
        <v/>
      </c>
      <c r="AS24" s="3" t="str">
        <f>IF($C$1=Legördülő!$D$3,VLOOKUP(CONCATENATE($B$1,$C24,Legördülő!$G$11),Adatbázis!$A$6:$BY$2525,Adatbázis!BA$3,FALSE),IF($C$1=Legördülő!$D$5,VLOOKUP(CONCATENATE($B$1,$C24,$D$1),Adatbázis!$A$5:$BY$2525,Adatbázis!BA$3,FALSE),""))</f>
        <v/>
      </c>
      <c r="AT24" s="3" t="str">
        <f>IF($C$1=Legördülő!$D$3,VLOOKUP(CONCATENATE($B$1,$C24,Legördülő!$G$11),Adatbázis!$A$6:$BY$2525,Adatbázis!BB$3,FALSE),IF($C$1=Legördülő!$D$5,VLOOKUP(CONCATENATE($B$1,$C24,$D$1),Adatbázis!$A$5:$BY$2525,Adatbázis!BB$3,FALSE),""))</f>
        <v/>
      </c>
      <c r="AU24" s="3" t="str">
        <f>IF($C$1=Legördülő!$D$3,VLOOKUP(CONCATENATE($B$1,$C24,Legördülő!$G$11),Adatbázis!$A$6:$BY$2525,Adatbázis!BC$3,FALSE),IF($C$1=Legördülő!$D$5,VLOOKUP(CONCATENATE($B$1,$C24,$D$1),Adatbázis!$A$5:$BY$2525,Adatbázis!BC$3,FALSE),""))</f>
        <v/>
      </c>
      <c r="AV24" s="3" t="str">
        <f>IF($C$1=Legördülő!$D$3,VLOOKUP(CONCATENATE($B$1,$C24,Legördülő!$G$11),Adatbázis!$A$6:$BY$2525,Adatbázis!BD$3,FALSE),IF($C$1=Legördülő!$D$5,VLOOKUP(CONCATENATE($B$1,$C24,$D$1),Adatbázis!$A$5:$BY$2525,Adatbázis!BD$3,FALSE),""))</f>
        <v/>
      </c>
      <c r="AW24" s="3" t="str">
        <f>IF($C$1=Legördülő!$D$3,VLOOKUP(CONCATENATE($B$1,$C24,Legördülő!$G$11),Adatbázis!$A$6:$BY$2525,Adatbázis!BE$3,FALSE),IF($C$1=Legördülő!$D$5,VLOOKUP(CONCATENATE($B$1,$C24,$D$1),Adatbázis!$A$5:$BY$2525,Adatbázis!BE$3,FALSE),""))</f>
        <v/>
      </c>
      <c r="AX24" s="3" t="str">
        <f>IF($C$1=Legördülő!$D$3,VLOOKUP(CONCATENATE($B$1,$C24,Legördülő!$G$11),Adatbázis!$A$6:$BY$2525,Adatbázis!BF$3,FALSE),IF($C$1=Legördülő!$D$5,VLOOKUP(CONCATENATE($B$1,$C24,$D$1),Adatbázis!$A$5:$BY$2525,Adatbázis!BF$3,FALSE),""))</f>
        <v/>
      </c>
      <c r="AY24" s="3" t="str">
        <f>IF($C$1=Legördülő!$D$3,VLOOKUP(CONCATENATE($B$1,$C24,Legördülő!$G$11),Adatbázis!$A$6:$BY$2525,Adatbázis!BG$3,FALSE),IF($C$1=Legördülő!$D$5,VLOOKUP(CONCATENATE($B$1,$C24,$D$1),Adatbázis!$A$5:$BY$2525,Adatbázis!BG$3,FALSE),""))</f>
        <v/>
      </c>
      <c r="AZ24" s="3" t="str">
        <f>IF($C$1=Legördülő!$D$3,VLOOKUP(CONCATENATE($B$1,$C24,Legördülő!$G$11),Adatbázis!$A$6:$BY$2525,Adatbázis!BH$3,FALSE),IF($C$1=Legördülő!$D$5,VLOOKUP(CONCATENATE($B$1,$C24,$D$1),Adatbázis!$A$5:$BY$2525,Adatbázis!BH$3,FALSE),""))</f>
        <v/>
      </c>
      <c r="BA24" s="3" t="str">
        <f>IF($C$1=Legördülő!$D$3,VLOOKUP(CONCATENATE($B$1,$C24,Legördülő!$G$11),Adatbázis!$A$6:$BY$2525,Adatbázis!BI$3,FALSE),IF($C$1=Legördülő!$D$5,VLOOKUP(CONCATENATE($B$1,$C24,$D$1),Adatbázis!$A$5:$BY$2525,Adatbázis!BI$3,FALSE),""))</f>
        <v/>
      </c>
      <c r="BB24" s="3" t="str">
        <f>IF($C$1=Legördülő!$D$3,VLOOKUP(CONCATENATE($B$1,$C24,Legördülő!$G$11),Adatbázis!$A$6:$BY$2525,Adatbázis!BJ$3,FALSE),IF($C$1=Legördülő!$D$5,VLOOKUP(CONCATENATE($B$1,$C24,$D$1),Adatbázis!$A$5:$BY$2525,Adatbázis!BJ$3,FALSE),""))</f>
        <v/>
      </c>
      <c r="BC24" s="3" t="str">
        <f>IF($C$1=Legördülő!$D$3,VLOOKUP(CONCATENATE($B$1,$C24,Legördülő!$G$11),Adatbázis!$A$6:$BY$2525,Adatbázis!BK$3,FALSE),IF($C$1=Legördülő!$D$5,VLOOKUP(CONCATENATE($B$1,$C24,$D$1),Adatbázis!$A$5:$BY$2525,Adatbázis!BK$3,FALSE),""))</f>
        <v/>
      </c>
      <c r="BD24" s="3" t="str">
        <f>IF($C$1=Legördülő!$D$3,VLOOKUP(CONCATENATE($B$1,$C24,Legördülő!$G$11),Adatbázis!$A$6:$BY$2525,Adatbázis!BL$3,FALSE),IF($C$1=Legördülő!$D$5,VLOOKUP(CONCATENATE($B$1,$C24,$D$1),Adatbázis!$A$5:$BY$2525,Adatbázis!BL$3,FALSE),""))</f>
        <v/>
      </c>
      <c r="BE24" s="3" t="str">
        <f>IF($C$1=Legördülő!$D$3,VLOOKUP(CONCATENATE($B$1,$C24,Legördülő!$G$11),Adatbázis!$A$6:$BY$2525,Adatbázis!BM$3,FALSE),IF($C$1=Legördülő!$D$5,VLOOKUP(CONCATENATE($B$1,$C24,$D$1),Adatbázis!$A$5:$BY$2525,Adatbázis!BM$3,FALSE),""))</f>
        <v/>
      </c>
      <c r="BF24" s="3" t="str">
        <f>IF($C$1=Legördülő!$D$3,VLOOKUP(CONCATENATE($B$1,$C24,Legördülő!$G$11),Adatbázis!$A$6:$BY$2525,Adatbázis!BN$3,FALSE),IF($C$1=Legördülő!$D$5,VLOOKUP(CONCATENATE($B$1,$C24,$D$1),Adatbázis!$A$5:$BY$2525,Adatbázis!BN$3,FALSE),""))</f>
        <v/>
      </c>
      <c r="BG24" s="3" t="str">
        <f>IF($C$1=Legördülő!$D$3,VLOOKUP(CONCATENATE($B$1,$C24,Legördülő!$G$11),Adatbázis!$A$6:$BY$2525,Adatbázis!BO$3,FALSE),IF($C$1=Legördülő!$D$5,VLOOKUP(CONCATENATE($B$1,$C24,$D$1),Adatbázis!$A$5:$BY$2525,Adatbázis!BO$3,FALSE),""))</f>
        <v/>
      </c>
      <c r="BH24" s="3" t="str">
        <f>IF($C$1=Legördülő!$D$3,VLOOKUP(CONCATENATE($B$1,$C24,Legördülő!$G$11),Adatbázis!$A$6:$BY$2525,Adatbázis!BP$3,FALSE),IF($C$1=Legördülő!$D$5,VLOOKUP(CONCATENATE($B$1,$C24,$D$1),Adatbázis!$A$5:$BY$2525,Adatbázis!BP$3,FALSE),""))</f>
        <v/>
      </c>
      <c r="BI24" s="3" t="str">
        <f>IF($C$1=Legördülő!$D$3,VLOOKUP(CONCATENATE($B$1,$C24,Legördülő!$G$11),Adatbázis!$A$6:$BY$2525,Adatbázis!BQ$3,FALSE),IF($C$1=Legördülő!$D$5,VLOOKUP(CONCATENATE($B$1,$C24,$D$1),Adatbázis!$A$5:$BY$2525,Adatbázis!BQ$3,FALSE),""))</f>
        <v/>
      </c>
      <c r="BJ24" s="3" t="str">
        <f>IF($C$1=Legördülő!$D$3,VLOOKUP(CONCATENATE($B$1,$C24,Legördülő!$G$11),Adatbázis!$A$6:$BY$2525,Adatbázis!BR$3,FALSE),IF($C$1=Legördülő!$D$5,VLOOKUP(CONCATENATE($B$1,$C24,$D$1),Adatbázis!$A$5:$BY$2525,Adatbázis!BR$3,FALSE),""))</f>
        <v/>
      </c>
      <c r="BK24" s="3" t="str">
        <f>IF($C$1=Legördülő!$D$3,VLOOKUP(CONCATENATE($B$1,$C24,Legördülő!$G$11),Adatbázis!$A$6:$BY$2525,Adatbázis!BS$3,FALSE),IF($C$1=Legördülő!$D$5,VLOOKUP(CONCATENATE($B$1,$C24,$D$1),Adatbázis!$A$5:$BY$2525,Adatbázis!BS$3,FALSE),""))</f>
        <v/>
      </c>
      <c r="BL24" s="3" t="str">
        <f>IF($C$1=Legördülő!$D$3,VLOOKUP(CONCATENATE($B$1,$C24,Legördülő!$G$11),Adatbázis!$A$6:$BY$2525,Adatbázis!BT$3,FALSE),IF($C$1=Legördülő!$D$5,VLOOKUP(CONCATENATE($B$1,$C24,$D$1),Adatbázis!$A$5:$BY$2525,Adatbázis!BT$3,FALSE),""))</f>
        <v/>
      </c>
      <c r="BM24" s="3" t="str">
        <f>IF($C$1=Legördülő!$D$3,VLOOKUP(CONCATENATE($B$1,$C24,Legördülő!$G$11),Adatbázis!$A$6:$BY$2525,Adatbázis!BU$3,FALSE),IF($C$1=Legördülő!$D$5,VLOOKUP(CONCATENATE($B$1,$C24,$D$1),Adatbázis!$A$5:$BY$2525,Adatbázis!BU$3,FALSE),""))</f>
        <v/>
      </c>
      <c r="BN24" s="3" t="str">
        <f>IF($C$1=Legördülő!$D$3,VLOOKUP(CONCATENATE($B$1,$C24,Legördülő!$G$11),Adatbázis!$A$6:$BY$2525,Adatbázis!BV$3,FALSE),IF($C$1=Legördülő!$D$5,VLOOKUP(CONCATENATE($B$1,$C24,$D$1),Adatbázis!$A$5:$BY$2525,Adatbázis!BV$3,FALSE),""))</f>
        <v/>
      </c>
      <c r="BO24" s="3" t="str">
        <f>IF($C$1=Legördülő!$D$3,VLOOKUP(CONCATENATE($B$1,$C24,Legördülő!$G$11),Adatbázis!$A$6:$BY$2525,Adatbázis!BW$3,FALSE),IF($C$1=Legördülő!$D$5,VLOOKUP(CONCATENATE($B$1,$C24,$D$1),Adatbázis!$A$5:$BY$2525,Adatbázis!BW$3,FALSE),""))</f>
        <v/>
      </c>
      <c r="BP24" s="3" t="str">
        <f>IF($C$1=Legördülő!$D$3,VLOOKUP(CONCATENATE($B$1,$C24,Legördülő!$G$11),Adatbázis!$A$6:$BY$2525,Adatbázis!BX$3,FALSE),IF($C$1=Legördülő!$D$5,VLOOKUP(CONCATENATE($B$1,$C24,$D$1),Adatbázis!$A$5:$BY$2525,Adatbázis!BX$3,FALSE),""))</f>
        <v/>
      </c>
    </row>
    <row r="25" spans="2:68" x14ac:dyDescent="0.25">
      <c r="B25">
        <f t="shared" si="0"/>
        <v>2010</v>
      </c>
      <c r="C25" s="2" t="str">
        <f>IF($C$1=Legördülő!$D$4,"",Adatbázis!$L28)</f>
        <v>39 Egyéb ügyintézők</v>
      </c>
      <c r="D25" t="str">
        <f>IF($C$1=Legördülő!$D$5,$D$1,"")</f>
        <v/>
      </c>
      <c r="E25" s="3">
        <f>IF($C$1=Legördülő!$D$2,VLOOKUP(CONCATENATE(Megjelenítő!$B$1,Megjelenítő!$C25,Megjelenítő!E$2),Adatbázis!$B$6:$BY$2525,76,FALSE),IF($C$1=Legördülő!$D$3,VLOOKUP(CONCATENATE($B$1,$C25,Legördülő!$G$11),Adatbázis!$A$6:$BY$2525,Adatbázis!M$3,FALSE),IF($C$1=Legördülő!$D$5,VLOOKUP(CONCATENATE($B$1,$C25,$D$1),Adatbázis!$A$5:$BY$2525,Adatbázis!M$3,FALSE),"")))</f>
        <v>0.60000000000000009</v>
      </c>
      <c r="F25" s="3">
        <f>IF($C$1=Legördülő!$D$2,VLOOKUP(CONCATENATE(Megjelenítő!$B$1,Megjelenítő!$C25,Megjelenítő!F$2),Adatbázis!$B$6:$BY$2525,76,FALSE),IF($C$1=Legördülő!$D$3,VLOOKUP(CONCATENATE($B$1,$C25,Legördülő!$G$11),Adatbázis!$A$6:$BY$2525,Adatbázis!N$3,FALSE),IF($C$1=Legördülő!$D$5,VLOOKUP(CONCATENATE($B$1,$C25,$D$1),Adatbázis!$A$5:$BY$2525,Adatbázis!N$3,FALSE),"")))</f>
        <v>26.400000000000002</v>
      </c>
      <c r="G25" s="3">
        <f>IF($C$1=Legördülő!$D$2,VLOOKUP(CONCATENATE(Megjelenítő!$B$1,Megjelenítő!$C25,Megjelenítő!G$2),Adatbázis!$B$6:$BY$2525,76,FALSE),IF($C$1=Legördülő!$D$3,VLOOKUP(CONCATENATE($B$1,$C25,Legördülő!$G$11),Adatbázis!$A$6:$BY$2525,Adatbázis!O$3,FALSE),IF($C$1=Legördülő!$D$5,VLOOKUP(CONCATENATE($B$1,$C25,$D$1),Adatbázis!$A$5:$BY$2525,Adatbázis!O$3,FALSE),"")))</f>
        <v>179.2</v>
      </c>
      <c r="H25" s="3">
        <f>IF($C$1=Legördülő!$D$2,VLOOKUP(CONCATENATE(Megjelenítő!$B$1,Megjelenítő!$C25,Megjelenítő!H$2),Adatbázis!$B$6:$BY$2525,76,FALSE),IF($C$1=Legördülő!$D$3,VLOOKUP(CONCATENATE($B$1,$C25,Legördülő!$G$11),Adatbázis!$A$6:$BY$2525,Adatbázis!P$3,FALSE),IF($C$1=Legördülő!$D$5,VLOOKUP(CONCATENATE($B$1,$C25,$D$1),Adatbázis!$A$5:$BY$2525,Adatbázis!P$3,FALSE),"")))</f>
        <v>442.19999999999993</v>
      </c>
      <c r="I25" s="3">
        <f>IF($C$1=Legördülő!$D$2,VLOOKUP(CONCATENATE(Megjelenítő!$B$1,Megjelenítő!$C25,Megjelenítő!I$2),Adatbázis!$B$6:$BY$2525,76,FALSE),IF($C$1=Legördülő!$D$3,VLOOKUP(CONCATENATE($B$1,$C25,Legördülő!$G$11),Adatbázis!$A$6:$BY$2525,Adatbázis!Q$3,FALSE),IF($C$1=Legördülő!$D$5,VLOOKUP(CONCATENATE($B$1,$C25,$D$1),Adatbázis!$A$5:$BY$2525,Adatbázis!Q$3,FALSE),"")))</f>
        <v>5488.0000000000009</v>
      </c>
      <c r="J25" s="3">
        <f>IF($C$1=Legördülő!$D$2,VLOOKUP(CONCATENATE(Megjelenítő!$B$1,Megjelenítő!$C25,Megjelenítő!J$2),Adatbázis!$B$6:$BY$2525,76,FALSE),IF($C$1=Legördülő!$D$3,VLOOKUP(CONCATENATE($B$1,$C25,Legördülő!$G$11),Adatbázis!$A$6:$BY$2525,Adatbázis!R$3,FALSE),IF($C$1=Legördülő!$D$5,VLOOKUP(CONCATENATE($B$1,$C25,$D$1),Adatbázis!$A$5:$BY$2525,Adatbázis!R$3,FALSE),"")))</f>
        <v>3387.6</v>
      </c>
      <c r="K25" s="3">
        <f>IF($C$1=Legördülő!$D$2,VLOOKUP(CONCATENATE(Megjelenítő!$B$1,Megjelenítő!$C25,Megjelenítő!K$2),Adatbázis!$B$6:$BY$2525,76,FALSE),IF($C$1=Legördülő!$D$3,VLOOKUP(CONCATENATE($B$1,$C25,Legördülő!$G$11),Adatbázis!$A$6:$BY$2525,Adatbázis!S$3,FALSE),IF($C$1=Legördülő!$D$5,VLOOKUP(CONCATENATE($B$1,$C25,$D$1),Adatbázis!$A$5:$BY$2525,Adatbázis!S$3,FALSE),"")))</f>
        <v>486.80000000000007</v>
      </c>
      <c r="L25" s="3">
        <f>IF($C$1=Legördülő!$D$2,VLOOKUP(CONCATENATE(Megjelenítő!$B$1,Megjelenítő!$C25,Megjelenítő!L$2),Adatbázis!$B$6:$BY$2525,76,FALSE),IF($C$1=Legördülő!$D$3,VLOOKUP(CONCATENATE($B$1,$C25,Legördülő!$G$11),Adatbázis!$A$6:$BY$2525,Adatbázis!T$3,FALSE),IF($C$1=Legördülő!$D$5,VLOOKUP(CONCATENATE($B$1,$C25,$D$1),Adatbázis!$A$5:$BY$2525,Adatbázis!T$3,FALSE),"")))</f>
        <v>2384.4</v>
      </c>
      <c r="M25" s="3">
        <f>IF($C$1=Legördülő!$D$2,VLOOKUP(CONCATENATE(Megjelenítő!$B$1,Megjelenítő!$C25,Megjelenítő!M$2),Adatbázis!$B$6:$BY$2525,76,FALSE),IF($C$1=Legördülő!$D$3,VLOOKUP(CONCATENATE($B$1,$C25,Legördülő!$G$11),Adatbázis!$A$6:$BY$2525,Adatbázis!U$3,FALSE),IF($C$1=Legördülő!$D$5,VLOOKUP(CONCATENATE($B$1,$C25,$D$1),Adatbázis!$A$5:$BY$2525,Adatbázis!U$3,FALSE),"")))</f>
        <v>607.20000000000005</v>
      </c>
      <c r="N25" s="3">
        <f>IF($C$1=Legördülő!$D$2,VLOOKUP(CONCATENATE(Megjelenítő!$B$1,Megjelenítő!$C25,Megjelenítő!N$2),Adatbázis!$B$6:$BY$2525,76,FALSE),IF($C$1=Legördülő!$D$3,VLOOKUP(CONCATENATE($B$1,$C25,Legördülő!$G$11),Adatbázis!$A$6:$BY$2525,Adatbázis!V$3,FALSE),IF($C$1=Legördülő!$D$5,VLOOKUP(CONCATENATE($B$1,$C25,$D$1),Adatbázis!$A$5:$BY$2525,Adatbázis!V$3,FALSE),"")))</f>
        <v>13002.4</v>
      </c>
      <c r="O25" s="3" t="str">
        <f>IF($C$1=Legördülő!$D$3,VLOOKUP(CONCATENATE($B$1,$C25,Legördülő!$G$11),Adatbázis!$A$6:$BY$2525,Adatbázis!W$3,FALSE),IF($C$1=Legördülő!$D$5,VLOOKUP(CONCATENATE($B$1,$C25,$D$1),Adatbázis!$A$5:$BY$2525,Adatbázis!W$3,FALSE),""))</f>
        <v/>
      </c>
      <c r="P25" s="3" t="str">
        <f>IF($C$1=Legördülő!$D$3,VLOOKUP(CONCATENATE($B$1,$C25,Legördülő!$G$11),Adatbázis!$A$6:$BY$2525,Adatbázis!X$3,FALSE),IF($C$1=Legördülő!$D$5,VLOOKUP(CONCATENATE($B$1,$C25,$D$1),Adatbázis!$A$5:$BY$2525,Adatbázis!X$3,FALSE),""))</f>
        <v/>
      </c>
      <c r="Q25" s="3" t="str">
        <f>IF($C$1=Legördülő!$D$3,VLOOKUP(CONCATENATE($B$1,$C25,Legördülő!$G$11),Adatbázis!$A$6:$BY$2525,Adatbázis!Y$3,FALSE),IF($C$1=Legördülő!$D$5,VLOOKUP(CONCATENATE($B$1,$C25,$D$1),Adatbázis!$A$5:$BY$2525,Adatbázis!Y$3,FALSE),""))</f>
        <v/>
      </c>
      <c r="R25" s="3" t="str">
        <f>IF($C$1=Legördülő!$D$3,VLOOKUP(CONCATENATE($B$1,$C25,Legördülő!$G$11),Adatbázis!$A$6:$BY$2525,Adatbázis!Z$3,FALSE),IF($C$1=Legördülő!$D$5,VLOOKUP(CONCATENATE($B$1,$C25,$D$1),Adatbázis!$A$5:$BY$2525,Adatbázis!Z$3,FALSE),""))</f>
        <v/>
      </c>
      <c r="S25" s="3" t="str">
        <f>IF($C$1=Legördülő!$D$3,VLOOKUP(CONCATENATE($B$1,$C25,Legördülő!$G$11),Adatbázis!$A$6:$BY$2525,Adatbázis!AA$3,FALSE),IF($C$1=Legördülő!$D$5,VLOOKUP(CONCATENATE($B$1,$C25,$D$1),Adatbázis!$A$5:$BY$2525,Adatbázis!AA$3,FALSE),""))</f>
        <v/>
      </c>
      <c r="T25" s="3" t="str">
        <f>IF($C$1=Legördülő!$D$3,VLOOKUP(CONCATENATE($B$1,$C25,Legördülő!$G$11),Adatbázis!$A$6:$BY$2525,Adatbázis!AB$3,FALSE),IF($C$1=Legördülő!$D$5,VLOOKUP(CONCATENATE($B$1,$C25,$D$1),Adatbázis!$A$5:$BY$2525,Adatbázis!AB$3,FALSE),""))</f>
        <v/>
      </c>
      <c r="U25" s="3" t="str">
        <f>IF($C$1=Legördülő!$D$3,VLOOKUP(CONCATENATE($B$1,$C25,Legördülő!$G$11),Adatbázis!$A$6:$BY$2525,Adatbázis!AC$3,FALSE),IF($C$1=Legördülő!$D$5,VLOOKUP(CONCATENATE($B$1,$C25,$D$1),Adatbázis!$A$5:$BY$2525,Adatbázis!AC$3,FALSE),""))</f>
        <v/>
      </c>
      <c r="V25" s="3" t="str">
        <f>IF($C$1=Legördülő!$D$3,VLOOKUP(CONCATENATE($B$1,$C25,Legördülő!$G$11),Adatbázis!$A$6:$BY$2525,Adatbázis!AD$3,FALSE),IF($C$1=Legördülő!$D$5,VLOOKUP(CONCATENATE($B$1,$C25,$D$1),Adatbázis!$A$5:$BY$2525,Adatbázis!AD$3,FALSE),""))</f>
        <v/>
      </c>
      <c r="W25" s="3" t="str">
        <f>IF($C$1=Legördülő!$D$3,VLOOKUP(CONCATENATE($B$1,$C25,Legördülő!$G$11),Adatbázis!$A$6:$BY$2525,Adatbázis!AE$3,FALSE),IF($C$1=Legördülő!$D$5,VLOOKUP(CONCATENATE($B$1,$C25,$D$1),Adatbázis!$A$5:$BY$2525,Adatbázis!AE$3,FALSE),""))</f>
        <v/>
      </c>
      <c r="X25" s="3" t="str">
        <f>IF($C$1=Legördülő!$D$3,VLOOKUP(CONCATENATE($B$1,$C25,Legördülő!$G$11),Adatbázis!$A$6:$BY$2525,Adatbázis!AF$3,FALSE),IF($C$1=Legördülő!$D$5,VLOOKUP(CONCATENATE($B$1,$C25,$D$1),Adatbázis!$A$5:$BY$2525,Adatbázis!AF$3,FALSE),""))</f>
        <v/>
      </c>
      <c r="Y25" s="3" t="str">
        <f>IF($C$1=Legördülő!$D$3,VLOOKUP(CONCATENATE($B$1,$C25,Legördülő!$G$11),Adatbázis!$A$6:$BY$2525,Adatbázis!AG$3,FALSE),IF($C$1=Legördülő!$D$5,VLOOKUP(CONCATENATE($B$1,$C25,$D$1),Adatbázis!$A$5:$BY$2525,Adatbázis!AG$3,FALSE),""))</f>
        <v/>
      </c>
      <c r="Z25" s="3" t="str">
        <f>IF($C$1=Legördülő!$D$3,VLOOKUP(CONCATENATE($B$1,$C25,Legördülő!$G$11),Adatbázis!$A$6:$BY$2525,Adatbázis!AH$3,FALSE),IF($C$1=Legördülő!$D$5,VLOOKUP(CONCATENATE($B$1,$C25,$D$1),Adatbázis!$A$5:$BY$2525,Adatbázis!AH$3,FALSE),""))</f>
        <v/>
      </c>
      <c r="AA25" s="3" t="str">
        <f>IF($C$1=Legördülő!$D$3,VLOOKUP(CONCATENATE($B$1,$C25,Legördülő!$G$11),Adatbázis!$A$6:$BY$2525,Adatbázis!AI$3,FALSE),IF($C$1=Legördülő!$D$5,VLOOKUP(CONCATENATE($B$1,$C25,$D$1),Adatbázis!$A$5:$BY$2525,Adatbázis!AI$3,FALSE),""))</f>
        <v/>
      </c>
      <c r="AB25" s="3" t="str">
        <f>IF($C$1=Legördülő!$D$3,VLOOKUP(CONCATENATE($B$1,$C25,Legördülő!$G$11),Adatbázis!$A$6:$BY$2525,Adatbázis!AJ$3,FALSE),IF($C$1=Legördülő!$D$5,VLOOKUP(CONCATENATE($B$1,$C25,$D$1),Adatbázis!$A$5:$BY$2525,Adatbázis!AJ$3,FALSE),""))</f>
        <v/>
      </c>
      <c r="AC25" s="3" t="str">
        <f>IF($C$1=Legördülő!$D$3,VLOOKUP(CONCATENATE($B$1,$C25,Legördülő!$G$11),Adatbázis!$A$6:$BY$2525,Adatbázis!AK$3,FALSE),IF($C$1=Legördülő!$D$5,VLOOKUP(CONCATENATE($B$1,$C25,$D$1),Adatbázis!$A$5:$BY$2525,Adatbázis!AK$3,FALSE),""))</f>
        <v/>
      </c>
      <c r="AD25" s="3" t="str">
        <f>IF($C$1=Legördülő!$D$3,VLOOKUP(CONCATENATE($B$1,$C25,Legördülő!$G$11),Adatbázis!$A$6:$BY$2525,Adatbázis!AL$3,FALSE),IF($C$1=Legördülő!$D$5,VLOOKUP(CONCATENATE($B$1,$C25,$D$1),Adatbázis!$A$5:$BY$2525,Adatbázis!AL$3,FALSE),""))</f>
        <v/>
      </c>
      <c r="AE25" s="3" t="str">
        <f>IF($C$1=Legördülő!$D$3,VLOOKUP(CONCATENATE($B$1,$C25,Legördülő!$G$11),Adatbázis!$A$6:$BY$2525,Adatbázis!AM$3,FALSE),IF($C$1=Legördülő!$D$5,VLOOKUP(CONCATENATE($B$1,$C25,$D$1),Adatbázis!$A$5:$BY$2525,Adatbázis!AM$3,FALSE),""))</f>
        <v/>
      </c>
      <c r="AF25" s="3" t="str">
        <f>IF($C$1=Legördülő!$D$3,VLOOKUP(CONCATENATE($B$1,$C25,Legördülő!$G$11),Adatbázis!$A$6:$BY$2525,Adatbázis!AN$3,FALSE),IF($C$1=Legördülő!$D$5,VLOOKUP(CONCATENATE($B$1,$C25,$D$1),Adatbázis!$A$5:$BY$2525,Adatbázis!AN$3,FALSE),""))</f>
        <v/>
      </c>
      <c r="AG25" s="3" t="str">
        <f>IF($C$1=Legördülő!$D$3,VLOOKUP(CONCATENATE($B$1,$C25,Legördülő!$G$11),Adatbázis!$A$6:$BY$2525,Adatbázis!AO$3,FALSE),IF($C$1=Legördülő!$D$5,VLOOKUP(CONCATENATE($B$1,$C25,$D$1),Adatbázis!$A$5:$BY$2525,Adatbázis!AO$3,FALSE),""))</f>
        <v/>
      </c>
      <c r="AH25" s="3" t="str">
        <f>IF($C$1=Legördülő!$D$3,VLOOKUP(CONCATENATE($B$1,$C25,Legördülő!$G$11),Adatbázis!$A$6:$BY$2525,Adatbázis!AP$3,FALSE),IF($C$1=Legördülő!$D$5,VLOOKUP(CONCATENATE($B$1,$C25,$D$1),Adatbázis!$A$5:$BY$2525,Adatbázis!AP$3,FALSE),""))</f>
        <v/>
      </c>
      <c r="AI25" s="3" t="str">
        <f>IF($C$1=Legördülő!$D$3,VLOOKUP(CONCATENATE($B$1,$C25,Legördülő!$G$11),Adatbázis!$A$6:$BY$2525,Adatbázis!AQ$3,FALSE),IF($C$1=Legördülő!$D$5,VLOOKUP(CONCATENATE($B$1,$C25,$D$1),Adatbázis!$A$5:$BY$2525,Adatbázis!AQ$3,FALSE),""))</f>
        <v/>
      </c>
      <c r="AJ25" s="3" t="str">
        <f>IF($C$1=Legördülő!$D$3,VLOOKUP(CONCATENATE($B$1,$C25,Legördülő!$G$11),Adatbázis!$A$6:$BY$2525,Adatbázis!AR$3,FALSE),IF($C$1=Legördülő!$D$5,VLOOKUP(CONCATENATE($B$1,$C25,$D$1),Adatbázis!$A$5:$BY$2525,Adatbázis!AR$3,FALSE),""))</f>
        <v/>
      </c>
      <c r="AK25" s="3" t="str">
        <f>IF($C$1=Legördülő!$D$3,VLOOKUP(CONCATENATE($B$1,$C25,Legördülő!$G$11),Adatbázis!$A$6:$BY$2525,Adatbázis!AS$3,FALSE),IF($C$1=Legördülő!$D$5,VLOOKUP(CONCATENATE($B$1,$C25,$D$1),Adatbázis!$A$5:$BY$2525,Adatbázis!AS$3,FALSE),""))</f>
        <v/>
      </c>
      <c r="AL25" s="3" t="str">
        <f>IF($C$1=Legördülő!$D$3,VLOOKUP(CONCATENATE($B$1,$C25,Legördülő!$G$11),Adatbázis!$A$6:$BY$2525,Adatbázis!AT$3,FALSE),IF($C$1=Legördülő!$D$5,VLOOKUP(CONCATENATE($B$1,$C25,$D$1),Adatbázis!$A$5:$BY$2525,Adatbázis!AT$3,FALSE),""))</f>
        <v/>
      </c>
      <c r="AM25" s="3" t="str">
        <f>IF($C$1=Legördülő!$D$3,VLOOKUP(CONCATENATE($B$1,$C25,Legördülő!$G$11),Adatbázis!$A$6:$BY$2525,Adatbázis!AU$3,FALSE),IF($C$1=Legördülő!$D$5,VLOOKUP(CONCATENATE($B$1,$C25,$D$1),Adatbázis!$A$5:$BY$2525,Adatbázis!AU$3,FALSE),""))</f>
        <v/>
      </c>
      <c r="AN25" s="3" t="str">
        <f>IF($C$1=Legördülő!$D$3,VLOOKUP(CONCATENATE($B$1,$C25,Legördülő!$G$11),Adatbázis!$A$6:$BY$2525,Adatbázis!AV$3,FALSE),IF($C$1=Legördülő!$D$5,VLOOKUP(CONCATENATE($B$1,$C25,$D$1),Adatbázis!$A$5:$BY$2525,Adatbázis!AV$3,FALSE),""))</f>
        <v/>
      </c>
      <c r="AO25" s="3" t="str">
        <f>IF($C$1=Legördülő!$D$3,VLOOKUP(CONCATENATE($B$1,$C25,Legördülő!$G$11),Adatbázis!$A$6:$BY$2525,Adatbázis!AW$3,FALSE),IF($C$1=Legördülő!$D$5,VLOOKUP(CONCATENATE($B$1,$C25,$D$1),Adatbázis!$A$5:$BY$2525,Adatbázis!AW$3,FALSE),""))</f>
        <v/>
      </c>
      <c r="AP25" s="3" t="str">
        <f>IF($C$1=Legördülő!$D$3,VLOOKUP(CONCATENATE($B$1,$C25,Legördülő!$G$11),Adatbázis!$A$6:$BY$2525,Adatbázis!AX$3,FALSE),IF($C$1=Legördülő!$D$5,VLOOKUP(CONCATENATE($B$1,$C25,$D$1),Adatbázis!$A$5:$BY$2525,Adatbázis!AX$3,FALSE),""))</f>
        <v/>
      </c>
      <c r="AQ25" s="3" t="str">
        <f>IF($C$1=Legördülő!$D$3,VLOOKUP(CONCATENATE($B$1,$C25,Legördülő!$G$11),Adatbázis!$A$6:$BY$2525,Adatbázis!AY$3,FALSE),IF($C$1=Legördülő!$D$5,VLOOKUP(CONCATENATE($B$1,$C25,$D$1),Adatbázis!$A$5:$BY$2525,Adatbázis!AY$3,FALSE),""))</f>
        <v/>
      </c>
      <c r="AR25" s="3" t="str">
        <f>IF($C$1=Legördülő!$D$3,VLOOKUP(CONCATENATE($B$1,$C25,Legördülő!$G$11),Adatbázis!$A$6:$BY$2525,Adatbázis!AZ$3,FALSE),IF($C$1=Legördülő!$D$5,VLOOKUP(CONCATENATE($B$1,$C25,$D$1),Adatbázis!$A$5:$BY$2525,Adatbázis!AZ$3,FALSE),""))</f>
        <v/>
      </c>
      <c r="AS25" s="3" t="str">
        <f>IF($C$1=Legördülő!$D$3,VLOOKUP(CONCATENATE($B$1,$C25,Legördülő!$G$11),Adatbázis!$A$6:$BY$2525,Adatbázis!BA$3,FALSE),IF($C$1=Legördülő!$D$5,VLOOKUP(CONCATENATE($B$1,$C25,$D$1),Adatbázis!$A$5:$BY$2525,Adatbázis!BA$3,FALSE),""))</f>
        <v/>
      </c>
      <c r="AT25" s="3" t="str">
        <f>IF($C$1=Legördülő!$D$3,VLOOKUP(CONCATENATE($B$1,$C25,Legördülő!$G$11),Adatbázis!$A$6:$BY$2525,Adatbázis!BB$3,FALSE),IF($C$1=Legördülő!$D$5,VLOOKUP(CONCATENATE($B$1,$C25,$D$1),Adatbázis!$A$5:$BY$2525,Adatbázis!BB$3,FALSE),""))</f>
        <v/>
      </c>
      <c r="AU25" s="3" t="str">
        <f>IF($C$1=Legördülő!$D$3,VLOOKUP(CONCATENATE($B$1,$C25,Legördülő!$G$11),Adatbázis!$A$6:$BY$2525,Adatbázis!BC$3,FALSE),IF($C$1=Legördülő!$D$5,VLOOKUP(CONCATENATE($B$1,$C25,$D$1),Adatbázis!$A$5:$BY$2525,Adatbázis!BC$3,FALSE),""))</f>
        <v/>
      </c>
      <c r="AV25" s="3" t="str">
        <f>IF($C$1=Legördülő!$D$3,VLOOKUP(CONCATENATE($B$1,$C25,Legördülő!$G$11),Adatbázis!$A$6:$BY$2525,Adatbázis!BD$3,FALSE),IF($C$1=Legördülő!$D$5,VLOOKUP(CONCATENATE($B$1,$C25,$D$1),Adatbázis!$A$5:$BY$2525,Adatbázis!BD$3,FALSE),""))</f>
        <v/>
      </c>
      <c r="AW25" s="3" t="str">
        <f>IF($C$1=Legördülő!$D$3,VLOOKUP(CONCATENATE($B$1,$C25,Legördülő!$G$11),Adatbázis!$A$6:$BY$2525,Adatbázis!BE$3,FALSE),IF($C$1=Legördülő!$D$5,VLOOKUP(CONCATENATE($B$1,$C25,$D$1),Adatbázis!$A$5:$BY$2525,Adatbázis!BE$3,FALSE),""))</f>
        <v/>
      </c>
      <c r="AX25" s="3" t="str">
        <f>IF($C$1=Legördülő!$D$3,VLOOKUP(CONCATENATE($B$1,$C25,Legördülő!$G$11),Adatbázis!$A$6:$BY$2525,Adatbázis!BF$3,FALSE),IF($C$1=Legördülő!$D$5,VLOOKUP(CONCATENATE($B$1,$C25,$D$1),Adatbázis!$A$5:$BY$2525,Adatbázis!BF$3,FALSE),""))</f>
        <v/>
      </c>
      <c r="AY25" s="3" t="str">
        <f>IF($C$1=Legördülő!$D$3,VLOOKUP(CONCATENATE($B$1,$C25,Legördülő!$G$11),Adatbázis!$A$6:$BY$2525,Adatbázis!BG$3,FALSE),IF($C$1=Legördülő!$D$5,VLOOKUP(CONCATENATE($B$1,$C25,$D$1),Adatbázis!$A$5:$BY$2525,Adatbázis!BG$3,FALSE),""))</f>
        <v/>
      </c>
      <c r="AZ25" s="3" t="str">
        <f>IF($C$1=Legördülő!$D$3,VLOOKUP(CONCATENATE($B$1,$C25,Legördülő!$G$11),Adatbázis!$A$6:$BY$2525,Adatbázis!BH$3,FALSE),IF($C$1=Legördülő!$D$5,VLOOKUP(CONCATENATE($B$1,$C25,$D$1),Adatbázis!$A$5:$BY$2525,Adatbázis!BH$3,FALSE),""))</f>
        <v/>
      </c>
      <c r="BA25" s="3" t="str">
        <f>IF($C$1=Legördülő!$D$3,VLOOKUP(CONCATENATE($B$1,$C25,Legördülő!$G$11),Adatbázis!$A$6:$BY$2525,Adatbázis!BI$3,FALSE),IF($C$1=Legördülő!$D$5,VLOOKUP(CONCATENATE($B$1,$C25,$D$1),Adatbázis!$A$5:$BY$2525,Adatbázis!BI$3,FALSE),""))</f>
        <v/>
      </c>
      <c r="BB25" s="3" t="str">
        <f>IF($C$1=Legördülő!$D$3,VLOOKUP(CONCATENATE($B$1,$C25,Legördülő!$G$11),Adatbázis!$A$6:$BY$2525,Adatbázis!BJ$3,FALSE),IF($C$1=Legördülő!$D$5,VLOOKUP(CONCATENATE($B$1,$C25,$D$1),Adatbázis!$A$5:$BY$2525,Adatbázis!BJ$3,FALSE),""))</f>
        <v/>
      </c>
      <c r="BC25" s="3" t="str">
        <f>IF($C$1=Legördülő!$D$3,VLOOKUP(CONCATENATE($B$1,$C25,Legördülő!$G$11),Adatbázis!$A$6:$BY$2525,Adatbázis!BK$3,FALSE),IF($C$1=Legördülő!$D$5,VLOOKUP(CONCATENATE($B$1,$C25,$D$1),Adatbázis!$A$5:$BY$2525,Adatbázis!BK$3,FALSE),""))</f>
        <v/>
      </c>
      <c r="BD25" s="3" t="str">
        <f>IF($C$1=Legördülő!$D$3,VLOOKUP(CONCATENATE($B$1,$C25,Legördülő!$G$11),Adatbázis!$A$6:$BY$2525,Adatbázis!BL$3,FALSE),IF($C$1=Legördülő!$D$5,VLOOKUP(CONCATENATE($B$1,$C25,$D$1),Adatbázis!$A$5:$BY$2525,Adatbázis!BL$3,FALSE),""))</f>
        <v/>
      </c>
      <c r="BE25" s="3" t="str">
        <f>IF($C$1=Legördülő!$D$3,VLOOKUP(CONCATENATE($B$1,$C25,Legördülő!$G$11),Adatbázis!$A$6:$BY$2525,Adatbázis!BM$3,FALSE),IF($C$1=Legördülő!$D$5,VLOOKUP(CONCATENATE($B$1,$C25,$D$1),Adatbázis!$A$5:$BY$2525,Adatbázis!BM$3,FALSE),""))</f>
        <v/>
      </c>
      <c r="BF25" s="3" t="str">
        <f>IF($C$1=Legördülő!$D$3,VLOOKUP(CONCATENATE($B$1,$C25,Legördülő!$G$11),Adatbázis!$A$6:$BY$2525,Adatbázis!BN$3,FALSE),IF($C$1=Legördülő!$D$5,VLOOKUP(CONCATENATE($B$1,$C25,$D$1),Adatbázis!$A$5:$BY$2525,Adatbázis!BN$3,FALSE),""))</f>
        <v/>
      </c>
      <c r="BG25" s="3" t="str">
        <f>IF($C$1=Legördülő!$D$3,VLOOKUP(CONCATENATE($B$1,$C25,Legördülő!$G$11),Adatbázis!$A$6:$BY$2525,Adatbázis!BO$3,FALSE),IF($C$1=Legördülő!$D$5,VLOOKUP(CONCATENATE($B$1,$C25,$D$1),Adatbázis!$A$5:$BY$2525,Adatbázis!BO$3,FALSE),""))</f>
        <v/>
      </c>
      <c r="BH25" s="3" t="str">
        <f>IF($C$1=Legördülő!$D$3,VLOOKUP(CONCATENATE($B$1,$C25,Legördülő!$G$11),Adatbázis!$A$6:$BY$2525,Adatbázis!BP$3,FALSE),IF($C$1=Legördülő!$D$5,VLOOKUP(CONCATENATE($B$1,$C25,$D$1),Adatbázis!$A$5:$BY$2525,Adatbázis!BP$3,FALSE),""))</f>
        <v/>
      </c>
      <c r="BI25" s="3" t="str">
        <f>IF($C$1=Legördülő!$D$3,VLOOKUP(CONCATENATE($B$1,$C25,Legördülő!$G$11),Adatbázis!$A$6:$BY$2525,Adatbázis!BQ$3,FALSE),IF($C$1=Legördülő!$D$5,VLOOKUP(CONCATENATE($B$1,$C25,$D$1),Adatbázis!$A$5:$BY$2525,Adatbázis!BQ$3,FALSE),""))</f>
        <v/>
      </c>
      <c r="BJ25" s="3" t="str">
        <f>IF($C$1=Legördülő!$D$3,VLOOKUP(CONCATENATE($B$1,$C25,Legördülő!$G$11),Adatbázis!$A$6:$BY$2525,Adatbázis!BR$3,FALSE),IF($C$1=Legördülő!$D$5,VLOOKUP(CONCATENATE($B$1,$C25,$D$1),Adatbázis!$A$5:$BY$2525,Adatbázis!BR$3,FALSE),""))</f>
        <v/>
      </c>
      <c r="BK25" s="3" t="str">
        <f>IF($C$1=Legördülő!$D$3,VLOOKUP(CONCATENATE($B$1,$C25,Legördülő!$G$11),Adatbázis!$A$6:$BY$2525,Adatbázis!BS$3,FALSE),IF($C$1=Legördülő!$D$5,VLOOKUP(CONCATENATE($B$1,$C25,$D$1),Adatbázis!$A$5:$BY$2525,Adatbázis!BS$3,FALSE),""))</f>
        <v/>
      </c>
      <c r="BL25" s="3" t="str">
        <f>IF($C$1=Legördülő!$D$3,VLOOKUP(CONCATENATE($B$1,$C25,Legördülő!$G$11),Adatbázis!$A$6:$BY$2525,Adatbázis!BT$3,FALSE),IF($C$1=Legördülő!$D$5,VLOOKUP(CONCATENATE($B$1,$C25,$D$1),Adatbázis!$A$5:$BY$2525,Adatbázis!BT$3,FALSE),""))</f>
        <v/>
      </c>
      <c r="BM25" s="3" t="str">
        <f>IF($C$1=Legördülő!$D$3,VLOOKUP(CONCATENATE($B$1,$C25,Legördülő!$G$11),Adatbázis!$A$6:$BY$2525,Adatbázis!BU$3,FALSE),IF($C$1=Legördülő!$D$5,VLOOKUP(CONCATENATE($B$1,$C25,$D$1),Adatbázis!$A$5:$BY$2525,Adatbázis!BU$3,FALSE),""))</f>
        <v/>
      </c>
      <c r="BN25" s="3" t="str">
        <f>IF($C$1=Legördülő!$D$3,VLOOKUP(CONCATENATE($B$1,$C25,Legördülő!$G$11),Adatbázis!$A$6:$BY$2525,Adatbázis!BV$3,FALSE),IF($C$1=Legördülő!$D$5,VLOOKUP(CONCATENATE($B$1,$C25,$D$1),Adatbázis!$A$5:$BY$2525,Adatbázis!BV$3,FALSE),""))</f>
        <v/>
      </c>
      <c r="BO25" s="3" t="str">
        <f>IF($C$1=Legördülő!$D$3,VLOOKUP(CONCATENATE($B$1,$C25,Legördülő!$G$11),Adatbázis!$A$6:$BY$2525,Adatbázis!BW$3,FALSE),IF($C$1=Legördülő!$D$5,VLOOKUP(CONCATENATE($B$1,$C25,$D$1),Adatbázis!$A$5:$BY$2525,Adatbázis!BW$3,FALSE),""))</f>
        <v/>
      </c>
      <c r="BP25" s="3" t="str">
        <f>IF($C$1=Legördülő!$D$3,VLOOKUP(CONCATENATE($B$1,$C25,Legördülő!$G$11),Adatbázis!$A$6:$BY$2525,Adatbázis!BX$3,FALSE),IF($C$1=Legördülő!$D$5,VLOOKUP(CONCATENATE($B$1,$C25,$D$1),Adatbázis!$A$5:$BY$2525,Adatbázis!BX$3,FALSE),""))</f>
        <v/>
      </c>
    </row>
    <row r="26" spans="2:68" x14ac:dyDescent="0.25">
      <c r="B26">
        <f t="shared" si="0"/>
        <v>2010</v>
      </c>
      <c r="C26" s="2" t="str">
        <f>IF($C$1=Legördülő!$D$4,"",Adatbázis!$L29)</f>
        <v>41 Irodai, ügyviteli foglalkozások</v>
      </c>
      <c r="D26" t="str">
        <f>IF($C$1=Legördülő!$D$5,$D$1,"")</f>
        <v/>
      </c>
      <c r="E26" s="3">
        <f>IF($C$1=Legördülő!$D$2,VLOOKUP(CONCATENATE(Megjelenítő!$B$1,Megjelenítő!$C26,Megjelenítő!E$2),Adatbázis!$B$6:$BY$2525,76,FALSE),IF($C$1=Legördülő!$D$3,VLOOKUP(CONCATENATE($B$1,$C26,Legördülő!$G$11),Adatbázis!$A$6:$BY$2525,Adatbázis!M$3,FALSE),IF($C$1=Legördülő!$D$5,VLOOKUP(CONCATENATE($B$1,$C26,$D$1),Adatbázis!$A$5:$BY$2525,Adatbázis!M$3,FALSE),"")))</f>
        <v>69.5</v>
      </c>
      <c r="F26" s="3">
        <f>IF($C$1=Legördülő!$D$2,VLOOKUP(CONCATENATE(Megjelenítő!$B$1,Megjelenítő!$C26,Megjelenítő!F$2),Adatbázis!$B$6:$BY$2525,76,FALSE),IF($C$1=Legördülő!$D$3,VLOOKUP(CONCATENATE($B$1,$C26,Legördülő!$G$11),Adatbázis!$A$6:$BY$2525,Adatbázis!N$3,FALSE),IF($C$1=Legördülő!$D$5,VLOOKUP(CONCATENATE($B$1,$C26,$D$1),Adatbázis!$A$5:$BY$2525,Adatbázis!N$3,FALSE),"")))</f>
        <v>6160.5</v>
      </c>
      <c r="G26" s="3">
        <f>IF($C$1=Legördülő!$D$2,VLOOKUP(CONCATENATE(Megjelenítő!$B$1,Megjelenítő!$C26,Megjelenítő!G$2),Adatbázis!$B$6:$BY$2525,76,FALSE),IF($C$1=Legördülő!$D$3,VLOOKUP(CONCATENATE($B$1,$C26,Legördülő!$G$11),Adatbázis!$A$6:$BY$2525,Adatbázis!O$3,FALSE),IF($C$1=Legördülő!$D$5,VLOOKUP(CONCATENATE($B$1,$C26,$D$1),Adatbázis!$A$5:$BY$2525,Adatbázis!O$3,FALSE),"")))</f>
        <v>3421.5</v>
      </c>
      <c r="H26" s="3">
        <f>IF($C$1=Legördülő!$D$2,VLOOKUP(CONCATENATE(Megjelenítő!$B$1,Megjelenítő!$C26,Megjelenítő!H$2),Adatbázis!$B$6:$BY$2525,76,FALSE),IF($C$1=Legördülő!$D$3,VLOOKUP(CONCATENATE($B$1,$C26,Legördülő!$G$11),Adatbázis!$A$6:$BY$2525,Adatbázis!P$3,FALSE),IF($C$1=Legördülő!$D$5,VLOOKUP(CONCATENATE($B$1,$C26,$D$1),Adatbázis!$A$5:$BY$2525,Adatbázis!P$3,FALSE),"")))</f>
        <v>11055</v>
      </c>
      <c r="I26" s="3">
        <f>IF($C$1=Legördülő!$D$2,VLOOKUP(CONCATENATE(Megjelenítő!$B$1,Megjelenítő!$C26,Megjelenítő!I$2),Adatbázis!$B$6:$BY$2525,76,FALSE),IF($C$1=Legördülő!$D$3,VLOOKUP(CONCATENATE($B$1,$C26,Legördülő!$G$11),Adatbázis!$A$6:$BY$2525,Adatbázis!Q$3,FALSE),IF($C$1=Legördülő!$D$5,VLOOKUP(CONCATENATE($B$1,$C26,$D$1),Adatbázis!$A$5:$BY$2525,Adatbázis!Q$3,FALSE),"")))</f>
        <v>52673.5</v>
      </c>
      <c r="J26" s="3">
        <f>IF($C$1=Legördülő!$D$2,VLOOKUP(CONCATENATE(Megjelenítő!$B$1,Megjelenítő!$C26,Megjelenítő!J$2),Adatbázis!$B$6:$BY$2525,76,FALSE),IF($C$1=Legördülő!$D$3,VLOOKUP(CONCATENATE($B$1,$C26,Legördülő!$G$11),Adatbázis!$A$6:$BY$2525,Adatbázis!R$3,FALSE),IF($C$1=Legördülő!$D$5,VLOOKUP(CONCATENATE($B$1,$C26,$D$1),Adatbázis!$A$5:$BY$2525,Adatbázis!R$3,FALSE),"")))</f>
        <v>35580</v>
      </c>
      <c r="K26" s="3">
        <f>IF($C$1=Legördülő!$D$2,VLOOKUP(CONCATENATE(Megjelenítő!$B$1,Megjelenítő!$C26,Megjelenítő!K$2),Adatbázis!$B$6:$BY$2525,76,FALSE),IF($C$1=Legördülő!$D$3,VLOOKUP(CONCATENATE($B$1,$C26,Legördülő!$G$11),Adatbázis!$A$6:$BY$2525,Adatbázis!S$3,FALSE),IF($C$1=Legördülő!$D$5,VLOOKUP(CONCATENATE($B$1,$C26,$D$1),Adatbázis!$A$5:$BY$2525,Adatbázis!S$3,FALSE),"")))</f>
        <v>4560</v>
      </c>
      <c r="L26" s="3">
        <f>IF($C$1=Legördülő!$D$2,VLOOKUP(CONCATENATE(Megjelenítő!$B$1,Megjelenítő!$C26,Megjelenítő!L$2),Adatbázis!$B$6:$BY$2525,76,FALSE),IF($C$1=Legördülő!$D$3,VLOOKUP(CONCATENATE($B$1,$C26,Legördülő!$G$11),Adatbázis!$A$6:$BY$2525,Adatbázis!T$3,FALSE),IF($C$1=Legördülő!$D$5,VLOOKUP(CONCATENATE($B$1,$C26,$D$1),Adatbázis!$A$5:$BY$2525,Adatbázis!T$3,FALSE),"")))</f>
        <v>13345.5</v>
      </c>
      <c r="M26" s="3">
        <f>IF($C$1=Legördülő!$D$2,VLOOKUP(CONCATENATE(Megjelenítő!$B$1,Megjelenítő!$C26,Megjelenítő!M$2),Adatbázis!$B$6:$BY$2525,76,FALSE),IF($C$1=Legördülő!$D$3,VLOOKUP(CONCATENATE($B$1,$C26,Legördülő!$G$11),Adatbázis!$A$6:$BY$2525,Adatbázis!U$3,FALSE),IF($C$1=Legördülő!$D$5,VLOOKUP(CONCATENATE($B$1,$C26,$D$1),Adatbázis!$A$5:$BY$2525,Adatbázis!U$3,FALSE),"")))</f>
        <v>3768</v>
      </c>
      <c r="N26" s="3">
        <f>IF($C$1=Legördülő!$D$2,VLOOKUP(CONCATENATE(Megjelenítő!$B$1,Megjelenítő!$C26,Megjelenítő!N$2),Adatbázis!$B$6:$BY$2525,76,FALSE),IF($C$1=Legördülő!$D$3,VLOOKUP(CONCATENATE($B$1,$C26,Legördülő!$G$11),Adatbázis!$A$6:$BY$2525,Adatbázis!V$3,FALSE),IF($C$1=Legördülő!$D$5,VLOOKUP(CONCATENATE($B$1,$C26,$D$1),Adatbázis!$A$5:$BY$2525,Adatbázis!V$3,FALSE),"")))</f>
        <v>130633.5</v>
      </c>
      <c r="O26" s="3" t="str">
        <f>IF($C$1=Legördülő!$D$3,VLOOKUP(CONCATENATE($B$1,$C26,Legördülő!$G$11),Adatbázis!$A$6:$BY$2525,Adatbázis!W$3,FALSE),IF($C$1=Legördülő!$D$5,VLOOKUP(CONCATENATE($B$1,$C26,$D$1),Adatbázis!$A$5:$BY$2525,Adatbázis!W$3,FALSE),""))</f>
        <v/>
      </c>
      <c r="P26" s="3" t="str">
        <f>IF($C$1=Legördülő!$D$3,VLOOKUP(CONCATENATE($B$1,$C26,Legördülő!$G$11),Adatbázis!$A$6:$BY$2525,Adatbázis!X$3,FALSE),IF($C$1=Legördülő!$D$5,VLOOKUP(CONCATENATE($B$1,$C26,$D$1),Adatbázis!$A$5:$BY$2525,Adatbázis!X$3,FALSE),""))</f>
        <v/>
      </c>
      <c r="Q26" s="3" t="str">
        <f>IF($C$1=Legördülő!$D$3,VLOOKUP(CONCATENATE($B$1,$C26,Legördülő!$G$11),Adatbázis!$A$6:$BY$2525,Adatbázis!Y$3,FALSE),IF($C$1=Legördülő!$D$5,VLOOKUP(CONCATENATE($B$1,$C26,$D$1),Adatbázis!$A$5:$BY$2525,Adatbázis!Y$3,FALSE),""))</f>
        <v/>
      </c>
      <c r="R26" s="3" t="str">
        <f>IF($C$1=Legördülő!$D$3,VLOOKUP(CONCATENATE($B$1,$C26,Legördülő!$G$11),Adatbázis!$A$6:$BY$2525,Adatbázis!Z$3,FALSE),IF($C$1=Legördülő!$D$5,VLOOKUP(CONCATENATE($B$1,$C26,$D$1),Adatbázis!$A$5:$BY$2525,Adatbázis!Z$3,FALSE),""))</f>
        <v/>
      </c>
      <c r="S26" s="3" t="str">
        <f>IF($C$1=Legördülő!$D$3,VLOOKUP(CONCATENATE($B$1,$C26,Legördülő!$G$11),Adatbázis!$A$6:$BY$2525,Adatbázis!AA$3,FALSE),IF($C$1=Legördülő!$D$5,VLOOKUP(CONCATENATE($B$1,$C26,$D$1),Adatbázis!$A$5:$BY$2525,Adatbázis!AA$3,FALSE),""))</f>
        <v/>
      </c>
      <c r="T26" s="3" t="str">
        <f>IF($C$1=Legördülő!$D$3,VLOOKUP(CONCATENATE($B$1,$C26,Legördülő!$G$11),Adatbázis!$A$6:$BY$2525,Adatbázis!AB$3,FALSE),IF($C$1=Legördülő!$D$5,VLOOKUP(CONCATENATE($B$1,$C26,$D$1),Adatbázis!$A$5:$BY$2525,Adatbázis!AB$3,FALSE),""))</f>
        <v/>
      </c>
      <c r="U26" s="3" t="str">
        <f>IF($C$1=Legördülő!$D$3,VLOOKUP(CONCATENATE($B$1,$C26,Legördülő!$G$11),Adatbázis!$A$6:$BY$2525,Adatbázis!AC$3,FALSE),IF($C$1=Legördülő!$D$5,VLOOKUP(CONCATENATE($B$1,$C26,$D$1),Adatbázis!$A$5:$BY$2525,Adatbázis!AC$3,FALSE),""))</f>
        <v/>
      </c>
      <c r="V26" s="3" t="str">
        <f>IF($C$1=Legördülő!$D$3,VLOOKUP(CONCATENATE($B$1,$C26,Legördülő!$G$11),Adatbázis!$A$6:$BY$2525,Adatbázis!AD$3,FALSE),IF($C$1=Legördülő!$D$5,VLOOKUP(CONCATENATE($B$1,$C26,$D$1),Adatbázis!$A$5:$BY$2525,Adatbázis!AD$3,FALSE),""))</f>
        <v/>
      </c>
      <c r="W26" s="3" t="str">
        <f>IF($C$1=Legördülő!$D$3,VLOOKUP(CONCATENATE($B$1,$C26,Legördülő!$G$11),Adatbázis!$A$6:$BY$2525,Adatbázis!AE$3,FALSE),IF($C$1=Legördülő!$D$5,VLOOKUP(CONCATENATE($B$1,$C26,$D$1),Adatbázis!$A$5:$BY$2525,Adatbázis!AE$3,FALSE),""))</f>
        <v/>
      </c>
      <c r="X26" s="3" t="str">
        <f>IF($C$1=Legördülő!$D$3,VLOOKUP(CONCATENATE($B$1,$C26,Legördülő!$G$11),Adatbázis!$A$6:$BY$2525,Adatbázis!AF$3,FALSE),IF($C$1=Legördülő!$D$5,VLOOKUP(CONCATENATE($B$1,$C26,$D$1),Adatbázis!$A$5:$BY$2525,Adatbázis!AF$3,FALSE),""))</f>
        <v/>
      </c>
      <c r="Y26" s="3" t="str">
        <f>IF($C$1=Legördülő!$D$3,VLOOKUP(CONCATENATE($B$1,$C26,Legördülő!$G$11),Adatbázis!$A$6:$BY$2525,Adatbázis!AG$3,FALSE),IF($C$1=Legördülő!$D$5,VLOOKUP(CONCATENATE($B$1,$C26,$D$1),Adatbázis!$A$5:$BY$2525,Adatbázis!AG$3,FALSE),""))</f>
        <v/>
      </c>
      <c r="Z26" s="3" t="str">
        <f>IF($C$1=Legördülő!$D$3,VLOOKUP(CONCATENATE($B$1,$C26,Legördülő!$G$11),Adatbázis!$A$6:$BY$2525,Adatbázis!AH$3,FALSE),IF($C$1=Legördülő!$D$5,VLOOKUP(CONCATENATE($B$1,$C26,$D$1),Adatbázis!$A$5:$BY$2525,Adatbázis!AH$3,FALSE),""))</f>
        <v/>
      </c>
      <c r="AA26" s="3" t="str">
        <f>IF($C$1=Legördülő!$D$3,VLOOKUP(CONCATENATE($B$1,$C26,Legördülő!$G$11),Adatbázis!$A$6:$BY$2525,Adatbázis!AI$3,FALSE),IF($C$1=Legördülő!$D$5,VLOOKUP(CONCATENATE($B$1,$C26,$D$1),Adatbázis!$A$5:$BY$2525,Adatbázis!AI$3,FALSE),""))</f>
        <v/>
      </c>
      <c r="AB26" s="3" t="str">
        <f>IF($C$1=Legördülő!$D$3,VLOOKUP(CONCATENATE($B$1,$C26,Legördülő!$G$11),Adatbázis!$A$6:$BY$2525,Adatbázis!AJ$3,FALSE),IF($C$1=Legördülő!$D$5,VLOOKUP(CONCATENATE($B$1,$C26,$D$1),Adatbázis!$A$5:$BY$2525,Adatbázis!AJ$3,FALSE),""))</f>
        <v/>
      </c>
      <c r="AC26" s="3" t="str">
        <f>IF($C$1=Legördülő!$D$3,VLOOKUP(CONCATENATE($B$1,$C26,Legördülő!$G$11),Adatbázis!$A$6:$BY$2525,Adatbázis!AK$3,FALSE),IF($C$1=Legördülő!$D$5,VLOOKUP(CONCATENATE($B$1,$C26,$D$1),Adatbázis!$A$5:$BY$2525,Adatbázis!AK$3,FALSE),""))</f>
        <v/>
      </c>
      <c r="AD26" s="3" t="str">
        <f>IF($C$1=Legördülő!$D$3,VLOOKUP(CONCATENATE($B$1,$C26,Legördülő!$G$11),Adatbázis!$A$6:$BY$2525,Adatbázis!AL$3,FALSE),IF($C$1=Legördülő!$D$5,VLOOKUP(CONCATENATE($B$1,$C26,$D$1),Adatbázis!$A$5:$BY$2525,Adatbázis!AL$3,FALSE),""))</f>
        <v/>
      </c>
      <c r="AE26" s="3" t="str">
        <f>IF($C$1=Legördülő!$D$3,VLOOKUP(CONCATENATE($B$1,$C26,Legördülő!$G$11),Adatbázis!$A$6:$BY$2525,Adatbázis!AM$3,FALSE),IF($C$1=Legördülő!$D$5,VLOOKUP(CONCATENATE($B$1,$C26,$D$1),Adatbázis!$A$5:$BY$2525,Adatbázis!AM$3,FALSE),""))</f>
        <v/>
      </c>
      <c r="AF26" s="3" t="str">
        <f>IF($C$1=Legördülő!$D$3,VLOOKUP(CONCATENATE($B$1,$C26,Legördülő!$G$11),Adatbázis!$A$6:$BY$2525,Adatbázis!AN$3,FALSE),IF($C$1=Legördülő!$D$5,VLOOKUP(CONCATENATE($B$1,$C26,$D$1),Adatbázis!$A$5:$BY$2525,Adatbázis!AN$3,FALSE),""))</f>
        <v/>
      </c>
      <c r="AG26" s="3" t="str">
        <f>IF($C$1=Legördülő!$D$3,VLOOKUP(CONCATENATE($B$1,$C26,Legördülő!$G$11),Adatbázis!$A$6:$BY$2525,Adatbázis!AO$3,FALSE),IF($C$1=Legördülő!$D$5,VLOOKUP(CONCATENATE($B$1,$C26,$D$1),Adatbázis!$A$5:$BY$2525,Adatbázis!AO$3,FALSE),""))</f>
        <v/>
      </c>
      <c r="AH26" s="3" t="str">
        <f>IF($C$1=Legördülő!$D$3,VLOOKUP(CONCATENATE($B$1,$C26,Legördülő!$G$11),Adatbázis!$A$6:$BY$2525,Adatbázis!AP$3,FALSE),IF($C$1=Legördülő!$D$5,VLOOKUP(CONCATENATE($B$1,$C26,$D$1),Adatbázis!$A$5:$BY$2525,Adatbázis!AP$3,FALSE),""))</f>
        <v/>
      </c>
      <c r="AI26" s="3" t="str">
        <f>IF($C$1=Legördülő!$D$3,VLOOKUP(CONCATENATE($B$1,$C26,Legördülő!$G$11),Adatbázis!$A$6:$BY$2525,Adatbázis!AQ$3,FALSE),IF($C$1=Legördülő!$D$5,VLOOKUP(CONCATENATE($B$1,$C26,$D$1),Adatbázis!$A$5:$BY$2525,Adatbázis!AQ$3,FALSE),""))</f>
        <v/>
      </c>
      <c r="AJ26" s="3" t="str">
        <f>IF($C$1=Legördülő!$D$3,VLOOKUP(CONCATENATE($B$1,$C26,Legördülő!$G$11),Adatbázis!$A$6:$BY$2525,Adatbázis!AR$3,FALSE),IF($C$1=Legördülő!$D$5,VLOOKUP(CONCATENATE($B$1,$C26,$D$1),Adatbázis!$A$5:$BY$2525,Adatbázis!AR$3,FALSE),""))</f>
        <v/>
      </c>
      <c r="AK26" s="3" t="str">
        <f>IF($C$1=Legördülő!$D$3,VLOOKUP(CONCATENATE($B$1,$C26,Legördülő!$G$11),Adatbázis!$A$6:$BY$2525,Adatbázis!AS$3,FALSE),IF($C$1=Legördülő!$D$5,VLOOKUP(CONCATENATE($B$1,$C26,$D$1),Adatbázis!$A$5:$BY$2525,Adatbázis!AS$3,FALSE),""))</f>
        <v/>
      </c>
      <c r="AL26" s="3" t="str">
        <f>IF($C$1=Legördülő!$D$3,VLOOKUP(CONCATENATE($B$1,$C26,Legördülő!$G$11),Adatbázis!$A$6:$BY$2525,Adatbázis!AT$3,FALSE),IF($C$1=Legördülő!$D$5,VLOOKUP(CONCATENATE($B$1,$C26,$D$1),Adatbázis!$A$5:$BY$2525,Adatbázis!AT$3,FALSE),""))</f>
        <v/>
      </c>
      <c r="AM26" s="3" t="str">
        <f>IF($C$1=Legördülő!$D$3,VLOOKUP(CONCATENATE($B$1,$C26,Legördülő!$G$11),Adatbázis!$A$6:$BY$2525,Adatbázis!AU$3,FALSE),IF($C$1=Legördülő!$D$5,VLOOKUP(CONCATENATE($B$1,$C26,$D$1),Adatbázis!$A$5:$BY$2525,Adatbázis!AU$3,FALSE),""))</f>
        <v/>
      </c>
      <c r="AN26" s="3" t="str">
        <f>IF($C$1=Legördülő!$D$3,VLOOKUP(CONCATENATE($B$1,$C26,Legördülő!$G$11),Adatbázis!$A$6:$BY$2525,Adatbázis!AV$3,FALSE),IF($C$1=Legördülő!$D$5,VLOOKUP(CONCATENATE($B$1,$C26,$D$1),Adatbázis!$A$5:$BY$2525,Adatbázis!AV$3,FALSE),""))</f>
        <v/>
      </c>
      <c r="AO26" s="3" t="str">
        <f>IF($C$1=Legördülő!$D$3,VLOOKUP(CONCATENATE($B$1,$C26,Legördülő!$G$11),Adatbázis!$A$6:$BY$2525,Adatbázis!AW$3,FALSE),IF($C$1=Legördülő!$D$5,VLOOKUP(CONCATENATE($B$1,$C26,$D$1),Adatbázis!$A$5:$BY$2525,Adatbázis!AW$3,FALSE),""))</f>
        <v/>
      </c>
      <c r="AP26" s="3" t="str">
        <f>IF($C$1=Legördülő!$D$3,VLOOKUP(CONCATENATE($B$1,$C26,Legördülő!$G$11),Adatbázis!$A$6:$BY$2525,Adatbázis!AX$3,FALSE),IF($C$1=Legördülő!$D$5,VLOOKUP(CONCATENATE($B$1,$C26,$D$1),Adatbázis!$A$5:$BY$2525,Adatbázis!AX$3,FALSE),""))</f>
        <v/>
      </c>
      <c r="AQ26" s="3" t="str">
        <f>IF($C$1=Legördülő!$D$3,VLOOKUP(CONCATENATE($B$1,$C26,Legördülő!$G$11),Adatbázis!$A$6:$BY$2525,Adatbázis!AY$3,FALSE),IF($C$1=Legördülő!$D$5,VLOOKUP(CONCATENATE($B$1,$C26,$D$1),Adatbázis!$A$5:$BY$2525,Adatbázis!AY$3,FALSE),""))</f>
        <v/>
      </c>
      <c r="AR26" s="3" t="str">
        <f>IF($C$1=Legördülő!$D$3,VLOOKUP(CONCATENATE($B$1,$C26,Legördülő!$G$11),Adatbázis!$A$6:$BY$2525,Adatbázis!AZ$3,FALSE),IF($C$1=Legördülő!$D$5,VLOOKUP(CONCATENATE($B$1,$C26,$D$1),Adatbázis!$A$5:$BY$2525,Adatbázis!AZ$3,FALSE),""))</f>
        <v/>
      </c>
      <c r="AS26" s="3" t="str">
        <f>IF($C$1=Legördülő!$D$3,VLOOKUP(CONCATENATE($B$1,$C26,Legördülő!$G$11),Adatbázis!$A$6:$BY$2525,Adatbázis!BA$3,FALSE),IF($C$1=Legördülő!$D$5,VLOOKUP(CONCATENATE($B$1,$C26,$D$1),Adatbázis!$A$5:$BY$2525,Adatbázis!BA$3,FALSE),""))</f>
        <v/>
      </c>
      <c r="AT26" s="3" t="str">
        <f>IF($C$1=Legördülő!$D$3,VLOOKUP(CONCATENATE($B$1,$C26,Legördülő!$G$11),Adatbázis!$A$6:$BY$2525,Adatbázis!BB$3,FALSE),IF($C$1=Legördülő!$D$5,VLOOKUP(CONCATENATE($B$1,$C26,$D$1),Adatbázis!$A$5:$BY$2525,Adatbázis!BB$3,FALSE),""))</f>
        <v/>
      </c>
      <c r="AU26" s="3" t="str">
        <f>IF($C$1=Legördülő!$D$3,VLOOKUP(CONCATENATE($B$1,$C26,Legördülő!$G$11),Adatbázis!$A$6:$BY$2525,Adatbázis!BC$3,FALSE),IF($C$1=Legördülő!$D$5,VLOOKUP(CONCATENATE($B$1,$C26,$D$1),Adatbázis!$A$5:$BY$2525,Adatbázis!BC$3,FALSE),""))</f>
        <v/>
      </c>
      <c r="AV26" s="3" t="str">
        <f>IF($C$1=Legördülő!$D$3,VLOOKUP(CONCATENATE($B$1,$C26,Legördülő!$G$11),Adatbázis!$A$6:$BY$2525,Adatbázis!BD$3,FALSE),IF($C$1=Legördülő!$D$5,VLOOKUP(CONCATENATE($B$1,$C26,$D$1),Adatbázis!$A$5:$BY$2525,Adatbázis!BD$3,FALSE),""))</f>
        <v/>
      </c>
      <c r="AW26" s="3" t="str">
        <f>IF($C$1=Legördülő!$D$3,VLOOKUP(CONCATENATE($B$1,$C26,Legördülő!$G$11),Adatbázis!$A$6:$BY$2525,Adatbázis!BE$3,FALSE),IF($C$1=Legördülő!$D$5,VLOOKUP(CONCATENATE($B$1,$C26,$D$1),Adatbázis!$A$5:$BY$2525,Adatbázis!BE$3,FALSE),""))</f>
        <v/>
      </c>
      <c r="AX26" s="3" t="str">
        <f>IF($C$1=Legördülő!$D$3,VLOOKUP(CONCATENATE($B$1,$C26,Legördülő!$G$11),Adatbázis!$A$6:$BY$2525,Adatbázis!BF$3,FALSE),IF($C$1=Legördülő!$D$5,VLOOKUP(CONCATENATE($B$1,$C26,$D$1),Adatbázis!$A$5:$BY$2525,Adatbázis!BF$3,FALSE),""))</f>
        <v/>
      </c>
      <c r="AY26" s="3" t="str">
        <f>IF($C$1=Legördülő!$D$3,VLOOKUP(CONCATENATE($B$1,$C26,Legördülő!$G$11),Adatbázis!$A$6:$BY$2525,Adatbázis!BG$3,FALSE),IF($C$1=Legördülő!$D$5,VLOOKUP(CONCATENATE($B$1,$C26,$D$1),Adatbázis!$A$5:$BY$2525,Adatbázis!BG$3,FALSE),""))</f>
        <v/>
      </c>
      <c r="AZ26" s="3" t="str">
        <f>IF($C$1=Legördülő!$D$3,VLOOKUP(CONCATENATE($B$1,$C26,Legördülő!$G$11),Adatbázis!$A$6:$BY$2525,Adatbázis!BH$3,FALSE),IF($C$1=Legördülő!$D$5,VLOOKUP(CONCATENATE($B$1,$C26,$D$1),Adatbázis!$A$5:$BY$2525,Adatbázis!BH$3,FALSE),""))</f>
        <v/>
      </c>
      <c r="BA26" s="3" t="str">
        <f>IF($C$1=Legördülő!$D$3,VLOOKUP(CONCATENATE($B$1,$C26,Legördülő!$G$11),Adatbázis!$A$6:$BY$2525,Adatbázis!BI$3,FALSE),IF($C$1=Legördülő!$D$5,VLOOKUP(CONCATENATE($B$1,$C26,$D$1),Adatbázis!$A$5:$BY$2525,Adatbázis!BI$3,FALSE),""))</f>
        <v/>
      </c>
      <c r="BB26" s="3" t="str">
        <f>IF($C$1=Legördülő!$D$3,VLOOKUP(CONCATENATE($B$1,$C26,Legördülő!$G$11),Adatbázis!$A$6:$BY$2525,Adatbázis!BJ$3,FALSE),IF($C$1=Legördülő!$D$5,VLOOKUP(CONCATENATE($B$1,$C26,$D$1),Adatbázis!$A$5:$BY$2525,Adatbázis!BJ$3,FALSE),""))</f>
        <v/>
      </c>
      <c r="BC26" s="3" t="str">
        <f>IF($C$1=Legördülő!$D$3,VLOOKUP(CONCATENATE($B$1,$C26,Legördülő!$G$11),Adatbázis!$A$6:$BY$2525,Adatbázis!BK$3,FALSE),IF($C$1=Legördülő!$D$5,VLOOKUP(CONCATENATE($B$1,$C26,$D$1),Adatbázis!$A$5:$BY$2525,Adatbázis!BK$3,FALSE),""))</f>
        <v/>
      </c>
      <c r="BD26" s="3" t="str">
        <f>IF($C$1=Legördülő!$D$3,VLOOKUP(CONCATENATE($B$1,$C26,Legördülő!$G$11),Adatbázis!$A$6:$BY$2525,Adatbázis!BL$3,FALSE),IF($C$1=Legördülő!$D$5,VLOOKUP(CONCATENATE($B$1,$C26,$D$1),Adatbázis!$A$5:$BY$2525,Adatbázis!BL$3,FALSE),""))</f>
        <v/>
      </c>
      <c r="BE26" s="3" t="str">
        <f>IF($C$1=Legördülő!$D$3,VLOOKUP(CONCATENATE($B$1,$C26,Legördülő!$G$11),Adatbázis!$A$6:$BY$2525,Adatbázis!BM$3,FALSE),IF($C$1=Legördülő!$D$5,VLOOKUP(CONCATENATE($B$1,$C26,$D$1),Adatbázis!$A$5:$BY$2525,Adatbázis!BM$3,FALSE),""))</f>
        <v/>
      </c>
      <c r="BF26" s="3" t="str">
        <f>IF($C$1=Legördülő!$D$3,VLOOKUP(CONCATENATE($B$1,$C26,Legördülő!$G$11),Adatbázis!$A$6:$BY$2525,Adatbázis!BN$3,FALSE),IF($C$1=Legördülő!$D$5,VLOOKUP(CONCATENATE($B$1,$C26,$D$1),Adatbázis!$A$5:$BY$2525,Adatbázis!BN$3,FALSE),""))</f>
        <v/>
      </c>
      <c r="BG26" s="3" t="str">
        <f>IF($C$1=Legördülő!$D$3,VLOOKUP(CONCATENATE($B$1,$C26,Legördülő!$G$11),Adatbázis!$A$6:$BY$2525,Adatbázis!BO$3,FALSE),IF($C$1=Legördülő!$D$5,VLOOKUP(CONCATENATE($B$1,$C26,$D$1),Adatbázis!$A$5:$BY$2525,Adatbázis!BO$3,FALSE),""))</f>
        <v/>
      </c>
      <c r="BH26" s="3" t="str">
        <f>IF($C$1=Legördülő!$D$3,VLOOKUP(CONCATENATE($B$1,$C26,Legördülő!$G$11),Adatbázis!$A$6:$BY$2525,Adatbázis!BP$3,FALSE),IF($C$1=Legördülő!$D$5,VLOOKUP(CONCATENATE($B$1,$C26,$D$1),Adatbázis!$A$5:$BY$2525,Adatbázis!BP$3,FALSE),""))</f>
        <v/>
      </c>
      <c r="BI26" s="3" t="str">
        <f>IF($C$1=Legördülő!$D$3,VLOOKUP(CONCATENATE($B$1,$C26,Legördülő!$G$11),Adatbázis!$A$6:$BY$2525,Adatbázis!BQ$3,FALSE),IF($C$1=Legördülő!$D$5,VLOOKUP(CONCATENATE($B$1,$C26,$D$1),Adatbázis!$A$5:$BY$2525,Adatbázis!BQ$3,FALSE),""))</f>
        <v/>
      </c>
      <c r="BJ26" s="3" t="str">
        <f>IF($C$1=Legördülő!$D$3,VLOOKUP(CONCATENATE($B$1,$C26,Legördülő!$G$11),Adatbázis!$A$6:$BY$2525,Adatbázis!BR$3,FALSE),IF($C$1=Legördülő!$D$5,VLOOKUP(CONCATENATE($B$1,$C26,$D$1),Adatbázis!$A$5:$BY$2525,Adatbázis!BR$3,FALSE),""))</f>
        <v/>
      </c>
      <c r="BK26" s="3" t="str">
        <f>IF($C$1=Legördülő!$D$3,VLOOKUP(CONCATENATE($B$1,$C26,Legördülő!$G$11),Adatbázis!$A$6:$BY$2525,Adatbázis!BS$3,FALSE),IF($C$1=Legördülő!$D$5,VLOOKUP(CONCATENATE($B$1,$C26,$D$1),Adatbázis!$A$5:$BY$2525,Adatbázis!BS$3,FALSE),""))</f>
        <v/>
      </c>
      <c r="BL26" s="3" t="str">
        <f>IF($C$1=Legördülő!$D$3,VLOOKUP(CONCATENATE($B$1,$C26,Legördülő!$G$11),Adatbázis!$A$6:$BY$2525,Adatbázis!BT$3,FALSE),IF($C$1=Legördülő!$D$5,VLOOKUP(CONCATENATE($B$1,$C26,$D$1),Adatbázis!$A$5:$BY$2525,Adatbázis!BT$3,FALSE),""))</f>
        <v/>
      </c>
      <c r="BM26" s="3" t="str">
        <f>IF($C$1=Legördülő!$D$3,VLOOKUP(CONCATENATE($B$1,$C26,Legördülő!$G$11),Adatbázis!$A$6:$BY$2525,Adatbázis!BU$3,FALSE),IF($C$1=Legördülő!$D$5,VLOOKUP(CONCATENATE($B$1,$C26,$D$1),Adatbázis!$A$5:$BY$2525,Adatbázis!BU$3,FALSE),""))</f>
        <v/>
      </c>
      <c r="BN26" s="3" t="str">
        <f>IF($C$1=Legördülő!$D$3,VLOOKUP(CONCATENATE($B$1,$C26,Legördülő!$G$11),Adatbázis!$A$6:$BY$2525,Adatbázis!BV$3,FALSE),IF($C$1=Legördülő!$D$5,VLOOKUP(CONCATENATE($B$1,$C26,$D$1),Adatbázis!$A$5:$BY$2525,Adatbázis!BV$3,FALSE),""))</f>
        <v/>
      </c>
      <c r="BO26" s="3" t="str">
        <f>IF($C$1=Legördülő!$D$3,VLOOKUP(CONCATENATE($B$1,$C26,Legördülő!$G$11),Adatbázis!$A$6:$BY$2525,Adatbázis!BW$3,FALSE),IF($C$1=Legördülő!$D$5,VLOOKUP(CONCATENATE($B$1,$C26,$D$1),Adatbázis!$A$5:$BY$2525,Adatbázis!BW$3,FALSE),""))</f>
        <v/>
      </c>
      <c r="BP26" s="3" t="str">
        <f>IF($C$1=Legördülő!$D$3,VLOOKUP(CONCATENATE($B$1,$C26,Legördülő!$G$11),Adatbázis!$A$6:$BY$2525,Adatbázis!BX$3,FALSE),IF($C$1=Legördülő!$D$5,VLOOKUP(CONCATENATE($B$1,$C26,$D$1),Adatbázis!$A$5:$BY$2525,Adatbázis!BX$3,FALSE),""))</f>
        <v/>
      </c>
    </row>
    <row r="27" spans="2:68" x14ac:dyDescent="0.25">
      <c r="B27">
        <f t="shared" si="0"/>
        <v>2010</v>
      </c>
      <c r="C27" s="2" t="str">
        <f>IF($C$1=Legördülő!$D$4,"",Adatbázis!$L30)</f>
        <v>42 Ügyfélkapcsolati foglalkozások</v>
      </c>
      <c r="D27" t="str">
        <f>IF($C$1=Legördülő!$D$5,$D$1,"")</f>
        <v/>
      </c>
      <c r="E27" s="3">
        <f>IF($C$1=Legördülő!$D$2,VLOOKUP(CONCATENATE(Megjelenítő!$B$1,Megjelenítő!$C27,Megjelenítő!E$2),Adatbázis!$B$6:$BY$2525,76,FALSE),IF($C$1=Legördülő!$D$3,VLOOKUP(CONCATENATE($B$1,$C27,Legördülő!$G$11),Adatbázis!$A$6:$BY$2525,Adatbázis!M$3,FALSE),IF($C$1=Legördülő!$D$5,VLOOKUP(CONCATENATE($B$1,$C27,$D$1),Adatbázis!$A$5:$BY$2525,Adatbázis!M$3,FALSE),"")))</f>
        <v>90.333333333333314</v>
      </c>
      <c r="F27" s="3">
        <f>IF($C$1=Legördülő!$D$2,VLOOKUP(CONCATENATE(Megjelenítő!$B$1,Megjelenítő!$C27,Megjelenítő!F$2),Adatbázis!$B$6:$BY$2525,76,FALSE),IF($C$1=Legördülő!$D$3,VLOOKUP(CONCATENATE($B$1,$C27,Legördülő!$G$11),Adatbázis!$A$6:$BY$2525,Adatbázis!N$3,FALSE),IF($C$1=Legördülő!$D$5,VLOOKUP(CONCATENATE($B$1,$C27,$D$1),Adatbázis!$A$5:$BY$2525,Adatbázis!N$3,FALSE),"")))</f>
        <v>1424.8333333333335</v>
      </c>
      <c r="G27" s="3">
        <f>IF($C$1=Legördülő!$D$2,VLOOKUP(CONCATENATE(Megjelenítő!$B$1,Megjelenítő!$C27,Megjelenítő!G$2),Adatbázis!$B$6:$BY$2525,76,FALSE),IF($C$1=Legördülő!$D$3,VLOOKUP(CONCATENATE($B$1,$C27,Legördülő!$G$11),Adatbázis!$A$6:$BY$2525,Adatbázis!O$3,FALSE),IF($C$1=Legördülő!$D$5,VLOOKUP(CONCATENATE($B$1,$C27,$D$1),Adatbázis!$A$5:$BY$2525,Adatbázis!O$3,FALSE),"")))</f>
        <v>736.5</v>
      </c>
      <c r="H27" s="3">
        <f>IF($C$1=Legördülő!$D$2,VLOOKUP(CONCATENATE(Megjelenítő!$B$1,Megjelenítő!$C27,Megjelenítő!H$2),Adatbázis!$B$6:$BY$2525,76,FALSE),IF($C$1=Legördülő!$D$3,VLOOKUP(CONCATENATE($B$1,$C27,Legördülő!$G$11),Adatbázis!$A$6:$BY$2525,Adatbázis!P$3,FALSE),IF($C$1=Legördülő!$D$5,VLOOKUP(CONCATENATE($B$1,$C27,$D$1),Adatbázis!$A$5:$BY$2525,Adatbázis!P$3,FALSE),"")))</f>
        <v>3301.3333333333339</v>
      </c>
      <c r="I27" s="3">
        <f>IF($C$1=Legördülő!$D$2,VLOOKUP(CONCATENATE(Megjelenítő!$B$1,Megjelenítő!$C27,Megjelenítő!I$2),Adatbázis!$B$6:$BY$2525,76,FALSE),IF($C$1=Legördülő!$D$3,VLOOKUP(CONCATENATE($B$1,$C27,Legördülő!$G$11),Adatbázis!$A$6:$BY$2525,Adatbázis!Q$3,FALSE),IF($C$1=Legördülő!$D$5,VLOOKUP(CONCATENATE($B$1,$C27,$D$1),Adatbázis!$A$5:$BY$2525,Adatbázis!Q$3,FALSE),"")))</f>
        <v>23289.999999999993</v>
      </c>
      <c r="J27" s="3">
        <f>IF($C$1=Legördülő!$D$2,VLOOKUP(CONCATENATE(Megjelenítő!$B$1,Megjelenítő!$C27,Megjelenítő!J$2),Adatbázis!$B$6:$BY$2525,76,FALSE),IF($C$1=Legördülő!$D$3,VLOOKUP(CONCATENATE($B$1,$C27,Legördülő!$G$11),Adatbázis!$A$6:$BY$2525,Adatbázis!R$3,FALSE),IF($C$1=Legördülő!$D$5,VLOOKUP(CONCATENATE($B$1,$C27,$D$1),Adatbázis!$A$5:$BY$2525,Adatbázis!R$3,FALSE),"")))</f>
        <v>15765.000000000002</v>
      </c>
      <c r="K27" s="3">
        <f>IF($C$1=Legördülő!$D$2,VLOOKUP(CONCATENATE(Megjelenítő!$B$1,Megjelenítő!$C27,Megjelenítő!K$2),Adatbázis!$B$6:$BY$2525,76,FALSE),IF($C$1=Legördülő!$D$3,VLOOKUP(CONCATENATE($B$1,$C27,Legördülő!$G$11),Adatbázis!$A$6:$BY$2525,Adatbázis!S$3,FALSE),IF($C$1=Legördülő!$D$5,VLOOKUP(CONCATENATE($B$1,$C27,$D$1),Adatbázis!$A$5:$BY$2525,Adatbázis!S$3,FALSE),"")))</f>
        <v>1639.6666666666667</v>
      </c>
      <c r="L27" s="3">
        <f>IF($C$1=Legördülő!$D$2,VLOOKUP(CONCATENATE(Megjelenítő!$B$1,Megjelenítő!$C27,Megjelenítő!L$2),Adatbázis!$B$6:$BY$2525,76,FALSE),IF($C$1=Legördülő!$D$3,VLOOKUP(CONCATENATE($B$1,$C27,Legördülő!$G$11),Adatbázis!$A$6:$BY$2525,Adatbázis!T$3,FALSE),IF($C$1=Legördülő!$D$5,VLOOKUP(CONCATENATE($B$1,$C27,$D$1),Adatbázis!$A$5:$BY$2525,Adatbázis!T$3,FALSE),"")))</f>
        <v>6492.1666666666661</v>
      </c>
      <c r="M27" s="3">
        <f>IF($C$1=Legördülő!$D$2,VLOOKUP(CONCATENATE(Megjelenítő!$B$1,Megjelenítő!$C27,Megjelenítő!M$2),Adatbázis!$B$6:$BY$2525,76,FALSE),IF($C$1=Legördülő!$D$3,VLOOKUP(CONCATENATE($B$1,$C27,Legördülő!$G$11),Adatbázis!$A$6:$BY$2525,Adatbázis!U$3,FALSE),IF($C$1=Legördülő!$D$5,VLOOKUP(CONCATENATE($B$1,$C27,$D$1),Adatbázis!$A$5:$BY$2525,Adatbázis!U$3,FALSE),"")))</f>
        <v>2181.166666666667</v>
      </c>
      <c r="N27" s="3">
        <f>IF($C$1=Legördülő!$D$2,VLOOKUP(CONCATENATE(Megjelenítő!$B$1,Megjelenítő!$C27,Megjelenítő!N$2),Adatbázis!$B$6:$BY$2525,76,FALSE),IF($C$1=Legördülő!$D$3,VLOOKUP(CONCATENATE($B$1,$C27,Legördülő!$G$11),Adatbázis!$A$6:$BY$2525,Adatbázis!V$3,FALSE),IF($C$1=Legördülő!$D$5,VLOOKUP(CONCATENATE($B$1,$C27,$D$1),Adatbázis!$A$5:$BY$2525,Adatbázis!V$3,FALSE),"")))</f>
        <v>54921</v>
      </c>
      <c r="O27" s="3" t="str">
        <f>IF($C$1=Legördülő!$D$3,VLOOKUP(CONCATENATE($B$1,$C27,Legördülő!$G$11),Adatbázis!$A$6:$BY$2525,Adatbázis!W$3,FALSE),IF($C$1=Legördülő!$D$5,VLOOKUP(CONCATENATE($B$1,$C27,$D$1),Adatbázis!$A$5:$BY$2525,Adatbázis!W$3,FALSE),""))</f>
        <v/>
      </c>
      <c r="P27" s="3" t="str">
        <f>IF($C$1=Legördülő!$D$3,VLOOKUP(CONCATENATE($B$1,$C27,Legördülő!$G$11),Adatbázis!$A$6:$BY$2525,Adatbázis!X$3,FALSE),IF($C$1=Legördülő!$D$5,VLOOKUP(CONCATENATE($B$1,$C27,$D$1),Adatbázis!$A$5:$BY$2525,Adatbázis!X$3,FALSE),""))</f>
        <v/>
      </c>
      <c r="Q27" s="3" t="str">
        <f>IF($C$1=Legördülő!$D$3,VLOOKUP(CONCATENATE($B$1,$C27,Legördülő!$G$11),Adatbázis!$A$6:$BY$2525,Adatbázis!Y$3,FALSE),IF($C$1=Legördülő!$D$5,VLOOKUP(CONCATENATE($B$1,$C27,$D$1),Adatbázis!$A$5:$BY$2525,Adatbázis!Y$3,FALSE),""))</f>
        <v/>
      </c>
      <c r="R27" s="3" t="str">
        <f>IF($C$1=Legördülő!$D$3,VLOOKUP(CONCATENATE($B$1,$C27,Legördülő!$G$11),Adatbázis!$A$6:$BY$2525,Adatbázis!Z$3,FALSE),IF($C$1=Legördülő!$D$5,VLOOKUP(CONCATENATE($B$1,$C27,$D$1),Adatbázis!$A$5:$BY$2525,Adatbázis!Z$3,FALSE),""))</f>
        <v/>
      </c>
      <c r="S27" s="3" t="str">
        <f>IF($C$1=Legördülő!$D$3,VLOOKUP(CONCATENATE($B$1,$C27,Legördülő!$G$11),Adatbázis!$A$6:$BY$2525,Adatbázis!AA$3,FALSE),IF($C$1=Legördülő!$D$5,VLOOKUP(CONCATENATE($B$1,$C27,$D$1),Adatbázis!$A$5:$BY$2525,Adatbázis!AA$3,FALSE),""))</f>
        <v/>
      </c>
      <c r="T27" s="3" t="str">
        <f>IF($C$1=Legördülő!$D$3,VLOOKUP(CONCATENATE($B$1,$C27,Legördülő!$G$11),Adatbázis!$A$6:$BY$2525,Adatbázis!AB$3,FALSE),IF($C$1=Legördülő!$D$5,VLOOKUP(CONCATENATE($B$1,$C27,$D$1),Adatbázis!$A$5:$BY$2525,Adatbázis!AB$3,FALSE),""))</f>
        <v/>
      </c>
      <c r="U27" s="3" t="str">
        <f>IF($C$1=Legördülő!$D$3,VLOOKUP(CONCATENATE($B$1,$C27,Legördülő!$G$11),Adatbázis!$A$6:$BY$2525,Adatbázis!AC$3,FALSE),IF($C$1=Legördülő!$D$5,VLOOKUP(CONCATENATE($B$1,$C27,$D$1),Adatbázis!$A$5:$BY$2525,Adatbázis!AC$3,FALSE),""))</f>
        <v/>
      </c>
      <c r="V27" s="3" t="str">
        <f>IF($C$1=Legördülő!$D$3,VLOOKUP(CONCATENATE($B$1,$C27,Legördülő!$G$11),Adatbázis!$A$6:$BY$2525,Adatbázis!AD$3,FALSE),IF($C$1=Legördülő!$D$5,VLOOKUP(CONCATENATE($B$1,$C27,$D$1),Adatbázis!$A$5:$BY$2525,Adatbázis!AD$3,FALSE),""))</f>
        <v/>
      </c>
      <c r="W27" s="3" t="str">
        <f>IF($C$1=Legördülő!$D$3,VLOOKUP(CONCATENATE($B$1,$C27,Legördülő!$G$11),Adatbázis!$A$6:$BY$2525,Adatbázis!AE$3,FALSE),IF($C$1=Legördülő!$D$5,VLOOKUP(CONCATENATE($B$1,$C27,$D$1),Adatbázis!$A$5:$BY$2525,Adatbázis!AE$3,FALSE),""))</f>
        <v/>
      </c>
      <c r="X27" s="3" t="str">
        <f>IF($C$1=Legördülő!$D$3,VLOOKUP(CONCATENATE($B$1,$C27,Legördülő!$G$11),Adatbázis!$A$6:$BY$2525,Adatbázis!AF$3,FALSE),IF($C$1=Legördülő!$D$5,VLOOKUP(CONCATENATE($B$1,$C27,$D$1),Adatbázis!$A$5:$BY$2525,Adatbázis!AF$3,FALSE),""))</f>
        <v/>
      </c>
      <c r="Y27" s="3" t="str">
        <f>IF($C$1=Legördülő!$D$3,VLOOKUP(CONCATENATE($B$1,$C27,Legördülő!$G$11),Adatbázis!$A$6:$BY$2525,Adatbázis!AG$3,FALSE),IF($C$1=Legördülő!$D$5,VLOOKUP(CONCATENATE($B$1,$C27,$D$1),Adatbázis!$A$5:$BY$2525,Adatbázis!AG$3,FALSE),""))</f>
        <v/>
      </c>
      <c r="Z27" s="3" t="str">
        <f>IF($C$1=Legördülő!$D$3,VLOOKUP(CONCATENATE($B$1,$C27,Legördülő!$G$11),Adatbázis!$A$6:$BY$2525,Adatbázis!AH$3,FALSE),IF($C$1=Legördülő!$D$5,VLOOKUP(CONCATENATE($B$1,$C27,$D$1),Adatbázis!$A$5:$BY$2525,Adatbázis!AH$3,FALSE),""))</f>
        <v/>
      </c>
      <c r="AA27" s="3" t="str">
        <f>IF($C$1=Legördülő!$D$3,VLOOKUP(CONCATENATE($B$1,$C27,Legördülő!$G$11),Adatbázis!$A$6:$BY$2525,Adatbázis!AI$3,FALSE),IF($C$1=Legördülő!$D$5,VLOOKUP(CONCATENATE($B$1,$C27,$D$1),Adatbázis!$A$5:$BY$2525,Adatbázis!AI$3,FALSE),""))</f>
        <v/>
      </c>
      <c r="AB27" s="3" t="str">
        <f>IF($C$1=Legördülő!$D$3,VLOOKUP(CONCATENATE($B$1,$C27,Legördülő!$G$11),Adatbázis!$A$6:$BY$2525,Adatbázis!AJ$3,FALSE),IF($C$1=Legördülő!$D$5,VLOOKUP(CONCATENATE($B$1,$C27,$D$1),Adatbázis!$A$5:$BY$2525,Adatbázis!AJ$3,FALSE),""))</f>
        <v/>
      </c>
      <c r="AC27" s="3" t="str">
        <f>IF($C$1=Legördülő!$D$3,VLOOKUP(CONCATENATE($B$1,$C27,Legördülő!$G$11),Adatbázis!$A$6:$BY$2525,Adatbázis!AK$3,FALSE),IF($C$1=Legördülő!$D$5,VLOOKUP(CONCATENATE($B$1,$C27,$D$1),Adatbázis!$A$5:$BY$2525,Adatbázis!AK$3,FALSE),""))</f>
        <v/>
      </c>
      <c r="AD27" s="3" t="str">
        <f>IF($C$1=Legördülő!$D$3,VLOOKUP(CONCATENATE($B$1,$C27,Legördülő!$G$11),Adatbázis!$A$6:$BY$2525,Adatbázis!AL$3,FALSE),IF($C$1=Legördülő!$D$5,VLOOKUP(CONCATENATE($B$1,$C27,$D$1),Adatbázis!$A$5:$BY$2525,Adatbázis!AL$3,FALSE),""))</f>
        <v/>
      </c>
      <c r="AE27" s="3" t="str">
        <f>IF($C$1=Legördülő!$D$3,VLOOKUP(CONCATENATE($B$1,$C27,Legördülő!$G$11),Adatbázis!$A$6:$BY$2525,Adatbázis!AM$3,FALSE),IF($C$1=Legördülő!$D$5,VLOOKUP(CONCATENATE($B$1,$C27,$D$1),Adatbázis!$A$5:$BY$2525,Adatbázis!AM$3,FALSE),""))</f>
        <v/>
      </c>
      <c r="AF27" s="3" t="str">
        <f>IF($C$1=Legördülő!$D$3,VLOOKUP(CONCATENATE($B$1,$C27,Legördülő!$G$11),Adatbázis!$A$6:$BY$2525,Adatbázis!AN$3,FALSE),IF($C$1=Legördülő!$D$5,VLOOKUP(CONCATENATE($B$1,$C27,$D$1),Adatbázis!$A$5:$BY$2525,Adatbázis!AN$3,FALSE),""))</f>
        <v/>
      </c>
      <c r="AG27" s="3" t="str">
        <f>IF($C$1=Legördülő!$D$3,VLOOKUP(CONCATENATE($B$1,$C27,Legördülő!$G$11),Adatbázis!$A$6:$BY$2525,Adatbázis!AO$3,FALSE),IF($C$1=Legördülő!$D$5,VLOOKUP(CONCATENATE($B$1,$C27,$D$1),Adatbázis!$A$5:$BY$2525,Adatbázis!AO$3,FALSE),""))</f>
        <v/>
      </c>
      <c r="AH27" s="3" t="str">
        <f>IF($C$1=Legördülő!$D$3,VLOOKUP(CONCATENATE($B$1,$C27,Legördülő!$G$11),Adatbázis!$A$6:$BY$2525,Adatbázis!AP$3,FALSE),IF($C$1=Legördülő!$D$5,VLOOKUP(CONCATENATE($B$1,$C27,$D$1),Adatbázis!$A$5:$BY$2525,Adatbázis!AP$3,FALSE),""))</f>
        <v/>
      </c>
      <c r="AI27" s="3" t="str">
        <f>IF($C$1=Legördülő!$D$3,VLOOKUP(CONCATENATE($B$1,$C27,Legördülő!$G$11),Adatbázis!$A$6:$BY$2525,Adatbázis!AQ$3,FALSE),IF($C$1=Legördülő!$D$5,VLOOKUP(CONCATENATE($B$1,$C27,$D$1),Adatbázis!$A$5:$BY$2525,Adatbázis!AQ$3,FALSE),""))</f>
        <v/>
      </c>
      <c r="AJ27" s="3" t="str">
        <f>IF($C$1=Legördülő!$D$3,VLOOKUP(CONCATENATE($B$1,$C27,Legördülő!$G$11),Adatbázis!$A$6:$BY$2525,Adatbázis!AR$3,FALSE),IF($C$1=Legördülő!$D$5,VLOOKUP(CONCATENATE($B$1,$C27,$D$1),Adatbázis!$A$5:$BY$2525,Adatbázis!AR$3,FALSE),""))</f>
        <v/>
      </c>
      <c r="AK27" s="3" t="str">
        <f>IF($C$1=Legördülő!$D$3,VLOOKUP(CONCATENATE($B$1,$C27,Legördülő!$G$11),Adatbázis!$A$6:$BY$2525,Adatbázis!AS$3,FALSE),IF($C$1=Legördülő!$D$5,VLOOKUP(CONCATENATE($B$1,$C27,$D$1),Adatbázis!$A$5:$BY$2525,Adatbázis!AS$3,FALSE),""))</f>
        <v/>
      </c>
      <c r="AL27" s="3" t="str">
        <f>IF($C$1=Legördülő!$D$3,VLOOKUP(CONCATENATE($B$1,$C27,Legördülő!$G$11),Adatbázis!$A$6:$BY$2525,Adatbázis!AT$3,FALSE),IF($C$1=Legördülő!$D$5,VLOOKUP(CONCATENATE($B$1,$C27,$D$1),Adatbázis!$A$5:$BY$2525,Adatbázis!AT$3,FALSE),""))</f>
        <v/>
      </c>
      <c r="AM27" s="3" t="str">
        <f>IF($C$1=Legördülő!$D$3,VLOOKUP(CONCATENATE($B$1,$C27,Legördülő!$G$11),Adatbázis!$A$6:$BY$2525,Adatbázis!AU$3,FALSE),IF($C$1=Legördülő!$D$5,VLOOKUP(CONCATENATE($B$1,$C27,$D$1),Adatbázis!$A$5:$BY$2525,Adatbázis!AU$3,FALSE),""))</f>
        <v/>
      </c>
      <c r="AN27" s="3" t="str">
        <f>IF($C$1=Legördülő!$D$3,VLOOKUP(CONCATENATE($B$1,$C27,Legördülő!$G$11),Adatbázis!$A$6:$BY$2525,Adatbázis!AV$3,FALSE),IF($C$1=Legördülő!$D$5,VLOOKUP(CONCATENATE($B$1,$C27,$D$1),Adatbázis!$A$5:$BY$2525,Adatbázis!AV$3,FALSE),""))</f>
        <v/>
      </c>
      <c r="AO27" s="3" t="str">
        <f>IF($C$1=Legördülő!$D$3,VLOOKUP(CONCATENATE($B$1,$C27,Legördülő!$G$11),Adatbázis!$A$6:$BY$2525,Adatbázis!AW$3,FALSE),IF($C$1=Legördülő!$D$5,VLOOKUP(CONCATENATE($B$1,$C27,$D$1),Adatbázis!$A$5:$BY$2525,Adatbázis!AW$3,FALSE),""))</f>
        <v/>
      </c>
      <c r="AP27" s="3" t="str">
        <f>IF($C$1=Legördülő!$D$3,VLOOKUP(CONCATENATE($B$1,$C27,Legördülő!$G$11),Adatbázis!$A$6:$BY$2525,Adatbázis!AX$3,FALSE),IF($C$1=Legördülő!$D$5,VLOOKUP(CONCATENATE($B$1,$C27,$D$1),Adatbázis!$A$5:$BY$2525,Adatbázis!AX$3,FALSE),""))</f>
        <v/>
      </c>
      <c r="AQ27" s="3" t="str">
        <f>IF($C$1=Legördülő!$D$3,VLOOKUP(CONCATENATE($B$1,$C27,Legördülő!$G$11),Adatbázis!$A$6:$BY$2525,Adatbázis!AY$3,FALSE),IF($C$1=Legördülő!$D$5,VLOOKUP(CONCATENATE($B$1,$C27,$D$1),Adatbázis!$A$5:$BY$2525,Adatbázis!AY$3,FALSE),""))</f>
        <v/>
      </c>
      <c r="AR27" s="3" t="str">
        <f>IF($C$1=Legördülő!$D$3,VLOOKUP(CONCATENATE($B$1,$C27,Legördülő!$G$11),Adatbázis!$A$6:$BY$2525,Adatbázis!AZ$3,FALSE),IF($C$1=Legördülő!$D$5,VLOOKUP(CONCATENATE($B$1,$C27,$D$1),Adatbázis!$A$5:$BY$2525,Adatbázis!AZ$3,FALSE),""))</f>
        <v/>
      </c>
      <c r="AS27" s="3" t="str">
        <f>IF($C$1=Legördülő!$D$3,VLOOKUP(CONCATENATE($B$1,$C27,Legördülő!$G$11),Adatbázis!$A$6:$BY$2525,Adatbázis!BA$3,FALSE),IF($C$1=Legördülő!$D$5,VLOOKUP(CONCATENATE($B$1,$C27,$D$1),Adatbázis!$A$5:$BY$2525,Adatbázis!BA$3,FALSE),""))</f>
        <v/>
      </c>
      <c r="AT27" s="3" t="str">
        <f>IF($C$1=Legördülő!$D$3,VLOOKUP(CONCATENATE($B$1,$C27,Legördülő!$G$11),Adatbázis!$A$6:$BY$2525,Adatbázis!BB$3,FALSE),IF($C$1=Legördülő!$D$5,VLOOKUP(CONCATENATE($B$1,$C27,$D$1),Adatbázis!$A$5:$BY$2525,Adatbázis!BB$3,FALSE),""))</f>
        <v/>
      </c>
      <c r="AU27" s="3" t="str">
        <f>IF($C$1=Legördülő!$D$3,VLOOKUP(CONCATENATE($B$1,$C27,Legördülő!$G$11),Adatbázis!$A$6:$BY$2525,Adatbázis!BC$3,FALSE),IF($C$1=Legördülő!$D$5,VLOOKUP(CONCATENATE($B$1,$C27,$D$1),Adatbázis!$A$5:$BY$2525,Adatbázis!BC$3,FALSE),""))</f>
        <v/>
      </c>
      <c r="AV27" s="3" t="str">
        <f>IF($C$1=Legördülő!$D$3,VLOOKUP(CONCATENATE($B$1,$C27,Legördülő!$G$11),Adatbázis!$A$6:$BY$2525,Adatbázis!BD$3,FALSE),IF($C$1=Legördülő!$D$5,VLOOKUP(CONCATENATE($B$1,$C27,$D$1),Adatbázis!$A$5:$BY$2525,Adatbázis!BD$3,FALSE),""))</f>
        <v/>
      </c>
      <c r="AW27" s="3" t="str">
        <f>IF($C$1=Legördülő!$D$3,VLOOKUP(CONCATENATE($B$1,$C27,Legördülő!$G$11),Adatbázis!$A$6:$BY$2525,Adatbázis!BE$3,FALSE),IF($C$1=Legördülő!$D$5,VLOOKUP(CONCATENATE($B$1,$C27,$D$1),Adatbázis!$A$5:$BY$2525,Adatbázis!BE$3,FALSE),""))</f>
        <v/>
      </c>
      <c r="AX27" s="3" t="str">
        <f>IF($C$1=Legördülő!$D$3,VLOOKUP(CONCATENATE($B$1,$C27,Legördülő!$G$11),Adatbázis!$A$6:$BY$2525,Adatbázis!BF$3,FALSE),IF($C$1=Legördülő!$D$5,VLOOKUP(CONCATENATE($B$1,$C27,$D$1),Adatbázis!$A$5:$BY$2525,Adatbázis!BF$3,FALSE),""))</f>
        <v/>
      </c>
      <c r="AY27" s="3" t="str">
        <f>IF($C$1=Legördülő!$D$3,VLOOKUP(CONCATENATE($B$1,$C27,Legördülő!$G$11),Adatbázis!$A$6:$BY$2525,Adatbázis!BG$3,FALSE),IF($C$1=Legördülő!$D$5,VLOOKUP(CONCATENATE($B$1,$C27,$D$1),Adatbázis!$A$5:$BY$2525,Adatbázis!BG$3,FALSE),""))</f>
        <v/>
      </c>
      <c r="AZ27" s="3" t="str">
        <f>IF($C$1=Legördülő!$D$3,VLOOKUP(CONCATENATE($B$1,$C27,Legördülő!$G$11),Adatbázis!$A$6:$BY$2525,Adatbázis!BH$3,FALSE),IF($C$1=Legördülő!$D$5,VLOOKUP(CONCATENATE($B$1,$C27,$D$1),Adatbázis!$A$5:$BY$2525,Adatbázis!BH$3,FALSE),""))</f>
        <v/>
      </c>
      <c r="BA27" s="3" t="str">
        <f>IF($C$1=Legördülő!$D$3,VLOOKUP(CONCATENATE($B$1,$C27,Legördülő!$G$11),Adatbázis!$A$6:$BY$2525,Adatbázis!BI$3,FALSE),IF($C$1=Legördülő!$D$5,VLOOKUP(CONCATENATE($B$1,$C27,$D$1),Adatbázis!$A$5:$BY$2525,Adatbázis!BI$3,FALSE),""))</f>
        <v/>
      </c>
      <c r="BB27" s="3" t="str">
        <f>IF($C$1=Legördülő!$D$3,VLOOKUP(CONCATENATE($B$1,$C27,Legördülő!$G$11),Adatbázis!$A$6:$BY$2525,Adatbázis!BJ$3,FALSE),IF($C$1=Legördülő!$D$5,VLOOKUP(CONCATENATE($B$1,$C27,$D$1),Adatbázis!$A$5:$BY$2525,Adatbázis!BJ$3,FALSE),""))</f>
        <v/>
      </c>
      <c r="BC27" s="3" t="str">
        <f>IF($C$1=Legördülő!$D$3,VLOOKUP(CONCATENATE($B$1,$C27,Legördülő!$G$11),Adatbázis!$A$6:$BY$2525,Adatbázis!BK$3,FALSE),IF($C$1=Legördülő!$D$5,VLOOKUP(CONCATENATE($B$1,$C27,$D$1),Adatbázis!$A$5:$BY$2525,Adatbázis!BK$3,FALSE),""))</f>
        <v/>
      </c>
      <c r="BD27" s="3" t="str">
        <f>IF($C$1=Legördülő!$D$3,VLOOKUP(CONCATENATE($B$1,$C27,Legördülő!$G$11),Adatbázis!$A$6:$BY$2525,Adatbázis!BL$3,FALSE),IF($C$1=Legördülő!$D$5,VLOOKUP(CONCATENATE($B$1,$C27,$D$1),Adatbázis!$A$5:$BY$2525,Adatbázis!BL$3,FALSE),""))</f>
        <v/>
      </c>
      <c r="BE27" s="3" t="str">
        <f>IF($C$1=Legördülő!$D$3,VLOOKUP(CONCATENATE($B$1,$C27,Legördülő!$G$11),Adatbázis!$A$6:$BY$2525,Adatbázis!BM$3,FALSE),IF($C$1=Legördülő!$D$5,VLOOKUP(CONCATENATE($B$1,$C27,$D$1),Adatbázis!$A$5:$BY$2525,Adatbázis!BM$3,FALSE),""))</f>
        <v/>
      </c>
      <c r="BF27" s="3" t="str">
        <f>IF($C$1=Legördülő!$D$3,VLOOKUP(CONCATENATE($B$1,$C27,Legördülő!$G$11),Adatbázis!$A$6:$BY$2525,Adatbázis!BN$3,FALSE),IF($C$1=Legördülő!$D$5,VLOOKUP(CONCATENATE($B$1,$C27,$D$1),Adatbázis!$A$5:$BY$2525,Adatbázis!BN$3,FALSE),""))</f>
        <v/>
      </c>
      <c r="BG27" s="3" t="str">
        <f>IF($C$1=Legördülő!$D$3,VLOOKUP(CONCATENATE($B$1,$C27,Legördülő!$G$11),Adatbázis!$A$6:$BY$2525,Adatbázis!BO$3,FALSE),IF($C$1=Legördülő!$D$5,VLOOKUP(CONCATENATE($B$1,$C27,$D$1),Adatbázis!$A$5:$BY$2525,Adatbázis!BO$3,FALSE),""))</f>
        <v/>
      </c>
      <c r="BH27" s="3" t="str">
        <f>IF($C$1=Legördülő!$D$3,VLOOKUP(CONCATENATE($B$1,$C27,Legördülő!$G$11),Adatbázis!$A$6:$BY$2525,Adatbázis!BP$3,FALSE),IF($C$1=Legördülő!$D$5,VLOOKUP(CONCATENATE($B$1,$C27,$D$1),Adatbázis!$A$5:$BY$2525,Adatbázis!BP$3,FALSE),""))</f>
        <v/>
      </c>
      <c r="BI27" s="3" t="str">
        <f>IF($C$1=Legördülő!$D$3,VLOOKUP(CONCATENATE($B$1,$C27,Legördülő!$G$11),Adatbázis!$A$6:$BY$2525,Adatbázis!BQ$3,FALSE),IF($C$1=Legördülő!$D$5,VLOOKUP(CONCATENATE($B$1,$C27,$D$1),Adatbázis!$A$5:$BY$2525,Adatbázis!BQ$3,FALSE),""))</f>
        <v/>
      </c>
      <c r="BJ27" s="3" t="str">
        <f>IF($C$1=Legördülő!$D$3,VLOOKUP(CONCATENATE($B$1,$C27,Legördülő!$G$11),Adatbázis!$A$6:$BY$2525,Adatbázis!BR$3,FALSE),IF($C$1=Legördülő!$D$5,VLOOKUP(CONCATENATE($B$1,$C27,$D$1),Adatbázis!$A$5:$BY$2525,Adatbázis!BR$3,FALSE),""))</f>
        <v/>
      </c>
      <c r="BK27" s="3" t="str">
        <f>IF($C$1=Legördülő!$D$3,VLOOKUP(CONCATENATE($B$1,$C27,Legördülő!$G$11),Adatbázis!$A$6:$BY$2525,Adatbázis!BS$3,FALSE),IF($C$1=Legördülő!$D$5,VLOOKUP(CONCATENATE($B$1,$C27,$D$1),Adatbázis!$A$5:$BY$2525,Adatbázis!BS$3,FALSE),""))</f>
        <v/>
      </c>
      <c r="BL27" s="3" t="str">
        <f>IF($C$1=Legördülő!$D$3,VLOOKUP(CONCATENATE($B$1,$C27,Legördülő!$G$11),Adatbázis!$A$6:$BY$2525,Adatbázis!BT$3,FALSE),IF($C$1=Legördülő!$D$5,VLOOKUP(CONCATENATE($B$1,$C27,$D$1),Adatbázis!$A$5:$BY$2525,Adatbázis!BT$3,FALSE),""))</f>
        <v/>
      </c>
      <c r="BM27" s="3" t="str">
        <f>IF($C$1=Legördülő!$D$3,VLOOKUP(CONCATENATE($B$1,$C27,Legördülő!$G$11),Adatbázis!$A$6:$BY$2525,Adatbázis!BU$3,FALSE),IF($C$1=Legördülő!$D$5,VLOOKUP(CONCATENATE($B$1,$C27,$D$1),Adatbázis!$A$5:$BY$2525,Adatbázis!BU$3,FALSE),""))</f>
        <v/>
      </c>
      <c r="BN27" s="3" t="str">
        <f>IF($C$1=Legördülő!$D$3,VLOOKUP(CONCATENATE($B$1,$C27,Legördülő!$G$11),Adatbázis!$A$6:$BY$2525,Adatbázis!BV$3,FALSE),IF($C$1=Legördülő!$D$5,VLOOKUP(CONCATENATE($B$1,$C27,$D$1),Adatbázis!$A$5:$BY$2525,Adatbázis!BV$3,FALSE),""))</f>
        <v/>
      </c>
      <c r="BO27" s="3" t="str">
        <f>IF($C$1=Legördülő!$D$3,VLOOKUP(CONCATENATE($B$1,$C27,Legördülő!$G$11),Adatbázis!$A$6:$BY$2525,Adatbázis!BW$3,FALSE),IF($C$1=Legördülő!$D$5,VLOOKUP(CONCATENATE($B$1,$C27,$D$1),Adatbázis!$A$5:$BY$2525,Adatbázis!BW$3,FALSE),""))</f>
        <v/>
      </c>
      <c r="BP27" s="3" t="str">
        <f>IF($C$1=Legördülő!$D$3,VLOOKUP(CONCATENATE($B$1,$C27,Legördülő!$G$11),Adatbázis!$A$6:$BY$2525,Adatbázis!BX$3,FALSE),IF($C$1=Legördülő!$D$5,VLOOKUP(CONCATENATE($B$1,$C27,$D$1),Adatbázis!$A$5:$BY$2525,Adatbázis!BX$3,FALSE),""))</f>
        <v/>
      </c>
    </row>
    <row r="28" spans="2:68" x14ac:dyDescent="0.25">
      <c r="B28">
        <f t="shared" si="0"/>
        <v>2010</v>
      </c>
      <c r="C28" s="2" t="str">
        <f>IF($C$1=Legördülő!$D$4,"",Adatbázis!$L31)</f>
        <v>51 Kereskedelmi és vendéglátó-ipari foglalkozások</v>
      </c>
      <c r="D28" t="str">
        <f>IF($C$1=Legördülő!$D$5,$D$1,"")</f>
        <v/>
      </c>
      <c r="E28" s="3">
        <f>IF($C$1=Legördülő!$D$2,VLOOKUP(CONCATENATE(Megjelenítő!$B$1,Megjelenítő!$C28,Megjelenítő!E$2),Adatbázis!$B$6:$BY$2525,76,FALSE),IF($C$1=Legördülő!$D$3,VLOOKUP(CONCATENATE($B$1,$C28,Legördülő!$G$11),Adatbázis!$A$6:$BY$2525,Adatbázis!M$3,FALSE),IF($C$1=Legördülő!$D$5,VLOOKUP(CONCATENATE($B$1,$C28,$D$1),Adatbázis!$A$5:$BY$2525,Adatbázis!M$3,FALSE),"")))</f>
        <v>1104</v>
      </c>
      <c r="F28" s="3">
        <f>IF($C$1=Legördülő!$D$2,VLOOKUP(CONCATENATE(Megjelenítő!$B$1,Megjelenítő!$C28,Megjelenítő!F$2),Adatbázis!$B$6:$BY$2525,76,FALSE),IF($C$1=Legördülő!$D$3,VLOOKUP(CONCATENATE($B$1,$C28,Legördülő!$G$11),Adatbázis!$A$6:$BY$2525,Adatbázis!N$3,FALSE),IF($C$1=Legördülő!$D$5,VLOOKUP(CONCATENATE($B$1,$C28,$D$1),Adatbázis!$A$5:$BY$2525,Adatbázis!N$3,FALSE),"")))</f>
        <v>23902.300000000003</v>
      </c>
      <c r="G28" s="3">
        <f>IF($C$1=Legördülő!$D$2,VLOOKUP(CONCATENATE(Megjelenítő!$B$1,Megjelenítő!$C28,Megjelenítő!G$2),Adatbázis!$B$6:$BY$2525,76,FALSE),IF($C$1=Legördülő!$D$3,VLOOKUP(CONCATENATE($B$1,$C28,Legördülő!$G$11),Adatbázis!$A$6:$BY$2525,Adatbázis!O$3,FALSE),IF($C$1=Legördülő!$D$5,VLOOKUP(CONCATENATE($B$1,$C28,$D$1),Adatbázis!$A$5:$BY$2525,Adatbázis!O$3,FALSE),"")))</f>
        <v>15006.5</v>
      </c>
      <c r="H28" s="3">
        <f>IF($C$1=Legördülő!$D$2,VLOOKUP(CONCATENATE(Megjelenítő!$B$1,Megjelenítő!$C28,Megjelenítő!H$2),Adatbázis!$B$6:$BY$2525,76,FALSE),IF($C$1=Legördülő!$D$3,VLOOKUP(CONCATENATE($B$1,$C28,Legördülő!$G$11),Adatbázis!$A$6:$BY$2525,Adatbázis!P$3,FALSE),IF($C$1=Legördülő!$D$5,VLOOKUP(CONCATENATE($B$1,$C28,$D$1),Adatbázis!$A$5:$BY$2525,Adatbázis!P$3,FALSE),"")))</f>
        <v>100954.9</v>
      </c>
      <c r="I28" s="3">
        <f>IF($C$1=Legördülő!$D$2,VLOOKUP(CONCATENATE(Megjelenítő!$B$1,Megjelenítő!$C28,Megjelenítő!I$2),Adatbázis!$B$6:$BY$2525,76,FALSE),IF($C$1=Legördülő!$D$3,VLOOKUP(CONCATENATE($B$1,$C28,Legördülő!$G$11),Adatbázis!$A$6:$BY$2525,Adatbázis!Q$3,FALSE),IF($C$1=Legördülő!$D$5,VLOOKUP(CONCATENATE($B$1,$C28,$D$1),Adatbázis!$A$5:$BY$2525,Adatbázis!Q$3,FALSE),"")))</f>
        <v>68351.5</v>
      </c>
      <c r="J28" s="3">
        <f>IF($C$1=Legördülő!$D$2,VLOOKUP(CONCATENATE(Megjelenítő!$B$1,Megjelenítő!$C28,Megjelenítő!J$2),Adatbázis!$B$6:$BY$2525,76,FALSE),IF($C$1=Legördülő!$D$3,VLOOKUP(CONCATENATE($B$1,$C28,Legördülő!$G$11),Adatbázis!$A$6:$BY$2525,Adatbázis!R$3,FALSE),IF($C$1=Legördülő!$D$5,VLOOKUP(CONCATENATE($B$1,$C28,$D$1),Adatbázis!$A$5:$BY$2525,Adatbázis!R$3,FALSE),"")))</f>
        <v>28697.399999999998</v>
      </c>
      <c r="K28" s="3">
        <f>IF($C$1=Legördülő!$D$2,VLOOKUP(CONCATENATE(Megjelenítő!$B$1,Megjelenítő!$C28,Megjelenítő!K$2),Adatbázis!$B$6:$BY$2525,76,FALSE),IF($C$1=Legördülő!$D$3,VLOOKUP(CONCATENATE($B$1,$C28,Legördülő!$G$11),Adatbázis!$A$6:$BY$2525,Adatbázis!S$3,FALSE),IF($C$1=Legördülő!$D$5,VLOOKUP(CONCATENATE($B$1,$C28,$D$1),Adatbázis!$A$5:$BY$2525,Adatbázis!S$3,FALSE),"")))</f>
        <v>3608.8000000000006</v>
      </c>
      <c r="L28" s="3">
        <f>IF($C$1=Legördülő!$D$2,VLOOKUP(CONCATENATE(Megjelenítő!$B$1,Megjelenítő!$C28,Megjelenítő!L$2),Adatbázis!$B$6:$BY$2525,76,FALSE),IF($C$1=Legördülő!$D$3,VLOOKUP(CONCATENATE($B$1,$C28,Legördülő!$G$11),Adatbázis!$A$6:$BY$2525,Adatbázis!T$3,FALSE),IF($C$1=Legördülő!$D$5,VLOOKUP(CONCATENATE($B$1,$C28,$D$1),Adatbázis!$A$5:$BY$2525,Adatbázis!T$3,FALSE),"")))</f>
        <v>5418.5</v>
      </c>
      <c r="M28" s="3">
        <f>IF($C$1=Legördülő!$D$2,VLOOKUP(CONCATENATE(Megjelenítő!$B$1,Megjelenítő!$C28,Megjelenítő!M$2),Adatbázis!$B$6:$BY$2525,76,FALSE),IF($C$1=Legördülő!$D$3,VLOOKUP(CONCATENATE($B$1,$C28,Legördülő!$G$11),Adatbázis!$A$6:$BY$2525,Adatbázis!U$3,FALSE),IF($C$1=Legördülő!$D$5,VLOOKUP(CONCATENATE($B$1,$C28,$D$1),Adatbázis!$A$5:$BY$2525,Adatbázis!U$3,FALSE),"")))</f>
        <v>1013.3</v>
      </c>
      <c r="N28" s="3">
        <f>IF($C$1=Legördülő!$D$2,VLOOKUP(CONCATENATE(Megjelenítő!$B$1,Megjelenítő!$C28,Megjelenítő!N$2),Adatbázis!$B$6:$BY$2525,76,FALSE),IF($C$1=Legördülő!$D$3,VLOOKUP(CONCATENATE($B$1,$C28,Legördülő!$G$11),Adatbázis!$A$6:$BY$2525,Adatbázis!V$3,FALSE),IF($C$1=Legördülő!$D$5,VLOOKUP(CONCATENATE($B$1,$C28,$D$1),Adatbázis!$A$5:$BY$2525,Adatbázis!V$3,FALSE),"")))</f>
        <v>248057.2</v>
      </c>
      <c r="O28" s="3" t="str">
        <f>IF($C$1=Legördülő!$D$3,VLOOKUP(CONCATENATE($B$1,$C28,Legördülő!$G$11),Adatbázis!$A$6:$BY$2525,Adatbázis!W$3,FALSE),IF($C$1=Legördülő!$D$5,VLOOKUP(CONCATENATE($B$1,$C28,$D$1),Adatbázis!$A$5:$BY$2525,Adatbázis!W$3,FALSE),""))</f>
        <v/>
      </c>
      <c r="P28" s="3" t="str">
        <f>IF($C$1=Legördülő!$D$3,VLOOKUP(CONCATENATE($B$1,$C28,Legördülő!$G$11),Adatbázis!$A$6:$BY$2525,Adatbázis!X$3,FALSE),IF($C$1=Legördülő!$D$5,VLOOKUP(CONCATENATE($B$1,$C28,$D$1),Adatbázis!$A$5:$BY$2525,Adatbázis!X$3,FALSE),""))</f>
        <v/>
      </c>
      <c r="Q28" s="3" t="str">
        <f>IF($C$1=Legördülő!$D$3,VLOOKUP(CONCATENATE($B$1,$C28,Legördülő!$G$11),Adatbázis!$A$6:$BY$2525,Adatbázis!Y$3,FALSE),IF($C$1=Legördülő!$D$5,VLOOKUP(CONCATENATE($B$1,$C28,$D$1),Adatbázis!$A$5:$BY$2525,Adatbázis!Y$3,FALSE),""))</f>
        <v/>
      </c>
      <c r="R28" s="3" t="str">
        <f>IF($C$1=Legördülő!$D$3,VLOOKUP(CONCATENATE($B$1,$C28,Legördülő!$G$11),Adatbázis!$A$6:$BY$2525,Adatbázis!Z$3,FALSE),IF($C$1=Legördülő!$D$5,VLOOKUP(CONCATENATE($B$1,$C28,$D$1),Adatbázis!$A$5:$BY$2525,Adatbázis!Z$3,FALSE),""))</f>
        <v/>
      </c>
      <c r="S28" s="3" t="str">
        <f>IF($C$1=Legördülő!$D$3,VLOOKUP(CONCATENATE($B$1,$C28,Legördülő!$G$11),Adatbázis!$A$6:$BY$2525,Adatbázis!AA$3,FALSE),IF($C$1=Legördülő!$D$5,VLOOKUP(CONCATENATE($B$1,$C28,$D$1),Adatbázis!$A$5:$BY$2525,Adatbázis!AA$3,FALSE),""))</f>
        <v/>
      </c>
      <c r="T28" s="3" t="str">
        <f>IF($C$1=Legördülő!$D$3,VLOOKUP(CONCATENATE($B$1,$C28,Legördülő!$G$11),Adatbázis!$A$6:$BY$2525,Adatbázis!AB$3,FALSE),IF($C$1=Legördülő!$D$5,VLOOKUP(CONCATENATE($B$1,$C28,$D$1),Adatbázis!$A$5:$BY$2525,Adatbázis!AB$3,FALSE),""))</f>
        <v/>
      </c>
      <c r="U28" s="3" t="str">
        <f>IF($C$1=Legördülő!$D$3,VLOOKUP(CONCATENATE($B$1,$C28,Legördülő!$G$11),Adatbázis!$A$6:$BY$2525,Adatbázis!AC$3,FALSE),IF($C$1=Legördülő!$D$5,VLOOKUP(CONCATENATE($B$1,$C28,$D$1),Adatbázis!$A$5:$BY$2525,Adatbázis!AC$3,FALSE),""))</f>
        <v/>
      </c>
      <c r="V28" s="3" t="str">
        <f>IF($C$1=Legördülő!$D$3,VLOOKUP(CONCATENATE($B$1,$C28,Legördülő!$G$11),Adatbázis!$A$6:$BY$2525,Adatbázis!AD$3,FALSE),IF($C$1=Legördülő!$D$5,VLOOKUP(CONCATENATE($B$1,$C28,$D$1),Adatbázis!$A$5:$BY$2525,Adatbázis!AD$3,FALSE),""))</f>
        <v/>
      </c>
      <c r="W28" s="3" t="str">
        <f>IF($C$1=Legördülő!$D$3,VLOOKUP(CONCATENATE($B$1,$C28,Legördülő!$G$11),Adatbázis!$A$6:$BY$2525,Adatbázis!AE$3,FALSE),IF($C$1=Legördülő!$D$5,VLOOKUP(CONCATENATE($B$1,$C28,$D$1),Adatbázis!$A$5:$BY$2525,Adatbázis!AE$3,FALSE),""))</f>
        <v/>
      </c>
      <c r="X28" s="3" t="str">
        <f>IF($C$1=Legördülő!$D$3,VLOOKUP(CONCATENATE($B$1,$C28,Legördülő!$G$11),Adatbázis!$A$6:$BY$2525,Adatbázis!AF$3,FALSE),IF($C$1=Legördülő!$D$5,VLOOKUP(CONCATENATE($B$1,$C28,$D$1),Adatbázis!$A$5:$BY$2525,Adatbázis!AF$3,FALSE),""))</f>
        <v/>
      </c>
      <c r="Y28" s="3" t="str">
        <f>IF($C$1=Legördülő!$D$3,VLOOKUP(CONCATENATE($B$1,$C28,Legördülő!$G$11),Adatbázis!$A$6:$BY$2525,Adatbázis!AG$3,FALSE),IF($C$1=Legördülő!$D$5,VLOOKUP(CONCATENATE($B$1,$C28,$D$1),Adatbázis!$A$5:$BY$2525,Adatbázis!AG$3,FALSE),""))</f>
        <v/>
      </c>
      <c r="Z28" s="3" t="str">
        <f>IF($C$1=Legördülő!$D$3,VLOOKUP(CONCATENATE($B$1,$C28,Legördülő!$G$11),Adatbázis!$A$6:$BY$2525,Adatbázis!AH$3,FALSE),IF($C$1=Legördülő!$D$5,VLOOKUP(CONCATENATE($B$1,$C28,$D$1),Adatbázis!$A$5:$BY$2525,Adatbázis!AH$3,FALSE),""))</f>
        <v/>
      </c>
      <c r="AA28" s="3" t="str">
        <f>IF($C$1=Legördülő!$D$3,VLOOKUP(CONCATENATE($B$1,$C28,Legördülő!$G$11),Adatbázis!$A$6:$BY$2525,Adatbázis!AI$3,FALSE),IF($C$1=Legördülő!$D$5,VLOOKUP(CONCATENATE($B$1,$C28,$D$1),Adatbázis!$A$5:$BY$2525,Adatbázis!AI$3,FALSE),""))</f>
        <v/>
      </c>
      <c r="AB28" s="3" t="str">
        <f>IF($C$1=Legördülő!$D$3,VLOOKUP(CONCATENATE($B$1,$C28,Legördülő!$G$11),Adatbázis!$A$6:$BY$2525,Adatbázis!AJ$3,FALSE),IF($C$1=Legördülő!$D$5,VLOOKUP(CONCATENATE($B$1,$C28,$D$1),Adatbázis!$A$5:$BY$2525,Adatbázis!AJ$3,FALSE),""))</f>
        <v/>
      </c>
      <c r="AC28" s="3" t="str">
        <f>IF($C$1=Legördülő!$D$3,VLOOKUP(CONCATENATE($B$1,$C28,Legördülő!$G$11),Adatbázis!$A$6:$BY$2525,Adatbázis!AK$3,FALSE),IF($C$1=Legördülő!$D$5,VLOOKUP(CONCATENATE($B$1,$C28,$D$1),Adatbázis!$A$5:$BY$2525,Adatbázis!AK$3,FALSE),""))</f>
        <v/>
      </c>
      <c r="AD28" s="3" t="str">
        <f>IF($C$1=Legördülő!$D$3,VLOOKUP(CONCATENATE($B$1,$C28,Legördülő!$G$11),Adatbázis!$A$6:$BY$2525,Adatbázis!AL$3,FALSE),IF($C$1=Legördülő!$D$5,VLOOKUP(CONCATENATE($B$1,$C28,$D$1),Adatbázis!$A$5:$BY$2525,Adatbázis!AL$3,FALSE),""))</f>
        <v/>
      </c>
      <c r="AE28" s="3" t="str">
        <f>IF($C$1=Legördülő!$D$3,VLOOKUP(CONCATENATE($B$1,$C28,Legördülő!$G$11),Adatbázis!$A$6:$BY$2525,Adatbázis!AM$3,FALSE),IF($C$1=Legördülő!$D$5,VLOOKUP(CONCATENATE($B$1,$C28,$D$1),Adatbázis!$A$5:$BY$2525,Adatbázis!AM$3,FALSE),""))</f>
        <v/>
      </c>
      <c r="AF28" s="3" t="str">
        <f>IF($C$1=Legördülő!$D$3,VLOOKUP(CONCATENATE($B$1,$C28,Legördülő!$G$11),Adatbázis!$A$6:$BY$2525,Adatbázis!AN$3,FALSE),IF($C$1=Legördülő!$D$5,VLOOKUP(CONCATENATE($B$1,$C28,$D$1),Adatbázis!$A$5:$BY$2525,Adatbázis!AN$3,FALSE),""))</f>
        <v/>
      </c>
      <c r="AG28" s="3" t="str">
        <f>IF($C$1=Legördülő!$D$3,VLOOKUP(CONCATENATE($B$1,$C28,Legördülő!$G$11),Adatbázis!$A$6:$BY$2525,Adatbázis!AO$3,FALSE),IF($C$1=Legördülő!$D$5,VLOOKUP(CONCATENATE($B$1,$C28,$D$1),Adatbázis!$A$5:$BY$2525,Adatbázis!AO$3,FALSE),""))</f>
        <v/>
      </c>
      <c r="AH28" s="3" t="str">
        <f>IF($C$1=Legördülő!$D$3,VLOOKUP(CONCATENATE($B$1,$C28,Legördülő!$G$11),Adatbázis!$A$6:$BY$2525,Adatbázis!AP$3,FALSE),IF($C$1=Legördülő!$D$5,VLOOKUP(CONCATENATE($B$1,$C28,$D$1),Adatbázis!$A$5:$BY$2525,Adatbázis!AP$3,FALSE),""))</f>
        <v/>
      </c>
      <c r="AI28" s="3" t="str">
        <f>IF($C$1=Legördülő!$D$3,VLOOKUP(CONCATENATE($B$1,$C28,Legördülő!$G$11),Adatbázis!$A$6:$BY$2525,Adatbázis!AQ$3,FALSE),IF($C$1=Legördülő!$D$5,VLOOKUP(CONCATENATE($B$1,$C28,$D$1),Adatbázis!$A$5:$BY$2525,Adatbázis!AQ$3,FALSE),""))</f>
        <v/>
      </c>
      <c r="AJ28" s="3" t="str">
        <f>IF($C$1=Legördülő!$D$3,VLOOKUP(CONCATENATE($B$1,$C28,Legördülő!$G$11),Adatbázis!$A$6:$BY$2525,Adatbázis!AR$3,FALSE),IF($C$1=Legördülő!$D$5,VLOOKUP(CONCATENATE($B$1,$C28,$D$1),Adatbázis!$A$5:$BY$2525,Adatbázis!AR$3,FALSE),""))</f>
        <v/>
      </c>
      <c r="AK28" s="3" t="str">
        <f>IF($C$1=Legördülő!$D$3,VLOOKUP(CONCATENATE($B$1,$C28,Legördülő!$G$11),Adatbázis!$A$6:$BY$2525,Adatbázis!AS$3,FALSE),IF($C$1=Legördülő!$D$5,VLOOKUP(CONCATENATE($B$1,$C28,$D$1),Adatbázis!$A$5:$BY$2525,Adatbázis!AS$3,FALSE),""))</f>
        <v/>
      </c>
      <c r="AL28" s="3" t="str">
        <f>IF($C$1=Legördülő!$D$3,VLOOKUP(CONCATENATE($B$1,$C28,Legördülő!$G$11),Adatbázis!$A$6:$BY$2525,Adatbázis!AT$3,FALSE),IF($C$1=Legördülő!$D$5,VLOOKUP(CONCATENATE($B$1,$C28,$D$1),Adatbázis!$A$5:$BY$2525,Adatbázis!AT$3,FALSE),""))</f>
        <v/>
      </c>
      <c r="AM28" s="3" t="str">
        <f>IF($C$1=Legördülő!$D$3,VLOOKUP(CONCATENATE($B$1,$C28,Legördülő!$G$11),Adatbázis!$A$6:$BY$2525,Adatbázis!AU$3,FALSE),IF($C$1=Legördülő!$D$5,VLOOKUP(CONCATENATE($B$1,$C28,$D$1),Adatbázis!$A$5:$BY$2525,Adatbázis!AU$3,FALSE),""))</f>
        <v/>
      </c>
      <c r="AN28" s="3" t="str">
        <f>IF($C$1=Legördülő!$D$3,VLOOKUP(CONCATENATE($B$1,$C28,Legördülő!$G$11),Adatbázis!$A$6:$BY$2525,Adatbázis!AV$3,FALSE),IF($C$1=Legördülő!$D$5,VLOOKUP(CONCATENATE($B$1,$C28,$D$1),Adatbázis!$A$5:$BY$2525,Adatbázis!AV$3,FALSE),""))</f>
        <v/>
      </c>
      <c r="AO28" s="3" t="str">
        <f>IF($C$1=Legördülő!$D$3,VLOOKUP(CONCATENATE($B$1,$C28,Legördülő!$G$11),Adatbázis!$A$6:$BY$2525,Adatbázis!AW$3,FALSE),IF($C$1=Legördülő!$D$5,VLOOKUP(CONCATENATE($B$1,$C28,$D$1),Adatbázis!$A$5:$BY$2525,Adatbázis!AW$3,FALSE),""))</f>
        <v/>
      </c>
      <c r="AP28" s="3" t="str">
        <f>IF($C$1=Legördülő!$D$3,VLOOKUP(CONCATENATE($B$1,$C28,Legördülő!$G$11),Adatbázis!$A$6:$BY$2525,Adatbázis!AX$3,FALSE),IF($C$1=Legördülő!$D$5,VLOOKUP(CONCATENATE($B$1,$C28,$D$1),Adatbázis!$A$5:$BY$2525,Adatbázis!AX$3,FALSE),""))</f>
        <v/>
      </c>
      <c r="AQ28" s="3" t="str">
        <f>IF($C$1=Legördülő!$D$3,VLOOKUP(CONCATENATE($B$1,$C28,Legördülő!$G$11),Adatbázis!$A$6:$BY$2525,Adatbázis!AY$3,FALSE),IF($C$1=Legördülő!$D$5,VLOOKUP(CONCATENATE($B$1,$C28,$D$1),Adatbázis!$A$5:$BY$2525,Adatbázis!AY$3,FALSE),""))</f>
        <v/>
      </c>
      <c r="AR28" s="3" t="str">
        <f>IF($C$1=Legördülő!$D$3,VLOOKUP(CONCATENATE($B$1,$C28,Legördülő!$G$11),Adatbázis!$A$6:$BY$2525,Adatbázis!AZ$3,FALSE),IF($C$1=Legördülő!$D$5,VLOOKUP(CONCATENATE($B$1,$C28,$D$1),Adatbázis!$A$5:$BY$2525,Adatbázis!AZ$3,FALSE),""))</f>
        <v/>
      </c>
      <c r="AS28" s="3" t="str">
        <f>IF($C$1=Legördülő!$D$3,VLOOKUP(CONCATENATE($B$1,$C28,Legördülő!$G$11),Adatbázis!$A$6:$BY$2525,Adatbázis!BA$3,FALSE),IF($C$1=Legördülő!$D$5,VLOOKUP(CONCATENATE($B$1,$C28,$D$1),Adatbázis!$A$5:$BY$2525,Adatbázis!BA$3,FALSE),""))</f>
        <v/>
      </c>
      <c r="AT28" s="3" t="str">
        <f>IF($C$1=Legördülő!$D$3,VLOOKUP(CONCATENATE($B$1,$C28,Legördülő!$G$11),Adatbázis!$A$6:$BY$2525,Adatbázis!BB$3,FALSE),IF($C$1=Legördülő!$D$5,VLOOKUP(CONCATENATE($B$1,$C28,$D$1),Adatbázis!$A$5:$BY$2525,Adatbázis!BB$3,FALSE),""))</f>
        <v/>
      </c>
      <c r="AU28" s="3" t="str">
        <f>IF($C$1=Legördülő!$D$3,VLOOKUP(CONCATENATE($B$1,$C28,Legördülő!$G$11),Adatbázis!$A$6:$BY$2525,Adatbázis!BC$3,FALSE),IF($C$1=Legördülő!$D$5,VLOOKUP(CONCATENATE($B$1,$C28,$D$1),Adatbázis!$A$5:$BY$2525,Adatbázis!BC$3,FALSE),""))</f>
        <v/>
      </c>
      <c r="AV28" s="3" t="str">
        <f>IF($C$1=Legördülő!$D$3,VLOOKUP(CONCATENATE($B$1,$C28,Legördülő!$G$11),Adatbázis!$A$6:$BY$2525,Adatbázis!BD$3,FALSE),IF($C$1=Legördülő!$D$5,VLOOKUP(CONCATENATE($B$1,$C28,$D$1),Adatbázis!$A$5:$BY$2525,Adatbázis!BD$3,FALSE),""))</f>
        <v/>
      </c>
      <c r="AW28" s="3" t="str">
        <f>IF($C$1=Legördülő!$D$3,VLOOKUP(CONCATENATE($B$1,$C28,Legördülő!$G$11),Adatbázis!$A$6:$BY$2525,Adatbázis!BE$3,FALSE),IF($C$1=Legördülő!$D$5,VLOOKUP(CONCATENATE($B$1,$C28,$D$1),Adatbázis!$A$5:$BY$2525,Adatbázis!BE$3,FALSE),""))</f>
        <v/>
      </c>
      <c r="AX28" s="3" t="str">
        <f>IF($C$1=Legördülő!$D$3,VLOOKUP(CONCATENATE($B$1,$C28,Legördülő!$G$11),Adatbázis!$A$6:$BY$2525,Adatbázis!BF$3,FALSE),IF($C$1=Legördülő!$D$5,VLOOKUP(CONCATENATE($B$1,$C28,$D$1),Adatbázis!$A$5:$BY$2525,Adatbázis!BF$3,FALSE),""))</f>
        <v/>
      </c>
      <c r="AY28" s="3" t="str">
        <f>IF($C$1=Legördülő!$D$3,VLOOKUP(CONCATENATE($B$1,$C28,Legördülő!$G$11),Adatbázis!$A$6:$BY$2525,Adatbázis!BG$3,FALSE),IF($C$1=Legördülő!$D$5,VLOOKUP(CONCATENATE($B$1,$C28,$D$1),Adatbázis!$A$5:$BY$2525,Adatbázis!BG$3,FALSE),""))</f>
        <v/>
      </c>
      <c r="AZ28" s="3" t="str">
        <f>IF($C$1=Legördülő!$D$3,VLOOKUP(CONCATENATE($B$1,$C28,Legördülő!$G$11),Adatbázis!$A$6:$BY$2525,Adatbázis!BH$3,FALSE),IF($C$1=Legördülő!$D$5,VLOOKUP(CONCATENATE($B$1,$C28,$D$1),Adatbázis!$A$5:$BY$2525,Adatbázis!BH$3,FALSE),""))</f>
        <v/>
      </c>
      <c r="BA28" s="3" t="str">
        <f>IF($C$1=Legördülő!$D$3,VLOOKUP(CONCATENATE($B$1,$C28,Legördülő!$G$11),Adatbázis!$A$6:$BY$2525,Adatbázis!BI$3,FALSE),IF($C$1=Legördülő!$D$5,VLOOKUP(CONCATENATE($B$1,$C28,$D$1),Adatbázis!$A$5:$BY$2525,Adatbázis!BI$3,FALSE),""))</f>
        <v/>
      </c>
      <c r="BB28" s="3" t="str">
        <f>IF($C$1=Legördülő!$D$3,VLOOKUP(CONCATENATE($B$1,$C28,Legördülő!$G$11),Adatbázis!$A$6:$BY$2525,Adatbázis!BJ$3,FALSE),IF($C$1=Legördülő!$D$5,VLOOKUP(CONCATENATE($B$1,$C28,$D$1),Adatbázis!$A$5:$BY$2525,Adatbázis!BJ$3,FALSE),""))</f>
        <v/>
      </c>
      <c r="BC28" s="3" t="str">
        <f>IF($C$1=Legördülő!$D$3,VLOOKUP(CONCATENATE($B$1,$C28,Legördülő!$G$11),Adatbázis!$A$6:$BY$2525,Adatbázis!BK$3,FALSE),IF($C$1=Legördülő!$D$5,VLOOKUP(CONCATENATE($B$1,$C28,$D$1),Adatbázis!$A$5:$BY$2525,Adatbázis!BK$3,FALSE),""))</f>
        <v/>
      </c>
      <c r="BD28" s="3" t="str">
        <f>IF($C$1=Legördülő!$D$3,VLOOKUP(CONCATENATE($B$1,$C28,Legördülő!$G$11),Adatbázis!$A$6:$BY$2525,Adatbázis!BL$3,FALSE),IF($C$1=Legördülő!$D$5,VLOOKUP(CONCATENATE($B$1,$C28,$D$1),Adatbázis!$A$5:$BY$2525,Adatbázis!BL$3,FALSE),""))</f>
        <v/>
      </c>
      <c r="BE28" s="3" t="str">
        <f>IF($C$1=Legördülő!$D$3,VLOOKUP(CONCATENATE($B$1,$C28,Legördülő!$G$11),Adatbázis!$A$6:$BY$2525,Adatbázis!BM$3,FALSE),IF($C$1=Legördülő!$D$5,VLOOKUP(CONCATENATE($B$1,$C28,$D$1),Adatbázis!$A$5:$BY$2525,Adatbázis!BM$3,FALSE),""))</f>
        <v/>
      </c>
      <c r="BF28" s="3" t="str">
        <f>IF($C$1=Legördülő!$D$3,VLOOKUP(CONCATENATE($B$1,$C28,Legördülő!$G$11),Adatbázis!$A$6:$BY$2525,Adatbázis!BN$3,FALSE),IF($C$1=Legördülő!$D$5,VLOOKUP(CONCATENATE($B$1,$C28,$D$1),Adatbázis!$A$5:$BY$2525,Adatbázis!BN$3,FALSE),""))</f>
        <v/>
      </c>
      <c r="BG28" s="3" t="str">
        <f>IF($C$1=Legördülő!$D$3,VLOOKUP(CONCATENATE($B$1,$C28,Legördülő!$G$11),Adatbázis!$A$6:$BY$2525,Adatbázis!BO$3,FALSE),IF($C$1=Legördülő!$D$5,VLOOKUP(CONCATENATE($B$1,$C28,$D$1),Adatbázis!$A$5:$BY$2525,Adatbázis!BO$3,FALSE),""))</f>
        <v/>
      </c>
      <c r="BH28" s="3" t="str">
        <f>IF($C$1=Legördülő!$D$3,VLOOKUP(CONCATENATE($B$1,$C28,Legördülő!$G$11),Adatbázis!$A$6:$BY$2525,Adatbázis!BP$3,FALSE),IF($C$1=Legördülő!$D$5,VLOOKUP(CONCATENATE($B$1,$C28,$D$1),Adatbázis!$A$5:$BY$2525,Adatbázis!BP$3,FALSE),""))</f>
        <v/>
      </c>
      <c r="BI28" s="3" t="str">
        <f>IF($C$1=Legördülő!$D$3,VLOOKUP(CONCATENATE($B$1,$C28,Legördülő!$G$11),Adatbázis!$A$6:$BY$2525,Adatbázis!BQ$3,FALSE),IF($C$1=Legördülő!$D$5,VLOOKUP(CONCATENATE($B$1,$C28,$D$1),Adatbázis!$A$5:$BY$2525,Adatbázis!BQ$3,FALSE),""))</f>
        <v/>
      </c>
      <c r="BJ28" s="3" t="str">
        <f>IF($C$1=Legördülő!$D$3,VLOOKUP(CONCATENATE($B$1,$C28,Legördülő!$G$11),Adatbázis!$A$6:$BY$2525,Adatbázis!BR$3,FALSE),IF($C$1=Legördülő!$D$5,VLOOKUP(CONCATENATE($B$1,$C28,$D$1),Adatbázis!$A$5:$BY$2525,Adatbázis!BR$3,FALSE),""))</f>
        <v/>
      </c>
      <c r="BK28" s="3" t="str">
        <f>IF($C$1=Legördülő!$D$3,VLOOKUP(CONCATENATE($B$1,$C28,Legördülő!$G$11),Adatbázis!$A$6:$BY$2525,Adatbázis!BS$3,FALSE),IF($C$1=Legördülő!$D$5,VLOOKUP(CONCATENATE($B$1,$C28,$D$1),Adatbázis!$A$5:$BY$2525,Adatbázis!BS$3,FALSE),""))</f>
        <v/>
      </c>
      <c r="BL28" s="3" t="str">
        <f>IF($C$1=Legördülő!$D$3,VLOOKUP(CONCATENATE($B$1,$C28,Legördülő!$G$11),Adatbázis!$A$6:$BY$2525,Adatbázis!BT$3,FALSE),IF($C$1=Legördülő!$D$5,VLOOKUP(CONCATENATE($B$1,$C28,$D$1),Adatbázis!$A$5:$BY$2525,Adatbázis!BT$3,FALSE),""))</f>
        <v/>
      </c>
      <c r="BM28" s="3" t="str">
        <f>IF($C$1=Legördülő!$D$3,VLOOKUP(CONCATENATE($B$1,$C28,Legördülő!$G$11),Adatbázis!$A$6:$BY$2525,Adatbázis!BU$3,FALSE),IF($C$1=Legördülő!$D$5,VLOOKUP(CONCATENATE($B$1,$C28,$D$1),Adatbázis!$A$5:$BY$2525,Adatbázis!BU$3,FALSE),""))</f>
        <v/>
      </c>
      <c r="BN28" s="3" t="str">
        <f>IF($C$1=Legördülő!$D$3,VLOOKUP(CONCATENATE($B$1,$C28,Legördülő!$G$11),Adatbázis!$A$6:$BY$2525,Adatbázis!BV$3,FALSE),IF($C$1=Legördülő!$D$5,VLOOKUP(CONCATENATE($B$1,$C28,$D$1),Adatbázis!$A$5:$BY$2525,Adatbázis!BV$3,FALSE),""))</f>
        <v/>
      </c>
      <c r="BO28" s="3" t="str">
        <f>IF($C$1=Legördülő!$D$3,VLOOKUP(CONCATENATE($B$1,$C28,Legördülő!$G$11),Adatbázis!$A$6:$BY$2525,Adatbázis!BW$3,FALSE),IF($C$1=Legördülő!$D$5,VLOOKUP(CONCATENATE($B$1,$C28,$D$1),Adatbázis!$A$5:$BY$2525,Adatbázis!BW$3,FALSE),""))</f>
        <v/>
      </c>
      <c r="BP28" s="3" t="str">
        <f>IF($C$1=Legördülő!$D$3,VLOOKUP(CONCATENATE($B$1,$C28,Legördülő!$G$11),Adatbázis!$A$6:$BY$2525,Adatbázis!BX$3,FALSE),IF($C$1=Legördülő!$D$5,VLOOKUP(CONCATENATE($B$1,$C28,$D$1),Adatbázis!$A$5:$BY$2525,Adatbázis!BX$3,FALSE),""))</f>
        <v/>
      </c>
    </row>
    <row r="29" spans="2:68" x14ac:dyDescent="0.25">
      <c r="B29">
        <f t="shared" si="0"/>
        <v>2010</v>
      </c>
      <c r="C29" s="2" t="str">
        <f>IF($C$1=Legördülő!$D$4,"",Adatbázis!$L32)</f>
        <v>52 Szolgáltatási foglalkozások</v>
      </c>
      <c r="D29" t="str">
        <f>IF($C$1=Legördülő!$D$5,$D$1,"")</f>
        <v/>
      </c>
      <c r="E29" s="3">
        <f>IF($C$1=Legördülő!$D$2,VLOOKUP(CONCATENATE(Megjelenítő!$B$1,Megjelenítő!$C29,Megjelenítő!E$2),Adatbázis!$B$6:$BY$2525,76,FALSE),IF($C$1=Legördülő!$D$3,VLOOKUP(CONCATENATE($B$1,$C29,Legördülő!$G$11),Adatbázis!$A$6:$BY$2525,Adatbázis!M$3,FALSE),IF($C$1=Legördülő!$D$5,VLOOKUP(CONCATENATE($B$1,$C29,$D$1),Adatbázis!$A$5:$BY$2525,Adatbázis!M$3,FALSE),"")))</f>
        <v>380.83333333333331</v>
      </c>
      <c r="F29" s="3">
        <f>IF($C$1=Legördülő!$D$2,VLOOKUP(CONCATENATE(Megjelenítő!$B$1,Megjelenítő!$C29,Megjelenítő!F$2),Adatbázis!$B$6:$BY$2525,76,FALSE),IF($C$1=Legördülő!$D$3,VLOOKUP(CONCATENATE($B$1,$C29,Legördülő!$G$11),Adatbázis!$A$6:$BY$2525,Adatbázis!N$3,FALSE),IF($C$1=Legördülő!$D$5,VLOOKUP(CONCATENATE($B$1,$C29,$D$1),Adatbázis!$A$5:$BY$2525,Adatbázis!N$3,FALSE),"")))</f>
        <v>15447.5</v>
      </c>
      <c r="G29" s="3">
        <f>IF($C$1=Legördülő!$D$2,VLOOKUP(CONCATENATE(Megjelenítő!$B$1,Megjelenítő!$C29,Megjelenítő!G$2),Adatbázis!$B$6:$BY$2525,76,FALSE),IF($C$1=Legördülő!$D$3,VLOOKUP(CONCATENATE($B$1,$C29,Legördülő!$G$11),Adatbázis!$A$6:$BY$2525,Adatbázis!O$3,FALSE),IF($C$1=Legördülő!$D$5,VLOOKUP(CONCATENATE($B$1,$C29,$D$1),Adatbázis!$A$5:$BY$2525,Adatbázis!O$3,FALSE),"")))</f>
        <v>4538.3333333333339</v>
      </c>
      <c r="H29" s="3">
        <f>IF($C$1=Legördülő!$D$2,VLOOKUP(CONCATENATE(Megjelenítő!$B$1,Megjelenítő!$C29,Megjelenítő!H$2),Adatbázis!$B$6:$BY$2525,76,FALSE),IF($C$1=Legördülő!$D$3,VLOOKUP(CONCATENATE($B$1,$C29,Legördülő!$G$11),Adatbázis!$A$6:$BY$2525,Adatbázis!P$3,FALSE),IF($C$1=Legördülő!$D$5,VLOOKUP(CONCATENATE($B$1,$C29,$D$1),Adatbázis!$A$5:$BY$2525,Adatbázis!P$3,FALSE),"")))</f>
        <v>23686.833333333328</v>
      </c>
      <c r="I29" s="3">
        <f>IF($C$1=Legördülő!$D$2,VLOOKUP(CONCATENATE(Megjelenítő!$B$1,Megjelenítő!$C29,Megjelenítő!I$2),Adatbázis!$B$6:$BY$2525,76,FALSE),IF($C$1=Legördülő!$D$3,VLOOKUP(CONCATENATE($B$1,$C29,Legördülő!$G$11),Adatbázis!$A$6:$BY$2525,Adatbázis!Q$3,FALSE),IF($C$1=Legördülő!$D$5,VLOOKUP(CONCATENATE($B$1,$C29,$D$1),Adatbázis!$A$5:$BY$2525,Adatbázis!Q$3,FALSE),"")))</f>
        <v>16398.5</v>
      </c>
      <c r="J29" s="3">
        <f>IF($C$1=Legördülő!$D$2,VLOOKUP(CONCATENATE(Megjelenítő!$B$1,Megjelenítő!$C29,Megjelenítő!J$2),Adatbázis!$B$6:$BY$2525,76,FALSE),IF($C$1=Legördülő!$D$3,VLOOKUP(CONCATENATE($B$1,$C29,Legördülő!$G$11),Adatbázis!$A$6:$BY$2525,Adatbázis!R$3,FALSE),IF($C$1=Legördülő!$D$5,VLOOKUP(CONCATENATE($B$1,$C29,$D$1),Adatbázis!$A$5:$BY$2525,Adatbázis!R$3,FALSE),"")))</f>
        <v>11014</v>
      </c>
      <c r="K29" s="3">
        <f>IF($C$1=Legördülő!$D$2,VLOOKUP(CONCATENATE(Megjelenítő!$B$1,Megjelenítő!$C29,Megjelenítő!K$2),Adatbázis!$B$6:$BY$2525,76,FALSE),IF($C$1=Legördülő!$D$3,VLOOKUP(CONCATENATE($B$1,$C29,Legördülő!$G$11),Adatbázis!$A$6:$BY$2525,Adatbázis!S$3,FALSE),IF($C$1=Legördülő!$D$5,VLOOKUP(CONCATENATE($B$1,$C29,$D$1),Adatbázis!$A$5:$BY$2525,Adatbázis!S$3,FALSE),"")))</f>
        <v>1460.6666666666667</v>
      </c>
      <c r="L29" s="3">
        <f>IF($C$1=Legördülő!$D$2,VLOOKUP(CONCATENATE(Megjelenítő!$B$1,Megjelenítő!$C29,Megjelenítő!L$2),Adatbázis!$B$6:$BY$2525,76,FALSE),IF($C$1=Legördülő!$D$3,VLOOKUP(CONCATENATE($B$1,$C29,Legördülő!$G$11),Adatbázis!$A$6:$BY$2525,Adatbázis!T$3,FALSE),IF($C$1=Legördülő!$D$5,VLOOKUP(CONCATENATE($B$1,$C29,$D$1),Adatbázis!$A$5:$BY$2525,Adatbázis!T$3,FALSE),"")))</f>
        <v>3278.666666666667</v>
      </c>
      <c r="M29" s="3">
        <f>IF($C$1=Legördülő!$D$2,VLOOKUP(CONCATENATE(Megjelenítő!$B$1,Megjelenítő!$C29,Megjelenítő!M$2),Adatbázis!$B$6:$BY$2525,76,FALSE),IF($C$1=Legördülő!$D$3,VLOOKUP(CONCATENATE($B$1,$C29,Legördülő!$G$11),Adatbázis!$A$6:$BY$2525,Adatbázis!U$3,FALSE),IF($C$1=Legördülő!$D$5,VLOOKUP(CONCATENATE($B$1,$C29,$D$1),Adatbázis!$A$5:$BY$2525,Adatbázis!U$3,FALSE),"")))</f>
        <v>742.16666666666663</v>
      </c>
      <c r="N29" s="3">
        <f>IF($C$1=Legördülő!$D$2,VLOOKUP(CONCATENATE(Megjelenítő!$B$1,Megjelenítő!$C29,Megjelenítő!N$2),Adatbázis!$B$6:$BY$2525,76,FALSE),IF($C$1=Legördülő!$D$3,VLOOKUP(CONCATENATE($B$1,$C29,Legördülő!$G$11),Adatbázis!$A$6:$BY$2525,Adatbázis!V$3,FALSE),IF($C$1=Legördülő!$D$5,VLOOKUP(CONCATENATE($B$1,$C29,$D$1),Adatbázis!$A$5:$BY$2525,Adatbázis!V$3,FALSE),"")))</f>
        <v>76947.499999999971</v>
      </c>
      <c r="O29" s="3" t="str">
        <f>IF($C$1=Legördülő!$D$3,VLOOKUP(CONCATENATE($B$1,$C29,Legördülő!$G$11),Adatbázis!$A$6:$BY$2525,Adatbázis!W$3,FALSE),IF($C$1=Legördülő!$D$5,VLOOKUP(CONCATENATE($B$1,$C29,$D$1),Adatbázis!$A$5:$BY$2525,Adatbázis!W$3,FALSE),""))</f>
        <v/>
      </c>
      <c r="P29" s="3" t="str">
        <f>IF($C$1=Legördülő!$D$3,VLOOKUP(CONCATENATE($B$1,$C29,Legördülő!$G$11),Adatbázis!$A$6:$BY$2525,Adatbázis!X$3,FALSE),IF($C$1=Legördülő!$D$5,VLOOKUP(CONCATENATE($B$1,$C29,$D$1),Adatbázis!$A$5:$BY$2525,Adatbázis!X$3,FALSE),""))</f>
        <v/>
      </c>
      <c r="Q29" s="3" t="str">
        <f>IF($C$1=Legördülő!$D$3,VLOOKUP(CONCATENATE($B$1,$C29,Legördülő!$G$11),Adatbázis!$A$6:$BY$2525,Adatbázis!Y$3,FALSE),IF($C$1=Legördülő!$D$5,VLOOKUP(CONCATENATE($B$1,$C29,$D$1),Adatbázis!$A$5:$BY$2525,Adatbázis!Y$3,FALSE),""))</f>
        <v/>
      </c>
      <c r="R29" s="3" t="str">
        <f>IF($C$1=Legördülő!$D$3,VLOOKUP(CONCATENATE($B$1,$C29,Legördülő!$G$11),Adatbázis!$A$6:$BY$2525,Adatbázis!Z$3,FALSE),IF($C$1=Legördülő!$D$5,VLOOKUP(CONCATENATE($B$1,$C29,$D$1),Adatbázis!$A$5:$BY$2525,Adatbázis!Z$3,FALSE),""))</f>
        <v/>
      </c>
      <c r="S29" s="3" t="str">
        <f>IF($C$1=Legördülő!$D$3,VLOOKUP(CONCATENATE($B$1,$C29,Legördülő!$G$11),Adatbázis!$A$6:$BY$2525,Adatbázis!AA$3,FALSE),IF($C$1=Legördülő!$D$5,VLOOKUP(CONCATENATE($B$1,$C29,$D$1),Adatbázis!$A$5:$BY$2525,Adatbázis!AA$3,FALSE),""))</f>
        <v/>
      </c>
      <c r="T29" s="3" t="str">
        <f>IF($C$1=Legördülő!$D$3,VLOOKUP(CONCATENATE($B$1,$C29,Legördülő!$G$11),Adatbázis!$A$6:$BY$2525,Adatbázis!AB$3,FALSE),IF($C$1=Legördülő!$D$5,VLOOKUP(CONCATENATE($B$1,$C29,$D$1),Adatbázis!$A$5:$BY$2525,Adatbázis!AB$3,FALSE),""))</f>
        <v/>
      </c>
      <c r="U29" s="3" t="str">
        <f>IF($C$1=Legördülő!$D$3,VLOOKUP(CONCATENATE($B$1,$C29,Legördülő!$G$11),Adatbázis!$A$6:$BY$2525,Adatbázis!AC$3,FALSE),IF($C$1=Legördülő!$D$5,VLOOKUP(CONCATENATE($B$1,$C29,$D$1),Adatbázis!$A$5:$BY$2525,Adatbázis!AC$3,FALSE),""))</f>
        <v/>
      </c>
      <c r="V29" s="3" t="str">
        <f>IF($C$1=Legördülő!$D$3,VLOOKUP(CONCATENATE($B$1,$C29,Legördülő!$G$11),Adatbázis!$A$6:$BY$2525,Adatbázis!AD$3,FALSE),IF($C$1=Legördülő!$D$5,VLOOKUP(CONCATENATE($B$1,$C29,$D$1),Adatbázis!$A$5:$BY$2525,Adatbázis!AD$3,FALSE),""))</f>
        <v/>
      </c>
      <c r="W29" s="3" t="str">
        <f>IF($C$1=Legördülő!$D$3,VLOOKUP(CONCATENATE($B$1,$C29,Legördülő!$G$11),Adatbázis!$A$6:$BY$2525,Adatbázis!AE$3,FALSE),IF($C$1=Legördülő!$D$5,VLOOKUP(CONCATENATE($B$1,$C29,$D$1),Adatbázis!$A$5:$BY$2525,Adatbázis!AE$3,FALSE),""))</f>
        <v/>
      </c>
      <c r="X29" s="3" t="str">
        <f>IF($C$1=Legördülő!$D$3,VLOOKUP(CONCATENATE($B$1,$C29,Legördülő!$G$11),Adatbázis!$A$6:$BY$2525,Adatbázis!AF$3,FALSE),IF($C$1=Legördülő!$D$5,VLOOKUP(CONCATENATE($B$1,$C29,$D$1),Adatbázis!$A$5:$BY$2525,Adatbázis!AF$3,FALSE),""))</f>
        <v/>
      </c>
      <c r="Y29" s="3" t="str">
        <f>IF($C$1=Legördülő!$D$3,VLOOKUP(CONCATENATE($B$1,$C29,Legördülő!$G$11),Adatbázis!$A$6:$BY$2525,Adatbázis!AG$3,FALSE),IF($C$1=Legördülő!$D$5,VLOOKUP(CONCATENATE($B$1,$C29,$D$1),Adatbázis!$A$5:$BY$2525,Adatbázis!AG$3,FALSE),""))</f>
        <v/>
      </c>
      <c r="Z29" s="3" t="str">
        <f>IF($C$1=Legördülő!$D$3,VLOOKUP(CONCATENATE($B$1,$C29,Legördülő!$G$11),Adatbázis!$A$6:$BY$2525,Adatbázis!AH$3,FALSE),IF($C$1=Legördülő!$D$5,VLOOKUP(CONCATENATE($B$1,$C29,$D$1),Adatbázis!$A$5:$BY$2525,Adatbázis!AH$3,FALSE),""))</f>
        <v/>
      </c>
      <c r="AA29" s="3" t="str">
        <f>IF($C$1=Legördülő!$D$3,VLOOKUP(CONCATENATE($B$1,$C29,Legördülő!$G$11),Adatbázis!$A$6:$BY$2525,Adatbázis!AI$3,FALSE),IF($C$1=Legördülő!$D$5,VLOOKUP(CONCATENATE($B$1,$C29,$D$1),Adatbázis!$A$5:$BY$2525,Adatbázis!AI$3,FALSE),""))</f>
        <v/>
      </c>
      <c r="AB29" s="3" t="str">
        <f>IF($C$1=Legördülő!$D$3,VLOOKUP(CONCATENATE($B$1,$C29,Legördülő!$G$11),Adatbázis!$A$6:$BY$2525,Adatbázis!AJ$3,FALSE),IF($C$1=Legördülő!$D$5,VLOOKUP(CONCATENATE($B$1,$C29,$D$1),Adatbázis!$A$5:$BY$2525,Adatbázis!AJ$3,FALSE),""))</f>
        <v/>
      </c>
      <c r="AC29" s="3" t="str">
        <f>IF($C$1=Legördülő!$D$3,VLOOKUP(CONCATENATE($B$1,$C29,Legördülő!$G$11),Adatbázis!$A$6:$BY$2525,Adatbázis!AK$3,FALSE),IF($C$1=Legördülő!$D$5,VLOOKUP(CONCATENATE($B$1,$C29,$D$1),Adatbázis!$A$5:$BY$2525,Adatbázis!AK$3,FALSE),""))</f>
        <v/>
      </c>
      <c r="AD29" s="3" t="str">
        <f>IF($C$1=Legördülő!$D$3,VLOOKUP(CONCATENATE($B$1,$C29,Legördülő!$G$11),Adatbázis!$A$6:$BY$2525,Adatbázis!AL$3,FALSE),IF($C$1=Legördülő!$D$5,VLOOKUP(CONCATENATE($B$1,$C29,$D$1),Adatbázis!$A$5:$BY$2525,Adatbázis!AL$3,FALSE),""))</f>
        <v/>
      </c>
      <c r="AE29" s="3" t="str">
        <f>IF($C$1=Legördülő!$D$3,VLOOKUP(CONCATENATE($B$1,$C29,Legördülő!$G$11),Adatbázis!$A$6:$BY$2525,Adatbázis!AM$3,FALSE),IF($C$1=Legördülő!$D$5,VLOOKUP(CONCATENATE($B$1,$C29,$D$1),Adatbázis!$A$5:$BY$2525,Adatbázis!AM$3,FALSE),""))</f>
        <v/>
      </c>
      <c r="AF29" s="3" t="str">
        <f>IF($C$1=Legördülő!$D$3,VLOOKUP(CONCATENATE($B$1,$C29,Legördülő!$G$11),Adatbázis!$A$6:$BY$2525,Adatbázis!AN$3,FALSE),IF($C$1=Legördülő!$D$5,VLOOKUP(CONCATENATE($B$1,$C29,$D$1),Adatbázis!$A$5:$BY$2525,Adatbázis!AN$3,FALSE),""))</f>
        <v/>
      </c>
      <c r="AG29" s="3" t="str">
        <f>IF($C$1=Legördülő!$D$3,VLOOKUP(CONCATENATE($B$1,$C29,Legördülő!$G$11),Adatbázis!$A$6:$BY$2525,Adatbázis!AO$3,FALSE),IF($C$1=Legördülő!$D$5,VLOOKUP(CONCATENATE($B$1,$C29,$D$1),Adatbázis!$A$5:$BY$2525,Adatbázis!AO$3,FALSE),""))</f>
        <v/>
      </c>
      <c r="AH29" s="3" t="str">
        <f>IF($C$1=Legördülő!$D$3,VLOOKUP(CONCATENATE($B$1,$C29,Legördülő!$G$11),Adatbázis!$A$6:$BY$2525,Adatbázis!AP$3,FALSE),IF($C$1=Legördülő!$D$5,VLOOKUP(CONCATENATE($B$1,$C29,$D$1),Adatbázis!$A$5:$BY$2525,Adatbázis!AP$3,FALSE),""))</f>
        <v/>
      </c>
      <c r="AI29" s="3" t="str">
        <f>IF($C$1=Legördülő!$D$3,VLOOKUP(CONCATENATE($B$1,$C29,Legördülő!$G$11),Adatbázis!$A$6:$BY$2525,Adatbázis!AQ$3,FALSE),IF($C$1=Legördülő!$D$5,VLOOKUP(CONCATENATE($B$1,$C29,$D$1),Adatbázis!$A$5:$BY$2525,Adatbázis!AQ$3,FALSE),""))</f>
        <v/>
      </c>
      <c r="AJ29" s="3" t="str">
        <f>IF($C$1=Legördülő!$D$3,VLOOKUP(CONCATENATE($B$1,$C29,Legördülő!$G$11),Adatbázis!$A$6:$BY$2525,Adatbázis!AR$3,FALSE),IF($C$1=Legördülő!$D$5,VLOOKUP(CONCATENATE($B$1,$C29,$D$1),Adatbázis!$A$5:$BY$2525,Adatbázis!AR$3,FALSE),""))</f>
        <v/>
      </c>
      <c r="AK29" s="3" t="str">
        <f>IF($C$1=Legördülő!$D$3,VLOOKUP(CONCATENATE($B$1,$C29,Legördülő!$G$11),Adatbázis!$A$6:$BY$2525,Adatbázis!AS$3,FALSE),IF($C$1=Legördülő!$D$5,VLOOKUP(CONCATENATE($B$1,$C29,$D$1),Adatbázis!$A$5:$BY$2525,Adatbázis!AS$3,FALSE),""))</f>
        <v/>
      </c>
      <c r="AL29" s="3" t="str">
        <f>IF($C$1=Legördülő!$D$3,VLOOKUP(CONCATENATE($B$1,$C29,Legördülő!$G$11),Adatbázis!$A$6:$BY$2525,Adatbázis!AT$3,FALSE),IF($C$1=Legördülő!$D$5,VLOOKUP(CONCATENATE($B$1,$C29,$D$1),Adatbázis!$A$5:$BY$2525,Adatbázis!AT$3,FALSE),""))</f>
        <v/>
      </c>
      <c r="AM29" s="3" t="str">
        <f>IF($C$1=Legördülő!$D$3,VLOOKUP(CONCATENATE($B$1,$C29,Legördülő!$G$11),Adatbázis!$A$6:$BY$2525,Adatbázis!AU$3,FALSE),IF($C$1=Legördülő!$D$5,VLOOKUP(CONCATENATE($B$1,$C29,$D$1),Adatbázis!$A$5:$BY$2525,Adatbázis!AU$3,FALSE),""))</f>
        <v/>
      </c>
      <c r="AN29" s="3" t="str">
        <f>IF($C$1=Legördülő!$D$3,VLOOKUP(CONCATENATE($B$1,$C29,Legördülő!$G$11),Adatbázis!$A$6:$BY$2525,Adatbázis!AV$3,FALSE),IF($C$1=Legördülő!$D$5,VLOOKUP(CONCATENATE($B$1,$C29,$D$1),Adatbázis!$A$5:$BY$2525,Adatbázis!AV$3,FALSE),""))</f>
        <v/>
      </c>
      <c r="AO29" s="3" t="str">
        <f>IF($C$1=Legördülő!$D$3,VLOOKUP(CONCATENATE($B$1,$C29,Legördülő!$G$11),Adatbázis!$A$6:$BY$2525,Adatbázis!AW$3,FALSE),IF($C$1=Legördülő!$D$5,VLOOKUP(CONCATENATE($B$1,$C29,$D$1),Adatbázis!$A$5:$BY$2525,Adatbázis!AW$3,FALSE),""))</f>
        <v/>
      </c>
      <c r="AP29" s="3" t="str">
        <f>IF($C$1=Legördülő!$D$3,VLOOKUP(CONCATENATE($B$1,$C29,Legördülő!$G$11),Adatbázis!$A$6:$BY$2525,Adatbázis!AX$3,FALSE),IF($C$1=Legördülő!$D$5,VLOOKUP(CONCATENATE($B$1,$C29,$D$1),Adatbázis!$A$5:$BY$2525,Adatbázis!AX$3,FALSE),""))</f>
        <v/>
      </c>
      <c r="AQ29" s="3" t="str">
        <f>IF($C$1=Legördülő!$D$3,VLOOKUP(CONCATENATE($B$1,$C29,Legördülő!$G$11),Adatbázis!$A$6:$BY$2525,Adatbázis!AY$3,FALSE),IF($C$1=Legördülő!$D$5,VLOOKUP(CONCATENATE($B$1,$C29,$D$1),Adatbázis!$A$5:$BY$2525,Adatbázis!AY$3,FALSE),""))</f>
        <v/>
      </c>
      <c r="AR29" s="3" t="str">
        <f>IF($C$1=Legördülő!$D$3,VLOOKUP(CONCATENATE($B$1,$C29,Legördülő!$G$11),Adatbázis!$A$6:$BY$2525,Adatbázis!AZ$3,FALSE),IF($C$1=Legördülő!$D$5,VLOOKUP(CONCATENATE($B$1,$C29,$D$1),Adatbázis!$A$5:$BY$2525,Adatbázis!AZ$3,FALSE),""))</f>
        <v/>
      </c>
      <c r="AS29" s="3" t="str">
        <f>IF($C$1=Legördülő!$D$3,VLOOKUP(CONCATENATE($B$1,$C29,Legördülő!$G$11),Adatbázis!$A$6:$BY$2525,Adatbázis!BA$3,FALSE),IF($C$1=Legördülő!$D$5,VLOOKUP(CONCATENATE($B$1,$C29,$D$1),Adatbázis!$A$5:$BY$2525,Adatbázis!BA$3,FALSE),""))</f>
        <v/>
      </c>
      <c r="AT29" s="3" t="str">
        <f>IF($C$1=Legördülő!$D$3,VLOOKUP(CONCATENATE($B$1,$C29,Legördülő!$G$11),Adatbázis!$A$6:$BY$2525,Adatbázis!BB$3,FALSE),IF($C$1=Legördülő!$D$5,VLOOKUP(CONCATENATE($B$1,$C29,$D$1),Adatbázis!$A$5:$BY$2525,Adatbázis!BB$3,FALSE),""))</f>
        <v/>
      </c>
      <c r="AU29" s="3" t="str">
        <f>IF($C$1=Legördülő!$D$3,VLOOKUP(CONCATENATE($B$1,$C29,Legördülő!$G$11),Adatbázis!$A$6:$BY$2525,Adatbázis!BC$3,FALSE),IF($C$1=Legördülő!$D$5,VLOOKUP(CONCATENATE($B$1,$C29,$D$1),Adatbázis!$A$5:$BY$2525,Adatbázis!BC$3,FALSE),""))</f>
        <v/>
      </c>
      <c r="AV29" s="3" t="str">
        <f>IF($C$1=Legördülő!$D$3,VLOOKUP(CONCATENATE($B$1,$C29,Legördülő!$G$11),Adatbázis!$A$6:$BY$2525,Adatbázis!BD$3,FALSE),IF($C$1=Legördülő!$D$5,VLOOKUP(CONCATENATE($B$1,$C29,$D$1),Adatbázis!$A$5:$BY$2525,Adatbázis!BD$3,FALSE),""))</f>
        <v/>
      </c>
      <c r="AW29" s="3" t="str">
        <f>IF($C$1=Legördülő!$D$3,VLOOKUP(CONCATENATE($B$1,$C29,Legördülő!$G$11),Adatbázis!$A$6:$BY$2525,Adatbázis!BE$3,FALSE),IF($C$1=Legördülő!$D$5,VLOOKUP(CONCATENATE($B$1,$C29,$D$1),Adatbázis!$A$5:$BY$2525,Adatbázis!BE$3,FALSE),""))</f>
        <v/>
      </c>
      <c r="AX29" s="3" t="str">
        <f>IF($C$1=Legördülő!$D$3,VLOOKUP(CONCATENATE($B$1,$C29,Legördülő!$G$11),Adatbázis!$A$6:$BY$2525,Adatbázis!BF$3,FALSE),IF($C$1=Legördülő!$D$5,VLOOKUP(CONCATENATE($B$1,$C29,$D$1),Adatbázis!$A$5:$BY$2525,Adatbázis!BF$3,FALSE),""))</f>
        <v/>
      </c>
      <c r="AY29" s="3" t="str">
        <f>IF($C$1=Legördülő!$D$3,VLOOKUP(CONCATENATE($B$1,$C29,Legördülő!$G$11),Adatbázis!$A$6:$BY$2525,Adatbázis!BG$3,FALSE),IF($C$1=Legördülő!$D$5,VLOOKUP(CONCATENATE($B$1,$C29,$D$1),Adatbázis!$A$5:$BY$2525,Adatbázis!BG$3,FALSE),""))</f>
        <v/>
      </c>
      <c r="AZ29" s="3" t="str">
        <f>IF($C$1=Legördülő!$D$3,VLOOKUP(CONCATENATE($B$1,$C29,Legördülő!$G$11),Adatbázis!$A$6:$BY$2525,Adatbázis!BH$3,FALSE),IF($C$1=Legördülő!$D$5,VLOOKUP(CONCATENATE($B$1,$C29,$D$1),Adatbázis!$A$5:$BY$2525,Adatbázis!BH$3,FALSE),""))</f>
        <v/>
      </c>
      <c r="BA29" s="3" t="str">
        <f>IF($C$1=Legördülő!$D$3,VLOOKUP(CONCATENATE($B$1,$C29,Legördülő!$G$11),Adatbázis!$A$6:$BY$2525,Adatbázis!BI$3,FALSE),IF($C$1=Legördülő!$D$5,VLOOKUP(CONCATENATE($B$1,$C29,$D$1),Adatbázis!$A$5:$BY$2525,Adatbázis!BI$3,FALSE),""))</f>
        <v/>
      </c>
      <c r="BB29" s="3" t="str">
        <f>IF($C$1=Legördülő!$D$3,VLOOKUP(CONCATENATE($B$1,$C29,Legördülő!$G$11),Adatbázis!$A$6:$BY$2525,Adatbázis!BJ$3,FALSE),IF($C$1=Legördülő!$D$5,VLOOKUP(CONCATENATE($B$1,$C29,$D$1),Adatbázis!$A$5:$BY$2525,Adatbázis!BJ$3,FALSE),""))</f>
        <v/>
      </c>
      <c r="BC29" s="3" t="str">
        <f>IF($C$1=Legördülő!$D$3,VLOOKUP(CONCATENATE($B$1,$C29,Legördülő!$G$11),Adatbázis!$A$6:$BY$2525,Adatbázis!BK$3,FALSE),IF($C$1=Legördülő!$D$5,VLOOKUP(CONCATENATE($B$1,$C29,$D$1),Adatbázis!$A$5:$BY$2525,Adatbázis!BK$3,FALSE),""))</f>
        <v/>
      </c>
      <c r="BD29" s="3" t="str">
        <f>IF($C$1=Legördülő!$D$3,VLOOKUP(CONCATENATE($B$1,$C29,Legördülő!$G$11),Adatbázis!$A$6:$BY$2525,Adatbázis!BL$3,FALSE),IF($C$1=Legördülő!$D$5,VLOOKUP(CONCATENATE($B$1,$C29,$D$1),Adatbázis!$A$5:$BY$2525,Adatbázis!BL$3,FALSE),""))</f>
        <v/>
      </c>
      <c r="BE29" s="3" t="str">
        <f>IF($C$1=Legördülő!$D$3,VLOOKUP(CONCATENATE($B$1,$C29,Legördülő!$G$11),Adatbázis!$A$6:$BY$2525,Adatbázis!BM$3,FALSE),IF($C$1=Legördülő!$D$5,VLOOKUP(CONCATENATE($B$1,$C29,$D$1),Adatbázis!$A$5:$BY$2525,Adatbázis!BM$3,FALSE),""))</f>
        <v/>
      </c>
      <c r="BF29" s="3" t="str">
        <f>IF($C$1=Legördülő!$D$3,VLOOKUP(CONCATENATE($B$1,$C29,Legördülő!$G$11),Adatbázis!$A$6:$BY$2525,Adatbázis!BN$3,FALSE),IF($C$1=Legördülő!$D$5,VLOOKUP(CONCATENATE($B$1,$C29,$D$1),Adatbázis!$A$5:$BY$2525,Adatbázis!BN$3,FALSE),""))</f>
        <v/>
      </c>
      <c r="BG29" s="3" t="str">
        <f>IF($C$1=Legördülő!$D$3,VLOOKUP(CONCATENATE($B$1,$C29,Legördülő!$G$11),Adatbázis!$A$6:$BY$2525,Adatbázis!BO$3,FALSE),IF($C$1=Legördülő!$D$5,VLOOKUP(CONCATENATE($B$1,$C29,$D$1),Adatbázis!$A$5:$BY$2525,Adatbázis!BO$3,FALSE),""))</f>
        <v/>
      </c>
      <c r="BH29" s="3" t="str">
        <f>IF($C$1=Legördülő!$D$3,VLOOKUP(CONCATENATE($B$1,$C29,Legördülő!$G$11),Adatbázis!$A$6:$BY$2525,Adatbázis!BP$3,FALSE),IF($C$1=Legördülő!$D$5,VLOOKUP(CONCATENATE($B$1,$C29,$D$1),Adatbázis!$A$5:$BY$2525,Adatbázis!BP$3,FALSE),""))</f>
        <v/>
      </c>
      <c r="BI29" s="3" t="str">
        <f>IF($C$1=Legördülő!$D$3,VLOOKUP(CONCATENATE($B$1,$C29,Legördülő!$G$11),Adatbázis!$A$6:$BY$2525,Adatbázis!BQ$3,FALSE),IF($C$1=Legördülő!$D$5,VLOOKUP(CONCATENATE($B$1,$C29,$D$1),Adatbázis!$A$5:$BY$2525,Adatbázis!BQ$3,FALSE),""))</f>
        <v/>
      </c>
      <c r="BJ29" s="3" t="str">
        <f>IF($C$1=Legördülő!$D$3,VLOOKUP(CONCATENATE($B$1,$C29,Legördülő!$G$11),Adatbázis!$A$6:$BY$2525,Adatbázis!BR$3,FALSE),IF($C$1=Legördülő!$D$5,VLOOKUP(CONCATENATE($B$1,$C29,$D$1),Adatbázis!$A$5:$BY$2525,Adatbázis!BR$3,FALSE),""))</f>
        <v/>
      </c>
      <c r="BK29" s="3" t="str">
        <f>IF($C$1=Legördülő!$D$3,VLOOKUP(CONCATENATE($B$1,$C29,Legördülő!$G$11),Adatbázis!$A$6:$BY$2525,Adatbázis!BS$3,FALSE),IF($C$1=Legördülő!$D$5,VLOOKUP(CONCATENATE($B$1,$C29,$D$1),Adatbázis!$A$5:$BY$2525,Adatbázis!BS$3,FALSE),""))</f>
        <v/>
      </c>
      <c r="BL29" s="3" t="str">
        <f>IF($C$1=Legördülő!$D$3,VLOOKUP(CONCATENATE($B$1,$C29,Legördülő!$G$11),Adatbázis!$A$6:$BY$2525,Adatbázis!BT$3,FALSE),IF($C$1=Legördülő!$D$5,VLOOKUP(CONCATENATE($B$1,$C29,$D$1),Adatbázis!$A$5:$BY$2525,Adatbázis!BT$3,FALSE),""))</f>
        <v/>
      </c>
      <c r="BM29" s="3" t="str">
        <f>IF($C$1=Legördülő!$D$3,VLOOKUP(CONCATENATE($B$1,$C29,Legördülő!$G$11),Adatbázis!$A$6:$BY$2525,Adatbázis!BU$3,FALSE),IF($C$1=Legördülő!$D$5,VLOOKUP(CONCATENATE($B$1,$C29,$D$1),Adatbázis!$A$5:$BY$2525,Adatbázis!BU$3,FALSE),""))</f>
        <v/>
      </c>
      <c r="BN29" s="3" t="str">
        <f>IF($C$1=Legördülő!$D$3,VLOOKUP(CONCATENATE($B$1,$C29,Legördülő!$G$11),Adatbázis!$A$6:$BY$2525,Adatbázis!BV$3,FALSE),IF($C$1=Legördülő!$D$5,VLOOKUP(CONCATENATE($B$1,$C29,$D$1),Adatbázis!$A$5:$BY$2525,Adatbázis!BV$3,FALSE),""))</f>
        <v/>
      </c>
      <c r="BO29" s="3" t="str">
        <f>IF($C$1=Legördülő!$D$3,VLOOKUP(CONCATENATE($B$1,$C29,Legördülő!$G$11),Adatbázis!$A$6:$BY$2525,Adatbázis!BW$3,FALSE),IF($C$1=Legördülő!$D$5,VLOOKUP(CONCATENATE($B$1,$C29,$D$1),Adatbázis!$A$5:$BY$2525,Adatbázis!BW$3,FALSE),""))</f>
        <v/>
      </c>
      <c r="BP29" s="3" t="str">
        <f>IF($C$1=Legördülő!$D$3,VLOOKUP(CONCATENATE($B$1,$C29,Legördülő!$G$11),Adatbázis!$A$6:$BY$2525,Adatbázis!BX$3,FALSE),IF($C$1=Legördülő!$D$5,VLOOKUP(CONCATENATE($B$1,$C29,$D$1),Adatbázis!$A$5:$BY$2525,Adatbázis!BX$3,FALSE),""))</f>
        <v/>
      </c>
    </row>
    <row r="30" spans="2:68" x14ac:dyDescent="0.25">
      <c r="B30">
        <f t="shared" si="0"/>
        <v>2010</v>
      </c>
      <c r="C30" s="2" t="str">
        <f>IF($C$1=Legördülő!$D$4,"",Adatbázis!$L33)</f>
        <v>61 Mezőgazdasági foglalkozások</v>
      </c>
      <c r="D30" t="str">
        <f>IF($C$1=Legördülő!$D$5,$D$1,"")</f>
        <v/>
      </c>
      <c r="E30" s="3">
        <f>IF($C$1=Legördülő!$D$2,VLOOKUP(CONCATENATE(Megjelenítő!$B$1,Megjelenítő!$C30,Megjelenítő!E$2),Adatbázis!$B$6:$BY$2525,76,FALSE),IF($C$1=Legördülő!$D$3,VLOOKUP(CONCATENATE($B$1,$C30,Legördülő!$G$11),Adatbázis!$A$6:$BY$2525,Adatbázis!M$3,FALSE),IF($C$1=Legördülő!$D$5,VLOOKUP(CONCATENATE($B$1,$C30,$D$1),Adatbázis!$A$5:$BY$2525,Adatbázis!M$3,FALSE),"")))</f>
        <v>164</v>
      </c>
      <c r="F30" s="3">
        <f>IF($C$1=Legördülő!$D$2,VLOOKUP(CONCATENATE(Megjelenítő!$B$1,Megjelenítő!$C30,Megjelenítő!F$2),Adatbázis!$B$6:$BY$2525,76,FALSE),IF($C$1=Legördülő!$D$3,VLOOKUP(CONCATENATE($B$1,$C30,Legördülő!$G$11),Adatbázis!$A$6:$BY$2525,Adatbázis!N$3,FALSE),IF($C$1=Legördülő!$D$5,VLOOKUP(CONCATENATE($B$1,$C30,$D$1),Adatbázis!$A$5:$BY$2525,Adatbázis!N$3,FALSE),"")))</f>
        <v>13665</v>
      </c>
      <c r="G30" s="3">
        <f>IF($C$1=Legördülő!$D$2,VLOOKUP(CONCATENATE(Megjelenítő!$B$1,Megjelenítő!$C30,Megjelenítő!G$2),Adatbázis!$B$6:$BY$2525,76,FALSE),IF($C$1=Legördülő!$D$3,VLOOKUP(CONCATENATE($B$1,$C30,Legördülő!$G$11),Adatbázis!$A$6:$BY$2525,Adatbázis!O$3,FALSE),IF($C$1=Legördülő!$D$5,VLOOKUP(CONCATENATE($B$1,$C30,$D$1),Adatbázis!$A$5:$BY$2525,Adatbázis!O$3,FALSE),"")))</f>
        <v>2305</v>
      </c>
      <c r="H30" s="3">
        <f>IF($C$1=Legördülő!$D$2,VLOOKUP(CONCATENATE(Megjelenítő!$B$1,Megjelenítő!$C30,Megjelenítő!H$2),Adatbázis!$B$6:$BY$2525,76,FALSE),IF($C$1=Legördülő!$D$3,VLOOKUP(CONCATENATE($B$1,$C30,Legördülő!$G$11),Adatbázis!$A$6:$BY$2525,Adatbázis!P$3,FALSE),IF($C$1=Legördülő!$D$5,VLOOKUP(CONCATENATE($B$1,$C30,$D$1),Adatbázis!$A$5:$BY$2525,Adatbázis!P$3,FALSE),"")))</f>
        <v>8222</v>
      </c>
      <c r="I30" s="3">
        <f>IF($C$1=Legördülő!$D$2,VLOOKUP(CONCATENATE(Megjelenítő!$B$1,Megjelenítő!$C30,Megjelenítő!I$2),Adatbázis!$B$6:$BY$2525,76,FALSE),IF($C$1=Legördülő!$D$3,VLOOKUP(CONCATENATE($B$1,$C30,Legördülő!$G$11),Adatbázis!$A$6:$BY$2525,Adatbázis!Q$3,FALSE),IF($C$1=Legördülő!$D$5,VLOOKUP(CONCATENATE($B$1,$C30,$D$1),Adatbázis!$A$5:$BY$2525,Adatbázis!Q$3,FALSE),"")))</f>
        <v>2669</v>
      </c>
      <c r="J30" s="3">
        <f>IF($C$1=Legördülő!$D$2,VLOOKUP(CONCATENATE(Megjelenítő!$B$1,Megjelenítő!$C30,Megjelenítő!J$2),Adatbázis!$B$6:$BY$2525,76,FALSE),IF($C$1=Legördülő!$D$3,VLOOKUP(CONCATENATE($B$1,$C30,Legördülő!$G$11),Adatbázis!$A$6:$BY$2525,Adatbázis!R$3,FALSE),IF($C$1=Legördülő!$D$5,VLOOKUP(CONCATENATE($B$1,$C30,$D$1),Adatbázis!$A$5:$BY$2525,Adatbázis!R$3,FALSE),"")))</f>
        <v>923</v>
      </c>
      <c r="K30" s="3">
        <f>IF($C$1=Legördülő!$D$2,VLOOKUP(CONCATENATE(Megjelenítő!$B$1,Megjelenítő!$C30,Megjelenítő!K$2),Adatbázis!$B$6:$BY$2525,76,FALSE),IF($C$1=Legördülő!$D$3,VLOOKUP(CONCATENATE($B$1,$C30,Legördülő!$G$11),Adatbázis!$A$6:$BY$2525,Adatbázis!S$3,FALSE),IF($C$1=Legördülő!$D$5,VLOOKUP(CONCATENATE($B$1,$C30,$D$1),Adatbázis!$A$5:$BY$2525,Adatbázis!S$3,FALSE),"")))</f>
        <v>937.5</v>
      </c>
      <c r="L30" s="3">
        <f>IF($C$1=Legördülő!$D$2,VLOOKUP(CONCATENATE(Megjelenítő!$B$1,Megjelenítő!$C30,Megjelenítő!L$2),Adatbázis!$B$6:$BY$2525,76,FALSE),IF($C$1=Legördülő!$D$3,VLOOKUP(CONCATENATE($B$1,$C30,Legördülő!$G$11),Adatbázis!$A$6:$BY$2525,Adatbázis!T$3,FALSE),IF($C$1=Legördülő!$D$5,VLOOKUP(CONCATENATE($B$1,$C30,$D$1),Adatbázis!$A$5:$BY$2525,Adatbázis!T$3,FALSE),"")))</f>
        <v>992</v>
      </c>
      <c r="M30" s="3">
        <f>IF($C$1=Legördülő!$D$2,VLOOKUP(CONCATENATE(Megjelenítő!$B$1,Megjelenítő!$C30,Megjelenítő!M$2),Adatbázis!$B$6:$BY$2525,76,FALSE),IF($C$1=Legördülő!$D$3,VLOOKUP(CONCATENATE($B$1,$C30,Legördülő!$G$11),Adatbázis!$A$6:$BY$2525,Adatbázis!U$3,FALSE),IF($C$1=Legördülő!$D$5,VLOOKUP(CONCATENATE($B$1,$C30,$D$1),Adatbázis!$A$5:$BY$2525,Adatbázis!U$3,FALSE),"")))</f>
        <v>550</v>
      </c>
      <c r="N30" s="3">
        <f>IF($C$1=Legördülő!$D$2,VLOOKUP(CONCATENATE(Megjelenítő!$B$1,Megjelenítő!$C30,Megjelenítő!N$2),Adatbázis!$B$6:$BY$2525,76,FALSE),IF($C$1=Legördülő!$D$3,VLOOKUP(CONCATENATE($B$1,$C30,Legördülő!$G$11),Adatbázis!$A$6:$BY$2525,Adatbázis!V$3,FALSE),IF($C$1=Legördülő!$D$5,VLOOKUP(CONCATENATE($B$1,$C30,$D$1),Adatbázis!$A$5:$BY$2525,Adatbázis!V$3,FALSE),"")))</f>
        <v>30427.5</v>
      </c>
      <c r="O30" s="3" t="str">
        <f>IF($C$1=Legördülő!$D$3,VLOOKUP(CONCATENATE($B$1,$C30,Legördülő!$G$11),Adatbázis!$A$6:$BY$2525,Adatbázis!W$3,FALSE),IF($C$1=Legördülő!$D$5,VLOOKUP(CONCATENATE($B$1,$C30,$D$1),Adatbázis!$A$5:$BY$2525,Adatbázis!W$3,FALSE),""))</f>
        <v/>
      </c>
      <c r="P30" s="3" t="str">
        <f>IF($C$1=Legördülő!$D$3,VLOOKUP(CONCATENATE($B$1,$C30,Legördülő!$G$11),Adatbázis!$A$6:$BY$2525,Adatbázis!X$3,FALSE),IF($C$1=Legördülő!$D$5,VLOOKUP(CONCATENATE($B$1,$C30,$D$1),Adatbázis!$A$5:$BY$2525,Adatbázis!X$3,FALSE),""))</f>
        <v/>
      </c>
      <c r="Q30" s="3" t="str">
        <f>IF($C$1=Legördülő!$D$3,VLOOKUP(CONCATENATE($B$1,$C30,Legördülő!$G$11),Adatbázis!$A$6:$BY$2525,Adatbázis!Y$3,FALSE),IF($C$1=Legördülő!$D$5,VLOOKUP(CONCATENATE($B$1,$C30,$D$1),Adatbázis!$A$5:$BY$2525,Adatbázis!Y$3,FALSE),""))</f>
        <v/>
      </c>
      <c r="R30" s="3" t="str">
        <f>IF($C$1=Legördülő!$D$3,VLOOKUP(CONCATENATE($B$1,$C30,Legördülő!$G$11),Adatbázis!$A$6:$BY$2525,Adatbázis!Z$3,FALSE),IF($C$1=Legördülő!$D$5,VLOOKUP(CONCATENATE($B$1,$C30,$D$1),Adatbázis!$A$5:$BY$2525,Adatbázis!Z$3,FALSE),""))</f>
        <v/>
      </c>
      <c r="S30" s="3" t="str">
        <f>IF($C$1=Legördülő!$D$3,VLOOKUP(CONCATENATE($B$1,$C30,Legördülő!$G$11),Adatbázis!$A$6:$BY$2525,Adatbázis!AA$3,FALSE),IF($C$1=Legördülő!$D$5,VLOOKUP(CONCATENATE($B$1,$C30,$D$1),Adatbázis!$A$5:$BY$2525,Adatbázis!AA$3,FALSE),""))</f>
        <v/>
      </c>
      <c r="T30" s="3" t="str">
        <f>IF($C$1=Legördülő!$D$3,VLOOKUP(CONCATENATE($B$1,$C30,Legördülő!$G$11),Adatbázis!$A$6:$BY$2525,Adatbázis!AB$3,FALSE),IF($C$1=Legördülő!$D$5,VLOOKUP(CONCATENATE($B$1,$C30,$D$1),Adatbázis!$A$5:$BY$2525,Adatbázis!AB$3,FALSE),""))</f>
        <v/>
      </c>
      <c r="U30" s="3" t="str">
        <f>IF($C$1=Legördülő!$D$3,VLOOKUP(CONCATENATE($B$1,$C30,Legördülő!$G$11),Adatbázis!$A$6:$BY$2525,Adatbázis!AC$3,FALSE),IF($C$1=Legördülő!$D$5,VLOOKUP(CONCATENATE($B$1,$C30,$D$1),Adatbázis!$A$5:$BY$2525,Adatbázis!AC$3,FALSE),""))</f>
        <v/>
      </c>
      <c r="V30" s="3" t="str">
        <f>IF($C$1=Legördülő!$D$3,VLOOKUP(CONCATENATE($B$1,$C30,Legördülő!$G$11),Adatbázis!$A$6:$BY$2525,Adatbázis!AD$3,FALSE),IF($C$1=Legördülő!$D$5,VLOOKUP(CONCATENATE($B$1,$C30,$D$1),Adatbázis!$A$5:$BY$2525,Adatbázis!AD$3,FALSE),""))</f>
        <v/>
      </c>
      <c r="W30" s="3" t="str">
        <f>IF($C$1=Legördülő!$D$3,VLOOKUP(CONCATENATE($B$1,$C30,Legördülő!$G$11),Adatbázis!$A$6:$BY$2525,Adatbázis!AE$3,FALSE),IF($C$1=Legördülő!$D$5,VLOOKUP(CONCATENATE($B$1,$C30,$D$1),Adatbázis!$A$5:$BY$2525,Adatbázis!AE$3,FALSE),""))</f>
        <v/>
      </c>
      <c r="X30" s="3" t="str">
        <f>IF($C$1=Legördülő!$D$3,VLOOKUP(CONCATENATE($B$1,$C30,Legördülő!$G$11),Adatbázis!$A$6:$BY$2525,Adatbázis!AF$3,FALSE),IF($C$1=Legördülő!$D$5,VLOOKUP(CONCATENATE($B$1,$C30,$D$1),Adatbázis!$A$5:$BY$2525,Adatbázis!AF$3,FALSE),""))</f>
        <v/>
      </c>
      <c r="Y30" s="3" t="str">
        <f>IF($C$1=Legördülő!$D$3,VLOOKUP(CONCATENATE($B$1,$C30,Legördülő!$G$11),Adatbázis!$A$6:$BY$2525,Adatbázis!AG$3,FALSE),IF($C$1=Legördülő!$D$5,VLOOKUP(CONCATENATE($B$1,$C30,$D$1),Adatbázis!$A$5:$BY$2525,Adatbázis!AG$3,FALSE),""))</f>
        <v/>
      </c>
      <c r="Z30" s="3" t="str">
        <f>IF($C$1=Legördülő!$D$3,VLOOKUP(CONCATENATE($B$1,$C30,Legördülő!$G$11),Adatbázis!$A$6:$BY$2525,Adatbázis!AH$3,FALSE),IF($C$1=Legördülő!$D$5,VLOOKUP(CONCATENATE($B$1,$C30,$D$1),Adatbázis!$A$5:$BY$2525,Adatbázis!AH$3,FALSE),""))</f>
        <v/>
      </c>
      <c r="AA30" s="3" t="str">
        <f>IF($C$1=Legördülő!$D$3,VLOOKUP(CONCATENATE($B$1,$C30,Legördülő!$G$11),Adatbázis!$A$6:$BY$2525,Adatbázis!AI$3,FALSE),IF($C$1=Legördülő!$D$5,VLOOKUP(CONCATENATE($B$1,$C30,$D$1),Adatbázis!$A$5:$BY$2525,Adatbázis!AI$3,FALSE),""))</f>
        <v/>
      </c>
      <c r="AB30" s="3" t="str">
        <f>IF($C$1=Legördülő!$D$3,VLOOKUP(CONCATENATE($B$1,$C30,Legördülő!$G$11),Adatbázis!$A$6:$BY$2525,Adatbázis!AJ$3,FALSE),IF($C$1=Legördülő!$D$5,VLOOKUP(CONCATENATE($B$1,$C30,$D$1),Adatbázis!$A$5:$BY$2525,Adatbázis!AJ$3,FALSE),""))</f>
        <v/>
      </c>
      <c r="AC30" s="3" t="str">
        <f>IF($C$1=Legördülő!$D$3,VLOOKUP(CONCATENATE($B$1,$C30,Legördülő!$G$11),Adatbázis!$A$6:$BY$2525,Adatbázis!AK$3,FALSE),IF($C$1=Legördülő!$D$5,VLOOKUP(CONCATENATE($B$1,$C30,$D$1),Adatbázis!$A$5:$BY$2525,Adatbázis!AK$3,FALSE),""))</f>
        <v/>
      </c>
      <c r="AD30" s="3" t="str">
        <f>IF($C$1=Legördülő!$D$3,VLOOKUP(CONCATENATE($B$1,$C30,Legördülő!$G$11),Adatbázis!$A$6:$BY$2525,Adatbázis!AL$3,FALSE),IF($C$1=Legördülő!$D$5,VLOOKUP(CONCATENATE($B$1,$C30,$D$1),Adatbázis!$A$5:$BY$2525,Adatbázis!AL$3,FALSE),""))</f>
        <v/>
      </c>
      <c r="AE30" s="3" t="str">
        <f>IF($C$1=Legördülő!$D$3,VLOOKUP(CONCATENATE($B$1,$C30,Legördülő!$G$11),Adatbázis!$A$6:$BY$2525,Adatbázis!AM$3,FALSE),IF($C$1=Legördülő!$D$5,VLOOKUP(CONCATENATE($B$1,$C30,$D$1),Adatbázis!$A$5:$BY$2525,Adatbázis!AM$3,FALSE),""))</f>
        <v/>
      </c>
      <c r="AF30" s="3" t="str">
        <f>IF($C$1=Legördülő!$D$3,VLOOKUP(CONCATENATE($B$1,$C30,Legördülő!$G$11),Adatbázis!$A$6:$BY$2525,Adatbázis!AN$3,FALSE),IF($C$1=Legördülő!$D$5,VLOOKUP(CONCATENATE($B$1,$C30,$D$1),Adatbázis!$A$5:$BY$2525,Adatbázis!AN$3,FALSE),""))</f>
        <v/>
      </c>
      <c r="AG30" s="3" t="str">
        <f>IF($C$1=Legördülő!$D$3,VLOOKUP(CONCATENATE($B$1,$C30,Legördülő!$G$11),Adatbázis!$A$6:$BY$2525,Adatbázis!AO$3,FALSE),IF($C$1=Legördülő!$D$5,VLOOKUP(CONCATENATE($B$1,$C30,$D$1),Adatbázis!$A$5:$BY$2525,Adatbázis!AO$3,FALSE),""))</f>
        <v/>
      </c>
      <c r="AH30" s="3" t="str">
        <f>IF($C$1=Legördülő!$D$3,VLOOKUP(CONCATENATE($B$1,$C30,Legördülő!$G$11),Adatbázis!$A$6:$BY$2525,Adatbázis!AP$3,FALSE),IF($C$1=Legördülő!$D$5,VLOOKUP(CONCATENATE($B$1,$C30,$D$1),Adatbázis!$A$5:$BY$2525,Adatbázis!AP$3,FALSE),""))</f>
        <v/>
      </c>
      <c r="AI30" s="3" t="str">
        <f>IF($C$1=Legördülő!$D$3,VLOOKUP(CONCATENATE($B$1,$C30,Legördülő!$G$11),Adatbázis!$A$6:$BY$2525,Adatbázis!AQ$3,FALSE),IF($C$1=Legördülő!$D$5,VLOOKUP(CONCATENATE($B$1,$C30,$D$1),Adatbázis!$A$5:$BY$2525,Adatbázis!AQ$3,FALSE),""))</f>
        <v/>
      </c>
      <c r="AJ30" s="3" t="str">
        <f>IF($C$1=Legördülő!$D$3,VLOOKUP(CONCATENATE($B$1,$C30,Legördülő!$G$11),Adatbázis!$A$6:$BY$2525,Adatbázis!AR$3,FALSE),IF($C$1=Legördülő!$D$5,VLOOKUP(CONCATENATE($B$1,$C30,$D$1),Adatbázis!$A$5:$BY$2525,Adatbázis!AR$3,FALSE),""))</f>
        <v/>
      </c>
      <c r="AK30" s="3" t="str">
        <f>IF($C$1=Legördülő!$D$3,VLOOKUP(CONCATENATE($B$1,$C30,Legördülő!$G$11),Adatbázis!$A$6:$BY$2525,Adatbázis!AS$3,FALSE),IF($C$1=Legördülő!$D$5,VLOOKUP(CONCATENATE($B$1,$C30,$D$1),Adatbázis!$A$5:$BY$2525,Adatbázis!AS$3,FALSE),""))</f>
        <v/>
      </c>
      <c r="AL30" s="3" t="str">
        <f>IF($C$1=Legördülő!$D$3,VLOOKUP(CONCATENATE($B$1,$C30,Legördülő!$G$11),Adatbázis!$A$6:$BY$2525,Adatbázis!AT$3,FALSE),IF($C$1=Legördülő!$D$5,VLOOKUP(CONCATENATE($B$1,$C30,$D$1),Adatbázis!$A$5:$BY$2525,Adatbázis!AT$3,FALSE),""))</f>
        <v/>
      </c>
      <c r="AM30" s="3" t="str">
        <f>IF($C$1=Legördülő!$D$3,VLOOKUP(CONCATENATE($B$1,$C30,Legördülő!$G$11),Adatbázis!$A$6:$BY$2525,Adatbázis!AU$3,FALSE),IF($C$1=Legördülő!$D$5,VLOOKUP(CONCATENATE($B$1,$C30,$D$1),Adatbázis!$A$5:$BY$2525,Adatbázis!AU$3,FALSE),""))</f>
        <v/>
      </c>
      <c r="AN30" s="3" t="str">
        <f>IF($C$1=Legördülő!$D$3,VLOOKUP(CONCATENATE($B$1,$C30,Legördülő!$G$11),Adatbázis!$A$6:$BY$2525,Adatbázis!AV$3,FALSE),IF($C$1=Legördülő!$D$5,VLOOKUP(CONCATENATE($B$1,$C30,$D$1),Adatbázis!$A$5:$BY$2525,Adatbázis!AV$3,FALSE),""))</f>
        <v/>
      </c>
      <c r="AO30" s="3" t="str">
        <f>IF($C$1=Legördülő!$D$3,VLOOKUP(CONCATENATE($B$1,$C30,Legördülő!$G$11),Adatbázis!$A$6:$BY$2525,Adatbázis!AW$3,FALSE),IF($C$1=Legördülő!$D$5,VLOOKUP(CONCATENATE($B$1,$C30,$D$1),Adatbázis!$A$5:$BY$2525,Adatbázis!AW$3,FALSE),""))</f>
        <v/>
      </c>
      <c r="AP30" s="3" t="str">
        <f>IF($C$1=Legördülő!$D$3,VLOOKUP(CONCATENATE($B$1,$C30,Legördülő!$G$11),Adatbázis!$A$6:$BY$2525,Adatbázis!AX$3,FALSE),IF($C$1=Legördülő!$D$5,VLOOKUP(CONCATENATE($B$1,$C30,$D$1),Adatbázis!$A$5:$BY$2525,Adatbázis!AX$3,FALSE),""))</f>
        <v/>
      </c>
      <c r="AQ30" s="3" t="str">
        <f>IF($C$1=Legördülő!$D$3,VLOOKUP(CONCATENATE($B$1,$C30,Legördülő!$G$11),Adatbázis!$A$6:$BY$2525,Adatbázis!AY$3,FALSE),IF($C$1=Legördülő!$D$5,VLOOKUP(CONCATENATE($B$1,$C30,$D$1),Adatbázis!$A$5:$BY$2525,Adatbázis!AY$3,FALSE),""))</f>
        <v/>
      </c>
      <c r="AR30" s="3" t="str">
        <f>IF($C$1=Legördülő!$D$3,VLOOKUP(CONCATENATE($B$1,$C30,Legördülő!$G$11),Adatbázis!$A$6:$BY$2525,Adatbázis!AZ$3,FALSE),IF($C$1=Legördülő!$D$5,VLOOKUP(CONCATENATE($B$1,$C30,$D$1),Adatbázis!$A$5:$BY$2525,Adatbázis!AZ$3,FALSE),""))</f>
        <v/>
      </c>
      <c r="AS30" s="3" t="str">
        <f>IF($C$1=Legördülő!$D$3,VLOOKUP(CONCATENATE($B$1,$C30,Legördülő!$G$11),Adatbázis!$A$6:$BY$2525,Adatbázis!BA$3,FALSE),IF($C$1=Legördülő!$D$5,VLOOKUP(CONCATENATE($B$1,$C30,$D$1),Adatbázis!$A$5:$BY$2525,Adatbázis!BA$3,FALSE),""))</f>
        <v/>
      </c>
      <c r="AT30" s="3" t="str">
        <f>IF($C$1=Legördülő!$D$3,VLOOKUP(CONCATENATE($B$1,$C30,Legördülő!$G$11),Adatbázis!$A$6:$BY$2525,Adatbázis!BB$3,FALSE),IF($C$1=Legördülő!$D$5,VLOOKUP(CONCATENATE($B$1,$C30,$D$1),Adatbázis!$A$5:$BY$2525,Adatbázis!BB$3,FALSE),""))</f>
        <v/>
      </c>
      <c r="AU30" s="3" t="str">
        <f>IF($C$1=Legördülő!$D$3,VLOOKUP(CONCATENATE($B$1,$C30,Legördülő!$G$11),Adatbázis!$A$6:$BY$2525,Adatbázis!BC$3,FALSE),IF($C$1=Legördülő!$D$5,VLOOKUP(CONCATENATE($B$1,$C30,$D$1),Adatbázis!$A$5:$BY$2525,Adatbázis!BC$3,FALSE),""))</f>
        <v/>
      </c>
      <c r="AV30" s="3" t="str">
        <f>IF($C$1=Legördülő!$D$3,VLOOKUP(CONCATENATE($B$1,$C30,Legördülő!$G$11),Adatbázis!$A$6:$BY$2525,Adatbázis!BD$3,FALSE),IF($C$1=Legördülő!$D$5,VLOOKUP(CONCATENATE($B$1,$C30,$D$1),Adatbázis!$A$5:$BY$2525,Adatbázis!BD$3,FALSE),""))</f>
        <v/>
      </c>
      <c r="AW30" s="3" t="str">
        <f>IF($C$1=Legördülő!$D$3,VLOOKUP(CONCATENATE($B$1,$C30,Legördülő!$G$11),Adatbázis!$A$6:$BY$2525,Adatbázis!BE$3,FALSE),IF($C$1=Legördülő!$D$5,VLOOKUP(CONCATENATE($B$1,$C30,$D$1),Adatbázis!$A$5:$BY$2525,Adatbázis!BE$3,FALSE),""))</f>
        <v/>
      </c>
      <c r="AX30" s="3" t="str">
        <f>IF($C$1=Legördülő!$D$3,VLOOKUP(CONCATENATE($B$1,$C30,Legördülő!$G$11),Adatbázis!$A$6:$BY$2525,Adatbázis!BF$3,FALSE),IF($C$1=Legördülő!$D$5,VLOOKUP(CONCATENATE($B$1,$C30,$D$1),Adatbázis!$A$5:$BY$2525,Adatbázis!BF$3,FALSE),""))</f>
        <v/>
      </c>
      <c r="AY30" s="3" t="str">
        <f>IF($C$1=Legördülő!$D$3,VLOOKUP(CONCATENATE($B$1,$C30,Legördülő!$G$11),Adatbázis!$A$6:$BY$2525,Adatbázis!BG$3,FALSE),IF($C$1=Legördülő!$D$5,VLOOKUP(CONCATENATE($B$1,$C30,$D$1),Adatbázis!$A$5:$BY$2525,Adatbázis!BG$3,FALSE),""))</f>
        <v/>
      </c>
      <c r="AZ30" s="3" t="str">
        <f>IF($C$1=Legördülő!$D$3,VLOOKUP(CONCATENATE($B$1,$C30,Legördülő!$G$11),Adatbázis!$A$6:$BY$2525,Adatbázis!BH$3,FALSE),IF($C$1=Legördülő!$D$5,VLOOKUP(CONCATENATE($B$1,$C30,$D$1),Adatbázis!$A$5:$BY$2525,Adatbázis!BH$3,FALSE),""))</f>
        <v/>
      </c>
      <c r="BA30" s="3" t="str">
        <f>IF($C$1=Legördülő!$D$3,VLOOKUP(CONCATENATE($B$1,$C30,Legördülő!$G$11),Adatbázis!$A$6:$BY$2525,Adatbázis!BI$3,FALSE),IF($C$1=Legördülő!$D$5,VLOOKUP(CONCATENATE($B$1,$C30,$D$1),Adatbázis!$A$5:$BY$2525,Adatbázis!BI$3,FALSE),""))</f>
        <v/>
      </c>
      <c r="BB30" s="3" t="str">
        <f>IF($C$1=Legördülő!$D$3,VLOOKUP(CONCATENATE($B$1,$C30,Legördülő!$G$11),Adatbázis!$A$6:$BY$2525,Adatbázis!BJ$3,FALSE),IF($C$1=Legördülő!$D$5,VLOOKUP(CONCATENATE($B$1,$C30,$D$1),Adatbázis!$A$5:$BY$2525,Adatbázis!BJ$3,FALSE),""))</f>
        <v/>
      </c>
      <c r="BC30" s="3" t="str">
        <f>IF($C$1=Legördülő!$D$3,VLOOKUP(CONCATENATE($B$1,$C30,Legördülő!$G$11),Adatbázis!$A$6:$BY$2525,Adatbázis!BK$3,FALSE),IF($C$1=Legördülő!$D$5,VLOOKUP(CONCATENATE($B$1,$C30,$D$1),Adatbázis!$A$5:$BY$2525,Adatbázis!BK$3,FALSE),""))</f>
        <v/>
      </c>
      <c r="BD30" s="3" t="str">
        <f>IF($C$1=Legördülő!$D$3,VLOOKUP(CONCATENATE($B$1,$C30,Legördülő!$G$11),Adatbázis!$A$6:$BY$2525,Adatbázis!BL$3,FALSE),IF($C$1=Legördülő!$D$5,VLOOKUP(CONCATENATE($B$1,$C30,$D$1),Adatbázis!$A$5:$BY$2525,Adatbázis!BL$3,FALSE),""))</f>
        <v/>
      </c>
      <c r="BE30" s="3" t="str">
        <f>IF($C$1=Legördülő!$D$3,VLOOKUP(CONCATENATE($B$1,$C30,Legördülő!$G$11),Adatbázis!$A$6:$BY$2525,Adatbázis!BM$3,FALSE),IF($C$1=Legördülő!$D$5,VLOOKUP(CONCATENATE($B$1,$C30,$D$1),Adatbázis!$A$5:$BY$2525,Adatbázis!BM$3,FALSE),""))</f>
        <v/>
      </c>
      <c r="BF30" s="3" t="str">
        <f>IF($C$1=Legördülő!$D$3,VLOOKUP(CONCATENATE($B$1,$C30,Legördülő!$G$11),Adatbázis!$A$6:$BY$2525,Adatbázis!BN$3,FALSE),IF($C$1=Legördülő!$D$5,VLOOKUP(CONCATENATE($B$1,$C30,$D$1),Adatbázis!$A$5:$BY$2525,Adatbázis!BN$3,FALSE),""))</f>
        <v/>
      </c>
      <c r="BG30" s="3" t="str">
        <f>IF($C$1=Legördülő!$D$3,VLOOKUP(CONCATENATE($B$1,$C30,Legördülő!$G$11),Adatbázis!$A$6:$BY$2525,Adatbázis!BO$3,FALSE),IF($C$1=Legördülő!$D$5,VLOOKUP(CONCATENATE($B$1,$C30,$D$1),Adatbázis!$A$5:$BY$2525,Adatbázis!BO$3,FALSE),""))</f>
        <v/>
      </c>
      <c r="BH30" s="3" t="str">
        <f>IF($C$1=Legördülő!$D$3,VLOOKUP(CONCATENATE($B$1,$C30,Legördülő!$G$11),Adatbázis!$A$6:$BY$2525,Adatbázis!BP$3,FALSE),IF($C$1=Legördülő!$D$5,VLOOKUP(CONCATENATE($B$1,$C30,$D$1),Adatbázis!$A$5:$BY$2525,Adatbázis!BP$3,FALSE),""))</f>
        <v/>
      </c>
      <c r="BI30" s="3" t="str">
        <f>IF($C$1=Legördülő!$D$3,VLOOKUP(CONCATENATE($B$1,$C30,Legördülő!$G$11),Adatbázis!$A$6:$BY$2525,Adatbázis!BQ$3,FALSE),IF($C$1=Legördülő!$D$5,VLOOKUP(CONCATENATE($B$1,$C30,$D$1),Adatbázis!$A$5:$BY$2525,Adatbázis!BQ$3,FALSE),""))</f>
        <v/>
      </c>
      <c r="BJ30" s="3" t="str">
        <f>IF($C$1=Legördülő!$D$3,VLOOKUP(CONCATENATE($B$1,$C30,Legördülő!$G$11),Adatbázis!$A$6:$BY$2525,Adatbázis!BR$3,FALSE),IF($C$1=Legördülő!$D$5,VLOOKUP(CONCATENATE($B$1,$C30,$D$1),Adatbázis!$A$5:$BY$2525,Adatbázis!BR$3,FALSE),""))</f>
        <v/>
      </c>
      <c r="BK30" s="3" t="str">
        <f>IF($C$1=Legördülő!$D$3,VLOOKUP(CONCATENATE($B$1,$C30,Legördülő!$G$11),Adatbázis!$A$6:$BY$2525,Adatbázis!BS$3,FALSE),IF($C$1=Legördülő!$D$5,VLOOKUP(CONCATENATE($B$1,$C30,$D$1),Adatbázis!$A$5:$BY$2525,Adatbázis!BS$3,FALSE),""))</f>
        <v/>
      </c>
      <c r="BL30" s="3" t="str">
        <f>IF($C$1=Legördülő!$D$3,VLOOKUP(CONCATENATE($B$1,$C30,Legördülő!$G$11),Adatbázis!$A$6:$BY$2525,Adatbázis!BT$3,FALSE),IF($C$1=Legördülő!$D$5,VLOOKUP(CONCATENATE($B$1,$C30,$D$1),Adatbázis!$A$5:$BY$2525,Adatbázis!BT$3,FALSE),""))</f>
        <v/>
      </c>
      <c r="BM30" s="3" t="str">
        <f>IF($C$1=Legördülő!$D$3,VLOOKUP(CONCATENATE($B$1,$C30,Legördülő!$G$11),Adatbázis!$A$6:$BY$2525,Adatbázis!BU$3,FALSE),IF($C$1=Legördülő!$D$5,VLOOKUP(CONCATENATE($B$1,$C30,$D$1),Adatbázis!$A$5:$BY$2525,Adatbázis!BU$3,FALSE),""))</f>
        <v/>
      </c>
      <c r="BN30" s="3" t="str">
        <f>IF($C$1=Legördülő!$D$3,VLOOKUP(CONCATENATE($B$1,$C30,Legördülő!$G$11),Adatbázis!$A$6:$BY$2525,Adatbázis!BV$3,FALSE),IF($C$1=Legördülő!$D$5,VLOOKUP(CONCATENATE($B$1,$C30,$D$1),Adatbázis!$A$5:$BY$2525,Adatbázis!BV$3,FALSE),""))</f>
        <v/>
      </c>
      <c r="BO30" s="3" t="str">
        <f>IF($C$1=Legördülő!$D$3,VLOOKUP(CONCATENATE($B$1,$C30,Legördülő!$G$11),Adatbázis!$A$6:$BY$2525,Adatbázis!BW$3,FALSE),IF($C$1=Legördülő!$D$5,VLOOKUP(CONCATENATE($B$1,$C30,$D$1),Adatbázis!$A$5:$BY$2525,Adatbázis!BW$3,FALSE),""))</f>
        <v/>
      </c>
      <c r="BP30" s="3" t="str">
        <f>IF($C$1=Legördülő!$D$3,VLOOKUP(CONCATENATE($B$1,$C30,Legördülő!$G$11),Adatbázis!$A$6:$BY$2525,Adatbázis!BX$3,FALSE),IF($C$1=Legördülő!$D$5,VLOOKUP(CONCATENATE($B$1,$C30,$D$1),Adatbázis!$A$5:$BY$2525,Adatbázis!BX$3,FALSE),""))</f>
        <v/>
      </c>
    </row>
    <row r="31" spans="2:68" x14ac:dyDescent="0.25">
      <c r="B31">
        <f t="shared" si="0"/>
        <v>2010</v>
      </c>
      <c r="C31" s="2" t="str">
        <f>IF($C$1=Legördülő!$D$4,"",Adatbázis!$L34)</f>
        <v>62 Erdőgazdálkodási, vadgazdálkodási és halászati foglalkozások</v>
      </c>
      <c r="D31" t="str">
        <f>IF($C$1=Legördülő!$D$5,$D$1,"")</f>
        <v/>
      </c>
      <c r="E31" s="3">
        <f>IF($C$1=Legördülő!$D$2,VLOOKUP(CONCATENATE(Megjelenítő!$B$1,Megjelenítő!$C31,Megjelenítő!E$2),Adatbázis!$B$6:$BY$2525,76,FALSE),IF($C$1=Legördülő!$D$3,VLOOKUP(CONCATENATE($B$1,$C31,Legördülő!$G$11),Adatbázis!$A$6:$BY$2525,Adatbázis!M$3,FALSE),IF($C$1=Legördülő!$D$5,VLOOKUP(CONCATENATE($B$1,$C31,$D$1),Adatbázis!$A$5:$BY$2525,Adatbázis!M$3,FALSE),"")))</f>
        <v>0</v>
      </c>
      <c r="F31" s="3">
        <f>IF($C$1=Legördülő!$D$2,VLOOKUP(CONCATENATE(Megjelenítő!$B$1,Megjelenítő!$C31,Megjelenítő!F$2),Adatbázis!$B$6:$BY$2525,76,FALSE),IF($C$1=Legördülő!$D$3,VLOOKUP(CONCATENATE($B$1,$C31,Legördülő!$G$11),Adatbázis!$A$6:$BY$2525,Adatbázis!N$3,FALSE),IF($C$1=Legördülő!$D$5,VLOOKUP(CONCATENATE($B$1,$C31,$D$1),Adatbázis!$A$5:$BY$2525,Adatbázis!N$3,FALSE),"")))</f>
        <v>2354</v>
      </c>
      <c r="G31" s="3">
        <f>IF($C$1=Legördülő!$D$2,VLOOKUP(CONCATENATE(Megjelenítő!$B$1,Megjelenítő!$C31,Megjelenítő!G$2),Adatbázis!$B$6:$BY$2525,76,FALSE),IF($C$1=Legördülő!$D$3,VLOOKUP(CONCATENATE($B$1,$C31,Legördülő!$G$11),Adatbázis!$A$6:$BY$2525,Adatbázis!O$3,FALSE),IF($C$1=Legördülő!$D$5,VLOOKUP(CONCATENATE($B$1,$C31,$D$1),Adatbázis!$A$5:$BY$2525,Adatbázis!O$3,FALSE),"")))</f>
        <v>375</v>
      </c>
      <c r="H31" s="3">
        <f>IF($C$1=Legördülő!$D$2,VLOOKUP(CONCATENATE(Megjelenítő!$B$1,Megjelenítő!$C31,Megjelenítő!H$2),Adatbázis!$B$6:$BY$2525,76,FALSE),IF($C$1=Legördülő!$D$3,VLOOKUP(CONCATENATE($B$1,$C31,Legördülő!$G$11),Adatbázis!$A$6:$BY$2525,Adatbázis!P$3,FALSE),IF($C$1=Legördülő!$D$5,VLOOKUP(CONCATENATE($B$1,$C31,$D$1),Adatbázis!$A$5:$BY$2525,Adatbázis!P$3,FALSE),"")))</f>
        <v>1620</v>
      </c>
      <c r="I31" s="3">
        <f>IF($C$1=Legördülő!$D$2,VLOOKUP(CONCATENATE(Megjelenítő!$B$1,Megjelenítő!$C31,Megjelenítő!I$2),Adatbázis!$B$6:$BY$2525,76,FALSE),IF($C$1=Legördülő!$D$3,VLOOKUP(CONCATENATE($B$1,$C31,Legördülő!$G$11),Adatbázis!$A$6:$BY$2525,Adatbázis!Q$3,FALSE),IF($C$1=Legördülő!$D$5,VLOOKUP(CONCATENATE($B$1,$C31,$D$1),Adatbázis!$A$5:$BY$2525,Adatbázis!Q$3,FALSE),"")))</f>
        <v>501</v>
      </c>
      <c r="J31" s="3">
        <f>IF($C$1=Legördülő!$D$2,VLOOKUP(CONCATENATE(Megjelenítő!$B$1,Megjelenítő!$C31,Megjelenítő!J$2),Adatbázis!$B$6:$BY$2525,76,FALSE),IF($C$1=Legördülő!$D$3,VLOOKUP(CONCATENATE($B$1,$C31,Legördülő!$G$11),Adatbázis!$A$6:$BY$2525,Adatbázis!R$3,FALSE),IF($C$1=Legördülő!$D$5,VLOOKUP(CONCATENATE($B$1,$C31,$D$1),Adatbázis!$A$5:$BY$2525,Adatbázis!R$3,FALSE),"")))</f>
        <v>157</v>
      </c>
      <c r="K31" s="3">
        <f>IF($C$1=Legördülő!$D$2,VLOOKUP(CONCATENATE(Megjelenítő!$B$1,Megjelenítő!$C31,Megjelenítő!K$2),Adatbázis!$B$6:$BY$2525,76,FALSE),IF($C$1=Legördülő!$D$3,VLOOKUP(CONCATENATE($B$1,$C31,Legördülő!$G$11),Adatbázis!$A$6:$BY$2525,Adatbázis!S$3,FALSE),IF($C$1=Legördülő!$D$5,VLOOKUP(CONCATENATE($B$1,$C31,$D$1),Adatbázis!$A$5:$BY$2525,Adatbázis!S$3,FALSE),"")))</f>
        <v>359</v>
      </c>
      <c r="L31" s="3">
        <f>IF($C$1=Legördülő!$D$2,VLOOKUP(CONCATENATE(Megjelenítő!$B$1,Megjelenítő!$C31,Megjelenítő!L$2),Adatbázis!$B$6:$BY$2525,76,FALSE),IF($C$1=Legördülő!$D$3,VLOOKUP(CONCATENATE($B$1,$C31,Legördülő!$G$11),Adatbázis!$A$6:$BY$2525,Adatbázis!T$3,FALSE),IF($C$1=Legördülő!$D$5,VLOOKUP(CONCATENATE($B$1,$C31,$D$1),Adatbázis!$A$5:$BY$2525,Adatbázis!T$3,FALSE),"")))</f>
        <v>69</v>
      </c>
      <c r="M31" s="3">
        <f>IF($C$1=Legördülő!$D$2,VLOOKUP(CONCATENATE(Megjelenítő!$B$1,Megjelenítő!$C31,Megjelenítő!M$2),Adatbázis!$B$6:$BY$2525,76,FALSE),IF($C$1=Legördülő!$D$3,VLOOKUP(CONCATENATE($B$1,$C31,Legördülő!$G$11),Adatbázis!$A$6:$BY$2525,Adatbázis!U$3,FALSE),IF($C$1=Legördülő!$D$5,VLOOKUP(CONCATENATE($B$1,$C31,$D$1),Adatbázis!$A$5:$BY$2525,Adatbázis!U$3,FALSE),"")))</f>
        <v>1</v>
      </c>
      <c r="N31" s="3">
        <f>IF($C$1=Legördülő!$D$2,VLOOKUP(CONCATENATE(Megjelenítő!$B$1,Megjelenítő!$C31,Megjelenítő!N$2),Adatbázis!$B$6:$BY$2525,76,FALSE),IF($C$1=Legördülő!$D$3,VLOOKUP(CONCATENATE($B$1,$C31,Legördülő!$G$11),Adatbázis!$A$6:$BY$2525,Adatbázis!V$3,FALSE),IF($C$1=Legördülő!$D$5,VLOOKUP(CONCATENATE($B$1,$C31,$D$1),Adatbázis!$A$5:$BY$2525,Adatbázis!V$3,FALSE),"")))</f>
        <v>5436</v>
      </c>
      <c r="O31" s="3" t="str">
        <f>IF($C$1=Legördülő!$D$3,VLOOKUP(CONCATENATE($B$1,$C31,Legördülő!$G$11),Adatbázis!$A$6:$BY$2525,Adatbázis!W$3,FALSE),IF($C$1=Legördülő!$D$5,VLOOKUP(CONCATENATE($B$1,$C31,$D$1),Adatbázis!$A$5:$BY$2525,Adatbázis!W$3,FALSE),""))</f>
        <v/>
      </c>
      <c r="P31" s="3" t="str">
        <f>IF($C$1=Legördülő!$D$3,VLOOKUP(CONCATENATE($B$1,$C31,Legördülő!$G$11),Adatbázis!$A$6:$BY$2525,Adatbázis!X$3,FALSE),IF($C$1=Legördülő!$D$5,VLOOKUP(CONCATENATE($B$1,$C31,$D$1),Adatbázis!$A$5:$BY$2525,Adatbázis!X$3,FALSE),""))</f>
        <v/>
      </c>
      <c r="Q31" s="3" t="str">
        <f>IF($C$1=Legördülő!$D$3,VLOOKUP(CONCATENATE($B$1,$C31,Legördülő!$G$11),Adatbázis!$A$6:$BY$2525,Adatbázis!Y$3,FALSE),IF($C$1=Legördülő!$D$5,VLOOKUP(CONCATENATE($B$1,$C31,$D$1),Adatbázis!$A$5:$BY$2525,Adatbázis!Y$3,FALSE),""))</f>
        <v/>
      </c>
      <c r="R31" s="3" t="str">
        <f>IF($C$1=Legördülő!$D$3,VLOOKUP(CONCATENATE($B$1,$C31,Legördülő!$G$11),Adatbázis!$A$6:$BY$2525,Adatbázis!Z$3,FALSE),IF($C$1=Legördülő!$D$5,VLOOKUP(CONCATENATE($B$1,$C31,$D$1),Adatbázis!$A$5:$BY$2525,Adatbázis!Z$3,FALSE),""))</f>
        <v/>
      </c>
      <c r="S31" s="3" t="str">
        <f>IF($C$1=Legördülő!$D$3,VLOOKUP(CONCATENATE($B$1,$C31,Legördülő!$G$11),Adatbázis!$A$6:$BY$2525,Adatbázis!AA$3,FALSE),IF($C$1=Legördülő!$D$5,VLOOKUP(CONCATENATE($B$1,$C31,$D$1),Adatbázis!$A$5:$BY$2525,Adatbázis!AA$3,FALSE),""))</f>
        <v/>
      </c>
      <c r="T31" s="3" t="str">
        <f>IF($C$1=Legördülő!$D$3,VLOOKUP(CONCATENATE($B$1,$C31,Legördülő!$G$11),Adatbázis!$A$6:$BY$2525,Adatbázis!AB$3,FALSE),IF($C$1=Legördülő!$D$5,VLOOKUP(CONCATENATE($B$1,$C31,$D$1),Adatbázis!$A$5:$BY$2525,Adatbázis!AB$3,FALSE),""))</f>
        <v/>
      </c>
      <c r="U31" s="3" t="str">
        <f>IF($C$1=Legördülő!$D$3,VLOOKUP(CONCATENATE($B$1,$C31,Legördülő!$G$11),Adatbázis!$A$6:$BY$2525,Adatbázis!AC$3,FALSE),IF($C$1=Legördülő!$D$5,VLOOKUP(CONCATENATE($B$1,$C31,$D$1),Adatbázis!$A$5:$BY$2525,Adatbázis!AC$3,FALSE),""))</f>
        <v/>
      </c>
      <c r="V31" s="3" t="str">
        <f>IF($C$1=Legördülő!$D$3,VLOOKUP(CONCATENATE($B$1,$C31,Legördülő!$G$11),Adatbázis!$A$6:$BY$2525,Adatbázis!AD$3,FALSE),IF($C$1=Legördülő!$D$5,VLOOKUP(CONCATENATE($B$1,$C31,$D$1),Adatbázis!$A$5:$BY$2525,Adatbázis!AD$3,FALSE),""))</f>
        <v/>
      </c>
      <c r="W31" s="3" t="str">
        <f>IF($C$1=Legördülő!$D$3,VLOOKUP(CONCATENATE($B$1,$C31,Legördülő!$G$11),Adatbázis!$A$6:$BY$2525,Adatbázis!AE$3,FALSE),IF($C$1=Legördülő!$D$5,VLOOKUP(CONCATENATE($B$1,$C31,$D$1),Adatbázis!$A$5:$BY$2525,Adatbázis!AE$3,FALSE),""))</f>
        <v/>
      </c>
      <c r="X31" s="3" t="str">
        <f>IF($C$1=Legördülő!$D$3,VLOOKUP(CONCATENATE($B$1,$C31,Legördülő!$G$11),Adatbázis!$A$6:$BY$2525,Adatbázis!AF$3,FALSE),IF($C$1=Legördülő!$D$5,VLOOKUP(CONCATENATE($B$1,$C31,$D$1),Adatbázis!$A$5:$BY$2525,Adatbázis!AF$3,FALSE),""))</f>
        <v/>
      </c>
      <c r="Y31" s="3" t="str">
        <f>IF($C$1=Legördülő!$D$3,VLOOKUP(CONCATENATE($B$1,$C31,Legördülő!$G$11),Adatbázis!$A$6:$BY$2525,Adatbázis!AG$3,FALSE),IF($C$1=Legördülő!$D$5,VLOOKUP(CONCATENATE($B$1,$C31,$D$1),Adatbázis!$A$5:$BY$2525,Adatbázis!AG$3,FALSE),""))</f>
        <v/>
      </c>
      <c r="Z31" s="3" t="str">
        <f>IF($C$1=Legördülő!$D$3,VLOOKUP(CONCATENATE($B$1,$C31,Legördülő!$G$11),Adatbázis!$A$6:$BY$2525,Adatbázis!AH$3,FALSE),IF($C$1=Legördülő!$D$5,VLOOKUP(CONCATENATE($B$1,$C31,$D$1),Adatbázis!$A$5:$BY$2525,Adatbázis!AH$3,FALSE),""))</f>
        <v/>
      </c>
      <c r="AA31" s="3" t="str">
        <f>IF($C$1=Legördülő!$D$3,VLOOKUP(CONCATENATE($B$1,$C31,Legördülő!$G$11),Adatbázis!$A$6:$BY$2525,Adatbázis!AI$3,FALSE),IF($C$1=Legördülő!$D$5,VLOOKUP(CONCATENATE($B$1,$C31,$D$1),Adatbázis!$A$5:$BY$2525,Adatbázis!AI$3,FALSE),""))</f>
        <v/>
      </c>
      <c r="AB31" s="3" t="str">
        <f>IF($C$1=Legördülő!$D$3,VLOOKUP(CONCATENATE($B$1,$C31,Legördülő!$G$11),Adatbázis!$A$6:$BY$2525,Adatbázis!AJ$3,FALSE),IF($C$1=Legördülő!$D$5,VLOOKUP(CONCATENATE($B$1,$C31,$D$1),Adatbázis!$A$5:$BY$2525,Adatbázis!AJ$3,FALSE),""))</f>
        <v/>
      </c>
      <c r="AC31" s="3" t="str">
        <f>IF($C$1=Legördülő!$D$3,VLOOKUP(CONCATENATE($B$1,$C31,Legördülő!$G$11),Adatbázis!$A$6:$BY$2525,Adatbázis!AK$3,FALSE),IF($C$1=Legördülő!$D$5,VLOOKUP(CONCATENATE($B$1,$C31,$D$1),Adatbázis!$A$5:$BY$2525,Adatbázis!AK$3,FALSE),""))</f>
        <v/>
      </c>
      <c r="AD31" s="3" t="str">
        <f>IF($C$1=Legördülő!$D$3,VLOOKUP(CONCATENATE($B$1,$C31,Legördülő!$G$11),Adatbázis!$A$6:$BY$2525,Adatbázis!AL$3,FALSE),IF($C$1=Legördülő!$D$5,VLOOKUP(CONCATENATE($B$1,$C31,$D$1),Adatbázis!$A$5:$BY$2525,Adatbázis!AL$3,FALSE),""))</f>
        <v/>
      </c>
      <c r="AE31" s="3" t="str">
        <f>IF($C$1=Legördülő!$D$3,VLOOKUP(CONCATENATE($B$1,$C31,Legördülő!$G$11),Adatbázis!$A$6:$BY$2525,Adatbázis!AM$3,FALSE),IF($C$1=Legördülő!$D$5,VLOOKUP(CONCATENATE($B$1,$C31,$D$1),Adatbázis!$A$5:$BY$2525,Adatbázis!AM$3,FALSE),""))</f>
        <v/>
      </c>
      <c r="AF31" s="3" t="str">
        <f>IF($C$1=Legördülő!$D$3,VLOOKUP(CONCATENATE($B$1,$C31,Legördülő!$G$11),Adatbázis!$A$6:$BY$2525,Adatbázis!AN$3,FALSE),IF($C$1=Legördülő!$D$5,VLOOKUP(CONCATENATE($B$1,$C31,$D$1),Adatbázis!$A$5:$BY$2525,Adatbázis!AN$3,FALSE),""))</f>
        <v/>
      </c>
      <c r="AG31" s="3" t="str">
        <f>IF($C$1=Legördülő!$D$3,VLOOKUP(CONCATENATE($B$1,$C31,Legördülő!$G$11),Adatbázis!$A$6:$BY$2525,Adatbázis!AO$3,FALSE),IF($C$1=Legördülő!$D$5,VLOOKUP(CONCATENATE($B$1,$C31,$D$1),Adatbázis!$A$5:$BY$2525,Adatbázis!AO$3,FALSE),""))</f>
        <v/>
      </c>
      <c r="AH31" s="3" t="str">
        <f>IF($C$1=Legördülő!$D$3,VLOOKUP(CONCATENATE($B$1,$C31,Legördülő!$G$11),Adatbázis!$A$6:$BY$2525,Adatbázis!AP$3,FALSE),IF($C$1=Legördülő!$D$5,VLOOKUP(CONCATENATE($B$1,$C31,$D$1),Adatbázis!$A$5:$BY$2525,Adatbázis!AP$3,FALSE),""))</f>
        <v/>
      </c>
      <c r="AI31" s="3" t="str">
        <f>IF($C$1=Legördülő!$D$3,VLOOKUP(CONCATENATE($B$1,$C31,Legördülő!$G$11),Adatbázis!$A$6:$BY$2525,Adatbázis!AQ$3,FALSE),IF($C$1=Legördülő!$D$5,VLOOKUP(CONCATENATE($B$1,$C31,$D$1),Adatbázis!$A$5:$BY$2525,Adatbázis!AQ$3,FALSE),""))</f>
        <v/>
      </c>
      <c r="AJ31" s="3" t="str">
        <f>IF($C$1=Legördülő!$D$3,VLOOKUP(CONCATENATE($B$1,$C31,Legördülő!$G$11),Adatbázis!$A$6:$BY$2525,Adatbázis!AR$3,FALSE),IF($C$1=Legördülő!$D$5,VLOOKUP(CONCATENATE($B$1,$C31,$D$1),Adatbázis!$A$5:$BY$2525,Adatbázis!AR$3,FALSE),""))</f>
        <v/>
      </c>
      <c r="AK31" s="3" t="str">
        <f>IF($C$1=Legördülő!$D$3,VLOOKUP(CONCATENATE($B$1,$C31,Legördülő!$G$11),Adatbázis!$A$6:$BY$2525,Adatbázis!AS$3,FALSE),IF($C$1=Legördülő!$D$5,VLOOKUP(CONCATENATE($B$1,$C31,$D$1),Adatbázis!$A$5:$BY$2525,Adatbázis!AS$3,FALSE),""))</f>
        <v/>
      </c>
      <c r="AL31" s="3" t="str">
        <f>IF($C$1=Legördülő!$D$3,VLOOKUP(CONCATENATE($B$1,$C31,Legördülő!$G$11),Adatbázis!$A$6:$BY$2525,Adatbázis!AT$3,FALSE),IF($C$1=Legördülő!$D$5,VLOOKUP(CONCATENATE($B$1,$C31,$D$1),Adatbázis!$A$5:$BY$2525,Adatbázis!AT$3,FALSE),""))</f>
        <v/>
      </c>
      <c r="AM31" s="3" t="str">
        <f>IF($C$1=Legördülő!$D$3,VLOOKUP(CONCATENATE($B$1,$C31,Legördülő!$G$11),Adatbázis!$A$6:$BY$2525,Adatbázis!AU$3,FALSE),IF($C$1=Legördülő!$D$5,VLOOKUP(CONCATENATE($B$1,$C31,$D$1),Adatbázis!$A$5:$BY$2525,Adatbázis!AU$3,FALSE),""))</f>
        <v/>
      </c>
      <c r="AN31" s="3" t="str">
        <f>IF($C$1=Legördülő!$D$3,VLOOKUP(CONCATENATE($B$1,$C31,Legördülő!$G$11),Adatbázis!$A$6:$BY$2525,Adatbázis!AV$3,FALSE),IF($C$1=Legördülő!$D$5,VLOOKUP(CONCATENATE($B$1,$C31,$D$1),Adatbázis!$A$5:$BY$2525,Adatbázis!AV$3,FALSE),""))</f>
        <v/>
      </c>
      <c r="AO31" s="3" t="str">
        <f>IF($C$1=Legördülő!$D$3,VLOOKUP(CONCATENATE($B$1,$C31,Legördülő!$G$11),Adatbázis!$A$6:$BY$2525,Adatbázis!AW$3,FALSE),IF($C$1=Legördülő!$D$5,VLOOKUP(CONCATENATE($B$1,$C31,$D$1),Adatbázis!$A$5:$BY$2525,Adatbázis!AW$3,FALSE),""))</f>
        <v/>
      </c>
      <c r="AP31" s="3" t="str">
        <f>IF($C$1=Legördülő!$D$3,VLOOKUP(CONCATENATE($B$1,$C31,Legördülő!$G$11),Adatbázis!$A$6:$BY$2525,Adatbázis!AX$3,FALSE),IF($C$1=Legördülő!$D$5,VLOOKUP(CONCATENATE($B$1,$C31,$D$1),Adatbázis!$A$5:$BY$2525,Adatbázis!AX$3,FALSE),""))</f>
        <v/>
      </c>
      <c r="AQ31" s="3" t="str">
        <f>IF($C$1=Legördülő!$D$3,VLOOKUP(CONCATENATE($B$1,$C31,Legördülő!$G$11),Adatbázis!$A$6:$BY$2525,Adatbázis!AY$3,FALSE),IF($C$1=Legördülő!$D$5,VLOOKUP(CONCATENATE($B$1,$C31,$D$1),Adatbázis!$A$5:$BY$2525,Adatbázis!AY$3,FALSE),""))</f>
        <v/>
      </c>
      <c r="AR31" s="3" t="str">
        <f>IF($C$1=Legördülő!$D$3,VLOOKUP(CONCATENATE($B$1,$C31,Legördülő!$G$11),Adatbázis!$A$6:$BY$2525,Adatbázis!AZ$3,FALSE),IF($C$1=Legördülő!$D$5,VLOOKUP(CONCATENATE($B$1,$C31,$D$1),Adatbázis!$A$5:$BY$2525,Adatbázis!AZ$3,FALSE),""))</f>
        <v/>
      </c>
      <c r="AS31" s="3" t="str">
        <f>IF($C$1=Legördülő!$D$3,VLOOKUP(CONCATENATE($B$1,$C31,Legördülő!$G$11),Adatbázis!$A$6:$BY$2525,Adatbázis!BA$3,FALSE),IF($C$1=Legördülő!$D$5,VLOOKUP(CONCATENATE($B$1,$C31,$D$1),Adatbázis!$A$5:$BY$2525,Adatbázis!BA$3,FALSE),""))</f>
        <v/>
      </c>
      <c r="AT31" s="3" t="str">
        <f>IF($C$1=Legördülő!$D$3,VLOOKUP(CONCATENATE($B$1,$C31,Legördülő!$G$11),Adatbázis!$A$6:$BY$2525,Adatbázis!BB$3,FALSE),IF($C$1=Legördülő!$D$5,VLOOKUP(CONCATENATE($B$1,$C31,$D$1),Adatbázis!$A$5:$BY$2525,Adatbázis!BB$3,FALSE),""))</f>
        <v/>
      </c>
      <c r="AU31" s="3" t="str">
        <f>IF($C$1=Legördülő!$D$3,VLOOKUP(CONCATENATE($B$1,$C31,Legördülő!$G$11),Adatbázis!$A$6:$BY$2525,Adatbázis!BC$3,FALSE),IF($C$1=Legördülő!$D$5,VLOOKUP(CONCATENATE($B$1,$C31,$D$1),Adatbázis!$A$5:$BY$2525,Adatbázis!BC$3,FALSE),""))</f>
        <v/>
      </c>
      <c r="AV31" s="3" t="str">
        <f>IF($C$1=Legördülő!$D$3,VLOOKUP(CONCATENATE($B$1,$C31,Legördülő!$G$11),Adatbázis!$A$6:$BY$2525,Adatbázis!BD$3,FALSE),IF($C$1=Legördülő!$D$5,VLOOKUP(CONCATENATE($B$1,$C31,$D$1),Adatbázis!$A$5:$BY$2525,Adatbázis!BD$3,FALSE),""))</f>
        <v/>
      </c>
      <c r="AW31" s="3" t="str">
        <f>IF($C$1=Legördülő!$D$3,VLOOKUP(CONCATENATE($B$1,$C31,Legördülő!$G$11),Adatbázis!$A$6:$BY$2525,Adatbázis!BE$3,FALSE),IF($C$1=Legördülő!$D$5,VLOOKUP(CONCATENATE($B$1,$C31,$D$1),Adatbázis!$A$5:$BY$2525,Adatbázis!BE$3,FALSE),""))</f>
        <v/>
      </c>
      <c r="AX31" s="3" t="str">
        <f>IF($C$1=Legördülő!$D$3,VLOOKUP(CONCATENATE($B$1,$C31,Legördülő!$G$11),Adatbázis!$A$6:$BY$2525,Adatbázis!BF$3,FALSE),IF($C$1=Legördülő!$D$5,VLOOKUP(CONCATENATE($B$1,$C31,$D$1),Adatbázis!$A$5:$BY$2525,Adatbázis!BF$3,FALSE),""))</f>
        <v/>
      </c>
      <c r="AY31" s="3" t="str">
        <f>IF($C$1=Legördülő!$D$3,VLOOKUP(CONCATENATE($B$1,$C31,Legördülő!$G$11),Adatbázis!$A$6:$BY$2525,Adatbázis!BG$3,FALSE),IF($C$1=Legördülő!$D$5,VLOOKUP(CONCATENATE($B$1,$C31,$D$1),Adatbázis!$A$5:$BY$2525,Adatbázis!BG$3,FALSE),""))</f>
        <v/>
      </c>
      <c r="AZ31" s="3" t="str">
        <f>IF($C$1=Legördülő!$D$3,VLOOKUP(CONCATENATE($B$1,$C31,Legördülő!$G$11),Adatbázis!$A$6:$BY$2525,Adatbázis!BH$3,FALSE),IF($C$1=Legördülő!$D$5,VLOOKUP(CONCATENATE($B$1,$C31,$D$1),Adatbázis!$A$5:$BY$2525,Adatbázis!BH$3,FALSE),""))</f>
        <v/>
      </c>
      <c r="BA31" s="3" t="str">
        <f>IF($C$1=Legördülő!$D$3,VLOOKUP(CONCATENATE($B$1,$C31,Legördülő!$G$11),Adatbázis!$A$6:$BY$2525,Adatbázis!BI$3,FALSE),IF($C$1=Legördülő!$D$5,VLOOKUP(CONCATENATE($B$1,$C31,$D$1),Adatbázis!$A$5:$BY$2525,Adatbázis!BI$3,FALSE),""))</f>
        <v/>
      </c>
      <c r="BB31" s="3" t="str">
        <f>IF($C$1=Legördülő!$D$3,VLOOKUP(CONCATENATE($B$1,$C31,Legördülő!$G$11),Adatbázis!$A$6:$BY$2525,Adatbázis!BJ$3,FALSE),IF($C$1=Legördülő!$D$5,VLOOKUP(CONCATENATE($B$1,$C31,$D$1),Adatbázis!$A$5:$BY$2525,Adatbázis!BJ$3,FALSE),""))</f>
        <v/>
      </c>
      <c r="BC31" s="3" t="str">
        <f>IF($C$1=Legördülő!$D$3,VLOOKUP(CONCATENATE($B$1,$C31,Legördülő!$G$11),Adatbázis!$A$6:$BY$2525,Adatbázis!BK$3,FALSE),IF($C$1=Legördülő!$D$5,VLOOKUP(CONCATENATE($B$1,$C31,$D$1),Adatbázis!$A$5:$BY$2525,Adatbázis!BK$3,FALSE),""))</f>
        <v/>
      </c>
      <c r="BD31" s="3" t="str">
        <f>IF($C$1=Legördülő!$D$3,VLOOKUP(CONCATENATE($B$1,$C31,Legördülő!$G$11),Adatbázis!$A$6:$BY$2525,Adatbázis!BL$3,FALSE),IF($C$1=Legördülő!$D$5,VLOOKUP(CONCATENATE($B$1,$C31,$D$1),Adatbázis!$A$5:$BY$2525,Adatbázis!BL$3,FALSE),""))</f>
        <v/>
      </c>
      <c r="BE31" s="3" t="str">
        <f>IF($C$1=Legördülő!$D$3,VLOOKUP(CONCATENATE($B$1,$C31,Legördülő!$G$11),Adatbázis!$A$6:$BY$2525,Adatbázis!BM$3,FALSE),IF($C$1=Legördülő!$D$5,VLOOKUP(CONCATENATE($B$1,$C31,$D$1),Adatbázis!$A$5:$BY$2525,Adatbázis!BM$3,FALSE),""))</f>
        <v/>
      </c>
      <c r="BF31" s="3" t="str">
        <f>IF($C$1=Legördülő!$D$3,VLOOKUP(CONCATENATE($B$1,$C31,Legördülő!$G$11),Adatbázis!$A$6:$BY$2525,Adatbázis!BN$3,FALSE),IF($C$1=Legördülő!$D$5,VLOOKUP(CONCATENATE($B$1,$C31,$D$1),Adatbázis!$A$5:$BY$2525,Adatbázis!BN$3,FALSE),""))</f>
        <v/>
      </c>
      <c r="BG31" s="3" t="str">
        <f>IF($C$1=Legördülő!$D$3,VLOOKUP(CONCATENATE($B$1,$C31,Legördülő!$G$11),Adatbázis!$A$6:$BY$2525,Adatbázis!BO$3,FALSE),IF($C$1=Legördülő!$D$5,VLOOKUP(CONCATENATE($B$1,$C31,$D$1),Adatbázis!$A$5:$BY$2525,Adatbázis!BO$3,FALSE),""))</f>
        <v/>
      </c>
      <c r="BH31" s="3" t="str">
        <f>IF($C$1=Legördülő!$D$3,VLOOKUP(CONCATENATE($B$1,$C31,Legördülő!$G$11),Adatbázis!$A$6:$BY$2525,Adatbázis!BP$3,FALSE),IF($C$1=Legördülő!$D$5,VLOOKUP(CONCATENATE($B$1,$C31,$D$1),Adatbázis!$A$5:$BY$2525,Adatbázis!BP$3,FALSE),""))</f>
        <v/>
      </c>
      <c r="BI31" s="3" t="str">
        <f>IF($C$1=Legördülő!$D$3,VLOOKUP(CONCATENATE($B$1,$C31,Legördülő!$G$11),Adatbázis!$A$6:$BY$2525,Adatbázis!BQ$3,FALSE),IF($C$1=Legördülő!$D$5,VLOOKUP(CONCATENATE($B$1,$C31,$D$1),Adatbázis!$A$5:$BY$2525,Adatbázis!BQ$3,FALSE),""))</f>
        <v/>
      </c>
      <c r="BJ31" s="3" t="str">
        <f>IF($C$1=Legördülő!$D$3,VLOOKUP(CONCATENATE($B$1,$C31,Legördülő!$G$11),Adatbázis!$A$6:$BY$2525,Adatbázis!BR$3,FALSE),IF($C$1=Legördülő!$D$5,VLOOKUP(CONCATENATE($B$1,$C31,$D$1),Adatbázis!$A$5:$BY$2525,Adatbázis!BR$3,FALSE),""))</f>
        <v/>
      </c>
      <c r="BK31" s="3" t="str">
        <f>IF($C$1=Legördülő!$D$3,VLOOKUP(CONCATENATE($B$1,$C31,Legördülő!$G$11),Adatbázis!$A$6:$BY$2525,Adatbázis!BS$3,FALSE),IF($C$1=Legördülő!$D$5,VLOOKUP(CONCATENATE($B$1,$C31,$D$1),Adatbázis!$A$5:$BY$2525,Adatbázis!BS$3,FALSE),""))</f>
        <v/>
      </c>
      <c r="BL31" s="3" t="str">
        <f>IF($C$1=Legördülő!$D$3,VLOOKUP(CONCATENATE($B$1,$C31,Legördülő!$G$11),Adatbázis!$A$6:$BY$2525,Adatbázis!BT$3,FALSE),IF($C$1=Legördülő!$D$5,VLOOKUP(CONCATENATE($B$1,$C31,$D$1),Adatbázis!$A$5:$BY$2525,Adatbázis!BT$3,FALSE),""))</f>
        <v/>
      </c>
      <c r="BM31" s="3" t="str">
        <f>IF($C$1=Legördülő!$D$3,VLOOKUP(CONCATENATE($B$1,$C31,Legördülő!$G$11),Adatbázis!$A$6:$BY$2525,Adatbázis!BU$3,FALSE),IF($C$1=Legördülő!$D$5,VLOOKUP(CONCATENATE($B$1,$C31,$D$1),Adatbázis!$A$5:$BY$2525,Adatbázis!BU$3,FALSE),""))</f>
        <v/>
      </c>
      <c r="BN31" s="3" t="str">
        <f>IF($C$1=Legördülő!$D$3,VLOOKUP(CONCATENATE($B$1,$C31,Legördülő!$G$11),Adatbázis!$A$6:$BY$2525,Adatbázis!BV$3,FALSE),IF($C$1=Legördülő!$D$5,VLOOKUP(CONCATENATE($B$1,$C31,$D$1),Adatbázis!$A$5:$BY$2525,Adatbázis!BV$3,FALSE),""))</f>
        <v/>
      </c>
      <c r="BO31" s="3" t="str">
        <f>IF($C$1=Legördülő!$D$3,VLOOKUP(CONCATENATE($B$1,$C31,Legördülő!$G$11),Adatbázis!$A$6:$BY$2525,Adatbázis!BW$3,FALSE),IF($C$1=Legördülő!$D$5,VLOOKUP(CONCATENATE($B$1,$C31,$D$1),Adatbázis!$A$5:$BY$2525,Adatbázis!BW$3,FALSE),""))</f>
        <v/>
      </c>
      <c r="BP31" s="3" t="str">
        <f>IF($C$1=Legördülő!$D$3,VLOOKUP(CONCATENATE($B$1,$C31,Legördülő!$G$11),Adatbázis!$A$6:$BY$2525,Adatbázis!BX$3,FALSE),IF($C$1=Legördülő!$D$5,VLOOKUP(CONCATENATE($B$1,$C31,$D$1),Adatbázis!$A$5:$BY$2525,Adatbázis!BX$3,FALSE),""))</f>
        <v/>
      </c>
    </row>
    <row r="32" spans="2:68" x14ac:dyDescent="0.25">
      <c r="B32">
        <f t="shared" si="0"/>
        <v>2010</v>
      </c>
      <c r="C32" s="2" t="str">
        <f>IF($C$1=Legördülő!$D$4,"",Adatbázis!$L35)</f>
        <v>71 Élelmiszer-ipari foglalkozások</v>
      </c>
      <c r="D32" t="str">
        <f>IF($C$1=Legördülő!$D$5,$D$1,"")</f>
        <v/>
      </c>
      <c r="E32" s="3">
        <f>IF($C$1=Legördülő!$D$2,VLOOKUP(CONCATENATE(Megjelenítő!$B$1,Megjelenítő!$C32,Megjelenítő!E$2),Adatbázis!$B$6:$BY$2525,76,FALSE),IF($C$1=Legördülő!$D$3,VLOOKUP(CONCATENATE($B$1,$C32,Legördülő!$G$11),Adatbázis!$A$6:$BY$2525,Adatbázis!M$3,FALSE),IF($C$1=Legördülő!$D$5,VLOOKUP(CONCATENATE($B$1,$C32,$D$1),Adatbázis!$A$5:$BY$2525,Adatbázis!M$3,FALSE),"")))</f>
        <v>65</v>
      </c>
      <c r="F32" s="3">
        <f>IF($C$1=Legördülő!$D$2,VLOOKUP(CONCATENATE(Megjelenítő!$B$1,Megjelenítő!$C32,Megjelenítő!F$2),Adatbázis!$B$6:$BY$2525,76,FALSE),IF($C$1=Legördülő!$D$3,VLOOKUP(CONCATENATE($B$1,$C32,Legördülő!$G$11),Adatbázis!$A$6:$BY$2525,Adatbázis!N$3,FALSE),IF($C$1=Legördülő!$D$5,VLOOKUP(CONCATENATE($B$1,$C32,$D$1),Adatbázis!$A$5:$BY$2525,Adatbázis!N$3,FALSE),"")))</f>
        <v>7016.5</v>
      </c>
      <c r="G32" s="3">
        <f>IF($C$1=Legördülő!$D$2,VLOOKUP(CONCATENATE(Megjelenítő!$B$1,Megjelenítő!$C32,Megjelenítő!G$2),Adatbázis!$B$6:$BY$2525,76,FALSE),IF($C$1=Legördülő!$D$3,VLOOKUP(CONCATENATE($B$1,$C32,Legördülő!$G$11),Adatbázis!$A$6:$BY$2525,Adatbázis!O$3,FALSE),IF($C$1=Legördülő!$D$5,VLOOKUP(CONCATENATE($B$1,$C32,$D$1),Adatbázis!$A$5:$BY$2525,Adatbázis!O$3,FALSE),"")))</f>
        <v>1229.5</v>
      </c>
      <c r="H32" s="3">
        <f>IF($C$1=Legördülő!$D$2,VLOOKUP(CONCATENATE(Megjelenítő!$B$1,Megjelenítő!$C32,Megjelenítő!H$2),Adatbázis!$B$6:$BY$2525,76,FALSE),IF($C$1=Legördülő!$D$3,VLOOKUP(CONCATENATE($B$1,$C32,Legördülő!$G$11),Adatbázis!$A$6:$BY$2525,Adatbázis!P$3,FALSE),IF($C$1=Legördülő!$D$5,VLOOKUP(CONCATENATE($B$1,$C32,$D$1),Adatbázis!$A$5:$BY$2525,Adatbázis!P$3,FALSE),"")))</f>
        <v>11280.5</v>
      </c>
      <c r="I32" s="3">
        <f>IF($C$1=Legördülő!$D$2,VLOOKUP(CONCATENATE(Megjelenítő!$B$1,Megjelenítő!$C32,Megjelenítő!I$2),Adatbázis!$B$6:$BY$2525,76,FALSE),IF($C$1=Legördülő!$D$3,VLOOKUP(CONCATENATE($B$1,$C32,Legördülő!$G$11),Adatbázis!$A$6:$BY$2525,Adatbázis!Q$3,FALSE),IF($C$1=Legördülő!$D$5,VLOOKUP(CONCATENATE($B$1,$C32,$D$1),Adatbázis!$A$5:$BY$2525,Adatbázis!Q$3,FALSE),"")))</f>
        <v>1447</v>
      </c>
      <c r="J32" s="3">
        <f>IF($C$1=Legördülő!$D$2,VLOOKUP(CONCATENATE(Megjelenítő!$B$1,Megjelenítő!$C32,Megjelenítő!J$2),Adatbázis!$B$6:$BY$2525,76,FALSE),IF($C$1=Legördülő!$D$3,VLOOKUP(CONCATENATE($B$1,$C32,Legördülő!$G$11),Adatbázis!$A$6:$BY$2525,Adatbázis!R$3,FALSE),IF($C$1=Legördülő!$D$5,VLOOKUP(CONCATENATE($B$1,$C32,$D$1),Adatbázis!$A$5:$BY$2525,Adatbázis!R$3,FALSE),"")))</f>
        <v>515.5</v>
      </c>
      <c r="K32" s="3">
        <f>IF($C$1=Legördülő!$D$2,VLOOKUP(CONCATENATE(Megjelenítő!$B$1,Megjelenítő!$C32,Megjelenítő!K$2),Adatbázis!$B$6:$BY$2525,76,FALSE),IF($C$1=Legördülő!$D$3,VLOOKUP(CONCATENATE($B$1,$C32,Legördülő!$G$11),Adatbázis!$A$6:$BY$2525,Adatbázis!S$3,FALSE),IF($C$1=Legördülő!$D$5,VLOOKUP(CONCATENATE($B$1,$C32,$D$1),Adatbázis!$A$5:$BY$2525,Adatbázis!S$3,FALSE),"")))</f>
        <v>250</v>
      </c>
      <c r="L32" s="3">
        <f>IF($C$1=Legördülő!$D$2,VLOOKUP(CONCATENATE(Megjelenítő!$B$1,Megjelenítő!$C32,Megjelenítő!L$2),Adatbázis!$B$6:$BY$2525,76,FALSE),IF($C$1=Legördülő!$D$3,VLOOKUP(CONCATENATE($B$1,$C32,Legördülő!$G$11),Adatbázis!$A$6:$BY$2525,Adatbázis!T$3,FALSE),IF($C$1=Legördülő!$D$5,VLOOKUP(CONCATENATE($B$1,$C32,$D$1),Adatbázis!$A$5:$BY$2525,Adatbázis!T$3,FALSE),"")))</f>
        <v>87.5</v>
      </c>
      <c r="M32" s="3">
        <f>IF($C$1=Legördülő!$D$2,VLOOKUP(CONCATENATE(Megjelenítő!$B$1,Megjelenítő!$C32,Megjelenítő!M$2),Adatbázis!$B$6:$BY$2525,76,FALSE),IF($C$1=Legördülő!$D$3,VLOOKUP(CONCATENATE($B$1,$C32,Legördülő!$G$11),Adatbázis!$A$6:$BY$2525,Adatbázis!U$3,FALSE),IF($C$1=Legördülő!$D$5,VLOOKUP(CONCATENATE($B$1,$C32,$D$1),Adatbázis!$A$5:$BY$2525,Adatbázis!U$3,FALSE),"")))</f>
        <v>1</v>
      </c>
      <c r="N32" s="3">
        <f>IF($C$1=Legördülő!$D$2,VLOOKUP(CONCATENATE(Megjelenítő!$B$1,Megjelenítő!$C32,Megjelenítő!N$2),Adatbázis!$B$6:$BY$2525,76,FALSE),IF($C$1=Legördülő!$D$3,VLOOKUP(CONCATENATE($B$1,$C32,Legördülő!$G$11),Adatbázis!$A$6:$BY$2525,Adatbázis!V$3,FALSE),IF($C$1=Legördülő!$D$5,VLOOKUP(CONCATENATE($B$1,$C32,$D$1),Adatbázis!$A$5:$BY$2525,Adatbázis!V$3,FALSE),"")))</f>
        <v>21892.5</v>
      </c>
      <c r="O32" s="3" t="str">
        <f>IF($C$1=Legördülő!$D$3,VLOOKUP(CONCATENATE($B$1,$C32,Legördülő!$G$11),Adatbázis!$A$6:$BY$2525,Adatbázis!W$3,FALSE),IF($C$1=Legördülő!$D$5,VLOOKUP(CONCATENATE($B$1,$C32,$D$1),Adatbázis!$A$5:$BY$2525,Adatbázis!W$3,FALSE),""))</f>
        <v/>
      </c>
      <c r="P32" s="3" t="str">
        <f>IF($C$1=Legördülő!$D$3,VLOOKUP(CONCATENATE($B$1,$C32,Legördülő!$G$11),Adatbázis!$A$6:$BY$2525,Adatbázis!X$3,FALSE),IF($C$1=Legördülő!$D$5,VLOOKUP(CONCATENATE($B$1,$C32,$D$1),Adatbázis!$A$5:$BY$2525,Adatbázis!X$3,FALSE),""))</f>
        <v/>
      </c>
      <c r="Q32" s="3" t="str">
        <f>IF($C$1=Legördülő!$D$3,VLOOKUP(CONCATENATE($B$1,$C32,Legördülő!$G$11),Adatbázis!$A$6:$BY$2525,Adatbázis!Y$3,FALSE),IF($C$1=Legördülő!$D$5,VLOOKUP(CONCATENATE($B$1,$C32,$D$1),Adatbázis!$A$5:$BY$2525,Adatbázis!Y$3,FALSE),""))</f>
        <v/>
      </c>
      <c r="R32" s="3" t="str">
        <f>IF($C$1=Legördülő!$D$3,VLOOKUP(CONCATENATE($B$1,$C32,Legördülő!$G$11),Adatbázis!$A$6:$BY$2525,Adatbázis!Z$3,FALSE),IF($C$1=Legördülő!$D$5,VLOOKUP(CONCATENATE($B$1,$C32,$D$1),Adatbázis!$A$5:$BY$2525,Adatbázis!Z$3,FALSE),""))</f>
        <v/>
      </c>
      <c r="S32" s="3" t="str">
        <f>IF($C$1=Legördülő!$D$3,VLOOKUP(CONCATENATE($B$1,$C32,Legördülő!$G$11),Adatbázis!$A$6:$BY$2525,Adatbázis!AA$3,FALSE),IF($C$1=Legördülő!$D$5,VLOOKUP(CONCATENATE($B$1,$C32,$D$1),Adatbázis!$A$5:$BY$2525,Adatbázis!AA$3,FALSE),""))</f>
        <v/>
      </c>
      <c r="T32" s="3" t="str">
        <f>IF($C$1=Legördülő!$D$3,VLOOKUP(CONCATENATE($B$1,$C32,Legördülő!$G$11),Adatbázis!$A$6:$BY$2525,Adatbázis!AB$3,FALSE),IF($C$1=Legördülő!$D$5,VLOOKUP(CONCATENATE($B$1,$C32,$D$1),Adatbázis!$A$5:$BY$2525,Adatbázis!AB$3,FALSE),""))</f>
        <v/>
      </c>
      <c r="U32" s="3" t="str">
        <f>IF($C$1=Legördülő!$D$3,VLOOKUP(CONCATENATE($B$1,$C32,Legördülő!$G$11),Adatbázis!$A$6:$BY$2525,Adatbázis!AC$3,FALSE),IF($C$1=Legördülő!$D$5,VLOOKUP(CONCATENATE($B$1,$C32,$D$1),Adatbázis!$A$5:$BY$2525,Adatbázis!AC$3,FALSE),""))</f>
        <v/>
      </c>
      <c r="V32" s="3" t="str">
        <f>IF($C$1=Legördülő!$D$3,VLOOKUP(CONCATENATE($B$1,$C32,Legördülő!$G$11),Adatbázis!$A$6:$BY$2525,Adatbázis!AD$3,FALSE),IF($C$1=Legördülő!$D$5,VLOOKUP(CONCATENATE($B$1,$C32,$D$1),Adatbázis!$A$5:$BY$2525,Adatbázis!AD$3,FALSE),""))</f>
        <v/>
      </c>
      <c r="W32" s="3" t="str">
        <f>IF($C$1=Legördülő!$D$3,VLOOKUP(CONCATENATE($B$1,$C32,Legördülő!$G$11),Adatbázis!$A$6:$BY$2525,Adatbázis!AE$3,FALSE),IF($C$1=Legördülő!$D$5,VLOOKUP(CONCATENATE($B$1,$C32,$D$1),Adatbázis!$A$5:$BY$2525,Adatbázis!AE$3,FALSE),""))</f>
        <v/>
      </c>
      <c r="X32" s="3" t="str">
        <f>IF($C$1=Legördülő!$D$3,VLOOKUP(CONCATENATE($B$1,$C32,Legördülő!$G$11),Adatbázis!$A$6:$BY$2525,Adatbázis!AF$3,FALSE),IF($C$1=Legördülő!$D$5,VLOOKUP(CONCATENATE($B$1,$C32,$D$1),Adatbázis!$A$5:$BY$2525,Adatbázis!AF$3,FALSE),""))</f>
        <v/>
      </c>
      <c r="Y32" s="3" t="str">
        <f>IF($C$1=Legördülő!$D$3,VLOOKUP(CONCATENATE($B$1,$C32,Legördülő!$G$11),Adatbázis!$A$6:$BY$2525,Adatbázis!AG$3,FALSE),IF($C$1=Legördülő!$D$5,VLOOKUP(CONCATENATE($B$1,$C32,$D$1),Adatbázis!$A$5:$BY$2525,Adatbázis!AG$3,FALSE),""))</f>
        <v/>
      </c>
      <c r="Z32" s="3" t="str">
        <f>IF($C$1=Legördülő!$D$3,VLOOKUP(CONCATENATE($B$1,$C32,Legördülő!$G$11),Adatbázis!$A$6:$BY$2525,Adatbázis!AH$3,FALSE),IF($C$1=Legördülő!$D$5,VLOOKUP(CONCATENATE($B$1,$C32,$D$1),Adatbázis!$A$5:$BY$2525,Adatbázis!AH$3,FALSE),""))</f>
        <v/>
      </c>
      <c r="AA32" s="3" t="str">
        <f>IF($C$1=Legördülő!$D$3,VLOOKUP(CONCATENATE($B$1,$C32,Legördülő!$G$11),Adatbázis!$A$6:$BY$2525,Adatbázis!AI$3,FALSE),IF($C$1=Legördülő!$D$5,VLOOKUP(CONCATENATE($B$1,$C32,$D$1),Adatbázis!$A$5:$BY$2525,Adatbázis!AI$3,FALSE),""))</f>
        <v/>
      </c>
      <c r="AB32" s="3" t="str">
        <f>IF($C$1=Legördülő!$D$3,VLOOKUP(CONCATENATE($B$1,$C32,Legördülő!$G$11),Adatbázis!$A$6:$BY$2525,Adatbázis!AJ$3,FALSE),IF($C$1=Legördülő!$D$5,VLOOKUP(CONCATENATE($B$1,$C32,$D$1),Adatbázis!$A$5:$BY$2525,Adatbázis!AJ$3,FALSE),""))</f>
        <v/>
      </c>
      <c r="AC32" s="3" t="str">
        <f>IF($C$1=Legördülő!$D$3,VLOOKUP(CONCATENATE($B$1,$C32,Legördülő!$G$11),Adatbázis!$A$6:$BY$2525,Adatbázis!AK$3,FALSE),IF($C$1=Legördülő!$D$5,VLOOKUP(CONCATENATE($B$1,$C32,$D$1),Adatbázis!$A$5:$BY$2525,Adatbázis!AK$3,FALSE),""))</f>
        <v/>
      </c>
      <c r="AD32" s="3" t="str">
        <f>IF($C$1=Legördülő!$D$3,VLOOKUP(CONCATENATE($B$1,$C32,Legördülő!$G$11),Adatbázis!$A$6:$BY$2525,Adatbázis!AL$3,FALSE),IF($C$1=Legördülő!$D$5,VLOOKUP(CONCATENATE($B$1,$C32,$D$1),Adatbázis!$A$5:$BY$2525,Adatbázis!AL$3,FALSE),""))</f>
        <v/>
      </c>
      <c r="AE32" s="3" t="str">
        <f>IF($C$1=Legördülő!$D$3,VLOOKUP(CONCATENATE($B$1,$C32,Legördülő!$G$11),Adatbázis!$A$6:$BY$2525,Adatbázis!AM$3,FALSE),IF($C$1=Legördülő!$D$5,VLOOKUP(CONCATENATE($B$1,$C32,$D$1),Adatbázis!$A$5:$BY$2525,Adatbázis!AM$3,FALSE),""))</f>
        <v/>
      </c>
      <c r="AF32" s="3" t="str">
        <f>IF($C$1=Legördülő!$D$3,VLOOKUP(CONCATENATE($B$1,$C32,Legördülő!$G$11),Adatbázis!$A$6:$BY$2525,Adatbázis!AN$3,FALSE),IF($C$1=Legördülő!$D$5,VLOOKUP(CONCATENATE($B$1,$C32,$D$1),Adatbázis!$A$5:$BY$2525,Adatbázis!AN$3,FALSE),""))</f>
        <v/>
      </c>
      <c r="AG32" s="3" t="str">
        <f>IF($C$1=Legördülő!$D$3,VLOOKUP(CONCATENATE($B$1,$C32,Legördülő!$G$11),Adatbázis!$A$6:$BY$2525,Adatbázis!AO$3,FALSE),IF($C$1=Legördülő!$D$5,VLOOKUP(CONCATENATE($B$1,$C32,$D$1),Adatbázis!$A$5:$BY$2525,Adatbázis!AO$3,FALSE),""))</f>
        <v/>
      </c>
      <c r="AH32" s="3" t="str">
        <f>IF($C$1=Legördülő!$D$3,VLOOKUP(CONCATENATE($B$1,$C32,Legördülő!$G$11),Adatbázis!$A$6:$BY$2525,Adatbázis!AP$3,FALSE),IF($C$1=Legördülő!$D$5,VLOOKUP(CONCATENATE($B$1,$C32,$D$1),Adatbázis!$A$5:$BY$2525,Adatbázis!AP$3,FALSE),""))</f>
        <v/>
      </c>
      <c r="AI32" s="3" t="str">
        <f>IF($C$1=Legördülő!$D$3,VLOOKUP(CONCATENATE($B$1,$C32,Legördülő!$G$11),Adatbázis!$A$6:$BY$2525,Adatbázis!AQ$3,FALSE),IF($C$1=Legördülő!$D$5,VLOOKUP(CONCATENATE($B$1,$C32,$D$1),Adatbázis!$A$5:$BY$2525,Adatbázis!AQ$3,FALSE),""))</f>
        <v/>
      </c>
      <c r="AJ32" s="3" t="str">
        <f>IF($C$1=Legördülő!$D$3,VLOOKUP(CONCATENATE($B$1,$C32,Legördülő!$G$11),Adatbázis!$A$6:$BY$2525,Adatbázis!AR$3,FALSE),IF($C$1=Legördülő!$D$5,VLOOKUP(CONCATENATE($B$1,$C32,$D$1),Adatbázis!$A$5:$BY$2525,Adatbázis!AR$3,FALSE),""))</f>
        <v/>
      </c>
      <c r="AK32" s="3" t="str">
        <f>IF($C$1=Legördülő!$D$3,VLOOKUP(CONCATENATE($B$1,$C32,Legördülő!$G$11),Adatbázis!$A$6:$BY$2525,Adatbázis!AS$3,FALSE),IF($C$1=Legördülő!$D$5,VLOOKUP(CONCATENATE($B$1,$C32,$D$1),Adatbázis!$A$5:$BY$2525,Adatbázis!AS$3,FALSE),""))</f>
        <v/>
      </c>
      <c r="AL32" s="3" t="str">
        <f>IF($C$1=Legördülő!$D$3,VLOOKUP(CONCATENATE($B$1,$C32,Legördülő!$G$11),Adatbázis!$A$6:$BY$2525,Adatbázis!AT$3,FALSE),IF($C$1=Legördülő!$D$5,VLOOKUP(CONCATENATE($B$1,$C32,$D$1),Adatbázis!$A$5:$BY$2525,Adatbázis!AT$3,FALSE),""))</f>
        <v/>
      </c>
      <c r="AM32" s="3" t="str">
        <f>IF($C$1=Legördülő!$D$3,VLOOKUP(CONCATENATE($B$1,$C32,Legördülő!$G$11),Adatbázis!$A$6:$BY$2525,Adatbázis!AU$3,FALSE),IF($C$1=Legördülő!$D$5,VLOOKUP(CONCATENATE($B$1,$C32,$D$1),Adatbázis!$A$5:$BY$2525,Adatbázis!AU$3,FALSE),""))</f>
        <v/>
      </c>
      <c r="AN32" s="3" t="str">
        <f>IF($C$1=Legördülő!$D$3,VLOOKUP(CONCATENATE($B$1,$C32,Legördülő!$G$11),Adatbázis!$A$6:$BY$2525,Adatbázis!AV$3,FALSE),IF($C$1=Legördülő!$D$5,VLOOKUP(CONCATENATE($B$1,$C32,$D$1),Adatbázis!$A$5:$BY$2525,Adatbázis!AV$3,FALSE),""))</f>
        <v/>
      </c>
      <c r="AO32" s="3" t="str">
        <f>IF($C$1=Legördülő!$D$3,VLOOKUP(CONCATENATE($B$1,$C32,Legördülő!$G$11),Adatbázis!$A$6:$BY$2525,Adatbázis!AW$3,FALSE),IF($C$1=Legördülő!$D$5,VLOOKUP(CONCATENATE($B$1,$C32,$D$1),Adatbázis!$A$5:$BY$2525,Adatbázis!AW$3,FALSE),""))</f>
        <v/>
      </c>
      <c r="AP32" s="3" t="str">
        <f>IF($C$1=Legördülő!$D$3,VLOOKUP(CONCATENATE($B$1,$C32,Legördülő!$G$11),Adatbázis!$A$6:$BY$2525,Adatbázis!AX$3,FALSE),IF($C$1=Legördülő!$D$5,VLOOKUP(CONCATENATE($B$1,$C32,$D$1),Adatbázis!$A$5:$BY$2525,Adatbázis!AX$3,FALSE),""))</f>
        <v/>
      </c>
      <c r="AQ32" s="3" t="str">
        <f>IF($C$1=Legördülő!$D$3,VLOOKUP(CONCATENATE($B$1,$C32,Legördülő!$G$11),Adatbázis!$A$6:$BY$2525,Adatbázis!AY$3,FALSE),IF($C$1=Legördülő!$D$5,VLOOKUP(CONCATENATE($B$1,$C32,$D$1),Adatbázis!$A$5:$BY$2525,Adatbázis!AY$3,FALSE),""))</f>
        <v/>
      </c>
      <c r="AR32" s="3" t="str">
        <f>IF($C$1=Legördülő!$D$3,VLOOKUP(CONCATENATE($B$1,$C32,Legördülő!$G$11),Adatbázis!$A$6:$BY$2525,Adatbázis!AZ$3,FALSE),IF($C$1=Legördülő!$D$5,VLOOKUP(CONCATENATE($B$1,$C32,$D$1),Adatbázis!$A$5:$BY$2525,Adatbázis!AZ$3,FALSE),""))</f>
        <v/>
      </c>
      <c r="AS32" s="3" t="str">
        <f>IF($C$1=Legördülő!$D$3,VLOOKUP(CONCATENATE($B$1,$C32,Legördülő!$G$11),Adatbázis!$A$6:$BY$2525,Adatbázis!BA$3,FALSE),IF($C$1=Legördülő!$D$5,VLOOKUP(CONCATENATE($B$1,$C32,$D$1),Adatbázis!$A$5:$BY$2525,Adatbázis!BA$3,FALSE),""))</f>
        <v/>
      </c>
      <c r="AT32" s="3" t="str">
        <f>IF($C$1=Legördülő!$D$3,VLOOKUP(CONCATENATE($B$1,$C32,Legördülő!$G$11),Adatbázis!$A$6:$BY$2525,Adatbázis!BB$3,FALSE),IF($C$1=Legördülő!$D$5,VLOOKUP(CONCATENATE($B$1,$C32,$D$1),Adatbázis!$A$5:$BY$2525,Adatbázis!BB$3,FALSE),""))</f>
        <v/>
      </c>
      <c r="AU32" s="3" t="str">
        <f>IF($C$1=Legördülő!$D$3,VLOOKUP(CONCATENATE($B$1,$C32,Legördülő!$G$11),Adatbázis!$A$6:$BY$2525,Adatbázis!BC$3,FALSE),IF($C$1=Legördülő!$D$5,VLOOKUP(CONCATENATE($B$1,$C32,$D$1),Adatbázis!$A$5:$BY$2525,Adatbázis!BC$3,FALSE),""))</f>
        <v/>
      </c>
      <c r="AV32" s="3" t="str">
        <f>IF($C$1=Legördülő!$D$3,VLOOKUP(CONCATENATE($B$1,$C32,Legördülő!$G$11),Adatbázis!$A$6:$BY$2525,Adatbázis!BD$3,FALSE),IF($C$1=Legördülő!$D$5,VLOOKUP(CONCATENATE($B$1,$C32,$D$1),Adatbázis!$A$5:$BY$2525,Adatbázis!BD$3,FALSE),""))</f>
        <v/>
      </c>
      <c r="AW32" s="3" t="str">
        <f>IF($C$1=Legördülő!$D$3,VLOOKUP(CONCATENATE($B$1,$C32,Legördülő!$G$11),Adatbázis!$A$6:$BY$2525,Adatbázis!BE$3,FALSE),IF($C$1=Legördülő!$D$5,VLOOKUP(CONCATENATE($B$1,$C32,$D$1),Adatbázis!$A$5:$BY$2525,Adatbázis!BE$3,FALSE),""))</f>
        <v/>
      </c>
      <c r="AX32" s="3" t="str">
        <f>IF($C$1=Legördülő!$D$3,VLOOKUP(CONCATENATE($B$1,$C32,Legördülő!$G$11),Adatbázis!$A$6:$BY$2525,Adatbázis!BF$3,FALSE),IF($C$1=Legördülő!$D$5,VLOOKUP(CONCATENATE($B$1,$C32,$D$1),Adatbázis!$A$5:$BY$2525,Adatbázis!BF$3,FALSE),""))</f>
        <v/>
      </c>
      <c r="AY32" s="3" t="str">
        <f>IF($C$1=Legördülő!$D$3,VLOOKUP(CONCATENATE($B$1,$C32,Legördülő!$G$11),Adatbázis!$A$6:$BY$2525,Adatbázis!BG$3,FALSE),IF($C$1=Legördülő!$D$5,VLOOKUP(CONCATENATE($B$1,$C32,$D$1),Adatbázis!$A$5:$BY$2525,Adatbázis!BG$3,FALSE),""))</f>
        <v/>
      </c>
      <c r="AZ32" s="3" t="str">
        <f>IF($C$1=Legördülő!$D$3,VLOOKUP(CONCATENATE($B$1,$C32,Legördülő!$G$11),Adatbázis!$A$6:$BY$2525,Adatbázis!BH$3,FALSE),IF($C$1=Legördülő!$D$5,VLOOKUP(CONCATENATE($B$1,$C32,$D$1),Adatbázis!$A$5:$BY$2525,Adatbázis!BH$3,FALSE),""))</f>
        <v/>
      </c>
      <c r="BA32" s="3" t="str">
        <f>IF($C$1=Legördülő!$D$3,VLOOKUP(CONCATENATE($B$1,$C32,Legördülő!$G$11),Adatbázis!$A$6:$BY$2525,Adatbázis!BI$3,FALSE),IF($C$1=Legördülő!$D$5,VLOOKUP(CONCATENATE($B$1,$C32,$D$1),Adatbázis!$A$5:$BY$2525,Adatbázis!BI$3,FALSE),""))</f>
        <v/>
      </c>
      <c r="BB32" s="3" t="str">
        <f>IF($C$1=Legördülő!$D$3,VLOOKUP(CONCATENATE($B$1,$C32,Legördülő!$G$11),Adatbázis!$A$6:$BY$2525,Adatbázis!BJ$3,FALSE),IF($C$1=Legördülő!$D$5,VLOOKUP(CONCATENATE($B$1,$C32,$D$1),Adatbázis!$A$5:$BY$2525,Adatbázis!BJ$3,FALSE),""))</f>
        <v/>
      </c>
      <c r="BC32" s="3" t="str">
        <f>IF($C$1=Legördülő!$D$3,VLOOKUP(CONCATENATE($B$1,$C32,Legördülő!$G$11),Adatbázis!$A$6:$BY$2525,Adatbázis!BK$3,FALSE),IF($C$1=Legördülő!$D$5,VLOOKUP(CONCATENATE($B$1,$C32,$D$1),Adatbázis!$A$5:$BY$2525,Adatbázis!BK$3,FALSE),""))</f>
        <v/>
      </c>
      <c r="BD32" s="3" t="str">
        <f>IF($C$1=Legördülő!$D$3,VLOOKUP(CONCATENATE($B$1,$C32,Legördülő!$G$11),Adatbázis!$A$6:$BY$2525,Adatbázis!BL$3,FALSE),IF($C$1=Legördülő!$D$5,VLOOKUP(CONCATENATE($B$1,$C32,$D$1),Adatbázis!$A$5:$BY$2525,Adatbázis!BL$3,FALSE),""))</f>
        <v/>
      </c>
      <c r="BE32" s="3" t="str">
        <f>IF($C$1=Legördülő!$D$3,VLOOKUP(CONCATENATE($B$1,$C32,Legördülő!$G$11),Adatbázis!$A$6:$BY$2525,Adatbázis!BM$3,FALSE),IF($C$1=Legördülő!$D$5,VLOOKUP(CONCATENATE($B$1,$C32,$D$1),Adatbázis!$A$5:$BY$2525,Adatbázis!BM$3,FALSE),""))</f>
        <v/>
      </c>
      <c r="BF32" s="3" t="str">
        <f>IF($C$1=Legördülő!$D$3,VLOOKUP(CONCATENATE($B$1,$C32,Legördülő!$G$11),Adatbázis!$A$6:$BY$2525,Adatbázis!BN$3,FALSE),IF($C$1=Legördülő!$D$5,VLOOKUP(CONCATENATE($B$1,$C32,$D$1),Adatbázis!$A$5:$BY$2525,Adatbázis!BN$3,FALSE),""))</f>
        <v/>
      </c>
      <c r="BG32" s="3" t="str">
        <f>IF($C$1=Legördülő!$D$3,VLOOKUP(CONCATENATE($B$1,$C32,Legördülő!$G$11),Adatbázis!$A$6:$BY$2525,Adatbázis!BO$3,FALSE),IF($C$1=Legördülő!$D$5,VLOOKUP(CONCATENATE($B$1,$C32,$D$1),Adatbázis!$A$5:$BY$2525,Adatbázis!BO$3,FALSE),""))</f>
        <v/>
      </c>
      <c r="BH32" s="3" t="str">
        <f>IF($C$1=Legördülő!$D$3,VLOOKUP(CONCATENATE($B$1,$C32,Legördülő!$G$11),Adatbázis!$A$6:$BY$2525,Adatbázis!BP$3,FALSE),IF($C$1=Legördülő!$D$5,VLOOKUP(CONCATENATE($B$1,$C32,$D$1),Adatbázis!$A$5:$BY$2525,Adatbázis!BP$3,FALSE),""))</f>
        <v/>
      </c>
      <c r="BI32" s="3" t="str">
        <f>IF($C$1=Legördülő!$D$3,VLOOKUP(CONCATENATE($B$1,$C32,Legördülő!$G$11),Adatbázis!$A$6:$BY$2525,Adatbázis!BQ$3,FALSE),IF($C$1=Legördülő!$D$5,VLOOKUP(CONCATENATE($B$1,$C32,$D$1),Adatbázis!$A$5:$BY$2525,Adatbázis!BQ$3,FALSE),""))</f>
        <v/>
      </c>
      <c r="BJ32" s="3" t="str">
        <f>IF($C$1=Legördülő!$D$3,VLOOKUP(CONCATENATE($B$1,$C32,Legördülő!$G$11),Adatbázis!$A$6:$BY$2525,Adatbázis!BR$3,FALSE),IF($C$1=Legördülő!$D$5,VLOOKUP(CONCATENATE($B$1,$C32,$D$1),Adatbázis!$A$5:$BY$2525,Adatbázis!BR$3,FALSE),""))</f>
        <v/>
      </c>
      <c r="BK32" s="3" t="str">
        <f>IF($C$1=Legördülő!$D$3,VLOOKUP(CONCATENATE($B$1,$C32,Legördülő!$G$11),Adatbázis!$A$6:$BY$2525,Adatbázis!BS$3,FALSE),IF($C$1=Legördülő!$D$5,VLOOKUP(CONCATENATE($B$1,$C32,$D$1),Adatbázis!$A$5:$BY$2525,Adatbázis!BS$3,FALSE),""))</f>
        <v/>
      </c>
      <c r="BL32" s="3" t="str">
        <f>IF($C$1=Legördülő!$D$3,VLOOKUP(CONCATENATE($B$1,$C32,Legördülő!$G$11),Adatbázis!$A$6:$BY$2525,Adatbázis!BT$3,FALSE),IF($C$1=Legördülő!$D$5,VLOOKUP(CONCATENATE($B$1,$C32,$D$1),Adatbázis!$A$5:$BY$2525,Adatbázis!BT$3,FALSE),""))</f>
        <v/>
      </c>
      <c r="BM32" s="3" t="str">
        <f>IF($C$1=Legördülő!$D$3,VLOOKUP(CONCATENATE($B$1,$C32,Legördülő!$G$11),Adatbázis!$A$6:$BY$2525,Adatbázis!BU$3,FALSE),IF($C$1=Legördülő!$D$5,VLOOKUP(CONCATENATE($B$1,$C32,$D$1),Adatbázis!$A$5:$BY$2525,Adatbázis!BU$3,FALSE),""))</f>
        <v/>
      </c>
      <c r="BN32" s="3" t="str">
        <f>IF($C$1=Legördülő!$D$3,VLOOKUP(CONCATENATE($B$1,$C32,Legördülő!$G$11),Adatbázis!$A$6:$BY$2525,Adatbázis!BV$3,FALSE),IF($C$1=Legördülő!$D$5,VLOOKUP(CONCATENATE($B$1,$C32,$D$1),Adatbázis!$A$5:$BY$2525,Adatbázis!BV$3,FALSE),""))</f>
        <v/>
      </c>
      <c r="BO32" s="3" t="str">
        <f>IF($C$1=Legördülő!$D$3,VLOOKUP(CONCATENATE($B$1,$C32,Legördülő!$G$11),Adatbázis!$A$6:$BY$2525,Adatbázis!BW$3,FALSE),IF($C$1=Legördülő!$D$5,VLOOKUP(CONCATENATE($B$1,$C32,$D$1),Adatbázis!$A$5:$BY$2525,Adatbázis!BW$3,FALSE),""))</f>
        <v/>
      </c>
      <c r="BP32" s="3" t="str">
        <f>IF($C$1=Legördülő!$D$3,VLOOKUP(CONCATENATE($B$1,$C32,Legördülő!$G$11),Adatbázis!$A$6:$BY$2525,Adatbázis!BX$3,FALSE),IF($C$1=Legördülő!$D$5,VLOOKUP(CONCATENATE($B$1,$C32,$D$1),Adatbázis!$A$5:$BY$2525,Adatbázis!BX$3,FALSE),""))</f>
        <v/>
      </c>
    </row>
    <row r="33" spans="2:68" x14ac:dyDescent="0.25">
      <c r="B33">
        <f t="shared" si="0"/>
        <v>2010</v>
      </c>
      <c r="C33" s="2" t="str">
        <f>IF($C$1=Legördülő!$D$4,"",Adatbázis!$L36)</f>
        <v>72 Könnyűipari foglalkozások</v>
      </c>
      <c r="D33" t="str">
        <f>IF($C$1=Legördülő!$D$5,$D$1,"")</f>
        <v/>
      </c>
      <c r="E33" s="3">
        <f>IF($C$1=Legördülő!$D$2,VLOOKUP(CONCATENATE(Megjelenítő!$B$1,Megjelenítő!$C33,Megjelenítő!E$2),Adatbázis!$B$6:$BY$2525,76,FALSE),IF($C$1=Legördülő!$D$3,VLOOKUP(CONCATENATE($B$1,$C33,Legördülő!$G$11),Adatbázis!$A$6:$BY$2525,Adatbázis!M$3,FALSE),IF($C$1=Legördülő!$D$5,VLOOKUP(CONCATENATE($B$1,$C33,$D$1),Adatbázis!$A$5:$BY$2525,Adatbázis!M$3,FALSE),"")))</f>
        <v>40</v>
      </c>
      <c r="F33" s="3">
        <f>IF($C$1=Legördülő!$D$2,VLOOKUP(CONCATENATE(Megjelenítő!$B$1,Megjelenítő!$C33,Megjelenítő!F$2),Adatbázis!$B$6:$BY$2525,76,FALSE),IF($C$1=Legördülő!$D$3,VLOOKUP(CONCATENATE($B$1,$C33,Legördülő!$G$11),Adatbázis!$A$6:$BY$2525,Adatbázis!N$3,FALSE),IF($C$1=Legördülő!$D$5,VLOOKUP(CONCATENATE($B$1,$C33,$D$1),Adatbázis!$A$5:$BY$2525,Adatbázis!N$3,FALSE),"")))</f>
        <v>8049</v>
      </c>
      <c r="G33" s="3">
        <f>IF($C$1=Legördülő!$D$2,VLOOKUP(CONCATENATE(Megjelenítő!$B$1,Megjelenítő!$C33,Megjelenítő!G$2),Adatbázis!$B$6:$BY$2525,76,FALSE),IF($C$1=Legördülő!$D$3,VLOOKUP(CONCATENATE($B$1,$C33,Legördülő!$G$11),Adatbázis!$A$6:$BY$2525,Adatbázis!O$3,FALSE),IF($C$1=Legördülő!$D$5,VLOOKUP(CONCATENATE($B$1,$C33,$D$1),Adatbázis!$A$5:$BY$2525,Adatbázis!O$3,FALSE),"")))</f>
        <v>2908</v>
      </c>
      <c r="H33" s="3">
        <f>IF($C$1=Legördülő!$D$2,VLOOKUP(CONCATENATE(Megjelenítő!$B$1,Megjelenítő!$C33,Megjelenítő!H$2),Adatbázis!$B$6:$BY$2525,76,FALSE),IF($C$1=Legördülő!$D$3,VLOOKUP(CONCATENATE($B$1,$C33,Legördülő!$G$11),Adatbázis!$A$6:$BY$2525,Adatbázis!P$3,FALSE),IF($C$1=Legördülő!$D$5,VLOOKUP(CONCATENATE($B$1,$C33,$D$1),Adatbázis!$A$5:$BY$2525,Adatbázis!P$3,FALSE),"")))</f>
        <v>26511</v>
      </c>
      <c r="I33" s="3">
        <f>IF($C$1=Legördülő!$D$2,VLOOKUP(CONCATENATE(Megjelenítő!$B$1,Megjelenítő!$C33,Megjelenítő!I$2),Adatbázis!$B$6:$BY$2525,76,FALSE),IF($C$1=Legördülő!$D$3,VLOOKUP(CONCATENATE($B$1,$C33,Legördülő!$G$11),Adatbázis!$A$6:$BY$2525,Adatbázis!Q$3,FALSE),IF($C$1=Legördülő!$D$5,VLOOKUP(CONCATENATE($B$1,$C33,$D$1),Adatbázis!$A$5:$BY$2525,Adatbázis!Q$3,FALSE),"")))</f>
        <v>7178</v>
      </c>
      <c r="J33" s="3">
        <f>IF($C$1=Legördülő!$D$2,VLOOKUP(CONCATENATE(Megjelenítő!$B$1,Megjelenítő!$C33,Megjelenítő!J$2),Adatbázis!$B$6:$BY$2525,76,FALSE),IF($C$1=Legördülő!$D$3,VLOOKUP(CONCATENATE($B$1,$C33,Legördülő!$G$11),Adatbázis!$A$6:$BY$2525,Adatbázis!R$3,FALSE),IF($C$1=Legördülő!$D$5,VLOOKUP(CONCATENATE($B$1,$C33,$D$1),Adatbázis!$A$5:$BY$2525,Adatbázis!R$3,FALSE),"")))</f>
        <v>2132</v>
      </c>
      <c r="K33" s="3">
        <f>IF($C$1=Legördülő!$D$2,VLOOKUP(CONCATENATE(Megjelenítő!$B$1,Megjelenítő!$C33,Megjelenítő!K$2),Adatbázis!$B$6:$BY$2525,76,FALSE),IF($C$1=Legördülő!$D$3,VLOOKUP(CONCATENATE($B$1,$C33,Legördülő!$G$11),Adatbázis!$A$6:$BY$2525,Adatbázis!S$3,FALSE),IF($C$1=Legördülő!$D$5,VLOOKUP(CONCATENATE($B$1,$C33,$D$1),Adatbázis!$A$5:$BY$2525,Adatbázis!S$3,FALSE),"")))</f>
        <v>1361</v>
      </c>
      <c r="L33" s="3">
        <f>IF($C$1=Legördülő!$D$2,VLOOKUP(CONCATENATE(Megjelenítő!$B$1,Megjelenítő!$C33,Megjelenítő!L$2),Adatbázis!$B$6:$BY$2525,76,FALSE),IF($C$1=Legördülő!$D$3,VLOOKUP(CONCATENATE($B$1,$C33,Legördülő!$G$11),Adatbázis!$A$6:$BY$2525,Adatbázis!T$3,FALSE),IF($C$1=Legördülő!$D$5,VLOOKUP(CONCATENATE($B$1,$C33,$D$1),Adatbázis!$A$5:$BY$2525,Adatbázis!T$3,FALSE),"")))</f>
        <v>526</v>
      </c>
      <c r="M33" s="3">
        <f>IF($C$1=Legördülő!$D$2,VLOOKUP(CONCATENATE(Megjelenítő!$B$1,Megjelenítő!$C33,Megjelenítő!M$2),Adatbázis!$B$6:$BY$2525,76,FALSE),IF($C$1=Legördülő!$D$3,VLOOKUP(CONCATENATE($B$1,$C33,Legördülő!$G$11),Adatbázis!$A$6:$BY$2525,Adatbázis!U$3,FALSE),IF($C$1=Legördülő!$D$5,VLOOKUP(CONCATENATE($B$1,$C33,$D$1),Adatbázis!$A$5:$BY$2525,Adatbázis!U$3,FALSE),"")))</f>
        <v>61</v>
      </c>
      <c r="N33" s="3">
        <f>IF($C$1=Legördülő!$D$2,VLOOKUP(CONCATENATE(Megjelenítő!$B$1,Megjelenítő!$C33,Megjelenítő!N$2),Adatbázis!$B$6:$BY$2525,76,FALSE),IF($C$1=Legördülő!$D$3,VLOOKUP(CONCATENATE($B$1,$C33,Legördülő!$G$11),Adatbázis!$A$6:$BY$2525,Adatbázis!V$3,FALSE),IF($C$1=Legördülő!$D$5,VLOOKUP(CONCATENATE($B$1,$C33,$D$1),Adatbázis!$A$5:$BY$2525,Adatbázis!V$3,FALSE),"")))</f>
        <v>48766</v>
      </c>
      <c r="O33" s="3" t="str">
        <f>IF($C$1=Legördülő!$D$3,VLOOKUP(CONCATENATE($B$1,$C33,Legördülő!$G$11),Adatbázis!$A$6:$BY$2525,Adatbázis!W$3,FALSE),IF($C$1=Legördülő!$D$5,VLOOKUP(CONCATENATE($B$1,$C33,$D$1),Adatbázis!$A$5:$BY$2525,Adatbázis!W$3,FALSE),""))</f>
        <v/>
      </c>
      <c r="P33" s="3" t="str">
        <f>IF($C$1=Legördülő!$D$3,VLOOKUP(CONCATENATE($B$1,$C33,Legördülő!$G$11),Adatbázis!$A$6:$BY$2525,Adatbázis!X$3,FALSE),IF($C$1=Legördülő!$D$5,VLOOKUP(CONCATENATE($B$1,$C33,$D$1),Adatbázis!$A$5:$BY$2525,Adatbázis!X$3,FALSE),""))</f>
        <v/>
      </c>
      <c r="Q33" s="3" t="str">
        <f>IF($C$1=Legördülő!$D$3,VLOOKUP(CONCATENATE($B$1,$C33,Legördülő!$G$11),Adatbázis!$A$6:$BY$2525,Adatbázis!Y$3,FALSE),IF($C$1=Legördülő!$D$5,VLOOKUP(CONCATENATE($B$1,$C33,$D$1),Adatbázis!$A$5:$BY$2525,Adatbázis!Y$3,FALSE),""))</f>
        <v/>
      </c>
      <c r="R33" s="3" t="str">
        <f>IF($C$1=Legördülő!$D$3,VLOOKUP(CONCATENATE($B$1,$C33,Legördülő!$G$11),Adatbázis!$A$6:$BY$2525,Adatbázis!Z$3,FALSE),IF($C$1=Legördülő!$D$5,VLOOKUP(CONCATENATE($B$1,$C33,$D$1),Adatbázis!$A$5:$BY$2525,Adatbázis!Z$3,FALSE),""))</f>
        <v/>
      </c>
      <c r="S33" s="3" t="str">
        <f>IF($C$1=Legördülő!$D$3,VLOOKUP(CONCATENATE($B$1,$C33,Legördülő!$G$11),Adatbázis!$A$6:$BY$2525,Adatbázis!AA$3,FALSE),IF($C$1=Legördülő!$D$5,VLOOKUP(CONCATENATE($B$1,$C33,$D$1),Adatbázis!$A$5:$BY$2525,Adatbázis!AA$3,FALSE),""))</f>
        <v/>
      </c>
      <c r="T33" s="3" t="str">
        <f>IF($C$1=Legördülő!$D$3,VLOOKUP(CONCATENATE($B$1,$C33,Legördülő!$G$11),Adatbázis!$A$6:$BY$2525,Adatbázis!AB$3,FALSE),IF($C$1=Legördülő!$D$5,VLOOKUP(CONCATENATE($B$1,$C33,$D$1),Adatbázis!$A$5:$BY$2525,Adatbázis!AB$3,FALSE),""))</f>
        <v/>
      </c>
      <c r="U33" s="3" t="str">
        <f>IF($C$1=Legördülő!$D$3,VLOOKUP(CONCATENATE($B$1,$C33,Legördülő!$G$11),Adatbázis!$A$6:$BY$2525,Adatbázis!AC$3,FALSE),IF($C$1=Legördülő!$D$5,VLOOKUP(CONCATENATE($B$1,$C33,$D$1),Adatbázis!$A$5:$BY$2525,Adatbázis!AC$3,FALSE),""))</f>
        <v/>
      </c>
      <c r="V33" s="3" t="str">
        <f>IF($C$1=Legördülő!$D$3,VLOOKUP(CONCATENATE($B$1,$C33,Legördülő!$G$11),Adatbázis!$A$6:$BY$2525,Adatbázis!AD$3,FALSE),IF($C$1=Legördülő!$D$5,VLOOKUP(CONCATENATE($B$1,$C33,$D$1),Adatbázis!$A$5:$BY$2525,Adatbázis!AD$3,FALSE),""))</f>
        <v/>
      </c>
      <c r="W33" s="3" t="str">
        <f>IF($C$1=Legördülő!$D$3,VLOOKUP(CONCATENATE($B$1,$C33,Legördülő!$G$11),Adatbázis!$A$6:$BY$2525,Adatbázis!AE$3,FALSE),IF($C$1=Legördülő!$D$5,VLOOKUP(CONCATENATE($B$1,$C33,$D$1),Adatbázis!$A$5:$BY$2525,Adatbázis!AE$3,FALSE),""))</f>
        <v/>
      </c>
      <c r="X33" s="3" t="str">
        <f>IF($C$1=Legördülő!$D$3,VLOOKUP(CONCATENATE($B$1,$C33,Legördülő!$G$11),Adatbázis!$A$6:$BY$2525,Adatbázis!AF$3,FALSE),IF($C$1=Legördülő!$D$5,VLOOKUP(CONCATENATE($B$1,$C33,$D$1),Adatbázis!$A$5:$BY$2525,Adatbázis!AF$3,FALSE),""))</f>
        <v/>
      </c>
      <c r="Y33" s="3" t="str">
        <f>IF($C$1=Legördülő!$D$3,VLOOKUP(CONCATENATE($B$1,$C33,Legördülő!$G$11),Adatbázis!$A$6:$BY$2525,Adatbázis!AG$3,FALSE),IF($C$1=Legördülő!$D$5,VLOOKUP(CONCATENATE($B$1,$C33,$D$1),Adatbázis!$A$5:$BY$2525,Adatbázis!AG$3,FALSE),""))</f>
        <v/>
      </c>
      <c r="Z33" s="3" t="str">
        <f>IF($C$1=Legördülő!$D$3,VLOOKUP(CONCATENATE($B$1,$C33,Legördülő!$G$11),Adatbázis!$A$6:$BY$2525,Adatbázis!AH$3,FALSE),IF($C$1=Legördülő!$D$5,VLOOKUP(CONCATENATE($B$1,$C33,$D$1),Adatbázis!$A$5:$BY$2525,Adatbázis!AH$3,FALSE),""))</f>
        <v/>
      </c>
      <c r="AA33" s="3" t="str">
        <f>IF($C$1=Legördülő!$D$3,VLOOKUP(CONCATENATE($B$1,$C33,Legördülő!$G$11),Adatbázis!$A$6:$BY$2525,Adatbázis!AI$3,FALSE),IF($C$1=Legördülő!$D$5,VLOOKUP(CONCATENATE($B$1,$C33,$D$1),Adatbázis!$A$5:$BY$2525,Adatbázis!AI$3,FALSE),""))</f>
        <v/>
      </c>
      <c r="AB33" s="3" t="str">
        <f>IF($C$1=Legördülő!$D$3,VLOOKUP(CONCATENATE($B$1,$C33,Legördülő!$G$11),Adatbázis!$A$6:$BY$2525,Adatbázis!AJ$3,FALSE),IF($C$1=Legördülő!$D$5,VLOOKUP(CONCATENATE($B$1,$C33,$D$1),Adatbázis!$A$5:$BY$2525,Adatbázis!AJ$3,FALSE),""))</f>
        <v/>
      </c>
      <c r="AC33" s="3" t="str">
        <f>IF($C$1=Legördülő!$D$3,VLOOKUP(CONCATENATE($B$1,$C33,Legördülő!$G$11),Adatbázis!$A$6:$BY$2525,Adatbázis!AK$3,FALSE),IF($C$1=Legördülő!$D$5,VLOOKUP(CONCATENATE($B$1,$C33,$D$1),Adatbázis!$A$5:$BY$2525,Adatbázis!AK$3,FALSE),""))</f>
        <v/>
      </c>
      <c r="AD33" s="3" t="str">
        <f>IF($C$1=Legördülő!$D$3,VLOOKUP(CONCATENATE($B$1,$C33,Legördülő!$G$11),Adatbázis!$A$6:$BY$2525,Adatbázis!AL$3,FALSE),IF($C$1=Legördülő!$D$5,VLOOKUP(CONCATENATE($B$1,$C33,$D$1),Adatbázis!$A$5:$BY$2525,Adatbázis!AL$3,FALSE),""))</f>
        <v/>
      </c>
      <c r="AE33" s="3" t="str">
        <f>IF($C$1=Legördülő!$D$3,VLOOKUP(CONCATENATE($B$1,$C33,Legördülő!$G$11),Adatbázis!$A$6:$BY$2525,Adatbázis!AM$3,FALSE),IF($C$1=Legördülő!$D$5,VLOOKUP(CONCATENATE($B$1,$C33,$D$1),Adatbázis!$A$5:$BY$2525,Adatbázis!AM$3,FALSE),""))</f>
        <v/>
      </c>
      <c r="AF33" s="3" t="str">
        <f>IF($C$1=Legördülő!$D$3,VLOOKUP(CONCATENATE($B$1,$C33,Legördülő!$G$11),Adatbázis!$A$6:$BY$2525,Adatbázis!AN$3,FALSE),IF($C$1=Legördülő!$D$5,VLOOKUP(CONCATENATE($B$1,$C33,$D$1),Adatbázis!$A$5:$BY$2525,Adatbázis!AN$3,FALSE),""))</f>
        <v/>
      </c>
      <c r="AG33" s="3" t="str">
        <f>IF($C$1=Legördülő!$D$3,VLOOKUP(CONCATENATE($B$1,$C33,Legördülő!$G$11),Adatbázis!$A$6:$BY$2525,Adatbázis!AO$3,FALSE),IF($C$1=Legördülő!$D$5,VLOOKUP(CONCATENATE($B$1,$C33,$D$1),Adatbázis!$A$5:$BY$2525,Adatbázis!AO$3,FALSE),""))</f>
        <v/>
      </c>
      <c r="AH33" s="3" t="str">
        <f>IF($C$1=Legördülő!$D$3,VLOOKUP(CONCATENATE($B$1,$C33,Legördülő!$G$11),Adatbázis!$A$6:$BY$2525,Adatbázis!AP$3,FALSE),IF($C$1=Legördülő!$D$5,VLOOKUP(CONCATENATE($B$1,$C33,$D$1),Adatbázis!$A$5:$BY$2525,Adatbázis!AP$3,FALSE),""))</f>
        <v/>
      </c>
      <c r="AI33" s="3" t="str">
        <f>IF($C$1=Legördülő!$D$3,VLOOKUP(CONCATENATE($B$1,$C33,Legördülő!$G$11),Adatbázis!$A$6:$BY$2525,Adatbázis!AQ$3,FALSE),IF($C$1=Legördülő!$D$5,VLOOKUP(CONCATENATE($B$1,$C33,$D$1),Adatbázis!$A$5:$BY$2525,Adatbázis!AQ$3,FALSE),""))</f>
        <v/>
      </c>
      <c r="AJ33" s="3" t="str">
        <f>IF($C$1=Legördülő!$D$3,VLOOKUP(CONCATENATE($B$1,$C33,Legördülő!$G$11),Adatbázis!$A$6:$BY$2525,Adatbázis!AR$3,FALSE),IF($C$1=Legördülő!$D$5,VLOOKUP(CONCATENATE($B$1,$C33,$D$1),Adatbázis!$A$5:$BY$2525,Adatbázis!AR$3,FALSE),""))</f>
        <v/>
      </c>
      <c r="AK33" s="3" t="str">
        <f>IF($C$1=Legördülő!$D$3,VLOOKUP(CONCATENATE($B$1,$C33,Legördülő!$G$11),Adatbázis!$A$6:$BY$2525,Adatbázis!AS$3,FALSE),IF($C$1=Legördülő!$D$5,VLOOKUP(CONCATENATE($B$1,$C33,$D$1),Adatbázis!$A$5:$BY$2525,Adatbázis!AS$3,FALSE),""))</f>
        <v/>
      </c>
      <c r="AL33" s="3" t="str">
        <f>IF($C$1=Legördülő!$D$3,VLOOKUP(CONCATENATE($B$1,$C33,Legördülő!$G$11),Adatbázis!$A$6:$BY$2525,Adatbázis!AT$3,FALSE),IF($C$1=Legördülő!$D$5,VLOOKUP(CONCATENATE($B$1,$C33,$D$1),Adatbázis!$A$5:$BY$2525,Adatbázis!AT$3,FALSE),""))</f>
        <v/>
      </c>
      <c r="AM33" s="3" t="str">
        <f>IF($C$1=Legördülő!$D$3,VLOOKUP(CONCATENATE($B$1,$C33,Legördülő!$G$11),Adatbázis!$A$6:$BY$2525,Adatbázis!AU$3,FALSE),IF($C$1=Legördülő!$D$5,VLOOKUP(CONCATENATE($B$1,$C33,$D$1),Adatbázis!$A$5:$BY$2525,Adatbázis!AU$3,FALSE),""))</f>
        <v/>
      </c>
      <c r="AN33" s="3" t="str">
        <f>IF($C$1=Legördülő!$D$3,VLOOKUP(CONCATENATE($B$1,$C33,Legördülő!$G$11),Adatbázis!$A$6:$BY$2525,Adatbázis!AV$3,FALSE),IF($C$1=Legördülő!$D$5,VLOOKUP(CONCATENATE($B$1,$C33,$D$1),Adatbázis!$A$5:$BY$2525,Adatbázis!AV$3,FALSE),""))</f>
        <v/>
      </c>
      <c r="AO33" s="3" t="str">
        <f>IF($C$1=Legördülő!$D$3,VLOOKUP(CONCATENATE($B$1,$C33,Legördülő!$G$11),Adatbázis!$A$6:$BY$2525,Adatbázis!AW$3,FALSE),IF($C$1=Legördülő!$D$5,VLOOKUP(CONCATENATE($B$1,$C33,$D$1),Adatbázis!$A$5:$BY$2525,Adatbázis!AW$3,FALSE),""))</f>
        <v/>
      </c>
      <c r="AP33" s="3" t="str">
        <f>IF($C$1=Legördülő!$D$3,VLOOKUP(CONCATENATE($B$1,$C33,Legördülő!$G$11),Adatbázis!$A$6:$BY$2525,Adatbázis!AX$3,FALSE),IF($C$1=Legördülő!$D$5,VLOOKUP(CONCATENATE($B$1,$C33,$D$1),Adatbázis!$A$5:$BY$2525,Adatbázis!AX$3,FALSE),""))</f>
        <v/>
      </c>
      <c r="AQ33" s="3" t="str">
        <f>IF($C$1=Legördülő!$D$3,VLOOKUP(CONCATENATE($B$1,$C33,Legördülő!$G$11),Adatbázis!$A$6:$BY$2525,Adatbázis!AY$3,FALSE),IF($C$1=Legördülő!$D$5,VLOOKUP(CONCATENATE($B$1,$C33,$D$1),Adatbázis!$A$5:$BY$2525,Adatbázis!AY$3,FALSE),""))</f>
        <v/>
      </c>
      <c r="AR33" s="3" t="str">
        <f>IF($C$1=Legördülő!$D$3,VLOOKUP(CONCATENATE($B$1,$C33,Legördülő!$G$11),Adatbázis!$A$6:$BY$2525,Adatbázis!AZ$3,FALSE),IF($C$1=Legördülő!$D$5,VLOOKUP(CONCATENATE($B$1,$C33,$D$1),Adatbázis!$A$5:$BY$2525,Adatbázis!AZ$3,FALSE),""))</f>
        <v/>
      </c>
      <c r="AS33" s="3" t="str">
        <f>IF($C$1=Legördülő!$D$3,VLOOKUP(CONCATENATE($B$1,$C33,Legördülő!$G$11),Adatbázis!$A$6:$BY$2525,Adatbázis!BA$3,FALSE),IF($C$1=Legördülő!$D$5,VLOOKUP(CONCATENATE($B$1,$C33,$D$1),Adatbázis!$A$5:$BY$2525,Adatbázis!BA$3,FALSE),""))</f>
        <v/>
      </c>
      <c r="AT33" s="3" t="str">
        <f>IF($C$1=Legördülő!$D$3,VLOOKUP(CONCATENATE($B$1,$C33,Legördülő!$G$11),Adatbázis!$A$6:$BY$2525,Adatbázis!BB$3,FALSE),IF($C$1=Legördülő!$D$5,VLOOKUP(CONCATENATE($B$1,$C33,$D$1),Adatbázis!$A$5:$BY$2525,Adatbázis!BB$3,FALSE),""))</f>
        <v/>
      </c>
      <c r="AU33" s="3" t="str">
        <f>IF($C$1=Legördülő!$D$3,VLOOKUP(CONCATENATE($B$1,$C33,Legördülő!$G$11),Adatbázis!$A$6:$BY$2525,Adatbázis!BC$3,FALSE),IF($C$1=Legördülő!$D$5,VLOOKUP(CONCATENATE($B$1,$C33,$D$1),Adatbázis!$A$5:$BY$2525,Adatbázis!BC$3,FALSE),""))</f>
        <v/>
      </c>
      <c r="AV33" s="3" t="str">
        <f>IF($C$1=Legördülő!$D$3,VLOOKUP(CONCATENATE($B$1,$C33,Legördülő!$G$11),Adatbázis!$A$6:$BY$2525,Adatbázis!BD$3,FALSE),IF($C$1=Legördülő!$D$5,VLOOKUP(CONCATENATE($B$1,$C33,$D$1),Adatbázis!$A$5:$BY$2525,Adatbázis!BD$3,FALSE),""))</f>
        <v/>
      </c>
      <c r="AW33" s="3" t="str">
        <f>IF($C$1=Legördülő!$D$3,VLOOKUP(CONCATENATE($B$1,$C33,Legördülő!$G$11),Adatbázis!$A$6:$BY$2525,Adatbázis!BE$3,FALSE),IF($C$1=Legördülő!$D$5,VLOOKUP(CONCATENATE($B$1,$C33,$D$1),Adatbázis!$A$5:$BY$2525,Adatbázis!BE$3,FALSE),""))</f>
        <v/>
      </c>
      <c r="AX33" s="3" t="str">
        <f>IF($C$1=Legördülő!$D$3,VLOOKUP(CONCATENATE($B$1,$C33,Legördülő!$G$11),Adatbázis!$A$6:$BY$2525,Adatbázis!BF$3,FALSE),IF($C$1=Legördülő!$D$5,VLOOKUP(CONCATENATE($B$1,$C33,$D$1),Adatbázis!$A$5:$BY$2525,Adatbázis!BF$3,FALSE),""))</f>
        <v/>
      </c>
      <c r="AY33" s="3" t="str">
        <f>IF($C$1=Legördülő!$D$3,VLOOKUP(CONCATENATE($B$1,$C33,Legördülő!$G$11),Adatbázis!$A$6:$BY$2525,Adatbázis!BG$3,FALSE),IF($C$1=Legördülő!$D$5,VLOOKUP(CONCATENATE($B$1,$C33,$D$1),Adatbázis!$A$5:$BY$2525,Adatbázis!BG$3,FALSE),""))</f>
        <v/>
      </c>
      <c r="AZ33" s="3" t="str">
        <f>IF($C$1=Legördülő!$D$3,VLOOKUP(CONCATENATE($B$1,$C33,Legördülő!$G$11),Adatbázis!$A$6:$BY$2525,Adatbázis!BH$3,FALSE),IF($C$1=Legördülő!$D$5,VLOOKUP(CONCATENATE($B$1,$C33,$D$1),Adatbázis!$A$5:$BY$2525,Adatbázis!BH$3,FALSE),""))</f>
        <v/>
      </c>
      <c r="BA33" s="3" t="str">
        <f>IF($C$1=Legördülő!$D$3,VLOOKUP(CONCATENATE($B$1,$C33,Legördülő!$G$11),Adatbázis!$A$6:$BY$2525,Adatbázis!BI$3,FALSE),IF($C$1=Legördülő!$D$5,VLOOKUP(CONCATENATE($B$1,$C33,$D$1),Adatbázis!$A$5:$BY$2525,Adatbázis!BI$3,FALSE),""))</f>
        <v/>
      </c>
      <c r="BB33" s="3" t="str">
        <f>IF($C$1=Legördülő!$D$3,VLOOKUP(CONCATENATE($B$1,$C33,Legördülő!$G$11),Adatbázis!$A$6:$BY$2525,Adatbázis!BJ$3,FALSE),IF($C$1=Legördülő!$D$5,VLOOKUP(CONCATENATE($B$1,$C33,$D$1),Adatbázis!$A$5:$BY$2525,Adatbázis!BJ$3,FALSE),""))</f>
        <v/>
      </c>
      <c r="BC33" s="3" t="str">
        <f>IF($C$1=Legördülő!$D$3,VLOOKUP(CONCATENATE($B$1,$C33,Legördülő!$G$11),Adatbázis!$A$6:$BY$2525,Adatbázis!BK$3,FALSE),IF($C$1=Legördülő!$D$5,VLOOKUP(CONCATENATE($B$1,$C33,$D$1),Adatbázis!$A$5:$BY$2525,Adatbázis!BK$3,FALSE),""))</f>
        <v/>
      </c>
      <c r="BD33" s="3" t="str">
        <f>IF($C$1=Legördülő!$D$3,VLOOKUP(CONCATENATE($B$1,$C33,Legördülő!$G$11),Adatbázis!$A$6:$BY$2525,Adatbázis!BL$3,FALSE),IF($C$1=Legördülő!$D$5,VLOOKUP(CONCATENATE($B$1,$C33,$D$1),Adatbázis!$A$5:$BY$2525,Adatbázis!BL$3,FALSE),""))</f>
        <v/>
      </c>
      <c r="BE33" s="3" t="str">
        <f>IF($C$1=Legördülő!$D$3,VLOOKUP(CONCATENATE($B$1,$C33,Legördülő!$G$11),Adatbázis!$A$6:$BY$2525,Adatbázis!BM$3,FALSE),IF($C$1=Legördülő!$D$5,VLOOKUP(CONCATENATE($B$1,$C33,$D$1),Adatbázis!$A$5:$BY$2525,Adatbázis!BM$3,FALSE),""))</f>
        <v/>
      </c>
      <c r="BF33" s="3" t="str">
        <f>IF($C$1=Legördülő!$D$3,VLOOKUP(CONCATENATE($B$1,$C33,Legördülő!$G$11),Adatbázis!$A$6:$BY$2525,Adatbázis!BN$3,FALSE),IF($C$1=Legördülő!$D$5,VLOOKUP(CONCATENATE($B$1,$C33,$D$1),Adatbázis!$A$5:$BY$2525,Adatbázis!BN$3,FALSE),""))</f>
        <v/>
      </c>
      <c r="BG33" s="3" t="str">
        <f>IF($C$1=Legördülő!$D$3,VLOOKUP(CONCATENATE($B$1,$C33,Legördülő!$G$11),Adatbázis!$A$6:$BY$2525,Adatbázis!BO$3,FALSE),IF($C$1=Legördülő!$D$5,VLOOKUP(CONCATENATE($B$1,$C33,$D$1),Adatbázis!$A$5:$BY$2525,Adatbázis!BO$3,FALSE),""))</f>
        <v/>
      </c>
      <c r="BH33" s="3" t="str">
        <f>IF($C$1=Legördülő!$D$3,VLOOKUP(CONCATENATE($B$1,$C33,Legördülő!$G$11),Adatbázis!$A$6:$BY$2525,Adatbázis!BP$3,FALSE),IF($C$1=Legördülő!$D$5,VLOOKUP(CONCATENATE($B$1,$C33,$D$1),Adatbázis!$A$5:$BY$2525,Adatbázis!BP$3,FALSE),""))</f>
        <v/>
      </c>
      <c r="BI33" s="3" t="str">
        <f>IF($C$1=Legördülő!$D$3,VLOOKUP(CONCATENATE($B$1,$C33,Legördülő!$G$11),Adatbázis!$A$6:$BY$2525,Adatbázis!BQ$3,FALSE),IF($C$1=Legördülő!$D$5,VLOOKUP(CONCATENATE($B$1,$C33,$D$1),Adatbázis!$A$5:$BY$2525,Adatbázis!BQ$3,FALSE),""))</f>
        <v/>
      </c>
      <c r="BJ33" s="3" t="str">
        <f>IF($C$1=Legördülő!$D$3,VLOOKUP(CONCATENATE($B$1,$C33,Legördülő!$G$11),Adatbázis!$A$6:$BY$2525,Adatbázis!BR$3,FALSE),IF($C$1=Legördülő!$D$5,VLOOKUP(CONCATENATE($B$1,$C33,$D$1),Adatbázis!$A$5:$BY$2525,Adatbázis!BR$3,FALSE),""))</f>
        <v/>
      </c>
      <c r="BK33" s="3" t="str">
        <f>IF($C$1=Legördülő!$D$3,VLOOKUP(CONCATENATE($B$1,$C33,Legördülő!$G$11),Adatbázis!$A$6:$BY$2525,Adatbázis!BS$3,FALSE),IF($C$1=Legördülő!$D$5,VLOOKUP(CONCATENATE($B$1,$C33,$D$1),Adatbázis!$A$5:$BY$2525,Adatbázis!BS$3,FALSE),""))</f>
        <v/>
      </c>
      <c r="BL33" s="3" t="str">
        <f>IF($C$1=Legördülő!$D$3,VLOOKUP(CONCATENATE($B$1,$C33,Legördülő!$G$11),Adatbázis!$A$6:$BY$2525,Adatbázis!BT$3,FALSE),IF($C$1=Legördülő!$D$5,VLOOKUP(CONCATENATE($B$1,$C33,$D$1),Adatbázis!$A$5:$BY$2525,Adatbázis!BT$3,FALSE),""))</f>
        <v/>
      </c>
      <c r="BM33" s="3" t="str">
        <f>IF($C$1=Legördülő!$D$3,VLOOKUP(CONCATENATE($B$1,$C33,Legördülő!$G$11),Adatbázis!$A$6:$BY$2525,Adatbázis!BU$3,FALSE),IF($C$1=Legördülő!$D$5,VLOOKUP(CONCATENATE($B$1,$C33,$D$1),Adatbázis!$A$5:$BY$2525,Adatbázis!BU$3,FALSE),""))</f>
        <v/>
      </c>
      <c r="BN33" s="3" t="str">
        <f>IF($C$1=Legördülő!$D$3,VLOOKUP(CONCATENATE($B$1,$C33,Legördülő!$G$11),Adatbázis!$A$6:$BY$2525,Adatbázis!BV$3,FALSE),IF($C$1=Legördülő!$D$5,VLOOKUP(CONCATENATE($B$1,$C33,$D$1),Adatbázis!$A$5:$BY$2525,Adatbázis!BV$3,FALSE),""))</f>
        <v/>
      </c>
      <c r="BO33" s="3" t="str">
        <f>IF($C$1=Legördülő!$D$3,VLOOKUP(CONCATENATE($B$1,$C33,Legördülő!$G$11),Adatbázis!$A$6:$BY$2525,Adatbázis!BW$3,FALSE),IF($C$1=Legördülő!$D$5,VLOOKUP(CONCATENATE($B$1,$C33,$D$1),Adatbázis!$A$5:$BY$2525,Adatbázis!BW$3,FALSE),""))</f>
        <v/>
      </c>
      <c r="BP33" s="3" t="str">
        <f>IF($C$1=Legördülő!$D$3,VLOOKUP(CONCATENATE($B$1,$C33,Legördülő!$G$11),Adatbázis!$A$6:$BY$2525,Adatbázis!BX$3,FALSE),IF($C$1=Legördülő!$D$5,VLOOKUP(CONCATENATE($B$1,$C33,$D$1),Adatbázis!$A$5:$BY$2525,Adatbázis!BX$3,FALSE),""))</f>
        <v/>
      </c>
    </row>
    <row r="34" spans="2:68" x14ac:dyDescent="0.25">
      <c r="B34">
        <f t="shared" si="0"/>
        <v>2010</v>
      </c>
      <c r="C34" s="2" t="str">
        <f>IF($C$1=Legördülő!$D$4,"",Adatbázis!$L37)</f>
        <v>73 Fém- és villamosipari foglalkozások</v>
      </c>
      <c r="D34" t="str">
        <f>IF($C$1=Legördülő!$D$5,$D$1,"")</f>
        <v/>
      </c>
      <c r="E34" s="3">
        <f>IF($C$1=Legördülő!$D$2,VLOOKUP(CONCATENATE(Megjelenítő!$B$1,Megjelenítő!$C34,Megjelenítő!E$2),Adatbázis!$B$6:$BY$2525,76,FALSE),IF($C$1=Legördülő!$D$3,VLOOKUP(CONCATENATE($B$1,$C34,Legördülő!$G$11),Adatbázis!$A$6:$BY$2525,Adatbázis!M$3,FALSE),IF($C$1=Legördülő!$D$5,VLOOKUP(CONCATENATE($B$1,$C34,$D$1),Adatbázis!$A$5:$BY$2525,Adatbázis!M$3,FALSE),"")))</f>
        <v>155</v>
      </c>
      <c r="F34" s="3">
        <f>IF($C$1=Legördülő!$D$2,VLOOKUP(CONCATENATE(Megjelenítő!$B$1,Megjelenítő!$C34,Megjelenítő!F$2),Adatbázis!$B$6:$BY$2525,76,FALSE),IF($C$1=Legördülő!$D$3,VLOOKUP(CONCATENATE($B$1,$C34,Legördülő!$G$11),Adatbázis!$A$6:$BY$2525,Adatbázis!N$3,FALSE),IF($C$1=Legördülő!$D$5,VLOOKUP(CONCATENATE($B$1,$C34,$D$1),Adatbázis!$A$5:$BY$2525,Adatbázis!N$3,FALSE),"")))</f>
        <v>13436.499999999998</v>
      </c>
      <c r="G34" s="3">
        <f>IF($C$1=Legördülő!$D$2,VLOOKUP(CONCATENATE(Megjelenítő!$B$1,Megjelenítő!$C34,Megjelenítő!G$2),Adatbázis!$B$6:$BY$2525,76,FALSE),IF($C$1=Legördülő!$D$3,VLOOKUP(CONCATENATE($B$1,$C34,Legördülő!$G$11),Adatbázis!$A$6:$BY$2525,Adatbázis!O$3,FALSE),IF($C$1=Legördülő!$D$5,VLOOKUP(CONCATENATE($B$1,$C34,$D$1),Adatbázis!$A$5:$BY$2525,Adatbázis!O$3,FALSE),"")))</f>
        <v>6445.1666666666661</v>
      </c>
      <c r="H34" s="3">
        <f>IF($C$1=Legördülő!$D$2,VLOOKUP(CONCATENATE(Megjelenítő!$B$1,Megjelenítő!$C34,Megjelenítő!H$2),Adatbázis!$B$6:$BY$2525,76,FALSE),IF($C$1=Legördülő!$D$3,VLOOKUP(CONCATENATE($B$1,$C34,Legördülő!$G$11),Adatbázis!$A$6:$BY$2525,Adatbázis!P$3,FALSE),IF($C$1=Legördülő!$D$5,VLOOKUP(CONCATENATE($B$1,$C34,$D$1),Adatbázis!$A$5:$BY$2525,Adatbázis!P$3,FALSE),"")))</f>
        <v>105609.66666666663</v>
      </c>
      <c r="I34" s="3">
        <f>IF($C$1=Legördülő!$D$2,VLOOKUP(CONCATENATE(Megjelenítő!$B$1,Megjelenítő!$C34,Megjelenítő!I$2),Adatbázis!$B$6:$BY$2525,76,FALSE),IF($C$1=Legördülő!$D$3,VLOOKUP(CONCATENATE($B$1,$C34,Legördülő!$G$11),Adatbázis!$A$6:$BY$2525,Adatbázis!Q$3,FALSE),IF($C$1=Legördülő!$D$5,VLOOKUP(CONCATENATE($B$1,$C34,$D$1),Adatbázis!$A$5:$BY$2525,Adatbázis!Q$3,FALSE),"")))</f>
        <v>33573.666666666664</v>
      </c>
      <c r="J34" s="3">
        <f>IF($C$1=Legördülő!$D$2,VLOOKUP(CONCATENATE(Megjelenítő!$B$1,Megjelenítő!$C34,Megjelenítő!J$2),Adatbázis!$B$6:$BY$2525,76,FALSE),IF($C$1=Legördülő!$D$3,VLOOKUP(CONCATENATE($B$1,$C34,Legördülő!$G$11),Adatbázis!$A$6:$BY$2525,Adatbázis!R$3,FALSE),IF($C$1=Legördülő!$D$5,VLOOKUP(CONCATENATE($B$1,$C34,$D$1),Adatbázis!$A$5:$BY$2525,Adatbázis!R$3,FALSE),"")))</f>
        <v>8867.5</v>
      </c>
      <c r="K34" s="3">
        <f>IF($C$1=Legördülő!$D$2,VLOOKUP(CONCATENATE(Megjelenítő!$B$1,Megjelenítő!$C34,Megjelenítő!K$2),Adatbázis!$B$6:$BY$2525,76,FALSE),IF($C$1=Legördülő!$D$3,VLOOKUP(CONCATENATE($B$1,$C34,Legördülő!$G$11),Adatbázis!$A$6:$BY$2525,Adatbázis!S$3,FALSE),IF($C$1=Legördülő!$D$5,VLOOKUP(CONCATENATE($B$1,$C34,$D$1),Adatbázis!$A$5:$BY$2525,Adatbázis!S$3,FALSE),"")))</f>
        <v>8883.8333333333321</v>
      </c>
      <c r="L34" s="3">
        <f>IF($C$1=Legördülő!$D$2,VLOOKUP(CONCATENATE(Megjelenítő!$B$1,Megjelenítő!$C34,Megjelenítő!L$2),Adatbázis!$B$6:$BY$2525,76,FALSE),IF($C$1=Legördülő!$D$3,VLOOKUP(CONCATENATE($B$1,$C34,Legördülő!$G$11),Adatbázis!$A$6:$BY$2525,Adatbázis!T$3,FALSE),IF($C$1=Legördülő!$D$5,VLOOKUP(CONCATENATE($B$1,$C34,$D$1),Adatbázis!$A$5:$BY$2525,Adatbázis!T$3,FALSE),"")))</f>
        <v>1740.8333333333333</v>
      </c>
      <c r="M34" s="3">
        <f>IF($C$1=Legördülő!$D$2,VLOOKUP(CONCATENATE(Megjelenítő!$B$1,Megjelenítő!$C34,Megjelenítő!M$2),Adatbázis!$B$6:$BY$2525,76,FALSE),IF($C$1=Legördülő!$D$3,VLOOKUP(CONCATENATE($B$1,$C34,Legördülő!$G$11),Adatbázis!$A$6:$BY$2525,Adatbázis!U$3,FALSE),IF($C$1=Legördülő!$D$5,VLOOKUP(CONCATENATE($B$1,$C34,$D$1),Adatbázis!$A$5:$BY$2525,Adatbázis!U$3,FALSE),"")))</f>
        <v>165.66666666666666</v>
      </c>
      <c r="N34" s="3">
        <f>IF($C$1=Legördülő!$D$2,VLOOKUP(CONCATENATE(Megjelenítő!$B$1,Megjelenítő!$C34,Megjelenítő!N$2),Adatbázis!$B$6:$BY$2525,76,FALSE),IF($C$1=Legördülő!$D$3,VLOOKUP(CONCATENATE($B$1,$C34,Legördülő!$G$11),Adatbázis!$A$6:$BY$2525,Adatbázis!V$3,FALSE),IF($C$1=Legördülő!$D$5,VLOOKUP(CONCATENATE($B$1,$C34,$D$1),Adatbázis!$A$5:$BY$2525,Adatbázis!V$3,FALSE),"")))</f>
        <v>178877.83333333337</v>
      </c>
      <c r="O34" s="3" t="str">
        <f>IF($C$1=Legördülő!$D$3,VLOOKUP(CONCATENATE($B$1,$C34,Legördülő!$G$11),Adatbázis!$A$6:$BY$2525,Adatbázis!W$3,FALSE),IF($C$1=Legördülő!$D$5,VLOOKUP(CONCATENATE($B$1,$C34,$D$1),Adatbázis!$A$5:$BY$2525,Adatbázis!W$3,FALSE),""))</f>
        <v/>
      </c>
      <c r="P34" s="3" t="str">
        <f>IF($C$1=Legördülő!$D$3,VLOOKUP(CONCATENATE($B$1,$C34,Legördülő!$G$11),Adatbázis!$A$6:$BY$2525,Adatbázis!X$3,FALSE),IF($C$1=Legördülő!$D$5,VLOOKUP(CONCATENATE($B$1,$C34,$D$1),Adatbázis!$A$5:$BY$2525,Adatbázis!X$3,FALSE),""))</f>
        <v/>
      </c>
      <c r="Q34" s="3" t="str">
        <f>IF($C$1=Legördülő!$D$3,VLOOKUP(CONCATENATE($B$1,$C34,Legördülő!$G$11),Adatbázis!$A$6:$BY$2525,Adatbázis!Y$3,FALSE),IF($C$1=Legördülő!$D$5,VLOOKUP(CONCATENATE($B$1,$C34,$D$1),Adatbázis!$A$5:$BY$2525,Adatbázis!Y$3,FALSE),""))</f>
        <v/>
      </c>
      <c r="R34" s="3" t="str">
        <f>IF($C$1=Legördülő!$D$3,VLOOKUP(CONCATENATE($B$1,$C34,Legördülő!$G$11),Adatbázis!$A$6:$BY$2525,Adatbázis!Z$3,FALSE),IF($C$1=Legördülő!$D$5,VLOOKUP(CONCATENATE($B$1,$C34,$D$1),Adatbázis!$A$5:$BY$2525,Adatbázis!Z$3,FALSE),""))</f>
        <v/>
      </c>
      <c r="S34" s="3" t="str">
        <f>IF($C$1=Legördülő!$D$3,VLOOKUP(CONCATENATE($B$1,$C34,Legördülő!$G$11),Adatbázis!$A$6:$BY$2525,Adatbázis!AA$3,FALSE),IF($C$1=Legördülő!$D$5,VLOOKUP(CONCATENATE($B$1,$C34,$D$1),Adatbázis!$A$5:$BY$2525,Adatbázis!AA$3,FALSE),""))</f>
        <v/>
      </c>
      <c r="T34" s="3" t="str">
        <f>IF($C$1=Legördülő!$D$3,VLOOKUP(CONCATENATE($B$1,$C34,Legördülő!$G$11),Adatbázis!$A$6:$BY$2525,Adatbázis!AB$3,FALSE),IF($C$1=Legördülő!$D$5,VLOOKUP(CONCATENATE($B$1,$C34,$D$1),Adatbázis!$A$5:$BY$2525,Adatbázis!AB$3,FALSE),""))</f>
        <v/>
      </c>
      <c r="U34" s="3" t="str">
        <f>IF($C$1=Legördülő!$D$3,VLOOKUP(CONCATENATE($B$1,$C34,Legördülő!$G$11),Adatbázis!$A$6:$BY$2525,Adatbázis!AC$3,FALSE),IF($C$1=Legördülő!$D$5,VLOOKUP(CONCATENATE($B$1,$C34,$D$1),Adatbázis!$A$5:$BY$2525,Adatbázis!AC$3,FALSE),""))</f>
        <v/>
      </c>
      <c r="V34" s="3" t="str">
        <f>IF($C$1=Legördülő!$D$3,VLOOKUP(CONCATENATE($B$1,$C34,Legördülő!$G$11),Adatbázis!$A$6:$BY$2525,Adatbázis!AD$3,FALSE),IF($C$1=Legördülő!$D$5,VLOOKUP(CONCATENATE($B$1,$C34,$D$1),Adatbázis!$A$5:$BY$2525,Adatbázis!AD$3,FALSE),""))</f>
        <v/>
      </c>
      <c r="W34" s="3" t="str">
        <f>IF($C$1=Legördülő!$D$3,VLOOKUP(CONCATENATE($B$1,$C34,Legördülő!$G$11),Adatbázis!$A$6:$BY$2525,Adatbázis!AE$3,FALSE),IF($C$1=Legördülő!$D$5,VLOOKUP(CONCATENATE($B$1,$C34,$D$1),Adatbázis!$A$5:$BY$2525,Adatbázis!AE$3,FALSE),""))</f>
        <v/>
      </c>
      <c r="X34" s="3" t="str">
        <f>IF($C$1=Legördülő!$D$3,VLOOKUP(CONCATENATE($B$1,$C34,Legördülő!$G$11),Adatbázis!$A$6:$BY$2525,Adatbázis!AF$3,FALSE),IF($C$1=Legördülő!$D$5,VLOOKUP(CONCATENATE($B$1,$C34,$D$1),Adatbázis!$A$5:$BY$2525,Adatbázis!AF$3,FALSE),""))</f>
        <v/>
      </c>
      <c r="Y34" s="3" t="str">
        <f>IF($C$1=Legördülő!$D$3,VLOOKUP(CONCATENATE($B$1,$C34,Legördülő!$G$11),Adatbázis!$A$6:$BY$2525,Adatbázis!AG$3,FALSE),IF($C$1=Legördülő!$D$5,VLOOKUP(CONCATENATE($B$1,$C34,$D$1),Adatbázis!$A$5:$BY$2525,Adatbázis!AG$3,FALSE),""))</f>
        <v/>
      </c>
      <c r="Z34" s="3" t="str">
        <f>IF($C$1=Legördülő!$D$3,VLOOKUP(CONCATENATE($B$1,$C34,Legördülő!$G$11),Adatbázis!$A$6:$BY$2525,Adatbázis!AH$3,FALSE),IF($C$1=Legördülő!$D$5,VLOOKUP(CONCATENATE($B$1,$C34,$D$1),Adatbázis!$A$5:$BY$2525,Adatbázis!AH$3,FALSE),""))</f>
        <v/>
      </c>
      <c r="AA34" s="3" t="str">
        <f>IF($C$1=Legördülő!$D$3,VLOOKUP(CONCATENATE($B$1,$C34,Legördülő!$G$11),Adatbázis!$A$6:$BY$2525,Adatbázis!AI$3,FALSE),IF($C$1=Legördülő!$D$5,VLOOKUP(CONCATENATE($B$1,$C34,$D$1),Adatbázis!$A$5:$BY$2525,Adatbázis!AI$3,FALSE),""))</f>
        <v/>
      </c>
      <c r="AB34" s="3" t="str">
        <f>IF($C$1=Legördülő!$D$3,VLOOKUP(CONCATENATE($B$1,$C34,Legördülő!$G$11),Adatbázis!$A$6:$BY$2525,Adatbázis!AJ$3,FALSE),IF($C$1=Legördülő!$D$5,VLOOKUP(CONCATENATE($B$1,$C34,$D$1),Adatbázis!$A$5:$BY$2525,Adatbázis!AJ$3,FALSE),""))</f>
        <v/>
      </c>
      <c r="AC34" s="3" t="str">
        <f>IF($C$1=Legördülő!$D$3,VLOOKUP(CONCATENATE($B$1,$C34,Legördülő!$G$11),Adatbázis!$A$6:$BY$2525,Adatbázis!AK$3,FALSE),IF($C$1=Legördülő!$D$5,VLOOKUP(CONCATENATE($B$1,$C34,$D$1),Adatbázis!$A$5:$BY$2525,Adatbázis!AK$3,FALSE),""))</f>
        <v/>
      </c>
      <c r="AD34" s="3" t="str">
        <f>IF($C$1=Legördülő!$D$3,VLOOKUP(CONCATENATE($B$1,$C34,Legördülő!$G$11),Adatbázis!$A$6:$BY$2525,Adatbázis!AL$3,FALSE),IF($C$1=Legördülő!$D$5,VLOOKUP(CONCATENATE($B$1,$C34,$D$1),Adatbázis!$A$5:$BY$2525,Adatbázis!AL$3,FALSE),""))</f>
        <v/>
      </c>
      <c r="AE34" s="3" t="str">
        <f>IF($C$1=Legördülő!$D$3,VLOOKUP(CONCATENATE($B$1,$C34,Legördülő!$G$11),Adatbázis!$A$6:$BY$2525,Adatbázis!AM$3,FALSE),IF($C$1=Legördülő!$D$5,VLOOKUP(CONCATENATE($B$1,$C34,$D$1),Adatbázis!$A$5:$BY$2525,Adatbázis!AM$3,FALSE),""))</f>
        <v/>
      </c>
      <c r="AF34" s="3" t="str">
        <f>IF($C$1=Legördülő!$D$3,VLOOKUP(CONCATENATE($B$1,$C34,Legördülő!$G$11),Adatbázis!$A$6:$BY$2525,Adatbázis!AN$3,FALSE),IF($C$1=Legördülő!$D$5,VLOOKUP(CONCATENATE($B$1,$C34,$D$1),Adatbázis!$A$5:$BY$2525,Adatbázis!AN$3,FALSE),""))</f>
        <v/>
      </c>
      <c r="AG34" s="3" t="str">
        <f>IF($C$1=Legördülő!$D$3,VLOOKUP(CONCATENATE($B$1,$C34,Legördülő!$G$11),Adatbázis!$A$6:$BY$2525,Adatbázis!AO$3,FALSE),IF($C$1=Legördülő!$D$5,VLOOKUP(CONCATENATE($B$1,$C34,$D$1),Adatbázis!$A$5:$BY$2525,Adatbázis!AO$3,FALSE),""))</f>
        <v/>
      </c>
      <c r="AH34" s="3" t="str">
        <f>IF($C$1=Legördülő!$D$3,VLOOKUP(CONCATENATE($B$1,$C34,Legördülő!$G$11),Adatbázis!$A$6:$BY$2525,Adatbázis!AP$3,FALSE),IF($C$1=Legördülő!$D$5,VLOOKUP(CONCATENATE($B$1,$C34,$D$1),Adatbázis!$A$5:$BY$2525,Adatbázis!AP$3,FALSE),""))</f>
        <v/>
      </c>
      <c r="AI34" s="3" t="str">
        <f>IF($C$1=Legördülő!$D$3,VLOOKUP(CONCATENATE($B$1,$C34,Legördülő!$G$11),Adatbázis!$A$6:$BY$2525,Adatbázis!AQ$3,FALSE),IF($C$1=Legördülő!$D$5,VLOOKUP(CONCATENATE($B$1,$C34,$D$1),Adatbázis!$A$5:$BY$2525,Adatbázis!AQ$3,FALSE),""))</f>
        <v/>
      </c>
      <c r="AJ34" s="3" t="str">
        <f>IF($C$1=Legördülő!$D$3,VLOOKUP(CONCATENATE($B$1,$C34,Legördülő!$G$11),Adatbázis!$A$6:$BY$2525,Adatbázis!AR$3,FALSE),IF($C$1=Legördülő!$D$5,VLOOKUP(CONCATENATE($B$1,$C34,$D$1),Adatbázis!$A$5:$BY$2525,Adatbázis!AR$3,FALSE),""))</f>
        <v/>
      </c>
      <c r="AK34" s="3" t="str">
        <f>IF($C$1=Legördülő!$D$3,VLOOKUP(CONCATENATE($B$1,$C34,Legördülő!$G$11),Adatbázis!$A$6:$BY$2525,Adatbázis!AS$3,FALSE),IF($C$1=Legördülő!$D$5,VLOOKUP(CONCATENATE($B$1,$C34,$D$1),Adatbázis!$A$5:$BY$2525,Adatbázis!AS$3,FALSE),""))</f>
        <v/>
      </c>
      <c r="AL34" s="3" t="str">
        <f>IF($C$1=Legördülő!$D$3,VLOOKUP(CONCATENATE($B$1,$C34,Legördülő!$G$11),Adatbázis!$A$6:$BY$2525,Adatbázis!AT$3,FALSE),IF($C$1=Legördülő!$D$5,VLOOKUP(CONCATENATE($B$1,$C34,$D$1),Adatbázis!$A$5:$BY$2525,Adatbázis!AT$3,FALSE),""))</f>
        <v/>
      </c>
      <c r="AM34" s="3" t="str">
        <f>IF($C$1=Legördülő!$D$3,VLOOKUP(CONCATENATE($B$1,$C34,Legördülő!$G$11),Adatbázis!$A$6:$BY$2525,Adatbázis!AU$3,FALSE),IF($C$1=Legördülő!$D$5,VLOOKUP(CONCATENATE($B$1,$C34,$D$1),Adatbázis!$A$5:$BY$2525,Adatbázis!AU$3,FALSE),""))</f>
        <v/>
      </c>
      <c r="AN34" s="3" t="str">
        <f>IF($C$1=Legördülő!$D$3,VLOOKUP(CONCATENATE($B$1,$C34,Legördülő!$G$11),Adatbázis!$A$6:$BY$2525,Adatbázis!AV$3,FALSE),IF($C$1=Legördülő!$D$5,VLOOKUP(CONCATENATE($B$1,$C34,$D$1),Adatbázis!$A$5:$BY$2525,Adatbázis!AV$3,FALSE),""))</f>
        <v/>
      </c>
      <c r="AO34" s="3" t="str">
        <f>IF($C$1=Legördülő!$D$3,VLOOKUP(CONCATENATE($B$1,$C34,Legördülő!$G$11),Adatbázis!$A$6:$BY$2525,Adatbázis!AW$3,FALSE),IF($C$1=Legördülő!$D$5,VLOOKUP(CONCATENATE($B$1,$C34,$D$1),Adatbázis!$A$5:$BY$2525,Adatbázis!AW$3,FALSE),""))</f>
        <v/>
      </c>
      <c r="AP34" s="3" t="str">
        <f>IF($C$1=Legördülő!$D$3,VLOOKUP(CONCATENATE($B$1,$C34,Legördülő!$G$11),Adatbázis!$A$6:$BY$2525,Adatbázis!AX$3,FALSE),IF($C$1=Legördülő!$D$5,VLOOKUP(CONCATENATE($B$1,$C34,$D$1),Adatbázis!$A$5:$BY$2525,Adatbázis!AX$3,FALSE),""))</f>
        <v/>
      </c>
      <c r="AQ34" s="3" t="str">
        <f>IF($C$1=Legördülő!$D$3,VLOOKUP(CONCATENATE($B$1,$C34,Legördülő!$G$11),Adatbázis!$A$6:$BY$2525,Adatbázis!AY$3,FALSE),IF($C$1=Legördülő!$D$5,VLOOKUP(CONCATENATE($B$1,$C34,$D$1),Adatbázis!$A$5:$BY$2525,Adatbázis!AY$3,FALSE),""))</f>
        <v/>
      </c>
      <c r="AR34" s="3" t="str">
        <f>IF($C$1=Legördülő!$D$3,VLOOKUP(CONCATENATE($B$1,$C34,Legördülő!$G$11),Adatbázis!$A$6:$BY$2525,Adatbázis!AZ$3,FALSE),IF($C$1=Legördülő!$D$5,VLOOKUP(CONCATENATE($B$1,$C34,$D$1),Adatbázis!$A$5:$BY$2525,Adatbázis!AZ$3,FALSE),""))</f>
        <v/>
      </c>
      <c r="AS34" s="3" t="str">
        <f>IF($C$1=Legördülő!$D$3,VLOOKUP(CONCATENATE($B$1,$C34,Legördülő!$G$11),Adatbázis!$A$6:$BY$2525,Adatbázis!BA$3,FALSE),IF($C$1=Legördülő!$D$5,VLOOKUP(CONCATENATE($B$1,$C34,$D$1),Adatbázis!$A$5:$BY$2525,Adatbázis!BA$3,FALSE),""))</f>
        <v/>
      </c>
      <c r="AT34" s="3" t="str">
        <f>IF($C$1=Legördülő!$D$3,VLOOKUP(CONCATENATE($B$1,$C34,Legördülő!$G$11),Adatbázis!$A$6:$BY$2525,Adatbázis!BB$3,FALSE),IF($C$1=Legördülő!$D$5,VLOOKUP(CONCATENATE($B$1,$C34,$D$1),Adatbázis!$A$5:$BY$2525,Adatbázis!BB$3,FALSE),""))</f>
        <v/>
      </c>
      <c r="AU34" s="3" t="str">
        <f>IF($C$1=Legördülő!$D$3,VLOOKUP(CONCATENATE($B$1,$C34,Legördülő!$G$11),Adatbázis!$A$6:$BY$2525,Adatbázis!BC$3,FALSE),IF($C$1=Legördülő!$D$5,VLOOKUP(CONCATENATE($B$1,$C34,$D$1),Adatbázis!$A$5:$BY$2525,Adatbázis!BC$3,FALSE),""))</f>
        <v/>
      </c>
      <c r="AV34" s="3" t="str">
        <f>IF($C$1=Legördülő!$D$3,VLOOKUP(CONCATENATE($B$1,$C34,Legördülő!$G$11),Adatbázis!$A$6:$BY$2525,Adatbázis!BD$3,FALSE),IF($C$1=Legördülő!$D$5,VLOOKUP(CONCATENATE($B$1,$C34,$D$1),Adatbázis!$A$5:$BY$2525,Adatbázis!BD$3,FALSE),""))</f>
        <v/>
      </c>
      <c r="AW34" s="3" t="str">
        <f>IF($C$1=Legördülő!$D$3,VLOOKUP(CONCATENATE($B$1,$C34,Legördülő!$G$11),Adatbázis!$A$6:$BY$2525,Adatbázis!BE$3,FALSE),IF($C$1=Legördülő!$D$5,VLOOKUP(CONCATENATE($B$1,$C34,$D$1),Adatbázis!$A$5:$BY$2525,Adatbázis!BE$3,FALSE),""))</f>
        <v/>
      </c>
      <c r="AX34" s="3" t="str">
        <f>IF($C$1=Legördülő!$D$3,VLOOKUP(CONCATENATE($B$1,$C34,Legördülő!$G$11),Adatbázis!$A$6:$BY$2525,Adatbázis!BF$3,FALSE),IF($C$1=Legördülő!$D$5,VLOOKUP(CONCATENATE($B$1,$C34,$D$1),Adatbázis!$A$5:$BY$2525,Adatbázis!BF$3,FALSE),""))</f>
        <v/>
      </c>
      <c r="AY34" s="3" t="str">
        <f>IF($C$1=Legördülő!$D$3,VLOOKUP(CONCATENATE($B$1,$C34,Legördülő!$G$11),Adatbázis!$A$6:$BY$2525,Adatbázis!BG$3,FALSE),IF($C$1=Legördülő!$D$5,VLOOKUP(CONCATENATE($B$1,$C34,$D$1),Adatbázis!$A$5:$BY$2525,Adatbázis!BG$3,FALSE),""))</f>
        <v/>
      </c>
      <c r="AZ34" s="3" t="str">
        <f>IF($C$1=Legördülő!$D$3,VLOOKUP(CONCATENATE($B$1,$C34,Legördülő!$G$11),Adatbázis!$A$6:$BY$2525,Adatbázis!BH$3,FALSE),IF($C$1=Legördülő!$D$5,VLOOKUP(CONCATENATE($B$1,$C34,$D$1),Adatbázis!$A$5:$BY$2525,Adatbázis!BH$3,FALSE),""))</f>
        <v/>
      </c>
      <c r="BA34" s="3" t="str">
        <f>IF($C$1=Legördülő!$D$3,VLOOKUP(CONCATENATE($B$1,$C34,Legördülő!$G$11),Adatbázis!$A$6:$BY$2525,Adatbázis!BI$3,FALSE),IF($C$1=Legördülő!$D$5,VLOOKUP(CONCATENATE($B$1,$C34,$D$1),Adatbázis!$A$5:$BY$2525,Adatbázis!BI$3,FALSE),""))</f>
        <v/>
      </c>
      <c r="BB34" s="3" t="str">
        <f>IF($C$1=Legördülő!$D$3,VLOOKUP(CONCATENATE($B$1,$C34,Legördülő!$G$11),Adatbázis!$A$6:$BY$2525,Adatbázis!BJ$3,FALSE),IF($C$1=Legördülő!$D$5,VLOOKUP(CONCATENATE($B$1,$C34,$D$1),Adatbázis!$A$5:$BY$2525,Adatbázis!BJ$3,FALSE),""))</f>
        <v/>
      </c>
      <c r="BC34" s="3" t="str">
        <f>IF($C$1=Legördülő!$D$3,VLOOKUP(CONCATENATE($B$1,$C34,Legördülő!$G$11),Adatbázis!$A$6:$BY$2525,Adatbázis!BK$3,FALSE),IF($C$1=Legördülő!$D$5,VLOOKUP(CONCATENATE($B$1,$C34,$D$1),Adatbázis!$A$5:$BY$2525,Adatbázis!BK$3,FALSE),""))</f>
        <v/>
      </c>
      <c r="BD34" s="3" t="str">
        <f>IF($C$1=Legördülő!$D$3,VLOOKUP(CONCATENATE($B$1,$C34,Legördülő!$G$11),Adatbázis!$A$6:$BY$2525,Adatbázis!BL$3,FALSE),IF($C$1=Legördülő!$D$5,VLOOKUP(CONCATENATE($B$1,$C34,$D$1),Adatbázis!$A$5:$BY$2525,Adatbázis!BL$3,FALSE),""))</f>
        <v/>
      </c>
      <c r="BE34" s="3" t="str">
        <f>IF($C$1=Legördülő!$D$3,VLOOKUP(CONCATENATE($B$1,$C34,Legördülő!$G$11),Adatbázis!$A$6:$BY$2525,Adatbázis!BM$3,FALSE),IF($C$1=Legördülő!$D$5,VLOOKUP(CONCATENATE($B$1,$C34,$D$1),Adatbázis!$A$5:$BY$2525,Adatbázis!BM$3,FALSE),""))</f>
        <v/>
      </c>
      <c r="BF34" s="3" t="str">
        <f>IF($C$1=Legördülő!$D$3,VLOOKUP(CONCATENATE($B$1,$C34,Legördülő!$G$11),Adatbázis!$A$6:$BY$2525,Adatbázis!BN$3,FALSE),IF($C$1=Legördülő!$D$5,VLOOKUP(CONCATENATE($B$1,$C34,$D$1),Adatbázis!$A$5:$BY$2525,Adatbázis!BN$3,FALSE),""))</f>
        <v/>
      </c>
      <c r="BG34" s="3" t="str">
        <f>IF($C$1=Legördülő!$D$3,VLOOKUP(CONCATENATE($B$1,$C34,Legördülő!$G$11),Adatbázis!$A$6:$BY$2525,Adatbázis!BO$3,FALSE),IF($C$1=Legördülő!$D$5,VLOOKUP(CONCATENATE($B$1,$C34,$D$1),Adatbázis!$A$5:$BY$2525,Adatbázis!BO$3,FALSE),""))</f>
        <v/>
      </c>
      <c r="BH34" s="3" t="str">
        <f>IF($C$1=Legördülő!$D$3,VLOOKUP(CONCATENATE($B$1,$C34,Legördülő!$G$11),Adatbázis!$A$6:$BY$2525,Adatbázis!BP$3,FALSE),IF($C$1=Legördülő!$D$5,VLOOKUP(CONCATENATE($B$1,$C34,$D$1),Adatbázis!$A$5:$BY$2525,Adatbázis!BP$3,FALSE),""))</f>
        <v/>
      </c>
      <c r="BI34" s="3" t="str">
        <f>IF($C$1=Legördülő!$D$3,VLOOKUP(CONCATENATE($B$1,$C34,Legördülő!$G$11),Adatbázis!$A$6:$BY$2525,Adatbázis!BQ$3,FALSE),IF($C$1=Legördülő!$D$5,VLOOKUP(CONCATENATE($B$1,$C34,$D$1),Adatbázis!$A$5:$BY$2525,Adatbázis!BQ$3,FALSE),""))</f>
        <v/>
      </c>
      <c r="BJ34" s="3" t="str">
        <f>IF($C$1=Legördülő!$D$3,VLOOKUP(CONCATENATE($B$1,$C34,Legördülő!$G$11),Adatbázis!$A$6:$BY$2525,Adatbázis!BR$3,FALSE),IF($C$1=Legördülő!$D$5,VLOOKUP(CONCATENATE($B$1,$C34,$D$1),Adatbázis!$A$5:$BY$2525,Adatbázis!BR$3,FALSE),""))</f>
        <v/>
      </c>
      <c r="BK34" s="3" t="str">
        <f>IF($C$1=Legördülő!$D$3,VLOOKUP(CONCATENATE($B$1,$C34,Legördülő!$G$11),Adatbázis!$A$6:$BY$2525,Adatbázis!BS$3,FALSE),IF($C$1=Legördülő!$D$5,VLOOKUP(CONCATENATE($B$1,$C34,$D$1),Adatbázis!$A$5:$BY$2525,Adatbázis!BS$3,FALSE),""))</f>
        <v/>
      </c>
      <c r="BL34" s="3" t="str">
        <f>IF($C$1=Legördülő!$D$3,VLOOKUP(CONCATENATE($B$1,$C34,Legördülő!$G$11),Adatbázis!$A$6:$BY$2525,Adatbázis!BT$3,FALSE),IF($C$1=Legördülő!$D$5,VLOOKUP(CONCATENATE($B$1,$C34,$D$1),Adatbázis!$A$5:$BY$2525,Adatbázis!BT$3,FALSE),""))</f>
        <v/>
      </c>
      <c r="BM34" s="3" t="str">
        <f>IF($C$1=Legördülő!$D$3,VLOOKUP(CONCATENATE($B$1,$C34,Legördülő!$G$11),Adatbázis!$A$6:$BY$2525,Adatbázis!BU$3,FALSE),IF($C$1=Legördülő!$D$5,VLOOKUP(CONCATENATE($B$1,$C34,$D$1),Adatbázis!$A$5:$BY$2525,Adatbázis!BU$3,FALSE),""))</f>
        <v/>
      </c>
      <c r="BN34" s="3" t="str">
        <f>IF($C$1=Legördülő!$D$3,VLOOKUP(CONCATENATE($B$1,$C34,Legördülő!$G$11),Adatbázis!$A$6:$BY$2525,Adatbázis!BV$3,FALSE),IF($C$1=Legördülő!$D$5,VLOOKUP(CONCATENATE($B$1,$C34,$D$1),Adatbázis!$A$5:$BY$2525,Adatbázis!BV$3,FALSE),""))</f>
        <v/>
      </c>
      <c r="BO34" s="3" t="str">
        <f>IF($C$1=Legördülő!$D$3,VLOOKUP(CONCATENATE($B$1,$C34,Legördülő!$G$11),Adatbázis!$A$6:$BY$2525,Adatbázis!BW$3,FALSE),IF($C$1=Legördülő!$D$5,VLOOKUP(CONCATENATE($B$1,$C34,$D$1),Adatbázis!$A$5:$BY$2525,Adatbázis!BW$3,FALSE),""))</f>
        <v/>
      </c>
      <c r="BP34" s="3" t="str">
        <f>IF($C$1=Legördülő!$D$3,VLOOKUP(CONCATENATE($B$1,$C34,Legördülő!$G$11),Adatbázis!$A$6:$BY$2525,Adatbázis!BX$3,FALSE),IF($C$1=Legördülő!$D$5,VLOOKUP(CONCATENATE($B$1,$C34,$D$1),Adatbázis!$A$5:$BY$2525,Adatbázis!BX$3,FALSE),""))</f>
        <v/>
      </c>
    </row>
    <row r="35" spans="2:68" x14ac:dyDescent="0.25">
      <c r="B35">
        <f t="shared" si="0"/>
        <v>2010</v>
      </c>
      <c r="C35" s="2" t="str">
        <f>IF($C$1=Legördülő!$D$4,"",Adatbázis!$L38)</f>
        <v>74 Kézműipari foglalkozások</v>
      </c>
      <c r="D35" t="str">
        <f>IF($C$1=Legördülő!$D$5,$D$1,"")</f>
        <v/>
      </c>
      <c r="E35" s="3">
        <f>IF($C$1=Legördülő!$D$2,VLOOKUP(CONCATENATE(Megjelenítő!$B$1,Megjelenítő!$C35,Megjelenítő!E$2),Adatbázis!$B$6:$BY$2525,76,FALSE),IF($C$1=Legördülő!$D$3,VLOOKUP(CONCATENATE($B$1,$C35,Legördülő!$G$11),Adatbázis!$A$6:$BY$2525,Adatbázis!M$3,FALSE),IF($C$1=Legördülő!$D$5,VLOOKUP(CONCATENATE($B$1,$C35,$D$1),Adatbázis!$A$5:$BY$2525,Adatbázis!M$3,FALSE),"")))</f>
        <v>54</v>
      </c>
      <c r="F35" s="3">
        <f>IF($C$1=Legördülő!$D$2,VLOOKUP(CONCATENATE(Megjelenítő!$B$1,Megjelenítő!$C35,Megjelenítő!F$2),Adatbázis!$B$6:$BY$2525,76,FALSE),IF($C$1=Legördülő!$D$3,VLOOKUP(CONCATENATE($B$1,$C35,Legördülő!$G$11),Adatbázis!$A$6:$BY$2525,Adatbázis!N$3,FALSE),IF($C$1=Legördülő!$D$5,VLOOKUP(CONCATENATE($B$1,$C35,$D$1),Adatbázis!$A$5:$BY$2525,Adatbázis!N$3,FALSE),"")))</f>
        <v>4457.5</v>
      </c>
      <c r="G35" s="3">
        <f>IF($C$1=Legördülő!$D$2,VLOOKUP(CONCATENATE(Megjelenítő!$B$1,Megjelenítő!$C35,Megjelenítő!G$2),Adatbázis!$B$6:$BY$2525,76,FALSE),IF($C$1=Legördülő!$D$3,VLOOKUP(CONCATENATE($B$1,$C35,Legördülő!$G$11),Adatbázis!$A$6:$BY$2525,Adatbázis!O$3,FALSE),IF($C$1=Legördülő!$D$5,VLOOKUP(CONCATENATE($B$1,$C35,$D$1),Adatbázis!$A$5:$BY$2525,Adatbázis!O$3,FALSE),"")))</f>
        <v>239.5</v>
      </c>
      <c r="H35" s="3">
        <f>IF($C$1=Legördülő!$D$2,VLOOKUP(CONCATENATE(Megjelenítő!$B$1,Megjelenítő!$C35,Megjelenítő!H$2),Adatbázis!$B$6:$BY$2525,76,FALSE),IF($C$1=Legördülő!$D$3,VLOOKUP(CONCATENATE($B$1,$C35,Legördülő!$G$11),Adatbázis!$A$6:$BY$2525,Adatbázis!P$3,FALSE),IF($C$1=Legördülő!$D$5,VLOOKUP(CONCATENATE($B$1,$C35,$D$1),Adatbázis!$A$5:$BY$2525,Adatbázis!P$3,FALSE),"")))</f>
        <v>3029</v>
      </c>
      <c r="I35" s="3">
        <f>IF($C$1=Legördülő!$D$2,VLOOKUP(CONCATENATE(Megjelenítő!$B$1,Megjelenítő!$C35,Megjelenítő!I$2),Adatbázis!$B$6:$BY$2525,76,FALSE),IF($C$1=Legördülő!$D$3,VLOOKUP(CONCATENATE($B$1,$C35,Legördülő!$G$11),Adatbázis!$A$6:$BY$2525,Adatbázis!Q$3,FALSE),IF($C$1=Legördülő!$D$5,VLOOKUP(CONCATENATE($B$1,$C35,$D$1),Adatbázis!$A$5:$BY$2525,Adatbázis!Q$3,FALSE),"")))</f>
        <v>1818.5</v>
      </c>
      <c r="J35" s="3">
        <f>IF($C$1=Legördülő!$D$2,VLOOKUP(CONCATENATE(Megjelenítő!$B$1,Megjelenítő!$C35,Megjelenítő!J$2),Adatbázis!$B$6:$BY$2525,76,FALSE),IF($C$1=Legördülő!$D$3,VLOOKUP(CONCATENATE($B$1,$C35,Legördülő!$G$11),Adatbázis!$A$6:$BY$2525,Adatbázis!R$3,FALSE),IF($C$1=Legördülő!$D$5,VLOOKUP(CONCATENATE($B$1,$C35,$D$1),Adatbázis!$A$5:$BY$2525,Adatbázis!R$3,FALSE),"")))</f>
        <v>740.5</v>
      </c>
      <c r="K35" s="3">
        <f>IF($C$1=Legördülő!$D$2,VLOOKUP(CONCATENATE(Megjelenítő!$B$1,Megjelenítő!$C35,Megjelenítő!K$2),Adatbázis!$B$6:$BY$2525,76,FALSE),IF($C$1=Legördülő!$D$3,VLOOKUP(CONCATENATE($B$1,$C35,Legördülő!$G$11),Adatbázis!$A$6:$BY$2525,Adatbázis!S$3,FALSE),IF($C$1=Legördülő!$D$5,VLOOKUP(CONCATENATE($B$1,$C35,$D$1),Adatbázis!$A$5:$BY$2525,Adatbázis!S$3,FALSE),"")))</f>
        <v>335</v>
      </c>
      <c r="L35" s="3">
        <f>IF($C$1=Legördülő!$D$2,VLOOKUP(CONCATENATE(Megjelenítő!$B$1,Megjelenítő!$C35,Megjelenítő!L$2),Adatbázis!$B$6:$BY$2525,76,FALSE),IF($C$1=Legördülő!$D$3,VLOOKUP(CONCATENATE($B$1,$C35,Legördülő!$G$11),Adatbázis!$A$6:$BY$2525,Adatbázis!T$3,FALSE),IF($C$1=Legördülő!$D$5,VLOOKUP(CONCATENATE($B$1,$C35,$D$1),Adatbázis!$A$5:$BY$2525,Adatbázis!T$3,FALSE),"")))</f>
        <v>221</v>
      </c>
      <c r="M35" s="3">
        <f>IF($C$1=Legördülő!$D$2,VLOOKUP(CONCATENATE(Megjelenítő!$B$1,Megjelenítő!$C35,Megjelenítő!M$2),Adatbázis!$B$6:$BY$2525,76,FALSE),IF($C$1=Legördülő!$D$3,VLOOKUP(CONCATENATE($B$1,$C35,Legördülő!$G$11),Adatbázis!$A$6:$BY$2525,Adatbázis!U$3,FALSE),IF($C$1=Legördülő!$D$5,VLOOKUP(CONCATENATE($B$1,$C35,$D$1),Adatbázis!$A$5:$BY$2525,Adatbázis!U$3,FALSE),"")))</f>
        <v>185</v>
      </c>
      <c r="N35" s="3">
        <f>IF($C$1=Legördülő!$D$2,VLOOKUP(CONCATENATE(Megjelenítő!$B$1,Megjelenítő!$C35,Megjelenítő!N$2),Adatbázis!$B$6:$BY$2525,76,FALSE),IF($C$1=Legördülő!$D$3,VLOOKUP(CONCATENATE($B$1,$C35,Legördülő!$G$11),Adatbázis!$A$6:$BY$2525,Adatbázis!V$3,FALSE),IF($C$1=Legördülő!$D$5,VLOOKUP(CONCATENATE($B$1,$C35,$D$1),Adatbázis!$A$5:$BY$2525,Adatbázis!V$3,FALSE),"")))</f>
        <v>11080</v>
      </c>
      <c r="O35" s="3" t="str">
        <f>IF($C$1=Legördülő!$D$3,VLOOKUP(CONCATENATE($B$1,$C35,Legördülő!$G$11),Adatbázis!$A$6:$BY$2525,Adatbázis!W$3,FALSE),IF($C$1=Legördülő!$D$5,VLOOKUP(CONCATENATE($B$1,$C35,$D$1),Adatbázis!$A$5:$BY$2525,Adatbázis!W$3,FALSE),""))</f>
        <v/>
      </c>
      <c r="P35" s="3" t="str">
        <f>IF($C$1=Legördülő!$D$3,VLOOKUP(CONCATENATE($B$1,$C35,Legördülő!$G$11),Adatbázis!$A$6:$BY$2525,Adatbázis!X$3,FALSE),IF($C$1=Legördülő!$D$5,VLOOKUP(CONCATENATE($B$1,$C35,$D$1),Adatbázis!$A$5:$BY$2525,Adatbázis!X$3,FALSE),""))</f>
        <v/>
      </c>
      <c r="Q35" s="3" t="str">
        <f>IF($C$1=Legördülő!$D$3,VLOOKUP(CONCATENATE($B$1,$C35,Legördülő!$G$11),Adatbázis!$A$6:$BY$2525,Adatbázis!Y$3,FALSE),IF($C$1=Legördülő!$D$5,VLOOKUP(CONCATENATE($B$1,$C35,$D$1),Adatbázis!$A$5:$BY$2525,Adatbázis!Y$3,FALSE),""))</f>
        <v/>
      </c>
      <c r="R35" s="3" t="str">
        <f>IF($C$1=Legördülő!$D$3,VLOOKUP(CONCATENATE($B$1,$C35,Legördülő!$G$11),Adatbázis!$A$6:$BY$2525,Adatbázis!Z$3,FALSE),IF($C$1=Legördülő!$D$5,VLOOKUP(CONCATENATE($B$1,$C35,$D$1),Adatbázis!$A$5:$BY$2525,Adatbázis!Z$3,FALSE),""))</f>
        <v/>
      </c>
      <c r="S35" s="3" t="str">
        <f>IF($C$1=Legördülő!$D$3,VLOOKUP(CONCATENATE($B$1,$C35,Legördülő!$G$11),Adatbázis!$A$6:$BY$2525,Adatbázis!AA$3,FALSE),IF($C$1=Legördülő!$D$5,VLOOKUP(CONCATENATE($B$1,$C35,$D$1),Adatbázis!$A$5:$BY$2525,Adatbázis!AA$3,FALSE),""))</f>
        <v/>
      </c>
      <c r="T35" s="3" t="str">
        <f>IF($C$1=Legördülő!$D$3,VLOOKUP(CONCATENATE($B$1,$C35,Legördülő!$G$11),Adatbázis!$A$6:$BY$2525,Adatbázis!AB$3,FALSE),IF($C$1=Legördülő!$D$5,VLOOKUP(CONCATENATE($B$1,$C35,$D$1),Adatbázis!$A$5:$BY$2525,Adatbázis!AB$3,FALSE),""))</f>
        <v/>
      </c>
      <c r="U35" s="3" t="str">
        <f>IF($C$1=Legördülő!$D$3,VLOOKUP(CONCATENATE($B$1,$C35,Legördülő!$G$11),Adatbázis!$A$6:$BY$2525,Adatbázis!AC$3,FALSE),IF($C$1=Legördülő!$D$5,VLOOKUP(CONCATENATE($B$1,$C35,$D$1),Adatbázis!$A$5:$BY$2525,Adatbázis!AC$3,FALSE),""))</f>
        <v/>
      </c>
      <c r="V35" s="3" t="str">
        <f>IF($C$1=Legördülő!$D$3,VLOOKUP(CONCATENATE($B$1,$C35,Legördülő!$G$11),Adatbázis!$A$6:$BY$2525,Adatbázis!AD$3,FALSE),IF($C$1=Legördülő!$D$5,VLOOKUP(CONCATENATE($B$1,$C35,$D$1),Adatbázis!$A$5:$BY$2525,Adatbázis!AD$3,FALSE),""))</f>
        <v/>
      </c>
      <c r="W35" s="3" t="str">
        <f>IF($C$1=Legördülő!$D$3,VLOOKUP(CONCATENATE($B$1,$C35,Legördülő!$G$11),Adatbázis!$A$6:$BY$2525,Adatbázis!AE$3,FALSE),IF($C$1=Legördülő!$D$5,VLOOKUP(CONCATENATE($B$1,$C35,$D$1),Adatbázis!$A$5:$BY$2525,Adatbázis!AE$3,FALSE),""))</f>
        <v/>
      </c>
      <c r="X35" s="3" t="str">
        <f>IF($C$1=Legördülő!$D$3,VLOOKUP(CONCATENATE($B$1,$C35,Legördülő!$G$11),Adatbázis!$A$6:$BY$2525,Adatbázis!AF$3,FALSE),IF($C$1=Legördülő!$D$5,VLOOKUP(CONCATENATE($B$1,$C35,$D$1),Adatbázis!$A$5:$BY$2525,Adatbázis!AF$3,FALSE),""))</f>
        <v/>
      </c>
      <c r="Y35" s="3" t="str">
        <f>IF($C$1=Legördülő!$D$3,VLOOKUP(CONCATENATE($B$1,$C35,Legördülő!$G$11),Adatbázis!$A$6:$BY$2525,Adatbázis!AG$3,FALSE),IF($C$1=Legördülő!$D$5,VLOOKUP(CONCATENATE($B$1,$C35,$D$1),Adatbázis!$A$5:$BY$2525,Adatbázis!AG$3,FALSE),""))</f>
        <v/>
      </c>
      <c r="Z35" s="3" t="str">
        <f>IF($C$1=Legördülő!$D$3,VLOOKUP(CONCATENATE($B$1,$C35,Legördülő!$G$11),Adatbázis!$A$6:$BY$2525,Adatbázis!AH$3,FALSE),IF($C$1=Legördülő!$D$5,VLOOKUP(CONCATENATE($B$1,$C35,$D$1),Adatbázis!$A$5:$BY$2525,Adatbázis!AH$3,FALSE),""))</f>
        <v/>
      </c>
      <c r="AA35" s="3" t="str">
        <f>IF($C$1=Legördülő!$D$3,VLOOKUP(CONCATENATE($B$1,$C35,Legördülő!$G$11),Adatbázis!$A$6:$BY$2525,Adatbázis!AI$3,FALSE),IF($C$1=Legördülő!$D$5,VLOOKUP(CONCATENATE($B$1,$C35,$D$1),Adatbázis!$A$5:$BY$2525,Adatbázis!AI$3,FALSE),""))</f>
        <v/>
      </c>
      <c r="AB35" s="3" t="str">
        <f>IF($C$1=Legördülő!$D$3,VLOOKUP(CONCATENATE($B$1,$C35,Legördülő!$G$11),Adatbázis!$A$6:$BY$2525,Adatbázis!AJ$3,FALSE),IF($C$1=Legördülő!$D$5,VLOOKUP(CONCATENATE($B$1,$C35,$D$1),Adatbázis!$A$5:$BY$2525,Adatbázis!AJ$3,FALSE),""))</f>
        <v/>
      </c>
      <c r="AC35" s="3" t="str">
        <f>IF($C$1=Legördülő!$D$3,VLOOKUP(CONCATENATE($B$1,$C35,Legördülő!$G$11),Adatbázis!$A$6:$BY$2525,Adatbázis!AK$3,FALSE),IF($C$1=Legördülő!$D$5,VLOOKUP(CONCATENATE($B$1,$C35,$D$1),Adatbázis!$A$5:$BY$2525,Adatbázis!AK$3,FALSE),""))</f>
        <v/>
      </c>
      <c r="AD35" s="3" t="str">
        <f>IF($C$1=Legördülő!$D$3,VLOOKUP(CONCATENATE($B$1,$C35,Legördülő!$G$11),Adatbázis!$A$6:$BY$2525,Adatbázis!AL$3,FALSE),IF($C$1=Legördülő!$D$5,VLOOKUP(CONCATENATE($B$1,$C35,$D$1),Adatbázis!$A$5:$BY$2525,Adatbázis!AL$3,FALSE),""))</f>
        <v/>
      </c>
      <c r="AE35" s="3" t="str">
        <f>IF($C$1=Legördülő!$D$3,VLOOKUP(CONCATENATE($B$1,$C35,Legördülő!$G$11),Adatbázis!$A$6:$BY$2525,Adatbázis!AM$3,FALSE),IF($C$1=Legördülő!$D$5,VLOOKUP(CONCATENATE($B$1,$C35,$D$1),Adatbázis!$A$5:$BY$2525,Adatbázis!AM$3,FALSE),""))</f>
        <v/>
      </c>
      <c r="AF35" s="3" t="str">
        <f>IF($C$1=Legördülő!$D$3,VLOOKUP(CONCATENATE($B$1,$C35,Legördülő!$G$11),Adatbázis!$A$6:$BY$2525,Adatbázis!AN$3,FALSE),IF($C$1=Legördülő!$D$5,VLOOKUP(CONCATENATE($B$1,$C35,$D$1),Adatbázis!$A$5:$BY$2525,Adatbázis!AN$3,FALSE),""))</f>
        <v/>
      </c>
      <c r="AG35" s="3" t="str">
        <f>IF($C$1=Legördülő!$D$3,VLOOKUP(CONCATENATE($B$1,$C35,Legördülő!$G$11),Adatbázis!$A$6:$BY$2525,Adatbázis!AO$3,FALSE),IF($C$1=Legördülő!$D$5,VLOOKUP(CONCATENATE($B$1,$C35,$D$1),Adatbázis!$A$5:$BY$2525,Adatbázis!AO$3,FALSE),""))</f>
        <v/>
      </c>
      <c r="AH35" s="3" t="str">
        <f>IF($C$1=Legördülő!$D$3,VLOOKUP(CONCATENATE($B$1,$C35,Legördülő!$G$11),Adatbázis!$A$6:$BY$2525,Adatbázis!AP$3,FALSE),IF($C$1=Legördülő!$D$5,VLOOKUP(CONCATENATE($B$1,$C35,$D$1),Adatbázis!$A$5:$BY$2525,Adatbázis!AP$3,FALSE),""))</f>
        <v/>
      </c>
      <c r="AI35" s="3" t="str">
        <f>IF($C$1=Legördülő!$D$3,VLOOKUP(CONCATENATE($B$1,$C35,Legördülő!$G$11),Adatbázis!$A$6:$BY$2525,Adatbázis!AQ$3,FALSE),IF($C$1=Legördülő!$D$5,VLOOKUP(CONCATENATE($B$1,$C35,$D$1),Adatbázis!$A$5:$BY$2525,Adatbázis!AQ$3,FALSE),""))</f>
        <v/>
      </c>
      <c r="AJ35" s="3" t="str">
        <f>IF($C$1=Legördülő!$D$3,VLOOKUP(CONCATENATE($B$1,$C35,Legördülő!$G$11),Adatbázis!$A$6:$BY$2525,Adatbázis!AR$3,FALSE),IF($C$1=Legördülő!$D$5,VLOOKUP(CONCATENATE($B$1,$C35,$D$1),Adatbázis!$A$5:$BY$2525,Adatbázis!AR$3,FALSE),""))</f>
        <v/>
      </c>
      <c r="AK35" s="3" t="str">
        <f>IF($C$1=Legördülő!$D$3,VLOOKUP(CONCATENATE($B$1,$C35,Legördülő!$G$11),Adatbázis!$A$6:$BY$2525,Adatbázis!AS$3,FALSE),IF($C$1=Legördülő!$D$5,VLOOKUP(CONCATENATE($B$1,$C35,$D$1),Adatbázis!$A$5:$BY$2525,Adatbázis!AS$3,FALSE),""))</f>
        <v/>
      </c>
      <c r="AL35" s="3" t="str">
        <f>IF($C$1=Legördülő!$D$3,VLOOKUP(CONCATENATE($B$1,$C35,Legördülő!$G$11),Adatbázis!$A$6:$BY$2525,Adatbázis!AT$3,FALSE),IF($C$1=Legördülő!$D$5,VLOOKUP(CONCATENATE($B$1,$C35,$D$1),Adatbázis!$A$5:$BY$2525,Adatbázis!AT$3,FALSE),""))</f>
        <v/>
      </c>
      <c r="AM35" s="3" t="str">
        <f>IF($C$1=Legördülő!$D$3,VLOOKUP(CONCATENATE($B$1,$C35,Legördülő!$G$11),Adatbázis!$A$6:$BY$2525,Adatbázis!AU$3,FALSE),IF($C$1=Legördülő!$D$5,VLOOKUP(CONCATENATE($B$1,$C35,$D$1),Adatbázis!$A$5:$BY$2525,Adatbázis!AU$3,FALSE),""))</f>
        <v/>
      </c>
      <c r="AN35" s="3" t="str">
        <f>IF($C$1=Legördülő!$D$3,VLOOKUP(CONCATENATE($B$1,$C35,Legördülő!$G$11),Adatbázis!$A$6:$BY$2525,Adatbázis!AV$3,FALSE),IF($C$1=Legördülő!$D$5,VLOOKUP(CONCATENATE($B$1,$C35,$D$1),Adatbázis!$A$5:$BY$2525,Adatbázis!AV$3,FALSE),""))</f>
        <v/>
      </c>
      <c r="AO35" s="3" t="str">
        <f>IF($C$1=Legördülő!$D$3,VLOOKUP(CONCATENATE($B$1,$C35,Legördülő!$G$11),Adatbázis!$A$6:$BY$2525,Adatbázis!AW$3,FALSE),IF($C$1=Legördülő!$D$5,VLOOKUP(CONCATENATE($B$1,$C35,$D$1),Adatbázis!$A$5:$BY$2525,Adatbázis!AW$3,FALSE),""))</f>
        <v/>
      </c>
      <c r="AP35" s="3" t="str">
        <f>IF($C$1=Legördülő!$D$3,VLOOKUP(CONCATENATE($B$1,$C35,Legördülő!$G$11),Adatbázis!$A$6:$BY$2525,Adatbázis!AX$3,FALSE),IF($C$1=Legördülő!$D$5,VLOOKUP(CONCATENATE($B$1,$C35,$D$1),Adatbázis!$A$5:$BY$2525,Adatbázis!AX$3,FALSE),""))</f>
        <v/>
      </c>
      <c r="AQ35" s="3" t="str">
        <f>IF($C$1=Legördülő!$D$3,VLOOKUP(CONCATENATE($B$1,$C35,Legördülő!$G$11),Adatbázis!$A$6:$BY$2525,Adatbázis!AY$3,FALSE),IF($C$1=Legördülő!$D$5,VLOOKUP(CONCATENATE($B$1,$C35,$D$1),Adatbázis!$A$5:$BY$2525,Adatbázis!AY$3,FALSE),""))</f>
        <v/>
      </c>
      <c r="AR35" s="3" t="str">
        <f>IF($C$1=Legördülő!$D$3,VLOOKUP(CONCATENATE($B$1,$C35,Legördülő!$G$11),Adatbázis!$A$6:$BY$2525,Adatbázis!AZ$3,FALSE),IF($C$1=Legördülő!$D$5,VLOOKUP(CONCATENATE($B$1,$C35,$D$1),Adatbázis!$A$5:$BY$2525,Adatbázis!AZ$3,FALSE),""))</f>
        <v/>
      </c>
      <c r="AS35" s="3" t="str">
        <f>IF($C$1=Legördülő!$D$3,VLOOKUP(CONCATENATE($B$1,$C35,Legördülő!$G$11),Adatbázis!$A$6:$BY$2525,Adatbázis!BA$3,FALSE),IF($C$1=Legördülő!$D$5,VLOOKUP(CONCATENATE($B$1,$C35,$D$1),Adatbázis!$A$5:$BY$2525,Adatbázis!BA$3,FALSE),""))</f>
        <v/>
      </c>
      <c r="AT35" s="3" t="str">
        <f>IF($C$1=Legördülő!$D$3,VLOOKUP(CONCATENATE($B$1,$C35,Legördülő!$G$11),Adatbázis!$A$6:$BY$2525,Adatbázis!BB$3,FALSE),IF($C$1=Legördülő!$D$5,VLOOKUP(CONCATENATE($B$1,$C35,$D$1),Adatbázis!$A$5:$BY$2525,Adatbázis!BB$3,FALSE),""))</f>
        <v/>
      </c>
      <c r="AU35" s="3" t="str">
        <f>IF($C$1=Legördülő!$D$3,VLOOKUP(CONCATENATE($B$1,$C35,Legördülő!$G$11),Adatbázis!$A$6:$BY$2525,Adatbázis!BC$3,FALSE),IF($C$1=Legördülő!$D$5,VLOOKUP(CONCATENATE($B$1,$C35,$D$1),Adatbázis!$A$5:$BY$2525,Adatbázis!BC$3,FALSE),""))</f>
        <v/>
      </c>
      <c r="AV35" s="3" t="str">
        <f>IF($C$1=Legördülő!$D$3,VLOOKUP(CONCATENATE($B$1,$C35,Legördülő!$G$11),Adatbázis!$A$6:$BY$2525,Adatbázis!BD$3,FALSE),IF($C$1=Legördülő!$D$5,VLOOKUP(CONCATENATE($B$1,$C35,$D$1),Adatbázis!$A$5:$BY$2525,Adatbázis!BD$3,FALSE),""))</f>
        <v/>
      </c>
      <c r="AW35" s="3" t="str">
        <f>IF($C$1=Legördülő!$D$3,VLOOKUP(CONCATENATE($B$1,$C35,Legördülő!$G$11),Adatbázis!$A$6:$BY$2525,Adatbázis!BE$3,FALSE),IF($C$1=Legördülő!$D$5,VLOOKUP(CONCATENATE($B$1,$C35,$D$1),Adatbázis!$A$5:$BY$2525,Adatbázis!BE$3,FALSE),""))</f>
        <v/>
      </c>
      <c r="AX35" s="3" t="str">
        <f>IF($C$1=Legördülő!$D$3,VLOOKUP(CONCATENATE($B$1,$C35,Legördülő!$G$11),Adatbázis!$A$6:$BY$2525,Adatbázis!BF$3,FALSE),IF($C$1=Legördülő!$D$5,VLOOKUP(CONCATENATE($B$1,$C35,$D$1),Adatbázis!$A$5:$BY$2525,Adatbázis!BF$3,FALSE),""))</f>
        <v/>
      </c>
      <c r="AY35" s="3" t="str">
        <f>IF($C$1=Legördülő!$D$3,VLOOKUP(CONCATENATE($B$1,$C35,Legördülő!$G$11),Adatbázis!$A$6:$BY$2525,Adatbázis!BG$3,FALSE),IF($C$1=Legördülő!$D$5,VLOOKUP(CONCATENATE($B$1,$C35,$D$1),Adatbázis!$A$5:$BY$2525,Adatbázis!BG$3,FALSE),""))</f>
        <v/>
      </c>
      <c r="AZ35" s="3" t="str">
        <f>IF($C$1=Legördülő!$D$3,VLOOKUP(CONCATENATE($B$1,$C35,Legördülő!$G$11),Adatbázis!$A$6:$BY$2525,Adatbázis!BH$3,FALSE),IF($C$1=Legördülő!$D$5,VLOOKUP(CONCATENATE($B$1,$C35,$D$1),Adatbázis!$A$5:$BY$2525,Adatbázis!BH$3,FALSE),""))</f>
        <v/>
      </c>
      <c r="BA35" s="3" t="str">
        <f>IF($C$1=Legördülő!$D$3,VLOOKUP(CONCATENATE($B$1,$C35,Legördülő!$G$11),Adatbázis!$A$6:$BY$2525,Adatbázis!BI$3,FALSE),IF($C$1=Legördülő!$D$5,VLOOKUP(CONCATENATE($B$1,$C35,$D$1),Adatbázis!$A$5:$BY$2525,Adatbázis!BI$3,FALSE),""))</f>
        <v/>
      </c>
      <c r="BB35" s="3" t="str">
        <f>IF($C$1=Legördülő!$D$3,VLOOKUP(CONCATENATE($B$1,$C35,Legördülő!$G$11),Adatbázis!$A$6:$BY$2525,Adatbázis!BJ$3,FALSE),IF($C$1=Legördülő!$D$5,VLOOKUP(CONCATENATE($B$1,$C35,$D$1),Adatbázis!$A$5:$BY$2525,Adatbázis!BJ$3,FALSE),""))</f>
        <v/>
      </c>
      <c r="BC35" s="3" t="str">
        <f>IF($C$1=Legördülő!$D$3,VLOOKUP(CONCATENATE($B$1,$C35,Legördülő!$G$11),Adatbázis!$A$6:$BY$2525,Adatbázis!BK$3,FALSE),IF($C$1=Legördülő!$D$5,VLOOKUP(CONCATENATE($B$1,$C35,$D$1),Adatbázis!$A$5:$BY$2525,Adatbázis!BK$3,FALSE),""))</f>
        <v/>
      </c>
      <c r="BD35" s="3" t="str">
        <f>IF($C$1=Legördülő!$D$3,VLOOKUP(CONCATENATE($B$1,$C35,Legördülő!$G$11),Adatbázis!$A$6:$BY$2525,Adatbázis!BL$3,FALSE),IF($C$1=Legördülő!$D$5,VLOOKUP(CONCATENATE($B$1,$C35,$D$1),Adatbázis!$A$5:$BY$2525,Adatbázis!BL$3,FALSE),""))</f>
        <v/>
      </c>
      <c r="BE35" s="3" t="str">
        <f>IF($C$1=Legördülő!$D$3,VLOOKUP(CONCATENATE($B$1,$C35,Legördülő!$G$11),Adatbázis!$A$6:$BY$2525,Adatbázis!BM$3,FALSE),IF($C$1=Legördülő!$D$5,VLOOKUP(CONCATENATE($B$1,$C35,$D$1),Adatbázis!$A$5:$BY$2525,Adatbázis!BM$3,FALSE),""))</f>
        <v/>
      </c>
      <c r="BF35" s="3" t="str">
        <f>IF($C$1=Legördülő!$D$3,VLOOKUP(CONCATENATE($B$1,$C35,Legördülő!$G$11),Adatbázis!$A$6:$BY$2525,Adatbázis!BN$3,FALSE),IF($C$1=Legördülő!$D$5,VLOOKUP(CONCATENATE($B$1,$C35,$D$1),Adatbázis!$A$5:$BY$2525,Adatbázis!BN$3,FALSE),""))</f>
        <v/>
      </c>
      <c r="BG35" s="3" t="str">
        <f>IF($C$1=Legördülő!$D$3,VLOOKUP(CONCATENATE($B$1,$C35,Legördülő!$G$11),Adatbázis!$A$6:$BY$2525,Adatbázis!BO$3,FALSE),IF($C$1=Legördülő!$D$5,VLOOKUP(CONCATENATE($B$1,$C35,$D$1),Adatbázis!$A$5:$BY$2525,Adatbázis!BO$3,FALSE),""))</f>
        <v/>
      </c>
      <c r="BH35" s="3" t="str">
        <f>IF($C$1=Legördülő!$D$3,VLOOKUP(CONCATENATE($B$1,$C35,Legördülő!$G$11),Adatbázis!$A$6:$BY$2525,Adatbázis!BP$3,FALSE),IF($C$1=Legördülő!$D$5,VLOOKUP(CONCATENATE($B$1,$C35,$D$1),Adatbázis!$A$5:$BY$2525,Adatbázis!BP$3,FALSE),""))</f>
        <v/>
      </c>
      <c r="BI35" s="3" t="str">
        <f>IF($C$1=Legördülő!$D$3,VLOOKUP(CONCATENATE($B$1,$C35,Legördülő!$G$11),Adatbázis!$A$6:$BY$2525,Adatbázis!BQ$3,FALSE),IF($C$1=Legördülő!$D$5,VLOOKUP(CONCATENATE($B$1,$C35,$D$1),Adatbázis!$A$5:$BY$2525,Adatbázis!BQ$3,FALSE),""))</f>
        <v/>
      </c>
      <c r="BJ35" s="3" t="str">
        <f>IF($C$1=Legördülő!$D$3,VLOOKUP(CONCATENATE($B$1,$C35,Legördülő!$G$11),Adatbázis!$A$6:$BY$2525,Adatbázis!BR$3,FALSE),IF($C$1=Legördülő!$D$5,VLOOKUP(CONCATENATE($B$1,$C35,$D$1),Adatbázis!$A$5:$BY$2525,Adatbázis!BR$3,FALSE),""))</f>
        <v/>
      </c>
      <c r="BK35" s="3" t="str">
        <f>IF($C$1=Legördülő!$D$3,VLOOKUP(CONCATENATE($B$1,$C35,Legördülő!$G$11),Adatbázis!$A$6:$BY$2525,Adatbázis!BS$3,FALSE),IF($C$1=Legördülő!$D$5,VLOOKUP(CONCATENATE($B$1,$C35,$D$1),Adatbázis!$A$5:$BY$2525,Adatbázis!BS$3,FALSE),""))</f>
        <v/>
      </c>
      <c r="BL35" s="3" t="str">
        <f>IF($C$1=Legördülő!$D$3,VLOOKUP(CONCATENATE($B$1,$C35,Legördülő!$G$11),Adatbázis!$A$6:$BY$2525,Adatbázis!BT$3,FALSE),IF($C$1=Legördülő!$D$5,VLOOKUP(CONCATENATE($B$1,$C35,$D$1),Adatbázis!$A$5:$BY$2525,Adatbázis!BT$3,FALSE),""))</f>
        <v/>
      </c>
      <c r="BM35" s="3" t="str">
        <f>IF($C$1=Legördülő!$D$3,VLOOKUP(CONCATENATE($B$1,$C35,Legördülő!$G$11),Adatbázis!$A$6:$BY$2525,Adatbázis!BU$3,FALSE),IF($C$1=Legördülő!$D$5,VLOOKUP(CONCATENATE($B$1,$C35,$D$1),Adatbázis!$A$5:$BY$2525,Adatbázis!BU$3,FALSE),""))</f>
        <v/>
      </c>
      <c r="BN35" s="3" t="str">
        <f>IF($C$1=Legördülő!$D$3,VLOOKUP(CONCATENATE($B$1,$C35,Legördülő!$G$11),Adatbázis!$A$6:$BY$2525,Adatbázis!BV$3,FALSE),IF($C$1=Legördülő!$D$5,VLOOKUP(CONCATENATE($B$1,$C35,$D$1),Adatbázis!$A$5:$BY$2525,Adatbázis!BV$3,FALSE),""))</f>
        <v/>
      </c>
      <c r="BO35" s="3" t="str">
        <f>IF($C$1=Legördülő!$D$3,VLOOKUP(CONCATENATE($B$1,$C35,Legördülő!$G$11),Adatbázis!$A$6:$BY$2525,Adatbázis!BW$3,FALSE),IF($C$1=Legördülő!$D$5,VLOOKUP(CONCATENATE($B$1,$C35,$D$1),Adatbázis!$A$5:$BY$2525,Adatbázis!BW$3,FALSE),""))</f>
        <v/>
      </c>
      <c r="BP35" s="3" t="str">
        <f>IF($C$1=Legördülő!$D$3,VLOOKUP(CONCATENATE($B$1,$C35,Legördülő!$G$11),Adatbázis!$A$6:$BY$2525,Adatbázis!BX$3,FALSE),IF($C$1=Legördülő!$D$5,VLOOKUP(CONCATENATE($B$1,$C35,$D$1),Adatbázis!$A$5:$BY$2525,Adatbázis!BX$3,FALSE),""))</f>
        <v/>
      </c>
    </row>
    <row r="36" spans="2:68" x14ac:dyDescent="0.25">
      <c r="B36">
        <f t="shared" si="0"/>
        <v>2010</v>
      </c>
      <c r="C36" s="2" t="str">
        <f>IF($C$1=Legördülő!$D$4,"",Adatbázis!$L39)</f>
        <v>75 Építőipari foglalkozások</v>
      </c>
      <c r="D36" t="str">
        <f>IF($C$1=Legördülő!$D$5,$D$1,"")</f>
        <v/>
      </c>
      <c r="E36" s="3">
        <f>IF($C$1=Legördülő!$D$2,VLOOKUP(CONCATENATE(Megjelenítő!$B$1,Megjelenítő!$C36,Megjelenítő!E$2),Adatbázis!$B$6:$BY$2525,76,FALSE),IF($C$1=Legördülő!$D$3,VLOOKUP(CONCATENATE($B$1,$C36,Legördülő!$G$11),Adatbázis!$A$6:$BY$2525,Adatbázis!M$3,FALSE),IF($C$1=Legördülő!$D$5,VLOOKUP(CONCATENATE($B$1,$C36,$D$1),Adatbázis!$A$5:$BY$2525,Adatbázis!M$3,FALSE),"")))</f>
        <v>106</v>
      </c>
      <c r="F36" s="3">
        <f>IF($C$1=Legördülő!$D$2,VLOOKUP(CONCATENATE(Megjelenítő!$B$1,Megjelenítő!$C36,Megjelenítő!F$2),Adatbázis!$B$6:$BY$2525,76,FALSE),IF($C$1=Legördülő!$D$3,VLOOKUP(CONCATENATE($B$1,$C36,Legördülő!$G$11),Adatbázis!$A$6:$BY$2525,Adatbázis!N$3,FALSE),IF($C$1=Legördülő!$D$5,VLOOKUP(CONCATENATE($B$1,$C36,$D$1),Adatbázis!$A$5:$BY$2525,Adatbázis!N$3,FALSE),"")))</f>
        <v>5405</v>
      </c>
      <c r="G36" s="3">
        <f>IF($C$1=Legördülő!$D$2,VLOOKUP(CONCATENATE(Megjelenítő!$B$1,Megjelenítő!$C36,Megjelenítő!G$2),Adatbázis!$B$6:$BY$2525,76,FALSE),IF($C$1=Legördülő!$D$3,VLOOKUP(CONCATENATE($B$1,$C36,Legördülő!$G$11),Adatbázis!$A$6:$BY$2525,Adatbázis!O$3,FALSE),IF($C$1=Legördülő!$D$5,VLOOKUP(CONCATENATE($B$1,$C36,$D$1),Adatbázis!$A$5:$BY$2525,Adatbázis!O$3,FALSE),"")))</f>
        <v>5200</v>
      </c>
      <c r="H36" s="3">
        <f>IF($C$1=Legördülő!$D$2,VLOOKUP(CONCATENATE(Megjelenítő!$B$1,Megjelenítő!$C36,Megjelenítő!H$2),Adatbázis!$B$6:$BY$2525,76,FALSE),IF($C$1=Legördülő!$D$3,VLOOKUP(CONCATENATE($B$1,$C36,Legördülő!$G$11),Adatbázis!$A$6:$BY$2525,Adatbázis!P$3,FALSE),IF($C$1=Legördülő!$D$5,VLOOKUP(CONCATENATE($B$1,$C36,$D$1),Adatbázis!$A$5:$BY$2525,Adatbázis!P$3,FALSE),"")))</f>
        <v>66293</v>
      </c>
      <c r="I36" s="3">
        <f>IF($C$1=Legördülő!$D$2,VLOOKUP(CONCATENATE(Megjelenítő!$B$1,Megjelenítő!$C36,Megjelenítő!I$2),Adatbázis!$B$6:$BY$2525,76,FALSE),IF($C$1=Legördülő!$D$3,VLOOKUP(CONCATENATE($B$1,$C36,Legördülő!$G$11),Adatbázis!$A$6:$BY$2525,Adatbázis!Q$3,FALSE),IF($C$1=Legördülő!$D$5,VLOOKUP(CONCATENATE($B$1,$C36,$D$1),Adatbázis!$A$5:$BY$2525,Adatbázis!Q$3,FALSE),"")))</f>
        <v>9157</v>
      </c>
      <c r="J36" s="3">
        <f>IF($C$1=Legördülő!$D$2,VLOOKUP(CONCATENATE(Megjelenítő!$B$1,Megjelenítő!$C36,Megjelenítő!J$2),Adatbázis!$B$6:$BY$2525,76,FALSE),IF($C$1=Legördülő!$D$3,VLOOKUP(CONCATENATE($B$1,$C36,Legördülő!$G$11),Adatbázis!$A$6:$BY$2525,Adatbázis!R$3,FALSE),IF($C$1=Legördülő!$D$5,VLOOKUP(CONCATENATE($B$1,$C36,$D$1),Adatbázis!$A$5:$BY$2525,Adatbázis!R$3,FALSE),"")))</f>
        <v>1845</v>
      </c>
      <c r="K36" s="3">
        <f>IF($C$1=Legördülő!$D$2,VLOOKUP(CONCATENATE(Megjelenítő!$B$1,Megjelenítő!$C36,Megjelenítő!K$2),Adatbázis!$B$6:$BY$2525,76,FALSE),IF($C$1=Legördülő!$D$3,VLOOKUP(CONCATENATE($B$1,$C36,Legördülő!$G$11),Adatbázis!$A$6:$BY$2525,Adatbázis!S$3,FALSE),IF($C$1=Legördülő!$D$5,VLOOKUP(CONCATENATE($B$1,$C36,$D$1),Adatbázis!$A$5:$BY$2525,Adatbázis!S$3,FALSE),"")))</f>
        <v>2085</v>
      </c>
      <c r="L36" s="3">
        <f>IF($C$1=Legördülő!$D$2,VLOOKUP(CONCATENATE(Megjelenítő!$B$1,Megjelenítő!$C36,Megjelenítő!L$2),Adatbázis!$B$6:$BY$2525,76,FALSE),IF($C$1=Legördülő!$D$3,VLOOKUP(CONCATENATE($B$1,$C36,Legördülő!$G$11),Adatbázis!$A$6:$BY$2525,Adatbázis!T$3,FALSE),IF($C$1=Legördülő!$D$5,VLOOKUP(CONCATENATE($B$1,$C36,$D$1),Adatbázis!$A$5:$BY$2525,Adatbázis!T$3,FALSE),"")))</f>
        <v>490</v>
      </c>
      <c r="M36" s="3">
        <f>IF($C$1=Legördülő!$D$2,VLOOKUP(CONCATENATE(Megjelenítő!$B$1,Megjelenítő!$C36,Megjelenítő!M$2),Adatbázis!$B$6:$BY$2525,76,FALSE),IF($C$1=Legördülő!$D$3,VLOOKUP(CONCATENATE($B$1,$C36,Legördülő!$G$11),Adatbázis!$A$6:$BY$2525,Adatbázis!U$3,FALSE),IF($C$1=Legördülő!$D$5,VLOOKUP(CONCATENATE($B$1,$C36,$D$1),Adatbázis!$A$5:$BY$2525,Adatbázis!U$3,FALSE),"")))</f>
        <v>54</v>
      </c>
      <c r="N36" s="3">
        <f>IF($C$1=Legördülő!$D$2,VLOOKUP(CONCATENATE(Megjelenítő!$B$1,Megjelenítő!$C36,Megjelenítő!N$2),Adatbázis!$B$6:$BY$2525,76,FALSE),IF($C$1=Legördülő!$D$3,VLOOKUP(CONCATENATE($B$1,$C36,Legördülő!$G$11),Adatbázis!$A$6:$BY$2525,Adatbázis!V$3,FALSE),IF($C$1=Legördülő!$D$5,VLOOKUP(CONCATENATE($B$1,$C36,$D$1),Adatbázis!$A$5:$BY$2525,Adatbázis!V$3,FALSE),"")))</f>
        <v>90635</v>
      </c>
      <c r="O36" s="3" t="str">
        <f>IF($C$1=Legördülő!$D$3,VLOOKUP(CONCATENATE($B$1,$C36,Legördülő!$G$11),Adatbázis!$A$6:$BY$2525,Adatbázis!W$3,FALSE),IF($C$1=Legördülő!$D$5,VLOOKUP(CONCATENATE($B$1,$C36,$D$1),Adatbázis!$A$5:$BY$2525,Adatbázis!W$3,FALSE),""))</f>
        <v/>
      </c>
      <c r="P36" s="3" t="str">
        <f>IF($C$1=Legördülő!$D$3,VLOOKUP(CONCATENATE($B$1,$C36,Legördülő!$G$11),Adatbázis!$A$6:$BY$2525,Adatbázis!X$3,FALSE),IF($C$1=Legördülő!$D$5,VLOOKUP(CONCATENATE($B$1,$C36,$D$1),Adatbázis!$A$5:$BY$2525,Adatbázis!X$3,FALSE),""))</f>
        <v/>
      </c>
      <c r="Q36" s="3" t="str">
        <f>IF($C$1=Legördülő!$D$3,VLOOKUP(CONCATENATE($B$1,$C36,Legördülő!$G$11),Adatbázis!$A$6:$BY$2525,Adatbázis!Y$3,FALSE),IF($C$1=Legördülő!$D$5,VLOOKUP(CONCATENATE($B$1,$C36,$D$1),Adatbázis!$A$5:$BY$2525,Adatbázis!Y$3,FALSE),""))</f>
        <v/>
      </c>
      <c r="R36" s="3" t="str">
        <f>IF($C$1=Legördülő!$D$3,VLOOKUP(CONCATENATE($B$1,$C36,Legördülő!$G$11),Adatbázis!$A$6:$BY$2525,Adatbázis!Z$3,FALSE),IF($C$1=Legördülő!$D$5,VLOOKUP(CONCATENATE($B$1,$C36,$D$1),Adatbázis!$A$5:$BY$2525,Adatbázis!Z$3,FALSE),""))</f>
        <v/>
      </c>
      <c r="S36" s="3" t="str">
        <f>IF($C$1=Legördülő!$D$3,VLOOKUP(CONCATENATE($B$1,$C36,Legördülő!$G$11),Adatbázis!$A$6:$BY$2525,Adatbázis!AA$3,FALSE),IF($C$1=Legördülő!$D$5,VLOOKUP(CONCATENATE($B$1,$C36,$D$1),Adatbázis!$A$5:$BY$2525,Adatbázis!AA$3,FALSE),""))</f>
        <v/>
      </c>
      <c r="T36" s="3" t="str">
        <f>IF($C$1=Legördülő!$D$3,VLOOKUP(CONCATENATE($B$1,$C36,Legördülő!$G$11),Adatbázis!$A$6:$BY$2525,Adatbázis!AB$3,FALSE),IF($C$1=Legördülő!$D$5,VLOOKUP(CONCATENATE($B$1,$C36,$D$1),Adatbázis!$A$5:$BY$2525,Adatbázis!AB$3,FALSE),""))</f>
        <v/>
      </c>
      <c r="U36" s="3" t="str">
        <f>IF($C$1=Legördülő!$D$3,VLOOKUP(CONCATENATE($B$1,$C36,Legördülő!$G$11),Adatbázis!$A$6:$BY$2525,Adatbázis!AC$3,FALSE),IF($C$1=Legördülő!$D$5,VLOOKUP(CONCATENATE($B$1,$C36,$D$1),Adatbázis!$A$5:$BY$2525,Adatbázis!AC$3,FALSE),""))</f>
        <v/>
      </c>
      <c r="V36" s="3" t="str">
        <f>IF($C$1=Legördülő!$D$3,VLOOKUP(CONCATENATE($B$1,$C36,Legördülő!$G$11),Adatbázis!$A$6:$BY$2525,Adatbázis!AD$3,FALSE),IF($C$1=Legördülő!$D$5,VLOOKUP(CONCATENATE($B$1,$C36,$D$1),Adatbázis!$A$5:$BY$2525,Adatbázis!AD$3,FALSE),""))</f>
        <v/>
      </c>
      <c r="W36" s="3" t="str">
        <f>IF($C$1=Legördülő!$D$3,VLOOKUP(CONCATENATE($B$1,$C36,Legördülő!$G$11),Adatbázis!$A$6:$BY$2525,Adatbázis!AE$3,FALSE),IF($C$1=Legördülő!$D$5,VLOOKUP(CONCATENATE($B$1,$C36,$D$1),Adatbázis!$A$5:$BY$2525,Adatbázis!AE$3,FALSE),""))</f>
        <v/>
      </c>
      <c r="X36" s="3" t="str">
        <f>IF($C$1=Legördülő!$D$3,VLOOKUP(CONCATENATE($B$1,$C36,Legördülő!$G$11),Adatbázis!$A$6:$BY$2525,Adatbázis!AF$3,FALSE),IF($C$1=Legördülő!$D$5,VLOOKUP(CONCATENATE($B$1,$C36,$D$1),Adatbázis!$A$5:$BY$2525,Adatbázis!AF$3,FALSE),""))</f>
        <v/>
      </c>
      <c r="Y36" s="3" t="str">
        <f>IF($C$1=Legördülő!$D$3,VLOOKUP(CONCATENATE($B$1,$C36,Legördülő!$G$11),Adatbázis!$A$6:$BY$2525,Adatbázis!AG$3,FALSE),IF($C$1=Legördülő!$D$5,VLOOKUP(CONCATENATE($B$1,$C36,$D$1),Adatbázis!$A$5:$BY$2525,Adatbázis!AG$3,FALSE),""))</f>
        <v/>
      </c>
      <c r="Z36" s="3" t="str">
        <f>IF($C$1=Legördülő!$D$3,VLOOKUP(CONCATENATE($B$1,$C36,Legördülő!$G$11),Adatbázis!$A$6:$BY$2525,Adatbázis!AH$3,FALSE),IF($C$1=Legördülő!$D$5,VLOOKUP(CONCATENATE($B$1,$C36,$D$1),Adatbázis!$A$5:$BY$2525,Adatbázis!AH$3,FALSE),""))</f>
        <v/>
      </c>
      <c r="AA36" s="3" t="str">
        <f>IF($C$1=Legördülő!$D$3,VLOOKUP(CONCATENATE($B$1,$C36,Legördülő!$G$11),Adatbázis!$A$6:$BY$2525,Adatbázis!AI$3,FALSE),IF($C$1=Legördülő!$D$5,VLOOKUP(CONCATENATE($B$1,$C36,$D$1),Adatbázis!$A$5:$BY$2525,Adatbázis!AI$3,FALSE),""))</f>
        <v/>
      </c>
      <c r="AB36" s="3" t="str">
        <f>IF($C$1=Legördülő!$D$3,VLOOKUP(CONCATENATE($B$1,$C36,Legördülő!$G$11),Adatbázis!$A$6:$BY$2525,Adatbázis!AJ$3,FALSE),IF($C$1=Legördülő!$D$5,VLOOKUP(CONCATENATE($B$1,$C36,$D$1),Adatbázis!$A$5:$BY$2525,Adatbázis!AJ$3,FALSE),""))</f>
        <v/>
      </c>
      <c r="AC36" s="3" t="str">
        <f>IF($C$1=Legördülő!$D$3,VLOOKUP(CONCATENATE($B$1,$C36,Legördülő!$G$11),Adatbázis!$A$6:$BY$2525,Adatbázis!AK$3,FALSE),IF($C$1=Legördülő!$D$5,VLOOKUP(CONCATENATE($B$1,$C36,$D$1),Adatbázis!$A$5:$BY$2525,Adatbázis!AK$3,FALSE),""))</f>
        <v/>
      </c>
      <c r="AD36" s="3" t="str">
        <f>IF($C$1=Legördülő!$D$3,VLOOKUP(CONCATENATE($B$1,$C36,Legördülő!$G$11),Adatbázis!$A$6:$BY$2525,Adatbázis!AL$3,FALSE),IF($C$1=Legördülő!$D$5,VLOOKUP(CONCATENATE($B$1,$C36,$D$1),Adatbázis!$A$5:$BY$2525,Adatbázis!AL$3,FALSE),""))</f>
        <v/>
      </c>
      <c r="AE36" s="3" t="str">
        <f>IF($C$1=Legördülő!$D$3,VLOOKUP(CONCATENATE($B$1,$C36,Legördülő!$G$11),Adatbázis!$A$6:$BY$2525,Adatbázis!AM$3,FALSE),IF($C$1=Legördülő!$D$5,VLOOKUP(CONCATENATE($B$1,$C36,$D$1),Adatbázis!$A$5:$BY$2525,Adatbázis!AM$3,FALSE),""))</f>
        <v/>
      </c>
      <c r="AF36" s="3" t="str">
        <f>IF($C$1=Legördülő!$D$3,VLOOKUP(CONCATENATE($B$1,$C36,Legördülő!$G$11),Adatbázis!$A$6:$BY$2525,Adatbázis!AN$3,FALSE),IF($C$1=Legördülő!$D$5,VLOOKUP(CONCATENATE($B$1,$C36,$D$1),Adatbázis!$A$5:$BY$2525,Adatbázis!AN$3,FALSE),""))</f>
        <v/>
      </c>
      <c r="AG36" s="3" t="str">
        <f>IF($C$1=Legördülő!$D$3,VLOOKUP(CONCATENATE($B$1,$C36,Legördülő!$G$11),Adatbázis!$A$6:$BY$2525,Adatbázis!AO$3,FALSE),IF($C$1=Legördülő!$D$5,VLOOKUP(CONCATENATE($B$1,$C36,$D$1),Adatbázis!$A$5:$BY$2525,Adatbázis!AO$3,FALSE),""))</f>
        <v/>
      </c>
      <c r="AH36" s="3" t="str">
        <f>IF($C$1=Legördülő!$D$3,VLOOKUP(CONCATENATE($B$1,$C36,Legördülő!$G$11),Adatbázis!$A$6:$BY$2525,Adatbázis!AP$3,FALSE),IF($C$1=Legördülő!$D$5,VLOOKUP(CONCATENATE($B$1,$C36,$D$1),Adatbázis!$A$5:$BY$2525,Adatbázis!AP$3,FALSE),""))</f>
        <v/>
      </c>
      <c r="AI36" s="3" t="str">
        <f>IF($C$1=Legördülő!$D$3,VLOOKUP(CONCATENATE($B$1,$C36,Legördülő!$G$11),Adatbázis!$A$6:$BY$2525,Adatbázis!AQ$3,FALSE),IF($C$1=Legördülő!$D$5,VLOOKUP(CONCATENATE($B$1,$C36,$D$1),Adatbázis!$A$5:$BY$2525,Adatbázis!AQ$3,FALSE),""))</f>
        <v/>
      </c>
      <c r="AJ36" s="3" t="str">
        <f>IF($C$1=Legördülő!$D$3,VLOOKUP(CONCATENATE($B$1,$C36,Legördülő!$G$11),Adatbázis!$A$6:$BY$2525,Adatbázis!AR$3,FALSE),IF($C$1=Legördülő!$D$5,VLOOKUP(CONCATENATE($B$1,$C36,$D$1),Adatbázis!$A$5:$BY$2525,Adatbázis!AR$3,FALSE),""))</f>
        <v/>
      </c>
      <c r="AK36" s="3" t="str">
        <f>IF($C$1=Legördülő!$D$3,VLOOKUP(CONCATENATE($B$1,$C36,Legördülő!$G$11),Adatbázis!$A$6:$BY$2525,Adatbázis!AS$3,FALSE),IF($C$1=Legördülő!$D$5,VLOOKUP(CONCATENATE($B$1,$C36,$D$1),Adatbázis!$A$5:$BY$2525,Adatbázis!AS$3,FALSE),""))</f>
        <v/>
      </c>
      <c r="AL36" s="3" t="str">
        <f>IF($C$1=Legördülő!$D$3,VLOOKUP(CONCATENATE($B$1,$C36,Legördülő!$G$11),Adatbázis!$A$6:$BY$2525,Adatbázis!AT$3,FALSE),IF($C$1=Legördülő!$D$5,VLOOKUP(CONCATENATE($B$1,$C36,$D$1),Adatbázis!$A$5:$BY$2525,Adatbázis!AT$3,FALSE),""))</f>
        <v/>
      </c>
      <c r="AM36" s="3" t="str">
        <f>IF($C$1=Legördülő!$D$3,VLOOKUP(CONCATENATE($B$1,$C36,Legördülő!$G$11),Adatbázis!$A$6:$BY$2525,Adatbázis!AU$3,FALSE),IF($C$1=Legördülő!$D$5,VLOOKUP(CONCATENATE($B$1,$C36,$D$1),Adatbázis!$A$5:$BY$2525,Adatbázis!AU$3,FALSE),""))</f>
        <v/>
      </c>
      <c r="AN36" s="3" t="str">
        <f>IF($C$1=Legördülő!$D$3,VLOOKUP(CONCATENATE($B$1,$C36,Legördülő!$G$11),Adatbázis!$A$6:$BY$2525,Adatbázis!AV$3,FALSE),IF($C$1=Legördülő!$D$5,VLOOKUP(CONCATENATE($B$1,$C36,$D$1),Adatbázis!$A$5:$BY$2525,Adatbázis!AV$3,FALSE),""))</f>
        <v/>
      </c>
      <c r="AO36" s="3" t="str">
        <f>IF($C$1=Legördülő!$D$3,VLOOKUP(CONCATENATE($B$1,$C36,Legördülő!$G$11),Adatbázis!$A$6:$BY$2525,Adatbázis!AW$3,FALSE),IF($C$1=Legördülő!$D$5,VLOOKUP(CONCATENATE($B$1,$C36,$D$1),Adatbázis!$A$5:$BY$2525,Adatbázis!AW$3,FALSE),""))</f>
        <v/>
      </c>
      <c r="AP36" s="3" t="str">
        <f>IF($C$1=Legördülő!$D$3,VLOOKUP(CONCATENATE($B$1,$C36,Legördülő!$G$11),Adatbázis!$A$6:$BY$2525,Adatbázis!AX$3,FALSE),IF($C$1=Legördülő!$D$5,VLOOKUP(CONCATENATE($B$1,$C36,$D$1),Adatbázis!$A$5:$BY$2525,Adatbázis!AX$3,FALSE),""))</f>
        <v/>
      </c>
      <c r="AQ36" s="3" t="str">
        <f>IF($C$1=Legördülő!$D$3,VLOOKUP(CONCATENATE($B$1,$C36,Legördülő!$G$11),Adatbázis!$A$6:$BY$2525,Adatbázis!AY$3,FALSE),IF($C$1=Legördülő!$D$5,VLOOKUP(CONCATENATE($B$1,$C36,$D$1),Adatbázis!$A$5:$BY$2525,Adatbázis!AY$3,FALSE),""))</f>
        <v/>
      </c>
      <c r="AR36" s="3" t="str">
        <f>IF($C$1=Legördülő!$D$3,VLOOKUP(CONCATENATE($B$1,$C36,Legördülő!$G$11),Adatbázis!$A$6:$BY$2525,Adatbázis!AZ$3,FALSE),IF($C$1=Legördülő!$D$5,VLOOKUP(CONCATENATE($B$1,$C36,$D$1),Adatbázis!$A$5:$BY$2525,Adatbázis!AZ$3,FALSE),""))</f>
        <v/>
      </c>
      <c r="AS36" s="3" t="str">
        <f>IF($C$1=Legördülő!$D$3,VLOOKUP(CONCATENATE($B$1,$C36,Legördülő!$G$11),Adatbázis!$A$6:$BY$2525,Adatbázis!BA$3,FALSE),IF($C$1=Legördülő!$D$5,VLOOKUP(CONCATENATE($B$1,$C36,$D$1),Adatbázis!$A$5:$BY$2525,Adatbázis!BA$3,FALSE),""))</f>
        <v/>
      </c>
      <c r="AT36" s="3" t="str">
        <f>IF($C$1=Legördülő!$D$3,VLOOKUP(CONCATENATE($B$1,$C36,Legördülő!$G$11),Adatbázis!$A$6:$BY$2525,Adatbázis!BB$3,FALSE),IF($C$1=Legördülő!$D$5,VLOOKUP(CONCATENATE($B$1,$C36,$D$1),Adatbázis!$A$5:$BY$2525,Adatbázis!BB$3,FALSE),""))</f>
        <v/>
      </c>
      <c r="AU36" s="3" t="str">
        <f>IF($C$1=Legördülő!$D$3,VLOOKUP(CONCATENATE($B$1,$C36,Legördülő!$G$11),Adatbázis!$A$6:$BY$2525,Adatbázis!BC$3,FALSE),IF($C$1=Legördülő!$D$5,VLOOKUP(CONCATENATE($B$1,$C36,$D$1),Adatbázis!$A$5:$BY$2525,Adatbázis!BC$3,FALSE),""))</f>
        <v/>
      </c>
      <c r="AV36" s="3" t="str">
        <f>IF($C$1=Legördülő!$D$3,VLOOKUP(CONCATENATE($B$1,$C36,Legördülő!$G$11),Adatbázis!$A$6:$BY$2525,Adatbázis!BD$3,FALSE),IF($C$1=Legördülő!$D$5,VLOOKUP(CONCATENATE($B$1,$C36,$D$1),Adatbázis!$A$5:$BY$2525,Adatbázis!BD$3,FALSE),""))</f>
        <v/>
      </c>
      <c r="AW36" s="3" t="str">
        <f>IF($C$1=Legördülő!$D$3,VLOOKUP(CONCATENATE($B$1,$C36,Legördülő!$G$11),Adatbázis!$A$6:$BY$2525,Adatbázis!BE$3,FALSE),IF($C$1=Legördülő!$D$5,VLOOKUP(CONCATENATE($B$1,$C36,$D$1),Adatbázis!$A$5:$BY$2525,Adatbázis!BE$3,FALSE),""))</f>
        <v/>
      </c>
      <c r="AX36" s="3" t="str">
        <f>IF($C$1=Legördülő!$D$3,VLOOKUP(CONCATENATE($B$1,$C36,Legördülő!$G$11),Adatbázis!$A$6:$BY$2525,Adatbázis!BF$3,FALSE),IF($C$1=Legördülő!$D$5,VLOOKUP(CONCATENATE($B$1,$C36,$D$1),Adatbázis!$A$5:$BY$2525,Adatbázis!BF$3,FALSE),""))</f>
        <v/>
      </c>
      <c r="AY36" s="3" t="str">
        <f>IF($C$1=Legördülő!$D$3,VLOOKUP(CONCATENATE($B$1,$C36,Legördülő!$G$11),Adatbázis!$A$6:$BY$2525,Adatbázis!BG$3,FALSE),IF($C$1=Legördülő!$D$5,VLOOKUP(CONCATENATE($B$1,$C36,$D$1),Adatbázis!$A$5:$BY$2525,Adatbázis!BG$3,FALSE),""))</f>
        <v/>
      </c>
      <c r="AZ36" s="3" t="str">
        <f>IF($C$1=Legördülő!$D$3,VLOOKUP(CONCATENATE($B$1,$C36,Legördülő!$G$11),Adatbázis!$A$6:$BY$2525,Adatbázis!BH$3,FALSE),IF($C$1=Legördülő!$D$5,VLOOKUP(CONCATENATE($B$1,$C36,$D$1),Adatbázis!$A$5:$BY$2525,Adatbázis!BH$3,FALSE),""))</f>
        <v/>
      </c>
      <c r="BA36" s="3" t="str">
        <f>IF($C$1=Legördülő!$D$3,VLOOKUP(CONCATENATE($B$1,$C36,Legördülő!$G$11),Adatbázis!$A$6:$BY$2525,Adatbázis!BI$3,FALSE),IF($C$1=Legördülő!$D$5,VLOOKUP(CONCATENATE($B$1,$C36,$D$1),Adatbázis!$A$5:$BY$2525,Adatbázis!BI$3,FALSE),""))</f>
        <v/>
      </c>
      <c r="BB36" s="3" t="str">
        <f>IF($C$1=Legördülő!$D$3,VLOOKUP(CONCATENATE($B$1,$C36,Legördülő!$G$11),Adatbázis!$A$6:$BY$2525,Adatbázis!BJ$3,FALSE),IF($C$1=Legördülő!$D$5,VLOOKUP(CONCATENATE($B$1,$C36,$D$1),Adatbázis!$A$5:$BY$2525,Adatbázis!BJ$3,FALSE),""))</f>
        <v/>
      </c>
      <c r="BC36" s="3" t="str">
        <f>IF($C$1=Legördülő!$D$3,VLOOKUP(CONCATENATE($B$1,$C36,Legördülő!$G$11),Adatbázis!$A$6:$BY$2525,Adatbázis!BK$3,FALSE),IF($C$1=Legördülő!$D$5,VLOOKUP(CONCATENATE($B$1,$C36,$D$1),Adatbázis!$A$5:$BY$2525,Adatbázis!BK$3,FALSE),""))</f>
        <v/>
      </c>
      <c r="BD36" s="3" t="str">
        <f>IF($C$1=Legördülő!$D$3,VLOOKUP(CONCATENATE($B$1,$C36,Legördülő!$G$11),Adatbázis!$A$6:$BY$2525,Adatbázis!BL$3,FALSE),IF($C$1=Legördülő!$D$5,VLOOKUP(CONCATENATE($B$1,$C36,$D$1),Adatbázis!$A$5:$BY$2525,Adatbázis!BL$3,FALSE),""))</f>
        <v/>
      </c>
      <c r="BE36" s="3" t="str">
        <f>IF($C$1=Legördülő!$D$3,VLOOKUP(CONCATENATE($B$1,$C36,Legördülő!$G$11),Adatbázis!$A$6:$BY$2525,Adatbázis!BM$3,FALSE),IF($C$1=Legördülő!$D$5,VLOOKUP(CONCATENATE($B$1,$C36,$D$1),Adatbázis!$A$5:$BY$2525,Adatbázis!BM$3,FALSE),""))</f>
        <v/>
      </c>
      <c r="BF36" s="3" t="str">
        <f>IF($C$1=Legördülő!$D$3,VLOOKUP(CONCATENATE($B$1,$C36,Legördülő!$G$11),Adatbázis!$A$6:$BY$2525,Adatbázis!BN$3,FALSE),IF($C$1=Legördülő!$D$5,VLOOKUP(CONCATENATE($B$1,$C36,$D$1),Adatbázis!$A$5:$BY$2525,Adatbázis!BN$3,FALSE),""))</f>
        <v/>
      </c>
      <c r="BG36" s="3" t="str">
        <f>IF($C$1=Legördülő!$D$3,VLOOKUP(CONCATENATE($B$1,$C36,Legördülő!$G$11),Adatbázis!$A$6:$BY$2525,Adatbázis!BO$3,FALSE),IF($C$1=Legördülő!$D$5,VLOOKUP(CONCATENATE($B$1,$C36,$D$1),Adatbázis!$A$5:$BY$2525,Adatbázis!BO$3,FALSE),""))</f>
        <v/>
      </c>
      <c r="BH36" s="3" t="str">
        <f>IF($C$1=Legördülő!$D$3,VLOOKUP(CONCATENATE($B$1,$C36,Legördülő!$G$11),Adatbázis!$A$6:$BY$2525,Adatbázis!BP$3,FALSE),IF($C$1=Legördülő!$D$5,VLOOKUP(CONCATENATE($B$1,$C36,$D$1),Adatbázis!$A$5:$BY$2525,Adatbázis!BP$3,FALSE),""))</f>
        <v/>
      </c>
      <c r="BI36" s="3" t="str">
        <f>IF($C$1=Legördülő!$D$3,VLOOKUP(CONCATENATE($B$1,$C36,Legördülő!$G$11),Adatbázis!$A$6:$BY$2525,Adatbázis!BQ$3,FALSE),IF($C$1=Legördülő!$D$5,VLOOKUP(CONCATENATE($B$1,$C36,$D$1),Adatbázis!$A$5:$BY$2525,Adatbázis!BQ$3,FALSE),""))</f>
        <v/>
      </c>
      <c r="BJ36" s="3" t="str">
        <f>IF($C$1=Legördülő!$D$3,VLOOKUP(CONCATENATE($B$1,$C36,Legördülő!$G$11),Adatbázis!$A$6:$BY$2525,Adatbázis!BR$3,FALSE),IF($C$1=Legördülő!$D$5,VLOOKUP(CONCATENATE($B$1,$C36,$D$1),Adatbázis!$A$5:$BY$2525,Adatbázis!BR$3,FALSE),""))</f>
        <v/>
      </c>
      <c r="BK36" s="3" t="str">
        <f>IF($C$1=Legördülő!$D$3,VLOOKUP(CONCATENATE($B$1,$C36,Legördülő!$G$11),Adatbázis!$A$6:$BY$2525,Adatbázis!BS$3,FALSE),IF($C$1=Legördülő!$D$5,VLOOKUP(CONCATENATE($B$1,$C36,$D$1),Adatbázis!$A$5:$BY$2525,Adatbázis!BS$3,FALSE),""))</f>
        <v/>
      </c>
      <c r="BL36" s="3" t="str">
        <f>IF($C$1=Legördülő!$D$3,VLOOKUP(CONCATENATE($B$1,$C36,Legördülő!$G$11),Adatbázis!$A$6:$BY$2525,Adatbázis!BT$3,FALSE),IF($C$1=Legördülő!$D$5,VLOOKUP(CONCATENATE($B$1,$C36,$D$1),Adatbázis!$A$5:$BY$2525,Adatbázis!BT$3,FALSE),""))</f>
        <v/>
      </c>
      <c r="BM36" s="3" t="str">
        <f>IF($C$1=Legördülő!$D$3,VLOOKUP(CONCATENATE($B$1,$C36,Legördülő!$G$11),Adatbázis!$A$6:$BY$2525,Adatbázis!BU$3,FALSE),IF($C$1=Legördülő!$D$5,VLOOKUP(CONCATENATE($B$1,$C36,$D$1),Adatbázis!$A$5:$BY$2525,Adatbázis!BU$3,FALSE),""))</f>
        <v/>
      </c>
      <c r="BN36" s="3" t="str">
        <f>IF($C$1=Legördülő!$D$3,VLOOKUP(CONCATENATE($B$1,$C36,Legördülő!$G$11),Adatbázis!$A$6:$BY$2525,Adatbázis!BV$3,FALSE),IF($C$1=Legördülő!$D$5,VLOOKUP(CONCATENATE($B$1,$C36,$D$1),Adatbázis!$A$5:$BY$2525,Adatbázis!BV$3,FALSE),""))</f>
        <v/>
      </c>
      <c r="BO36" s="3" t="str">
        <f>IF($C$1=Legördülő!$D$3,VLOOKUP(CONCATENATE($B$1,$C36,Legördülő!$G$11),Adatbázis!$A$6:$BY$2525,Adatbázis!BW$3,FALSE),IF($C$1=Legördülő!$D$5,VLOOKUP(CONCATENATE($B$1,$C36,$D$1),Adatbázis!$A$5:$BY$2525,Adatbázis!BW$3,FALSE),""))</f>
        <v/>
      </c>
      <c r="BP36" s="3" t="str">
        <f>IF($C$1=Legördülő!$D$3,VLOOKUP(CONCATENATE($B$1,$C36,Legördülő!$G$11),Adatbázis!$A$6:$BY$2525,Adatbázis!BX$3,FALSE),IF($C$1=Legördülő!$D$5,VLOOKUP(CONCATENATE($B$1,$C36,$D$1),Adatbázis!$A$5:$BY$2525,Adatbázis!BX$3,FALSE),""))</f>
        <v/>
      </c>
    </row>
    <row r="37" spans="2:68" x14ac:dyDescent="0.25">
      <c r="B37">
        <f t="shared" si="0"/>
        <v>2010</v>
      </c>
      <c r="C37" s="2" t="str">
        <f>IF($C$1=Legördülő!$D$4,"",Adatbázis!$L40)</f>
        <v>79 Egyéb ipari és építőipari foglalkozások</v>
      </c>
      <c r="D37" t="str">
        <f>IF($C$1=Legördülő!$D$5,$D$1,"")</f>
        <v/>
      </c>
      <c r="E37" s="3">
        <f>IF($C$1=Legördülő!$D$2,VLOOKUP(CONCATENATE(Megjelenítő!$B$1,Megjelenítő!$C37,Megjelenítő!E$2),Adatbázis!$B$6:$BY$2525,76,FALSE),IF($C$1=Legördülő!$D$3,VLOOKUP(CONCATENATE($B$1,$C37,Legördülő!$G$11),Adatbázis!$A$6:$BY$2525,Adatbázis!M$3,FALSE),IF($C$1=Legördülő!$D$5,VLOOKUP(CONCATENATE($B$1,$C37,$D$1),Adatbázis!$A$5:$BY$2525,Adatbázis!M$3,FALSE),"")))</f>
        <v>39</v>
      </c>
      <c r="F37" s="3">
        <f>IF($C$1=Legördülő!$D$2,VLOOKUP(CONCATENATE(Megjelenítő!$B$1,Megjelenítő!$C37,Megjelenítő!F$2),Adatbázis!$B$6:$BY$2525,76,FALSE),IF($C$1=Legördülő!$D$3,VLOOKUP(CONCATENATE($B$1,$C37,Legördülő!$G$11),Adatbázis!$A$6:$BY$2525,Adatbázis!N$3,FALSE),IF($C$1=Legördülő!$D$5,VLOOKUP(CONCATENATE($B$1,$C37,$D$1),Adatbázis!$A$5:$BY$2525,Adatbázis!N$3,FALSE),"")))</f>
        <v>1982.5</v>
      </c>
      <c r="G37" s="3">
        <f>IF($C$1=Legördülő!$D$2,VLOOKUP(CONCATENATE(Megjelenítő!$B$1,Megjelenítő!$C37,Megjelenítő!G$2),Adatbázis!$B$6:$BY$2525,76,FALSE),IF($C$1=Legördülő!$D$3,VLOOKUP(CONCATENATE($B$1,$C37,Legördülő!$G$11),Adatbázis!$A$6:$BY$2525,Adatbázis!O$3,FALSE),IF($C$1=Legördülő!$D$5,VLOOKUP(CONCATENATE($B$1,$C37,$D$1),Adatbázis!$A$5:$BY$2525,Adatbázis!O$3,FALSE),"")))</f>
        <v>419.16666666666669</v>
      </c>
      <c r="H37" s="3">
        <f>IF($C$1=Legördülő!$D$2,VLOOKUP(CONCATENATE(Megjelenítő!$B$1,Megjelenítő!$C37,Megjelenítő!H$2),Adatbázis!$B$6:$BY$2525,76,FALSE),IF($C$1=Legördülő!$D$3,VLOOKUP(CONCATENATE($B$1,$C37,Legördülő!$G$11),Adatbázis!$A$6:$BY$2525,Adatbázis!P$3,FALSE),IF($C$1=Legördülő!$D$5,VLOOKUP(CONCATENATE($B$1,$C37,$D$1),Adatbázis!$A$5:$BY$2525,Adatbázis!P$3,FALSE),"")))</f>
        <v>3941.9999999999995</v>
      </c>
      <c r="I37" s="3">
        <f>IF($C$1=Legördülő!$D$2,VLOOKUP(CONCATENATE(Megjelenítő!$B$1,Megjelenítő!$C37,Megjelenítő!I$2),Adatbázis!$B$6:$BY$2525,76,FALSE),IF($C$1=Legördülő!$D$3,VLOOKUP(CONCATENATE($B$1,$C37,Legördülő!$G$11),Adatbázis!$A$6:$BY$2525,Adatbázis!Q$3,FALSE),IF($C$1=Legördülő!$D$5,VLOOKUP(CONCATENATE($B$1,$C37,$D$1),Adatbázis!$A$5:$BY$2525,Adatbázis!Q$3,FALSE),"")))</f>
        <v>1058.3333333333333</v>
      </c>
      <c r="J37" s="3">
        <f>IF($C$1=Legördülő!$D$2,VLOOKUP(CONCATENATE(Megjelenítő!$B$1,Megjelenítő!$C37,Megjelenítő!J$2),Adatbázis!$B$6:$BY$2525,76,FALSE),IF($C$1=Legördülő!$D$3,VLOOKUP(CONCATENATE($B$1,$C37,Legördülő!$G$11),Adatbázis!$A$6:$BY$2525,Adatbázis!R$3,FALSE),IF($C$1=Legördülő!$D$5,VLOOKUP(CONCATENATE($B$1,$C37,$D$1),Adatbázis!$A$5:$BY$2525,Adatbázis!R$3,FALSE),"")))</f>
        <v>527.33333333333326</v>
      </c>
      <c r="K37" s="3">
        <f>IF($C$1=Legördülő!$D$2,VLOOKUP(CONCATENATE(Megjelenítő!$B$1,Megjelenítő!$C37,Megjelenítő!K$2),Adatbázis!$B$6:$BY$2525,76,FALSE),IF($C$1=Legördülő!$D$3,VLOOKUP(CONCATENATE($B$1,$C37,Legördülő!$G$11),Adatbázis!$A$6:$BY$2525,Adatbázis!S$3,FALSE),IF($C$1=Legördülő!$D$5,VLOOKUP(CONCATENATE($B$1,$C37,$D$1),Adatbázis!$A$5:$BY$2525,Adatbázis!S$3,FALSE),"")))</f>
        <v>288.5</v>
      </c>
      <c r="L37" s="3">
        <f>IF($C$1=Legördülő!$D$2,VLOOKUP(CONCATENATE(Megjelenítő!$B$1,Megjelenítő!$C37,Megjelenítő!L$2),Adatbázis!$B$6:$BY$2525,76,FALSE),IF($C$1=Legördülő!$D$3,VLOOKUP(CONCATENATE($B$1,$C37,Legördülő!$G$11),Adatbázis!$A$6:$BY$2525,Adatbázis!T$3,FALSE),IF($C$1=Legördülő!$D$5,VLOOKUP(CONCATENATE($B$1,$C37,$D$1),Adatbázis!$A$5:$BY$2525,Adatbázis!T$3,FALSE),"")))</f>
        <v>62.5</v>
      </c>
      <c r="M37" s="3">
        <f>IF($C$1=Legördülő!$D$2,VLOOKUP(CONCATENATE(Megjelenítő!$B$1,Megjelenítő!$C37,Megjelenítő!M$2),Adatbázis!$B$6:$BY$2525,76,FALSE),IF($C$1=Legördülő!$D$3,VLOOKUP(CONCATENATE($B$1,$C37,Legördülő!$G$11),Adatbázis!$A$6:$BY$2525,Adatbázis!U$3,FALSE),IF($C$1=Legördülő!$D$5,VLOOKUP(CONCATENATE($B$1,$C37,$D$1),Adatbázis!$A$5:$BY$2525,Adatbázis!U$3,FALSE),"")))</f>
        <v>25.166666666666664</v>
      </c>
      <c r="N37" s="3">
        <f>IF($C$1=Legördülő!$D$2,VLOOKUP(CONCATENATE(Megjelenítő!$B$1,Megjelenítő!$C37,Megjelenítő!N$2),Adatbázis!$B$6:$BY$2525,76,FALSE),IF($C$1=Legördülő!$D$3,VLOOKUP(CONCATENATE($B$1,$C37,Legördülő!$G$11),Adatbázis!$A$6:$BY$2525,Adatbázis!V$3,FALSE),IF($C$1=Legördülő!$D$5,VLOOKUP(CONCATENATE($B$1,$C37,$D$1),Adatbázis!$A$5:$BY$2525,Adatbázis!V$3,FALSE),"")))</f>
        <v>8344.5</v>
      </c>
      <c r="O37" s="3" t="str">
        <f>IF($C$1=Legördülő!$D$3,VLOOKUP(CONCATENATE($B$1,$C37,Legördülő!$G$11),Adatbázis!$A$6:$BY$2525,Adatbázis!W$3,FALSE),IF($C$1=Legördülő!$D$5,VLOOKUP(CONCATENATE($B$1,$C37,$D$1),Adatbázis!$A$5:$BY$2525,Adatbázis!W$3,FALSE),""))</f>
        <v/>
      </c>
      <c r="P37" s="3" t="str">
        <f>IF($C$1=Legördülő!$D$3,VLOOKUP(CONCATENATE($B$1,$C37,Legördülő!$G$11),Adatbázis!$A$6:$BY$2525,Adatbázis!X$3,FALSE),IF($C$1=Legördülő!$D$5,VLOOKUP(CONCATENATE($B$1,$C37,$D$1),Adatbázis!$A$5:$BY$2525,Adatbázis!X$3,FALSE),""))</f>
        <v/>
      </c>
      <c r="Q37" s="3" t="str">
        <f>IF($C$1=Legördülő!$D$3,VLOOKUP(CONCATENATE($B$1,$C37,Legördülő!$G$11),Adatbázis!$A$6:$BY$2525,Adatbázis!Y$3,FALSE),IF($C$1=Legördülő!$D$5,VLOOKUP(CONCATENATE($B$1,$C37,$D$1),Adatbázis!$A$5:$BY$2525,Adatbázis!Y$3,FALSE),""))</f>
        <v/>
      </c>
      <c r="R37" s="3" t="str">
        <f>IF($C$1=Legördülő!$D$3,VLOOKUP(CONCATENATE($B$1,$C37,Legördülő!$G$11),Adatbázis!$A$6:$BY$2525,Adatbázis!Z$3,FALSE),IF($C$1=Legördülő!$D$5,VLOOKUP(CONCATENATE($B$1,$C37,$D$1),Adatbázis!$A$5:$BY$2525,Adatbázis!Z$3,FALSE),""))</f>
        <v/>
      </c>
      <c r="S37" s="3" t="str">
        <f>IF($C$1=Legördülő!$D$3,VLOOKUP(CONCATENATE($B$1,$C37,Legördülő!$G$11),Adatbázis!$A$6:$BY$2525,Adatbázis!AA$3,FALSE),IF($C$1=Legördülő!$D$5,VLOOKUP(CONCATENATE($B$1,$C37,$D$1),Adatbázis!$A$5:$BY$2525,Adatbázis!AA$3,FALSE),""))</f>
        <v/>
      </c>
      <c r="T37" s="3" t="str">
        <f>IF($C$1=Legördülő!$D$3,VLOOKUP(CONCATENATE($B$1,$C37,Legördülő!$G$11),Adatbázis!$A$6:$BY$2525,Adatbázis!AB$3,FALSE),IF($C$1=Legördülő!$D$5,VLOOKUP(CONCATENATE($B$1,$C37,$D$1),Adatbázis!$A$5:$BY$2525,Adatbázis!AB$3,FALSE),""))</f>
        <v/>
      </c>
      <c r="U37" s="3" t="str">
        <f>IF($C$1=Legördülő!$D$3,VLOOKUP(CONCATENATE($B$1,$C37,Legördülő!$G$11),Adatbázis!$A$6:$BY$2525,Adatbázis!AC$3,FALSE),IF($C$1=Legördülő!$D$5,VLOOKUP(CONCATENATE($B$1,$C37,$D$1),Adatbázis!$A$5:$BY$2525,Adatbázis!AC$3,FALSE),""))</f>
        <v/>
      </c>
      <c r="V37" s="3" t="str">
        <f>IF($C$1=Legördülő!$D$3,VLOOKUP(CONCATENATE($B$1,$C37,Legördülő!$G$11),Adatbázis!$A$6:$BY$2525,Adatbázis!AD$3,FALSE),IF($C$1=Legördülő!$D$5,VLOOKUP(CONCATENATE($B$1,$C37,$D$1),Adatbázis!$A$5:$BY$2525,Adatbázis!AD$3,FALSE),""))</f>
        <v/>
      </c>
      <c r="W37" s="3" t="str">
        <f>IF($C$1=Legördülő!$D$3,VLOOKUP(CONCATENATE($B$1,$C37,Legördülő!$G$11),Adatbázis!$A$6:$BY$2525,Adatbázis!AE$3,FALSE),IF($C$1=Legördülő!$D$5,VLOOKUP(CONCATENATE($B$1,$C37,$D$1),Adatbázis!$A$5:$BY$2525,Adatbázis!AE$3,FALSE),""))</f>
        <v/>
      </c>
      <c r="X37" s="3" t="str">
        <f>IF($C$1=Legördülő!$D$3,VLOOKUP(CONCATENATE($B$1,$C37,Legördülő!$G$11),Adatbázis!$A$6:$BY$2525,Adatbázis!AF$3,FALSE),IF($C$1=Legördülő!$D$5,VLOOKUP(CONCATENATE($B$1,$C37,$D$1),Adatbázis!$A$5:$BY$2525,Adatbázis!AF$3,FALSE),""))</f>
        <v/>
      </c>
      <c r="Y37" s="3" t="str">
        <f>IF($C$1=Legördülő!$D$3,VLOOKUP(CONCATENATE($B$1,$C37,Legördülő!$G$11),Adatbázis!$A$6:$BY$2525,Adatbázis!AG$3,FALSE),IF($C$1=Legördülő!$D$5,VLOOKUP(CONCATENATE($B$1,$C37,$D$1),Adatbázis!$A$5:$BY$2525,Adatbázis!AG$3,FALSE),""))</f>
        <v/>
      </c>
      <c r="Z37" s="3" t="str">
        <f>IF($C$1=Legördülő!$D$3,VLOOKUP(CONCATENATE($B$1,$C37,Legördülő!$G$11),Adatbázis!$A$6:$BY$2525,Adatbázis!AH$3,FALSE),IF($C$1=Legördülő!$D$5,VLOOKUP(CONCATENATE($B$1,$C37,$D$1),Adatbázis!$A$5:$BY$2525,Adatbázis!AH$3,FALSE),""))</f>
        <v/>
      </c>
      <c r="AA37" s="3" t="str">
        <f>IF($C$1=Legördülő!$D$3,VLOOKUP(CONCATENATE($B$1,$C37,Legördülő!$G$11),Adatbázis!$A$6:$BY$2525,Adatbázis!AI$3,FALSE),IF($C$1=Legördülő!$D$5,VLOOKUP(CONCATENATE($B$1,$C37,$D$1),Adatbázis!$A$5:$BY$2525,Adatbázis!AI$3,FALSE),""))</f>
        <v/>
      </c>
      <c r="AB37" s="3" t="str">
        <f>IF($C$1=Legördülő!$D$3,VLOOKUP(CONCATENATE($B$1,$C37,Legördülő!$G$11),Adatbázis!$A$6:$BY$2525,Adatbázis!AJ$3,FALSE),IF($C$1=Legördülő!$D$5,VLOOKUP(CONCATENATE($B$1,$C37,$D$1),Adatbázis!$A$5:$BY$2525,Adatbázis!AJ$3,FALSE),""))</f>
        <v/>
      </c>
      <c r="AC37" s="3" t="str">
        <f>IF($C$1=Legördülő!$D$3,VLOOKUP(CONCATENATE($B$1,$C37,Legördülő!$G$11),Adatbázis!$A$6:$BY$2525,Adatbázis!AK$3,FALSE),IF($C$1=Legördülő!$D$5,VLOOKUP(CONCATENATE($B$1,$C37,$D$1),Adatbázis!$A$5:$BY$2525,Adatbázis!AK$3,FALSE),""))</f>
        <v/>
      </c>
      <c r="AD37" s="3" t="str">
        <f>IF($C$1=Legördülő!$D$3,VLOOKUP(CONCATENATE($B$1,$C37,Legördülő!$G$11),Adatbázis!$A$6:$BY$2525,Adatbázis!AL$3,FALSE),IF($C$1=Legördülő!$D$5,VLOOKUP(CONCATENATE($B$1,$C37,$D$1),Adatbázis!$A$5:$BY$2525,Adatbázis!AL$3,FALSE),""))</f>
        <v/>
      </c>
      <c r="AE37" s="3" t="str">
        <f>IF($C$1=Legördülő!$D$3,VLOOKUP(CONCATENATE($B$1,$C37,Legördülő!$G$11),Adatbázis!$A$6:$BY$2525,Adatbázis!AM$3,FALSE),IF($C$1=Legördülő!$D$5,VLOOKUP(CONCATENATE($B$1,$C37,$D$1),Adatbázis!$A$5:$BY$2525,Adatbázis!AM$3,FALSE),""))</f>
        <v/>
      </c>
      <c r="AF37" s="3" t="str">
        <f>IF($C$1=Legördülő!$D$3,VLOOKUP(CONCATENATE($B$1,$C37,Legördülő!$G$11),Adatbázis!$A$6:$BY$2525,Adatbázis!AN$3,FALSE),IF($C$1=Legördülő!$D$5,VLOOKUP(CONCATENATE($B$1,$C37,$D$1),Adatbázis!$A$5:$BY$2525,Adatbázis!AN$3,FALSE),""))</f>
        <v/>
      </c>
      <c r="AG37" s="3" t="str">
        <f>IF($C$1=Legördülő!$D$3,VLOOKUP(CONCATENATE($B$1,$C37,Legördülő!$G$11),Adatbázis!$A$6:$BY$2525,Adatbázis!AO$3,FALSE),IF($C$1=Legördülő!$D$5,VLOOKUP(CONCATENATE($B$1,$C37,$D$1),Adatbázis!$A$5:$BY$2525,Adatbázis!AO$3,FALSE),""))</f>
        <v/>
      </c>
      <c r="AH37" s="3" t="str">
        <f>IF($C$1=Legördülő!$D$3,VLOOKUP(CONCATENATE($B$1,$C37,Legördülő!$G$11),Adatbázis!$A$6:$BY$2525,Adatbázis!AP$3,FALSE),IF($C$1=Legördülő!$D$5,VLOOKUP(CONCATENATE($B$1,$C37,$D$1),Adatbázis!$A$5:$BY$2525,Adatbázis!AP$3,FALSE),""))</f>
        <v/>
      </c>
      <c r="AI37" s="3" t="str">
        <f>IF($C$1=Legördülő!$D$3,VLOOKUP(CONCATENATE($B$1,$C37,Legördülő!$G$11),Adatbázis!$A$6:$BY$2525,Adatbázis!AQ$3,FALSE),IF($C$1=Legördülő!$D$5,VLOOKUP(CONCATENATE($B$1,$C37,$D$1),Adatbázis!$A$5:$BY$2525,Adatbázis!AQ$3,FALSE),""))</f>
        <v/>
      </c>
      <c r="AJ37" s="3" t="str">
        <f>IF($C$1=Legördülő!$D$3,VLOOKUP(CONCATENATE($B$1,$C37,Legördülő!$G$11),Adatbázis!$A$6:$BY$2525,Adatbázis!AR$3,FALSE),IF($C$1=Legördülő!$D$5,VLOOKUP(CONCATENATE($B$1,$C37,$D$1),Adatbázis!$A$5:$BY$2525,Adatbázis!AR$3,FALSE),""))</f>
        <v/>
      </c>
      <c r="AK37" s="3" t="str">
        <f>IF($C$1=Legördülő!$D$3,VLOOKUP(CONCATENATE($B$1,$C37,Legördülő!$G$11),Adatbázis!$A$6:$BY$2525,Adatbázis!AS$3,FALSE),IF($C$1=Legördülő!$D$5,VLOOKUP(CONCATENATE($B$1,$C37,$D$1),Adatbázis!$A$5:$BY$2525,Adatbázis!AS$3,FALSE),""))</f>
        <v/>
      </c>
      <c r="AL37" s="3" t="str">
        <f>IF($C$1=Legördülő!$D$3,VLOOKUP(CONCATENATE($B$1,$C37,Legördülő!$G$11),Adatbázis!$A$6:$BY$2525,Adatbázis!AT$3,FALSE),IF($C$1=Legördülő!$D$5,VLOOKUP(CONCATENATE($B$1,$C37,$D$1),Adatbázis!$A$5:$BY$2525,Adatbázis!AT$3,FALSE),""))</f>
        <v/>
      </c>
      <c r="AM37" s="3" t="str">
        <f>IF($C$1=Legördülő!$D$3,VLOOKUP(CONCATENATE($B$1,$C37,Legördülő!$G$11),Adatbázis!$A$6:$BY$2525,Adatbázis!AU$3,FALSE),IF($C$1=Legördülő!$D$5,VLOOKUP(CONCATENATE($B$1,$C37,$D$1),Adatbázis!$A$5:$BY$2525,Adatbázis!AU$3,FALSE),""))</f>
        <v/>
      </c>
      <c r="AN37" s="3" t="str">
        <f>IF($C$1=Legördülő!$D$3,VLOOKUP(CONCATENATE($B$1,$C37,Legördülő!$G$11),Adatbázis!$A$6:$BY$2525,Adatbázis!AV$3,FALSE),IF($C$1=Legördülő!$D$5,VLOOKUP(CONCATENATE($B$1,$C37,$D$1),Adatbázis!$A$5:$BY$2525,Adatbázis!AV$3,FALSE),""))</f>
        <v/>
      </c>
      <c r="AO37" s="3" t="str">
        <f>IF($C$1=Legördülő!$D$3,VLOOKUP(CONCATENATE($B$1,$C37,Legördülő!$G$11),Adatbázis!$A$6:$BY$2525,Adatbázis!AW$3,FALSE),IF($C$1=Legördülő!$D$5,VLOOKUP(CONCATENATE($B$1,$C37,$D$1),Adatbázis!$A$5:$BY$2525,Adatbázis!AW$3,FALSE),""))</f>
        <v/>
      </c>
      <c r="AP37" s="3" t="str">
        <f>IF($C$1=Legördülő!$D$3,VLOOKUP(CONCATENATE($B$1,$C37,Legördülő!$G$11),Adatbázis!$A$6:$BY$2525,Adatbázis!AX$3,FALSE),IF($C$1=Legördülő!$D$5,VLOOKUP(CONCATENATE($B$1,$C37,$D$1),Adatbázis!$A$5:$BY$2525,Adatbázis!AX$3,FALSE),""))</f>
        <v/>
      </c>
      <c r="AQ37" s="3" t="str">
        <f>IF($C$1=Legördülő!$D$3,VLOOKUP(CONCATENATE($B$1,$C37,Legördülő!$G$11),Adatbázis!$A$6:$BY$2525,Adatbázis!AY$3,FALSE),IF($C$1=Legördülő!$D$5,VLOOKUP(CONCATENATE($B$1,$C37,$D$1),Adatbázis!$A$5:$BY$2525,Adatbázis!AY$3,FALSE),""))</f>
        <v/>
      </c>
      <c r="AR37" s="3" t="str">
        <f>IF($C$1=Legördülő!$D$3,VLOOKUP(CONCATENATE($B$1,$C37,Legördülő!$G$11),Adatbázis!$A$6:$BY$2525,Adatbázis!AZ$3,FALSE),IF($C$1=Legördülő!$D$5,VLOOKUP(CONCATENATE($B$1,$C37,$D$1),Adatbázis!$A$5:$BY$2525,Adatbázis!AZ$3,FALSE),""))</f>
        <v/>
      </c>
      <c r="AS37" s="3" t="str">
        <f>IF($C$1=Legördülő!$D$3,VLOOKUP(CONCATENATE($B$1,$C37,Legördülő!$G$11),Adatbázis!$A$6:$BY$2525,Adatbázis!BA$3,FALSE),IF($C$1=Legördülő!$D$5,VLOOKUP(CONCATENATE($B$1,$C37,$D$1),Adatbázis!$A$5:$BY$2525,Adatbázis!BA$3,FALSE),""))</f>
        <v/>
      </c>
      <c r="AT37" s="3" t="str">
        <f>IF($C$1=Legördülő!$D$3,VLOOKUP(CONCATENATE($B$1,$C37,Legördülő!$G$11),Adatbázis!$A$6:$BY$2525,Adatbázis!BB$3,FALSE),IF($C$1=Legördülő!$D$5,VLOOKUP(CONCATENATE($B$1,$C37,$D$1),Adatbázis!$A$5:$BY$2525,Adatbázis!BB$3,FALSE),""))</f>
        <v/>
      </c>
      <c r="AU37" s="3" t="str">
        <f>IF($C$1=Legördülő!$D$3,VLOOKUP(CONCATENATE($B$1,$C37,Legördülő!$G$11),Adatbázis!$A$6:$BY$2525,Adatbázis!BC$3,FALSE),IF($C$1=Legördülő!$D$5,VLOOKUP(CONCATENATE($B$1,$C37,$D$1),Adatbázis!$A$5:$BY$2525,Adatbázis!BC$3,FALSE),""))</f>
        <v/>
      </c>
      <c r="AV37" s="3" t="str">
        <f>IF($C$1=Legördülő!$D$3,VLOOKUP(CONCATENATE($B$1,$C37,Legördülő!$G$11),Adatbázis!$A$6:$BY$2525,Adatbázis!BD$3,FALSE),IF($C$1=Legördülő!$D$5,VLOOKUP(CONCATENATE($B$1,$C37,$D$1),Adatbázis!$A$5:$BY$2525,Adatbázis!BD$3,FALSE),""))</f>
        <v/>
      </c>
      <c r="AW37" s="3" t="str">
        <f>IF($C$1=Legördülő!$D$3,VLOOKUP(CONCATENATE($B$1,$C37,Legördülő!$G$11),Adatbázis!$A$6:$BY$2525,Adatbázis!BE$3,FALSE),IF($C$1=Legördülő!$D$5,VLOOKUP(CONCATENATE($B$1,$C37,$D$1),Adatbázis!$A$5:$BY$2525,Adatbázis!BE$3,FALSE),""))</f>
        <v/>
      </c>
      <c r="AX37" s="3" t="str">
        <f>IF($C$1=Legördülő!$D$3,VLOOKUP(CONCATENATE($B$1,$C37,Legördülő!$G$11),Adatbázis!$A$6:$BY$2525,Adatbázis!BF$3,FALSE),IF($C$1=Legördülő!$D$5,VLOOKUP(CONCATENATE($B$1,$C37,$D$1),Adatbázis!$A$5:$BY$2525,Adatbázis!BF$3,FALSE),""))</f>
        <v/>
      </c>
      <c r="AY37" s="3" t="str">
        <f>IF($C$1=Legördülő!$D$3,VLOOKUP(CONCATENATE($B$1,$C37,Legördülő!$G$11),Adatbázis!$A$6:$BY$2525,Adatbázis!BG$3,FALSE),IF($C$1=Legördülő!$D$5,VLOOKUP(CONCATENATE($B$1,$C37,$D$1),Adatbázis!$A$5:$BY$2525,Adatbázis!BG$3,FALSE),""))</f>
        <v/>
      </c>
      <c r="AZ37" s="3" t="str">
        <f>IF($C$1=Legördülő!$D$3,VLOOKUP(CONCATENATE($B$1,$C37,Legördülő!$G$11),Adatbázis!$A$6:$BY$2525,Adatbázis!BH$3,FALSE),IF($C$1=Legördülő!$D$5,VLOOKUP(CONCATENATE($B$1,$C37,$D$1),Adatbázis!$A$5:$BY$2525,Adatbázis!BH$3,FALSE),""))</f>
        <v/>
      </c>
      <c r="BA37" s="3" t="str">
        <f>IF($C$1=Legördülő!$D$3,VLOOKUP(CONCATENATE($B$1,$C37,Legördülő!$G$11),Adatbázis!$A$6:$BY$2525,Adatbázis!BI$3,FALSE),IF($C$1=Legördülő!$D$5,VLOOKUP(CONCATENATE($B$1,$C37,$D$1),Adatbázis!$A$5:$BY$2525,Adatbázis!BI$3,FALSE),""))</f>
        <v/>
      </c>
      <c r="BB37" s="3" t="str">
        <f>IF($C$1=Legördülő!$D$3,VLOOKUP(CONCATENATE($B$1,$C37,Legördülő!$G$11),Adatbázis!$A$6:$BY$2525,Adatbázis!BJ$3,FALSE),IF($C$1=Legördülő!$D$5,VLOOKUP(CONCATENATE($B$1,$C37,$D$1),Adatbázis!$A$5:$BY$2525,Adatbázis!BJ$3,FALSE),""))</f>
        <v/>
      </c>
      <c r="BC37" s="3" t="str">
        <f>IF($C$1=Legördülő!$D$3,VLOOKUP(CONCATENATE($B$1,$C37,Legördülő!$G$11),Adatbázis!$A$6:$BY$2525,Adatbázis!BK$3,FALSE),IF($C$1=Legördülő!$D$5,VLOOKUP(CONCATENATE($B$1,$C37,$D$1),Adatbázis!$A$5:$BY$2525,Adatbázis!BK$3,FALSE),""))</f>
        <v/>
      </c>
      <c r="BD37" s="3" t="str">
        <f>IF($C$1=Legördülő!$D$3,VLOOKUP(CONCATENATE($B$1,$C37,Legördülő!$G$11),Adatbázis!$A$6:$BY$2525,Adatbázis!BL$3,FALSE),IF($C$1=Legördülő!$D$5,VLOOKUP(CONCATENATE($B$1,$C37,$D$1),Adatbázis!$A$5:$BY$2525,Adatbázis!BL$3,FALSE),""))</f>
        <v/>
      </c>
      <c r="BE37" s="3" t="str">
        <f>IF($C$1=Legördülő!$D$3,VLOOKUP(CONCATENATE($B$1,$C37,Legördülő!$G$11),Adatbázis!$A$6:$BY$2525,Adatbázis!BM$3,FALSE),IF($C$1=Legördülő!$D$5,VLOOKUP(CONCATENATE($B$1,$C37,$D$1),Adatbázis!$A$5:$BY$2525,Adatbázis!BM$3,FALSE),""))</f>
        <v/>
      </c>
      <c r="BF37" s="3" t="str">
        <f>IF($C$1=Legördülő!$D$3,VLOOKUP(CONCATENATE($B$1,$C37,Legördülő!$G$11),Adatbázis!$A$6:$BY$2525,Adatbázis!BN$3,FALSE),IF($C$1=Legördülő!$D$5,VLOOKUP(CONCATENATE($B$1,$C37,$D$1),Adatbázis!$A$5:$BY$2525,Adatbázis!BN$3,FALSE),""))</f>
        <v/>
      </c>
      <c r="BG37" s="3" t="str">
        <f>IF($C$1=Legördülő!$D$3,VLOOKUP(CONCATENATE($B$1,$C37,Legördülő!$G$11),Adatbázis!$A$6:$BY$2525,Adatbázis!BO$3,FALSE),IF($C$1=Legördülő!$D$5,VLOOKUP(CONCATENATE($B$1,$C37,$D$1),Adatbázis!$A$5:$BY$2525,Adatbázis!BO$3,FALSE),""))</f>
        <v/>
      </c>
      <c r="BH37" s="3" t="str">
        <f>IF($C$1=Legördülő!$D$3,VLOOKUP(CONCATENATE($B$1,$C37,Legördülő!$G$11),Adatbázis!$A$6:$BY$2525,Adatbázis!BP$3,FALSE),IF($C$1=Legördülő!$D$5,VLOOKUP(CONCATENATE($B$1,$C37,$D$1),Adatbázis!$A$5:$BY$2525,Adatbázis!BP$3,FALSE),""))</f>
        <v/>
      </c>
      <c r="BI37" s="3" t="str">
        <f>IF($C$1=Legördülő!$D$3,VLOOKUP(CONCATENATE($B$1,$C37,Legördülő!$G$11),Adatbázis!$A$6:$BY$2525,Adatbázis!BQ$3,FALSE),IF($C$1=Legördülő!$D$5,VLOOKUP(CONCATENATE($B$1,$C37,$D$1),Adatbázis!$A$5:$BY$2525,Adatbázis!BQ$3,FALSE),""))</f>
        <v/>
      </c>
      <c r="BJ37" s="3" t="str">
        <f>IF($C$1=Legördülő!$D$3,VLOOKUP(CONCATENATE($B$1,$C37,Legördülő!$G$11),Adatbázis!$A$6:$BY$2525,Adatbázis!BR$3,FALSE),IF($C$1=Legördülő!$D$5,VLOOKUP(CONCATENATE($B$1,$C37,$D$1),Adatbázis!$A$5:$BY$2525,Adatbázis!BR$3,FALSE),""))</f>
        <v/>
      </c>
      <c r="BK37" s="3" t="str">
        <f>IF($C$1=Legördülő!$D$3,VLOOKUP(CONCATENATE($B$1,$C37,Legördülő!$G$11),Adatbázis!$A$6:$BY$2525,Adatbázis!BS$3,FALSE),IF($C$1=Legördülő!$D$5,VLOOKUP(CONCATENATE($B$1,$C37,$D$1),Adatbázis!$A$5:$BY$2525,Adatbázis!BS$3,FALSE),""))</f>
        <v/>
      </c>
      <c r="BL37" s="3" t="str">
        <f>IF($C$1=Legördülő!$D$3,VLOOKUP(CONCATENATE($B$1,$C37,Legördülő!$G$11),Adatbázis!$A$6:$BY$2525,Adatbázis!BT$3,FALSE),IF($C$1=Legördülő!$D$5,VLOOKUP(CONCATENATE($B$1,$C37,$D$1),Adatbázis!$A$5:$BY$2525,Adatbázis!BT$3,FALSE),""))</f>
        <v/>
      </c>
      <c r="BM37" s="3" t="str">
        <f>IF($C$1=Legördülő!$D$3,VLOOKUP(CONCATENATE($B$1,$C37,Legördülő!$G$11),Adatbázis!$A$6:$BY$2525,Adatbázis!BU$3,FALSE),IF($C$1=Legördülő!$D$5,VLOOKUP(CONCATENATE($B$1,$C37,$D$1),Adatbázis!$A$5:$BY$2525,Adatbázis!BU$3,FALSE),""))</f>
        <v/>
      </c>
      <c r="BN37" s="3" t="str">
        <f>IF($C$1=Legördülő!$D$3,VLOOKUP(CONCATENATE($B$1,$C37,Legördülő!$G$11),Adatbázis!$A$6:$BY$2525,Adatbázis!BV$3,FALSE),IF($C$1=Legördülő!$D$5,VLOOKUP(CONCATENATE($B$1,$C37,$D$1),Adatbázis!$A$5:$BY$2525,Adatbázis!BV$3,FALSE),""))</f>
        <v/>
      </c>
      <c r="BO37" s="3" t="str">
        <f>IF($C$1=Legördülő!$D$3,VLOOKUP(CONCATENATE($B$1,$C37,Legördülő!$G$11),Adatbázis!$A$6:$BY$2525,Adatbázis!BW$3,FALSE),IF($C$1=Legördülő!$D$5,VLOOKUP(CONCATENATE($B$1,$C37,$D$1),Adatbázis!$A$5:$BY$2525,Adatbázis!BW$3,FALSE),""))</f>
        <v/>
      </c>
      <c r="BP37" s="3" t="str">
        <f>IF($C$1=Legördülő!$D$3,VLOOKUP(CONCATENATE($B$1,$C37,Legördülő!$G$11),Adatbázis!$A$6:$BY$2525,Adatbázis!BX$3,FALSE),IF($C$1=Legördülő!$D$5,VLOOKUP(CONCATENATE($B$1,$C37,$D$1),Adatbázis!$A$5:$BY$2525,Adatbázis!BX$3,FALSE),""))</f>
        <v/>
      </c>
    </row>
    <row r="38" spans="2:68" x14ac:dyDescent="0.25">
      <c r="B38">
        <f t="shared" si="0"/>
        <v>2010</v>
      </c>
      <c r="C38" s="2" t="str">
        <f>IF($C$1=Legördülő!$D$4,"",Adatbázis!$L41)</f>
        <v>81 Feldolgozóipari gépek kezelői</v>
      </c>
      <c r="D38" t="str">
        <f>IF($C$1=Legördülő!$D$5,$D$1,"")</f>
        <v/>
      </c>
      <c r="E38" s="3">
        <f>IF($C$1=Legördülő!$D$2,VLOOKUP(CONCATENATE(Megjelenítő!$B$1,Megjelenítő!$C38,Megjelenítő!E$2),Adatbázis!$B$6:$BY$2525,76,FALSE),IF($C$1=Legördülő!$D$3,VLOOKUP(CONCATENATE($B$1,$C38,Legördülő!$G$11),Adatbázis!$A$6:$BY$2525,Adatbázis!M$3,FALSE),IF($C$1=Legördülő!$D$5,VLOOKUP(CONCATENATE($B$1,$C38,$D$1),Adatbázis!$A$5:$BY$2525,Adatbázis!M$3,FALSE),"")))</f>
        <v>387.83333333333331</v>
      </c>
      <c r="F38" s="3">
        <f>IF($C$1=Legördülő!$D$2,VLOOKUP(CONCATENATE(Megjelenítő!$B$1,Megjelenítő!$C38,Megjelenítő!F$2),Adatbázis!$B$6:$BY$2525,76,FALSE),IF($C$1=Legördülő!$D$3,VLOOKUP(CONCATENATE($B$1,$C38,Legördülő!$G$11),Adatbázis!$A$6:$BY$2525,Adatbázis!N$3,FALSE),IF($C$1=Legördülő!$D$5,VLOOKUP(CONCATENATE($B$1,$C38,$D$1),Adatbázis!$A$5:$BY$2525,Adatbázis!N$3,FALSE),"")))</f>
        <v>22501</v>
      </c>
      <c r="G38" s="3">
        <f>IF($C$1=Legördülő!$D$2,VLOOKUP(CONCATENATE(Megjelenítő!$B$1,Megjelenítő!$C38,Megjelenítő!G$2),Adatbázis!$B$6:$BY$2525,76,FALSE),IF($C$1=Legördülő!$D$3,VLOOKUP(CONCATENATE($B$1,$C38,Legördülő!$G$11),Adatbázis!$A$6:$BY$2525,Adatbázis!O$3,FALSE),IF($C$1=Legördülő!$D$5,VLOOKUP(CONCATENATE($B$1,$C38,$D$1),Adatbázis!$A$5:$BY$2525,Adatbázis!O$3,FALSE),"")))</f>
        <v>5264.8333333333339</v>
      </c>
      <c r="H38" s="3">
        <f>IF($C$1=Legördülő!$D$2,VLOOKUP(CONCATENATE(Megjelenítő!$B$1,Megjelenítő!$C38,Megjelenítő!H$2),Adatbázis!$B$6:$BY$2525,76,FALSE),IF($C$1=Legördülő!$D$3,VLOOKUP(CONCATENATE($B$1,$C38,Legördülő!$G$11),Adatbázis!$A$6:$BY$2525,Adatbázis!P$3,FALSE),IF($C$1=Legördülő!$D$5,VLOOKUP(CONCATENATE($B$1,$C38,$D$1),Adatbázis!$A$5:$BY$2525,Adatbázis!P$3,FALSE),"")))</f>
        <v>34142.333333333328</v>
      </c>
      <c r="I38" s="3">
        <f>IF($C$1=Legördülő!$D$2,VLOOKUP(CONCATENATE(Megjelenítő!$B$1,Megjelenítő!$C38,Megjelenítő!I$2),Adatbázis!$B$6:$BY$2525,76,FALSE),IF($C$1=Legördülő!$D$3,VLOOKUP(CONCATENATE($B$1,$C38,Legördülő!$G$11),Adatbázis!$A$6:$BY$2525,Adatbázis!Q$3,FALSE),IF($C$1=Legördülő!$D$5,VLOOKUP(CONCATENATE($B$1,$C38,$D$1),Adatbázis!$A$5:$BY$2525,Adatbázis!Q$3,FALSE),"")))</f>
        <v>9968.6666666666679</v>
      </c>
      <c r="J38" s="3">
        <f>IF($C$1=Legördülő!$D$2,VLOOKUP(CONCATENATE(Megjelenítő!$B$1,Megjelenítő!$C38,Megjelenítő!J$2),Adatbázis!$B$6:$BY$2525,76,FALSE),IF($C$1=Legördülő!$D$3,VLOOKUP(CONCATENATE($B$1,$C38,Legördülő!$G$11),Adatbázis!$A$6:$BY$2525,Adatbázis!R$3,FALSE),IF($C$1=Legördülő!$D$5,VLOOKUP(CONCATENATE($B$1,$C38,$D$1),Adatbázis!$A$5:$BY$2525,Adatbázis!R$3,FALSE),"")))</f>
        <v>3638.6666666666665</v>
      </c>
      <c r="K38" s="3">
        <f>IF($C$1=Legördülő!$D$2,VLOOKUP(CONCATENATE(Megjelenítő!$B$1,Megjelenítő!$C38,Megjelenítő!K$2),Adatbázis!$B$6:$BY$2525,76,FALSE),IF($C$1=Legördülő!$D$3,VLOOKUP(CONCATENATE($B$1,$C38,Legördülő!$G$11),Adatbázis!$A$6:$BY$2525,Adatbázis!S$3,FALSE),IF($C$1=Legördülő!$D$5,VLOOKUP(CONCATENATE($B$1,$C38,$D$1),Adatbázis!$A$5:$BY$2525,Adatbázis!S$3,FALSE),"")))</f>
        <v>2762.0000000000005</v>
      </c>
      <c r="L38" s="3">
        <f>IF($C$1=Legördülő!$D$2,VLOOKUP(CONCATENATE(Megjelenítő!$B$1,Megjelenítő!$C38,Megjelenítő!L$2),Adatbázis!$B$6:$BY$2525,76,FALSE),IF($C$1=Legördülő!$D$3,VLOOKUP(CONCATENATE($B$1,$C38,Legördülő!$G$11),Adatbázis!$A$6:$BY$2525,Adatbázis!T$3,FALSE),IF($C$1=Legördülő!$D$5,VLOOKUP(CONCATENATE($B$1,$C38,$D$1),Adatbázis!$A$5:$BY$2525,Adatbázis!T$3,FALSE),"")))</f>
        <v>542</v>
      </c>
      <c r="M38" s="3">
        <f>IF($C$1=Legördülő!$D$2,VLOOKUP(CONCATENATE(Megjelenítő!$B$1,Megjelenítő!$C38,Megjelenítő!M$2),Adatbázis!$B$6:$BY$2525,76,FALSE),IF($C$1=Legördülő!$D$3,VLOOKUP(CONCATENATE($B$1,$C38,Legördülő!$G$11),Adatbázis!$A$6:$BY$2525,Adatbázis!U$3,FALSE),IF($C$1=Legördülő!$D$5,VLOOKUP(CONCATENATE($B$1,$C38,$D$1),Adatbázis!$A$5:$BY$2525,Adatbázis!U$3,FALSE),"")))</f>
        <v>106.16666666666667</v>
      </c>
      <c r="N38" s="3">
        <f>IF($C$1=Legördülő!$D$2,VLOOKUP(CONCATENATE(Megjelenítő!$B$1,Megjelenítő!$C38,Megjelenítő!N$2),Adatbázis!$B$6:$BY$2525,76,FALSE),IF($C$1=Legördülő!$D$3,VLOOKUP(CONCATENATE($B$1,$C38,Legördülő!$G$11),Adatbázis!$A$6:$BY$2525,Adatbázis!V$3,FALSE),IF($C$1=Legördülő!$D$5,VLOOKUP(CONCATENATE($B$1,$C38,$D$1),Adatbázis!$A$5:$BY$2525,Adatbázis!V$3,FALSE),"")))</f>
        <v>79313.500000000015</v>
      </c>
      <c r="O38" s="3" t="str">
        <f>IF($C$1=Legördülő!$D$3,VLOOKUP(CONCATENATE($B$1,$C38,Legördülő!$G$11),Adatbázis!$A$6:$BY$2525,Adatbázis!W$3,FALSE),IF($C$1=Legördülő!$D$5,VLOOKUP(CONCATENATE($B$1,$C38,$D$1),Adatbázis!$A$5:$BY$2525,Adatbázis!W$3,FALSE),""))</f>
        <v/>
      </c>
      <c r="P38" s="3" t="str">
        <f>IF($C$1=Legördülő!$D$3,VLOOKUP(CONCATENATE($B$1,$C38,Legördülő!$G$11),Adatbázis!$A$6:$BY$2525,Adatbázis!X$3,FALSE),IF($C$1=Legördülő!$D$5,VLOOKUP(CONCATENATE($B$1,$C38,$D$1),Adatbázis!$A$5:$BY$2525,Adatbázis!X$3,FALSE),""))</f>
        <v/>
      </c>
      <c r="Q38" s="3" t="str">
        <f>IF($C$1=Legördülő!$D$3,VLOOKUP(CONCATENATE($B$1,$C38,Legördülő!$G$11),Adatbázis!$A$6:$BY$2525,Adatbázis!Y$3,FALSE),IF($C$1=Legördülő!$D$5,VLOOKUP(CONCATENATE($B$1,$C38,$D$1),Adatbázis!$A$5:$BY$2525,Adatbázis!Y$3,FALSE),""))</f>
        <v/>
      </c>
      <c r="R38" s="3" t="str">
        <f>IF($C$1=Legördülő!$D$3,VLOOKUP(CONCATENATE($B$1,$C38,Legördülő!$G$11),Adatbázis!$A$6:$BY$2525,Adatbázis!Z$3,FALSE),IF($C$1=Legördülő!$D$5,VLOOKUP(CONCATENATE($B$1,$C38,$D$1),Adatbázis!$A$5:$BY$2525,Adatbázis!Z$3,FALSE),""))</f>
        <v/>
      </c>
      <c r="S38" s="3" t="str">
        <f>IF($C$1=Legördülő!$D$3,VLOOKUP(CONCATENATE($B$1,$C38,Legördülő!$G$11),Adatbázis!$A$6:$BY$2525,Adatbázis!AA$3,FALSE),IF($C$1=Legördülő!$D$5,VLOOKUP(CONCATENATE($B$1,$C38,$D$1),Adatbázis!$A$5:$BY$2525,Adatbázis!AA$3,FALSE),""))</f>
        <v/>
      </c>
      <c r="T38" s="3" t="str">
        <f>IF($C$1=Legördülő!$D$3,VLOOKUP(CONCATENATE($B$1,$C38,Legördülő!$G$11),Adatbázis!$A$6:$BY$2525,Adatbázis!AB$3,FALSE),IF($C$1=Legördülő!$D$5,VLOOKUP(CONCATENATE($B$1,$C38,$D$1),Adatbázis!$A$5:$BY$2525,Adatbázis!AB$3,FALSE),""))</f>
        <v/>
      </c>
      <c r="U38" s="3" t="str">
        <f>IF($C$1=Legördülő!$D$3,VLOOKUP(CONCATENATE($B$1,$C38,Legördülő!$G$11),Adatbázis!$A$6:$BY$2525,Adatbázis!AC$3,FALSE),IF($C$1=Legördülő!$D$5,VLOOKUP(CONCATENATE($B$1,$C38,$D$1),Adatbázis!$A$5:$BY$2525,Adatbázis!AC$3,FALSE),""))</f>
        <v/>
      </c>
      <c r="V38" s="3" t="str">
        <f>IF($C$1=Legördülő!$D$3,VLOOKUP(CONCATENATE($B$1,$C38,Legördülő!$G$11),Adatbázis!$A$6:$BY$2525,Adatbázis!AD$3,FALSE),IF($C$1=Legördülő!$D$5,VLOOKUP(CONCATENATE($B$1,$C38,$D$1),Adatbázis!$A$5:$BY$2525,Adatbázis!AD$3,FALSE),""))</f>
        <v/>
      </c>
      <c r="W38" s="3" t="str">
        <f>IF($C$1=Legördülő!$D$3,VLOOKUP(CONCATENATE($B$1,$C38,Legördülő!$G$11),Adatbázis!$A$6:$BY$2525,Adatbázis!AE$3,FALSE),IF($C$1=Legördülő!$D$5,VLOOKUP(CONCATENATE($B$1,$C38,$D$1),Adatbázis!$A$5:$BY$2525,Adatbázis!AE$3,FALSE),""))</f>
        <v/>
      </c>
      <c r="X38" s="3" t="str">
        <f>IF($C$1=Legördülő!$D$3,VLOOKUP(CONCATENATE($B$1,$C38,Legördülő!$G$11),Adatbázis!$A$6:$BY$2525,Adatbázis!AF$3,FALSE),IF($C$1=Legördülő!$D$5,VLOOKUP(CONCATENATE($B$1,$C38,$D$1),Adatbázis!$A$5:$BY$2525,Adatbázis!AF$3,FALSE),""))</f>
        <v/>
      </c>
      <c r="Y38" s="3" t="str">
        <f>IF($C$1=Legördülő!$D$3,VLOOKUP(CONCATENATE($B$1,$C38,Legördülő!$G$11),Adatbázis!$A$6:$BY$2525,Adatbázis!AG$3,FALSE),IF($C$1=Legördülő!$D$5,VLOOKUP(CONCATENATE($B$1,$C38,$D$1),Adatbázis!$A$5:$BY$2525,Adatbázis!AG$3,FALSE),""))</f>
        <v/>
      </c>
      <c r="Z38" s="3" t="str">
        <f>IF($C$1=Legördülő!$D$3,VLOOKUP(CONCATENATE($B$1,$C38,Legördülő!$G$11),Adatbázis!$A$6:$BY$2525,Adatbázis!AH$3,FALSE),IF($C$1=Legördülő!$D$5,VLOOKUP(CONCATENATE($B$1,$C38,$D$1),Adatbázis!$A$5:$BY$2525,Adatbázis!AH$3,FALSE),""))</f>
        <v/>
      </c>
      <c r="AA38" s="3" t="str">
        <f>IF($C$1=Legördülő!$D$3,VLOOKUP(CONCATENATE($B$1,$C38,Legördülő!$G$11),Adatbázis!$A$6:$BY$2525,Adatbázis!AI$3,FALSE),IF($C$1=Legördülő!$D$5,VLOOKUP(CONCATENATE($B$1,$C38,$D$1),Adatbázis!$A$5:$BY$2525,Adatbázis!AI$3,FALSE),""))</f>
        <v/>
      </c>
      <c r="AB38" s="3" t="str">
        <f>IF($C$1=Legördülő!$D$3,VLOOKUP(CONCATENATE($B$1,$C38,Legördülő!$G$11),Adatbázis!$A$6:$BY$2525,Adatbázis!AJ$3,FALSE),IF($C$1=Legördülő!$D$5,VLOOKUP(CONCATENATE($B$1,$C38,$D$1),Adatbázis!$A$5:$BY$2525,Adatbázis!AJ$3,FALSE),""))</f>
        <v/>
      </c>
      <c r="AC38" s="3" t="str">
        <f>IF($C$1=Legördülő!$D$3,VLOOKUP(CONCATENATE($B$1,$C38,Legördülő!$G$11),Adatbázis!$A$6:$BY$2525,Adatbázis!AK$3,FALSE),IF($C$1=Legördülő!$D$5,VLOOKUP(CONCATENATE($B$1,$C38,$D$1),Adatbázis!$A$5:$BY$2525,Adatbázis!AK$3,FALSE),""))</f>
        <v/>
      </c>
      <c r="AD38" s="3" t="str">
        <f>IF($C$1=Legördülő!$D$3,VLOOKUP(CONCATENATE($B$1,$C38,Legördülő!$G$11),Adatbázis!$A$6:$BY$2525,Adatbázis!AL$3,FALSE),IF($C$1=Legördülő!$D$5,VLOOKUP(CONCATENATE($B$1,$C38,$D$1),Adatbázis!$A$5:$BY$2525,Adatbázis!AL$3,FALSE),""))</f>
        <v/>
      </c>
      <c r="AE38" s="3" t="str">
        <f>IF($C$1=Legördülő!$D$3,VLOOKUP(CONCATENATE($B$1,$C38,Legördülő!$G$11),Adatbázis!$A$6:$BY$2525,Adatbázis!AM$3,FALSE),IF($C$1=Legördülő!$D$5,VLOOKUP(CONCATENATE($B$1,$C38,$D$1),Adatbázis!$A$5:$BY$2525,Adatbázis!AM$3,FALSE),""))</f>
        <v/>
      </c>
      <c r="AF38" s="3" t="str">
        <f>IF($C$1=Legördülő!$D$3,VLOOKUP(CONCATENATE($B$1,$C38,Legördülő!$G$11),Adatbázis!$A$6:$BY$2525,Adatbázis!AN$3,FALSE),IF($C$1=Legördülő!$D$5,VLOOKUP(CONCATENATE($B$1,$C38,$D$1),Adatbázis!$A$5:$BY$2525,Adatbázis!AN$3,FALSE),""))</f>
        <v/>
      </c>
      <c r="AG38" s="3" t="str">
        <f>IF($C$1=Legördülő!$D$3,VLOOKUP(CONCATENATE($B$1,$C38,Legördülő!$G$11),Adatbázis!$A$6:$BY$2525,Adatbázis!AO$3,FALSE),IF($C$1=Legördülő!$D$5,VLOOKUP(CONCATENATE($B$1,$C38,$D$1),Adatbázis!$A$5:$BY$2525,Adatbázis!AO$3,FALSE),""))</f>
        <v/>
      </c>
      <c r="AH38" s="3" t="str">
        <f>IF($C$1=Legördülő!$D$3,VLOOKUP(CONCATENATE($B$1,$C38,Legördülő!$G$11),Adatbázis!$A$6:$BY$2525,Adatbázis!AP$3,FALSE),IF($C$1=Legördülő!$D$5,VLOOKUP(CONCATENATE($B$1,$C38,$D$1),Adatbázis!$A$5:$BY$2525,Adatbázis!AP$3,FALSE),""))</f>
        <v/>
      </c>
      <c r="AI38" s="3" t="str">
        <f>IF($C$1=Legördülő!$D$3,VLOOKUP(CONCATENATE($B$1,$C38,Legördülő!$G$11),Adatbázis!$A$6:$BY$2525,Adatbázis!AQ$3,FALSE),IF($C$1=Legördülő!$D$5,VLOOKUP(CONCATENATE($B$1,$C38,$D$1),Adatbázis!$A$5:$BY$2525,Adatbázis!AQ$3,FALSE),""))</f>
        <v/>
      </c>
      <c r="AJ38" s="3" t="str">
        <f>IF($C$1=Legördülő!$D$3,VLOOKUP(CONCATENATE($B$1,$C38,Legördülő!$G$11),Adatbázis!$A$6:$BY$2525,Adatbázis!AR$3,FALSE),IF($C$1=Legördülő!$D$5,VLOOKUP(CONCATENATE($B$1,$C38,$D$1),Adatbázis!$A$5:$BY$2525,Adatbázis!AR$3,FALSE),""))</f>
        <v/>
      </c>
      <c r="AK38" s="3" t="str">
        <f>IF($C$1=Legördülő!$D$3,VLOOKUP(CONCATENATE($B$1,$C38,Legördülő!$G$11),Adatbázis!$A$6:$BY$2525,Adatbázis!AS$3,FALSE),IF($C$1=Legördülő!$D$5,VLOOKUP(CONCATENATE($B$1,$C38,$D$1),Adatbázis!$A$5:$BY$2525,Adatbázis!AS$3,FALSE),""))</f>
        <v/>
      </c>
      <c r="AL38" s="3" t="str">
        <f>IF($C$1=Legördülő!$D$3,VLOOKUP(CONCATENATE($B$1,$C38,Legördülő!$G$11),Adatbázis!$A$6:$BY$2525,Adatbázis!AT$3,FALSE),IF($C$1=Legördülő!$D$5,VLOOKUP(CONCATENATE($B$1,$C38,$D$1),Adatbázis!$A$5:$BY$2525,Adatbázis!AT$3,FALSE),""))</f>
        <v/>
      </c>
      <c r="AM38" s="3" t="str">
        <f>IF($C$1=Legördülő!$D$3,VLOOKUP(CONCATENATE($B$1,$C38,Legördülő!$G$11),Adatbázis!$A$6:$BY$2525,Adatbázis!AU$3,FALSE),IF($C$1=Legördülő!$D$5,VLOOKUP(CONCATENATE($B$1,$C38,$D$1),Adatbázis!$A$5:$BY$2525,Adatbázis!AU$3,FALSE),""))</f>
        <v/>
      </c>
      <c r="AN38" s="3" t="str">
        <f>IF($C$1=Legördülő!$D$3,VLOOKUP(CONCATENATE($B$1,$C38,Legördülő!$G$11),Adatbázis!$A$6:$BY$2525,Adatbázis!AV$3,FALSE),IF($C$1=Legördülő!$D$5,VLOOKUP(CONCATENATE($B$1,$C38,$D$1),Adatbázis!$A$5:$BY$2525,Adatbázis!AV$3,FALSE),""))</f>
        <v/>
      </c>
      <c r="AO38" s="3" t="str">
        <f>IF($C$1=Legördülő!$D$3,VLOOKUP(CONCATENATE($B$1,$C38,Legördülő!$G$11),Adatbázis!$A$6:$BY$2525,Adatbázis!AW$3,FALSE),IF($C$1=Legördülő!$D$5,VLOOKUP(CONCATENATE($B$1,$C38,$D$1),Adatbázis!$A$5:$BY$2525,Adatbázis!AW$3,FALSE),""))</f>
        <v/>
      </c>
      <c r="AP38" s="3" t="str">
        <f>IF($C$1=Legördülő!$D$3,VLOOKUP(CONCATENATE($B$1,$C38,Legördülő!$G$11),Adatbázis!$A$6:$BY$2525,Adatbázis!AX$3,FALSE),IF($C$1=Legördülő!$D$5,VLOOKUP(CONCATENATE($B$1,$C38,$D$1),Adatbázis!$A$5:$BY$2525,Adatbázis!AX$3,FALSE),""))</f>
        <v/>
      </c>
      <c r="AQ38" s="3" t="str">
        <f>IF($C$1=Legördülő!$D$3,VLOOKUP(CONCATENATE($B$1,$C38,Legördülő!$G$11),Adatbázis!$A$6:$BY$2525,Adatbázis!AY$3,FALSE),IF($C$1=Legördülő!$D$5,VLOOKUP(CONCATENATE($B$1,$C38,$D$1),Adatbázis!$A$5:$BY$2525,Adatbázis!AY$3,FALSE),""))</f>
        <v/>
      </c>
      <c r="AR38" s="3" t="str">
        <f>IF($C$1=Legördülő!$D$3,VLOOKUP(CONCATENATE($B$1,$C38,Legördülő!$G$11),Adatbázis!$A$6:$BY$2525,Adatbázis!AZ$3,FALSE),IF($C$1=Legördülő!$D$5,VLOOKUP(CONCATENATE($B$1,$C38,$D$1),Adatbázis!$A$5:$BY$2525,Adatbázis!AZ$3,FALSE),""))</f>
        <v/>
      </c>
      <c r="AS38" s="3" t="str">
        <f>IF($C$1=Legördülő!$D$3,VLOOKUP(CONCATENATE($B$1,$C38,Legördülő!$G$11),Adatbázis!$A$6:$BY$2525,Adatbázis!BA$3,FALSE),IF($C$1=Legördülő!$D$5,VLOOKUP(CONCATENATE($B$1,$C38,$D$1),Adatbázis!$A$5:$BY$2525,Adatbázis!BA$3,FALSE),""))</f>
        <v/>
      </c>
      <c r="AT38" s="3" t="str">
        <f>IF($C$1=Legördülő!$D$3,VLOOKUP(CONCATENATE($B$1,$C38,Legördülő!$G$11),Adatbázis!$A$6:$BY$2525,Adatbázis!BB$3,FALSE),IF($C$1=Legördülő!$D$5,VLOOKUP(CONCATENATE($B$1,$C38,$D$1),Adatbázis!$A$5:$BY$2525,Adatbázis!BB$3,FALSE),""))</f>
        <v/>
      </c>
      <c r="AU38" s="3" t="str">
        <f>IF($C$1=Legördülő!$D$3,VLOOKUP(CONCATENATE($B$1,$C38,Legördülő!$G$11),Adatbázis!$A$6:$BY$2525,Adatbázis!BC$3,FALSE),IF($C$1=Legördülő!$D$5,VLOOKUP(CONCATENATE($B$1,$C38,$D$1),Adatbázis!$A$5:$BY$2525,Adatbázis!BC$3,FALSE),""))</f>
        <v/>
      </c>
      <c r="AV38" s="3" t="str">
        <f>IF($C$1=Legördülő!$D$3,VLOOKUP(CONCATENATE($B$1,$C38,Legördülő!$G$11),Adatbázis!$A$6:$BY$2525,Adatbázis!BD$3,FALSE),IF($C$1=Legördülő!$D$5,VLOOKUP(CONCATENATE($B$1,$C38,$D$1),Adatbázis!$A$5:$BY$2525,Adatbázis!BD$3,FALSE),""))</f>
        <v/>
      </c>
      <c r="AW38" s="3" t="str">
        <f>IF($C$1=Legördülő!$D$3,VLOOKUP(CONCATENATE($B$1,$C38,Legördülő!$G$11),Adatbázis!$A$6:$BY$2525,Adatbázis!BE$3,FALSE),IF($C$1=Legördülő!$D$5,VLOOKUP(CONCATENATE($B$1,$C38,$D$1),Adatbázis!$A$5:$BY$2525,Adatbázis!BE$3,FALSE),""))</f>
        <v/>
      </c>
      <c r="AX38" s="3" t="str">
        <f>IF($C$1=Legördülő!$D$3,VLOOKUP(CONCATENATE($B$1,$C38,Legördülő!$G$11),Adatbázis!$A$6:$BY$2525,Adatbázis!BF$3,FALSE),IF($C$1=Legördülő!$D$5,VLOOKUP(CONCATENATE($B$1,$C38,$D$1),Adatbázis!$A$5:$BY$2525,Adatbázis!BF$3,FALSE),""))</f>
        <v/>
      </c>
      <c r="AY38" s="3" t="str">
        <f>IF($C$1=Legördülő!$D$3,VLOOKUP(CONCATENATE($B$1,$C38,Legördülő!$G$11),Adatbázis!$A$6:$BY$2525,Adatbázis!BG$3,FALSE),IF($C$1=Legördülő!$D$5,VLOOKUP(CONCATENATE($B$1,$C38,$D$1),Adatbázis!$A$5:$BY$2525,Adatbázis!BG$3,FALSE),""))</f>
        <v/>
      </c>
      <c r="AZ38" s="3" t="str">
        <f>IF($C$1=Legördülő!$D$3,VLOOKUP(CONCATENATE($B$1,$C38,Legördülő!$G$11),Adatbázis!$A$6:$BY$2525,Adatbázis!BH$3,FALSE),IF($C$1=Legördülő!$D$5,VLOOKUP(CONCATENATE($B$1,$C38,$D$1),Adatbázis!$A$5:$BY$2525,Adatbázis!BH$3,FALSE),""))</f>
        <v/>
      </c>
      <c r="BA38" s="3" t="str">
        <f>IF($C$1=Legördülő!$D$3,VLOOKUP(CONCATENATE($B$1,$C38,Legördülő!$G$11),Adatbázis!$A$6:$BY$2525,Adatbázis!BI$3,FALSE),IF($C$1=Legördülő!$D$5,VLOOKUP(CONCATENATE($B$1,$C38,$D$1),Adatbázis!$A$5:$BY$2525,Adatbázis!BI$3,FALSE),""))</f>
        <v/>
      </c>
      <c r="BB38" s="3" t="str">
        <f>IF($C$1=Legördülő!$D$3,VLOOKUP(CONCATENATE($B$1,$C38,Legördülő!$G$11),Adatbázis!$A$6:$BY$2525,Adatbázis!BJ$3,FALSE),IF($C$1=Legördülő!$D$5,VLOOKUP(CONCATENATE($B$1,$C38,$D$1),Adatbázis!$A$5:$BY$2525,Adatbázis!BJ$3,FALSE),""))</f>
        <v/>
      </c>
      <c r="BC38" s="3" t="str">
        <f>IF($C$1=Legördülő!$D$3,VLOOKUP(CONCATENATE($B$1,$C38,Legördülő!$G$11),Adatbázis!$A$6:$BY$2525,Adatbázis!BK$3,FALSE),IF($C$1=Legördülő!$D$5,VLOOKUP(CONCATENATE($B$1,$C38,$D$1),Adatbázis!$A$5:$BY$2525,Adatbázis!BK$3,FALSE),""))</f>
        <v/>
      </c>
      <c r="BD38" s="3" t="str">
        <f>IF($C$1=Legördülő!$D$3,VLOOKUP(CONCATENATE($B$1,$C38,Legördülő!$G$11),Adatbázis!$A$6:$BY$2525,Adatbázis!BL$3,FALSE),IF($C$1=Legördülő!$D$5,VLOOKUP(CONCATENATE($B$1,$C38,$D$1),Adatbázis!$A$5:$BY$2525,Adatbázis!BL$3,FALSE),""))</f>
        <v/>
      </c>
      <c r="BE38" s="3" t="str">
        <f>IF($C$1=Legördülő!$D$3,VLOOKUP(CONCATENATE($B$1,$C38,Legördülő!$G$11),Adatbázis!$A$6:$BY$2525,Adatbázis!BM$3,FALSE),IF($C$1=Legördülő!$D$5,VLOOKUP(CONCATENATE($B$1,$C38,$D$1),Adatbázis!$A$5:$BY$2525,Adatbázis!BM$3,FALSE),""))</f>
        <v/>
      </c>
      <c r="BF38" s="3" t="str">
        <f>IF($C$1=Legördülő!$D$3,VLOOKUP(CONCATENATE($B$1,$C38,Legördülő!$G$11),Adatbázis!$A$6:$BY$2525,Adatbázis!BN$3,FALSE),IF($C$1=Legördülő!$D$5,VLOOKUP(CONCATENATE($B$1,$C38,$D$1),Adatbázis!$A$5:$BY$2525,Adatbázis!BN$3,FALSE),""))</f>
        <v/>
      </c>
      <c r="BG38" s="3" t="str">
        <f>IF($C$1=Legördülő!$D$3,VLOOKUP(CONCATENATE($B$1,$C38,Legördülő!$G$11),Adatbázis!$A$6:$BY$2525,Adatbázis!BO$3,FALSE),IF($C$1=Legördülő!$D$5,VLOOKUP(CONCATENATE($B$1,$C38,$D$1),Adatbázis!$A$5:$BY$2525,Adatbázis!BO$3,FALSE),""))</f>
        <v/>
      </c>
      <c r="BH38" s="3" t="str">
        <f>IF($C$1=Legördülő!$D$3,VLOOKUP(CONCATENATE($B$1,$C38,Legördülő!$G$11),Adatbázis!$A$6:$BY$2525,Adatbázis!BP$3,FALSE),IF($C$1=Legördülő!$D$5,VLOOKUP(CONCATENATE($B$1,$C38,$D$1),Adatbázis!$A$5:$BY$2525,Adatbázis!BP$3,FALSE),""))</f>
        <v/>
      </c>
      <c r="BI38" s="3" t="str">
        <f>IF($C$1=Legördülő!$D$3,VLOOKUP(CONCATENATE($B$1,$C38,Legördülő!$G$11),Adatbázis!$A$6:$BY$2525,Adatbázis!BQ$3,FALSE),IF($C$1=Legördülő!$D$5,VLOOKUP(CONCATENATE($B$1,$C38,$D$1),Adatbázis!$A$5:$BY$2525,Adatbázis!BQ$3,FALSE),""))</f>
        <v/>
      </c>
      <c r="BJ38" s="3" t="str">
        <f>IF($C$1=Legördülő!$D$3,VLOOKUP(CONCATENATE($B$1,$C38,Legördülő!$G$11),Adatbázis!$A$6:$BY$2525,Adatbázis!BR$3,FALSE),IF($C$1=Legördülő!$D$5,VLOOKUP(CONCATENATE($B$1,$C38,$D$1),Adatbázis!$A$5:$BY$2525,Adatbázis!BR$3,FALSE),""))</f>
        <v/>
      </c>
      <c r="BK38" s="3" t="str">
        <f>IF($C$1=Legördülő!$D$3,VLOOKUP(CONCATENATE($B$1,$C38,Legördülő!$G$11),Adatbázis!$A$6:$BY$2525,Adatbázis!BS$3,FALSE),IF($C$1=Legördülő!$D$5,VLOOKUP(CONCATENATE($B$1,$C38,$D$1),Adatbázis!$A$5:$BY$2525,Adatbázis!BS$3,FALSE),""))</f>
        <v/>
      </c>
      <c r="BL38" s="3" t="str">
        <f>IF($C$1=Legördülő!$D$3,VLOOKUP(CONCATENATE($B$1,$C38,Legördülő!$G$11),Adatbázis!$A$6:$BY$2525,Adatbázis!BT$3,FALSE),IF($C$1=Legördülő!$D$5,VLOOKUP(CONCATENATE($B$1,$C38,$D$1),Adatbázis!$A$5:$BY$2525,Adatbázis!BT$3,FALSE),""))</f>
        <v/>
      </c>
      <c r="BM38" s="3" t="str">
        <f>IF($C$1=Legördülő!$D$3,VLOOKUP(CONCATENATE($B$1,$C38,Legördülő!$G$11),Adatbázis!$A$6:$BY$2525,Adatbázis!BU$3,FALSE),IF($C$1=Legördülő!$D$5,VLOOKUP(CONCATENATE($B$1,$C38,$D$1),Adatbázis!$A$5:$BY$2525,Adatbázis!BU$3,FALSE),""))</f>
        <v/>
      </c>
      <c r="BN38" s="3" t="str">
        <f>IF($C$1=Legördülő!$D$3,VLOOKUP(CONCATENATE($B$1,$C38,Legördülő!$G$11),Adatbázis!$A$6:$BY$2525,Adatbázis!BV$3,FALSE),IF($C$1=Legördülő!$D$5,VLOOKUP(CONCATENATE($B$1,$C38,$D$1),Adatbázis!$A$5:$BY$2525,Adatbázis!BV$3,FALSE),""))</f>
        <v/>
      </c>
      <c r="BO38" s="3" t="str">
        <f>IF($C$1=Legördülő!$D$3,VLOOKUP(CONCATENATE($B$1,$C38,Legördülő!$G$11),Adatbázis!$A$6:$BY$2525,Adatbázis!BW$3,FALSE),IF($C$1=Legördülő!$D$5,VLOOKUP(CONCATENATE($B$1,$C38,$D$1),Adatbázis!$A$5:$BY$2525,Adatbázis!BW$3,FALSE),""))</f>
        <v/>
      </c>
      <c r="BP38" s="3" t="str">
        <f>IF($C$1=Legördülő!$D$3,VLOOKUP(CONCATENATE($B$1,$C38,Legördülő!$G$11),Adatbázis!$A$6:$BY$2525,Adatbázis!BX$3,FALSE),IF($C$1=Legördülő!$D$5,VLOOKUP(CONCATENATE($B$1,$C38,$D$1),Adatbázis!$A$5:$BY$2525,Adatbázis!BX$3,FALSE),""))</f>
        <v/>
      </c>
    </row>
    <row r="39" spans="2:68" x14ac:dyDescent="0.25">
      <c r="B39">
        <f t="shared" si="0"/>
        <v>2010</v>
      </c>
      <c r="C39" s="2" t="str">
        <f>IF($C$1=Legördülő!$D$4,"",Adatbázis!$L42)</f>
        <v>82 Összeszerelők</v>
      </c>
      <c r="D39" t="str">
        <f>IF($C$1=Legördülő!$D$5,$D$1,"")</f>
        <v/>
      </c>
      <c r="E39" s="3">
        <f>IF($C$1=Legördülő!$D$2,VLOOKUP(CONCATENATE(Megjelenítő!$B$1,Megjelenítő!$C39,Megjelenítő!E$2),Adatbázis!$B$6:$BY$2525,76,FALSE),IF($C$1=Legördülő!$D$3,VLOOKUP(CONCATENATE($B$1,$C39,Legördülő!$G$11),Adatbázis!$A$6:$BY$2525,Adatbázis!M$3,FALSE),IF($C$1=Legördülő!$D$5,VLOOKUP(CONCATENATE($B$1,$C39,$D$1),Adatbázis!$A$5:$BY$2525,Adatbázis!M$3,FALSE),"")))</f>
        <v>2.333333333333333</v>
      </c>
      <c r="F39" s="3">
        <f>IF($C$1=Legördülő!$D$2,VLOOKUP(CONCATENATE(Megjelenítő!$B$1,Megjelenítő!$C39,Megjelenítő!F$2),Adatbázis!$B$6:$BY$2525,76,FALSE),IF($C$1=Legördülő!$D$3,VLOOKUP(CONCATENATE($B$1,$C39,Legördülő!$G$11),Adatbázis!$A$6:$BY$2525,Adatbázis!N$3,FALSE),IF($C$1=Legördülő!$D$5,VLOOKUP(CONCATENATE($B$1,$C39,$D$1),Adatbázis!$A$5:$BY$2525,Adatbázis!N$3,FALSE),"")))</f>
        <v>19764.999999999996</v>
      </c>
      <c r="G39" s="3">
        <f>IF($C$1=Legördülő!$D$2,VLOOKUP(CONCATENATE(Megjelenítő!$B$1,Megjelenítő!$C39,Megjelenítő!G$2),Adatbázis!$B$6:$BY$2525,76,FALSE),IF($C$1=Legördülő!$D$3,VLOOKUP(CONCATENATE($B$1,$C39,Legördülő!$G$11),Adatbázis!$A$6:$BY$2525,Adatbázis!O$3,FALSE),IF($C$1=Legördülő!$D$5,VLOOKUP(CONCATENATE($B$1,$C39,$D$1),Adatbázis!$A$5:$BY$2525,Adatbázis!O$3,FALSE),"")))</f>
        <v>2416</v>
      </c>
      <c r="H39" s="3">
        <f>IF($C$1=Legördülő!$D$2,VLOOKUP(CONCATENATE(Megjelenítő!$B$1,Megjelenítő!$C39,Megjelenítő!H$2),Adatbázis!$B$6:$BY$2525,76,FALSE),IF($C$1=Legördülő!$D$3,VLOOKUP(CONCATENATE($B$1,$C39,Legördülő!$G$11),Adatbázis!$A$6:$BY$2525,Adatbázis!P$3,FALSE),IF($C$1=Legördülő!$D$5,VLOOKUP(CONCATENATE($B$1,$C39,$D$1),Adatbázis!$A$5:$BY$2525,Adatbázis!P$3,FALSE),"")))</f>
        <v>19229</v>
      </c>
      <c r="I39" s="3">
        <f>IF($C$1=Legördülő!$D$2,VLOOKUP(CONCATENATE(Megjelenítő!$B$1,Megjelenítő!$C39,Megjelenítő!I$2),Adatbázis!$B$6:$BY$2525,76,FALSE),IF($C$1=Legördülő!$D$3,VLOOKUP(CONCATENATE($B$1,$C39,Legördülő!$G$11),Adatbázis!$A$6:$BY$2525,Adatbázis!Q$3,FALSE),IF($C$1=Legördülő!$D$5,VLOOKUP(CONCATENATE($B$1,$C39,$D$1),Adatbázis!$A$5:$BY$2525,Adatbázis!Q$3,FALSE),"")))</f>
        <v>7901.3333333333339</v>
      </c>
      <c r="J39" s="3">
        <f>IF($C$1=Legördülő!$D$2,VLOOKUP(CONCATENATE(Megjelenítő!$B$1,Megjelenítő!$C39,Megjelenítő!J$2),Adatbázis!$B$6:$BY$2525,76,FALSE),IF($C$1=Legördülő!$D$3,VLOOKUP(CONCATENATE($B$1,$C39,Legördülő!$G$11),Adatbázis!$A$6:$BY$2525,Adatbázis!R$3,FALSE),IF($C$1=Legördülő!$D$5,VLOOKUP(CONCATENATE($B$1,$C39,$D$1),Adatbázis!$A$5:$BY$2525,Adatbázis!R$3,FALSE),"")))</f>
        <v>3455.666666666667</v>
      </c>
      <c r="K39" s="3">
        <f>IF($C$1=Legördülő!$D$2,VLOOKUP(CONCATENATE(Megjelenítő!$B$1,Megjelenítő!$C39,Megjelenítő!K$2),Adatbázis!$B$6:$BY$2525,76,FALSE),IF($C$1=Legördülő!$D$3,VLOOKUP(CONCATENATE($B$1,$C39,Legördülő!$G$11),Adatbázis!$A$6:$BY$2525,Adatbázis!S$3,FALSE),IF($C$1=Legördülő!$D$5,VLOOKUP(CONCATENATE($B$1,$C39,$D$1),Adatbázis!$A$5:$BY$2525,Adatbázis!S$3,FALSE),"")))</f>
        <v>957.33333333333326</v>
      </c>
      <c r="L39" s="3">
        <f>IF($C$1=Legördülő!$D$2,VLOOKUP(CONCATENATE(Megjelenítő!$B$1,Megjelenítő!$C39,Megjelenítő!L$2),Adatbázis!$B$6:$BY$2525,76,FALSE),IF($C$1=Legördülő!$D$3,VLOOKUP(CONCATENATE($B$1,$C39,Legördülő!$G$11),Adatbázis!$A$6:$BY$2525,Adatbázis!T$3,FALSE),IF($C$1=Legördülő!$D$5,VLOOKUP(CONCATENATE($B$1,$C39,$D$1),Adatbázis!$A$5:$BY$2525,Adatbázis!T$3,FALSE),"")))</f>
        <v>353.33333333333337</v>
      </c>
      <c r="M39" s="3">
        <f>IF($C$1=Legördülő!$D$2,VLOOKUP(CONCATENATE(Megjelenítő!$B$1,Megjelenítő!$C39,Megjelenítő!M$2),Adatbázis!$B$6:$BY$2525,76,FALSE),IF($C$1=Legördülő!$D$3,VLOOKUP(CONCATENATE($B$1,$C39,Legördülő!$G$11),Adatbázis!$A$6:$BY$2525,Adatbázis!U$3,FALSE),IF($C$1=Legördülő!$D$5,VLOOKUP(CONCATENATE($B$1,$C39,$D$1),Adatbázis!$A$5:$BY$2525,Adatbázis!U$3,FALSE),"")))</f>
        <v>93.333333333333329</v>
      </c>
      <c r="N39" s="3">
        <f>IF($C$1=Legördülő!$D$2,VLOOKUP(CONCATENATE(Megjelenítő!$B$1,Megjelenítő!$C39,Megjelenítő!N$2),Adatbázis!$B$6:$BY$2525,76,FALSE),IF($C$1=Legördülő!$D$3,VLOOKUP(CONCATENATE($B$1,$C39,Legördülő!$G$11),Adatbázis!$A$6:$BY$2525,Adatbázis!V$3,FALSE),IF($C$1=Legördülő!$D$5,VLOOKUP(CONCATENATE($B$1,$C39,$D$1),Adatbázis!$A$5:$BY$2525,Adatbázis!V$3,FALSE),"")))</f>
        <v>54173.333333333343</v>
      </c>
      <c r="O39" s="3" t="str">
        <f>IF($C$1=Legördülő!$D$3,VLOOKUP(CONCATENATE($B$1,$C39,Legördülő!$G$11),Adatbázis!$A$6:$BY$2525,Adatbázis!W$3,FALSE),IF($C$1=Legördülő!$D$5,VLOOKUP(CONCATENATE($B$1,$C39,$D$1),Adatbázis!$A$5:$BY$2525,Adatbázis!W$3,FALSE),""))</f>
        <v/>
      </c>
      <c r="P39" s="3" t="str">
        <f>IF($C$1=Legördülő!$D$3,VLOOKUP(CONCATENATE($B$1,$C39,Legördülő!$G$11),Adatbázis!$A$6:$BY$2525,Adatbázis!X$3,FALSE),IF($C$1=Legördülő!$D$5,VLOOKUP(CONCATENATE($B$1,$C39,$D$1),Adatbázis!$A$5:$BY$2525,Adatbázis!X$3,FALSE),""))</f>
        <v/>
      </c>
      <c r="Q39" s="3" t="str">
        <f>IF($C$1=Legördülő!$D$3,VLOOKUP(CONCATENATE($B$1,$C39,Legördülő!$G$11),Adatbázis!$A$6:$BY$2525,Adatbázis!Y$3,FALSE),IF($C$1=Legördülő!$D$5,VLOOKUP(CONCATENATE($B$1,$C39,$D$1),Adatbázis!$A$5:$BY$2525,Adatbázis!Y$3,FALSE),""))</f>
        <v/>
      </c>
      <c r="R39" s="3" t="str">
        <f>IF($C$1=Legördülő!$D$3,VLOOKUP(CONCATENATE($B$1,$C39,Legördülő!$G$11),Adatbázis!$A$6:$BY$2525,Adatbázis!Z$3,FALSE),IF($C$1=Legördülő!$D$5,VLOOKUP(CONCATENATE($B$1,$C39,$D$1),Adatbázis!$A$5:$BY$2525,Adatbázis!Z$3,FALSE),""))</f>
        <v/>
      </c>
      <c r="S39" s="3" t="str">
        <f>IF($C$1=Legördülő!$D$3,VLOOKUP(CONCATENATE($B$1,$C39,Legördülő!$G$11),Adatbázis!$A$6:$BY$2525,Adatbázis!AA$3,FALSE),IF($C$1=Legördülő!$D$5,VLOOKUP(CONCATENATE($B$1,$C39,$D$1),Adatbázis!$A$5:$BY$2525,Adatbázis!AA$3,FALSE),""))</f>
        <v/>
      </c>
      <c r="T39" s="3" t="str">
        <f>IF($C$1=Legördülő!$D$3,VLOOKUP(CONCATENATE($B$1,$C39,Legördülő!$G$11),Adatbázis!$A$6:$BY$2525,Adatbázis!AB$3,FALSE),IF($C$1=Legördülő!$D$5,VLOOKUP(CONCATENATE($B$1,$C39,$D$1),Adatbázis!$A$5:$BY$2525,Adatbázis!AB$3,FALSE),""))</f>
        <v/>
      </c>
      <c r="U39" s="3" t="str">
        <f>IF($C$1=Legördülő!$D$3,VLOOKUP(CONCATENATE($B$1,$C39,Legördülő!$G$11),Adatbázis!$A$6:$BY$2525,Adatbázis!AC$3,FALSE),IF($C$1=Legördülő!$D$5,VLOOKUP(CONCATENATE($B$1,$C39,$D$1),Adatbázis!$A$5:$BY$2525,Adatbázis!AC$3,FALSE),""))</f>
        <v/>
      </c>
      <c r="V39" s="3" t="str">
        <f>IF($C$1=Legördülő!$D$3,VLOOKUP(CONCATENATE($B$1,$C39,Legördülő!$G$11),Adatbázis!$A$6:$BY$2525,Adatbázis!AD$3,FALSE),IF($C$1=Legördülő!$D$5,VLOOKUP(CONCATENATE($B$1,$C39,$D$1),Adatbázis!$A$5:$BY$2525,Adatbázis!AD$3,FALSE),""))</f>
        <v/>
      </c>
      <c r="W39" s="3" t="str">
        <f>IF($C$1=Legördülő!$D$3,VLOOKUP(CONCATENATE($B$1,$C39,Legördülő!$G$11),Adatbázis!$A$6:$BY$2525,Adatbázis!AE$3,FALSE),IF($C$1=Legördülő!$D$5,VLOOKUP(CONCATENATE($B$1,$C39,$D$1),Adatbázis!$A$5:$BY$2525,Adatbázis!AE$3,FALSE),""))</f>
        <v/>
      </c>
      <c r="X39" s="3" t="str">
        <f>IF($C$1=Legördülő!$D$3,VLOOKUP(CONCATENATE($B$1,$C39,Legördülő!$G$11),Adatbázis!$A$6:$BY$2525,Adatbázis!AF$3,FALSE),IF($C$1=Legördülő!$D$5,VLOOKUP(CONCATENATE($B$1,$C39,$D$1),Adatbázis!$A$5:$BY$2525,Adatbázis!AF$3,FALSE),""))</f>
        <v/>
      </c>
      <c r="Y39" s="3" t="str">
        <f>IF($C$1=Legördülő!$D$3,VLOOKUP(CONCATENATE($B$1,$C39,Legördülő!$G$11),Adatbázis!$A$6:$BY$2525,Adatbázis!AG$3,FALSE),IF($C$1=Legördülő!$D$5,VLOOKUP(CONCATENATE($B$1,$C39,$D$1),Adatbázis!$A$5:$BY$2525,Adatbázis!AG$3,FALSE),""))</f>
        <v/>
      </c>
      <c r="Z39" s="3" t="str">
        <f>IF($C$1=Legördülő!$D$3,VLOOKUP(CONCATENATE($B$1,$C39,Legördülő!$G$11),Adatbázis!$A$6:$BY$2525,Adatbázis!AH$3,FALSE),IF($C$1=Legördülő!$D$5,VLOOKUP(CONCATENATE($B$1,$C39,$D$1),Adatbázis!$A$5:$BY$2525,Adatbázis!AH$3,FALSE),""))</f>
        <v/>
      </c>
      <c r="AA39" s="3" t="str">
        <f>IF($C$1=Legördülő!$D$3,VLOOKUP(CONCATENATE($B$1,$C39,Legördülő!$G$11),Adatbázis!$A$6:$BY$2525,Adatbázis!AI$3,FALSE),IF($C$1=Legördülő!$D$5,VLOOKUP(CONCATENATE($B$1,$C39,$D$1),Adatbázis!$A$5:$BY$2525,Adatbázis!AI$3,FALSE),""))</f>
        <v/>
      </c>
      <c r="AB39" s="3" t="str">
        <f>IF($C$1=Legördülő!$D$3,VLOOKUP(CONCATENATE($B$1,$C39,Legördülő!$G$11),Adatbázis!$A$6:$BY$2525,Adatbázis!AJ$3,FALSE),IF($C$1=Legördülő!$D$5,VLOOKUP(CONCATENATE($B$1,$C39,$D$1),Adatbázis!$A$5:$BY$2525,Adatbázis!AJ$3,FALSE),""))</f>
        <v/>
      </c>
      <c r="AC39" s="3" t="str">
        <f>IF($C$1=Legördülő!$D$3,VLOOKUP(CONCATENATE($B$1,$C39,Legördülő!$G$11),Adatbázis!$A$6:$BY$2525,Adatbázis!AK$3,FALSE),IF($C$1=Legördülő!$D$5,VLOOKUP(CONCATENATE($B$1,$C39,$D$1),Adatbázis!$A$5:$BY$2525,Adatbázis!AK$3,FALSE),""))</f>
        <v/>
      </c>
      <c r="AD39" s="3" t="str">
        <f>IF($C$1=Legördülő!$D$3,VLOOKUP(CONCATENATE($B$1,$C39,Legördülő!$G$11),Adatbázis!$A$6:$BY$2525,Adatbázis!AL$3,FALSE),IF($C$1=Legördülő!$D$5,VLOOKUP(CONCATENATE($B$1,$C39,$D$1),Adatbázis!$A$5:$BY$2525,Adatbázis!AL$3,FALSE),""))</f>
        <v/>
      </c>
      <c r="AE39" s="3" t="str">
        <f>IF($C$1=Legördülő!$D$3,VLOOKUP(CONCATENATE($B$1,$C39,Legördülő!$G$11),Adatbázis!$A$6:$BY$2525,Adatbázis!AM$3,FALSE),IF($C$1=Legördülő!$D$5,VLOOKUP(CONCATENATE($B$1,$C39,$D$1),Adatbázis!$A$5:$BY$2525,Adatbázis!AM$3,FALSE),""))</f>
        <v/>
      </c>
      <c r="AF39" s="3" t="str">
        <f>IF($C$1=Legördülő!$D$3,VLOOKUP(CONCATENATE($B$1,$C39,Legördülő!$G$11),Adatbázis!$A$6:$BY$2525,Adatbázis!AN$3,FALSE),IF($C$1=Legördülő!$D$5,VLOOKUP(CONCATENATE($B$1,$C39,$D$1),Adatbázis!$A$5:$BY$2525,Adatbázis!AN$3,FALSE),""))</f>
        <v/>
      </c>
      <c r="AG39" s="3" t="str">
        <f>IF($C$1=Legördülő!$D$3,VLOOKUP(CONCATENATE($B$1,$C39,Legördülő!$G$11),Adatbázis!$A$6:$BY$2525,Adatbázis!AO$3,FALSE),IF($C$1=Legördülő!$D$5,VLOOKUP(CONCATENATE($B$1,$C39,$D$1),Adatbázis!$A$5:$BY$2525,Adatbázis!AO$3,FALSE),""))</f>
        <v/>
      </c>
      <c r="AH39" s="3" t="str">
        <f>IF($C$1=Legördülő!$D$3,VLOOKUP(CONCATENATE($B$1,$C39,Legördülő!$G$11),Adatbázis!$A$6:$BY$2525,Adatbázis!AP$3,FALSE),IF($C$1=Legördülő!$D$5,VLOOKUP(CONCATENATE($B$1,$C39,$D$1),Adatbázis!$A$5:$BY$2525,Adatbázis!AP$3,FALSE),""))</f>
        <v/>
      </c>
      <c r="AI39" s="3" t="str">
        <f>IF($C$1=Legördülő!$D$3,VLOOKUP(CONCATENATE($B$1,$C39,Legördülő!$G$11),Adatbázis!$A$6:$BY$2525,Adatbázis!AQ$3,FALSE),IF($C$1=Legördülő!$D$5,VLOOKUP(CONCATENATE($B$1,$C39,$D$1),Adatbázis!$A$5:$BY$2525,Adatbázis!AQ$3,FALSE),""))</f>
        <v/>
      </c>
      <c r="AJ39" s="3" t="str">
        <f>IF($C$1=Legördülő!$D$3,VLOOKUP(CONCATENATE($B$1,$C39,Legördülő!$G$11),Adatbázis!$A$6:$BY$2525,Adatbázis!AR$3,FALSE),IF($C$1=Legördülő!$D$5,VLOOKUP(CONCATENATE($B$1,$C39,$D$1),Adatbázis!$A$5:$BY$2525,Adatbázis!AR$3,FALSE),""))</f>
        <v/>
      </c>
      <c r="AK39" s="3" t="str">
        <f>IF($C$1=Legördülő!$D$3,VLOOKUP(CONCATENATE($B$1,$C39,Legördülő!$G$11),Adatbázis!$A$6:$BY$2525,Adatbázis!AS$3,FALSE),IF($C$1=Legördülő!$D$5,VLOOKUP(CONCATENATE($B$1,$C39,$D$1),Adatbázis!$A$5:$BY$2525,Adatbázis!AS$3,FALSE),""))</f>
        <v/>
      </c>
      <c r="AL39" s="3" t="str">
        <f>IF($C$1=Legördülő!$D$3,VLOOKUP(CONCATENATE($B$1,$C39,Legördülő!$G$11),Adatbázis!$A$6:$BY$2525,Adatbázis!AT$3,FALSE),IF($C$1=Legördülő!$D$5,VLOOKUP(CONCATENATE($B$1,$C39,$D$1),Adatbázis!$A$5:$BY$2525,Adatbázis!AT$3,FALSE),""))</f>
        <v/>
      </c>
      <c r="AM39" s="3" t="str">
        <f>IF($C$1=Legördülő!$D$3,VLOOKUP(CONCATENATE($B$1,$C39,Legördülő!$G$11),Adatbázis!$A$6:$BY$2525,Adatbázis!AU$3,FALSE),IF($C$1=Legördülő!$D$5,VLOOKUP(CONCATENATE($B$1,$C39,$D$1),Adatbázis!$A$5:$BY$2525,Adatbázis!AU$3,FALSE),""))</f>
        <v/>
      </c>
      <c r="AN39" s="3" t="str">
        <f>IF($C$1=Legördülő!$D$3,VLOOKUP(CONCATENATE($B$1,$C39,Legördülő!$G$11),Adatbázis!$A$6:$BY$2525,Adatbázis!AV$3,FALSE),IF($C$1=Legördülő!$D$5,VLOOKUP(CONCATENATE($B$1,$C39,$D$1),Adatbázis!$A$5:$BY$2525,Adatbázis!AV$3,FALSE),""))</f>
        <v/>
      </c>
      <c r="AO39" s="3" t="str">
        <f>IF($C$1=Legördülő!$D$3,VLOOKUP(CONCATENATE($B$1,$C39,Legördülő!$G$11),Adatbázis!$A$6:$BY$2525,Adatbázis!AW$3,FALSE),IF($C$1=Legördülő!$D$5,VLOOKUP(CONCATENATE($B$1,$C39,$D$1),Adatbázis!$A$5:$BY$2525,Adatbázis!AW$3,FALSE),""))</f>
        <v/>
      </c>
      <c r="AP39" s="3" t="str">
        <f>IF($C$1=Legördülő!$D$3,VLOOKUP(CONCATENATE($B$1,$C39,Legördülő!$G$11),Adatbázis!$A$6:$BY$2525,Adatbázis!AX$3,FALSE),IF($C$1=Legördülő!$D$5,VLOOKUP(CONCATENATE($B$1,$C39,$D$1),Adatbázis!$A$5:$BY$2525,Adatbázis!AX$3,FALSE),""))</f>
        <v/>
      </c>
      <c r="AQ39" s="3" t="str">
        <f>IF($C$1=Legördülő!$D$3,VLOOKUP(CONCATENATE($B$1,$C39,Legördülő!$G$11),Adatbázis!$A$6:$BY$2525,Adatbázis!AY$3,FALSE),IF($C$1=Legördülő!$D$5,VLOOKUP(CONCATENATE($B$1,$C39,$D$1),Adatbázis!$A$5:$BY$2525,Adatbázis!AY$3,FALSE),""))</f>
        <v/>
      </c>
      <c r="AR39" s="3" t="str">
        <f>IF($C$1=Legördülő!$D$3,VLOOKUP(CONCATENATE($B$1,$C39,Legördülő!$G$11),Adatbázis!$A$6:$BY$2525,Adatbázis!AZ$3,FALSE),IF($C$1=Legördülő!$D$5,VLOOKUP(CONCATENATE($B$1,$C39,$D$1),Adatbázis!$A$5:$BY$2525,Adatbázis!AZ$3,FALSE),""))</f>
        <v/>
      </c>
      <c r="AS39" s="3" t="str">
        <f>IF($C$1=Legördülő!$D$3,VLOOKUP(CONCATENATE($B$1,$C39,Legördülő!$G$11),Adatbázis!$A$6:$BY$2525,Adatbázis!BA$3,FALSE),IF($C$1=Legördülő!$D$5,VLOOKUP(CONCATENATE($B$1,$C39,$D$1),Adatbázis!$A$5:$BY$2525,Adatbázis!BA$3,FALSE),""))</f>
        <v/>
      </c>
      <c r="AT39" s="3" t="str">
        <f>IF($C$1=Legördülő!$D$3,VLOOKUP(CONCATENATE($B$1,$C39,Legördülő!$G$11),Adatbázis!$A$6:$BY$2525,Adatbázis!BB$3,FALSE),IF($C$1=Legördülő!$D$5,VLOOKUP(CONCATENATE($B$1,$C39,$D$1),Adatbázis!$A$5:$BY$2525,Adatbázis!BB$3,FALSE),""))</f>
        <v/>
      </c>
      <c r="AU39" s="3" t="str">
        <f>IF($C$1=Legördülő!$D$3,VLOOKUP(CONCATENATE($B$1,$C39,Legördülő!$G$11),Adatbázis!$A$6:$BY$2525,Adatbázis!BC$3,FALSE),IF($C$1=Legördülő!$D$5,VLOOKUP(CONCATENATE($B$1,$C39,$D$1),Adatbázis!$A$5:$BY$2525,Adatbázis!BC$3,FALSE),""))</f>
        <v/>
      </c>
      <c r="AV39" s="3" t="str">
        <f>IF($C$1=Legördülő!$D$3,VLOOKUP(CONCATENATE($B$1,$C39,Legördülő!$G$11),Adatbázis!$A$6:$BY$2525,Adatbázis!BD$3,FALSE),IF($C$1=Legördülő!$D$5,VLOOKUP(CONCATENATE($B$1,$C39,$D$1),Adatbázis!$A$5:$BY$2525,Adatbázis!BD$3,FALSE),""))</f>
        <v/>
      </c>
      <c r="AW39" s="3" t="str">
        <f>IF($C$1=Legördülő!$D$3,VLOOKUP(CONCATENATE($B$1,$C39,Legördülő!$G$11),Adatbázis!$A$6:$BY$2525,Adatbázis!BE$3,FALSE),IF($C$1=Legördülő!$D$5,VLOOKUP(CONCATENATE($B$1,$C39,$D$1),Adatbázis!$A$5:$BY$2525,Adatbázis!BE$3,FALSE),""))</f>
        <v/>
      </c>
      <c r="AX39" s="3" t="str">
        <f>IF($C$1=Legördülő!$D$3,VLOOKUP(CONCATENATE($B$1,$C39,Legördülő!$G$11),Adatbázis!$A$6:$BY$2525,Adatbázis!BF$3,FALSE),IF($C$1=Legördülő!$D$5,VLOOKUP(CONCATENATE($B$1,$C39,$D$1),Adatbázis!$A$5:$BY$2525,Adatbázis!BF$3,FALSE),""))</f>
        <v/>
      </c>
      <c r="AY39" s="3" t="str">
        <f>IF($C$1=Legördülő!$D$3,VLOOKUP(CONCATENATE($B$1,$C39,Legördülő!$G$11),Adatbázis!$A$6:$BY$2525,Adatbázis!BG$3,FALSE),IF($C$1=Legördülő!$D$5,VLOOKUP(CONCATENATE($B$1,$C39,$D$1),Adatbázis!$A$5:$BY$2525,Adatbázis!BG$3,FALSE),""))</f>
        <v/>
      </c>
      <c r="AZ39" s="3" t="str">
        <f>IF($C$1=Legördülő!$D$3,VLOOKUP(CONCATENATE($B$1,$C39,Legördülő!$G$11),Adatbázis!$A$6:$BY$2525,Adatbázis!BH$3,FALSE),IF($C$1=Legördülő!$D$5,VLOOKUP(CONCATENATE($B$1,$C39,$D$1),Adatbázis!$A$5:$BY$2525,Adatbázis!BH$3,FALSE),""))</f>
        <v/>
      </c>
      <c r="BA39" s="3" t="str">
        <f>IF($C$1=Legördülő!$D$3,VLOOKUP(CONCATENATE($B$1,$C39,Legördülő!$G$11),Adatbázis!$A$6:$BY$2525,Adatbázis!BI$3,FALSE),IF($C$1=Legördülő!$D$5,VLOOKUP(CONCATENATE($B$1,$C39,$D$1),Adatbázis!$A$5:$BY$2525,Adatbázis!BI$3,FALSE),""))</f>
        <v/>
      </c>
      <c r="BB39" s="3" t="str">
        <f>IF($C$1=Legördülő!$D$3,VLOOKUP(CONCATENATE($B$1,$C39,Legördülő!$G$11),Adatbázis!$A$6:$BY$2525,Adatbázis!BJ$3,FALSE),IF($C$1=Legördülő!$D$5,VLOOKUP(CONCATENATE($B$1,$C39,$D$1),Adatbázis!$A$5:$BY$2525,Adatbázis!BJ$3,FALSE),""))</f>
        <v/>
      </c>
      <c r="BC39" s="3" t="str">
        <f>IF($C$1=Legördülő!$D$3,VLOOKUP(CONCATENATE($B$1,$C39,Legördülő!$G$11),Adatbázis!$A$6:$BY$2525,Adatbázis!BK$3,FALSE),IF($C$1=Legördülő!$D$5,VLOOKUP(CONCATENATE($B$1,$C39,$D$1),Adatbázis!$A$5:$BY$2525,Adatbázis!BK$3,FALSE),""))</f>
        <v/>
      </c>
      <c r="BD39" s="3" t="str">
        <f>IF($C$1=Legördülő!$D$3,VLOOKUP(CONCATENATE($B$1,$C39,Legördülő!$G$11),Adatbázis!$A$6:$BY$2525,Adatbázis!BL$3,FALSE),IF($C$1=Legördülő!$D$5,VLOOKUP(CONCATENATE($B$1,$C39,$D$1),Adatbázis!$A$5:$BY$2525,Adatbázis!BL$3,FALSE),""))</f>
        <v/>
      </c>
      <c r="BE39" s="3" t="str">
        <f>IF($C$1=Legördülő!$D$3,VLOOKUP(CONCATENATE($B$1,$C39,Legördülő!$G$11),Adatbázis!$A$6:$BY$2525,Adatbázis!BM$3,FALSE),IF($C$1=Legördülő!$D$5,VLOOKUP(CONCATENATE($B$1,$C39,$D$1),Adatbázis!$A$5:$BY$2525,Adatbázis!BM$3,FALSE),""))</f>
        <v/>
      </c>
      <c r="BF39" s="3" t="str">
        <f>IF($C$1=Legördülő!$D$3,VLOOKUP(CONCATENATE($B$1,$C39,Legördülő!$G$11),Adatbázis!$A$6:$BY$2525,Adatbázis!BN$3,FALSE),IF($C$1=Legördülő!$D$5,VLOOKUP(CONCATENATE($B$1,$C39,$D$1),Adatbázis!$A$5:$BY$2525,Adatbázis!BN$3,FALSE),""))</f>
        <v/>
      </c>
      <c r="BG39" s="3" t="str">
        <f>IF($C$1=Legördülő!$D$3,VLOOKUP(CONCATENATE($B$1,$C39,Legördülő!$G$11),Adatbázis!$A$6:$BY$2525,Adatbázis!BO$3,FALSE),IF($C$1=Legördülő!$D$5,VLOOKUP(CONCATENATE($B$1,$C39,$D$1),Adatbázis!$A$5:$BY$2525,Adatbázis!BO$3,FALSE),""))</f>
        <v/>
      </c>
      <c r="BH39" s="3" t="str">
        <f>IF($C$1=Legördülő!$D$3,VLOOKUP(CONCATENATE($B$1,$C39,Legördülő!$G$11),Adatbázis!$A$6:$BY$2525,Adatbázis!BP$3,FALSE),IF($C$1=Legördülő!$D$5,VLOOKUP(CONCATENATE($B$1,$C39,$D$1),Adatbázis!$A$5:$BY$2525,Adatbázis!BP$3,FALSE),""))</f>
        <v/>
      </c>
      <c r="BI39" s="3" t="str">
        <f>IF($C$1=Legördülő!$D$3,VLOOKUP(CONCATENATE($B$1,$C39,Legördülő!$G$11),Adatbázis!$A$6:$BY$2525,Adatbázis!BQ$3,FALSE),IF($C$1=Legördülő!$D$5,VLOOKUP(CONCATENATE($B$1,$C39,$D$1),Adatbázis!$A$5:$BY$2525,Adatbázis!BQ$3,FALSE),""))</f>
        <v/>
      </c>
      <c r="BJ39" s="3" t="str">
        <f>IF($C$1=Legördülő!$D$3,VLOOKUP(CONCATENATE($B$1,$C39,Legördülő!$G$11),Adatbázis!$A$6:$BY$2525,Adatbázis!BR$3,FALSE),IF($C$1=Legördülő!$D$5,VLOOKUP(CONCATENATE($B$1,$C39,$D$1),Adatbázis!$A$5:$BY$2525,Adatbázis!BR$3,FALSE),""))</f>
        <v/>
      </c>
      <c r="BK39" s="3" t="str">
        <f>IF($C$1=Legördülő!$D$3,VLOOKUP(CONCATENATE($B$1,$C39,Legördülő!$G$11),Adatbázis!$A$6:$BY$2525,Adatbázis!BS$3,FALSE),IF($C$1=Legördülő!$D$5,VLOOKUP(CONCATENATE($B$1,$C39,$D$1),Adatbázis!$A$5:$BY$2525,Adatbázis!BS$3,FALSE),""))</f>
        <v/>
      </c>
      <c r="BL39" s="3" t="str">
        <f>IF($C$1=Legördülő!$D$3,VLOOKUP(CONCATENATE($B$1,$C39,Legördülő!$G$11),Adatbázis!$A$6:$BY$2525,Adatbázis!BT$3,FALSE),IF($C$1=Legördülő!$D$5,VLOOKUP(CONCATENATE($B$1,$C39,$D$1),Adatbázis!$A$5:$BY$2525,Adatbázis!BT$3,FALSE),""))</f>
        <v/>
      </c>
      <c r="BM39" s="3" t="str">
        <f>IF($C$1=Legördülő!$D$3,VLOOKUP(CONCATENATE($B$1,$C39,Legördülő!$G$11),Adatbázis!$A$6:$BY$2525,Adatbázis!BU$3,FALSE),IF($C$1=Legördülő!$D$5,VLOOKUP(CONCATENATE($B$1,$C39,$D$1),Adatbázis!$A$5:$BY$2525,Adatbázis!BU$3,FALSE),""))</f>
        <v/>
      </c>
      <c r="BN39" s="3" t="str">
        <f>IF($C$1=Legördülő!$D$3,VLOOKUP(CONCATENATE($B$1,$C39,Legördülő!$G$11),Adatbázis!$A$6:$BY$2525,Adatbázis!BV$3,FALSE),IF($C$1=Legördülő!$D$5,VLOOKUP(CONCATENATE($B$1,$C39,$D$1),Adatbázis!$A$5:$BY$2525,Adatbázis!BV$3,FALSE),""))</f>
        <v/>
      </c>
      <c r="BO39" s="3" t="str">
        <f>IF($C$1=Legördülő!$D$3,VLOOKUP(CONCATENATE($B$1,$C39,Legördülő!$G$11),Adatbázis!$A$6:$BY$2525,Adatbázis!BW$3,FALSE),IF($C$1=Legördülő!$D$5,VLOOKUP(CONCATENATE($B$1,$C39,$D$1),Adatbázis!$A$5:$BY$2525,Adatbázis!BW$3,FALSE),""))</f>
        <v/>
      </c>
      <c r="BP39" s="3" t="str">
        <f>IF($C$1=Legördülő!$D$3,VLOOKUP(CONCATENATE($B$1,$C39,Legördülő!$G$11),Adatbázis!$A$6:$BY$2525,Adatbázis!BX$3,FALSE),IF($C$1=Legördülő!$D$5,VLOOKUP(CONCATENATE($B$1,$C39,$D$1),Adatbázis!$A$5:$BY$2525,Adatbázis!BX$3,FALSE),""))</f>
        <v/>
      </c>
    </row>
    <row r="40" spans="2:68" x14ac:dyDescent="0.25">
      <c r="B40">
        <f t="shared" si="0"/>
        <v>2010</v>
      </c>
      <c r="C40" s="2" t="str">
        <f>IF($C$1=Legördülő!$D$4,"",Adatbázis!$L43)</f>
        <v>83 Helyhez kötött gépek kezelői</v>
      </c>
      <c r="D40" t="str">
        <f>IF($C$1=Legördülő!$D$5,$D$1,"")</f>
        <v/>
      </c>
      <c r="E40" s="3">
        <f>IF($C$1=Legördülő!$D$2,VLOOKUP(CONCATENATE(Megjelenítő!$B$1,Megjelenítő!$C40,Megjelenítő!E$2),Adatbázis!$B$6:$BY$2525,76,FALSE),IF($C$1=Legördülő!$D$3,VLOOKUP(CONCATENATE($B$1,$C40,Legördülő!$G$11),Adatbázis!$A$6:$BY$2525,Adatbázis!M$3,FALSE),IF($C$1=Legördülő!$D$5,VLOOKUP(CONCATENATE($B$1,$C40,$D$1),Adatbázis!$A$5:$BY$2525,Adatbázis!M$3,FALSE),"")))</f>
        <v>612</v>
      </c>
      <c r="F40" s="3">
        <f>IF($C$1=Legördülő!$D$2,VLOOKUP(CONCATENATE(Megjelenítő!$B$1,Megjelenítő!$C40,Megjelenítő!F$2),Adatbázis!$B$6:$BY$2525,76,FALSE),IF($C$1=Legördülő!$D$3,VLOOKUP(CONCATENATE($B$1,$C40,Legördülő!$G$11),Adatbázis!$A$6:$BY$2525,Adatbázis!N$3,FALSE),IF($C$1=Legördülő!$D$5,VLOOKUP(CONCATENATE($B$1,$C40,$D$1),Adatbázis!$A$5:$BY$2525,Adatbázis!N$3,FALSE),"")))</f>
        <v>6294</v>
      </c>
      <c r="G40" s="3">
        <f>IF($C$1=Legördülő!$D$2,VLOOKUP(CONCATENATE(Megjelenítő!$B$1,Megjelenítő!$C40,Megjelenítő!G$2),Adatbázis!$B$6:$BY$2525,76,FALSE),IF($C$1=Legördülő!$D$3,VLOOKUP(CONCATENATE($B$1,$C40,Legördülő!$G$11),Adatbázis!$A$6:$BY$2525,Adatbázis!O$3,FALSE),IF($C$1=Legördülő!$D$5,VLOOKUP(CONCATENATE($B$1,$C40,$D$1),Adatbázis!$A$5:$BY$2525,Adatbázis!O$3,FALSE),"")))</f>
        <v>1385.5</v>
      </c>
      <c r="H40" s="3">
        <f>IF($C$1=Legördülő!$D$2,VLOOKUP(CONCATENATE(Megjelenítő!$B$1,Megjelenítő!$C40,Megjelenítő!H$2),Adatbázis!$B$6:$BY$2525,76,FALSE),IF($C$1=Legördülő!$D$3,VLOOKUP(CONCATENATE($B$1,$C40,Legördülő!$G$11),Adatbázis!$A$6:$BY$2525,Adatbázis!P$3,FALSE),IF($C$1=Legördülő!$D$5,VLOOKUP(CONCATENATE($B$1,$C40,$D$1),Adatbázis!$A$5:$BY$2525,Adatbázis!P$3,FALSE),"")))</f>
        <v>14317</v>
      </c>
      <c r="I40" s="3">
        <f>IF($C$1=Legördülő!$D$2,VLOOKUP(CONCATENATE(Megjelenítő!$B$1,Megjelenítő!$C40,Megjelenítő!I$2),Adatbázis!$B$6:$BY$2525,76,FALSE),IF($C$1=Legördülő!$D$3,VLOOKUP(CONCATENATE($B$1,$C40,Legördülő!$G$11),Adatbázis!$A$6:$BY$2525,Adatbázis!Q$3,FALSE),IF($C$1=Legördülő!$D$5,VLOOKUP(CONCATENATE($B$1,$C40,$D$1),Adatbázis!$A$5:$BY$2525,Adatbázis!Q$3,FALSE),"")))</f>
        <v>5047</v>
      </c>
      <c r="J40" s="3">
        <f>IF($C$1=Legördülő!$D$2,VLOOKUP(CONCATENATE(Megjelenítő!$B$1,Megjelenítő!$C40,Megjelenítő!J$2),Adatbázis!$B$6:$BY$2525,76,FALSE),IF($C$1=Legördülő!$D$3,VLOOKUP(CONCATENATE($B$1,$C40,Legördülő!$G$11),Adatbázis!$A$6:$BY$2525,Adatbázis!R$3,FALSE),IF($C$1=Legördülő!$D$5,VLOOKUP(CONCATENATE($B$1,$C40,$D$1),Adatbázis!$A$5:$BY$2525,Adatbázis!R$3,FALSE),"")))</f>
        <v>2212.5</v>
      </c>
      <c r="K40" s="3">
        <f>IF($C$1=Legördülő!$D$2,VLOOKUP(CONCATENATE(Megjelenítő!$B$1,Megjelenítő!$C40,Megjelenítő!K$2),Adatbázis!$B$6:$BY$2525,76,FALSE),IF($C$1=Legördülő!$D$3,VLOOKUP(CONCATENATE($B$1,$C40,Legördülő!$G$11),Adatbázis!$A$6:$BY$2525,Adatbázis!S$3,FALSE),IF($C$1=Legördülő!$D$5,VLOOKUP(CONCATENATE($B$1,$C40,$D$1),Adatbázis!$A$5:$BY$2525,Adatbázis!S$3,FALSE),"")))</f>
        <v>1583</v>
      </c>
      <c r="L40" s="3">
        <f>IF($C$1=Legördülő!$D$2,VLOOKUP(CONCATENATE(Megjelenítő!$B$1,Megjelenítő!$C40,Megjelenítő!L$2),Adatbázis!$B$6:$BY$2525,76,FALSE),IF($C$1=Legördülő!$D$3,VLOOKUP(CONCATENATE($B$1,$C40,Legördülő!$G$11),Adatbázis!$A$6:$BY$2525,Adatbázis!T$3,FALSE),IF($C$1=Legördülő!$D$5,VLOOKUP(CONCATENATE($B$1,$C40,$D$1),Adatbázis!$A$5:$BY$2525,Adatbázis!T$3,FALSE),"")))</f>
        <v>334.5</v>
      </c>
      <c r="M40" s="3">
        <f>IF($C$1=Legördülő!$D$2,VLOOKUP(CONCATENATE(Megjelenítő!$B$1,Megjelenítő!$C40,Megjelenítő!M$2),Adatbázis!$B$6:$BY$2525,76,FALSE),IF($C$1=Legördülő!$D$3,VLOOKUP(CONCATENATE($B$1,$C40,Legördülő!$G$11),Adatbázis!$A$6:$BY$2525,Adatbázis!U$3,FALSE),IF($C$1=Legördülő!$D$5,VLOOKUP(CONCATENATE($B$1,$C40,$D$1),Adatbázis!$A$5:$BY$2525,Adatbázis!U$3,FALSE),"")))</f>
        <v>157</v>
      </c>
      <c r="N40" s="3">
        <f>IF($C$1=Legördülő!$D$2,VLOOKUP(CONCATENATE(Megjelenítő!$B$1,Megjelenítő!$C40,Megjelenítő!N$2),Adatbázis!$B$6:$BY$2525,76,FALSE),IF($C$1=Legördülő!$D$3,VLOOKUP(CONCATENATE($B$1,$C40,Legördülő!$G$11),Adatbázis!$A$6:$BY$2525,Adatbázis!V$3,FALSE),IF($C$1=Legördülő!$D$5,VLOOKUP(CONCATENATE($B$1,$C40,$D$1),Adatbázis!$A$5:$BY$2525,Adatbázis!V$3,FALSE),"")))</f>
        <v>31942.5</v>
      </c>
      <c r="O40" s="3" t="str">
        <f>IF($C$1=Legördülő!$D$3,VLOOKUP(CONCATENATE($B$1,$C40,Legördülő!$G$11),Adatbázis!$A$6:$BY$2525,Adatbázis!W$3,FALSE),IF($C$1=Legördülő!$D$5,VLOOKUP(CONCATENATE($B$1,$C40,$D$1),Adatbázis!$A$5:$BY$2525,Adatbázis!W$3,FALSE),""))</f>
        <v/>
      </c>
      <c r="P40" s="3" t="str">
        <f>IF($C$1=Legördülő!$D$3,VLOOKUP(CONCATENATE($B$1,$C40,Legördülő!$G$11),Adatbázis!$A$6:$BY$2525,Adatbázis!X$3,FALSE),IF($C$1=Legördülő!$D$5,VLOOKUP(CONCATENATE($B$1,$C40,$D$1),Adatbázis!$A$5:$BY$2525,Adatbázis!X$3,FALSE),""))</f>
        <v/>
      </c>
      <c r="Q40" s="3" t="str">
        <f>IF($C$1=Legördülő!$D$3,VLOOKUP(CONCATENATE($B$1,$C40,Legördülő!$G$11),Adatbázis!$A$6:$BY$2525,Adatbázis!Y$3,FALSE),IF($C$1=Legördülő!$D$5,VLOOKUP(CONCATENATE($B$1,$C40,$D$1),Adatbázis!$A$5:$BY$2525,Adatbázis!Y$3,FALSE),""))</f>
        <v/>
      </c>
      <c r="R40" s="3" t="str">
        <f>IF($C$1=Legördülő!$D$3,VLOOKUP(CONCATENATE($B$1,$C40,Legördülő!$G$11),Adatbázis!$A$6:$BY$2525,Adatbázis!Z$3,FALSE),IF($C$1=Legördülő!$D$5,VLOOKUP(CONCATENATE($B$1,$C40,$D$1),Adatbázis!$A$5:$BY$2525,Adatbázis!Z$3,FALSE),""))</f>
        <v/>
      </c>
      <c r="S40" s="3" t="str">
        <f>IF($C$1=Legördülő!$D$3,VLOOKUP(CONCATENATE($B$1,$C40,Legördülő!$G$11),Adatbázis!$A$6:$BY$2525,Adatbázis!AA$3,FALSE),IF($C$1=Legördülő!$D$5,VLOOKUP(CONCATENATE($B$1,$C40,$D$1),Adatbázis!$A$5:$BY$2525,Adatbázis!AA$3,FALSE),""))</f>
        <v/>
      </c>
      <c r="T40" s="3" t="str">
        <f>IF($C$1=Legördülő!$D$3,VLOOKUP(CONCATENATE($B$1,$C40,Legördülő!$G$11),Adatbázis!$A$6:$BY$2525,Adatbázis!AB$3,FALSE),IF($C$1=Legördülő!$D$5,VLOOKUP(CONCATENATE($B$1,$C40,$D$1),Adatbázis!$A$5:$BY$2525,Adatbázis!AB$3,FALSE),""))</f>
        <v/>
      </c>
      <c r="U40" s="3" t="str">
        <f>IF($C$1=Legördülő!$D$3,VLOOKUP(CONCATENATE($B$1,$C40,Legördülő!$G$11),Adatbázis!$A$6:$BY$2525,Adatbázis!AC$3,FALSE),IF($C$1=Legördülő!$D$5,VLOOKUP(CONCATENATE($B$1,$C40,$D$1),Adatbázis!$A$5:$BY$2525,Adatbázis!AC$3,FALSE),""))</f>
        <v/>
      </c>
      <c r="V40" s="3" t="str">
        <f>IF($C$1=Legördülő!$D$3,VLOOKUP(CONCATENATE($B$1,$C40,Legördülő!$G$11),Adatbázis!$A$6:$BY$2525,Adatbázis!AD$3,FALSE),IF($C$1=Legördülő!$D$5,VLOOKUP(CONCATENATE($B$1,$C40,$D$1),Adatbázis!$A$5:$BY$2525,Adatbázis!AD$3,FALSE),""))</f>
        <v/>
      </c>
      <c r="W40" s="3" t="str">
        <f>IF($C$1=Legördülő!$D$3,VLOOKUP(CONCATENATE($B$1,$C40,Legördülő!$G$11),Adatbázis!$A$6:$BY$2525,Adatbázis!AE$3,FALSE),IF($C$1=Legördülő!$D$5,VLOOKUP(CONCATENATE($B$1,$C40,$D$1),Adatbázis!$A$5:$BY$2525,Adatbázis!AE$3,FALSE),""))</f>
        <v/>
      </c>
      <c r="X40" s="3" t="str">
        <f>IF($C$1=Legördülő!$D$3,VLOOKUP(CONCATENATE($B$1,$C40,Legördülő!$G$11),Adatbázis!$A$6:$BY$2525,Adatbázis!AF$3,FALSE),IF($C$1=Legördülő!$D$5,VLOOKUP(CONCATENATE($B$1,$C40,$D$1),Adatbázis!$A$5:$BY$2525,Adatbázis!AF$3,FALSE),""))</f>
        <v/>
      </c>
      <c r="Y40" s="3" t="str">
        <f>IF($C$1=Legördülő!$D$3,VLOOKUP(CONCATENATE($B$1,$C40,Legördülő!$G$11),Adatbázis!$A$6:$BY$2525,Adatbázis!AG$3,FALSE),IF($C$1=Legördülő!$D$5,VLOOKUP(CONCATENATE($B$1,$C40,$D$1),Adatbázis!$A$5:$BY$2525,Adatbázis!AG$3,FALSE),""))</f>
        <v/>
      </c>
      <c r="Z40" s="3" t="str">
        <f>IF($C$1=Legördülő!$D$3,VLOOKUP(CONCATENATE($B$1,$C40,Legördülő!$G$11),Adatbázis!$A$6:$BY$2525,Adatbázis!AH$3,FALSE),IF($C$1=Legördülő!$D$5,VLOOKUP(CONCATENATE($B$1,$C40,$D$1),Adatbázis!$A$5:$BY$2525,Adatbázis!AH$3,FALSE),""))</f>
        <v/>
      </c>
      <c r="AA40" s="3" t="str">
        <f>IF($C$1=Legördülő!$D$3,VLOOKUP(CONCATENATE($B$1,$C40,Legördülő!$G$11),Adatbázis!$A$6:$BY$2525,Adatbázis!AI$3,FALSE),IF($C$1=Legördülő!$D$5,VLOOKUP(CONCATENATE($B$1,$C40,$D$1),Adatbázis!$A$5:$BY$2525,Adatbázis!AI$3,FALSE),""))</f>
        <v/>
      </c>
      <c r="AB40" s="3" t="str">
        <f>IF($C$1=Legördülő!$D$3,VLOOKUP(CONCATENATE($B$1,$C40,Legördülő!$G$11),Adatbázis!$A$6:$BY$2525,Adatbázis!AJ$3,FALSE),IF($C$1=Legördülő!$D$5,VLOOKUP(CONCATENATE($B$1,$C40,$D$1),Adatbázis!$A$5:$BY$2525,Adatbázis!AJ$3,FALSE),""))</f>
        <v/>
      </c>
      <c r="AC40" s="3" t="str">
        <f>IF($C$1=Legördülő!$D$3,VLOOKUP(CONCATENATE($B$1,$C40,Legördülő!$G$11),Adatbázis!$A$6:$BY$2525,Adatbázis!AK$3,FALSE),IF($C$1=Legördülő!$D$5,VLOOKUP(CONCATENATE($B$1,$C40,$D$1),Adatbázis!$A$5:$BY$2525,Adatbázis!AK$3,FALSE),""))</f>
        <v/>
      </c>
      <c r="AD40" s="3" t="str">
        <f>IF($C$1=Legördülő!$D$3,VLOOKUP(CONCATENATE($B$1,$C40,Legördülő!$G$11),Adatbázis!$A$6:$BY$2525,Adatbázis!AL$3,FALSE),IF($C$1=Legördülő!$D$5,VLOOKUP(CONCATENATE($B$1,$C40,$D$1),Adatbázis!$A$5:$BY$2525,Adatbázis!AL$3,FALSE),""))</f>
        <v/>
      </c>
      <c r="AE40" s="3" t="str">
        <f>IF($C$1=Legördülő!$D$3,VLOOKUP(CONCATENATE($B$1,$C40,Legördülő!$G$11),Adatbázis!$A$6:$BY$2525,Adatbázis!AM$3,FALSE),IF($C$1=Legördülő!$D$5,VLOOKUP(CONCATENATE($B$1,$C40,$D$1),Adatbázis!$A$5:$BY$2525,Adatbázis!AM$3,FALSE),""))</f>
        <v/>
      </c>
      <c r="AF40" s="3" t="str">
        <f>IF($C$1=Legördülő!$D$3,VLOOKUP(CONCATENATE($B$1,$C40,Legördülő!$G$11),Adatbázis!$A$6:$BY$2525,Adatbázis!AN$3,FALSE),IF($C$1=Legördülő!$D$5,VLOOKUP(CONCATENATE($B$1,$C40,$D$1),Adatbázis!$A$5:$BY$2525,Adatbázis!AN$3,FALSE),""))</f>
        <v/>
      </c>
      <c r="AG40" s="3" t="str">
        <f>IF($C$1=Legördülő!$D$3,VLOOKUP(CONCATENATE($B$1,$C40,Legördülő!$G$11),Adatbázis!$A$6:$BY$2525,Adatbázis!AO$3,FALSE),IF($C$1=Legördülő!$D$5,VLOOKUP(CONCATENATE($B$1,$C40,$D$1),Adatbázis!$A$5:$BY$2525,Adatbázis!AO$3,FALSE),""))</f>
        <v/>
      </c>
      <c r="AH40" s="3" t="str">
        <f>IF($C$1=Legördülő!$D$3,VLOOKUP(CONCATENATE($B$1,$C40,Legördülő!$G$11),Adatbázis!$A$6:$BY$2525,Adatbázis!AP$3,FALSE),IF($C$1=Legördülő!$D$5,VLOOKUP(CONCATENATE($B$1,$C40,$D$1),Adatbázis!$A$5:$BY$2525,Adatbázis!AP$3,FALSE),""))</f>
        <v/>
      </c>
      <c r="AI40" s="3" t="str">
        <f>IF($C$1=Legördülő!$D$3,VLOOKUP(CONCATENATE($B$1,$C40,Legördülő!$G$11),Adatbázis!$A$6:$BY$2525,Adatbázis!AQ$3,FALSE),IF($C$1=Legördülő!$D$5,VLOOKUP(CONCATENATE($B$1,$C40,$D$1),Adatbázis!$A$5:$BY$2525,Adatbázis!AQ$3,FALSE),""))</f>
        <v/>
      </c>
      <c r="AJ40" s="3" t="str">
        <f>IF($C$1=Legördülő!$D$3,VLOOKUP(CONCATENATE($B$1,$C40,Legördülő!$G$11),Adatbázis!$A$6:$BY$2525,Adatbázis!AR$3,FALSE),IF($C$1=Legördülő!$D$5,VLOOKUP(CONCATENATE($B$1,$C40,$D$1),Adatbázis!$A$5:$BY$2525,Adatbázis!AR$3,FALSE),""))</f>
        <v/>
      </c>
      <c r="AK40" s="3" t="str">
        <f>IF($C$1=Legördülő!$D$3,VLOOKUP(CONCATENATE($B$1,$C40,Legördülő!$G$11),Adatbázis!$A$6:$BY$2525,Adatbázis!AS$3,FALSE),IF($C$1=Legördülő!$D$5,VLOOKUP(CONCATENATE($B$1,$C40,$D$1),Adatbázis!$A$5:$BY$2525,Adatbázis!AS$3,FALSE),""))</f>
        <v/>
      </c>
      <c r="AL40" s="3" t="str">
        <f>IF($C$1=Legördülő!$D$3,VLOOKUP(CONCATENATE($B$1,$C40,Legördülő!$G$11),Adatbázis!$A$6:$BY$2525,Adatbázis!AT$3,FALSE),IF($C$1=Legördülő!$D$5,VLOOKUP(CONCATENATE($B$1,$C40,$D$1),Adatbázis!$A$5:$BY$2525,Adatbázis!AT$3,FALSE),""))</f>
        <v/>
      </c>
      <c r="AM40" s="3" t="str">
        <f>IF($C$1=Legördülő!$D$3,VLOOKUP(CONCATENATE($B$1,$C40,Legördülő!$G$11),Adatbázis!$A$6:$BY$2525,Adatbázis!AU$3,FALSE),IF($C$1=Legördülő!$D$5,VLOOKUP(CONCATENATE($B$1,$C40,$D$1),Adatbázis!$A$5:$BY$2525,Adatbázis!AU$3,FALSE),""))</f>
        <v/>
      </c>
      <c r="AN40" s="3" t="str">
        <f>IF($C$1=Legördülő!$D$3,VLOOKUP(CONCATENATE($B$1,$C40,Legördülő!$G$11),Adatbázis!$A$6:$BY$2525,Adatbázis!AV$3,FALSE),IF($C$1=Legördülő!$D$5,VLOOKUP(CONCATENATE($B$1,$C40,$D$1),Adatbázis!$A$5:$BY$2525,Adatbázis!AV$3,FALSE),""))</f>
        <v/>
      </c>
      <c r="AO40" s="3" t="str">
        <f>IF($C$1=Legördülő!$D$3,VLOOKUP(CONCATENATE($B$1,$C40,Legördülő!$G$11),Adatbázis!$A$6:$BY$2525,Adatbázis!AW$3,FALSE),IF($C$1=Legördülő!$D$5,VLOOKUP(CONCATENATE($B$1,$C40,$D$1),Adatbázis!$A$5:$BY$2525,Adatbázis!AW$3,FALSE),""))</f>
        <v/>
      </c>
      <c r="AP40" s="3" t="str">
        <f>IF($C$1=Legördülő!$D$3,VLOOKUP(CONCATENATE($B$1,$C40,Legördülő!$G$11),Adatbázis!$A$6:$BY$2525,Adatbázis!AX$3,FALSE),IF($C$1=Legördülő!$D$5,VLOOKUP(CONCATENATE($B$1,$C40,$D$1),Adatbázis!$A$5:$BY$2525,Adatbázis!AX$3,FALSE),""))</f>
        <v/>
      </c>
      <c r="AQ40" s="3" t="str">
        <f>IF($C$1=Legördülő!$D$3,VLOOKUP(CONCATENATE($B$1,$C40,Legördülő!$G$11),Adatbázis!$A$6:$BY$2525,Adatbázis!AY$3,FALSE),IF($C$1=Legördülő!$D$5,VLOOKUP(CONCATENATE($B$1,$C40,$D$1),Adatbázis!$A$5:$BY$2525,Adatbázis!AY$3,FALSE),""))</f>
        <v/>
      </c>
      <c r="AR40" s="3" t="str">
        <f>IF($C$1=Legördülő!$D$3,VLOOKUP(CONCATENATE($B$1,$C40,Legördülő!$G$11),Adatbázis!$A$6:$BY$2525,Adatbázis!AZ$3,FALSE),IF($C$1=Legördülő!$D$5,VLOOKUP(CONCATENATE($B$1,$C40,$D$1),Adatbázis!$A$5:$BY$2525,Adatbázis!AZ$3,FALSE),""))</f>
        <v/>
      </c>
      <c r="AS40" s="3" t="str">
        <f>IF($C$1=Legördülő!$D$3,VLOOKUP(CONCATENATE($B$1,$C40,Legördülő!$G$11),Adatbázis!$A$6:$BY$2525,Adatbázis!BA$3,FALSE),IF($C$1=Legördülő!$D$5,VLOOKUP(CONCATENATE($B$1,$C40,$D$1),Adatbázis!$A$5:$BY$2525,Adatbázis!BA$3,FALSE),""))</f>
        <v/>
      </c>
      <c r="AT40" s="3" t="str">
        <f>IF($C$1=Legördülő!$D$3,VLOOKUP(CONCATENATE($B$1,$C40,Legördülő!$G$11),Adatbázis!$A$6:$BY$2525,Adatbázis!BB$3,FALSE),IF($C$1=Legördülő!$D$5,VLOOKUP(CONCATENATE($B$1,$C40,$D$1),Adatbázis!$A$5:$BY$2525,Adatbázis!BB$3,FALSE),""))</f>
        <v/>
      </c>
      <c r="AU40" s="3" t="str">
        <f>IF($C$1=Legördülő!$D$3,VLOOKUP(CONCATENATE($B$1,$C40,Legördülő!$G$11),Adatbázis!$A$6:$BY$2525,Adatbázis!BC$3,FALSE),IF($C$1=Legördülő!$D$5,VLOOKUP(CONCATENATE($B$1,$C40,$D$1),Adatbázis!$A$5:$BY$2525,Adatbázis!BC$3,FALSE),""))</f>
        <v/>
      </c>
      <c r="AV40" s="3" t="str">
        <f>IF($C$1=Legördülő!$D$3,VLOOKUP(CONCATENATE($B$1,$C40,Legördülő!$G$11),Adatbázis!$A$6:$BY$2525,Adatbázis!BD$3,FALSE),IF($C$1=Legördülő!$D$5,VLOOKUP(CONCATENATE($B$1,$C40,$D$1),Adatbázis!$A$5:$BY$2525,Adatbázis!BD$3,FALSE),""))</f>
        <v/>
      </c>
      <c r="AW40" s="3" t="str">
        <f>IF($C$1=Legördülő!$D$3,VLOOKUP(CONCATENATE($B$1,$C40,Legördülő!$G$11),Adatbázis!$A$6:$BY$2525,Adatbázis!BE$3,FALSE),IF($C$1=Legördülő!$D$5,VLOOKUP(CONCATENATE($B$1,$C40,$D$1),Adatbázis!$A$5:$BY$2525,Adatbázis!BE$3,FALSE),""))</f>
        <v/>
      </c>
      <c r="AX40" s="3" t="str">
        <f>IF($C$1=Legördülő!$D$3,VLOOKUP(CONCATENATE($B$1,$C40,Legördülő!$G$11),Adatbázis!$A$6:$BY$2525,Adatbázis!BF$3,FALSE),IF($C$1=Legördülő!$D$5,VLOOKUP(CONCATENATE($B$1,$C40,$D$1),Adatbázis!$A$5:$BY$2525,Adatbázis!BF$3,FALSE),""))</f>
        <v/>
      </c>
      <c r="AY40" s="3" t="str">
        <f>IF($C$1=Legördülő!$D$3,VLOOKUP(CONCATENATE($B$1,$C40,Legördülő!$G$11),Adatbázis!$A$6:$BY$2525,Adatbázis!BG$3,FALSE),IF($C$1=Legördülő!$D$5,VLOOKUP(CONCATENATE($B$1,$C40,$D$1),Adatbázis!$A$5:$BY$2525,Adatbázis!BG$3,FALSE),""))</f>
        <v/>
      </c>
      <c r="AZ40" s="3" t="str">
        <f>IF($C$1=Legördülő!$D$3,VLOOKUP(CONCATENATE($B$1,$C40,Legördülő!$G$11),Adatbázis!$A$6:$BY$2525,Adatbázis!BH$3,FALSE),IF($C$1=Legördülő!$D$5,VLOOKUP(CONCATENATE($B$1,$C40,$D$1),Adatbázis!$A$5:$BY$2525,Adatbázis!BH$3,FALSE),""))</f>
        <v/>
      </c>
      <c r="BA40" s="3" t="str">
        <f>IF($C$1=Legördülő!$D$3,VLOOKUP(CONCATENATE($B$1,$C40,Legördülő!$G$11),Adatbázis!$A$6:$BY$2525,Adatbázis!BI$3,FALSE),IF($C$1=Legördülő!$D$5,VLOOKUP(CONCATENATE($B$1,$C40,$D$1),Adatbázis!$A$5:$BY$2525,Adatbázis!BI$3,FALSE),""))</f>
        <v/>
      </c>
      <c r="BB40" s="3" t="str">
        <f>IF($C$1=Legördülő!$D$3,VLOOKUP(CONCATENATE($B$1,$C40,Legördülő!$G$11),Adatbázis!$A$6:$BY$2525,Adatbázis!BJ$3,FALSE),IF($C$1=Legördülő!$D$5,VLOOKUP(CONCATENATE($B$1,$C40,$D$1),Adatbázis!$A$5:$BY$2525,Adatbázis!BJ$3,FALSE),""))</f>
        <v/>
      </c>
      <c r="BC40" s="3" t="str">
        <f>IF($C$1=Legördülő!$D$3,VLOOKUP(CONCATENATE($B$1,$C40,Legördülő!$G$11),Adatbázis!$A$6:$BY$2525,Adatbázis!BK$3,FALSE),IF($C$1=Legördülő!$D$5,VLOOKUP(CONCATENATE($B$1,$C40,$D$1),Adatbázis!$A$5:$BY$2525,Adatbázis!BK$3,FALSE),""))</f>
        <v/>
      </c>
      <c r="BD40" s="3" t="str">
        <f>IF($C$1=Legördülő!$D$3,VLOOKUP(CONCATENATE($B$1,$C40,Legördülő!$G$11),Adatbázis!$A$6:$BY$2525,Adatbázis!BL$3,FALSE),IF($C$1=Legördülő!$D$5,VLOOKUP(CONCATENATE($B$1,$C40,$D$1),Adatbázis!$A$5:$BY$2525,Adatbázis!BL$3,FALSE),""))</f>
        <v/>
      </c>
      <c r="BE40" s="3" t="str">
        <f>IF($C$1=Legördülő!$D$3,VLOOKUP(CONCATENATE($B$1,$C40,Legördülő!$G$11),Adatbázis!$A$6:$BY$2525,Adatbázis!BM$3,FALSE),IF($C$1=Legördülő!$D$5,VLOOKUP(CONCATENATE($B$1,$C40,$D$1),Adatbázis!$A$5:$BY$2525,Adatbázis!BM$3,FALSE),""))</f>
        <v/>
      </c>
      <c r="BF40" s="3" t="str">
        <f>IF($C$1=Legördülő!$D$3,VLOOKUP(CONCATENATE($B$1,$C40,Legördülő!$G$11),Adatbázis!$A$6:$BY$2525,Adatbázis!BN$3,FALSE),IF($C$1=Legördülő!$D$5,VLOOKUP(CONCATENATE($B$1,$C40,$D$1),Adatbázis!$A$5:$BY$2525,Adatbázis!BN$3,FALSE),""))</f>
        <v/>
      </c>
      <c r="BG40" s="3" t="str">
        <f>IF($C$1=Legördülő!$D$3,VLOOKUP(CONCATENATE($B$1,$C40,Legördülő!$G$11),Adatbázis!$A$6:$BY$2525,Adatbázis!BO$3,FALSE),IF($C$1=Legördülő!$D$5,VLOOKUP(CONCATENATE($B$1,$C40,$D$1),Adatbázis!$A$5:$BY$2525,Adatbázis!BO$3,FALSE),""))</f>
        <v/>
      </c>
      <c r="BH40" s="3" t="str">
        <f>IF($C$1=Legördülő!$D$3,VLOOKUP(CONCATENATE($B$1,$C40,Legördülő!$G$11),Adatbázis!$A$6:$BY$2525,Adatbázis!BP$3,FALSE),IF($C$1=Legördülő!$D$5,VLOOKUP(CONCATENATE($B$1,$C40,$D$1),Adatbázis!$A$5:$BY$2525,Adatbázis!BP$3,FALSE),""))</f>
        <v/>
      </c>
      <c r="BI40" s="3" t="str">
        <f>IF($C$1=Legördülő!$D$3,VLOOKUP(CONCATENATE($B$1,$C40,Legördülő!$G$11),Adatbázis!$A$6:$BY$2525,Adatbázis!BQ$3,FALSE),IF($C$1=Legördülő!$D$5,VLOOKUP(CONCATENATE($B$1,$C40,$D$1),Adatbázis!$A$5:$BY$2525,Adatbázis!BQ$3,FALSE),""))</f>
        <v/>
      </c>
      <c r="BJ40" s="3" t="str">
        <f>IF($C$1=Legördülő!$D$3,VLOOKUP(CONCATENATE($B$1,$C40,Legördülő!$G$11),Adatbázis!$A$6:$BY$2525,Adatbázis!BR$3,FALSE),IF($C$1=Legördülő!$D$5,VLOOKUP(CONCATENATE($B$1,$C40,$D$1),Adatbázis!$A$5:$BY$2525,Adatbázis!BR$3,FALSE),""))</f>
        <v/>
      </c>
      <c r="BK40" s="3" t="str">
        <f>IF($C$1=Legördülő!$D$3,VLOOKUP(CONCATENATE($B$1,$C40,Legördülő!$G$11),Adatbázis!$A$6:$BY$2525,Adatbázis!BS$3,FALSE),IF($C$1=Legördülő!$D$5,VLOOKUP(CONCATENATE($B$1,$C40,$D$1),Adatbázis!$A$5:$BY$2525,Adatbázis!BS$3,FALSE),""))</f>
        <v/>
      </c>
      <c r="BL40" s="3" t="str">
        <f>IF($C$1=Legördülő!$D$3,VLOOKUP(CONCATENATE($B$1,$C40,Legördülő!$G$11),Adatbázis!$A$6:$BY$2525,Adatbázis!BT$3,FALSE),IF($C$1=Legördülő!$D$5,VLOOKUP(CONCATENATE($B$1,$C40,$D$1),Adatbázis!$A$5:$BY$2525,Adatbázis!BT$3,FALSE),""))</f>
        <v/>
      </c>
      <c r="BM40" s="3" t="str">
        <f>IF($C$1=Legördülő!$D$3,VLOOKUP(CONCATENATE($B$1,$C40,Legördülő!$G$11),Adatbázis!$A$6:$BY$2525,Adatbázis!BU$3,FALSE),IF($C$1=Legördülő!$D$5,VLOOKUP(CONCATENATE($B$1,$C40,$D$1),Adatbázis!$A$5:$BY$2525,Adatbázis!BU$3,FALSE),""))</f>
        <v/>
      </c>
      <c r="BN40" s="3" t="str">
        <f>IF($C$1=Legördülő!$D$3,VLOOKUP(CONCATENATE($B$1,$C40,Legördülő!$G$11),Adatbázis!$A$6:$BY$2525,Adatbázis!BV$3,FALSE),IF($C$1=Legördülő!$D$5,VLOOKUP(CONCATENATE($B$1,$C40,$D$1),Adatbázis!$A$5:$BY$2525,Adatbázis!BV$3,FALSE),""))</f>
        <v/>
      </c>
      <c r="BO40" s="3" t="str">
        <f>IF($C$1=Legördülő!$D$3,VLOOKUP(CONCATENATE($B$1,$C40,Legördülő!$G$11),Adatbázis!$A$6:$BY$2525,Adatbázis!BW$3,FALSE),IF($C$1=Legördülő!$D$5,VLOOKUP(CONCATENATE($B$1,$C40,$D$1),Adatbázis!$A$5:$BY$2525,Adatbázis!BW$3,FALSE),""))</f>
        <v/>
      </c>
      <c r="BP40" s="3" t="str">
        <f>IF($C$1=Legördülő!$D$3,VLOOKUP(CONCATENATE($B$1,$C40,Legördülő!$G$11),Adatbázis!$A$6:$BY$2525,Adatbázis!BX$3,FALSE),IF($C$1=Legördülő!$D$5,VLOOKUP(CONCATENATE($B$1,$C40,$D$1),Adatbázis!$A$5:$BY$2525,Adatbázis!BX$3,FALSE),""))</f>
        <v/>
      </c>
    </row>
    <row r="41" spans="2:68" x14ac:dyDescent="0.25">
      <c r="B41">
        <f t="shared" si="0"/>
        <v>2010</v>
      </c>
      <c r="C41" s="2" t="str">
        <f>IF($C$1=Legördülő!$D$4,"",Adatbázis!$L44)</f>
        <v>84 Járművezetők és mobil gépek kezelői</v>
      </c>
      <c r="D41" t="str">
        <f>IF($C$1=Legördülő!$D$5,$D$1,"")</f>
        <v/>
      </c>
      <c r="E41" s="3">
        <f>IF($C$1=Legördülő!$D$2,VLOOKUP(CONCATENATE(Megjelenítő!$B$1,Megjelenítő!$C41,Megjelenítő!E$2),Adatbázis!$B$6:$BY$2525,76,FALSE),IF($C$1=Legördülő!$D$3,VLOOKUP(CONCATENATE($B$1,$C41,Legördülő!$G$11),Adatbázis!$A$6:$BY$2525,Adatbázis!M$3,FALSE),IF($C$1=Legördülő!$D$5,VLOOKUP(CONCATENATE($B$1,$C41,$D$1),Adatbázis!$A$5:$BY$2525,Adatbázis!M$3,FALSE),"")))</f>
        <v>229.5</v>
      </c>
      <c r="F41" s="3">
        <f>IF($C$1=Legördülő!$D$2,VLOOKUP(CONCATENATE(Megjelenítő!$B$1,Megjelenítő!$C41,Megjelenítő!F$2),Adatbázis!$B$6:$BY$2525,76,FALSE),IF($C$1=Legördülő!$D$3,VLOOKUP(CONCATENATE($B$1,$C41,Legördülő!$G$11),Adatbázis!$A$6:$BY$2525,Adatbázis!N$3,FALSE),IF($C$1=Legördülő!$D$5,VLOOKUP(CONCATENATE($B$1,$C41,$D$1),Adatbázis!$A$5:$BY$2525,Adatbázis!N$3,FALSE),"")))</f>
        <v>27243</v>
      </c>
      <c r="G41" s="3">
        <f>IF($C$1=Legördülő!$D$2,VLOOKUP(CONCATENATE(Megjelenítő!$B$1,Megjelenítő!$C41,Megjelenítő!G$2),Adatbázis!$B$6:$BY$2525,76,FALSE),IF($C$1=Legördülő!$D$3,VLOOKUP(CONCATENATE($B$1,$C41,Legördülő!$G$11),Adatbázis!$A$6:$BY$2525,Adatbázis!O$3,FALSE),IF($C$1=Legördülő!$D$5,VLOOKUP(CONCATENATE($B$1,$C41,$D$1),Adatbázis!$A$5:$BY$2525,Adatbázis!O$3,FALSE),"")))</f>
        <v>9325.5</v>
      </c>
      <c r="H41" s="3">
        <f>IF($C$1=Legördülő!$D$2,VLOOKUP(CONCATENATE(Megjelenítő!$B$1,Megjelenítő!$C41,Megjelenítő!H$2),Adatbázis!$B$6:$BY$2525,76,FALSE),IF($C$1=Legördülő!$D$3,VLOOKUP(CONCATENATE($B$1,$C41,Legördülő!$G$11),Adatbázis!$A$6:$BY$2525,Adatbázis!P$3,FALSE),IF($C$1=Legördülő!$D$5,VLOOKUP(CONCATENATE($B$1,$C41,$D$1),Adatbázis!$A$5:$BY$2525,Adatbázis!P$3,FALSE),"")))</f>
        <v>84145</v>
      </c>
      <c r="I41" s="3">
        <f>IF($C$1=Legördülő!$D$2,VLOOKUP(CONCATENATE(Megjelenítő!$B$1,Megjelenítő!$C41,Megjelenítő!I$2),Adatbázis!$B$6:$BY$2525,76,FALSE),IF($C$1=Legördülő!$D$3,VLOOKUP(CONCATENATE($B$1,$C41,Legördülő!$G$11),Adatbázis!$A$6:$BY$2525,Adatbázis!Q$3,FALSE),IF($C$1=Legördülő!$D$5,VLOOKUP(CONCATENATE($B$1,$C41,$D$1),Adatbázis!$A$5:$BY$2525,Adatbázis!Q$3,FALSE),"")))</f>
        <v>22594.5</v>
      </c>
      <c r="J41" s="3">
        <f>IF($C$1=Legördülő!$D$2,VLOOKUP(CONCATENATE(Megjelenítő!$B$1,Megjelenítő!$C41,Megjelenítő!J$2),Adatbázis!$B$6:$BY$2525,76,FALSE),IF($C$1=Legördülő!$D$3,VLOOKUP(CONCATENATE($B$1,$C41,Legördülő!$G$11),Adatbázis!$A$6:$BY$2525,Adatbázis!R$3,FALSE),IF($C$1=Legördülő!$D$5,VLOOKUP(CONCATENATE($B$1,$C41,$D$1),Adatbázis!$A$5:$BY$2525,Adatbázis!R$3,FALSE),"")))</f>
        <v>12235</v>
      </c>
      <c r="K41" s="3">
        <f>IF($C$1=Legördülő!$D$2,VLOOKUP(CONCATENATE(Megjelenítő!$B$1,Megjelenítő!$C41,Megjelenítő!K$2),Adatbázis!$B$6:$BY$2525,76,FALSE),IF($C$1=Legördülő!$D$3,VLOOKUP(CONCATENATE($B$1,$C41,Legördülő!$G$11),Adatbázis!$A$6:$BY$2525,Adatbázis!S$3,FALSE),IF($C$1=Legördülő!$D$5,VLOOKUP(CONCATENATE($B$1,$C41,$D$1),Adatbázis!$A$5:$BY$2525,Adatbázis!S$3,FALSE),"")))</f>
        <v>3261.5</v>
      </c>
      <c r="L41" s="3">
        <f>IF($C$1=Legördülő!$D$2,VLOOKUP(CONCATENATE(Megjelenítő!$B$1,Megjelenítő!$C41,Megjelenítő!L$2),Adatbázis!$B$6:$BY$2525,76,FALSE),IF($C$1=Legördülő!$D$3,VLOOKUP(CONCATENATE($B$1,$C41,Legördülő!$G$11),Adatbázis!$A$6:$BY$2525,Adatbázis!T$3,FALSE),IF($C$1=Legördülő!$D$5,VLOOKUP(CONCATENATE($B$1,$C41,$D$1),Adatbázis!$A$5:$BY$2525,Adatbázis!T$3,FALSE),"")))</f>
        <v>1126.5</v>
      </c>
      <c r="M41" s="3">
        <f>IF($C$1=Legördülő!$D$2,VLOOKUP(CONCATENATE(Megjelenítő!$B$1,Megjelenítő!$C41,Megjelenítő!M$2),Adatbázis!$B$6:$BY$2525,76,FALSE),IF($C$1=Legördülő!$D$3,VLOOKUP(CONCATENATE($B$1,$C41,Legördülő!$G$11),Adatbázis!$A$6:$BY$2525,Adatbázis!U$3,FALSE),IF($C$1=Legördülő!$D$5,VLOOKUP(CONCATENATE($B$1,$C41,$D$1),Adatbázis!$A$5:$BY$2525,Adatbázis!U$3,FALSE),"")))</f>
        <v>221</v>
      </c>
      <c r="N41" s="3">
        <f>IF($C$1=Legördülő!$D$2,VLOOKUP(CONCATENATE(Megjelenítő!$B$1,Megjelenítő!$C41,Megjelenítő!N$2),Adatbázis!$B$6:$BY$2525,76,FALSE),IF($C$1=Legördülő!$D$3,VLOOKUP(CONCATENATE($B$1,$C41,Legördülő!$G$11),Adatbázis!$A$6:$BY$2525,Adatbázis!V$3,FALSE),IF($C$1=Legördülő!$D$5,VLOOKUP(CONCATENATE($B$1,$C41,$D$1),Adatbázis!$A$5:$BY$2525,Adatbázis!V$3,FALSE),"")))</f>
        <v>160381.5</v>
      </c>
      <c r="O41" s="3" t="str">
        <f>IF($C$1=Legördülő!$D$3,VLOOKUP(CONCATENATE($B$1,$C41,Legördülő!$G$11),Adatbázis!$A$6:$BY$2525,Adatbázis!W$3,FALSE),IF($C$1=Legördülő!$D$5,VLOOKUP(CONCATENATE($B$1,$C41,$D$1),Adatbázis!$A$5:$BY$2525,Adatbázis!W$3,FALSE),""))</f>
        <v/>
      </c>
      <c r="P41" s="3" t="str">
        <f>IF($C$1=Legördülő!$D$3,VLOOKUP(CONCATENATE($B$1,$C41,Legördülő!$G$11),Adatbázis!$A$6:$BY$2525,Adatbázis!X$3,FALSE),IF($C$1=Legördülő!$D$5,VLOOKUP(CONCATENATE($B$1,$C41,$D$1),Adatbázis!$A$5:$BY$2525,Adatbázis!X$3,FALSE),""))</f>
        <v/>
      </c>
      <c r="Q41" s="3" t="str">
        <f>IF($C$1=Legördülő!$D$3,VLOOKUP(CONCATENATE($B$1,$C41,Legördülő!$G$11),Adatbázis!$A$6:$BY$2525,Adatbázis!Y$3,FALSE),IF($C$1=Legördülő!$D$5,VLOOKUP(CONCATENATE($B$1,$C41,$D$1),Adatbázis!$A$5:$BY$2525,Adatbázis!Y$3,FALSE),""))</f>
        <v/>
      </c>
      <c r="R41" s="3" t="str">
        <f>IF($C$1=Legördülő!$D$3,VLOOKUP(CONCATENATE($B$1,$C41,Legördülő!$G$11),Adatbázis!$A$6:$BY$2525,Adatbázis!Z$3,FALSE),IF($C$1=Legördülő!$D$5,VLOOKUP(CONCATENATE($B$1,$C41,$D$1),Adatbázis!$A$5:$BY$2525,Adatbázis!Z$3,FALSE),""))</f>
        <v/>
      </c>
      <c r="S41" s="3" t="str">
        <f>IF($C$1=Legördülő!$D$3,VLOOKUP(CONCATENATE($B$1,$C41,Legördülő!$G$11),Adatbázis!$A$6:$BY$2525,Adatbázis!AA$3,FALSE),IF($C$1=Legördülő!$D$5,VLOOKUP(CONCATENATE($B$1,$C41,$D$1),Adatbázis!$A$5:$BY$2525,Adatbázis!AA$3,FALSE),""))</f>
        <v/>
      </c>
      <c r="T41" s="3" t="str">
        <f>IF($C$1=Legördülő!$D$3,VLOOKUP(CONCATENATE($B$1,$C41,Legördülő!$G$11),Adatbázis!$A$6:$BY$2525,Adatbázis!AB$3,FALSE),IF($C$1=Legördülő!$D$5,VLOOKUP(CONCATENATE($B$1,$C41,$D$1),Adatbázis!$A$5:$BY$2525,Adatbázis!AB$3,FALSE),""))</f>
        <v/>
      </c>
      <c r="U41" s="3" t="str">
        <f>IF($C$1=Legördülő!$D$3,VLOOKUP(CONCATENATE($B$1,$C41,Legördülő!$G$11),Adatbázis!$A$6:$BY$2525,Adatbázis!AC$3,FALSE),IF($C$1=Legördülő!$D$5,VLOOKUP(CONCATENATE($B$1,$C41,$D$1),Adatbázis!$A$5:$BY$2525,Adatbázis!AC$3,FALSE),""))</f>
        <v/>
      </c>
      <c r="V41" s="3" t="str">
        <f>IF($C$1=Legördülő!$D$3,VLOOKUP(CONCATENATE($B$1,$C41,Legördülő!$G$11),Adatbázis!$A$6:$BY$2525,Adatbázis!AD$3,FALSE),IF($C$1=Legördülő!$D$5,VLOOKUP(CONCATENATE($B$1,$C41,$D$1),Adatbázis!$A$5:$BY$2525,Adatbázis!AD$3,FALSE),""))</f>
        <v/>
      </c>
      <c r="W41" s="3" t="str">
        <f>IF($C$1=Legördülő!$D$3,VLOOKUP(CONCATENATE($B$1,$C41,Legördülő!$G$11),Adatbázis!$A$6:$BY$2525,Adatbázis!AE$3,FALSE),IF($C$1=Legördülő!$D$5,VLOOKUP(CONCATENATE($B$1,$C41,$D$1),Adatbázis!$A$5:$BY$2525,Adatbázis!AE$3,FALSE),""))</f>
        <v/>
      </c>
      <c r="X41" s="3" t="str">
        <f>IF($C$1=Legördülő!$D$3,VLOOKUP(CONCATENATE($B$1,$C41,Legördülő!$G$11),Adatbázis!$A$6:$BY$2525,Adatbázis!AF$3,FALSE),IF($C$1=Legördülő!$D$5,VLOOKUP(CONCATENATE($B$1,$C41,$D$1),Adatbázis!$A$5:$BY$2525,Adatbázis!AF$3,FALSE),""))</f>
        <v/>
      </c>
      <c r="Y41" s="3" t="str">
        <f>IF($C$1=Legördülő!$D$3,VLOOKUP(CONCATENATE($B$1,$C41,Legördülő!$G$11),Adatbázis!$A$6:$BY$2525,Adatbázis!AG$3,FALSE),IF($C$1=Legördülő!$D$5,VLOOKUP(CONCATENATE($B$1,$C41,$D$1),Adatbázis!$A$5:$BY$2525,Adatbázis!AG$3,FALSE),""))</f>
        <v/>
      </c>
      <c r="Z41" s="3" t="str">
        <f>IF($C$1=Legördülő!$D$3,VLOOKUP(CONCATENATE($B$1,$C41,Legördülő!$G$11),Adatbázis!$A$6:$BY$2525,Adatbázis!AH$3,FALSE),IF($C$1=Legördülő!$D$5,VLOOKUP(CONCATENATE($B$1,$C41,$D$1),Adatbázis!$A$5:$BY$2525,Adatbázis!AH$3,FALSE),""))</f>
        <v/>
      </c>
      <c r="AA41" s="3" t="str">
        <f>IF($C$1=Legördülő!$D$3,VLOOKUP(CONCATENATE($B$1,$C41,Legördülő!$G$11),Adatbázis!$A$6:$BY$2525,Adatbázis!AI$3,FALSE),IF($C$1=Legördülő!$D$5,VLOOKUP(CONCATENATE($B$1,$C41,$D$1),Adatbázis!$A$5:$BY$2525,Adatbázis!AI$3,FALSE),""))</f>
        <v/>
      </c>
      <c r="AB41" s="3" t="str">
        <f>IF($C$1=Legördülő!$D$3,VLOOKUP(CONCATENATE($B$1,$C41,Legördülő!$G$11),Adatbázis!$A$6:$BY$2525,Adatbázis!AJ$3,FALSE),IF($C$1=Legördülő!$D$5,VLOOKUP(CONCATENATE($B$1,$C41,$D$1),Adatbázis!$A$5:$BY$2525,Adatbázis!AJ$3,FALSE),""))</f>
        <v/>
      </c>
      <c r="AC41" s="3" t="str">
        <f>IF($C$1=Legördülő!$D$3,VLOOKUP(CONCATENATE($B$1,$C41,Legördülő!$G$11),Adatbázis!$A$6:$BY$2525,Adatbázis!AK$3,FALSE),IF($C$1=Legördülő!$D$5,VLOOKUP(CONCATENATE($B$1,$C41,$D$1),Adatbázis!$A$5:$BY$2525,Adatbázis!AK$3,FALSE),""))</f>
        <v/>
      </c>
      <c r="AD41" s="3" t="str">
        <f>IF($C$1=Legördülő!$D$3,VLOOKUP(CONCATENATE($B$1,$C41,Legördülő!$G$11),Adatbázis!$A$6:$BY$2525,Adatbázis!AL$3,FALSE),IF($C$1=Legördülő!$D$5,VLOOKUP(CONCATENATE($B$1,$C41,$D$1),Adatbázis!$A$5:$BY$2525,Adatbázis!AL$3,FALSE),""))</f>
        <v/>
      </c>
      <c r="AE41" s="3" t="str">
        <f>IF($C$1=Legördülő!$D$3,VLOOKUP(CONCATENATE($B$1,$C41,Legördülő!$G$11),Adatbázis!$A$6:$BY$2525,Adatbázis!AM$3,FALSE),IF($C$1=Legördülő!$D$5,VLOOKUP(CONCATENATE($B$1,$C41,$D$1),Adatbázis!$A$5:$BY$2525,Adatbázis!AM$3,FALSE),""))</f>
        <v/>
      </c>
      <c r="AF41" s="3" t="str">
        <f>IF($C$1=Legördülő!$D$3,VLOOKUP(CONCATENATE($B$1,$C41,Legördülő!$G$11),Adatbázis!$A$6:$BY$2525,Adatbázis!AN$3,FALSE),IF($C$1=Legördülő!$D$5,VLOOKUP(CONCATENATE($B$1,$C41,$D$1),Adatbázis!$A$5:$BY$2525,Adatbázis!AN$3,FALSE),""))</f>
        <v/>
      </c>
      <c r="AG41" s="3" t="str">
        <f>IF($C$1=Legördülő!$D$3,VLOOKUP(CONCATENATE($B$1,$C41,Legördülő!$G$11),Adatbázis!$A$6:$BY$2525,Adatbázis!AO$3,FALSE),IF($C$1=Legördülő!$D$5,VLOOKUP(CONCATENATE($B$1,$C41,$D$1),Adatbázis!$A$5:$BY$2525,Adatbázis!AO$3,FALSE),""))</f>
        <v/>
      </c>
      <c r="AH41" s="3" t="str">
        <f>IF($C$1=Legördülő!$D$3,VLOOKUP(CONCATENATE($B$1,$C41,Legördülő!$G$11),Adatbázis!$A$6:$BY$2525,Adatbázis!AP$3,FALSE),IF($C$1=Legördülő!$D$5,VLOOKUP(CONCATENATE($B$1,$C41,$D$1),Adatbázis!$A$5:$BY$2525,Adatbázis!AP$3,FALSE),""))</f>
        <v/>
      </c>
      <c r="AI41" s="3" t="str">
        <f>IF($C$1=Legördülő!$D$3,VLOOKUP(CONCATENATE($B$1,$C41,Legördülő!$G$11),Adatbázis!$A$6:$BY$2525,Adatbázis!AQ$3,FALSE),IF($C$1=Legördülő!$D$5,VLOOKUP(CONCATENATE($B$1,$C41,$D$1),Adatbázis!$A$5:$BY$2525,Adatbázis!AQ$3,FALSE),""))</f>
        <v/>
      </c>
      <c r="AJ41" s="3" t="str">
        <f>IF($C$1=Legördülő!$D$3,VLOOKUP(CONCATENATE($B$1,$C41,Legördülő!$G$11),Adatbázis!$A$6:$BY$2525,Adatbázis!AR$3,FALSE),IF($C$1=Legördülő!$D$5,VLOOKUP(CONCATENATE($B$1,$C41,$D$1),Adatbázis!$A$5:$BY$2525,Adatbázis!AR$3,FALSE),""))</f>
        <v/>
      </c>
      <c r="AK41" s="3" t="str">
        <f>IF($C$1=Legördülő!$D$3,VLOOKUP(CONCATENATE($B$1,$C41,Legördülő!$G$11),Adatbázis!$A$6:$BY$2525,Adatbázis!AS$3,FALSE),IF($C$1=Legördülő!$D$5,VLOOKUP(CONCATENATE($B$1,$C41,$D$1),Adatbázis!$A$5:$BY$2525,Adatbázis!AS$3,FALSE),""))</f>
        <v/>
      </c>
      <c r="AL41" s="3" t="str">
        <f>IF($C$1=Legördülő!$D$3,VLOOKUP(CONCATENATE($B$1,$C41,Legördülő!$G$11),Adatbázis!$A$6:$BY$2525,Adatbázis!AT$3,FALSE),IF($C$1=Legördülő!$D$5,VLOOKUP(CONCATENATE($B$1,$C41,$D$1),Adatbázis!$A$5:$BY$2525,Adatbázis!AT$3,FALSE),""))</f>
        <v/>
      </c>
      <c r="AM41" s="3" t="str">
        <f>IF($C$1=Legördülő!$D$3,VLOOKUP(CONCATENATE($B$1,$C41,Legördülő!$G$11),Adatbázis!$A$6:$BY$2525,Adatbázis!AU$3,FALSE),IF($C$1=Legördülő!$D$5,VLOOKUP(CONCATENATE($B$1,$C41,$D$1),Adatbázis!$A$5:$BY$2525,Adatbázis!AU$3,FALSE),""))</f>
        <v/>
      </c>
      <c r="AN41" s="3" t="str">
        <f>IF($C$1=Legördülő!$D$3,VLOOKUP(CONCATENATE($B$1,$C41,Legördülő!$G$11),Adatbázis!$A$6:$BY$2525,Adatbázis!AV$3,FALSE),IF($C$1=Legördülő!$D$5,VLOOKUP(CONCATENATE($B$1,$C41,$D$1),Adatbázis!$A$5:$BY$2525,Adatbázis!AV$3,FALSE),""))</f>
        <v/>
      </c>
      <c r="AO41" s="3" t="str">
        <f>IF($C$1=Legördülő!$D$3,VLOOKUP(CONCATENATE($B$1,$C41,Legördülő!$G$11),Adatbázis!$A$6:$BY$2525,Adatbázis!AW$3,FALSE),IF($C$1=Legördülő!$D$5,VLOOKUP(CONCATENATE($B$1,$C41,$D$1),Adatbázis!$A$5:$BY$2525,Adatbázis!AW$3,FALSE),""))</f>
        <v/>
      </c>
      <c r="AP41" s="3" t="str">
        <f>IF($C$1=Legördülő!$D$3,VLOOKUP(CONCATENATE($B$1,$C41,Legördülő!$G$11),Adatbázis!$A$6:$BY$2525,Adatbázis!AX$3,FALSE),IF($C$1=Legördülő!$D$5,VLOOKUP(CONCATENATE($B$1,$C41,$D$1),Adatbázis!$A$5:$BY$2525,Adatbázis!AX$3,FALSE),""))</f>
        <v/>
      </c>
      <c r="AQ41" s="3" t="str">
        <f>IF($C$1=Legördülő!$D$3,VLOOKUP(CONCATENATE($B$1,$C41,Legördülő!$G$11),Adatbázis!$A$6:$BY$2525,Adatbázis!AY$3,FALSE),IF($C$1=Legördülő!$D$5,VLOOKUP(CONCATENATE($B$1,$C41,$D$1),Adatbázis!$A$5:$BY$2525,Adatbázis!AY$3,FALSE),""))</f>
        <v/>
      </c>
      <c r="AR41" s="3" t="str">
        <f>IF($C$1=Legördülő!$D$3,VLOOKUP(CONCATENATE($B$1,$C41,Legördülő!$G$11),Adatbázis!$A$6:$BY$2525,Adatbázis!AZ$3,FALSE),IF($C$1=Legördülő!$D$5,VLOOKUP(CONCATENATE($B$1,$C41,$D$1),Adatbázis!$A$5:$BY$2525,Adatbázis!AZ$3,FALSE),""))</f>
        <v/>
      </c>
      <c r="AS41" s="3" t="str">
        <f>IF($C$1=Legördülő!$D$3,VLOOKUP(CONCATENATE($B$1,$C41,Legördülő!$G$11),Adatbázis!$A$6:$BY$2525,Adatbázis!BA$3,FALSE),IF($C$1=Legördülő!$D$5,VLOOKUP(CONCATENATE($B$1,$C41,$D$1),Adatbázis!$A$5:$BY$2525,Adatbázis!BA$3,FALSE),""))</f>
        <v/>
      </c>
      <c r="AT41" s="3" t="str">
        <f>IF($C$1=Legördülő!$D$3,VLOOKUP(CONCATENATE($B$1,$C41,Legördülő!$G$11),Adatbázis!$A$6:$BY$2525,Adatbázis!BB$3,FALSE),IF($C$1=Legördülő!$D$5,VLOOKUP(CONCATENATE($B$1,$C41,$D$1),Adatbázis!$A$5:$BY$2525,Adatbázis!BB$3,FALSE),""))</f>
        <v/>
      </c>
      <c r="AU41" s="3" t="str">
        <f>IF($C$1=Legördülő!$D$3,VLOOKUP(CONCATENATE($B$1,$C41,Legördülő!$G$11),Adatbázis!$A$6:$BY$2525,Adatbázis!BC$3,FALSE),IF($C$1=Legördülő!$D$5,VLOOKUP(CONCATENATE($B$1,$C41,$D$1),Adatbázis!$A$5:$BY$2525,Adatbázis!BC$3,FALSE),""))</f>
        <v/>
      </c>
      <c r="AV41" s="3" t="str">
        <f>IF($C$1=Legördülő!$D$3,VLOOKUP(CONCATENATE($B$1,$C41,Legördülő!$G$11),Adatbázis!$A$6:$BY$2525,Adatbázis!BD$3,FALSE),IF($C$1=Legördülő!$D$5,VLOOKUP(CONCATENATE($B$1,$C41,$D$1),Adatbázis!$A$5:$BY$2525,Adatbázis!BD$3,FALSE),""))</f>
        <v/>
      </c>
      <c r="AW41" s="3" t="str">
        <f>IF($C$1=Legördülő!$D$3,VLOOKUP(CONCATENATE($B$1,$C41,Legördülő!$G$11),Adatbázis!$A$6:$BY$2525,Adatbázis!BE$3,FALSE),IF($C$1=Legördülő!$D$5,VLOOKUP(CONCATENATE($B$1,$C41,$D$1),Adatbázis!$A$5:$BY$2525,Adatbázis!BE$3,FALSE),""))</f>
        <v/>
      </c>
      <c r="AX41" s="3" t="str">
        <f>IF($C$1=Legördülő!$D$3,VLOOKUP(CONCATENATE($B$1,$C41,Legördülő!$G$11),Adatbázis!$A$6:$BY$2525,Adatbázis!BF$3,FALSE),IF($C$1=Legördülő!$D$5,VLOOKUP(CONCATENATE($B$1,$C41,$D$1),Adatbázis!$A$5:$BY$2525,Adatbázis!BF$3,FALSE),""))</f>
        <v/>
      </c>
      <c r="AY41" s="3" t="str">
        <f>IF($C$1=Legördülő!$D$3,VLOOKUP(CONCATENATE($B$1,$C41,Legördülő!$G$11),Adatbázis!$A$6:$BY$2525,Adatbázis!BG$3,FALSE),IF($C$1=Legördülő!$D$5,VLOOKUP(CONCATENATE($B$1,$C41,$D$1),Adatbázis!$A$5:$BY$2525,Adatbázis!BG$3,FALSE),""))</f>
        <v/>
      </c>
      <c r="AZ41" s="3" t="str">
        <f>IF($C$1=Legördülő!$D$3,VLOOKUP(CONCATENATE($B$1,$C41,Legördülő!$G$11),Adatbázis!$A$6:$BY$2525,Adatbázis!BH$3,FALSE),IF($C$1=Legördülő!$D$5,VLOOKUP(CONCATENATE($B$1,$C41,$D$1),Adatbázis!$A$5:$BY$2525,Adatbázis!BH$3,FALSE),""))</f>
        <v/>
      </c>
      <c r="BA41" s="3" t="str">
        <f>IF($C$1=Legördülő!$D$3,VLOOKUP(CONCATENATE($B$1,$C41,Legördülő!$G$11),Adatbázis!$A$6:$BY$2525,Adatbázis!BI$3,FALSE),IF($C$1=Legördülő!$D$5,VLOOKUP(CONCATENATE($B$1,$C41,$D$1),Adatbázis!$A$5:$BY$2525,Adatbázis!BI$3,FALSE),""))</f>
        <v/>
      </c>
      <c r="BB41" s="3" t="str">
        <f>IF($C$1=Legördülő!$D$3,VLOOKUP(CONCATENATE($B$1,$C41,Legördülő!$G$11),Adatbázis!$A$6:$BY$2525,Adatbázis!BJ$3,FALSE),IF($C$1=Legördülő!$D$5,VLOOKUP(CONCATENATE($B$1,$C41,$D$1),Adatbázis!$A$5:$BY$2525,Adatbázis!BJ$3,FALSE),""))</f>
        <v/>
      </c>
      <c r="BC41" s="3" t="str">
        <f>IF($C$1=Legördülő!$D$3,VLOOKUP(CONCATENATE($B$1,$C41,Legördülő!$G$11),Adatbázis!$A$6:$BY$2525,Adatbázis!BK$3,FALSE),IF($C$1=Legördülő!$D$5,VLOOKUP(CONCATENATE($B$1,$C41,$D$1),Adatbázis!$A$5:$BY$2525,Adatbázis!BK$3,FALSE),""))</f>
        <v/>
      </c>
      <c r="BD41" s="3" t="str">
        <f>IF($C$1=Legördülő!$D$3,VLOOKUP(CONCATENATE($B$1,$C41,Legördülő!$G$11),Adatbázis!$A$6:$BY$2525,Adatbázis!BL$3,FALSE),IF($C$1=Legördülő!$D$5,VLOOKUP(CONCATENATE($B$1,$C41,$D$1),Adatbázis!$A$5:$BY$2525,Adatbázis!BL$3,FALSE),""))</f>
        <v/>
      </c>
      <c r="BE41" s="3" t="str">
        <f>IF($C$1=Legördülő!$D$3,VLOOKUP(CONCATENATE($B$1,$C41,Legördülő!$G$11),Adatbázis!$A$6:$BY$2525,Adatbázis!BM$3,FALSE),IF($C$1=Legördülő!$D$5,VLOOKUP(CONCATENATE($B$1,$C41,$D$1),Adatbázis!$A$5:$BY$2525,Adatbázis!BM$3,FALSE),""))</f>
        <v/>
      </c>
      <c r="BF41" s="3" t="str">
        <f>IF($C$1=Legördülő!$D$3,VLOOKUP(CONCATENATE($B$1,$C41,Legördülő!$G$11),Adatbázis!$A$6:$BY$2525,Adatbázis!BN$3,FALSE),IF($C$1=Legördülő!$D$5,VLOOKUP(CONCATENATE($B$1,$C41,$D$1),Adatbázis!$A$5:$BY$2525,Adatbázis!BN$3,FALSE),""))</f>
        <v/>
      </c>
      <c r="BG41" s="3" t="str">
        <f>IF($C$1=Legördülő!$D$3,VLOOKUP(CONCATENATE($B$1,$C41,Legördülő!$G$11),Adatbázis!$A$6:$BY$2525,Adatbázis!BO$3,FALSE),IF($C$1=Legördülő!$D$5,VLOOKUP(CONCATENATE($B$1,$C41,$D$1),Adatbázis!$A$5:$BY$2525,Adatbázis!BO$3,FALSE),""))</f>
        <v/>
      </c>
      <c r="BH41" s="3" t="str">
        <f>IF($C$1=Legördülő!$D$3,VLOOKUP(CONCATENATE($B$1,$C41,Legördülő!$G$11),Adatbázis!$A$6:$BY$2525,Adatbázis!BP$3,FALSE),IF($C$1=Legördülő!$D$5,VLOOKUP(CONCATENATE($B$1,$C41,$D$1),Adatbázis!$A$5:$BY$2525,Adatbázis!BP$3,FALSE),""))</f>
        <v/>
      </c>
      <c r="BI41" s="3" t="str">
        <f>IF($C$1=Legördülő!$D$3,VLOOKUP(CONCATENATE($B$1,$C41,Legördülő!$G$11),Adatbázis!$A$6:$BY$2525,Adatbázis!BQ$3,FALSE),IF($C$1=Legördülő!$D$5,VLOOKUP(CONCATENATE($B$1,$C41,$D$1),Adatbázis!$A$5:$BY$2525,Adatbázis!BQ$3,FALSE),""))</f>
        <v/>
      </c>
      <c r="BJ41" s="3" t="str">
        <f>IF($C$1=Legördülő!$D$3,VLOOKUP(CONCATENATE($B$1,$C41,Legördülő!$G$11),Adatbázis!$A$6:$BY$2525,Adatbázis!BR$3,FALSE),IF($C$1=Legördülő!$D$5,VLOOKUP(CONCATENATE($B$1,$C41,$D$1),Adatbázis!$A$5:$BY$2525,Adatbázis!BR$3,FALSE),""))</f>
        <v/>
      </c>
      <c r="BK41" s="3" t="str">
        <f>IF($C$1=Legördülő!$D$3,VLOOKUP(CONCATENATE($B$1,$C41,Legördülő!$G$11),Adatbázis!$A$6:$BY$2525,Adatbázis!BS$3,FALSE),IF($C$1=Legördülő!$D$5,VLOOKUP(CONCATENATE($B$1,$C41,$D$1),Adatbázis!$A$5:$BY$2525,Adatbázis!BS$3,FALSE),""))</f>
        <v/>
      </c>
      <c r="BL41" s="3" t="str">
        <f>IF($C$1=Legördülő!$D$3,VLOOKUP(CONCATENATE($B$1,$C41,Legördülő!$G$11),Adatbázis!$A$6:$BY$2525,Adatbázis!BT$3,FALSE),IF($C$1=Legördülő!$D$5,VLOOKUP(CONCATENATE($B$1,$C41,$D$1),Adatbázis!$A$5:$BY$2525,Adatbázis!BT$3,FALSE),""))</f>
        <v/>
      </c>
      <c r="BM41" s="3" t="str">
        <f>IF($C$1=Legördülő!$D$3,VLOOKUP(CONCATENATE($B$1,$C41,Legördülő!$G$11),Adatbázis!$A$6:$BY$2525,Adatbázis!BU$3,FALSE),IF($C$1=Legördülő!$D$5,VLOOKUP(CONCATENATE($B$1,$C41,$D$1),Adatbázis!$A$5:$BY$2525,Adatbázis!BU$3,FALSE),""))</f>
        <v/>
      </c>
      <c r="BN41" s="3" t="str">
        <f>IF($C$1=Legördülő!$D$3,VLOOKUP(CONCATENATE($B$1,$C41,Legördülő!$G$11),Adatbázis!$A$6:$BY$2525,Adatbázis!BV$3,FALSE),IF($C$1=Legördülő!$D$5,VLOOKUP(CONCATENATE($B$1,$C41,$D$1),Adatbázis!$A$5:$BY$2525,Adatbázis!BV$3,FALSE),""))</f>
        <v/>
      </c>
      <c r="BO41" s="3" t="str">
        <f>IF($C$1=Legördülő!$D$3,VLOOKUP(CONCATENATE($B$1,$C41,Legördülő!$G$11),Adatbázis!$A$6:$BY$2525,Adatbázis!BW$3,FALSE),IF($C$1=Legördülő!$D$5,VLOOKUP(CONCATENATE($B$1,$C41,$D$1),Adatbázis!$A$5:$BY$2525,Adatbázis!BW$3,FALSE),""))</f>
        <v/>
      </c>
      <c r="BP41" s="3" t="str">
        <f>IF($C$1=Legördülő!$D$3,VLOOKUP(CONCATENATE($B$1,$C41,Legördülő!$G$11),Adatbázis!$A$6:$BY$2525,Adatbázis!BX$3,FALSE),IF($C$1=Legördülő!$D$5,VLOOKUP(CONCATENATE($B$1,$C41,$D$1),Adatbázis!$A$5:$BY$2525,Adatbázis!BX$3,FALSE),""))</f>
        <v/>
      </c>
    </row>
    <row r="42" spans="2:68" x14ac:dyDescent="0.25">
      <c r="B42">
        <f t="shared" si="0"/>
        <v>2010</v>
      </c>
      <c r="C42" s="2" t="str">
        <f>IF($C$1=Legördülő!$D$4,"",Adatbázis!$L45)</f>
        <v>91 Takarítók és hasonló jellegű egyszerű foglalkozások</v>
      </c>
      <c r="D42" t="str">
        <f>IF($C$1=Legördülő!$D$5,$D$1,"")</f>
        <v/>
      </c>
      <c r="E42" s="3">
        <f>IF($C$1=Legördülő!$D$2,VLOOKUP(CONCATENATE(Megjelenítő!$B$1,Megjelenítő!$C42,Megjelenítő!E$2),Adatbázis!$B$6:$BY$2525,76,FALSE),IF($C$1=Legördülő!$D$3,VLOOKUP(CONCATENATE($B$1,$C42,Legördülő!$G$11),Adatbázis!$A$6:$BY$2525,Adatbázis!M$3,FALSE),IF($C$1=Legördülő!$D$5,VLOOKUP(CONCATENATE($B$1,$C42,$D$1),Adatbázis!$A$5:$BY$2525,Adatbázis!M$3,FALSE),"")))</f>
        <v>2369.5</v>
      </c>
      <c r="F42" s="3">
        <f>IF($C$1=Legördülő!$D$2,VLOOKUP(CONCATENATE(Megjelenítő!$B$1,Megjelenítő!$C42,Megjelenítő!F$2),Adatbázis!$B$6:$BY$2525,76,FALSE),IF($C$1=Legördülő!$D$3,VLOOKUP(CONCATENATE($B$1,$C42,Legördülő!$G$11),Adatbázis!$A$6:$BY$2525,Adatbázis!N$3,FALSE),IF($C$1=Legördülő!$D$5,VLOOKUP(CONCATENATE($B$1,$C42,$D$1),Adatbázis!$A$5:$BY$2525,Adatbázis!N$3,FALSE),"")))</f>
        <v>55171.5</v>
      </c>
      <c r="G42" s="3">
        <f>IF($C$1=Legördülő!$D$2,VLOOKUP(CONCATENATE(Megjelenítő!$B$1,Megjelenítő!$C42,Megjelenítő!G$2),Adatbázis!$B$6:$BY$2525,76,FALSE),IF($C$1=Legördülő!$D$3,VLOOKUP(CONCATENATE($B$1,$C42,Legördülő!$G$11),Adatbázis!$A$6:$BY$2525,Adatbázis!O$3,FALSE),IF($C$1=Legördülő!$D$5,VLOOKUP(CONCATENATE($B$1,$C42,$D$1),Adatbázis!$A$5:$BY$2525,Adatbázis!O$3,FALSE),"")))</f>
        <v>4348.5</v>
      </c>
      <c r="H42" s="3">
        <f>IF($C$1=Legördülő!$D$2,VLOOKUP(CONCATENATE(Megjelenítő!$B$1,Megjelenítő!$C42,Megjelenítő!H$2),Adatbázis!$B$6:$BY$2525,76,FALSE),IF($C$1=Legördülő!$D$3,VLOOKUP(CONCATENATE($B$1,$C42,Legördülő!$G$11),Adatbázis!$A$6:$BY$2525,Adatbázis!P$3,FALSE),IF($C$1=Legördülő!$D$5,VLOOKUP(CONCATENATE($B$1,$C42,$D$1),Adatbázis!$A$5:$BY$2525,Adatbázis!P$3,FALSE),"")))</f>
        <v>20063</v>
      </c>
      <c r="I42" s="3">
        <f>IF($C$1=Legördülő!$D$2,VLOOKUP(CONCATENATE(Megjelenítő!$B$1,Megjelenítő!$C42,Megjelenítő!I$2),Adatbázis!$B$6:$BY$2525,76,FALSE),IF($C$1=Legördülő!$D$3,VLOOKUP(CONCATENATE($B$1,$C42,Legördülő!$G$11),Adatbázis!$A$6:$BY$2525,Adatbázis!Q$3,FALSE),IF($C$1=Legördülő!$D$5,VLOOKUP(CONCATENATE($B$1,$C42,$D$1),Adatbázis!$A$5:$BY$2525,Adatbázis!Q$3,FALSE),"")))</f>
        <v>5017.5</v>
      </c>
      <c r="J42" s="3">
        <f>IF($C$1=Legördülő!$D$2,VLOOKUP(CONCATENATE(Megjelenítő!$B$1,Megjelenítő!$C42,Megjelenítő!J$2),Adatbázis!$B$6:$BY$2525,76,FALSE),IF($C$1=Legördülő!$D$3,VLOOKUP(CONCATENATE($B$1,$C42,Legördülő!$G$11),Adatbázis!$A$6:$BY$2525,Adatbázis!R$3,FALSE),IF($C$1=Legördülő!$D$5,VLOOKUP(CONCATENATE($B$1,$C42,$D$1),Adatbázis!$A$5:$BY$2525,Adatbázis!R$3,FALSE),"")))</f>
        <v>3926</v>
      </c>
      <c r="K42" s="3">
        <f>IF($C$1=Legördülő!$D$2,VLOOKUP(CONCATENATE(Megjelenítő!$B$1,Megjelenítő!$C42,Megjelenítő!K$2),Adatbázis!$B$6:$BY$2525,76,FALSE),IF($C$1=Legördülő!$D$3,VLOOKUP(CONCATENATE($B$1,$C42,Legördülő!$G$11),Adatbázis!$A$6:$BY$2525,Adatbázis!S$3,FALSE),IF($C$1=Legördülő!$D$5,VLOOKUP(CONCATENATE($B$1,$C42,$D$1),Adatbázis!$A$5:$BY$2525,Adatbázis!S$3,FALSE),"")))</f>
        <v>427.5</v>
      </c>
      <c r="L42" s="3">
        <f>IF($C$1=Legördülő!$D$2,VLOOKUP(CONCATENATE(Megjelenítő!$B$1,Megjelenítő!$C42,Megjelenítő!L$2),Adatbázis!$B$6:$BY$2525,76,FALSE),IF($C$1=Legördülő!$D$3,VLOOKUP(CONCATENATE($B$1,$C42,Legördülő!$G$11),Adatbázis!$A$6:$BY$2525,Adatbázis!T$3,FALSE),IF($C$1=Legördülő!$D$5,VLOOKUP(CONCATENATE($B$1,$C42,$D$1),Adatbázis!$A$5:$BY$2525,Adatbázis!T$3,FALSE),"")))</f>
        <v>222</v>
      </c>
      <c r="M42" s="3">
        <f>IF($C$1=Legördülő!$D$2,VLOOKUP(CONCATENATE(Megjelenítő!$B$1,Megjelenítő!$C42,Megjelenítő!M$2),Adatbázis!$B$6:$BY$2525,76,FALSE),IF($C$1=Legördülő!$D$3,VLOOKUP(CONCATENATE($B$1,$C42,Legördülő!$G$11),Adatbázis!$A$6:$BY$2525,Adatbázis!U$3,FALSE),IF($C$1=Legördülő!$D$5,VLOOKUP(CONCATENATE($B$1,$C42,$D$1),Adatbázis!$A$5:$BY$2525,Adatbázis!U$3,FALSE),"")))</f>
        <v>44</v>
      </c>
      <c r="N42" s="3">
        <f>IF($C$1=Legördülő!$D$2,VLOOKUP(CONCATENATE(Megjelenítő!$B$1,Megjelenítő!$C42,Megjelenítő!N$2),Adatbázis!$B$6:$BY$2525,76,FALSE),IF($C$1=Legördülő!$D$3,VLOOKUP(CONCATENATE($B$1,$C42,Legördülő!$G$11),Adatbázis!$A$6:$BY$2525,Adatbázis!V$3,FALSE),IF($C$1=Legördülő!$D$5,VLOOKUP(CONCATENATE($B$1,$C42,$D$1),Adatbázis!$A$5:$BY$2525,Adatbázis!V$3,FALSE),"")))</f>
        <v>91589.5</v>
      </c>
      <c r="O42" s="3" t="str">
        <f>IF($C$1=Legördülő!$D$3,VLOOKUP(CONCATENATE($B$1,$C42,Legördülő!$G$11),Adatbázis!$A$6:$BY$2525,Adatbázis!W$3,FALSE),IF($C$1=Legördülő!$D$5,VLOOKUP(CONCATENATE($B$1,$C42,$D$1),Adatbázis!$A$5:$BY$2525,Adatbázis!W$3,FALSE),""))</f>
        <v/>
      </c>
      <c r="P42" s="3" t="str">
        <f>IF($C$1=Legördülő!$D$3,VLOOKUP(CONCATENATE($B$1,$C42,Legördülő!$G$11),Adatbázis!$A$6:$BY$2525,Adatbázis!X$3,FALSE),IF($C$1=Legördülő!$D$5,VLOOKUP(CONCATENATE($B$1,$C42,$D$1),Adatbázis!$A$5:$BY$2525,Adatbázis!X$3,FALSE),""))</f>
        <v/>
      </c>
      <c r="Q42" s="3" t="str">
        <f>IF($C$1=Legördülő!$D$3,VLOOKUP(CONCATENATE($B$1,$C42,Legördülő!$G$11),Adatbázis!$A$6:$BY$2525,Adatbázis!Y$3,FALSE),IF($C$1=Legördülő!$D$5,VLOOKUP(CONCATENATE($B$1,$C42,$D$1),Adatbázis!$A$5:$BY$2525,Adatbázis!Y$3,FALSE),""))</f>
        <v/>
      </c>
      <c r="R42" s="3" t="str">
        <f>IF($C$1=Legördülő!$D$3,VLOOKUP(CONCATENATE($B$1,$C42,Legördülő!$G$11),Adatbázis!$A$6:$BY$2525,Adatbázis!Z$3,FALSE),IF($C$1=Legördülő!$D$5,VLOOKUP(CONCATENATE($B$1,$C42,$D$1),Adatbázis!$A$5:$BY$2525,Adatbázis!Z$3,FALSE),""))</f>
        <v/>
      </c>
      <c r="S42" s="3" t="str">
        <f>IF($C$1=Legördülő!$D$3,VLOOKUP(CONCATENATE($B$1,$C42,Legördülő!$G$11),Adatbázis!$A$6:$BY$2525,Adatbázis!AA$3,FALSE),IF($C$1=Legördülő!$D$5,VLOOKUP(CONCATENATE($B$1,$C42,$D$1),Adatbázis!$A$5:$BY$2525,Adatbázis!AA$3,FALSE),""))</f>
        <v/>
      </c>
      <c r="T42" s="3" t="str">
        <f>IF($C$1=Legördülő!$D$3,VLOOKUP(CONCATENATE($B$1,$C42,Legördülő!$G$11),Adatbázis!$A$6:$BY$2525,Adatbázis!AB$3,FALSE),IF($C$1=Legördülő!$D$5,VLOOKUP(CONCATENATE($B$1,$C42,$D$1),Adatbázis!$A$5:$BY$2525,Adatbázis!AB$3,FALSE),""))</f>
        <v/>
      </c>
      <c r="U42" s="3" t="str">
        <f>IF($C$1=Legördülő!$D$3,VLOOKUP(CONCATENATE($B$1,$C42,Legördülő!$G$11),Adatbázis!$A$6:$BY$2525,Adatbázis!AC$3,FALSE),IF($C$1=Legördülő!$D$5,VLOOKUP(CONCATENATE($B$1,$C42,$D$1),Adatbázis!$A$5:$BY$2525,Adatbázis!AC$3,FALSE),""))</f>
        <v/>
      </c>
      <c r="V42" s="3" t="str">
        <f>IF($C$1=Legördülő!$D$3,VLOOKUP(CONCATENATE($B$1,$C42,Legördülő!$G$11),Adatbázis!$A$6:$BY$2525,Adatbázis!AD$3,FALSE),IF($C$1=Legördülő!$D$5,VLOOKUP(CONCATENATE($B$1,$C42,$D$1),Adatbázis!$A$5:$BY$2525,Adatbázis!AD$3,FALSE),""))</f>
        <v/>
      </c>
      <c r="W42" s="3" t="str">
        <f>IF($C$1=Legördülő!$D$3,VLOOKUP(CONCATENATE($B$1,$C42,Legördülő!$G$11),Adatbázis!$A$6:$BY$2525,Adatbázis!AE$3,FALSE),IF($C$1=Legördülő!$D$5,VLOOKUP(CONCATENATE($B$1,$C42,$D$1),Adatbázis!$A$5:$BY$2525,Adatbázis!AE$3,FALSE),""))</f>
        <v/>
      </c>
      <c r="X42" s="3" t="str">
        <f>IF($C$1=Legördülő!$D$3,VLOOKUP(CONCATENATE($B$1,$C42,Legördülő!$G$11),Adatbázis!$A$6:$BY$2525,Adatbázis!AF$3,FALSE),IF($C$1=Legördülő!$D$5,VLOOKUP(CONCATENATE($B$1,$C42,$D$1),Adatbázis!$A$5:$BY$2525,Adatbázis!AF$3,FALSE),""))</f>
        <v/>
      </c>
      <c r="Y42" s="3" t="str">
        <f>IF($C$1=Legördülő!$D$3,VLOOKUP(CONCATENATE($B$1,$C42,Legördülő!$G$11),Adatbázis!$A$6:$BY$2525,Adatbázis!AG$3,FALSE),IF($C$1=Legördülő!$D$5,VLOOKUP(CONCATENATE($B$1,$C42,$D$1),Adatbázis!$A$5:$BY$2525,Adatbázis!AG$3,FALSE),""))</f>
        <v/>
      </c>
      <c r="Z42" s="3" t="str">
        <f>IF($C$1=Legördülő!$D$3,VLOOKUP(CONCATENATE($B$1,$C42,Legördülő!$G$11),Adatbázis!$A$6:$BY$2525,Adatbázis!AH$3,FALSE),IF($C$1=Legördülő!$D$5,VLOOKUP(CONCATENATE($B$1,$C42,$D$1),Adatbázis!$A$5:$BY$2525,Adatbázis!AH$3,FALSE),""))</f>
        <v/>
      </c>
      <c r="AA42" s="3" t="str">
        <f>IF($C$1=Legördülő!$D$3,VLOOKUP(CONCATENATE($B$1,$C42,Legördülő!$G$11),Adatbázis!$A$6:$BY$2525,Adatbázis!AI$3,FALSE),IF($C$1=Legördülő!$D$5,VLOOKUP(CONCATENATE($B$1,$C42,$D$1),Adatbázis!$A$5:$BY$2525,Adatbázis!AI$3,FALSE),""))</f>
        <v/>
      </c>
      <c r="AB42" s="3" t="str">
        <f>IF($C$1=Legördülő!$D$3,VLOOKUP(CONCATENATE($B$1,$C42,Legördülő!$G$11),Adatbázis!$A$6:$BY$2525,Adatbázis!AJ$3,FALSE),IF($C$1=Legördülő!$D$5,VLOOKUP(CONCATENATE($B$1,$C42,$D$1),Adatbázis!$A$5:$BY$2525,Adatbázis!AJ$3,FALSE),""))</f>
        <v/>
      </c>
      <c r="AC42" s="3" t="str">
        <f>IF($C$1=Legördülő!$D$3,VLOOKUP(CONCATENATE($B$1,$C42,Legördülő!$G$11),Adatbázis!$A$6:$BY$2525,Adatbázis!AK$3,FALSE),IF($C$1=Legördülő!$D$5,VLOOKUP(CONCATENATE($B$1,$C42,$D$1),Adatbázis!$A$5:$BY$2525,Adatbázis!AK$3,FALSE),""))</f>
        <v/>
      </c>
      <c r="AD42" s="3" t="str">
        <f>IF($C$1=Legördülő!$D$3,VLOOKUP(CONCATENATE($B$1,$C42,Legördülő!$G$11),Adatbázis!$A$6:$BY$2525,Adatbázis!AL$3,FALSE),IF($C$1=Legördülő!$D$5,VLOOKUP(CONCATENATE($B$1,$C42,$D$1),Adatbázis!$A$5:$BY$2525,Adatbázis!AL$3,FALSE),""))</f>
        <v/>
      </c>
      <c r="AE42" s="3" t="str">
        <f>IF($C$1=Legördülő!$D$3,VLOOKUP(CONCATENATE($B$1,$C42,Legördülő!$G$11),Adatbázis!$A$6:$BY$2525,Adatbázis!AM$3,FALSE),IF($C$1=Legördülő!$D$5,VLOOKUP(CONCATENATE($B$1,$C42,$D$1),Adatbázis!$A$5:$BY$2525,Adatbázis!AM$3,FALSE),""))</f>
        <v/>
      </c>
      <c r="AF42" s="3" t="str">
        <f>IF($C$1=Legördülő!$D$3,VLOOKUP(CONCATENATE($B$1,$C42,Legördülő!$G$11),Adatbázis!$A$6:$BY$2525,Adatbázis!AN$3,FALSE),IF($C$1=Legördülő!$D$5,VLOOKUP(CONCATENATE($B$1,$C42,$D$1),Adatbázis!$A$5:$BY$2525,Adatbázis!AN$3,FALSE),""))</f>
        <v/>
      </c>
      <c r="AG42" s="3" t="str">
        <f>IF($C$1=Legördülő!$D$3,VLOOKUP(CONCATENATE($B$1,$C42,Legördülő!$G$11),Adatbázis!$A$6:$BY$2525,Adatbázis!AO$3,FALSE),IF($C$1=Legördülő!$D$5,VLOOKUP(CONCATENATE($B$1,$C42,$D$1),Adatbázis!$A$5:$BY$2525,Adatbázis!AO$3,FALSE),""))</f>
        <v/>
      </c>
      <c r="AH42" s="3" t="str">
        <f>IF($C$1=Legördülő!$D$3,VLOOKUP(CONCATENATE($B$1,$C42,Legördülő!$G$11),Adatbázis!$A$6:$BY$2525,Adatbázis!AP$3,FALSE),IF($C$1=Legördülő!$D$5,VLOOKUP(CONCATENATE($B$1,$C42,$D$1),Adatbázis!$A$5:$BY$2525,Adatbázis!AP$3,FALSE),""))</f>
        <v/>
      </c>
      <c r="AI42" s="3" t="str">
        <f>IF($C$1=Legördülő!$D$3,VLOOKUP(CONCATENATE($B$1,$C42,Legördülő!$G$11),Adatbázis!$A$6:$BY$2525,Adatbázis!AQ$3,FALSE),IF($C$1=Legördülő!$D$5,VLOOKUP(CONCATENATE($B$1,$C42,$D$1),Adatbázis!$A$5:$BY$2525,Adatbázis!AQ$3,FALSE),""))</f>
        <v/>
      </c>
      <c r="AJ42" s="3" t="str">
        <f>IF($C$1=Legördülő!$D$3,VLOOKUP(CONCATENATE($B$1,$C42,Legördülő!$G$11),Adatbázis!$A$6:$BY$2525,Adatbázis!AR$3,FALSE),IF($C$1=Legördülő!$D$5,VLOOKUP(CONCATENATE($B$1,$C42,$D$1),Adatbázis!$A$5:$BY$2525,Adatbázis!AR$3,FALSE),""))</f>
        <v/>
      </c>
      <c r="AK42" s="3" t="str">
        <f>IF($C$1=Legördülő!$D$3,VLOOKUP(CONCATENATE($B$1,$C42,Legördülő!$G$11),Adatbázis!$A$6:$BY$2525,Adatbázis!AS$3,FALSE),IF($C$1=Legördülő!$D$5,VLOOKUP(CONCATENATE($B$1,$C42,$D$1),Adatbázis!$A$5:$BY$2525,Adatbázis!AS$3,FALSE),""))</f>
        <v/>
      </c>
      <c r="AL42" s="3" t="str">
        <f>IF($C$1=Legördülő!$D$3,VLOOKUP(CONCATENATE($B$1,$C42,Legördülő!$G$11),Adatbázis!$A$6:$BY$2525,Adatbázis!AT$3,FALSE),IF($C$1=Legördülő!$D$5,VLOOKUP(CONCATENATE($B$1,$C42,$D$1),Adatbázis!$A$5:$BY$2525,Adatbázis!AT$3,FALSE),""))</f>
        <v/>
      </c>
      <c r="AM42" s="3" t="str">
        <f>IF($C$1=Legördülő!$D$3,VLOOKUP(CONCATENATE($B$1,$C42,Legördülő!$G$11),Adatbázis!$A$6:$BY$2525,Adatbázis!AU$3,FALSE),IF($C$1=Legördülő!$D$5,VLOOKUP(CONCATENATE($B$1,$C42,$D$1),Adatbázis!$A$5:$BY$2525,Adatbázis!AU$3,FALSE),""))</f>
        <v/>
      </c>
      <c r="AN42" s="3" t="str">
        <f>IF($C$1=Legördülő!$D$3,VLOOKUP(CONCATENATE($B$1,$C42,Legördülő!$G$11),Adatbázis!$A$6:$BY$2525,Adatbázis!AV$3,FALSE),IF($C$1=Legördülő!$D$5,VLOOKUP(CONCATENATE($B$1,$C42,$D$1),Adatbázis!$A$5:$BY$2525,Adatbázis!AV$3,FALSE),""))</f>
        <v/>
      </c>
      <c r="AO42" s="3" t="str">
        <f>IF($C$1=Legördülő!$D$3,VLOOKUP(CONCATENATE($B$1,$C42,Legördülő!$G$11),Adatbázis!$A$6:$BY$2525,Adatbázis!AW$3,FALSE),IF($C$1=Legördülő!$D$5,VLOOKUP(CONCATENATE($B$1,$C42,$D$1),Adatbázis!$A$5:$BY$2525,Adatbázis!AW$3,FALSE),""))</f>
        <v/>
      </c>
      <c r="AP42" s="3" t="str">
        <f>IF($C$1=Legördülő!$D$3,VLOOKUP(CONCATENATE($B$1,$C42,Legördülő!$G$11),Adatbázis!$A$6:$BY$2525,Adatbázis!AX$3,FALSE),IF($C$1=Legördülő!$D$5,VLOOKUP(CONCATENATE($B$1,$C42,$D$1),Adatbázis!$A$5:$BY$2525,Adatbázis!AX$3,FALSE),""))</f>
        <v/>
      </c>
      <c r="AQ42" s="3" t="str">
        <f>IF($C$1=Legördülő!$D$3,VLOOKUP(CONCATENATE($B$1,$C42,Legördülő!$G$11),Adatbázis!$A$6:$BY$2525,Adatbázis!AY$3,FALSE),IF($C$1=Legördülő!$D$5,VLOOKUP(CONCATENATE($B$1,$C42,$D$1),Adatbázis!$A$5:$BY$2525,Adatbázis!AY$3,FALSE),""))</f>
        <v/>
      </c>
      <c r="AR42" s="3" t="str">
        <f>IF($C$1=Legördülő!$D$3,VLOOKUP(CONCATENATE($B$1,$C42,Legördülő!$G$11),Adatbázis!$A$6:$BY$2525,Adatbázis!AZ$3,FALSE),IF($C$1=Legördülő!$D$5,VLOOKUP(CONCATENATE($B$1,$C42,$D$1),Adatbázis!$A$5:$BY$2525,Adatbázis!AZ$3,FALSE),""))</f>
        <v/>
      </c>
      <c r="AS42" s="3" t="str">
        <f>IF($C$1=Legördülő!$D$3,VLOOKUP(CONCATENATE($B$1,$C42,Legördülő!$G$11),Adatbázis!$A$6:$BY$2525,Adatbázis!BA$3,FALSE),IF($C$1=Legördülő!$D$5,VLOOKUP(CONCATENATE($B$1,$C42,$D$1),Adatbázis!$A$5:$BY$2525,Adatbázis!BA$3,FALSE),""))</f>
        <v/>
      </c>
      <c r="AT42" s="3" t="str">
        <f>IF($C$1=Legördülő!$D$3,VLOOKUP(CONCATENATE($B$1,$C42,Legördülő!$G$11),Adatbázis!$A$6:$BY$2525,Adatbázis!BB$3,FALSE),IF($C$1=Legördülő!$D$5,VLOOKUP(CONCATENATE($B$1,$C42,$D$1),Adatbázis!$A$5:$BY$2525,Adatbázis!BB$3,FALSE),""))</f>
        <v/>
      </c>
      <c r="AU42" s="3" t="str">
        <f>IF($C$1=Legördülő!$D$3,VLOOKUP(CONCATENATE($B$1,$C42,Legördülő!$G$11),Adatbázis!$A$6:$BY$2525,Adatbázis!BC$3,FALSE),IF($C$1=Legördülő!$D$5,VLOOKUP(CONCATENATE($B$1,$C42,$D$1),Adatbázis!$A$5:$BY$2525,Adatbázis!BC$3,FALSE),""))</f>
        <v/>
      </c>
      <c r="AV42" s="3" t="str">
        <f>IF($C$1=Legördülő!$D$3,VLOOKUP(CONCATENATE($B$1,$C42,Legördülő!$G$11),Adatbázis!$A$6:$BY$2525,Adatbázis!BD$3,FALSE),IF($C$1=Legördülő!$D$5,VLOOKUP(CONCATENATE($B$1,$C42,$D$1),Adatbázis!$A$5:$BY$2525,Adatbázis!BD$3,FALSE),""))</f>
        <v/>
      </c>
      <c r="AW42" s="3" t="str">
        <f>IF($C$1=Legördülő!$D$3,VLOOKUP(CONCATENATE($B$1,$C42,Legördülő!$G$11),Adatbázis!$A$6:$BY$2525,Adatbázis!BE$3,FALSE),IF($C$1=Legördülő!$D$5,VLOOKUP(CONCATENATE($B$1,$C42,$D$1),Adatbázis!$A$5:$BY$2525,Adatbázis!BE$3,FALSE),""))</f>
        <v/>
      </c>
      <c r="AX42" s="3" t="str">
        <f>IF($C$1=Legördülő!$D$3,VLOOKUP(CONCATENATE($B$1,$C42,Legördülő!$G$11),Adatbázis!$A$6:$BY$2525,Adatbázis!BF$3,FALSE),IF($C$1=Legördülő!$D$5,VLOOKUP(CONCATENATE($B$1,$C42,$D$1),Adatbázis!$A$5:$BY$2525,Adatbázis!BF$3,FALSE),""))</f>
        <v/>
      </c>
      <c r="AY42" s="3" t="str">
        <f>IF($C$1=Legördülő!$D$3,VLOOKUP(CONCATENATE($B$1,$C42,Legördülő!$G$11),Adatbázis!$A$6:$BY$2525,Adatbázis!BG$3,FALSE),IF($C$1=Legördülő!$D$5,VLOOKUP(CONCATENATE($B$1,$C42,$D$1),Adatbázis!$A$5:$BY$2525,Adatbázis!BG$3,FALSE),""))</f>
        <v/>
      </c>
      <c r="AZ42" s="3" t="str">
        <f>IF($C$1=Legördülő!$D$3,VLOOKUP(CONCATENATE($B$1,$C42,Legördülő!$G$11),Adatbázis!$A$6:$BY$2525,Adatbázis!BH$3,FALSE),IF($C$1=Legördülő!$D$5,VLOOKUP(CONCATENATE($B$1,$C42,$D$1),Adatbázis!$A$5:$BY$2525,Adatbázis!BH$3,FALSE),""))</f>
        <v/>
      </c>
      <c r="BA42" s="3" t="str">
        <f>IF($C$1=Legördülő!$D$3,VLOOKUP(CONCATENATE($B$1,$C42,Legördülő!$G$11),Adatbázis!$A$6:$BY$2525,Adatbázis!BI$3,FALSE),IF($C$1=Legördülő!$D$5,VLOOKUP(CONCATENATE($B$1,$C42,$D$1),Adatbázis!$A$5:$BY$2525,Adatbázis!BI$3,FALSE),""))</f>
        <v/>
      </c>
      <c r="BB42" s="3" t="str">
        <f>IF($C$1=Legördülő!$D$3,VLOOKUP(CONCATENATE($B$1,$C42,Legördülő!$G$11),Adatbázis!$A$6:$BY$2525,Adatbázis!BJ$3,FALSE),IF($C$1=Legördülő!$D$5,VLOOKUP(CONCATENATE($B$1,$C42,$D$1),Adatbázis!$A$5:$BY$2525,Adatbázis!BJ$3,FALSE),""))</f>
        <v/>
      </c>
      <c r="BC42" s="3" t="str">
        <f>IF($C$1=Legördülő!$D$3,VLOOKUP(CONCATENATE($B$1,$C42,Legördülő!$G$11),Adatbázis!$A$6:$BY$2525,Adatbázis!BK$3,FALSE),IF($C$1=Legördülő!$D$5,VLOOKUP(CONCATENATE($B$1,$C42,$D$1),Adatbázis!$A$5:$BY$2525,Adatbázis!BK$3,FALSE),""))</f>
        <v/>
      </c>
      <c r="BD42" s="3" t="str">
        <f>IF($C$1=Legördülő!$D$3,VLOOKUP(CONCATENATE($B$1,$C42,Legördülő!$G$11),Adatbázis!$A$6:$BY$2525,Adatbázis!BL$3,FALSE),IF($C$1=Legördülő!$D$5,VLOOKUP(CONCATENATE($B$1,$C42,$D$1),Adatbázis!$A$5:$BY$2525,Adatbázis!BL$3,FALSE),""))</f>
        <v/>
      </c>
      <c r="BE42" s="3" t="str">
        <f>IF($C$1=Legördülő!$D$3,VLOOKUP(CONCATENATE($B$1,$C42,Legördülő!$G$11),Adatbázis!$A$6:$BY$2525,Adatbázis!BM$3,FALSE),IF($C$1=Legördülő!$D$5,VLOOKUP(CONCATENATE($B$1,$C42,$D$1),Adatbázis!$A$5:$BY$2525,Adatbázis!BM$3,FALSE),""))</f>
        <v/>
      </c>
      <c r="BF42" s="3" t="str">
        <f>IF($C$1=Legördülő!$D$3,VLOOKUP(CONCATENATE($B$1,$C42,Legördülő!$G$11),Adatbázis!$A$6:$BY$2525,Adatbázis!BN$3,FALSE),IF($C$1=Legördülő!$D$5,VLOOKUP(CONCATENATE($B$1,$C42,$D$1),Adatbázis!$A$5:$BY$2525,Adatbázis!BN$3,FALSE),""))</f>
        <v/>
      </c>
      <c r="BG42" s="3" t="str">
        <f>IF($C$1=Legördülő!$D$3,VLOOKUP(CONCATENATE($B$1,$C42,Legördülő!$G$11),Adatbázis!$A$6:$BY$2525,Adatbázis!BO$3,FALSE),IF($C$1=Legördülő!$D$5,VLOOKUP(CONCATENATE($B$1,$C42,$D$1),Adatbázis!$A$5:$BY$2525,Adatbázis!BO$3,FALSE),""))</f>
        <v/>
      </c>
      <c r="BH42" s="3" t="str">
        <f>IF($C$1=Legördülő!$D$3,VLOOKUP(CONCATENATE($B$1,$C42,Legördülő!$G$11),Adatbázis!$A$6:$BY$2525,Adatbázis!BP$3,FALSE),IF($C$1=Legördülő!$D$5,VLOOKUP(CONCATENATE($B$1,$C42,$D$1),Adatbázis!$A$5:$BY$2525,Adatbázis!BP$3,FALSE),""))</f>
        <v/>
      </c>
      <c r="BI42" s="3" t="str">
        <f>IF($C$1=Legördülő!$D$3,VLOOKUP(CONCATENATE($B$1,$C42,Legördülő!$G$11),Adatbázis!$A$6:$BY$2525,Adatbázis!BQ$3,FALSE),IF($C$1=Legördülő!$D$5,VLOOKUP(CONCATENATE($B$1,$C42,$D$1),Adatbázis!$A$5:$BY$2525,Adatbázis!BQ$3,FALSE),""))</f>
        <v/>
      </c>
      <c r="BJ42" s="3" t="str">
        <f>IF($C$1=Legördülő!$D$3,VLOOKUP(CONCATENATE($B$1,$C42,Legördülő!$G$11),Adatbázis!$A$6:$BY$2525,Adatbázis!BR$3,FALSE),IF($C$1=Legördülő!$D$5,VLOOKUP(CONCATENATE($B$1,$C42,$D$1),Adatbázis!$A$5:$BY$2525,Adatbázis!BR$3,FALSE),""))</f>
        <v/>
      </c>
      <c r="BK42" s="3" t="str">
        <f>IF($C$1=Legördülő!$D$3,VLOOKUP(CONCATENATE($B$1,$C42,Legördülő!$G$11),Adatbázis!$A$6:$BY$2525,Adatbázis!BS$3,FALSE),IF($C$1=Legördülő!$D$5,VLOOKUP(CONCATENATE($B$1,$C42,$D$1),Adatbázis!$A$5:$BY$2525,Adatbázis!BS$3,FALSE),""))</f>
        <v/>
      </c>
      <c r="BL42" s="3" t="str">
        <f>IF($C$1=Legördülő!$D$3,VLOOKUP(CONCATENATE($B$1,$C42,Legördülő!$G$11),Adatbázis!$A$6:$BY$2525,Adatbázis!BT$3,FALSE),IF($C$1=Legördülő!$D$5,VLOOKUP(CONCATENATE($B$1,$C42,$D$1),Adatbázis!$A$5:$BY$2525,Adatbázis!BT$3,FALSE),""))</f>
        <v/>
      </c>
      <c r="BM42" s="3" t="str">
        <f>IF($C$1=Legördülő!$D$3,VLOOKUP(CONCATENATE($B$1,$C42,Legördülő!$G$11),Adatbázis!$A$6:$BY$2525,Adatbázis!BU$3,FALSE),IF($C$1=Legördülő!$D$5,VLOOKUP(CONCATENATE($B$1,$C42,$D$1),Adatbázis!$A$5:$BY$2525,Adatbázis!BU$3,FALSE),""))</f>
        <v/>
      </c>
      <c r="BN42" s="3" t="str">
        <f>IF($C$1=Legördülő!$D$3,VLOOKUP(CONCATENATE($B$1,$C42,Legördülő!$G$11),Adatbázis!$A$6:$BY$2525,Adatbázis!BV$3,FALSE),IF($C$1=Legördülő!$D$5,VLOOKUP(CONCATENATE($B$1,$C42,$D$1),Adatbázis!$A$5:$BY$2525,Adatbázis!BV$3,FALSE),""))</f>
        <v/>
      </c>
      <c r="BO42" s="3" t="str">
        <f>IF($C$1=Legördülő!$D$3,VLOOKUP(CONCATENATE($B$1,$C42,Legördülő!$G$11),Adatbázis!$A$6:$BY$2525,Adatbázis!BW$3,FALSE),IF($C$1=Legördülő!$D$5,VLOOKUP(CONCATENATE($B$1,$C42,$D$1),Adatbázis!$A$5:$BY$2525,Adatbázis!BW$3,FALSE),""))</f>
        <v/>
      </c>
      <c r="BP42" s="3" t="str">
        <f>IF($C$1=Legördülő!$D$3,VLOOKUP(CONCATENATE($B$1,$C42,Legördülő!$G$11),Adatbázis!$A$6:$BY$2525,Adatbázis!BX$3,FALSE),IF($C$1=Legördülő!$D$5,VLOOKUP(CONCATENATE($B$1,$C42,$D$1),Adatbázis!$A$5:$BY$2525,Adatbázis!BX$3,FALSE),""))</f>
        <v/>
      </c>
    </row>
    <row r="43" spans="2:68" x14ac:dyDescent="0.25">
      <c r="B43">
        <f t="shared" si="0"/>
        <v>2010</v>
      </c>
      <c r="C43" s="2" t="str">
        <f>IF($C$1=Legördülő!$D$4,"",Adatbázis!$L46)</f>
        <v>92 Egyszerű szolgáltatási, szállítási és hasonló foglalkozások</v>
      </c>
      <c r="D43" t="str">
        <f>IF($C$1=Legördülő!$D$5,$D$1,"")</f>
        <v/>
      </c>
      <c r="E43" s="3">
        <f>IF($C$1=Legördülő!$D$2,VLOOKUP(CONCATENATE(Megjelenítő!$B$1,Megjelenítő!$C43,Megjelenítő!E$2),Adatbázis!$B$6:$BY$2525,76,FALSE),IF($C$1=Legördülő!$D$3,VLOOKUP(CONCATENATE($B$1,$C43,Legördülő!$G$11),Adatbázis!$A$6:$BY$2525,Adatbázis!M$3,FALSE),IF($C$1=Legördülő!$D$5,VLOOKUP(CONCATENATE($B$1,$C43,$D$1),Adatbázis!$A$5:$BY$2525,Adatbázis!M$3,FALSE),"")))</f>
        <v>4084.166666666667</v>
      </c>
      <c r="F43" s="3">
        <f>IF($C$1=Legördülő!$D$2,VLOOKUP(CONCATENATE(Megjelenítő!$B$1,Megjelenítő!$C43,Megjelenítő!F$2),Adatbázis!$B$6:$BY$2525,76,FALSE),IF($C$1=Legördülő!$D$3,VLOOKUP(CONCATENATE($B$1,$C43,Legördülő!$G$11),Adatbázis!$A$6:$BY$2525,Adatbázis!N$3,FALSE),IF($C$1=Legördülő!$D$5,VLOOKUP(CONCATENATE($B$1,$C43,$D$1),Adatbázis!$A$5:$BY$2525,Adatbázis!N$3,FALSE),"")))</f>
        <v>91471.166666666642</v>
      </c>
      <c r="G43" s="3">
        <f>IF($C$1=Legördülő!$D$2,VLOOKUP(CONCATENATE(Megjelenítő!$B$1,Megjelenítő!$C43,Megjelenítő!G$2),Adatbázis!$B$6:$BY$2525,76,FALSE),IF($C$1=Legördülő!$D$3,VLOOKUP(CONCATENATE($B$1,$C43,Legördülő!$G$11),Adatbázis!$A$6:$BY$2525,Adatbázis!O$3,FALSE),IF($C$1=Legördülő!$D$5,VLOOKUP(CONCATENATE($B$1,$C43,$D$1),Adatbázis!$A$5:$BY$2525,Adatbázis!O$3,FALSE),"")))</f>
        <v>10293.666666666666</v>
      </c>
      <c r="H43" s="3">
        <f>IF($C$1=Legördülő!$D$2,VLOOKUP(CONCATENATE(Megjelenítő!$B$1,Megjelenítő!$C43,Megjelenítő!H$2),Adatbázis!$B$6:$BY$2525,76,FALSE),IF($C$1=Legördülő!$D$3,VLOOKUP(CONCATENATE($B$1,$C43,Legördülő!$G$11),Adatbázis!$A$6:$BY$2525,Adatbázis!P$3,FALSE),IF($C$1=Legördülő!$D$5,VLOOKUP(CONCATENATE($B$1,$C43,$D$1),Adatbázis!$A$5:$BY$2525,Adatbázis!P$3,FALSE),"")))</f>
        <v>58065.499999999993</v>
      </c>
      <c r="I43" s="3">
        <f>IF($C$1=Legördülő!$D$2,VLOOKUP(CONCATENATE(Megjelenítő!$B$1,Megjelenítő!$C43,Megjelenítő!I$2),Adatbázis!$B$6:$BY$2525,76,FALSE),IF($C$1=Legördülő!$D$3,VLOOKUP(CONCATENATE($B$1,$C43,Legördülő!$G$11),Adatbázis!$A$6:$BY$2525,Adatbázis!Q$3,FALSE),IF($C$1=Legördülő!$D$5,VLOOKUP(CONCATENATE($B$1,$C43,$D$1),Adatbázis!$A$5:$BY$2525,Adatbázis!Q$3,FALSE),"")))</f>
        <v>25344.999999999993</v>
      </c>
      <c r="J43" s="3">
        <f>IF($C$1=Legördülő!$D$2,VLOOKUP(CONCATENATE(Megjelenítő!$B$1,Megjelenítő!$C43,Megjelenítő!J$2),Adatbázis!$B$6:$BY$2525,76,FALSE),IF($C$1=Legördülő!$D$3,VLOOKUP(CONCATENATE($B$1,$C43,Legördülő!$G$11),Adatbázis!$A$6:$BY$2525,Adatbázis!R$3,FALSE),IF($C$1=Legördülő!$D$5,VLOOKUP(CONCATENATE($B$1,$C43,$D$1),Adatbázis!$A$5:$BY$2525,Adatbázis!R$3,FALSE),"")))</f>
        <v>12727.000000000002</v>
      </c>
      <c r="K43" s="3">
        <f>IF($C$1=Legördülő!$D$2,VLOOKUP(CONCATENATE(Megjelenítő!$B$1,Megjelenítő!$C43,Megjelenítő!K$2),Adatbázis!$B$6:$BY$2525,76,FALSE),IF($C$1=Legördülő!$D$3,VLOOKUP(CONCATENATE($B$1,$C43,Legördülő!$G$11),Adatbázis!$A$6:$BY$2525,Adatbázis!S$3,FALSE),IF($C$1=Legördülő!$D$5,VLOOKUP(CONCATENATE($B$1,$C43,$D$1),Adatbázis!$A$5:$BY$2525,Adatbázis!S$3,FALSE),"")))</f>
        <v>2804.5000000000005</v>
      </c>
      <c r="L43" s="3">
        <f>IF($C$1=Legördülő!$D$2,VLOOKUP(CONCATENATE(Megjelenítő!$B$1,Megjelenítő!$C43,Megjelenítő!L$2),Adatbázis!$B$6:$BY$2525,76,FALSE),IF($C$1=Legördülő!$D$3,VLOOKUP(CONCATENATE($B$1,$C43,Legördülő!$G$11),Adatbázis!$A$6:$BY$2525,Adatbázis!T$3,FALSE),IF($C$1=Legördülő!$D$5,VLOOKUP(CONCATENATE($B$1,$C43,$D$1),Adatbázis!$A$5:$BY$2525,Adatbázis!T$3,FALSE),"")))</f>
        <v>1806.6666666666667</v>
      </c>
      <c r="M43" s="3">
        <f>IF($C$1=Legördülő!$D$2,VLOOKUP(CONCATENATE(Megjelenítő!$B$1,Megjelenítő!$C43,Megjelenítő!M$2),Adatbázis!$B$6:$BY$2525,76,FALSE),IF($C$1=Legördülő!$D$3,VLOOKUP(CONCATENATE($B$1,$C43,Legördülő!$G$11),Adatbázis!$A$6:$BY$2525,Adatbázis!U$3,FALSE),IF($C$1=Legördülő!$D$5,VLOOKUP(CONCATENATE($B$1,$C43,$D$1),Adatbázis!$A$5:$BY$2525,Adatbázis!U$3,FALSE),"")))</f>
        <v>477.33333333333331</v>
      </c>
      <c r="N43" s="3">
        <f>IF($C$1=Legördülő!$D$2,VLOOKUP(CONCATENATE(Megjelenítő!$B$1,Megjelenítő!$C43,Megjelenítő!N$2),Adatbázis!$B$6:$BY$2525,76,FALSE),IF($C$1=Legördülő!$D$3,VLOOKUP(CONCATENATE($B$1,$C43,Legördülő!$G$11),Adatbázis!$A$6:$BY$2525,Adatbázis!V$3,FALSE),IF($C$1=Legördülő!$D$5,VLOOKUP(CONCATENATE($B$1,$C43,$D$1),Adatbázis!$A$5:$BY$2525,Adatbázis!V$3,FALSE),"")))</f>
        <v>207075</v>
      </c>
      <c r="O43" s="3" t="str">
        <f>IF($C$1=Legördülő!$D$3,VLOOKUP(CONCATENATE($B$1,$C43,Legördülő!$G$11),Adatbázis!$A$6:$BY$2525,Adatbázis!W$3,FALSE),IF($C$1=Legördülő!$D$5,VLOOKUP(CONCATENATE($B$1,$C43,$D$1),Adatbázis!$A$5:$BY$2525,Adatbázis!W$3,FALSE),""))</f>
        <v/>
      </c>
      <c r="P43" s="3" t="str">
        <f>IF($C$1=Legördülő!$D$3,VLOOKUP(CONCATENATE($B$1,$C43,Legördülő!$G$11),Adatbázis!$A$6:$BY$2525,Adatbázis!X$3,FALSE),IF($C$1=Legördülő!$D$5,VLOOKUP(CONCATENATE($B$1,$C43,$D$1),Adatbázis!$A$5:$BY$2525,Adatbázis!X$3,FALSE),""))</f>
        <v/>
      </c>
      <c r="Q43" s="3" t="str">
        <f>IF($C$1=Legördülő!$D$3,VLOOKUP(CONCATENATE($B$1,$C43,Legördülő!$G$11),Adatbázis!$A$6:$BY$2525,Adatbázis!Y$3,FALSE),IF($C$1=Legördülő!$D$5,VLOOKUP(CONCATENATE($B$1,$C43,$D$1),Adatbázis!$A$5:$BY$2525,Adatbázis!Y$3,FALSE),""))</f>
        <v/>
      </c>
      <c r="R43" s="3" t="str">
        <f>IF($C$1=Legördülő!$D$3,VLOOKUP(CONCATENATE($B$1,$C43,Legördülő!$G$11),Adatbázis!$A$6:$BY$2525,Adatbázis!Z$3,FALSE),IF($C$1=Legördülő!$D$5,VLOOKUP(CONCATENATE($B$1,$C43,$D$1),Adatbázis!$A$5:$BY$2525,Adatbázis!Z$3,FALSE),""))</f>
        <v/>
      </c>
      <c r="S43" s="3" t="str">
        <f>IF($C$1=Legördülő!$D$3,VLOOKUP(CONCATENATE($B$1,$C43,Legördülő!$G$11),Adatbázis!$A$6:$BY$2525,Adatbázis!AA$3,FALSE),IF($C$1=Legördülő!$D$5,VLOOKUP(CONCATENATE($B$1,$C43,$D$1),Adatbázis!$A$5:$BY$2525,Adatbázis!AA$3,FALSE),""))</f>
        <v/>
      </c>
      <c r="T43" s="3" t="str">
        <f>IF($C$1=Legördülő!$D$3,VLOOKUP(CONCATENATE($B$1,$C43,Legördülő!$G$11),Adatbázis!$A$6:$BY$2525,Adatbázis!AB$3,FALSE),IF($C$1=Legördülő!$D$5,VLOOKUP(CONCATENATE($B$1,$C43,$D$1),Adatbázis!$A$5:$BY$2525,Adatbázis!AB$3,FALSE),""))</f>
        <v/>
      </c>
      <c r="U43" s="3" t="str">
        <f>IF($C$1=Legördülő!$D$3,VLOOKUP(CONCATENATE($B$1,$C43,Legördülő!$G$11),Adatbázis!$A$6:$BY$2525,Adatbázis!AC$3,FALSE),IF($C$1=Legördülő!$D$5,VLOOKUP(CONCATENATE($B$1,$C43,$D$1),Adatbázis!$A$5:$BY$2525,Adatbázis!AC$3,FALSE),""))</f>
        <v/>
      </c>
      <c r="V43" s="3" t="str">
        <f>IF($C$1=Legördülő!$D$3,VLOOKUP(CONCATENATE($B$1,$C43,Legördülő!$G$11),Adatbázis!$A$6:$BY$2525,Adatbázis!AD$3,FALSE),IF($C$1=Legördülő!$D$5,VLOOKUP(CONCATENATE($B$1,$C43,$D$1),Adatbázis!$A$5:$BY$2525,Adatbázis!AD$3,FALSE),""))</f>
        <v/>
      </c>
      <c r="W43" s="3" t="str">
        <f>IF($C$1=Legördülő!$D$3,VLOOKUP(CONCATENATE($B$1,$C43,Legördülő!$G$11),Adatbázis!$A$6:$BY$2525,Adatbázis!AE$3,FALSE),IF($C$1=Legördülő!$D$5,VLOOKUP(CONCATENATE($B$1,$C43,$D$1),Adatbázis!$A$5:$BY$2525,Adatbázis!AE$3,FALSE),""))</f>
        <v/>
      </c>
      <c r="X43" s="3" t="str">
        <f>IF($C$1=Legördülő!$D$3,VLOOKUP(CONCATENATE($B$1,$C43,Legördülő!$G$11),Adatbázis!$A$6:$BY$2525,Adatbázis!AF$3,FALSE),IF($C$1=Legördülő!$D$5,VLOOKUP(CONCATENATE($B$1,$C43,$D$1),Adatbázis!$A$5:$BY$2525,Adatbázis!AF$3,FALSE),""))</f>
        <v/>
      </c>
      <c r="Y43" s="3" t="str">
        <f>IF($C$1=Legördülő!$D$3,VLOOKUP(CONCATENATE($B$1,$C43,Legördülő!$G$11),Adatbázis!$A$6:$BY$2525,Adatbázis!AG$3,FALSE),IF($C$1=Legördülő!$D$5,VLOOKUP(CONCATENATE($B$1,$C43,$D$1),Adatbázis!$A$5:$BY$2525,Adatbázis!AG$3,FALSE),""))</f>
        <v/>
      </c>
      <c r="Z43" s="3" t="str">
        <f>IF($C$1=Legördülő!$D$3,VLOOKUP(CONCATENATE($B$1,$C43,Legördülő!$G$11),Adatbázis!$A$6:$BY$2525,Adatbázis!AH$3,FALSE),IF($C$1=Legördülő!$D$5,VLOOKUP(CONCATENATE($B$1,$C43,$D$1),Adatbázis!$A$5:$BY$2525,Adatbázis!AH$3,FALSE),""))</f>
        <v/>
      </c>
      <c r="AA43" s="3" t="str">
        <f>IF($C$1=Legördülő!$D$3,VLOOKUP(CONCATENATE($B$1,$C43,Legördülő!$G$11),Adatbázis!$A$6:$BY$2525,Adatbázis!AI$3,FALSE),IF($C$1=Legördülő!$D$5,VLOOKUP(CONCATENATE($B$1,$C43,$D$1),Adatbázis!$A$5:$BY$2525,Adatbázis!AI$3,FALSE),""))</f>
        <v/>
      </c>
      <c r="AB43" s="3" t="str">
        <f>IF($C$1=Legördülő!$D$3,VLOOKUP(CONCATENATE($B$1,$C43,Legördülő!$G$11),Adatbázis!$A$6:$BY$2525,Adatbázis!AJ$3,FALSE),IF($C$1=Legördülő!$D$5,VLOOKUP(CONCATENATE($B$1,$C43,$D$1),Adatbázis!$A$5:$BY$2525,Adatbázis!AJ$3,FALSE),""))</f>
        <v/>
      </c>
      <c r="AC43" s="3" t="str">
        <f>IF($C$1=Legördülő!$D$3,VLOOKUP(CONCATENATE($B$1,$C43,Legördülő!$G$11),Adatbázis!$A$6:$BY$2525,Adatbázis!AK$3,FALSE),IF($C$1=Legördülő!$D$5,VLOOKUP(CONCATENATE($B$1,$C43,$D$1),Adatbázis!$A$5:$BY$2525,Adatbázis!AK$3,FALSE),""))</f>
        <v/>
      </c>
      <c r="AD43" s="3" t="str">
        <f>IF($C$1=Legördülő!$D$3,VLOOKUP(CONCATENATE($B$1,$C43,Legördülő!$G$11),Adatbázis!$A$6:$BY$2525,Adatbázis!AL$3,FALSE),IF($C$1=Legördülő!$D$5,VLOOKUP(CONCATENATE($B$1,$C43,$D$1),Adatbázis!$A$5:$BY$2525,Adatbázis!AL$3,FALSE),""))</f>
        <v/>
      </c>
      <c r="AE43" s="3" t="str">
        <f>IF($C$1=Legördülő!$D$3,VLOOKUP(CONCATENATE($B$1,$C43,Legördülő!$G$11),Adatbázis!$A$6:$BY$2525,Adatbázis!AM$3,FALSE),IF($C$1=Legördülő!$D$5,VLOOKUP(CONCATENATE($B$1,$C43,$D$1),Adatbázis!$A$5:$BY$2525,Adatbázis!AM$3,FALSE),""))</f>
        <v/>
      </c>
      <c r="AF43" s="3" t="str">
        <f>IF($C$1=Legördülő!$D$3,VLOOKUP(CONCATENATE($B$1,$C43,Legördülő!$G$11),Adatbázis!$A$6:$BY$2525,Adatbázis!AN$3,FALSE),IF($C$1=Legördülő!$D$5,VLOOKUP(CONCATENATE($B$1,$C43,$D$1),Adatbázis!$A$5:$BY$2525,Adatbázis!AN$3,FALSE),""))</f>
        <v/>
      </c>
      <c r="AG43" s="3" t="str">
        <f>IF($C$1=Legördülő!$D$3,VLOOKUP(CONCATENATE($B$1,$C43,Legördülő!$G$11),Adatbázis!$A$6:$BY$2525,Adatbázis!AO$3,FALSE),IF($C$1=Legördülő!$D$5,VLOOKUP(CONCATENATE($B$1,$C43,$D$1),Adatbázis!$A$5:$BY$2525,Adatbázis!AO$3,FALSE),""))</f>
        <v/>
      </c>
      <c r="AH43" s="3" t="str">
        <f>IF($C$1=Legördülő!$D$3,VLOOKUP(CONCATENATE($B$1,$C43,Legördülő!$G$11),Adatbázis!$A$6:$BY$2525,Adatbázis!AP$3,FALSE),IF($C$1=Legördülő!$D$5,VLOOKUP(CONCATENATE($B$1,$C43,$D$1),Adatbázis!$A$5:$BY$2525,Adatbázis!AP$3,FALSE),""))</f>
        <v/>
      </c>
      <c r="AI43" s="3" t="str">
        <f>IF($C$1=Legördülő!$D$3,VLOOKUP(CONCATENATE($B$1,$C43,Legördülő!$G$11),Adatbázis!$A$6:$BY$2525,Adatbázis!AQ$3,FALSE),IF($C$1=Legördülő!$D$5,VLOOKUP(CONCATENATE($B$1,$C43,$D$1),Adatbázis!$A$5:$BY$2525,Adatbázis!AQ$3,FALSE),""))</f>
        <v/>
      </c>
      <c r="AJ43" s="3" t="str">
        <f>IF($C$1=Legördülő!$D$3,VLOOKUP(CONCATENATE($B$1,$C43,Legördülő!$G$11),Adatbázis!$A$6:$BY$2525,Adatbázis!AR$3,FALSE),IF($C$1=Legördülő!$D$5,VLOOKUP(CONCATENATE($B$1,$C43,$D$1),Adatbázis!$A$5:$BY$2525,Adatbázis!AR$3,FALSE),""))</f>
        <v/>
      </c>
      <c r="AK43" s="3" t="str">
        <f>IF($C$1=Legördülő!$D$3,VLOOKUP(CONCATENATE($B$1,$C43,Legördülő!$G$11),Adatbázis!$A$6:$BY$2525,Adatbázis!AS$3,FALSE),IF($C$1=Legördülő!$D$5,VLOOKUP(CONCATENATE($B$1,$C43,$D$1),Adatbázis!$A$5:$BY$2525,Adatbázis!AS$3,FALSE),""))</f>
        <v/>
      </c>
      <c r="AL43" s="3" t="str">
        <f>IF($C$1=Legördülő!$D$3,VLOOKUP(CONCATENATE($B$1,$C43,Legördülő!$G$11),Adatbázis!$A$6:$BY$2525,Adatbázis!AT$3,FALSE),IF($C$1=Legördülő!$D$5,VLOOKUP(CONCATENATE($B$1,$C43,$D$1),Adatbázis!$A$5:$BY$2525,Adatbázis!AT$3,FALSE),""))</f>
        <v/>
      </c>
      <c r="AM43" s="3" t="str">
        <f>IF($C$1=Legördülő!$D$3,VLOOKUP(CONCATENATE($B$1,$C43,Legördülő!$G$11),Adatbázis!$A$6:$BY$2525,Adatbázis!AU$3,FALSE),IF($C$1=Legördülő!$D$5,VLOOKUP(CONCATENATE($B$1,$C43,$D$1),Adatbázis!$A$5:$BY$2525,Adatbázis!AU$3,FALSE),""))</f>
        <v/>
      </c>
      <c r="AN43" s="3" t="str">
        <f>IF($C$1=Legördülő!$D$3,VLOOKUP(CONCATENATE($B$1,$C43,Legördülő!$G$11),Adatbázis!$A$6:$BY$2525,Adatbázis!AV$3,FALSE),IF($C$1=Legördülő!$D$5,VLOOKUP(CONCATENATE($B$1,$C43,$D$1),Adatbázis!$A$5:$BY$2525,Adatbázis!AV$3,FALSE),""))</f>
        <v/>
      </c>
      <c r="AO43" s="3" t="str">
        <f>IF($C$1=Legördülő!$D$3,VLOOKUP(CONCATENATE($B$1,$C43,Legördülő!$G$11),Adatbázis!$A$6:$BY$2525,Adatbázis!AW$3,FALSE),IF($C$1=Legördülő!$D$5,VLOOKUP(CONCATENATE($B$1,$C43,$D$1),Adatbázis!$A$5:$BY$2525,Adatbázis!AW$3,FALSE),""))</f>
        <v/>
      </c>
      <c r="AP43" s="3" t="str">
        <f>IF($C$1=Legördülő!$D$3,VLOOKUP(CONCATENATE($B$1,$C43,Legördülő!$G$11),Adatbázis!$A$6:$BY$2525,Adatbázis!AX$3,FALSE),IF($C$1=Legördülő!$D$5,VLOOKUP(CONCATENATE($B$1,$C43,$D$1),Adatbázis!$A$5:$BY$2525,Adatbázis!AX$3,FALSE),""))</f>
        <v/>
      </c>
      <c r="AQ43" s="3" t="str">
        <f>IF($C$1=Legördülő!$D$3,VLOOKUP(CONCATENATE($B$1,$C43,Legördülő!$G$11),Adatbázis!$A$6:$BY$2525,Adatbázis!AY$3,FALSE),IF($C$1=Legördülő!$D$5,VLOOKUP(CONCATENATE($B$1,$C43,$D$1),Adatbázis!$A$5:$BY$2525,Adatbázis!AY$3,FALSE),""))</f>
        <v/>
      </c>
      <c r="AR43" s="3" t="str">
        <f>IF($C$1=Legördülő!$D$3,VLOOKUP(CONCATENATE($B$1,$C43,Legördülő!$G$11),Adatbázis!$A$6:$BY$2525,Adatbázis!AZ$3,FALSE),IF($C$1=Legördülő!$D$5,VLOOKUP(CONCATENATE($B$1,$C43,$D$1),Adatbázis!$A$5:$BY$2525,Adatbázis!AZ$3,FALSE),""))</f>
        <v/>
      </c>
      <c r="AS43" s="3" t="str">
        <f>IF($C$1=Legördülő!$D$3,VLOOKUP(CONCATENATE($B$1,$C43,Legördülő!$G$11),Adatbázis!$A$6:$BY$2525,Adatbázis!BA$3,FALSE),IF($C$1=Legördülő!$D$5,VLOOKUP(CONCATENATE($B$1,$C43,$D$1),Adatbázis!$A$5:$BY$2525,Adatbázis!BA$3,FALSE),""))</f>
        <v/>
      </c>
      <c r="AT43" s="3" t="str">
        <f>IF($C$1=Legördülő!$D$3,VLOOKUP(CONCATENATE($B$1,$C43,Legördülő!$G$11),Adatbázis!$A$6:$BY$2525,Adatbázis!BB$3,FALSE),IF($C$1=Legördülő!$D$5,VLOOKUP(CONCATENATE($B$1,$C43,$D$1),Adatbázis!$A$5:$BY$2525,Adatbázis!BB$3,FALSE),""))</f>
        <v/>
      </c>
      <c r="AU43" s="3" t="str">
        <f>IF($C$1=Legördülő!$D$3,VLOOKUP(CONCATENATE($B$1,$C43,Legördülő!$G$11),Adatbázis!$A$6:$BY$2525,Adatbázis!BC$3,FALSE),IF($C$1=Legördülő!$D$5,VLOOKUP(CONCATENATE($B$1,$C43,$D$1),Adatbázis!$A$5:$BY$2525,Adatbázis!BC$3,FALSE),""))</f>
        <v/>
      </c>
      <c r="AV43" s="3" t="str">
        <f>IF($C$1=Legördülő!$D$3,VLOOKUP(CONCATENATE($B$1,$C43,Legördülő!$G$11),Adatbázis!$A$6:$BY$2525,Adatbázis!BD$3,FALSE),IF($C$1=Legördülő!$D$5,VLOOKUP(CONCATENATE($B$1,$C43,$D$1),Adatbázis!$A$5:$BY$2525,Adatbázis!BD$3,FALSE),""))</f>
        <v/>
      </c>
      <c r="AW43" s="3" t="str">
        <f>IF($C$1=Legördülő!$D$3,VLOOKUP(CONCATENATE($B$1,$C43,Legördülő!$G$11),Adatbázis!$A$6:$BY$2525,Adatbázis!BE$3,FALSE),IF($C$1=Legördülő!$D$5,VLOOKUP(CONCATENATE($B$1,$C43,$D$1),Adatbázis!$A$5:$BY$2525,Adatbázis!BE$3,FALSE),""))</f>
        <v/>
      </c>
      <c r="AX43" s="3" t="str">
        <f>IF($C$1=Legördülő!$D$3,VLOOKUP(CONCATENATE($B$1,$C43,Legördülő!$G$11),Adatbázis!$A$6:$BY$2525,Adatbázis!BF$3,FALSE),IF($C$1=Legördülő!$D$5,VLOOKUP(CONCATENATE($B$1,$C43,$D$1),Adatbázis!$A$5:$BY$2525,Adatbázis!BF$3,FALSE),""))</f>
        <v/>
      </c>
      <c r="AY43" s="3" t="str">
        <f>IF($C$1=Legördülő!$D$3,VLOOKUP(CONCATENATE($B$1,$C43,Legördülő!$G$11),Adatbázis!$A$6:$BY$2525,Adatbázis!BG$3,FALSE),IF($C$1=Legördülő!$D$5,VLOOKUP(CONCATENATE($B$1,$C43,$D$1),Adatbázis!$A$5:$BY$2525,Adatbázis!BG$3,FALSE),""))</f>
        <v/>
      </c>
      <c r="AZ43" s="3" t="str">
        <f>IF($C$1=Legördülő!$D$3,VLOOKUP(CONCATENATE($B$1,$C43,Legördülő!$G$11),Adatbázis!$A$6:$BY$2525,Adatbázis!BH$3,FALSE),IF($C$1=Legördülő!$D$5,VLOOKUP(CONCATENATE($B$1,$C43,$D$1),Adatbázis!$A$5:$BY$2525,Adatbázis!BH$3,FALSE),""))</f>
        <v/>
      </c>
      <c r="BA43" s="3" t="str">
        <f>IF($C$1=Legördülő!$D$3,VLOOKUP(CONCATENATE($B$1,$C43,Legördülő!$G$11),Adatbázis!$A$6:$BY$2525,Adatbázis!BI$3,FALSE),IF($C$1=Legördülő!$D$5,VLOOKUP(CONCATENATE($B$1,$C43,$D$1),Adatbázis!$A$5:$BY$2525,Adatbázis!BI$3,FALSE),""))</f>
        <v/>
      </c>
      <c r="BB43" s="3" t="str">
        <f>IF($C$1=Legördülő!$D$3,VLOOKUP(CONCATENATE($B$1,$C43,Legördülő!$G$11),Adatbázis!$A$6:$BY$2525,Adatbázis!BJ$3,FALSE),IF($C$1=Legördülő!$D$5,VLOOKUP(CONCATENATE($B$1,$C43,$D$1),Adatbázis!$A$5:$BY$2525,Adatbázis!BJ$3,FALSE),""))</f>
        <v/>
      </c>
      <c r="BC43" s="3" t="str">
        <f>IF($C$1=Legördülő!$D$3,VLOOKUP(CONCATENATE($B$1,$C43,Legördülő!$G$11),Adatbázis!$A$6:$BY$2525,Adatbázis!BK$3,FALSE),IF($C$1=Legördülő!$D$5,VLOOKUP(CONCATENATE($B$1,$C43,$D$1),Adatbázis!$A$5:$BY$2525,Adatbázis!BK$3,FALSE),""))</f>
        <v/>
      </c>
      <c r="BD43" s="3" t="str">
        <f>IF($C$1=Legördülő!$D$3,VLOOKUP(CONCATENATE($B$1,$C43,Legördülő!$G$11),Adatbázis!$A$6:$BY$2525,Adatbázis!BL$3,FALSE),IF($C$1=Legördülő!$D$5,VLOOKUP(CONCATENATE($B$1,$C43,$D$1),Adatbázis!$A$5:$BY$2525,Adatbázis!BL$3,FALSE),""))</f>
        <v/>
      </c>
      <c r="BE43" s="3" t="str">
        <f>IF($C$1=Legördülő!$D$3,VLOOKUP(CONCATENATE($B$1,$C43,Legördülő!$G$11),Adatbázis!$A$6:$BY$2525,Adatbázis!BM$3,FALSE),IF($C$1=Legördülő!$D$5,VLOOKUP(CONCATENATE($B$1,$C43,$D$1),Adatbázis!$A$5:$BY$2525,Adatbázis!BM$3,FALSE),""))</f>
        <v/>
      </c>
      <c r="BF43" s="3" t="str">
        <f>IF($C$1=Legördülő!$D$3,VLOOKUP(CONCATENATE($B$1,$C43,Legördülő!$G$11),Adatbázis!$A$6:$BY$2525,Adatbázis!BN$3,FALSE),IF($C$1=Legördülő!$D$5,VLOOKUP(CONCATENATE($B$1,$C43,$D$1),Adatbázis!$A$5:$BY$2525,Adatbázis!BN$3,FALSE),""))</f>
        <v/>
      </c>
      <c r="BG43" s="3" t="str">
        <f>IF($C$1=Legördülő!$D$3,VLOOKUP(CONCATENATE($B$1,$C43,Legördülő!$G$11),Adatbázis!$A$6:$BY$2525,Adatbázis!BO$3,FALSE),IF($C$1=Legördülő!$D$5,VLOOKUP(CONCATENATE($B$1,$C43,$D$1),Adatbázis!$A$5:$BY$2525,Adatbázis!BO$3,FALSE),""))</f>
        <v/>
      </c>
      <c r="BH43" s="3" t="str">
        <f>IF($C$1=Legördülő!$D$3,VLOOKUP(CONCATENATE($B$1,$C43,Legördülő!$G$11),Adatbázis!$A$6:$BY$2525,Adatbázis!BP$3,FALSE),IF($C$1=Legördülő!$D$5,VLOOKUP(CONCATENATE($B$1,$C43,$D$1),Adatbázis!$A$5:$BY$2525,Adatbázis!BP$3,FALSE),""))</f>
        <v/>
      </c>
      <c r="BI43" s="3" t="str">
        <f>IF($C$1=Legördülő!$D$3,VLOOKUP(CONCATENATE($B$1,$C43,Legördülő!$G$11),Adatbázis!$A$6:$BY$2525,Adatbázis!BQ$3,FALSE),IF($C$1=Legördülő!$D$5,VLOOKUP(CONCATENATE($B$1,$C43,$D$1),Adatbázis!$A$5:$BY$2525,Adatbázis!BQ$3,FALSE),""))</f>
        <v/>
      </c>
      <c r="BJ43" s="3" t="str">
        <f>IF($C$1=Legördülő!$D$3,VLOOKUP(CONCATENATE($B$1,$C43,Legördülő!$G$11),Adatbázis!$A$6:$BY$2525,Adatbázis!BR$3,FALSE),IF($C$1=Legördülő!$D$5,VLOOKUP(CONCATENATE($B$1,$C43,$D$1),Adatbázis!$A$5:$BY$2525,Adatbázis!BR$3,FALSE),""))</f>
        <v/>
      </c>
      <c r="BK43" s="3" t="str">
        <f>IF($C$1=Legördülő!$D$3,VLOOKUP(CONCATENATE($B$1,$C43,Legördülő!$G$11),Adatbázis!$A$6:$BY$2525,Adatbázis!BS$3,FALSE),IF($C$1=Legördülő!$D$5,VLOOKUP(CONCATENATE($B$1,$C43,$D$1),Adatbázis!$A$5:$BY$2525,Adatbázis!BS$3,FALSE),""))</f>
        <v/>
      </c>
      <c r="BL43" s="3" t="str">
        <f>IF($C$1=Legördülő!$D$3,VLOOKUP(CONCATENATE($B$1,$C43,Legördülő!$G$11),Adatbázis!$A$6:$BY$2525,Adatbázis!BT$3,FALSE),IF($C$1=Legördülő!$D$5,VLOOKUP(CONCATENATE($B$1,$C43,$D$1),Adatbázis!$A$5:$BY$2525,Adatbázis!BT$3,FALSE),""))</f>
        <v/>
      </c>
      <c r="BM43" s="3" t="str">
        <f>IF($C$1=Legördülő!$D$3,VLOOKUP(CONCATENATE($B$1,$C43,Legördülő!$G$11),Adatbázis!$A$6:$BY$2525,Adatbázis!BU$3,FALSE),IF($C$1=Legördülő!$D$5,VLOOKUP(CONCATENATE($B$1,$C43,$D$1),Adatbázis!$A$5:$BY$2525,Adatbázis!BU$3,FALSE),""))</f>
        <v/>
      </c>
      <c r="BN43" s="3" t="str">
        <f>IF($C$1=Legördülő!$D$3,VLOOKUP(CONCATENATE($B$1,$C43,Legördülő!$G$11),Adatbázis!$A$6:$BY$2525,Adatbázis!BV$3,FALSE),IF($C$1=Legördülő!$D$5,VLOOKUP(CONCATENATE($B$1,$C43,$D$1),Adatbázis!$A$5:$BY$2525,Adatbázis!BV$3,FALSE),""))</f>
        <v/>
      </c>
      <c r="BO43" s="3" t="str">
        <f>IF($C$1=Legördülő!$D$3,VLOOKUP(CONCATENATE($B$1,$C43,Legördülő!$G$11),Adatbázis!$A$6:$BY$2525,Adatbázis!BW$3,FALSE),IF($C$1=Legördülő!$D$5,VLOOKUP(CONCATENATE($B$1,$C43,$D$1),Adatbázis!$A$5:$BY$2525,Adatbázis!BW$3,FALSE),""))</f>
        <v/>
      </c>
      <c r="BP43" s="3" t="str">
        <f>IF($C$1=Legördülő!$D$3,VLOOKUP(CONCATENATE($B$1,$C43,Legördülő!$G$11),Adatbázis!$A$6:$BY$2525,Adatbázis!BX$3,FALSE),IF($C$1=Legördülő!$D$5,VLOOKUP(CONCATENATE($B$1,$C43,$D$1),Adatbázis!$A$5:$BY$2525,Adatbázis!BX$3,FALSE),""))</f>
        <v/>
      </c>
    </row>
    <row r="44" spans="2:68" x14ac:dyDescent="0.25">
      <c r="B44">
        <f>IF(AND(C44="",D44=""),"",$B$1)</f>
        <v>2010</v>
      </c>
      <c r="C44" s="2" t="str">
        <f>IF($C$1=Legördülő!$D$4,"",Adatbázis!$L47)</f>
        <v>93 Egyszerű ipari, építőipari, mezőgazdasági foglalkozások</v>
      </c>
      <c r="D44" t="str">
        <f>IF($C$1=Legördülő!$D$5,$D$1,"")</f>
        <v/>
      </c>
      <c r="E44" s="3">
        <f>IF($C$1=Legördülő!$D$2,VLOOKUP(CONCATENATE(Megjelenítő!$B$1,Megjelenítő!$C44,Megjelenítő!E$2),Adatbázis!$B$6:$BY$2525,76,FALSE),IF($C$1=Legördülő!$D$3,VLOOKUP(CONCATENATE($B$1,$C44,Legördülő!$G$11),Adatbázis!$A$6:$BY$2525,Adatbázis!M$3,FALSE),IF($C$1=Legördülő!$D$5,VLOOKUP(CONCATENATE($B$1,$C44,$D$1),Adatbázis!$A$5:$BY$2525,Adatbázis!M$3,FALSE),"")))</f>
        <v>4719.3333333333348</v>
      </c>
      <c r="F44" s="3">
        <f>IF($C$1=Legördülő!$D$2,VLOOKUP(CONCATENATE(Megjelenítő!$B$1,Megjelenítő!$C44,Megjelenítő!F$2),Adatbázis!$B$6:$BY$2525,76,FALSE),IF($C$1=Legördülő!$D$3,VLOOKUP(CONCATENATE($B$1,$C44,Legördülő!$G$11),Adatbázis!$A$6:$BY$2525,Adatbázis!N$3,FALSE),IF($C$1=Legördülő!$D$5,VLOOKUP(CONCATENATE($B$1,$C44,$D$1),Adatbázis!$A$5:$BY$2525,Adatbázis!N$3,FALSE),"")))</f>
        <v>65046.333333333321</v>
      </c>
      <c r="G44" s="3">
        <f>IF($C$1=Legördülő!$D$2,VLOOKUP(CONCATENATE(Megjelenítő!$B$1,Megjelenítő!$C44,Megjelenítő!G$2),Adatbázis!$B$6:$BY$2525,76,FALSE),IF($C$1=Legördülő!$D$3,VLOOKUP(CONCATENATE($B$1,$C44,Legördülő!$G$11),Adatbázis!$A$6:$BY$2525,Adatbázis!O$3,FALSE),IF($C$1=Legördülő!$D$5,VLOOKUP(CONCATENATE($B$1,$C44,$D$1),Adatbázis!$A$5:$BY$2525,Adatbázis!O$3,FALSE),"")))</f>
        <v>5288.6666666666661</v>
      </c>
      <c r="H44" s="3">
        <f>IF($C$1=Legördülő!$D$2,VLOOKUP(CONCATENATE(Megjelenítő!$B$1,Megjelenítő!$C44,Megjelenítő!H$2),Adatbázis!$B$6:$BY$2525,76,FALSE),IF($C$1=Legördülő!$D$3,VLOOKUP(CONCATENATE($B$1,$C44,Legördülő!$G$11),Adatbázis!$A$6:$BY$2525,Adatbázis!P$3,FALSE),IF($C$1=Legördülő!$D$5,VLOOKUP(CONCATENATE($B$1,$C44,$D$1),Adatbázis!$A$5:$BY$2525,Adatbázis!P$3,FALSE),"")))</f>
        <v>29221.000000000004</v>
      </c>
      <c r="I44" s="3">
        <f>IF($C$1=Legördülő!$D$2,VLOOKUP(CONCATENATE(Megjelenítő!$B$1,Megjelenítő!$C44,Megjelenítő!I$2),Adatbázis!$B$6:$BY$2525,76,FALSE),IF($C$1=Legördülő!$D$3,VLOOKUP(CONCATENATE($B$1,$C44,Legördülő!$G$11),Adatbázis!$A$6:$BY$2525,Adatbázis!Q$3,FALSE),IF($C$1=Legördülő!$D$5,VLOOKUP(CONCATENATE($B$1,$C44,$D$1),Adatbázis!$A$5:$BY$2525,Adatbázis!Q$3,FALSE),"")))</f>
        <v>5954.6666666666661</v>
      </c>
      <c r="J44" s="3">
        <f>IF($C$1=Legördülő!$D$2,VLOOKUP(CONCATENATE(Megjelenítő!$B$1,Megjelenítő!$C44,Megjelenítő!J$2),Adatbázis!$B$6:$BY$2525,76,FALSE),IF($C$1=Legördülő!$D$3,VLOOKUP(CONCATENATE($B$1,$C44,Legördülő!$G$11),Adatbázis!$A$6:$BY$2525,Adatbázis!R$3,FALSE),IF($C$1=Legördülő!$D$5,VLOOKUP(CONCATENATE($B$1,$C44,$D$1),Adatbázis!$A$5:$BY$2525,Adatbázis!R$3,FALSE),"")))</f>
        <v>3464.6666666666665</v>
      </c>
      <c r="K44" s="3">
        <f>IF($C$1=Legördülő!$D$2,VLOOKUP(CONCATENATE(Megjelenítő!$B$1,Megjelenítő!$C44,Megjelenítő!K$2),Adatbázis!$B$6:$BY$2525,76,FALSE),IF($C$1=Legördülő!$D$3,VLOOKUP(CONCATENATE($B$1,$C44,Legördülő!$G$11),Adatbázis!$A$6:$BY$2525,Adatbázis!S$3,FALSE),IF($C$1=Legördülő!$D$5,VLOOKUP(CONCATENATE($B$1,$C44,$D$1),Adatbázis!$A$5:$BY$2525,Adatbázis!S$3,FALSE),"")))</f>
        <v>553.5</v>
      </c>
      <c r="L44" s="3">
        <f>IF($C$1=Legördülő!$D$2,VLOOKUP(CONCATENATE(Megjelenítő!$B$1,Megjelenítő!$C44,Megjelenítő!L$2),Adatbázis!$B$6:$BY$2525,76,FALSE),IF($C$1=Legördülő!$D$3,VLOOKUP(CONCATENATE($B$1,$C44,Legördülő!$G$11),Adatbázis!$A$6:$BY$2525,Adatbázis!T$3,FALSE),IF($C$1=Legördülő!$D$5,VLOOKUP(CONCATENATE($B$1,$C44,$D$1),Adatbázis!$A$5:$BY$2525,Adatbázis!T$3,FALSE),"")))</f>
        <v>431.83333333333331</v>
      </c>
      <c r="M44" s="3">
        <f>IF($C$1=Legördülő!$D$2,VLOOKUP(CONCATENATE(Megjelenítő!$B$1,Megjelenítő!$C44,Megjelenítő!M$2),Adatbázis!$B$6:$BY$2525,76,FALSE),IF($C$1=Legördülő!$D$3,VLOOKUP(CONCATENATE($B$1,$C44,Legördülő!$G$11),Adatbázis!$A$6:$BY$2525,Adatbázis!U$3,FALSE),IF($C$1=Legördülő!$D$5,VLOOKUP(CONCATENATE($B$1,$C44,$D$1),Adatbázis!$A$5:$BY$2525,Adatbázis!U$3,FALSE),"")))</f>
        <v>163.49999999999997</v>
      </c>
      <c r="N44" s="3">
        <f>IF($C$1=Legördülő!$D$2,VLOOKUP(CONCATENATE(Megjelenítő!$B$1,Megjelenítő!$C44,Megjelenítő!N$2),Adatbázis!$B$6:$BY$2525,76,FALSE),IF($C$1=Legördülő!$D$3,VLOOKUP(CONCATENATE($B$1,$C44,Legördülő!$G$11),Adatbázis!$A$6:$BY$2525,Adatbázis!V$3,FALSE),IF($C$1=Legördülő!$D$5,VLOOKUP(CONCATENATE($B$1,$C44,$D$1),Adatbázis!$A$5:$BY$2525,Adatbázis!V$3,FALSE),"")))</f>
        <v>114843.49999999999</v>
      </c>
      <c r="O44" s="3" t="str">
        <f>IF($C$1=Legördülő!$D$3,VLOOKUP(CONCATENATE($B$1,$C44,Legördülő!$G$11),Adatbázis!$A$6:$BY$2525,Adatbázis!W$3,FALSE),IF($C$1=Legördülő!$D$5,VLOOKUP(CONCATENATE($B$1,$C44,$D$1),Adatbázis!$A$5:$BY$2525,Adatbázis!W$3,FALSE),""))</f>
        <v/>
      </c>
      <c r="P44" s="3" t="str">
        <f>IF($C$1=Legördülő!$D$3,VLOOKUP(CONCATENATE($B$1,$C44,Legördülő!$G$11),Adatbázis!$A$6:$BY$2525,Adatbázis!X$3,FALSE),IF($C$1=Legördülő!$D$5,VLOOKUP(CONCATENATE($B$1,$C44,$D$1),Adatbázis!$A$5:$BY$2525,Adatbázis!X$3,FALSE),""))</f>
        <v/>
      </c>
      <c r="Q44" s="3" t="str">
        <f>IF($C$1=Legördülő!$D$3,VLOOKUP(CONCATENATE($B$1,$C44,Legördülő!$G$11),Adatbázis!$A$6:$BY$2525,Adatbázis!Y$3,FALSE),IF($C$1=Legördülő!$D$5,VLOOKUP(CONCATENATE($B$1,$C44,$D$1),Adatbázis!$A$5:$BY$2525,Adatbázis!Y$3,FALSE),""))</f>
        <v/>
      </c>
      <c r="R44" s="3" t="str">
        <f>IF($C$1=Legördülő!$D$3,VLOOKUP(CONCATENATE($B$1,$C44,Legördülő!$G$11),Adatbázis!$A$6:$BY$2525,Adatbázis!Z$3,FALSE),IF($C$1=Legördülő!$D$5,VLOOKUP(CONCATENATE($B$1,$C44,$D$1),Adatbázis!$A$5:$BY$2525,Adatbázis!Z$3,FALSE),""))</f>
        <v/>
      </c>
      <c r="S44" s="3" t="str">
        <f>IF($C$1=Legördülő!$D$3,VLOOKUP(CONCATENATE($B$1,$C44,Legördülő!$G$11),Adatbázis!$A$6:$BY$2525,Adatbázis!AA$3,FALSE),IF($C$1=Legördülő!$D$5,VLOOKUP(CONCATENATE($B$1,$C44,$D$1),Adatbázis!$A$5:$BY$2525,Adatbázis!AA$3,FALSE),""))</f>
        <v/>
      </c>
      <c r="T44" s="3" t="str">
        <f>IF($C$1=Legördülő!$D$3,VLOOKUP(CONCATENATE($B$1,$C44,Legördülő!$G$11),Adatbázis!$A$6:$BY$2525,Adatbázis!AB$3,FALSE),IF($C$1=Legördülő!$D$5,VLOOKUP(CONCATENATE($B$1,$C44,$D$1),Adatbázis!$A$5:$BY$2525,Adatbázis!AB$3,FALSE),""))</f>
        <v/>
      </c>
      <c r="U44" s="3" t="str">
        <f>IF($C$1=Legördülő!$D$3,VLOOKUP(CONCATENATE($B$1,$C44,Legördülő!$G$11),Adatbázis!$A$6:$BY$2525,Adatbázis!AC$3,FALSE),IF($C$1=Legördülő!$D$5,VLOOKUP(CONCATENATE($B$1,$C44,$D$1),Adatbázis!$A$5:$BY$2525,Adatbázis!AC$3,FALSE),""))</f>
        <v/>
      </c>
      <c r="V44" s="3" t="str">
        <f>IF($C$1=Legördülő!$D$3,VLOOKUP(CONCATENATE($B$1,$C44,Legördülő!$G$11),Adatbázis!$A$6:$BY$2525,Adatbázis!AD$3,FALSE),IF($C$1=Legördülő!$D$5,VLOOKUP(CONCATENATE($B$1,$C44,$D$1),Adatbázis!$A$5:$BY$2525,Adatbázis!AD$3,FALSE),""))</f>
        <v/>
      </c>
      <c r="W44" s="3" t="str">
        <f>IF($C$1=Legördülő!$D$3,VLOOKUP(CONCATENATE($B$1,$C44,Legördülő!$G$11),Adatbázis!$A$6:$BY$2525,Adatbázis!AE$3,FALSE),IF($C$1=Legördülő!$D$5,VLOOKUP(CONCATENATE($B$1,$C44,$D$1),Adatbázis!$A$5:$BY$2525,Adatbázis!AE$3,FALSE),""))</f>
        <v/>
      </c>
      <c r="X44" s="3" t="str">
        <f>IF($C$1=Legördülő!$D$3,VLOOKUP(CONCATENATE($B$1,$C44,Legördülő!$G$11),Adatbázis!$A$6:$BY$2525,Adatbázis!AF$3,FALSE),IF($C$1=Legördülő!$D$5,VLOOKUP(CONCATENATE($B$1,$C44,$D$1),Adatbázis!$A$5:$BY$2525,Adatbázis!AF$3,FALSE),""))</f>
        <v/>
      </c>
      <c r="Y44" s="3" t="str">
        <f>IF($C$1=Legördülő!$D$3,VLOOKUP(CONCATENATE($B$1,$C44,Legördülő!$G$11),Adatbázis!$A$6:$BY$2525,Adatbázis!AG$3,FALSE),IF($C$1=Legördülő!$D$5,VLOOKUP(CONCATENATE($B$1,$C44,$D$1),Adatbázis!$A$5:$BY$2525,Adatbázis!AG$3,FALSE),""))</f>
        <v/>
      </c>
      <c r="Z44" s="3" t="str">
        <f>IF($C$1=Legördülő!$D$3,VLOOKUP(CONCATENATE($B$1,$C44,Legördülő!$G$11),Adatbázis!$A$6:$BY$2525,Adatbázis!AH$3,FALSE),IF($C$1=Legördülő!$D$5,VLOOKUP(CONCATENATE($B$1,$C44,$D$1),Adatbázis!$A$5:$BY$2525,Adatbázis!AH$3,FALSE),""))</f>
        <v/>
      </c>
      <c r="AA44" s="3" t="str">
        <f>IF($C$1=Legördülő!$D$3,VLOOKUP(CONCATENATE($B$1,$C44,Legördülő!$G$11),Adatbázis!$A$6:$BY$2525,Adatbázis!AI$3,FALSE),IF($C$1=Legördülő!$D$5,VLOOKUP(CONCATENATE($B$1,$C44,$D$1),Adatbázis!$A$5:$BY$2525,Adatbázis!AI$3,FALSE),""))</f>
        <v/>
      </c>
      <c r="AB44" s="3" t="str">
        <f>IF($C$1=Legördülő!$D$3,VLOOKUP(CONCATENATE($B$1,$C44,Legördülő!$G$11),Adatbázis!$A$6:$BY$2525,Adatbázis!AJ$3,FALSE),IF($C$1=Legördülő!$D$5,VLOOKUP(CONCATENATE($B$1,$C44,$D$1),Adatbázis!$A$5:$BY$2525,Adatbázis!AJ$3,FALSE),""))</f>
        <v/>
      </c>
      <c r="AC44" s="3" t="str">
        <f>IF($C$1=Legördülő!$D$3,VLOOKUP(CONCATENATE($B$1,$C44,Legördülő!$G$11),Adatbázis!$A$6:$BY$2525,Adatbázis!AK$3,FALSE),IF($C$1=Legördülő!$D$5,VLOOKUP(CONCATENATE($B$1,$C44,$D$1),Adatbázis!$A$5:$BY$2525,Adatbázis!AK$3,FALSE),""))</f>
        <v/>
      </c>
      <c r="AD44" s="3" t="str">
        <f>IF($C$1=Legördülő!$D$3,VLOOKUP(CONCATENATE($B$1,$C44,Legördülő!$G$11),Adatbázis!$A$6:$BY$2525,Adatbázis!AL$3,FALSE),IF($C$1=Legördülő!$D$5,VLOOKUP(CONCATENATE($B$1,$C44,$D$1),Adatbázis!$A$5:$BY$2525,Adatbázis!AL$3,FALSE),""))</f>
        <v/>
      </c>
      <c r="AE44" s="3" t="str">
        <f>IF($C$1=Legördülő!$D$3,VLOOKUP(CONCATENATE($B$1,$C44,Legördülő!$G$11),Adatbázis!$A$6:$BY$2525,Adatbázis!AM$3,FALSE),IF($C$1=Legördülő!$D$5,VLOOKUP(CONCATENATE($B$1,$C44,$D$1),Adatbázis!$A$5:$BY$2525,Adatbázis!AM$3,FALSE),""))</f>
        <v/>
      </c>
      <c r="AF44" s="3" t="str">
        <f>IF($C$1=Legördülő!$D$3,VLOOKUP(CONCATENATE($B$1,$C44,Legördülő!$G$11),Adatbázis!$A$6:$BY$2525,Adatbázis!AN$3,FALSE),IF($C$1=Legördülő!$D$5,VLOOKUP(CONCATENATE($B$1,$C44,$D$1),Adatbázis!$A$5:$BY$2525,Adatbázis!AN$3,FALSE),""))</f>
        <v/>
      </c>
      <c r="AG44" s="3" t="str">
        <f>IF($C$1=Legördülő!$D$3,VLOOKUP(CONCATENATE($B$1,$C44,Legördülő!$G$11),Adatbázis!$A$6:$BY$2525,Adatbázis!AO$3,FALSE),IF($C$1=Legördülő!$D$5,VLOOKUP(CONCATENATE($B$1,$C44,$D$1),Adatbázis!$A$5:$BY$2525,Adatbázis!AO$3,FALSE),""))</f>
        <v/>
      </c>
      <c r="AH44" s="3" t="str">
        <f>IF($C$1=Legördülő!$D$3,VLOOKUP(CONCATENATE($B$1,$C44,Legördülő!$G$11),Adatbázis!$A$6:$BY$2525,Adatbázis!AP$3,FALSE),IF($C$1=Legördülő!$D$5,VLOOKUP(CONCATENATE($B$1,$C44,$D$1),Adatbázis!$A$5:$BY$2525,Adatbázis!AP$3,FALSE),""))</f>
        <v/>
      </c>
      <c r="AI44" s="3" t="str">
        <f>IF($C$1=Legördülő!$D$3,VLOOKUP(CONCATENATE($B$1,$C44,Legördülő!$G$11),Adatbázis!$A$6:$BY$2525,Adatbázis!AQ$3,FALSE),IF($C$1=Legördülő!$D$5,VLOOKUP(CONCATENATE($B$1,$C44,$D$1),Adatbázis!$A$5:$BY$2525,Adatbázis!AQ$3,FALSE),""))</f>
        <v/>
      </c>
      <c r="AJ44" s="3" t="str">
        <f>IF($C$1=Legördülő!$D$3,VLOOKUP(CONCATENATE($B$1,$C44,Legördülő!$G$11),Adatbázis!$A$6:$BY$2525,Adatbázis!AR$3,FALSE),IF($C$1=Legördülő!$D$5,VLOOKUP(CONCATENATE($B$1,$C44,$D$1),Adatbázis!$A$5:$BY$2525,Adatbázis!AR$3,FALSE),""))</f>
        <v/>
      </c>
      <c r="AK44" s="3" t="str">
        <f>IF($C$1=Legördülő!$D$3,VLOOKUP(CONCATENATE($B$1,$C44,Legördülő!$G$11),Adatbázis!$A$6:$BY$2525,Adatbázis!AS$3,FALSE),IF($C$1=Legördülő!$D$5,VLOOKUP(CONCATENATE($B$1,$C44,$D$1),Adatbázis!$A$5:$BY$2525,Adatbázis!AS$3,FALSE),""))</f>
        <v/>
      </c>
      <c r="AL44" s="3" t="str">
        <f>IF($C$1=Legördülő!$D$3,VLOOKUP(CONCATENATE($B$1,$C44,Legördülő!$G$11),Adatbázis!$A$6:$BY$2525,Adatbázis!AT$3,FALSE),IF($C$1=Legördülő!$D$5,VLOOKUP(CONCATENATE($B$1,$C44,$D$1),Adatbázis!$A$5:$BY$2525,Adatbázis!AT$3,FALSE),""))</f>
        <v/>
      </c>
      <c r="AM44" s="3" t="str">
        <f>IF($C$1=Legördülő!$D$3,VLOOKUP(CONCATENATE($B$1,$C44,Legördülő!$G$11),Adatbázis!$A$6:$BY$2525,Adatbázis!AU$3,FALSE),IF($C$1=Legördülő!$D$5,VLOOKUP(CONCATENATE($B$1,$C44,$D$1),Adatbázis!$A$5:$BY$2525,Adatbázis!AU$3,FALSE),""))</f>
        <v/>
      </c>
      <c r="AN44" s="3" t="str">
        <f>IF($C$1=Legördülő!$D$3,VLOOKUP(CONCATENATE($B$1,$C44,Legördülő!$G$11),Adatbázis!$A$6:$BY$2525,Adatbázis!AV$3,FALSE),IF($C$1=Legördülő!$D$5,VLOOKUP(CONCATENATE($B$1,$C44,$D$1),Adatbázis!$A$5:$BY$2525,Adatbázis!AV$3,FALSE),""))</f>
        <v/>
      </c>
      <c r="AO44" s="3" t="str">
        <f>IF($C$1=Legördülő!$D$3,VLOOKUP(CONCATENATE($B$1,$C44,Legördülő!$G$11),Adatbázis!$A$6:$BY$2525,Adatbázis!AW$3,FALSE),IF($C$1=Legördülő!$D$5,VLOOKUP(CONCATENATE($B$1,$C44,$D$1),Adatbázis!$A$5:$BY$2525,Adatbázis!AW$3,FALSE),""))</f>
        <v/>
      </c>
      <c r="AP44" s="3" t="str">
        <f>IF($C$1=Legördülő!$D$3,VLOOKUP(CONCATENATE($B$1,$C44,Legördülő!$G$11),Adatbázis!$A$6:$BY$2525,Adatbázis!AX$3,FALSE),IF($C$1=Legördülő!$D$5,VLOOKUP(CONCATENATE($B$1,$C44,$D$1),Adatbázis!$A$5:$BY$2525,Adatbázis!AX$3,FALSE),""))</f>
        <v/>
      </c>
      <c r="AQ44" s="3" t="str">
        <f>IF($C$1=Legördülő!$D$3,VLOOKUP(CONCATENATE($B$1,$C44,Legördülő!$G$11),Adatbázis!$A$6:$BY$2525,Adatbázis!AY$3,FALSE),IF($C$1=Legördülő!$D$5,VLOOKUP(CONCATENATE($B$1,$C44,$D$1),Adatbázis!$A$5:$BY$2525,Adatbázis!AY$3,FALSE),""))</f>
        <v/>
      </c>
      <c r="AR44" s="3" t="str">
        <f>IF($C$1=Legördülő!$D$3,VLOOKUP(CONCATENATE($B$1,$C44,Legördülő!$G$11),Adatbázis!$A$6:$BY$2525,Adatbázis!AZ$3,FALSE),IF($C$1=Legördülő!$D$5,VLOOKUP(CONCATENATE($B$1,$C44,$D$1),Adatbázis!$A$5:$BY$2525,Adatbázis!AZ$3,FALSE),""))</f>
        <v/>
      </c>
      <c r="AS44" s="3" t="str">
        <f>IF($C$1=Legördülő!$D$3,VLOOKUP(CONCATENATE($B$1,$C44,Legördülő!$G$11),Adatbázis!$A$6:$BY$2525,Adatbázis!BA$3,FALSE),IF($C$1=Legördülő!$D$5,VLOOKUP(CONCATENATE($B$1,$C44,$D$1),Adatbázis!$A$5:$BY$2525,Adatbázis!BA$3,FALSE),""))</f>
        <v/>
      </c>
      <c r="AT44" s="3" t="str">
        <f>IF($C$1=Legördülő!$D$3,VLOOKUP(CONCATENATE($B$1,$C44,Legördülő!$G$11),Adatbázis!$A$6:$BY$2525,Adatbázis!BB$3,FALSE),IF($C$1=Legördülő!$D$5,VLOOKUP(CONCATENATE($B$1,$C44,$D$1),Adatbázis!$A$5:$BY$2525,Adatbázis!BB$3,FALSE),""))</f>
        <v/>
      </c>
      <c r="AU44" s="3" t="str">
        <f>IF($C$1=Legördülő!$D$3,VLOOKUP(CONCATENATE($B$1,$C44,Legördülő!$G$11),Adatbázis!$A$6:$BY$2525,Adatbázis!BC$3,FALSE),IF($C$1=Legördülő!$D$5,VLOOKUP(CONCATENATE($B$1,$C44,$D$1),Adatbázis!$A$5:$BY$2525,Adatbázis!BC$3,FALSE),""))</f>
        <v/>
      </c>
      <c r="AV44" s="3" t="str">
        <f>IF($C$1=Legördülő!$D$3,VLOOKUP(CONCATENATE($B$1,$C44,Legördülő!$G$11),Adatbázis!$A$6:$BY$2525,Adatbázis!BD$3,FALSE),IF($C$1=Legördülő!$D$5,VLOOKUP(CONCATENATE($B$1,$C44,$D$1),Adatbázis!$A$5:$BY$2525,Adatbázis!BD$3,FALSE),""))</f>
        <v/>
      </c>
      <c r="AW44" s="3" t="str">
        <f>IF($C$1=Legördülő!$D$3,VLOOKUP(CONCATENATE($B$1,$C44,Legördülő!$G$11),Adatbázis!$A$6:$BY$2525,Adatbázis!BE$3,FALSE),IF($C$1=Legördülő!$D$5,VLOOKUP(CONCATENATE($B$1,$C44,$D$1),Adatbázis!$A$5:$BY$2525,Adatbázis!BE$3,FALSE),""))</f>
        <v/>
      </c>
      <c r="AX44" s="3" t="str">
        <f>IF($C$1=Legördülő!$D$3,VLOOKUP(CONCATENATE($B$1,$C44,Legördülő!$G$11),Adatbázis!$A$6:$BY$2525,Adatbázis!BF$3,FALSE),IF($C$1=Legördülő!$D$5,VLOOKUP(CONCATENATE($B$1,$C44,$D$1),Adatbázis!$A$5:$BY$2525,Adatbázis!BF$3,FALSE),""))</f>
        <v/>
      </c>
      <c r="AY44" s="3" t="str">
        <f>IF($C$1=Legördülő!$D$3,VLOOKUP(CONCATENATE($B$1,$C44,Legördülő!$G$11),Adatbázis!$A$6:$BY$2525,Adatbázis!BG$3,FALSE),IF($C$1=Legördülő!$D$5,VLOOKUP(CONCATENATE($B$1,$C44,$D$1),Adatbázis!$A$5:$BY$2525,Adatbázis!BG$3,FALSE),""))</f>
        <v/>
      </c>
      <c r="AZ44" s="3" t="str">
        <f>IF($C$1=Legördülő!$D$3,VLOOKUP(CONCATENATE($B$1,$C44,Legördülő!$G$11),Adatbázis!$A$6:$BY$2525,Adatbázis!BH$3,FALSE),IF($C$1=Legördülő!$D$5,VLOOKUP(CONCATENATE($B$1,$C44,$D$1),Adatbázis!$A$5:$BY$2525,Adatbázis!BH$3,FALSE),""))</f>
        <v/>
      </c>
      <c r="BA44" s="3" t="str">
        <f>IF($C$1=Legördülő!$D$3,VLOOKUP(CONCATENATE($B$1,$C44,Legördülő!$G$11),Adatbázis!$A$6:$BY$2525,Adatbázis!BI$3,FALSE),IF($C$1=Legördülő!$D$5,VLOOKUP(CONCATENATE($B$1,$C44,$D$1),Adatbázis!$A$5:$BY$2525,Adatbázis!BI$3,FALSE),""))</f>
        <v/>
      </c>
      <c r="BB44" s="3" t="str">
        <f>IF($C$1=Legördülő!$D$3,VLOOKUP(CONCATENATE($B$1,$C44,Legördülő!$G$11),Adatbázis!$A$6:$BY$2525,Adatbázis!BJ$3,FALSE),IF($C$1=Legördülő!$D$5,VLOOKUP(CONCATENATE($B$1,$C44,$D$1),Adatbázis!$A$5:$BY$2525,Adatbázis!BJ$3,FALSE),""))</f>
        <v/>
      </c>
      <c r="BC44" s="3" t="str">
        <f>IF($C$1=Legördülő!$D$3,VLOOKUP(CONCATENATE($B$1,$C44,Legördülő!$G$11),Adatbázis!$A$6:$BY$2525,Adatbázis!BK$3,FALSE),IF($C$1=Legördülő!$D$5,VLOOKUP(CONCATENATE($B$1,$C44,$D$1),Adatbázis!$A$5:$BY$2525,Adatbázis!BK$3,FALSE),""))</f>
        <v/>
      </c>
      <c r="BD44" s="3" t="str">
        <f>IF($C$1=Legördülő!$D$3,VLOOKUP(CONCATENATE($B$1,$C44,Legördülő!$G$11),Adatbázis!$A$6:$BY$2525,Adatbázis!BL$3,FALSE),IF($C$1=Legördülő!$D$5,VLOOKUP(CONCATENATE($B$1,$C44,$D$1),Adatbázis!$A$5:$BY$2525,Adatbázis!BL$3,FALSE),""))</f>
        <v/>
      </c>
      <c r="BE44" s="3" t="str">
        <f>IF($C$1=Legördülő!$D$3,VLOOKUP(CONCATENATE($B$1,$C44,Legördülő!$G$11),Adatbázis!$A$6:$BY$2525,Adatbázis!BM$3,FALSE),IF($C$1=Legördülő!$D$5,VLOOKUP(CONCATENATE($B$1,$C44,$D$1),Adatbázis!$A$5:$BY$2525,Adatbázis!BM$3,FALSE),""))</f>
        <v/>
      </c>
      <c r="BF44" s="3" t="str">
        <f>IF($C$1=Legördülő!$D$3,VLOOKUP(CONCATENATE($B$1,$C44,Legördülő!$G$11),Adatbázis!$A$6:$BY$2525,Adatbázis!BN$3,FALSE),IF($C$1=Legördülő!$D$5,VLOOKUP(CONCATENATE($B$1,$C44,$D$1),Adatbázis!$A$5:$BY$2525,Adatbázis!BN$3,FALSE),""))</f>
        <v/>
      </c>
      <c r="BG44" s="3" t="str">
        <f>IF($C$1=Legördülő!$D$3,VLOOKUP(CONCATENATE($B$1,$C44,Legördülő!$G$11),Adatbázis!$A$6:$BY$2525,Adatbázis!BO$3,FALSE),IF($C$1=Legördülő!$D$5,VLOOKUP(CONCATENATE($B$1,$C44,$D$1),Adatbázis!$A$5:$BY$2525,Adatbázis!BO$3,FALSE),""))</f>
        <v/>
      </c>
      <c r="BH44" s="3" t="str">
        <f>IF($C$1=Legördülő!$D$3,VLOOKUP(CONCATENATE($B$1,$C44,Legördülő!$G$11),Adatbázis!$A$6:$BY$2525,Adatbázis!BP$3,FALSE),IF($C$1=Legördülő!$D$5,VLOOKUP(CONCATENATE($B$1,$C44,$D$1),Adatbázis!$A$5:$BY$2525,Adatbázis!BP$3,FALSE),""))</f>
        <v/>
      </c>
      <c r="BI44" s="3" t="str">
        <f>IF($C$1=Legördülő!$D$3,VLOOKUP(CONCATENATE($B$1,$C44,Legördülő!$G$11),Adatbázis!$A$6:$BY$2525,Adatbázis!BQ$3,FALSE),IF($C$1=Legördülő!$D$5,VLOOKUP(CONCATENATE($B$1,$C44,$D$1),Adatbázis!$A$5:$BY$2525,Adatbázis!BQ$3,FALSE),""))</f>
        <v/>
      </c>
      <c r="BJ44" s="3" t="str">
        <f>IF($C$1=Legördülő!$D$3,VLOOKUP(CONCATENATE($B$1,$C44,Legördülő!$G$11),Adatbázis!$A$6:$BY$2525,Adatbázis!BR$3,FALSE),IF($C$1=Legördülő!$D$5,VLOOKUP(CONCATENATE($B$1,$C44,$D$1),Adatbázis!$A$5:$BY$2525,Adatbázis!BR$3,FALSE),""))</f>
        <v/>
      </c>
      <c r="BK44" s="3" t="str">
        <f>IF($C$1=Legördülő!$D$3,VLOOKUP(CONCATENATE($B$1,$C44,Legördülő!$G$11),Adatbázis!$A$6:$BY$2525,Adatbázis!BS$3,FALSE),IF($C$1=Legördülő!$D$5,VLOOKUP(CONCATENATE($B$1,$C44,$D$1),Adatbázis!$A$5:$BY$2525,Adatbázis!BS$3,FALSE),""))</f>
        <v/>
      </c>
      <c r="BL44" s="3" t="str">
        <f>IF($C$1=Legördülő!$D$3,VLOOKUP(CONCATENATE($B$1,$C44,Legördülő!$G$11),Adatbázis!$A$6:$BY$2525,Adatbázis!BT$3,FALSE),IF($C$1=Legördülő!$D$5,VLOOKUP(CONCATENATE($B$1,$C44,$D$1),Adatbázis!$A$5:$BY$2525,Adatbázis!BT$3,FALSE),""))</f>
        <v/>
      </c>
      <c r="BM44" s="3" t="str">
        <f>IF($C$1=Legördülő!$D$3,VLOOKUP(CONCATENATE($B$1,$C44,Legördülő!$G$11),Adatbázis!$A$6:$BY$2525,Adatbázis!BU$3,FALSE),IF($C$1=Legördülő!$D$5,VLOOKUP(CONCATENATE($B$1,$C44,$D$1),Adatbázis!$A$5:$BY$2525,Adatbázis!BU$3,FALSE),""))</f>
        <v/>
      </c>
      <c r="BN44" s="3" t="str">
        <f>IF($C$1=Legördülő!$D$3,VLOOKUP(CONCATENATE($B$1,$C44,Legördülő!$G$11),Adatbázis!$A$6:$BY$2525,Adatbázis!BV$3,FALSE),IF($C$1=Legördülő!$D$5,VLOOKUP(CONCATENATE($B$1,$C44,$D$1),Adatbázis!$A$5:$BY$2525,Adatbázis!BV$3,FALSE),""))</f>
        <v/>
      </c>
      <c r="BO44" s="3" t="str">
        <f>IF($C$1=Legördülő!$D$3,VLOOKUP(CONCATENATE($B$1,$C44,Legördülő!$G$11),Adatbázis!$A$6:$BY$2525,Adatbázis!BW$3,FALSE),IF($C$1=Legördülő!$D$5,VLOOKUP(CONCATENATE($B$1,$C44,$D$1),Adatbázis!$A$5:$BY$2525,Adatbázis!BW$3,FALSE),""))</f>
        <v/>
      </c>
      <c r="BP44" s="3" t="str">
        <f>IF($C$1=Legördülő!$D$3,VLOOKUP(CONCATENATE($B$1,$C44,Legördülő!$G$11),Adatbázis!$A$6:$BY$2525,Adatbázis!BX$3,FALSE),IF($C$1=Legördülő!$D$5,VLOOKUP(CONCATENATE($B$1,$C44,$D$1),Adatbázis!$A$5:$BY$2525,Adatbázis!BX$3,FALSE),""))</f>
        <v/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9C677C2-753E-414F-B1FD-D3685C915F7F}">
            <xm:f>$C$1=Legördülő!$D$5</xm:f>
            <x14:dxf>
              <fill>
                <patternFill>
                  <bgColor rgb="FFFFFF00"/>
                </patternFill>
              </fill>
              <border>
                <left style="thin">
                  <color auto="1"/>
                </left>
                <right style="thin">
                  <color auto="1"/>
                </right>
                <top style="thin">
                  <color auto="1"/>
                </top>
                <bottom style="thin">
                  <color auto="1"/>
                </bottom>
                <vertical/>
                <horizontal/>
              </border>
            </x14:dxf>
          </x14:cfRule>
          <xm:sqref>D1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CDCBFB66-CE2A-44A1-96D3-1323C42F7F3D}">
          <x14:formula1>
            <xm:f>Legördülő!$B$2:$B$7</xm:f>
          </x14:formula1>
          <xm:sqref>B1</xm:sqref>
        </x14:dataValidation>
        <x14:dataValidation type="list" allowBlank="1" showInputMessage="1" showErrorMessage="1" xr:uid="{88AA6B8E-9FBD-48FA-8C56-63101E017E93}">
          <x14:formula1>
            <xm:f>Legördülő!$D$2:$D$5</xm:f>
          </x14:formula1>
          <xm:sqref>C1</xm:sqref>
        </x14:dataValidation>
        <x14:dataValidation type="list" allowBlank="1" showInputMessage="1" showErrorMessage="1" xr:uid="{0FDC1658-D709-4C95-A767-C465975EDA80}">
          <x14:formula1>
            <xm:f>Legördülő!$G$2:$G$11</xm:f>
          </x14:formula1>
          <xm:sqref>D1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B58B1D-21C2-4B9E-B2CA-47585B8100F1}">
  <dimension ref="B1:J65"/>
  <sheetViews>
    <sheetView workbookViewId="0">
      <selection activeCell="D2" sqref="D2:D5"/>
    </sheetView>
  </sheetViews>
  <sheetFormatPr defaultRowHeight="15" x14ac:dyDescent="0.25"/>
  <sheetData>
    <row r="1" spans="2:10" x14ac:dyDescent="0.25">
      <c r="B1" t="s">
        <v>175</v>
      </c>
      <c r="D1" t="s">
        <v>180</v>
      </c>
      <c r="G1" t="s">
        <v>155</v>
      </c>
    </row>
    <row r="2" spans="2:10" x14ac:dyDescent="0.25">
      <c r="B2">
        <v>2010</v>
      </c>
      <c r="D2" t="s">
        <v>177</v>
      </c>
      <c r="G2" t="s">
        <v>157</v>
      </c>
      <c r="J2" t="s">
        <v>1</v>
      </c>
    </row>
    <row r="3" spans="2:10" x14ac:dyDescent="0.25">
      <c r="B3">
        <v>2012</v>
      </c>
      <c r="D3" t="s">
        <v>176</v>
      </c>
      <c r="G3" t="s">
        <v>158</v>
      </c>
      <c r="J3" t="s">
        <v>2</v>
      </c>
    </row>
    <row r="4" spans="2:10" x14ac:dyDescent="0.25">
      <c r="B4">
        <v>2014</v>
      </c>
      <c r="D4" t="s">
        <v>178</v>
      </c>
      <c r="G4" t="s">
        <v>159</v>
      </c>
      <c r="J4" t="s">
        <v>3</v>
      </c>
    </row>
    <row r="5" spans="2:10" x14ac:dyDescent="0.25">
      <c r="B5">
        <v>2015</v>
      </c>
      <c r="D5" t="s">
        <v>179</v>
      </c>
      <c r="G5" t="s">
        <v>160</v>
      </c>
      <c r="J5" t="s">
        <v>4</v>
      </c>
    </row>
    <row r="6" spans="2:10" x14ac:dyDescent="0.25">
      <c r="B6">
        <v>2016</v>
      </c>
      <c r="G6" t="s">
        <v>161</v>
      </c>
      <c r="J6" t="s">
        <v>5</v>
      </c>
    </row>
    <row r="7" spans="2:10" x14ac:dyDescent="0.25">
      <c r="B7">
        <v>2018</v>
      </c>
      <c r="G7" t="s">
        <v>162</v>
      </c>
      <c r="J7" t="s">
        <v>6</v>
      </c>
    </row>
    <row r="8" spans="2:10" x14ac:dyDescent="0.25">
      <c r="G8" t="s">
        <v>163</v>
      </c>
      <c r="J8" t="s">
        <v>7</v>
      </c>
    </row>
    <row r="9" spans="2:10" x14ac:dyDescent="0.25">
      <c r="G9" t="s">
        <v>164</v>
      </c>
      <c r="J9" t="s">
        <v>8</v>
      </c>
    </row>
    <row r="10" spans="2:10" x14ac:dyDescent="0.25">
      <c r="G10" t="s">
        <v>165</v>
      </c>
      <c r="J10" t="s">
        <v>9</v>
      </c>
    </row>
    <row r="11" spans="2:10" x14ac:dyDescent="0.25">
      <c r="G11" t="s">
        <v>167</v>
      </c>
      <c r="J11" t="s">
        <v>10</v>
      </c>
    </row>
    <row r="12" spans="2:10" x14ac:dyDescent="0.25">
      <c r="J12" t="s">
        <v>11</v>
      </c>
    </row>
    <row r="13" spans="2:10" x14ac:dyDescent="0.25">
      <c r="J13" t="s">
        <v>12</v>
      </c>
    </row>
    <row r="14" spans="2:10" x14ac:dyDescent="0.25">
      <c r="J14" t="s">
        <v>13</v>
      </c>
    </row>
    <row r="15" spans="2:10" x14ac:dyDescent="0.25">
      <c r="J15" t="s">
        <v>14</v>
      </c>
    </row>
    <row r="16" spans="2:10" x14ac:dyDescent="0.25">
      <c r="J16" t="s">
        <v>15</v>
      </c>
    </row>
    <row r="17" spans="10:10" x14ac:dyDescent="0.25">
      <c r="J17" t="s">
        <v>16</v>
      </c>
    </row>
    <row r="18" spans="10:10" x14ac:dyDescent="0.25">
      <c r="J18" t="s">
        <v>17</v>
      </c>
    </row>
    <row r="19" spans="10:10" x14ac:dyDescent="0.25">
      <c r="J19" t="s">
        <v>18</v>
      </c>
    </row>
    <row r="20" spans="10:10" x14ac:dyDescent="0.25">
      <c r="J20" t="s">
        <v>19</v>
      </c>
    </row>
    <row r="21" spans="10:10" x14ac:dyDescent="0.25">
      <c r="J21" t="s">
        <v>20</v>
      </c>
    </row>
    <row r="22" spans="10:10" x14ac:dyDescent="0.25">
      <c r="J22" t="s">
        <v>21</v>
      </c>
    </row>
    <row r="23" spans="10:10" x14ac:dyDescent="0.25">
      <c r="J23" t="s">
        <v>22</v>
      </c>
    </row>
    <row r="24" spans="10:10" x14ac:dyDescent="0.25">
      <c r="J24" t="s">
        <v>23</v>
      </c>
    </row>
    <row r="25" spans="10:10" x14ac:dyDescent="0.25">
      <c r="J25" t="s">
        <v>24</v>
      </c>
    </row>
    <row r="26" spans="10:10" x14ac:dyDescent="0.25">
      <c r="J26" t="s">
        <v>25</v>
      </c>
    </row>
    <row r="27" spans="10:10" x14ac:dyDescent="0.25">
      <c r="J27" t="s">
        <v>26</v>
      </c>
    </row>
    <row r="28" spans="10:10" x14ac:dyDescent="0.25">
      <c r="J28" t="s">
        <v>27</v>
      </c>
    </row>
    <row r="29" spans="10:10" x14ac:dyDescent="0.25">
      <c r="J29" t="s">
        <v>28</v>
      </c>
    </row>
    <row r="30" spans="10:10" x14ac:dyDescent="0.25">
      <c r="J30" t="s">
        <v>29</v>
      </c>
    </row>
    <row r="31" spans="10:10" x14ac:dyDescent="0.25">
      <c r="J31" t="s">
        <v>30</v>
      </c>
    </row>
    <row r="32" spans="10:10" x14ac:dyDescent="0.25">
      <c r="J32" t="s">
        <v>31</v>
      </c>
    </row>
    <row r="33" spans="10:10" x14ac:dyDescent="0.25">
      <c r="J33" t="s">
        <v>32</v>
      </c>
    </row>
    <row r="34" spans="10:10" x14ac:dyDescent="0.25">
      <c r="J34" t="s">
        <v>33</v>
      </c>
    </row>
    <row r="35" spans="10:10" x14ac:dyDescent="0.25">
      <c r="J35" t="s">
        <v>34</v>
      </c>
    </row>
    <row r="36" spans="10:10" x14ac:dyDescent="0.25">
      <c r="J36" t="s">
        <v>35</v>
      </c>
    </row>
    <row r="37" spans="10:10" x14ac:dyDescent="0.25">
      <c r="J37" t="s">
        <v>36</v>
      </c>
    </row>
    <row r="38" spans="10:10" x14ac:dyDescent="0.25">
      <c r="J38" t="s">
        <v>37</v>
      </c>
    </row>
    <row r="39" spans="10:10" x14ac:dyDescent="0.25">
      <c r="J39" t="s">
        <v>38</v>
      </c>
    </row>
    <row r="40" spans="10:10" x14ac:dyDescent="0.25">
      <c r="J40" t="s">
        <v>39</v>
      </c>
    </row>
    <row r="41" spans="10:10" x14ac:dyDescent="0.25">
      <c r="J41" t="s">
        <v>40</v>
      </c>
    </row>
    <row r="42" spans="10:10" x14ac:dyDescent="0.25">
      <c r="J42" t="s">
        <v>41</v>
      </c>
    </row>
    <row r="43" spans="10:10" x14ac:dyDescent="0.25">
      <c r="J43" t="s">
        <v>42</v>
      </c>
    </row>
    <row r="44" spans="10:10" x14ac:dyDescent="0.25">
      <c r="J44" t="s">
        <v>43</v>
      </c>
    </row>
    <row r="45" spans="10:10" x14ac:dyDescent="0.25">
      <c r="J45" t="s">
        <v>44</v>
      </c>
    </row>
    <row r="46" spans="10:10" x14ac:dyDescent="0.25">
      <c r="J46" t="s">
        <v>45</v>
      </c>
    </row>
    <row r="47" spans="10:10" x14ac:dyDescent="0.25">
      <c r="J47" t="s">
        <v>46</v>
      </c>
    </row>
    <row r="48" spans="10:10" x14ac:dyDescent="0.25">
      <c r="J48" t="s">
        <v>47</v>
      </c>
    </row>
    <row r="49" spans="10:10" x14ac:dyDescent="0.25">
      <c r="J49" t="s">
        <v>48</v>
      </c>
    </row>
    <row r="50" spans="10:10" x14ac:dyDescent="0.25">
      <c r="J50" t="s">
        <v>49</v>
      </c>
    </row>
    <row r="51" spans="10:10" x14ac:dyDescent="0.25">
      <c r="J51" t="s">
        <v>50</v>
      </c>
    </row>
    <row r="52" spans="10:10" x14ac:dyDescent="0.25">
      <c r="J52" t="s">
        <v>51</v>
      </c>
    </row>
    <row r="53" spans="10:10" x14ac:dyDescent="0.25">
      <c r="J53" t="s">
        <v>52</v>
      </c>
    </row>
    <row r="54" spans="10:10" x14ac:dyDescent="0.25">
      <c r="J54" t="s">
        <v>53</v>
      </c>
    </row>
    <row r="55" spans="10:10" x14ac:dyDescent="0.25">
      <c r="J55" t="s">
        <v>54</v>
      </c>
    </row>
    <row r="56" spans="10:10" x14ac:dyDescent="0.25">
      <c r="J56" t="s">
        <v>55</v>
      </c>
    </row>
    <row r="57" spans="10:10" x14ac:dyDescent="0.25">
      <c r="J57" t="s">
        <v>56</v>
      </c>
    </row>
    <row r="58" spans="10:10" x14ac:dyDescent="0.25">
      <c r="J58" t="s">
        <v>57</v>
      </c>
    </row>
    <row r="59" spans="10:10" x14ac:dyDescent="0.25">
      <c r="J59" t="s">
        <v>58</v>
      </c>
    </row>
    <row r="60" spans="10:10" x14ac:dyDescent="0.25">
      <c r="J60" t="s">
        <v>59</v>
      </c>
    </row>
    <row r="61" spans="10:10" x14ac:dyDescent="0.25">
      <c r="J61" t="s">
        <v>60</v>
      </c>
    </row>
    <row r="62" spans="10:10" x14ac:dyDescent="0.25">
      <c r="J62" t="s">
        <v>61</v>
      </c>
    </row>
    <row r="63" spans="10:10" x14ac:dyDescent="0.25">
      <c r="J63" t="s">
        <v>62</v>
      </c>
    </row>
    <row r="64" spans="10:10" x14ac:dyDescent="0.25">
      <c r="J64" t="s">
        <v>63</v>
      </c>
    </row>
    <row r="65" spans="10:10" x14ac:dyDescent="0.25">
      <c r="J65" t="s">
        <v>64</v>
      </c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8AA902-30BE-4287-BDB3-7F9716A40F0A}">
  <sheetPr>
    <pageSetUpPr fitToPage="1"/>
  </sheetPr>
  <dimension ref="A1:BQ81"/>
  <sheetViews>
    <sheetView zoomScaleNormal="100" zoomScaleSheetLayoutView="55" workbookViewId="0">
      <selection activeCell="BO24" sqref="BO24"/>
    </sheetView>
  </sheetViews>
  <sheetFormatPr defaultRowHeight="11.25" x14ac:dyDescent="0.2"/>
  <cols>
    <col min="1" max="1" width="7.42578125" style="6" customWidth="1"/>
    <col min="2" max="4" width="12.140625" style="6" customWidth="1"/>
    <col min="5" max="25" width="10.85546875" style="6" customWidth="1"/>
    <col min="26" max="27" width="11.28515625" style="6" customWidth="1"/>
    <col min="28" max="30" width="10.85546875" style="6" customWidth="1"/>
    <col min="31" max="31" width="12" style="6" customWidth="1"/>
    <col min="32" max="36" width="10.85546875" style="6" customWidth="1"/>
    <col min="37" max="56" width="10.85546875" style="5" customWidth="1"/>
    <col min="57" max="59" width="10.85546875" style="6" customWidth="1"/>
    <col min="60" max="61" width="11.5703125" style="6" customWidth="1"/>
    <col min="62" max="66" width="10.85546875" style="6" customWidth="1"/>
    <col min="67" max="67" width="12.5703125" style="6" customWidth="1"/>
    <col min="68" max="256" width="9.140625" style="6"/>
    <col min="257" max="257" width="7.42578125" style="6" customWidth="1"/>
    <col min="258" max="260" width="12.140625" style="6" customWidth="1"/>
    <col min="261" max="281" width="10.85546875" style="6" customWidth="1"/>
    <col min="282" max="283" width="11.28515625" style="6" customWidth="1"/>
    <col min="284" max="286" width="10.85546875" style="6" customWidth="1"/>
    <col min="287" max="287" width="12" style="6" customWidth="1"/>
    <col min="288" max="315" width="10.85546875" style="6" customWidth="1"/>
    <col min="316" max="317" width="11.5703125" style="6" customWidth="1"/>
    <col min="318" max="322" width="10.85546875" style="6" customWidth="1"/>
    <col min="323" max="323" width="12.5703125" style="6" customWidth="1"/>
    <col min="324" max="512" width="9.140625" style="6"/>
    <col min="513" max="513" width="7.42578125" style="6" customWidth="1"/>
    <col min="514" max="516" width="12.140625" style="6" customWidth="1"/>
    <col min="517" max="537" width="10.85546875" style="6" customWidth="1"/>
    <col min="538" max="539" width="11.28515625" style="6" customWidth="1"/>
    <col min="540" max="542" width="10.85546875" style="6" customWidth="1"/>
    <col min="543" max="543" width="12" style="6" customWidth="1"/>
    <col min="544" max="571" width="10.85546875" style="6" customWidth="1"/>
    <col min="572" max="573" width="11.5703125" style="6" customWidth="1"/>
    <col min="574" max="578" width="10.85546875" style="6" customWidth="1"/>
    <col min="579" max="579" width="12.5703125" style="6" customWidth="1"/>
    <col min="580" max="768" width="9.140625" style="6"/>
    <col min="769" max="769" width="7.42578125" style="6" customWidth="1"/>
    <col min="770" max="772" width="12.140625" style="6" customWidth="1"/>
    <col min="773" max="793" width="10.85546875" style="6" customWidth="1"/>
    <col min="794" max="795" width="11.28515625" style="6" customWidth="1"/>
    <col min="796" max="798" width="10.85546875" style="6" customWidth="1"/>
    <col min="799" max="799" width="12" style="6" customWidth="1"/>
    <col min="800" max="827" width="10.85546875" style="6" customWidth="1"/>
    <col min="828" max="829" width="11.5703125" style="6" customWidth="1"/>
    <col min="830" max="834" width="10.85546875" style="6" customWidth="1"/>
    <col min="835" max="835" width="12.5703125" style="6" customWidth="1"/>
    <col min="836" max="1024" width="9.140625" style="6"/>
    <col min="1025" max="1025" width="7.42578125" style="6" customWidth="1"/>
    <col min="1026" max="1028" width="12.140625" style="6" customWidth="1"/>
    <col min="1029" max="1049" width="10.85546875" style="6" customWidth="1"/>
    <col min="1050" max="1051" width="11.28515625" style="6" customWidth="1"/>
    <col min="1052" max="1054" width="10.85546875" style="6" customWidth="1"/>
    <col min="1055" max="1055" width="12" style="6" customWidth="1"/>
    <col min="1056" max="1083" width="10.85546875" style="6" customWidth="1"/>
    <col min="1084" max="1085" width="11.5703125" style="6" customWidth="1"/>
    <col min="1086" max="1090" width="10.85546875" style="6" customWidth="1"/>
    <col min="1091" max="1091" width="12.5703125" style="6" customWidth="1"/>
    <col min="1092" max="1280" width="9.140625" style="6"/>
    <col min="1281" max="1281" width="7.42578125" style="6" customWidth="1"/>
    <col min="1282" max="1284" width="12.140625" style="6" customWidth="1"/>
    <col min="1285" max="1305" width="10.85546875" style="6" customWidth="1"/>
    <col min="1306" max="1307" width="11.28515625" style="6" customWidth="1"/>
    <col min="1308" max="1310" width="10.85546875" style="6" customWidth="1"/>
    <col min="1311" max="1311" width="12" style="6" customWidth="1"/>
    <col min="1312" max="1339" width="10.85546875" style="6" customWidth="1"/>
    <col min="1340" max="1341" width="11.5703125" style="6" customWidth="1"/>
    <col min="1342" max="1346" width="10.85546875" style="6" customWidth="1"/>
    <col min="1347" max="1347" width="12.5703125" style="6" customWidth="1"/>
    <col min="1348" max="1536" width="9.140625" style="6"/>
    <col min="1537" max="1537" width="7.42578125" style="6" customWidth="1"/>
    <col min="1538" max="1540" width="12.140625" style="6" customWidth="1"/>
    <col min="1541" max="1561" width="10.85546875" style="6" customWidth="1"/>
    <col min="1562" max="1563" width="11.28515625" style="6" customWidth="1"/>
    <col min="1564" max="1566" width="10.85546875" style="6" customWidth="1"/>
    <col min="1567" max="1567" width="12" style="6" customWidth="1"/>
    <col min="1568" max="1595" width="10.85546875" style="6" customWidth="1"/>
    <col min="1596" max="1597" width="11.5703125" style="6" customWidth="1"/>
    <col min="1598" max="1602" width="10.85546875" style="6" customWidth="1"/>
    <col min="1603" max="1603" width="12.5703125" style="6" customWidth="1"/>
    <col min="1604" max="1792" width="9.140625" style="6"/>
    <col min="1793" max="1793" width="7.42578125" style="6" customWidth="1"/>
    <col min="1794" max="1796" width="12.140625" style="6" customWidth="1"/>
    <col min="1797" max="1817" width="10.85546875" style="6" customWidth="1"/>
    <col min="1818" max="1819" width="11.28515625" style="6" customWidth="1"/>
    <col min="1820" max="1822" width="10.85546875" style="6" customWidth="1"/>
    <col min="1823" max="1823" width="12" style="6" customWidth="1"/>
    <col min="1824" max="1851" width="10.85546875" style="6" customWidth="1"/>
    <col min="1852" max="1853" width="11.5703125" style="6" customWidth="1"/>
    <col min="1854" max="1858" width="10.85546875" style="6" customWidth="1"/>
    <col min="1859" max="1859" width="12.5703125" style="6" customWidth="1"/>
    <col min="1860" max="2048" width="9.140625" style="6"/>
    <col min="2049" max="2049" width="7.42578125" style="6" customWidth="1"/>
    <col min="2050" max="2052" width="12.140625" style="6" customWidth="1"/>
    <col min="2053" max="2073" width="10.85546875" style="6" customWidth="1"/>
    <col min="2074" max="2075" width="11.28515625" style="6" customWidth="1"/>
    <col min="2076" max="2078" width="10.85546875" style="6" customWidth="1"/>
    <col min="2079" max="2079" width="12" style="6" customWidth="1"/>
    <col min="2080" max="2107" width="10.85546875" style="6" customWidth="1"/>
    <col min="2108" max="2109" width="11.5703125" style="6" customWidth="1"/>
    <col min="2110" max="2114" width="10.85546875" style="6" customWidth="1"/>
    <col min="2115" max="2115" width="12.5703125" style="6" customWidth="1"/>
    <col min="2116" max="2304" width="9.140625" style="6"/>
    <col min="2305" max="2305" width="7.42578125" style="6" customWidth="1"/>
    <col min="2306" max="2308" width="12.140625" style="6" customWidth="1"/>
    <col min="2309" max="2329" width="10.85546875" style="6" customWidth="1"/>
    <col min="2330" max="2331" width="11.28515625" style="6" customWidth="1"/>
    <col min="2332" max="2334" width="10.85546875" style="6" customWidth="1"/>
    <col min="2335" max="2335" width="12" style="6" customWidth="1"/>
    <col min="2336" max="2363" width="10.85546875" style="6" customWidth="1"/>
    <col min="2364" max="2365" width="11.5703125" style="6" customWidth="1"/>
    <col min="2366" max="2370" width="10.85546875" style="6" customWidth="1"/>
    <col min="2371" max="2371" width="12.5703125" style="6" customWidth="1"/>
    <col min="2372" max="2560" width="9.140625" style="6"/>
    <col min="2561" max="2561" width="7.42578125" style="6" customWidth="1"/>
    <col min="2562" max="2564" width="12.140625" style="6" customWidth="1"/>
    <col min="2565" max="2585" width="10.85546875" style="6" customWidth="1"/>
    <col min="2586" max="2587" width="11.28515625" style="6" customWidth="1"/>
    <col min="2588" max="2590" width="10.85546875" style="6" customWidth="1"/>
    <col min="2591" max="2591" width="12" style="6" customWidth="1"/>
    <col min="2592" max="2619" width="10.85546875" style="6" customWidth="1"/>
    <col min="2620" max="2621" width="11.5703125" style="6" customWidth="1"/>
    <col min="2622" max="2626" width="10.85546875" style="6" customWidth="1"/>
    <col min="2627" max="2627" width="12.5703125" style="6" customWidth="1"/>
    <col min="2628" max="2816" width="9.140625" style="6"/>
    <col min="2817" max="2817" width="7.42578125" style="6" customWidth="1"/>
    <col min="2818" max="2820" width="12.140625" style="6" customWidth="1"/>
    <col min="2821" max="2841" width="10.85546875" style="6" customWidth="1"/>
    <col min="2842" max="2843" width="11.28515625" style="6" customWidth="1"/>
    <col min="2844" max="2846" width="10.85546875" style="6" customWidth="1"/>
    <col min="2847" max="2847" width="12" style="6" customWidth="1"/>
    <col min="2848" max="2875" width="10.85546875" style="6" customWidth="1"/>
    <col min="2876" max="2877" width="11.5703125" style="6" customWidth="1"/>
    <col min="2878" max="2882" width="10.85546875" style="6" customWidth="1"/>
    <col min="2883" max="2883" width="12.5703125" style="6" customWidth="1"/>
    <col min="2884" max="3072" width="9.140625" style="6"/>
    <col min="3073" max="3073" width="7.42578125" style="6" customWidth="1"/>
    <col min="3074" max="3076" width="12.140625" style="6" customWidth="1"/>
    <col min="3077" max="3097" width="10.85546875" style="6" customWidth="1"/>
    <col min="3098" max="3099" width="11.28515625" style="6" customWidth="1"/>
    <col min="3100" max="3102" width="10.85546875" style="6" customWidth="1"/>
    <col min="3103" max="3103" width="12" style="6" customWidth="1"/>
    <col min="3104" max="3131" width="10.85546875" style="6" customWidth="1"/>
    <col min="3132" max="3133" width="11.5703125" style="6" customWidth="1"/>
    <col min="3134" max="3138" width="10.85546875" style="6" customWidth="1"/>
    <col min="3139" max="3139" width="12.5703125" style="6" customWidth="1"/>
    <col min="3140" max="3328" width="9.140625" style="6"/>
    <col min="3329" max="3329" width="7.42578125" style="6" customWidth="1"/>
    <col min="3330" max="3332" width="12.140625" style="6" customWidth="1"/>
    <col min="3333" max="3353" width="10.85546875" style="6" customWidth="1"/>
    <col min="3354" max="3355" width="11.28515625" style="6" customWidth="1"/>
    <col min="3356" max="3358" width="10.85546875" style="6" customWidth="1"/>
    <col min="3359" max="3359" width="12" style="6" customWidth="1"/>
    <col min="3360" max="3387" width="10.85546875" style="6" customWidth="1"/>
    <col min="3388" max="3389" width="11.5703125" style="6" customWidth="1"/>
    <col min="3390" max="3394" width="10.85546875" style="6" customWidth="1"/>
    <col min="3395" max="3395" width="12.5703125" style="6" customWidth="1"/>
    <col min="3396" max="3584" width="9.140625" style="6"/>
    <col min="3585" max="3585" width="7.42578125" style="6" customWidth="1"/>
    <col min="3586" max="3588" width="12.140625" style="6" customWidth="1"/>
    <col min="3589" max="3609" width="10.85546875" style="6" customWidth="1"/>
    <col min="3610" max="3611" width="11.28515625" style="6" customWidth="1"/>
    <col min="3612" max="3614" width="10.85546875" style="6" customWidth="1"/>
    <col min="3615" max="3615" width="12" style="6" customWidth="1"/>
    <col min="3616" max="3643" width="10.85546875" style="6" customWidth="1"/>
    <col min="3644" max="3645" width="11.5703125" style="6" customWidth="1"/>
    <col min="3646" max="3650" width="10.85546875" style="6" customWidth="1"/>
    <col min="3651" max="3651" width="12.5703125" style="6" customWidth="1"/>
    <col min="3652" max="3840" width="9.140625" style="6"/>
    <col min="3841" max="3841" width="7.42578125" style="6" customWidth="1"/>
    <col min="3842" max="3844" width="12.140625" style="6" customWidth="1"/>
    <col min="3845" max="3865" width="10.85546875" style="6" customWidth="1"/>
    <col min="3866" max="3867" width="11.28515625" style="6" customWidth="1"/>
    <col min="3868" max="3870" width="10.85546875" style="6" customWidth="1"/>
    <col min="3871" max="3871" width="12" style="6" customWidth="1"/>
    <col min="3872" max="3899" width="10.85546875" style="6" customWidth="1"/>
    <col min="3900" max="3901" width="11.5703125" style="6" customWidth="1"/>
    <col min="3902" max="3906" width="10.85546875" style="6" customWidth="1"/>
    <col min="3907" max="3907" width="12.5703125" style="6" customWidth="1"/>
    <col min="3908" max="4096" width="9.140625" style="6"/>
    <col min="4097" max="4097" width="7.42578125" style="6" customWidth="1"/>
    <col min="4098" max="4100" width="12.140625" style="6" customWidth="1"/>
    <col min="4101" max="4121" width="10.85546875" style="6" customWidth="1"/>
    <col min="4122" max="4123" width="11.28515625" style="6" customWidth="1"/>
    <col min="4124" max="4126" width="10.85546875" style="6" customWidth="1"/>
    <col min="4127" max="4127" width="12" style="6" customWidth="1"/>
    <col min="4128" max="4155" width="10.85546875" style="6" customWidth="1"/>
    <col min="4156" max="4157" width="11.5703125" style="6" customWidth="1"/>
    <col min="4158" max="4162" width="10.85546875" style="6" customWidth="1"/>
    <col min="4163" max="4163" width="12.5703125" style="6" customWidth="1"/>
    <col min="4164" max="4352" width="9.140625" style="6"/>
    <col min="4353" max="4353" width="7.42578125" style="6" customWidth="1"/>
    <col min="4354" max="4356" width="12.140625" style="6" customWidth="1"/>
    <col min="4357" max="4377" width="10.85546875" style="6" customWidth="1"/>
    <col min="4378" max="4379" width="11.28515625" style="6" customWidth="1"/>
    <col min="4380" max="4382" width="10.85546875" style="6" customWidth="1"/>
    <col min="4383" max="4383" width="12" style="6" customWidth="1"/>
    <col min="4384" max="4411" width="10.85546875" style="6" customWidth="1"/>
    <col min="4412" max="4413" width="11.5703125" style="6" customWidth="1"/>
    <col min="4414" max="4418" width="10.85546875" style="6" customWidth="1"/>
    <col min="4419" max="4419" width="12.5703125" style="6" customWidth="1"/>
    <col min="4420" max="4608" width="9.140625" style="6"/>
    <col min="4609" max="4609" width="7.42578125" style="6" customWidth="1"/>
    <col min="4610" max="4612" width="12.140625" style="6" customWidth="1"/>
    <col min="4613" max="4633" width="10.85546875" style="6" customWidth="1"/>
    <col min="4634" max="4635" width="11.28515625" style="6" customWidth="1"/>
    <col min="4636" max="4638" width="10.85546875" style="6" customWidth="1"/>
    <col min="4639" max="4639" width="12" style="6" customWidth="1"/>
    <col min="4640" max="4667" width="10.85546875" style="6" customWidth="1"/>
    <col min="4668" max="4669" width="11.5703125" style="6" customWidth="1"/>
    <col min="4670" max="4674" width="10.85546875" style="6" customWidth="1"/>
    <col min="4675" max="4675" width="12.5703125" style="6" customWidth="1"/>
    <col min="4676" max="4864" width="9.140625" style="6"/>
    <col min="4865" max="4865" width="7.42578125" style="6" customWidth="1"/>
    <col min="4866" max="4868" width="12.140625" style="6" customWidth="1"/>
    <col min="4869" max="4889" width="10.85546875" style="6" customWidth="1"/>
    <col min="4890" max="4891" width="11.28515625" style="6" customWidth="1"/>
    <col min="4892" max="4894" width="10.85546875" style="6" customWidth="1"/>
    <col min="4895" max="4895" width="12" style="6" customWidth="1"/>
    <col min="4896" max="4923" width="10.85546875" style="6" customWidth="1"/>
    <col min="4924" max="4925" width="11.5703125" style="6" customWidth="1"/>
    <col min="4926" max="4930" width="10.85546875" style="6" customWidth="1"/>
    <col min="4931" max="4931" width="12.5703125" style="6" customWidth="1"/>
    <col min="4932" max="5120" width="9.140625" style="6"/>
    <col min="5121" max="5121" width="7.42578125" style="6" customWidth="1"/>
    <col min="5122" max="5124" width="12.140625" style="6" customWidth="1"/>
    <col min="5125" max="5145" width="10.85546875" style="6" customWidth="1"/>
    <col min="5146" max="5147" width="11.28515625" style="6" customWidth="1"/>
    <col min="5148" max="5150" width="10.85546875" style="6" customWidth="1"/>
    <col min="5151" max="5151" width="12" style="6" customWidth="1"/>
    <col min="5152" max="5179" width="10.85546875" style="6" customWidth="1"/>
    <col min="5180" max="5181" width="11.5703125" style="6" customWidth="1"/>
    <col min="5182" max="5186" width="10.85546875" style="6" customWidth="1"/>
    <col min="5187" max="5187" width="12.5703125" style="6" customWidth="1"/>
    <col min="5188" max="5376" width="9.140625" style="6"/>
    <col min="5377" max="5377" width="7.42578125" style="6" customWidth="1"/>
    <col min="5378" max="5380" width="12.140625" style="6" customWidth="1"/>
    <col min="5381" max="5401" width="10.85546875" style="6" customWidth="1"/>
    <col min="5402" max="5403" width="11.28515625" style="6" customWidth="1"/>
    <col min="5404" max="5406" width="10.85546875" style="6" customWidth="1"/>
    <col min="5407" max="5407" width="12" style="6" customWidth="1"/>
    <col min="5408" max="5435" width="10.85546875" style="6" customWidth="1"/>
    <col min="5436" max="5437" width="11.5703125" style="6" customWidth="1"/>
    <col min="5438" max="5442" width="10.85546875" style="6" customWidth="1"/>
    <col min="5443" max="5443" width="12.5703125" style="6" customWidth="1"/>
    <col min="5444" max="5632" width="9.140625" style="6"/>
    <col min="5633" max="5633" width="7.42578125" style="6" customWidth="1"/>
    <col min="5634" max="5636" width="12.140625" style="6" customWidth="1"/>
    <col min="5637" max="5657" width="10.85546875" style="6" customWidth="1"/>
    <col min="5658" max="5659" width="11.28515625" style="6" customWidth="1"/>
    <col min="5660" max="5662" width="10.85546875" style="6" customWidth="1"/>
    <col min="5663" max="5663" width="12" style="6" customWidth="1"/>
    <col min="5664" max="5691" width="10.85546875" style="6" customWidth="1"/>
    <col min="5692" max="5693" width="11.5703125" style="6" customWidth="1"/>
    <col min="5694" max="5698" width="10.85546875" style="6" customWidth="1"/>
    <col min="5699" max="5699" width="12.5703125" style="6" customWidth="1"/>
    <col min="5700" max="5888" width="9.140625" style="6"/>
    <col min="5889" max="5889" width="7.42578125" style="6" customWidth="1"/>
    <col min="5890" max="5892" width="12.140625" style="6" customWidth="1"/>
    <col min="5893" max="5913" width="10.85546875" style="6" customWidth="1"/>
    <col min="5914" max="5915" width="11.28515625" style="6" customWidth="1"/>
    <col min="5916" max="5918" width="10.85546875" style="6" customWidth="1"/>
    <col min="5919" max="5919" width="12" style="6" customWidth="1"/>
    <col min="5920" max="5947" width="10.85546875" style="6" customWidth="1"/>
    <col min="5948" max="5949" width="11.5703125" style="6" customWidth="1"/>
    <col min="5950" max="5954" width="10.85546875" style="6" customWidth="1"/>
    <col min="5955" max="5955" width="12.5703125" style="6" customWidth="1"/>
    <col min="5956" max="6144" width="9.140625" style="6"/>
    <col min="6145" max="6145" width="7.42578125" style="6" customWidth="1"/>
    <col min="6146" max="6148" width="12.140625" style="6" customWidth="1"/>
    <col min="6149" max="6169" width="10.85546875" style="6" customWidth="1"/>
    <col min="6170" max="6171" width="11.28515625" style="6" customWidth="1"/>
    <col min="6172" max="6174" width="10.85546875" style="6" customWidth="1"/>
    <col min="6175" max="6175" width="12" style="6" customWidth="1"/>
    <col min="6176" max="6203" width="10.85546875" style="6" customWidth="1"/>
    <col min="6204" max="6205" width="11.5703125" style="6" customWidth="1"/>
    <col min="6206" max="6210" width="10.85546875" style="6" customWidth="1"/>
    <col min="6211" max="6211" width="12.5703125" style="6" customWidth="1"/>
    <col min="6212" max="6400" width="9.140625" style="6"/>
    <col min="6401" max="6401" width="7.42578125" style="6" customWidth="1"/>
    <col min="6402" max="6404" width="12.140625" style="6" customWidth="1"/>
    <col min="6405" max="6425" width="10.85546875" style="6" customWidth="1"/>
    <col min="6426" max="6427" width="11.28515625" style="6" customWidth="1"/>
    <col min="6428" max="6430" width="10.85546875" style="6" customWidth="1"/>
    <col min="6431" max="6431" width="12" style="6" customWidth="1"/>
    <col min="6432" max="6459" width="10.85546875" style="6" customWidth="1"/>
    <col min="6460" max="6461" width="11.5703125" style="6" customWidth="1"/>
    <col min="6462" max="6466" width="10.85546875" style="6" customWidth="1"/>
    <col min="6467" max="6467" width="12.5703125" style="6" customWidth="1"/>
    <col min="6468" max="6656" width="9.140625" style="6"/>
    <col min="6657" max="6657" width="7.42578125" style="6" customWidth="1"/>
    <col min="6658" max="6660" width="12.140625" style="6" customWidth="1"/>
    <col min="6661" max="6681" width="10.85546875" style="6" customWidth="1"/>
    <col min="6682" max="6683" width="11.28515625" style="6" customWidth="1"/>
    <col min="6684" max="6686" width="10.85546875" style="6" customWidth="1"/>
    <col min="6687" max="6687" width="12" style="6" customWidth="1"/>
    <col min="6688" max="6715" width="10.85546875" style="6" customWidth="1"/>
    <col min="6716" max="6717" width="11.5703125" style="6" customWidth="1"/>
    <col min="6718" max="6722" width="10.85546875" style="6" customWidth="1"/>
    <col min="6723" max="6723" width="12.5703125" style="6" customWidth="1"/>
    <col min="6724" max="6912" width="9.140625" style="6"/>
    <col min="6913" max="6913" width="7.42578125" style="6" customWidth="1"/>
    <col min="6914" max="6916" width="12.140625" style="6" customWidth="1"/>
    <col min="6917" max="6937" width="10.85546875" style="6" customWidth="1"/>
    <col min="6938" max="6939" width="11.28515625" style="6" customWidth="1"/>
    <col min="6940" max="6942" width="10.85546875" style="6" customWidth="1"/>
    <col min="6943" max="6943" width="12" style="6" customWidth="1"/>
    <col min="6944" max="6971" width="10.85546875" style="6" customWidth="1"/>
    <col min="6972" max="6973" width="11.5703125" style="6" customWidth="1"/>
    <col min="6974" max="6978" width="10.85546875" style="6" customWidth="1"/>
    <col min="6979" max="6979" width="12.5703125" style="6" customWidth="1"/>
    <col min="6980" max="7168" width="9.140625" style="6"/>
    <col min="7169" max="7169" width="7.42578125" style="6" customWidth="1"/>
    <col min="7170" max="7172" width="12.140625" style="6" customWidth="1"/>
    <col min="7173" max="7193" width="10.85546875" style="6" customWidth="1"/>
    <col min="7194" max="7195" width="11.28515625" style="6" customWidth="1"/>
    <col min="7196" max="7198" width="10.85546875" style="6" customWidth="1"/>
    <col min="7199" max="7199" width="12" style="6" customWidth="1"/>
    <col min="7200" max="7227" width="10.85546875" style="6" customWidth="1"/>
    <col min="7228" max="7229" width="11.5703125" style="6" customWidth="1"/>
    <col min="7230" max="7234" width="10.85546875" style="6" customWidth="1"/>
    <col min="7235" max="7235" width="12.5703125" style="6" customWidth="1"/>
    <col min="7236" max="7424" width="9.140625" style="6"/>
    <col min="7425" max="7425" width="7.42578125" style="6" customWidth="1"/>
    <col min="7426" max="7428" width="12.140625" style="6" customWidth="1"/>
    <col min="7429" max="7449" width="10.85546875" style="6" customWidth="1"/>
    <col min="7450" max="7451" width="11.28515625" style="6" customWidth="1"/>
    <col min="7452" max="7454" width="10.85546875" style="6" customWidth="1"/>
    <col min="7455" max="7455" width="12" style="6" customWidth="1"/>
    <col min="7456" max="7483" width="10.85546875" style="6" customWidth="1"/>
    <col min="7484" max="7485" width="11.5703125" style="6" customWidth="1"/>
    <col min="7486" max="7490" width="10.85546875" style="6" customWidth="1"/>
    <col min="7491" max="7491" width="12.5703125" style="6" customWidth="1"/>
    <col min="7492" max="7680" width="9.140625" style="6"/>
    <col min="7681" max="7681" width="7.42578125" style="6" customWidth="1"/>
    <col min="7682" max="7684" width="12.140625" style="6" customWidth="1"/>
    <col min="7685" max="7705" width="10.85546875" style="6" customWidth="1"/>
    <col min="7706" max="7707" width="11.28515625" style="6" customWidth="1"/>
    <col min="7708" max="7710" width="10.85546875" style="6" customWidth="1"/>
    <col min="7711" max="7711" width="12" style="6" customWidth="1"/>
    <col min="7712" max="7739" width="10.85546875" style="6" customWidth="1"/>
    <col min="7740" max="7741" width="11.5703125" style="6" customWidth="1"/>
    <col min="7742" max="7746" width="10.85546875" style="6" customWidth="1"/>
    <col min="7747" max="7747" width="12.5703125" style="6" customWidth="1"/>
    <col min="7748" max="7936" width="9.140625" style="6"/>
    <col min="7937" max="7937" width="7.42578125" style="6" customWidth="1"/>
    <col min="7938" max="7940" width="12.140625" style="6" customWidth="1"/>
    <col min="7941" max="7961" width="10.85546875" style="6" customWidth="1"/>
    <col min="7962" max="7963" width="11.28515625" style="6" customWidth="1"/>
    <col min="7964" max="7966" width="10.85546875" style="6" customWidth="1"/>
    <col min="7967" max="7967" width="12" style="6" customWidth="1"/>
    <col min="7968" max="7995" width="10.85546875" style="6" customWidth="1"/>
    <col min="7996" max="7997" width="11.5703125" style="6" customWidth="1"/>
    <col min="7998" max="8002" width="10.85546875" style="6" customWidth="1"/>
    <col min="8003" max="8003" width="12.5703125" style="6" customWidth="1"/>
    <col min="8004" max="8192" width="9.140625" style="6"/>
    <col min="8193" max="8193" width="7.42578125" style="6" customWidth="1"/>
    <col min="8194" max="8196" width="12.140625" style="6" customWidth="1"/>
    <col min="8197" max="8217" width="10.85546875" style="6" customWidth="1"/>
    <col min="8218" max="8219" width="11.28515625" style="6" customWidth="1"/>
    <col min="8220" max="8222" width="10.85546875" style="6" customWidth="1"/>
    <col min="8223" max="8223" width="12" style="6" customWidth="1"/>
    <col min="8224" max="8251" width="10.85546875" style="6" customWidth="1"/>
    <col min="8252" max="8253" width="11.5703125" style="6" customWidth="1"/>
    <col min="8254" max="8258" width="10.85546875" style="6" customWidth="1"/>
    <col min="8259" max="8259" width="12.5703125" style="6" customWidth="1"/>
    <col min="8260" max="8448" width="9.140625" style="6"/>
    <col min="8449" max="8449" width="7.42578125" style="6" customWidth="1"/>
    <col min="8450" max="8452" width="12.140625" style="6" customWidth="1"/>
    <col min="8453" max="8473" width="10.85546875" style="6" customWidth="1"/>
    <col min="8474" max="8475" width="11.28515625" style="6" customWidth="1"/>
    <col min="8476" max="8478" width="10.85546875" style="6" customWidth="1"/>
    <col min="8479" max="8479" width="12" style="6" customWidth="1"/>
    <col min="8480" max="8507" width="10.85546875" style="6" customWidth="1"/>
    <col min="8508" max="8509" width="11.5703125" style="6" customWidth="1"/>
    <col min="8510" max="8514" width="10.85546875" style="6" customWidth="1"/>
    <col min="8515" max="8515" width="12.5703125" style="6" customWidth="1"/>
    <col min="8516" max="8704" width="9.140625" style="6"/>
    <col min="8705" max="8705" width="7.42578125" style="6" customWidth="1"/>
    <col min="8706" max="8708" width="12.140625" style="6" customWidth="1"/>
    <col min="8709" max="8729" width="10.85546875" style="6" customWidth="1"/>
    <col min="8730" max="8731" width="11.28515625" style="6" customWidth="1"/>
    <col min="8732" max="8734" width="10.85546875" style="6" customWidth="1"/>
    <col min="8735" max="8735" width="12" style="6" customWidth="1"/>
    <col min="8736" max="8763" width="10.85546875" style="6" customWidth="1"/>
    <col min="8764" max="8765" width="11.5703125" style="6" customWidth="1"/>
    <col min="8766" max="8770" width="10.85546875" style="6" customWidth="1"/>
    <col min="8771" max="8771" width="12.5703125" style="6" customWidth="1"/>
    <col min="8772" max="8960" width="9.140625" style="6"/>
    <col min="8961" max="8961" width="7.42578125" style="6" customWidth="1"/>
    <col min="8962" max="8964" width="12.140625" style="6" customWidth="1"/>
    <col min="8965" max="8985" width="10.85546875" style="6" customWidth="1"/>
    <col min="8986" max="8987" width="11.28515625" style="6" customWidth="1"/>
    <col min="8988" max="8990" width="10.85546875" style="6" customWidth="1"/>
    <col min="8991" max="8991" width="12" style="6" customWidth="1"/>
    <col min="8992" max="9019" width="10.85546875" style="6" customWidth="1"/>
    <col min="9020" max="9021" width="11.5703125" style="6" customWidth="1"/>
    <col min="9022" max="9026" width="10.85546875" style="6" customWidth="1"/>
    <col min="9027" max="9027" width="12.5703125" style="6" customWidth="1"/>
    <col min="9028" max="9216" width="9.140625" style="6"/>
    <col min="9217" max="9217" width="7.42578125" style="6" customWidth="1"/>
    <col min="9218" max="9220" width="12.140625" style="6" customWidth="1"/>
    <col min="9221" max="9241" width="10.85546875" style="6" customWidth="1"/>
    <col min="9242" max="9243" width="11.28515625" style="6" customWidth="1"/>
    <col min="9244" max="9246" width="10.85546875" style="6" customWidth="1"/>
    <col min="9247" max="9247" width="12" style="6" customWidth="1"/>
    <col min="9248" max="9275" width="10.85546875" style="6" customWidth="1"/>
    <col min="9276" max="9277" width="11.5703125" style="6" customWidth="1"/>
    <col min="9278" max="9282" width="10.85546875" style="6" customWidth="1"/>
    <col min="9283" max="9283" width="12.5703125" style="6" customWidth="1"/>
    <col min="9284" max="9472" width="9.140625" style="6"/>
    <col min="9473" max="9473" width="7.42578125" style="6" customWidth="1"/>
    <col min="9474" max="9476" width="12.140625" style="6" customWidth="1"/>
    <col min="9477" max="9497" width="10.85546875" style="6" customWidth="1"/>
    <col min="9498" max="9499" width="11.28515625" style="6" customWidth="1"/>
    <col min="9500" max="9502" width="10.85546875" style="6" customWidth="1"/>
    <col min="9503" max="9503" width="12" style="6" customWidth="1"/>
    <col min="9504" max="9531" width="10.85546875" style="6" customWidth="1"/>
    <col min="9532" max="9533" width="11.5703125" style="6" customWidth="1"/>
    <col min="9534" max="9538" width="10.85546875" style="6" customWidth="1"/>
    <col min="9539" max="9539" width="12.5703125" style="6" customWidth="1"/>
    <col min="9540" max="9728" width="9.140625" style="6"/>
    <col min="9729" max="9729" width="7.42578125" style="6" customWidth="1"/>
    <col min="9730" max="9732" width="12.140625" style="6" customWidth="1"/>
    <col min="9733" max="9753" width="10.85546875" style="6" customWidth="1"/>
    <col min="9754" max="9755" width="11.28515625" style="6" customWidth="1"/>
    <col min="9756" max="9758" width="10.85546875" style="6" customWidth="1"/>
    <col min="9759" max="9759" width="12" style="6" customWidth="1"/>
    <col min="9760" max="9787" width="10.85546875" style="6" customWidth="1"/>
    <col min="9788" max="9789" width="11.5703125" style="6" customWidth="1"/>
    <col min="9790" max="9794" width="10.85546875" style="6" customWidth="1"/>
    <col min="9795" max="9795" width="12.5703125" style="6" customWidth="1"/>
    <col min="9796" max="9984" width="9.140625" style="6"/>
    <col min="9985" max="9985" width="7.42578125" style="6" customWidth="1"/>
    <col min="9986" max="9988" width="12.140625" style="6" customWidth="1"/>
    <col min="9989" max="10009" width="10.85546875" style="6" customWidth="1"/>
    <col min="10010" max="10011" width="11.28515625" style="6" customWidth="1"/>
    <col min="10012" max="10014" width="10.85546875" style="6" customWidth="1"/>
    <col min="10015" max="10015" width="12" style="6" customWidth="1"/>
    <col min="10016" max="10043" width="10.85546875" style="6" customWidth="1"/>
    <col min="10044" max="10045" width="11.5703125" style="6" customWidth="1"/>
    <col min="10046" max="10050" width="10.85546875" style="6" customWidth="1"/>
    <col min="10051" max="10051" width="12.5703125" style="6" customWidth="1"/>
    <col min="10052" max="10240" width="9.140625" style="6"/>
    <col min="10241" max="10241" width="7.42578125" style="6" customWidth="1"/>
    <col min="10242" max="10244" width="12.140625" style="6" customWidth="1"/>
    <col min="10245" max="10265" width="10.85546875" style="6" customWidth="1"/>
    <col min="10266" max="10267" width="11.28515625" style="6" customWidth="1"/>
    <col min="10268" max="10270" width="10.85546875" style="6" customWidth="1"/>
    <col min="10271" max="10271" width="12" style="6" customWidth="1"/>
    <col min="10272" max="10299" width="10.85546875" style="6" customWidth="1"/>
    <col min="10300" max="10301" width="11.5703125" style="6" customWidth="1"/>
    <col min="10302" max="10306" width="10.85546875" style="6" customWidth="1"/>
    <col min="10307" max="10307" width="12.5703125" style="6" customWidth="1"/>
    <col min="10308" max="10496" width="9.140625" style="6"/>
    <col min="10497" max="10497" width="7.42578125" style="6" customWidth="1"/>
    <col min="10498" max="10500" width="12.140625" style="6" customWidth="1"/>
    <col min="10501" max="10521" width="10.85546875" style="6" customWidth="1"/>
    <col min="10522" max="10523" width="11.28515625" style="6" customWidth="1"/>
    <col min="10524" max="10526" width="10.85546875" style="6" customWidth="1"/>
    <col min="10527" max="10527" width="12" style="6" customWidth="1"/>
    <col min="10528" max="10555" width="10.85546875" style="6" customWidth="1"/>
    <col min="10556" max="10557" width="11.5703125" style="6" customWidth="1"/>
    <col min="10558" max="10562" width="10.85546875" style="6" customWidth="1"/>
    <col min="10563" max="10563" width="12.5703125" style="6" customWidth="1"/>
    <col min="10564" max="10752" width="9.140625" style="6"/>
    <col min="10753" max="10753" width="7.42578125" style="6" customWidth="1"/>
    <col min="10754" max="10756" width="12.140625" style="6" customWidth="1"/>
    <col min="10757" max="10777" width="10.85546875" style="6" customWidth="1"/>
    <col min="10778" max="10779" width="11.28515625" style="6" customWidth="1"/>
    <col min="10780" max="10782" width="10.85546875" style="6" customWidth="1"/>
    <col min="10783" max="10783" width="12" style="6" customWidth="1"/>
    <col min="10784" max="10811" width="10.85546875" style="6" customWidth="1"/>
    <col min="10812" max="10813" width="11.5703125" style="6" customWidth="1"/>
    <col min="10814" max="10818" width="10.85546875" style="6" customWidth="1"/>
    <col min="10819" max="10819" width="12.5703125" style="6" customWidth="1"/>
    <col min="10820" max="11008" width="9.140625" style="6"/>
    <col min="11009" max="11009" width="7.42578125" style="6" customWidth="1"/>
    <col min="11010" max="11012" width="12.140625" style="6" customWidth="1"/>
    <col min="11013" max="11033" width="10.85546875" style="6" customWidth="1"/>
    <col min="11034" max="11035" width="11.28515625" style="6" customWidth="1"/>
    <col min="11036" max="11038" width="10.85546875" style="6" customWidth="1"/>
    <col min="11039" max="11039" width="12" style="6" customWidth="1"/>
    <col min="11040" max="11067" width="10.85546875" style="6" customWidth="1"/>
    <col min="11068" max="11069" width="11.5703125" style="6" customWidth="1"/>
    <col min="11070" max="11074" width="10.85546875" style="6" customWidth="1"/>
    <col min="11075" max="11075" width="12.5703125" style="6" customWidth="1"/>
    <col min="11076" max="11264" width="9.140625" style="6"/>
    <col min="11265" max="11265" width="7.42578125" style="6" customWidth="1"/>
    <col min="11266" max="11268" width="12.140625" style="6" customWidth="1"/>
    <col min="11269" max="11289" width="10.85546875" style="6" customWidth="1"/>
    <col min="11290" max="11291" width="11.28515625" style="6" customWidth="1"/>
    <col min="11292" max="11294" width="10.85546875" style="6" customWidth="1"/>
    <col min="11295" max="11295" width="12" style="6" customWidth="1"/>
    <col min="11296" max="11323" width="10.85546875" style="6" customWidth="1"/>
    <col min="11324" max="11325" width="11.5703125" style="6" customWidth="1"/>
    <col min="11326" max="11330" width="10.85546875" style="6" customWidth="1"/>
    <col min="11331" max="11331" width="12.5703125" style="6" customWidth="1"/>
    <col min="11332" max="11520" width="9.140625" style="6"/>
    <col min="11521" max="11521" width="7.42578125" style="6" customWidth="1"/>
    <col min="11522" max="11524" width="12.140625" style="6" customWidth="1"/>
    <col min="11525" max="11545" width="10.85546875" style="6" customWidth="1"/>
    <col min="11546" max="11547" width="11.28515625" style="6" customWidth="1"/>
    <col min="11548" max="11550" width="10.85546875" style="6" customWidth="1"/>
    <col min="11551" max="11551" width="12" style="6" customWidth="1"/>
    <col min="11552" max="11579" width="10.85546875" style="6" customWidth="1"/>
    <col min="11580" max="11581" width="11.5703125" style="6" customWidth="1"/>
    <col min="11582" max="11586" width="10.85546875" style="6" customWidth="1"/>
    <col min="11587" max="11587" width="12.5703125" style="6" customWidth="1"/>
    <col min="11588" max="11776" width="9.140625" style="6"/>
    <col min="11777" max="11777" width="7.42578125" style="6" customWidth="1"/>
    <col min="11778" max="11780" width="12.140625" style="6" customWidth="1"/>
    <col min="11781" max="11801" width="10.85546875" style="6" customWidth="1"/>
    <col min="11802" max="11803" width="11.28515625" style="6" customWidth="1"/>
    <col min="11804" max="11806" width="10.85546875" style="6" customWidth="1"/>
    <col min="11807" max="11807" width="12" style="6" customWidth="1"/>
    <col min="11808" max="11835" width="10.85546875" style="6" customWidth="1"/>
    <col min="11836" max="11837" width="11.5703125" style="6" customWidth="1"/>
    <col min="11838" max="11842" width="10.85546875" style="6" customWidth="1"/>
    <col min="11843" max="11843" width="12.5703125" style="6" customWidth="1"/>
    <col min="11844" max="12032" width="9.140625" style="6"/>
    <col min="12033" max="12033" width="7.42578125" style="6" customWidth="1"/>
    <col min="12034" max="12036" width="12.140625" style="6" customWidth="1"/>
    <col min="12037" max="12057" width="10.85546875" style="6" customWidth="1"/>
    <col min="12058" max="12059" width="11.28515625" style="6" customWidth="1"/>
    <col min="12060" max="12062" width="10.85546875" style="6" customWidth="1"/>
    <col min="12063" max="12063" width="12" style="6" customWidth="1"/>
    <col min="12064" max="12091" width="10.85546875" style="6" customWidth="1"/>
    <col min="12092" max="12093" width="11.5703125" style="6" customWidth="1"/>
    <col min="12094" max="12098" width="10.85546875" style="6" customWidth="1"/>
    <col min="12099" max="12099" width="12.5703125" style="6" customWidth="1"/>
    <col min="12100" max="12288" width="9.140625" style="6"/>
    <col min="12289" max="12289" width="7.42578125" style="6" customWidth="1"/>
    <col min="12290" max="12292" width="12.140625" style="6" customWidth="1"/>
    <col min="12293" max="12313" width="10.85546875" style="6" customWidth="1"/>
    <col min="12314" max="12315" width="11.28515625" style="6" customWidth="1"/>
    <col min="12316" max="12318" width="10.85546875" style="6" customWidth="1"/>
    <col min="12319" max="12319" width="12" style="6" customWidth="1"/>
    <col min="12320" max="12347" width="10.85546875" style="6" customWidth="1"/>
    <col min="12348" max="12349" width="11.5703125" style="6" customWidth="1"/>
    <col min="12350" max="12354" width="10.85546875" style="6" customWidth="1"/>
    <col min="12355" max="12355" width="12.5703125" style="6" customWidth="1"/>
    <col min="12356" max="12544" width="9.140625" style="6"/>
    <col min="12545" max="12545" width="7.42578125" style="6" customWidth="1"/>
    <col min="12546" max="12548" width="12.140625" style="6" customWidth="1"/>
    <col min="12549" max="12569" width="10.85546875" style="6" customWidth="1"/>
    <col min="12570" max="12571" width="11.28515625" style="6" customWidth="1"/>
    <col min="12572" max="12574" width="10.85546875" style="6" customWidth="1"/>
    <col min="12575" max="12575" width="12" style="6" customWidth="1"/>
    <col min="12576" max="12603" width="10.85546875" style="6" customWidth="1"/>
    <col min="12604" max="12605" width="11.5703125" style="6" customWidth="1"/>
    <col min="12606" max="12610" width="10.85546875" style="6" customWidth="1"/>
    <col min="12611" max="12611" width="12.5703125" style="6" customWidth="1"/>
    <col min="12612" max="12800" width="9.140625" style="6"/>
    <col min="12801" max="12801" width="7.42578125" style="6" customWidth="1"/>
    <col min="12802" max="12804" width="12.140625" style="6" customWidth="1"/>
    <col min="12805" max="12825" width="10.85546875" style="6" customWidth="1"/>
    <col min="12826" max="12827" width="11.28515625" style="6" customWidth="1"/>
    <col min="12828" max="12830" width="10.85546875" style="6" customWidth="1"/>
    <col min="12831" max="12831" width="12" style="6" customWidth="1"/>
    <col min="12832" max="12859" width="10.85546875" style="6" customWidth="1"/>
    <col min="12860" max="12861" width="11.5703125" style="6" customWidth="1"/>
    <col min="12862" max="12866" width="10.85546875" style="6" customWidth="1"/>
    <col min="12867" max="12867" width="12.5703125" style="6" customWidth="1"/>
    <col min="12868" max="13056" width="9.140625" style="6"/>
    <col min="13057" max="13057" width="7.42578125" style="6" customWidth="1"/>
    <col min="13058" max="13060" width="12.140625" style="6" customWidth="1"/>
    <col min="13061" max="13081" width="10.85546875" style="6" customWidth="1"/>
    <col min="13082" max="13083" width="11.28515625" style="6" customWidth="1"/>
    <col min="13084" max="13086" width="10.85546875" style="6" customWidth="1"/>
    <col min="13087" max="13087" width="12" style="6" customWidth="1"/>
    <col min="13088" max="13115" width="10.85546875" style="6" customWidth="1"/>
    <col min="13116" max="13117" width="11.5703125" style="6" customWidth="1"/>
    <col min="13118" max="13122" width="10.85546875" style="6" customWidth="1"/>
    <col min="13123" max="13123" width="12.5703125" style="6" customWidth="1"/>
    <col min="13124" max="13312" width="9.140625" style="6"/>
    <col min="13313" max="13313" width="7.42578125" style="6" customWidth="1"/>
    <col min="13314" max="13316" width="12.140625" style="6" customWidth="1"/>
    <col min="13317" max="13337" width="10.85546875" style="6" customWidth="1"/>
    <col min="13338" max="13339" width="11.28515625" style="6" customWidth="1"/>
    <col min="13340" max="13342" width="10.85546875" style="6" customWidth="1"/>
    <col min="13343" max="13343" width="12" style="6" customWidth="1"/>
    <col min="13344" max="13371" width="10.85546875" style="6" customWidth="1"/>
    <col min="13372" max="13373" width="11.5703125" style="6" customWidth="1"/>
    <col min="13374" max="13378" width="10.85546875" style="6" customWidth="1"/>
    <col min="13379" max="13379" width="12.5703125" style="6" customWidth="1"/>
    <col min="13380" max="13568" width="9.140625" style="6"/>
    <col min="13569" max="13569" width="7.42578125" style="6" customWidth="1"/>
    <col min="13570" max="13572" width="12.140625" style="6" customWidth="1"/>
    <col min="13573" max="13593" width="10.85546875" style="6" customWidth="1"/>
    <col min="13594" max="13595" width="11.28515625" style="6" customWidth="1"/>
    <col min="13596" max="13598" width="10.85546875" style="6" customWidth="1"/>
    <col min="13599" max="13599" width="12" style="6" customWidth="1"/>
    <col min="13600" max="13627" width="10.85546875" style="6" customWidth="1"/>
    <col min="13628" max="13629" width="11.5703125" style="6" customWidth="1"/>
    <col min="13630" max="13634" width="10.85546875" style="6" customWidth="1"/>
    <col min="13635" max="13635" width="12.5703125" style="6" customWidth="1"/>
    <col min="13636" max="13824" width="9.140625" style="6"/>
    <col min="13825" max="13825" width="7.42578125" style="6" customWidth="1"/>
    <col min="13826" max="13828" width="12.140625" style="6" customWidth="1"/>
    <col min="13829" max="13849" width="10.85546875" style="6" customWidth="1"/>
    <col min="13850" max="13851" width="11.28515625" style="6" customWidth="1"/>
    <col min="13852" max="13854" width="10.85546875" style="6" customWidth="1"/>
    <col min="13855" max="13855" width="12" style="6" customWidth="1"/>
    <col min="13856" max="13883" width="10.85546875" style="6" customWidth="1"/>
    <col min="13884" max="13885" width="11.5703125" style="6" customWidth="1"/>
    <col min="13886" max="13890" width="10.85546875" style="6" customWidth="1"/>
    <col min="13891" max="13891" width="12.5703125" style="6" customWidth="1"/>
    <col min="13892" max="14080" width="9.140625" style="6"/>
    <col min="14081" max="14081" width="7.42578125" style="6" customWidth="1"/>
    <col min="14082" max="14084" width="12.140625" style="6" customWidth="1"/>
    <col min="14085" max="14105" width="10.85546875" style="6" customWidth="1"/>
    <col min="14106" max="14107" width="11.28515625" style="6" customWidth="1"/>
    <col min="14108" max="14110" width="10.85546875" style="6" customWidth="1"/>
    <col min="14111" max="14111" width="12" style="6" customWidth="1"/>
    <col min="14112" max="14139" width="10.85546875" style="6" customWidth="1"/>
    <col min="14140" max="14141" width="11.5703125" style="6" customWidth="1"/>
    <col min="14142" max="14146" width="10.85546875" style="6" customWidth="1"/>
    <col min="14147" max="14147" width="12.5703125" style="6" customWidth="1"/>
    <col min="14148" max="14336" width="9.140625" style="6"/>
    <col min="14337" max="14337" width="7.42578125" style="6" customWidth="1"/>
    <col min="14338" max="14340" width="12.140625" style="6" customWidth="1"/>
    <col min="14341" max="14361" width="10.85546875" style="6" customWidth="1"/>
    <col min="14362" max="14363" width="11.28515625" style="6" customWidth="1"/>
    <col min="14364" max="14366" width="10.85546875" style="6" customWidth="1"/>
    <col min="14367" max="14367" width="12" style="6" customWidth="1"/>
    <col min="14368" max="14395" width="10.85546875" style="6" customWidth="1"/>
    <col min="14396" max="14397" width="11.5703125" style="6" customWidth="1"/>
    <col min="14398" max="14402" width="10.85546875" style="6" customWidth="1"/>
    <col min="14403" max="14403" width="12.5703125" style="6" customWidth="1"/>
    <col min="14404" max="14592" width="9.140625" style="6"/>
    <col min="14593" max="14593" width="7.42578125" style="6" customWidth="1"/>
    <col min="14594" max="14596" width="12.140625" style="6" customWidth="1"/>
    <col min="14597" max="14617" width="10.85546875" style="6" customWidth="1"/>
    <col min="14618" max="14619" width="11.28515625" style="6" customWidth="1"/>
    <col min="14620" max="14622" width="10.85546875" style="6" customWidth="1"/>
    <col min="14623" max="14623" width="12" style="6" customWidth="1"/>
    <col min="14624" max="14651" width="10.85546875" style="6" customWidth="1"/>
    <col min="14652" max="14653" width="11.5703125" style="6" customWidth="1"/>
    <col min="14654" max="14658" width="10.85546875" style="6" customWidth="1"/>
    <col min="14659" max="14659" width="12.5703125" style="6" customWidth="1"/>
    <col min="14660" max="14848" width="9.140625" style="6"/>
    <col min="14849" max="14849" width="7.42578125" style="6" customWidth="1"/>
    <col min="14850" max="14852" width="12.140625" style="6" customWidth="1"/>
    <col min="14853" max="14873" width="10.85546875" style="6" customWidth="1"/>
    <col min="14874" max="14875" width="11.28515625" style="6" customWidth="1"/>
    <col min="14876" max="14878" width="10.85546875" style="6" customWidth="1"/>
    <col min="14879" max="14879" width="12" style="6" customWidth="1"/>
    <col min="14880" max="14907" width="10.85546875" style="6" customWidth="1"/>
    <col min="14908" max="14909" width="11.5703125" style="6" customWidth="1"/>
    <col min="14910" max="14914" width="10.85546875" style="6" customWidth="1"/>
    <col min="14915" max="14915" width="12.5703125" style="6" customWidth="1"/>
    <col min="14916" max="15104" width="9.140625" style="6"/>
    <col min="15105" max="15105" width="7.42578125" style="6" customWidth="1"/>
    <col min="15106" max="15108" width="12.140625" style="6" customWidth="1"/>
    <col min="15109" max="15129" width="10.85546875" style="6" customWidth="1"/>
    <col min="15130" max="15131" width="11.28515625" style="6" customWidth="1"/>
    <col min="15132" max="15134" width="10.85546875" style="6" customWidth="1"/>
    <col min="15135" max="15135" width="12" style="6" customWidth="1"/>
    <col min="15136" max="15163" width="10.85546875" style="6" customWidth="1"/>
    <col min="15164" max="15165" width="11.5703125" style="6" customWidth="1"/>
    <col min="15166" max="15170" width="10.85546875" style="6" customWidth="1"/>
    <col min="15171" max="15171" width="12.5703125" style="6" customWidth="1"/>
    <col min="15172" max="15360" width="9.140625" style="6"/>
    <col min="15361" max="15361" width="7.42578125" style="6" customWidth="1"/>
    <col min="15362" max="15364" width="12.140625" style="6" customWidth="1"/>
    <col min="15365" max="15385" width="10.85546875" style="6" customWidth="1"/>
    <col min="15386" max="15387" width="11.28515625" style="6" customWidth="1"/>
    <col min="15388" max="15390" width="10.85546875" style="6" customWidth="1"/>
    <col min="15391" max="15391" width="12" style="6" customWidth="1"/>
    <col min="15392" max="15419" width="10.85546875" style="6" customWidth="1"/>
    <col min="15420" max="15421" width="11.5703125" style="6" customWidth="1"/>
    <col min="15422" max="15426" width="10.85546875" style="6" customWidth="1"/>
    <col min="15427" max="15427" width="12.5703125" style="6" customWidth="1"/>
    <col min="15428" max="15616" width="9.140625" style="6"/>
    <col min="15617" max="15617" width="7.42578125" style="6" customWidth="1"/>
    <col min="15618" max="15620" width="12.140625" style="6" customWidth="1"/>
    <col min="15621" max="15641" width="10.85546875" style="6" customWidth="1"/>
    <col min="15642" max="15643" width="11.28515625" style="6" customWidth="1"/>
    <col min="15644" max="15646" width="10.85546875" style="6" customWidth="1"/>
    <col min="15647" max="15647" width="12" style="6" customWidth="1"/>
    <col min="15648" max="15675" width="10.85546875" style="6" customWidth="1"/>
    <col min="15676" max="15677" width="11.5703125" style="6" customWidth="1"/>
    <col min="15678" max="15682" width="10.85546875" style="6" customWidth="1"/>
    <col min="15683" max="15683" width="12.5703125" style="6" customWidth="1"/>
    <col min="15684" max="15872" width="9.140625" style="6"/>
    <col min="15873" max="15873" width="7.42578125" style="6" customWidth="1"/>
    <col min="15874" max="15876" width="12.140625" style="6" customWidth="1"/>
    <col min="15877" max="15897" width="10.85546875" style="6" customWidth="1"/>
    <col min="15898" max="15899" width="11.28515625" style="6" customWidth="1"/>
    <col min="15900" max="15902" width="10.85546875" style="6" customWidth="1"/>
    <col min="15903" max="15903" width="12" style="6" customWidth="1"/>
    <col min="15904" max="15931" width="10.85546875" style="6" customWidth="1"/>
    <col min="15932" max="15933" width="11.5703125" style="6" customWidth="1"/>
    <col min="15934" max="15938" width="10.85546875" style="6" customWidth="1"/>
    <col min="15939" max="15939" width="12.5703125" style="6" customWidth="1"/>
    <col min="15940" max="16128" width="9.140625" style="6"/>
    <col min="16129" max="16129" width="7.42578125" style="6" customWidth="1"/>
    <col min="16130" max="16132" width="12.140625" style="6" customWidth="1"/>
    <col min="16133" max="16153" width="10.85546875" style="6" customWidth="1"/>
    <col min="16154" max="16155" width="11.28515625" style="6" customWidth="1"/>
    <col min="16156" max="16158" width="10.85546875" style="6" customWidth="1"/>
    <col min="16159" max="16159" width="12" style="6" customWidth="1"/>
    <col min="16160" max="16187" width="10.85546875" style="6" customWidth="1"/>
    <col min="16188" max="16189" width="11.5703125" style="6" customWidth="1"/>
    <col min="16190" max="16194" width="10.85546875" style="6" customWidth="1"/>
    <col min="16195" max="16195" width="12.5703125" style="6" customWidth="1"/>
    <col min="16196" max="16384" width="9.140625" style="6"/>
  </cols>
  <sheetData>
    <row r="1" spans="1:69" ht="20.25" customHeight="1" x14ac:dyDescent="0.2">
      <c r="A1" s="26" t="s">
        <v>187</v>
      </c>
      <c r="B1" s="26"/>
      <c r="C1" s="26"/>
      <c r="D1" s="26"/>
      <c r="E1" s="26"/>
      <c r="F1" s="26"/>
      <c r="G1" s="26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</row>
    <row r="2" spans="1:69" s="11" customFormat="1" ht="12" customHeight="1" x14ac:dyDescent="0.25">
      <c r="A2" s="16" t="s">
        <v>181</v>
      </c>
      <c r="B2" s="27" t="s">
        <v>186</v>
      </c>
      <c r="C2" s="27"/>
      <c r="D2" s="27"/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  <c r="BB2" s="27"/>
      <c r="BC2" s="27"/>
      <c r="BD2" s="27"/>
      <c r="BE2" s="27"/>
      <c r="BF2" s="27"/>
      <c r="BG2" s="27"/>
      <c r="BH2" s="27"/>
      <c r="BI2" s="27"/>
      <c r="BJ2" s="27"/>
      <c r="BK2" s="27"/>
      <c r="BL2" s="27"/>
      <c r="BM2" s="27"/>
      <c r="BN2" s="27"/>
    </row>
    <row r="3" spans="1:69" s="11" customFormat="1" ht="78.75" customHeight="1" x14ac:dyDescent="0.2">
      <c r="A3" s="16"/>
      <c r="B3" s="10" t="s">
        <v>188</v>
      </c>
      <c r="C3" s="10" t="s">
        <v>189</v>
      </c>
      <c r="D3" s="10" t="s">
        <v>190</v>
      </c>
      <c r="E3" s="7" t="s">
        <v>191</v>
      </c>
      <c r="F3" s="7" t="s">
        <v>192</v>
      </c>
      <c r="G3" s="7" t="s">
        <v>193</v>
      </c>
      <c r="H3" s="7" t="s">
        <v>194</v>
      </c>
      <c r="I3" s="8" t="s">
        <v>195</v>
      </c>
      <c r="J3" s="8" t="s">
        <v>196</v>
      </c>
      <c r="K3" s="7" t="s">
        <v>197</v>
      </c>
      <c r="L3" s="9" t="s">
        <v>198</v>
      </c>
      <c r="M3" s="9" t="s">
        <v>199</v>
      </c>
      <c r="N3" s="7" t="s">
        <v>200</v>
      </c>
      <c r="O3" s="9" t="s">
        <v>201</v>
      </c>
      <c r="P3" s="10" t="s">
        <v>202</v>
      </c>
      <c r="Q3" s="10" t="s">
        <v>203</v>
      </c>
      <c r="R3" s="9" t="s">
        <v>204</v>
      </c>
      <c r="S3" s="9" t="s">
        <v>182</v>
      </c>
      <c r="T3" s="9" t="s">
        <v>205</v>
      </c>
      <c r="U3" s="9" t="s">
        <v>206</v>
      </c>
      <c r="V3" s="10" t="s">
        <v>207</v>
      </c>
      <c r="W3" s="17" t="s">
        <v>208</v>
      </c>
      <c r="X3" s="18" t="s">
        <v>209</v>
      </c>
      <c r="Y3" s="9" t="s">
        <v>210</v>
      </c>
      <c r="Z3" s="9" t="s">
        <v>211</v>
      </c>
      <c r="AA3" s="10" t="s">
        <v>212</v>
      </c>
      <c r="AB3" s="9" t="s">
        <v>183</v>
      </c>
      <c r="AC3" s="9" t="s">
        <v>213</v>
      </c>
      <c r="AD3" s="10" t="s">
        <v>214</v>
      </c>
      <c r="AE3" s="19" t="s">
        <v>215</v>
      </c>
      <c r="AF3" s="9" t="s">
        <v>216</v>
      </c>
      <c r="AG3" s="10" t="s">
        <v>217</v>
      </c>
      <c r="AH3" s="10" t="s">
        <v>218</v>
      </c>
      <c r="AI3" s="10" t="s">
        <v>219</v>
      </c>
      <c r="AJ3" s="10" t="s">
        <v>220</v>
      </c>
      <c r="AK3" s="9" t="s">
        <v>221</v>
      </c>
      <c r="AL3" s="9" t="s">
        <v>222</v>
      </c>
      <c r="AM3" s="10" t="s">
        <v>223</v>
      </c>
      <c r="AN3" s="10" t="s">
        <v>224</v>
      </c>
      <c r="AO3" s="10" t="s">
        <v>225</v>
      </c>
      <c r="AP3" s="9" t="s">
        <v>226</v>
      </c>
      <c r="AQ3" s="10" t="s">
        <v>227</v>
      </c>
      <c r="AR3" s="10" t="s">
        <v>228</v>
      </c>
      <c r="AS3" s="9" t="s">
        <v>229</v>
      </c>
      <c r="AT3" s="10" t="s">
        <v>230</v>
      </c>
      <c r="AU3" s="9" t="s">
        <v>231</v>
      </c>
      <c r="AV3" s="10" t="s">
        <v>232</v>
      </c>
      <c r="AW3" s="10" t="s">
        <v>233</v>
      </c>
      <c r="AX3" s="10" t="s">
        <v>234</v>
      </c>
      <c r="AY3" s="10" t="s">
        <v>235</v>
      </c>
      <c r="AZ3" s="9" t="s">
        <v>236</v>
      </c>
      <c r="BA3" s="10" t="s">
        <v>237</v>
      </c>
      <c r="BB3" s="10" t="s">
        <v>238</v>
      </c>
      <c r="BC3" s="9" t="s">
        <v>239</v>
      </c>
      <c r="BD3" s="10" t="s">
        <v>240</v>
      </c>
      <c r="BE3" s="9" t="s">
        <v>184</v>
      </c>
      <c r="BF3" s="9" t="s">
        <v>241</v>
      </c>
      <c r="BG3" s="10" t="s">
        <v>242</v>
      </c>
      <c r="BH3" s="9" t="s">
        <v>243</v>
      </c>
      <c r="BI3" s="10" t="s">
        <v>244</v>
      </c>
      <c r="BJ3" s="20" t="s">
        <v>245</v>
      </c>
      <c r="BK3" s="21" t="s">
        <v>246</v>
      </c>
      <c r="BL3" s="21" t="s">
        <v>247</v>
      </c>
      <c r="BM3" s="21" t="s">
        <v>248</v>
      </c>
      <c r="BN3" s="21" t="s">
        <v>0</v>
      </c>
    </row>
    <row r="4" spans="1:69" s="11" customFormat="1" x14ac:dyDescent="0.25">
      <c r="A4" s="16"/>
      <c r="B4" s="22" t="str">
        <f>"01"</f>
        <v>01</v>
      </c>
      <c r="C4" s="22" t="str">
        <f>"02"</f>
        <v>02</v>
      </c>
      <c r="D4" s="22" t="str">
        <f>"03"</f>
        <v>03</v>
      </c>
      <c r="E4" s="12" t="str">
        <f>"05-09"</f>
        <v>05-09</v>
      </c>
      <c r="F4" s="8" t="str">
        <f>"10-12"</f>
        <v>10-12</v>
      </c>
      <c r="G4" s="8" t="str">
        <f>"13-15"</f>
        <v>13-15</v>
      </c>
      <c r="H4" s="8" t="str">
        <f>"16"</f>
        <v>16</v>
      </c>
      <c r="I4" s="8" t="str">
        <f>"17"</f>
        <v>17</v>
      </c>
      <c r="J4" s="8" t="str">
        <f>"18"</f>
        <v>18</v>
      </c>
      <c r="K4" s="8" t="str">
        <f>"19"</f>
        <v>19</v>
      </c>
      <c r="L4" s="8" t="str">
        <f>"20"</f>
        <v>20</v>
      </c>
      <c r="M4" s="8" t="str">
        <f>"21"</f>
        <v>21</v>
      </c>
      <c r="N4" s="8" t="str">
        <f>"22"</f>
        <v>22</v>
      </c>
      <c r="O4" s="8" t="str">
        <f>"23"</f>
        <v>23</v>
      </c>
      <c r="P4" s="8" t="str">
        <f>"24"</f>
        <v>24</v>
      </c>
      <c r="Q4" s="8" t="str">
        <f>"25"</f>
        <v>25</v>
      </c>
      <c r="R4" s="8" t="str">
        <f>"26"</f>
        <v>26</v>
      </c>
      <c r="S4" s="8" t="str">
        <f>"27"</f>
        <v>27</v>
      </c>
      <c r="T4" s="8" t="str">
        <f>"28"</f>
        <v>28</v>
      </c>
      <c r="U4" s="8" t="str">
        <f t="shared" ref="U4" si="0">"29"</f>
        <v>29</v>
      </c>
      <c r="V4" s="8" t="str">
        <f>"30"</f>
        <v>30</v>
      </c>
      <c r="W4" s="8" t="str">
        <f t="shared" ref="W4" si="1">"31-32"</f>
        <v>31-32</v>
      </c>
      <c r="X4" s="8" t="str">
        <f>"33"</f>
        <v>33</v>
      </c>
      <c r="Y4" s="8" t="str">
        <f>"35"</f>
        <v>35</v>
      </c>
      <c r="Z4" s="8" t="str">
        <f t="shared" ref="Z4" si="2">"36"</f>
        <v>36</v>
      </c>
      <c r="AA4" s="8" t="str">
        <f>"37-39"</f>
        <v>37-39</v>
      </c>
      <c r="AB4" s="8" t="str">
        <f>"41-43"</f>
        <v>41-43</v>
      </c>
      <c r="AC4" s="8" t="str">
        <f>"45"</f>
        <v>45</v>
      </c>
      <c r="AD4" s="8" t="str">
        <f>"46"</f>
        <v>46</v>
      </c>
      <c r="AE4" s="8" t="str">
        <f>"47"</f>
        <v>47</v>
      </c>
      <c r="AF4" s="8" t="str">
        <f>"49"</f>
        <v>49</v>
      </c>
      <c r="AG4" s="8" t="str">
        <f>"50"</f>
        <v>50</v>
      </c>
      <c r="AH4" s="8" t="str">
        <f>"51"</f>
        <v>51</v>
      </c>
      <c r="AI4" s="8" t="str">
        <f>"52"</f>
        <v>52</v>
      </c>
      <c r="AJ4" s="8" t="str">
        <f>"53"</f>
        <v>53</v>
      </c>
      <c r="AK4" s="8" t="str">
        <f>"55-56"</f>
        <v>55-56</v>
      </c>
      <c r="AL4" s="8" t="str">
        <f>"58"</f>
        <v>58</v>
      </c>
      <c r="AM4" s="8" t="str">
        <f>"59-60"</f>
        <v>59-60</v>
      </c>
      <c r="AN4" s="8" t="str">
        <f>"61"</f>
        <v>61</v>
      </c>
      <c r="AO4" s="8" t="str">
        <f>"62-63"</f>
        <v>62-63</v>
      </c>
      <c r="AP4" s="8" t="str">
        <f>"64"</f>
        <v>64</v>
      </c>
      <c r="AQ4" s="8" t="str">
        <f>"65"</f>
        <v>65</v>
      </c>
      <c r="AR4" s="8" t="str">
        <f>"66"</f>
        <v>66</v>
      </c>
      <c r="AS4" s="8" t="str">
        <f>"68A"</f>
        <v>68A</v>
      </c>
      <c r="AT4" s="8" t="str">
        <f>"68B"</f>
        <v>68B</v>
      </c>
      <c r="AU4" s="8" t="str">
        <f>"69-70"</f>
        <v>69-70</v>
      </c>
      <c r="AV4" s="8" t="str">
        <f>"71"</f>
        <v>71</v>
      </c>
      <c r="AW4" s="8" t="str">
        <f>"72"</f>
        <v>72</v>
      </c>
      <c r="AX4" s="8" t="str">
        <f>"73"</f>
        <v>73</v>
      </c>
      <c r="AY4" s="8" t="str">
        <f>"74-75"</f>
        <v>74-75</v>
      </c>
      <c r="AZ4" s="8" t="str">
        <f>"77"</f>
        <v>77</v>
      </c>
      <c r="BA4" s="8" t="str">
        <f>"78"</f>
        <v>78</v>
      </c>
      <c r="BB4" s="8" t="str">
        <f>"79"</f>
        <v>79</v>
      </c>
      <c r="BC4" s="8" t="str">
        <f>"80-82"</f>
        <v>80-82</v>
      </c>
      <c r="BD4" s="8" t="str">
        <f>"84"</f>
        <v>84</v>
      </c>
      <c r="BE4" s="8" t="str">
        <f>"85"</f>
        <v>85</v>
      </c>
      <c r="BF4" s="8" t="str">
        <f>"86"</f>
        <v>86</v>
      </c>
      <c r="BG4" s="8" t="str">
        <f>"87-88"</f>
        <v>87-88</v>
      </c>
      <c r="BH4" s="8" t="str">
        <f>"90-92"</f>
        <v>90-92</v>
      </c>
      <c r="BI4" s="8" t="str">
        <f>"93"</f>
        <v>93</v>
      </c>
      <c r="BJ4" s="8" t="str">
        <f>"94"</f>
        <v>94</v>
      </c>
      <c r="BK4" s="8" t="str">
        <f>"95"</f>
        <v>95</v>
      </c>
      <c r="BL4" s="8" t="str">
        <f>"96-98"</f>
        <v>96-98</v>
      </c>
      <c r="BM4" s="8">
        <v>9900</v>
      </c>
      <c r="BN4" s="8" t="s">
        <v>185</v>
      </c>
    </row>
    <row r="5" spans="1:69" x14ac:dyDescent="0.2">
      <c r="A5" s="23">
        <v>2008</v>
      </c>
      <c r="B5" s="24">
        <v>158.25908777337449</v>
      </c>
      <c r="C5" s="24">
        <v>8.8856984246554216</v>
      </c>
      <c r="D5" s="24">
        <v>0.95521380197015238</v>
      </c>
      <c r="E5" s="24">
        <v>8.5</v>
      </c>
      <c r="F5" s="24">
        <v>126.9</v>
      </c>
      <c r="G5" s="24">
        <v>68.3</v>
      </c>
      <c r="H5" s="24">
        <v>28.253607217028566</v>
      </c>
      <c r="I5" s="24">
        <v>13.596094653651276</v>
      </c>
      <c r="J5" s="24">
        <v>21.850298129320159</v>
      </c>
      <c r="K5" s="24">
        <v>8.1</v>
      </c>
      <c r="L5" s="24">
        <v>21.7</v>
      </c>
      <c r="M5" s="24">
        <v>21.9</v>
      </c>
      <c r="N5" s="24">
        <v>77.8</v>
      </c>
      <c r="O5" s="24">
        <v>23.234544988813461</v>
      </c>
      <c r="P5" s="24">
        <v>20.463210226715745</v>
      </c>
      <c r="Q5" s="24">
        <v>55.702244784470714</v>
      </c>
      <c r="R5" s="24">
        <v>84.1</v>
      </c>
      <c r="S5" s="24">
        <v>68</v>
      </c>
      <c r="T5" s="24">
        <v>49.5</v>
      </c>
      <c r="U5" s="24">
        <v>77.503959542835617</v>
      </c>
      <c r="V5" s="24">
        <v>7.6960404571643153</v>
      </c>
      <c r="W5" s="24">
        <v>45.405500769919946</v>
      </c>
      <c r="X5" s="24">
        <v>21.794499230080117</v>
      </c>
      <c r="Y5" s="24">
        <v>33.9</v>
      </c>
      <c r="Z5" s="24">
        <v>27.544681925352748</v>
      </c>
      <c r="AA5" s="24">
        <v>19.955318074647419</v>
      </c>
      <c r="AB5" s="24">
        <v>308.3</v>
      </c>
      <c r="AC5" s="24">
        <v>76.047777599576548</v>
      </c>
      <c r="AD5" s="24">
        <v>105.61887353845165</v>
      </c>
      <c r="AE5" s="24">
        <v>389.66355151522333</v>
      </c>
      <c r="AF5" s="24">
        <v>174.0403477181419</v>
      </c>
      <c r="AG5" s="24">
        <v>1.0479702119690038</v>
      </c>
      <c r="AH5" s="24">
        <v>8.2374783798138527</v>
      </c>
      <c r="AI5" s="24">
        <v>24.572635817528866</v>
      </c>
      <c r="AJ5" s="24">
        <v>50.201567872544807</v>
      </c>
      <c r="AK5" s="24">
        <v>157.69999999999999</v>
      </c>
      <c r="AL5" s="24">
        <v>21.766586742787148</v>
      </c>
      <c r="AM5" s="24">
        <v>13.807995909775887</v>
      </c>
      <c r="AN5" s="24">
        <v>24.685489476860418</v>
      </c>
      <c r="AO5" s="24">
        <v>35.239927870576381</v>
      </c>
      <c r="AP5" s="24">
        <v>50.68347752954336</v>
      </c>
      <c r="AQ5" s="24">
        <v>13.531600287062384</v>
      </c>
      <c r="AR5" s="24">
        <v>29.284922183394226</v>
      </c>
      <c r="AS5" s="24">
        <v>20.3</v>
      </c>
      <c r="AT5" s="24">
        <v>0</v>
      </c>
      <c r="AU5" s="24">
        <v>72.827359943201245</v>
      </c>
      <c r="AV5" s="24">
        <v>29.521517138763262</v>
      </c>
      <c r="AW5" s="24">
        <v>7.9467301095899376</v>
      </c>
      <c r="AX5" s="24">
        <v>15.604881608967133</v>
      </c>
      <c r="AY5" s="24">
        <v>19.499511199478434</v>
      </c>
      <c r="AZ5" s="24">
        <v>3.5728866472003774E-2</v>
      </c>
      <c r="BA5" s="24">
        <v>89.961241647066885</v>
      </c>
      <c r="BB5" s="24">
        <v>14.203029486461489</v>
      </c>
      <c r="BC5" s="24">
        <v>61.530488294447053</v>
      </c>
      <c r="BD5" s="24">
        <v>224.76951170555321</v>
      </c>
      <c r="BE5" s="24">
        <v>309.39999999999998</v>
      </c>
      <c r="BF5" s="24">
        <v>166.45127962110976</v>
      </c>
      <c r="BG5" s="24">
        <v>76.748720378890653</v>
      </c>
      <c r="BH5" s="24">
        <v>44.129731785121031</v>
      </c>
      <c r="BI5" s="24">
        <v>19.97026821487896</v>
      </c>
      <c r="BJ5" s="24">
        <v>27.995821046398785</v>
      </c>
      <c r="BK5" s="24">
        <v>9.5757117186464917</v>
      </c>
      <c r="BL5" s="24">
        <v>53.128467234954705</v>
      </c>
      <c r="BM5" s="24">
        <v>0</v>
      </c>
      <c r="BN5" s="25">
        <v>3847.830202653251</v>
      </c>
      <c r="BO5" s="14"/>
      <c r="BP5" s="5"/>
      <c r="BQ5" s="5"/>
    </row>
    <row r="6" spans="1:69" x14ac:dyDescent="0.2">
      <c r="A6" s="23">
        <v>2009</v>
      </c>
      <c r="B6" s="24">
        <v>164.1894812428734</v>
      </c>
      <c r="C6" s="24">
        <v>9.7377486192303646</v>
      </c>
      <c r="D6" s="24">
        <v>0.97277013789614331</v>
      </c>
      <c r="E6" s="24">
        <v>8.6999999999999993</v>
      </c>
      <c r="F6" s="24">
        <v>130.30000000000001</v>
      </c>
      <c r="G6" s="24">
        <v>64.599999999999994</v>
      </c>
      <c r="H6" s="24">
        <v>23.956151687899663</v>
      </c>
      <c r="I6" s="24">
        <v>12.307389002793112</v>
      </c>
      <c r="J6" s="24">
        <v>18.736459309307129</v>
      </c>
      <c r="K6" s="24">
        <v>6.3</v>
      </c>
      <c r="L6" s="24">
        <v>23.6</v>
      </c>
      <c r="M6" s="24">
        <v>19.7</v>
      </c>
      <c r="N6" s="24">
        <v>70</v>
      </c>
      <c r="O6" s="24">
        <v>21.929943979968467</v>
      </c>
      <c r="P6" s="24">
        <v>18.718443855605024</v>
      </c>
      <c r="Q6" s="24">
        <v>54.251612164426604</v>
      </c>
      <c r="R6" s="24">
        <v>73.3</v>
      </c>
      <c r="S6" s="24">
        <v>56</v>
      </c>
      <c r="T6" s="24">
        <v>45.7</v>
      </c>
      <c r="U6" s="24">
        <v>69.343698966534234</v>
      </c>
      <c r="V6" s="24">
        <v>6.5563010334657053</v>
      </c>
      <c r="W6" s="24">
        <v>48.040593248434604</v>
      </c>
      <c r="X6" s="24">
        <v>22.659406751565403</v>
      </c>
      <c r="Y6" s="24">
        <v>38.5</v>
      </c>
      <c r="Z6" s="24">
        <v>26.18486496297615</v>
      </c>
      <c r="AA6" s="24">
        <v>20.115135037024011</v>
      </c>
      <c r="AB6" s="24">
        <v>287.89999999999998</v>
      </c>
      <c r="AC6" s="24">
        <v>72.229064041766676</v>
      </c>
      <c r="AD6" s="24">
        <v>106.8305791222357</v>
      </c>
      <c r="AE6" s="24">
        <v>360.3648982098847</v>
      </c>
      <c r="AF6" s="24">
        <v>166.58371002966777</v>
      </c>
      <c r="AG6" s="24">
        <v>1.1800817149637637</v>
      </c>
      <c r="AH6" s="24">
        <v>7.1161391755052419</v>
      </c>
      <c r="AI6" s="24">
        <v>28.924202167601031</v>
      </c>
      <c r="AJ6" s="24">
        <v>48.095866912262359</v>
      </c>
      <c r="AK6" s="24">
        <v>151.30000000000001</v>
      </c>
      <c r="AL6" s="24">
        <v>19.294094431096362</v>
      </c>
      <c r="AM6" s="24">
        <v>12.605995069893387</v>
      </c>
      <c r="AN6" s="24">
        <v>22.115237477542326</v>
      </c>
      <c r="AO6" s="24">
        <v>35.684673021467766</v>
      </c>
      <c r="AP6" s="24">
        <v>52.32517806864341</v>
      </c>
      <c r="AQ6" s="24">
        <v>13.412499598253207</v>
      </c>
      <c r="AR6" s="24">
        <v>30.062322333103456</v>
      </c>
      <c r="AS6" s="24">
        <v>20.2</v>
      </c>
      <c r="AT6" s="24">
        <v>0</v>
      </c>
      <c r="AU6" s="24">
        <v>68.720790222640858</v>
      </c>
      <c r="AV6" s="24">
        <v>28.061451744920447</v>
      </c>
      <c r="AW6" s="24">
        <v>8.4392611662190333</v>
      </c>
      <c r="AX6" s="24">
        <v>13.840847917414928</v>
      </c>
      <c r="AY6" s="24">
        <v>17.937648948804885</v>
      </c>
      <c r="AZ6" s="24">
        <v>1.4839396992888141</v>
      </c>
      <c r="BA6" s="24">
        <v>97.881614083631689</v>
      </c>
      <c r="BB6" s="24">
        <v>15.034446217079903</v>
      </c>
      <c r="BC6" s="24">
        <v>66.387159449749404</v>
      </c>
      <c r="BD6" s="24">
        <v>239.2128405502506</v>
      </c>
      <c r="BE6" s="24">
        <v>315.7</v>
      </c>
      <c r="BF6" s="24">
        <v>161.54630036688172</v>
      </c>
      <c r="BG6" s="24">
        <v>77.053699633118683</v>
      </c>
      <c r="BH6" s="24">
        <v>39.960337476109494</v>
      </c>
      <c r="BI6" s="24">
        <v>17.739662523890505</v>
      </c>
      <c r="BJ6" s="24">
        <v>26.743297317414427</v>
      </c>
      <c r="BK6" s="24">
        <v>9.4810454630702417</v>
      </c>
      <c r="BL6" s="24">
        <v>51.175657219515244</v>
      </c>
      <c r="BM6" s="24">
        <v>0</v>
      </c>
      <c r="BN6" s="25">
        <v>3747.0245413738899</v>
      </c>
      <c r="BO6" s="5"/>
      <c r="BP6" s="5"/>
      <c r="BQ6" s="5"/>
    </row>
    <row r="7" spans="1:69" x14ac:dyDescent="0.2">
      <c r="A7" s="23">
        <v>2010</v>
      </c>
      <c r="B7" s="24">
        <v>162.01505436297742</v>
      </c>
      <c r="C7" s="24">
        <v>9.707053247839422</v>
      </c>
      <c r="D7" s="24">
        <v>1.0778923891831613</v>
      </c>
      <c r="E7" s="24">
        <v>11.3</v>
      </c>
      <c r="F7" s="24">
        <v>122</v>
      </c>
      <c r="G7" s="24">
        <v>66.099999999999994</v>
      </c>
      <c r="H7" s="24">
        <v>22.918287037037036</v>
      </c>
      <c r="I7" s="24">
        <v>13.314618945868947</v>
      </c>
      <c r="J7" s="24">
        <v>18.46709401709402</v>
      </c>
      <c r="K7" s="24">
        <v>7.6</v>
      </c>
      <c r="L7" s="24">
        <v>21</v>
      </c>
      <c r="M7" s="24">
        <v>22.3</v>
      </c>
      <c r="N7" s="24">
        <v>69</v>
      </c>
      <c r="O7" s="24">
        <v>20.437239849880587</v>
      </c>
      <c r="P7" s="24">
        <v>15.936403957693619</v>
      </c>
      <c r="Q7" s="24">
        <v>51.426356192425793</v>
      </c>
      <c r="R7" s="24">
        <v>83.3</v>
      </c>
      <c r="S7" s="24">
        <v>53.5</v>
      </c>
      <c r="T7" s="24">
        <v>43.4</v>
      </c>
      <c r="U7" s="24">
        <v>75.805921052631575</v>
      </c>
      <c r="V7" s="24">
        <v>6.6940789473684212</v>
      </c>
      <c r="W7" s="24">
        <v>44.411450381679387</v>
      </c>
      <c r="X7" s="24">
        <v>20.088549618320613</v>
      </c>
      <c r="Y7" s="24">
        <v>37.4</v>
      </c>
      <c r="Z7" s="24">
        <v>24.086346863468634</v>
      </c>
      <c r="AA7" s="24">
        <v>23.213653136531363</v>
      </c>
      <c r="AB7" s="24">
        <v>273.5</v>
      </c>
      <c r="AC7" s="24">
        <v>71.873094400339482</v>
      </c>
      <c r="AD7" s="24">
        <v>119.68216489559207</v>
      </c>
      <c r="AE7" s="24">
        <v>339.04474070406849</v>
      </c>
      <c r="AF7" s="24">
        <v>176.18854338407272</v>
      </c>
      <c r="AG7" s="24">
        <v>0.78947126260496148</v>
      </c>
      <c r="AH7" s="24">
        <v>6.8713239523024425</v>
      </c>
      <c r="AI7" s="24">
        <v>22.680242321996854</v>
      </c>
      <c r="AJ7" s="24">
        <v>47.670419079023041</v>
      </c>
      <c r="AK7" s="24">
        <v>149.1</v>
      </c>
      <c r="AL7" s="24">
        <v>22.024678879764163</v>
      </c>
      <c r="AM7" s="24">
        <v>12.721836176037062</v>
      </c>
      <c r="AN7" s="24">
        <v>21.090419035586439</v>
      </c>
      <c r="AO7" s="24">
        <v>38.563065908612344</v>
      </c>
      <c r="AP7" s="24">
        <v>50.385426127362976</v>
      </c>
      <c r="AQ7" s="24">
        <v>13.031703453374167</v>
      </c>
      <c r="AR7" s="24">
        <v>27.182870419262859</v>
      </c>
      <c r="AS7" s="24">
        <v>20.8</v>
      </c>
      <c r="AT7" s="24">
        <v>0</v>
      </c>
      <c r="AU7" s="24">
        <v>69.174581861012953</v>
      </c>
      <c r="AV7" s="24">
        <v>24.701413427561839</v>
      </c>
      <c r="AW7" s="24">
        <v>11.452956419316845</v>
      </c>
      <c r="AX7" s="24">
        <v>12.46226148409894</v>
      </c>
      <c r="AY7" s="24">
        <v>17.508786808009422</v>
      </c>
      <c r="AZ7" s="24">
        <v>3.6770997600274256</v>
      </c>
      <c r="BA7" s="24">
        <v>89.839492629413783</v>
      </c>
      <c r="BB7" s="24">
        <v>14.283407610558793</v>
      </c>
      <c r="BC7" s="24">
        <v>66.904088362118657</v>
      </c>
      <c r="BD7" s="24">
        <v>252.49591163788133</v>
      </c>
      <c r="BE7" s="24">
        <v>318.5</v>
      </c>
      <c r="BF7" s="24">
        <v>160.62849750789485</v>
      </c>
      <c r="BG7" s="24">
        <v>87.071502492105168</v>
      </c>
      <c r="BH7" s="24">
        <v>39.667792521109774</v>
      </c>
      <c r="BI7" s="24">
        <v>18.432207478890231</v>
      </c>
      <c r="BJ7" s="24">
        <v>24.35156094651024</v>
      </c>
      <c r="BK7" s="24">
        <v>8.3451978524557564</v>
      </c>
      <c r="BL7" s="24">
        <v>53.303241201033998</v>
      </c>
      <c r="BM7" s="24">
        <v>0</v>
      </c>
      <c r="BN7" s="25">
        <v>3732.5</v>
      </c>
      <c r="BO7" s="5"/>
      <c r="BP7" s="5"/>
      <c r="BQ7" s="5"/>
    </row>
    <row r="8" spans="1:69" x14ac:dyDescent="0.2">
      <c r="A8" s="23">
        <v>2011</v>
      </c>
      <c r="B8" s="24">
        <v>171.2761977741288</v>
      </c>
      <c r="C8" s="24">
        <v>12.333610654989965</v>
      </c>
      <c r="D8" s="24">
        <v>0.990191570881226</v>
      </c>
      <c r="E8" s="24">
        <v>11.1</v>
      </c>
      <c r="F8" s="24">
        <v>120.2</v>
      </c>
      <c r="G8" s="24">
        <v>62.2</v>
      </c>
      <c r="H8" s="24">
        <v>21.340064406137525</v>
      </c>
      <c r="I8" s="24">
        <v>13.364784997158552</v>
      </c>
      <c r="J8" s="24">
        <v>17.59515059670392</v>
      </c>
      <c r="K8" s="24">
        <v>6.7</v>
      </c>
      <c r="L8" s="24">
        <v>18</v>
      </c>
      <c r="M8" s="24">
        <v>23.5</v>
      </c>
      <c r="N8" s="24">
        <v>71.900000000000006</v>
      </c>
      <c r="O8" s="24">
        <v>19.974622967394051</v>
      </c>
      <c r="P8" s="24">
        <v>16.991052321172802</v>
      </c>
      <c r="Q8" s="24">
        <v>53.834324711433148</v>
      </c>
      <c r="R8" s="24">
        <v>94.3</v>
      </c>
      <c r="S8" s="24">
        <v>51.2</v>
      </c>
      <c r="T8" s="24">
        <v>44.1</v>
      </c>
      <c r="U8" s="24">
        <v>85.826534454625332</v>
      </c>
      <c r="V8" s="24">
        <v>9.6734655453746718</v>
      </c>
      <c r="W8" s="24">
        <v>48.088265952951126</v>
      </c>
      <c r="X8" s="24">
        <v>21.31173404704888</v>
      </c>
      <c r="Y8" s="24">
        <v>38</v>
      </c>
      <c r="Z8" s="24">
        <v>27.10866834170854</v>
      </c>
      <c r="AA8" s="24">
        <v>24.39133165829146</v>
      </c>
      <c r="AB8" s="24">
        <v>260.7</v>
      </c>
      <c r="AC8" s="24">
        <v>74.906197016847315</v>
      </c>
      <c r="AD8" s="24">
        <v>114.20015380763316</v>
      </c>
      <c r="AE8" s="24">
        <v>347.45841470830209</v>
      </c>
      <c r="AF8" s="24">
        <v>173.87977719325391</v>
      </c>
      <c r="AG8" s="24">
        <v>1.4006653257001391</v>
      </c>
      <c r="AH8" s="24">
        <v>7.5162463252359579</v>
      </c>
      <c r="AI8" s="24">
        <v>24.777966888441902</v>
      </c>
      <c r="AJ8" s="24">
        <v>47.425344267368096</v>
      </c>
      <c r="AK8" s="24">
        <v>157.5</v>
      </c>
      <c r="AL8" s="24">
        <v>15.270216804875611</v>
      </c>
      <c r="AM8" s="24">
        <v>11.152103107203516</v>
      </c>
      <c r="AN8" s="24">
        <v>20.761035068438407</v>
      </c>
      <c r="AO8" s="24">
        <v>42.616645019482469</v>
      </c>
      <c r="AP8" s="24">
        <v>49.712159709618874</v>
      </c>
      <c r="AQ8" s="24">
        <v>12.064930073662859</v>
      </c>
      <c r="AR8" s="24">
        <v>28.922910216718268</v>
      </c>
      <c r="AS8" s="24">
        <v>21.8</v>
      </c>
      <c r="AT8" s="24">
        <v>0</v>
      </c>
      <c r="AU8" s="24">
        <v>67.826714801444027</v>
      </c>
      <c r="AV8" s="24">
        <v>31.174201610663701</v>
      </c>
      <c r="AW8" s="24">
        <v>9.1491530130519294</v>
      </c>
      <c r="AX8" s="24">
        <v>11.562218828103305</v>
      </c>
      <c r="AY8" s="24">
        <v>14.487711746737016</v>
      </c>
      <c r="AZ8" s="24">
        <v>4.342363798749628</v>
      </c>
      <c r="BA8" s="24">
        <v>92.900267936885982</v>
      </c>
      <c r="BB8" s="24">
        <v>13.257368264364395</v>
      </c>
      <c r="BC8" s="24">
        <v>75.795097416866057</v>
      </c>
      <c r="BD8" s="24">
        <v>232.30490258313398</v>
      </c>
      <c r="BE8" s="24">
        <v>317.7</v>
      </c>
      <c r="BF8" s="24">
        <v>165.41341062024577</v>
      </c>
      <c r="BG8" s="24">
        <v>85.686589379754253</v>
      </c>
      <c r="BH8" s="24">
        <v>42.657570715474208</v>
      </c>
      <c r="BI8" s="24">
        <v>17.242429284525791</v>
      </c>
      <c r="BJ8" s="24">
        <v>25.328066200374348</v>
      </c>
      <c r="BK8" s="24">
        <v>9.6317998226775678</v>
      </c>
      <c r="BL8" s="24">
        <v>47.340133976948081</v>
      </c>
      <c r="BM8" s="24">
        <v>0</v>
      </c>
      <c r="BN8" s="25">
        <v>3761.1647655327829</v>
      </c>
      <c r="BO8" s="5"/>
      <c r="BP8" s="5"/>
      <c r="BQ8" s="5"/>
    </row>
    <row r="9" spans="1:69" x14ac:dyDescent="0.2">
      <c r="A9" s="23">
        <v>2012</v>
      </c>
      <c r="B9" s="24">
        <v>179.87859274604122</v>
      </c>
      <c r="C9" s="24">
        <v>11.840349706822092</v>
      </c>
      <c r="D9" s="24">
        <v>0.98105754713668758</v>
      </c>
      <c r="E9" s="24">
        <v>9.1</v>
      </c>
      <c r="F9" s="24">
        <v>121</v>
      </c>
      <c r="G9" s="24">
        <v>58.1</v>
      </c>
      <c r="H9" s="24">
        <v>21.286042504307868</v>
      </c>
      <c r="I9" s="24">
        <v>12.718552556002299</v>
      </c>
      <c r="J9" s="24">
        <v>15.495404939689834</v>
      </c>
      <c r="K9" s="24">
        <v>7.5</v>
      </c>
      <c r="L9" s="24">
        <v>17.100000000000001</v>
      </c>
      <c r="M9" s="24">
        <v>24.7</v>
      </c>
      <c r="N9" s="24">
        <v>71.599999999999994</v>
      </c>
      <c r="O9" s="24">
        <v>21.039436129481377</v>
      </c>
      <c r="P9" s="24">
        <v>17.995118343195266</v>
      </c>
      <c r="Q9" s="24">
        <v>55.265445527323358</v>
      </c>
      <c r="R9" s="24">
        <v>76.7</v>
      </c>
      <c r="S9" s="24">
        <v>49.1</v>
      </c>
      <c r="T9" s="24">
        <v>45.9</v>
      </c>
      <c r="U9" s="24">
        <v>99.89254573967591</v>
      </c>
      <c r="V9" s="24">
        <v>7.0074542603240983</v>
      </c>
      <c r="W9" s="24">
        <v>43.731142598733797</v>
      </c>
      <c r="X9" s="24">
        <v>23.068857401266204</v>
      </c>
      <c r="Y9" s="24">
        <v>35.9</v>
      </c>
      <c r="Z9" s="24">
        <v>34.770851433536052</v>
      </c>
      <c r="AA9" s="24">
        <v>28.629148566463943</v>
      </c>
      <c r="AB9" s="24">
        <v>243.2</v>
      </c>
      <c r="AC9" s="24">
        <v>72.272872226962448</v>
      </c>
      <c r="AD9" s="24">
        <v>120.5794119738339</v>
      </c>
      <c r="AE9" s="24">
        <v>342.12418941979519</v>
      </c>
      <c r="AF9" s="24">
        <v>140.31546355955092</v>
      </c>
      <c r="AG9" s="24">
        <v>2.014622477719048</v>
      </c>
      <c r="AH9" s="24">
        <v>3.1316408812068368</v>
      </c>
      <c r="AI9" s="24">
        <v>65.814325398356416</v>
      </c>
      <c r="AJ9" s="24">
        <v>47.223947683166791</v>
      </c>
      <c r="AK9" s="24">
        <v>161.80000000000001</v>
      </c>
      <c r="AL9" s="24">
        <v>17.320754716981131</v>
      </c>
      <c r="AM9" s="24">
        <v>12.893342457718251</v>
      </c>
      <c r="AN9" s="24">
        <v>22.097174699384105</v>
      </c>
      <c r="AO9" s="24">
        <v>49.688728125916512</v>
      </c>
      <c r="AP9" s="24">
        <v>51.330420097107876</v>
      </c>
      <c r="AQ9" s="24">
        <v>11.041503061009077</v>
      </c>
      <c r="AR9" s="24">
        <v>29.228076841883048</v>
      </c>
      <c r="AS9" s="24">
        <v>23.1</v>
      </c>
      <c r="AT9" s="24">
        <v>0</v>
      </c>
      <c r="AU9" s="24">
        <v>63.288333333333334</v>
      </c>
      <c r="AV9" s="24">
        <v>27.283750000000001</v>
      </c>
      <c r="AW9" s="24">
        <v>10.081666666666665</v>
      </c>
      <c r="AX9" s="24">
        <v>12.755416666666667</v>
      </c>
      <c r="AY9" s="24">
        <v>17.69083333333333</v>
      </c>
      <c r="AZ9" s="24">
        <v>5.1892537313432827</v>
      </c>
      <c r="BA9" s="24">
        <v>109.65970149253729</v>
      </c>
      <c r="BB9" s="24">
        <v>16.351044776119402</v>
      </c>
      <c r="BC9" s="24">
        <v>73.176684189805698</v>
      </c>
      <c r="BD9" s="24">
        <v>249.22331581019429</v>
      </c>
      <c r="BE9" s="24">
        <v>315.60000000000002</v>
      </c>
      <c r="BF9" s="24">
        <v>179.76953367092432</v>
      </c>
      <c r="BG9" s="24">
        <v>84.130466329075659</v>
      </c>
      <c r="BH9" s="24">
        <v>44.196300798888501</v>
      </c>
      <c r="BI9" s="24">
        <v>18.903699201111497</v>
      </c>
      <c r="BJ9" s="24">
        <v>30.057882905895571</v>
      </c>
      <c r="BK9" s="24">
        <v>10.706682333707979</v>
      </c>
      <c r="BL9" s="24">
        <v>49.335434760396438</v>
      </c>
      <c r="BM9" s="24">
        <v>0</v>
      </c>
      <c r="BN9" s="25">
        <v>3822.8764736205922</v>
      </c>
      <c r="BO9" s="5"/>
      <c r="BP9" s="5"/>
      <c r="BQ9" s="5"/>
    </row>
    <row r="10" spans="1:69" x14ac:dyDescent="0.2">
      <c r="A10" s="23">
        <v>2013</v>
      </c>
      <c r="B10" s="24">
        <v>171.69109502718666</v>
      </c>
      <c r="C10" s="24">
        <v>12.131180007921932</v>
      </c>
      <c r="D10" s="24">
        <v>0.7777249648914335</v>
      </c>
      <c r="E10" s="24">
        <v>7.5</v>
      </c>
      <c r="F10" s="24">
        <v>130.19999999999999</v>
      </c>
      <c r="G10" s="24">
        <v>60.3</v>
      </c>
      <c r="H10" s="24">
        <v>22.578895504003285</v>
      </c>
      <c r="I10" s="24">
        <v>13.67793060973106</v>
      </c>
      <c r="J10" s="24">
        <v>19.543173886265652</v>
      </c>
      <c r="K10" s="24">
        <v>5</v>
      </c>
      <c r="L10" s="24">
        <v>19.100000000000001</v>
      </c>
      <c r="M10" s="24">
        <v>23.6</v>
      </c>
      <c r="N10" s="24">
        <v>68.3</v>
      </c>
      <c r="O10" s="24">
        <v>22.884752614465246</v>
      </c>
      <c r="P10" s="24">
        <v>15.798382986202656</v>
      </c>
      <c r="Q10" s="24">
        <v>63.516864399332107</v>
      </c>
      <c r="R10" s="24">
        <v>74.099999999999994</v>
      </c>
      <c r="S10" s="24">
        <v>50.8</v>
      </c>
      <c r="T10" s="24">
        <v>51.4</v>
      </c>
      <c r="U10" s="24">
        <v>106.31909379247848</v>
      </c>
      <c r="V10" s="24">
        <v>6.0809062075215232</v>
      </c>
      <c r="W10" s="24">
        <v>47.349779249448119</v>
      </c>
      <c r="X10" s="24">
        <v>18.750220750551875</v>
      </c>
      <c r="Y10" s="24">
        <v>31.4</v>
      </c>
      <c r="Z10" s="24">
        <v>33.746160483175146</v>
      </c>
      <c r="AA10" s="24">
        <v>27.653839516824849</v>
      </c>
      <c r="AB10" s="24">
        <v>245.5</v>
      </c>
      <c r="AC10" s="24">
        <v>71.813704829682862</v>
      </c>
      <c r="AD10" s="24">
        <v>126.80848476473435</v>
      </c>
      <c r="AE10" s="24">
        <v>328.55340634284534</v>
      </c>
      <c r="AF10" s="24">
        <v>147.48352065917362</v>
      </c>
      <c r="AG10" s="24">
        <v>2.6052757889684415</v>
      </c>
      <c r="AH10" s="24">
        <v>1.8683252669893204</v>
      </c>
      <c r="AI10" s="24">
        <v>62.080296788128472</v>
      </c>
      <c r="AJ10" s="24">
        <v>45.462581496740135</v>
      </c>
      <c r="AK10" s="24">
        <v>158</v>
      </c>
      <c r="AL10" s="24">
        <v>16.311107084616776</v>
      </c>
      <c r="AM10" s="24">
        <v>16.683185359666606</v>
      </c>
      <c r="AN10" s="24">
        <v>22.163797789454609</v>
      </c>
      <c r="AO10" s="24">
        <v>55.841909766262006</v>
      </c>
      <c r="AP10" s="24">
        <v>52.987105121293794</v>
      </c>
      <c r="AQ10" s="24">
        <v>10.506242587601077</v>
      </c>
      <c r="AR10" s="24">
        <v>32.606652291105121</v>
      </c>
      <c r="AS10" s="24">
        <v>20.6</v>
      </c>
      <c r="AT10" s="24">
        <v>0</v>
      </c>
      <c r="AU10" s="24">
        <v>76.100243366771537</v>
      </c>
      <c r="AV10" s="24">
        <v>31.04600225559447</v>
      </c>
      <c r="AW10" s="24">
        <v>12.003276547753311</v>
      </c>
      <c r="AX10" s="24">
        <v>10.78440078352229</v>
      </c>
      <c r="AY10" s="24">
        <v>18.866077046358402</v>
      </c>
      <c r="AZ10" s="24">
        <v>7.2839812712826335</v>
      </c>
      <c r="BA10" s="24">
        <v>115.53365493757094</v>
      </c>
      <c r="BB10" s="24">
        <v>14.082363791146426</v>
      </c>
      <c r="BC10" s="24">
        <v>75.585812981667758</v>
      </c>
      <c r="BD10" s="24">
        <v>290.21418701833227</v>
      </c>
      <c r="BE10" s="24">
        <v>309.5</v>
      </c>
      <c r="BF10" s="24">
        <v>173.12610591435919</v>
      </c>
      <c r="BG10" s="24">
        <v>88.473894085640822</v>
      </c>
      <c r="BH10" s="24">
        <v>39.528109250528374</v>
      </c>
      <c r="BI10" s="24">
        <v>16.571890749471631</v>
      </c>
      <c r="BJ10" s="24">
        <v>24.15817742908871</v>
      </c>
      <c r="BK10" s="24">
        <v>11.591550995775496</v>
      </c>
      <c r="BL10" s="24">
        <v>54.850271575135785</v>
      </c>
      <c r="BM10" s="24">
        <v>0</v>
      </c>
      <c r="BN10" s="25">
        <v>3891.3755959372634</v>
      </c>
      <c r="BO10" s="5"/>
      <c r="BP10" s="5"/>
      <c r="BQ10" s="5"/>
    </row>
    <row r="11" spans="1:69" x14ac:dyDescent="0.2">
      <c r="A11" s="23">
        <v>2014</v>
      </c>
      <c r="B11" s="24">
        <v>175.49416683838419</v>
      </c>
      <c r="C11" s="24">
        <v>13.297972643620989</v>
      </c>
      <c r="D11" s="24">
        <v>0.82186051799481297</v>
      </c>
      <c r="E11" s="24">
        <v>9.32</v>
      </c>
      <c r="F11" s="24">
        <v>143.03100000000001</v>
      </c>
      <c r="G11" s="24">
        <v>57.887</v>
      </c>
      <c r="H11" s="24">
        <v>24.135369276218615</v>
      </c>
      <c r="I11" s="24">
        <v>14.813359675036928</v>
      </c>
      <c r="J11" s="24">
        <v>21.013271048744461</v>
      </c>
      <c r="K11" s="24">
        <v>6.2990000000000004</v>
      </c>
      <c r="L11" s="24">
        <v>25.538</v>
      </c>
      <c r="M11" s="24">
        <v>19.033999999999999</v>
      </c>
      <c r="N11" s="24">
        <v>73.766999999999996</v>
      </c>
      <c r="O11" s="24">
        <v>22.720080632548441</v>
      </c>
      <c r="P11" s="24">
        <v>14.755205838908678</v>
      </c>
      <c r="Q11" s="24">
        <v>68.13271352854288</v>
      </c>
      <c r="R11" s="24">
        <v>76.793000000000006</v>
      </c>
      <c r="S11" s="24">
        <v>55.646000000000001</v>
      </c>
      <c r="T11" s="24">
        <v>57.832000000000001</v>
      </c>
      <c r="U11" s="24">
        <v>123.90810451258021</v>
      </c>
      <c r="V11" s="24">
        <v>7.6378954874197822</v>
      </c>
      <c r="W11" s="24">
        <v>52.807681616911864</v>
      </c>
      <c r="X11" s="24">
        <v>22.90531838308813</v>
      </c>
      <c r="Y11" s="24">
        <v>37.036000000000001</v>
      </c>
      <c r="Z11" s="24">
        <v>29.656512271214641</v>
      </c>
      <c r="AA11" s="24">
        <v>26.282487728785359</v>
      </c>
      <c r="AB11" s="24">
        <v>258.375</v>
      </c>
      <c r="AC11" s="24">
        <v>71.453546398869207</v>
      </c>
      <c r="AD11" s="24">
        <v>151.13371169586799</v>
      </c>
      <c r="AE11" s="24">
        <v>317.08074372966041</v>
      </c>
      <c r="AF11" s="24">
        <v>149.28717025096756</v>
      </c>
      <c r="AG11" s="24">
        <v>2.1578960220244978</v>
      </c>
      <c r="AH11" s="24">
        <v>1.1770341938315443</v>
      </c>
      <c r="AI11" s="24">
        <v>62.434436579818858</v>
      </c>
      <c r="AJ11" s="24">
        <v>43.715462953357537</v>
      </c>
      <c r="AK11" s="24">
        <v>168.14699999999999</v>
      </c>
      <c r="AL11" s="24">
        <v>15.587440050590217</v>
      </c>
      <c r="AM11" s="24">
        <v>11.688413912310287</v>
      </c>
      <c r="AN11" s="24">
        <v>19.287182630691397</v>
      </c>
      <c r="AO11" s="24">
        <v>56.197963406408093</v>
      </c>
      <c r="AP11" s="24">
        <v>54.762157234065569</v>
      </c>
      <c r="AQ11" s="24">
        <v>10.787578292392597</v>
      </c>
      <c r="AR11" s="24">
        <v>29.663264473541826</v>
      </c>
      <c r="AS11" s="24">
        <v>20.196000000000002</v>
      </c>
      <c r="AT11" s="24">
        <v>0</v>
      </c>
      <c r="AU11" s="24">
        <v>76.335449330783931</v>
      </c>
      <c r="AV11" s="24">
        <v>35.603388733637303</v>
      </c>
      <c r="AW11" s="24">
        <v>12.635858214443301</v>
      </c>
      <c r="AX11" s="24">
        <v>9.3208036475952341</v>
      </c>
      <c r="AY11" s="24">
        <v>17.712500073540227</v>
      </c>
      <c r="AZ11" s="24">
        <v>12.614561535972388</v>
      </c>
      <c r="BA11" s="24">
        <v>118.7818650631</v>
      </c>
      <c r="BB11" s="24">
        <v>14.790573400927626</v>
      </c>
      <c r="BC11" s="24">
        <v>94.949991957362485</v>
      </c>
      <c r="BD11" s="24">
        <v>307.5980080426375</v>
      </c>
      <c r="BE11" s="24">
        <v>323.39</v>
      </c>
      <c r="BF11" s="24">
        <v>171.5034359851725</v>
      </c>
      <c r="BG11" s="24">
        <v>95.51656401482748</v>
      </c>
      <c r="BH11" s="24">
        <v>46.117699970870959</v>
      </c>
      <c r="BI11" s="24">
        <v>17.034300029129042</v>
      </c>
      <c r="BJ11" s="24">
        <v>29.32065317005728</v>
      </c>
      <c r="BK11" s="24">
        <v>13.682319474619792</v>
      </c>
      <c r="BL11" s="24">
        <v>56.030027355322929</v>
      </c>
      <c r="BM11" s="24">
        <v>0</v>
      </c>
      <c r="BN11" s="25">
        <v>4076.6350018243966</v>
      </c>
      <c r="BO11" s="5"/>
      <c r="BP11" s="5"/>
      <c r="BQ11" s="5"/>
    </row>
    <row r="12" spans="1:69" x14ac:dyDescent="0.2">
      <c r="A12" s="23">
        <v>2015</v>
      </c>
      <c r="B12" s="24">
        <v>187.46899508299754</v>
      </c>
      <c r="C12" s="24">
        <v>14.77032999371511</v>
      </c>
      <c r="D12" s="24">
        <v>0.97667492328736738</v>
      </c>
      <c r="E12" s="24">
        <v>9.1340000000000003</v>
      </c>
      <c r="F12" s="24">
        <v>140.33500000000001</v>
      </c>
      <c r="G12" s="24">
        <v>65.126000000000005</v>
      </c>
      <c r="H12" s="24">
        <v>22.728728033472805</v>
      </c>
      <c r="I12" s="24">
        <v>16.72012280334728</v>
      </c>
      <c r="J12" s="24">
        <v>18.340149163179916</v>
      </c>
      <c r="K12" s="24">
        <v>4.8319999999999999</v>
      </c>
      <c r="L12" s="24">
        <v>24.518000000000001</v>
      </c>
      <c r="M12" s="24">
        <v>23.013000000000002</v>
      </c>
      <c r="N12" s="24">
        <v>72.608000000000004</v>
      </c>
      <c r="O12" s="24">
        <v>21.958972941176469</v>
      </c>
      <c r="P12" s="24">
        <v>14.001714453781512</v>
      </c>
      <c r="Q12" s="24">
        <v>65.205312605042025</v>
      </c>
      <c r="R12" s="24">
        <v>75.021000000000001</v>
      </c>
      <c r="S12" s="24">
        <v>52.871000000000002</v>
      </c>
      <c r="T12" s="24">
        <v>62.777000000000001</v>
      </c>
      <c r="U12" s="24">
        <v>134.91225639137298</v>
      </c>
      <c r="V12" s="24">
        <v>9.44674360862704</v>
      </c>
      <c r="W12" s="24">
        <v>55.063818331957059</v>
      </c>
      <c r="X12" s="24">
        <v>22.204181668042938</v>
      </c>
      <c r="Y12" s="24">
        <v>34.084000000000003</v>
      </c>
      <c r="Z12" s="24">
        <v>26.385594230769232</v>
      </c>
      <c r="AA12" s="24">
        <v>30.077405769230769</v>
      </c>
      <c r="AB12" s="24">
        <v>271.88099999999997</v>
      </c>
      <c r="AC12" s="24">
        <v>72.346659105846143</v>
      </c>
      <c r="AD12" s="24">
        <v>154.57645808954359</v>
      </c>
      <c r="AE12" s="24">
        <v>304.13784957440328</v>
      </c>
      <c r="AF12" s="24">
        <v>158.40883310268478</v>
      </c>
      <c r="AG12" s="24">
        <v>2.1775505120398564</v>
      </c>
      <c r="AH12" s="24">
        <v>1.2215527262662609</v>
      </c>
      <c r="AI12" s="24">
        <v>62.532877387212849</v>
      </c>
      <c r="AJ12" s="24">
        <v>44.305186271796295</v>
      </c>
      <c r="AK12" s="24">
        <v>183.328</v>
      </c>
      <c r="AL12" s="24">
        <v>14.083339719970523</v>
      </c>
      <c r="AM12" s="24">
        <v>11.23643920412675</v>
      </c>
      <c r="AN12" s="24">
        <v>17.93799263080324</v>
      </c>
      <c r="AO12" s="24">
        <v>59.306228445099485</v>
      </c>
      <c r="AP12" s="24">
        <v>49.989586330131779</v>
      </c>
      <c r="AQ12" s="24">
        <v>9.9920625418807241</v>
      </c>
      <c r="AR12" s="24">
        <v>27.390351127987493</v>
      </c>
      <c r="AS12" s="24">
        <v>18.844000000000001</v>
      </c>
      <c r="AT12" s="24">
        <v>0</v>
      </c>
      <c r="AU12" s="24">
        <v>79.477671057479725</v>
      </c>
      <c r="AV12" s="24">
        <v>33.227707903463525</v>
      </c>
      <c r="AW12" s="24">
        <v>18.153110537951363</v>
      </c>
      <c r="AX12" s="24">
        <v>9.5679611274871039</v>
      </c>
      <c r="AY12" s="24">
        <v>16.476549373618273</v>
      </c>
      <c r="AZ12" s="24">
        <v>13.66805654732223</v>
      </c>
      <c r="BA12" s="24">
        <v>125.44612705694625</v>
      </c>
      <c r="BB12" s="24">
        <v>14.356816395731524</v>
      </c>
      <c r="BC12" s="24">
        <v>98.357661281559032</v>
      </c>
      <c r="BD12" s="24">
        <v>348.02733871844094</v>
      </c>
      <c r="BE12" s="24">
        <v>318.27499999999998</v>
      </c>
      <c r="BF12" s="24">
        <v>167.55997126123671</v>
      </c>
      <c r="BG12" s="24">
        <v>101.91602873876329</v>
      </c>
      <c r="BH12" s="24">
        <v>58.235806825756569</v>
      </c>
      <c r="BI12" s="24">
        <v>21.901193174243435</v>
      </c>
      <c r="BJ12" s="24">
        <v>31.174673427448177</v>
      </c>
      <c r="BK12" s="24">
        <v>12.826936115082201</v>
      </c>
      <c r="BL12" s="24">
        <v>58.467390457469619</v>
      </c>
      <c r="BM12" s="24">
        <v>0</v>
      </c>
      <c r="BN12" s="25">
        <v>4195.3919667697928</v>
      </c>
      <c r="BO12" s="15"/>
      <c r="BP12" s="5"/>
      <c r="BQ12" s="5"/>
    </row>
    <row r="13" spans="1:69" x14ac:dyDescent="0.2">
      <c r="A13" s="23">
        <v>2016</v>
      </c>
      <c r="B13" s="24">
        <v>199.54916653030867</v>
      </c>
      <c r="C13" s="24">
        <v>16.39776392711045</v>
      </c>
      <c r="D13" s="24">
        <v>1.0490695425808851</v>
      </c>
      <c r="E13" s="24">
        <v>8.4979999999999993</v>
      </c>
      <c r="F13" s="24">
        <v>143.75399999999999</v>
      </c>
      <c r="G13" s="24">
        <v>59.899000000000001</v>
      </c>
      <c r="H13" s="24">
        <v>18.376446544843521</v>
      </c>
      <c r="I13" s="24">
        <v>14.971904221802143</v>
      </c>
      <c r="J13" s="24">
        <v>14.749649233354337</v>
      </c>
      <c r="K13" s="24">
        <v>4.2510000000000003</v>
      </c>
      <c r="L13" s="24">
        <v>26.422000000000001</v>
      </c>
      <c r="M13" s="24">
        <v>24.846</v>
      </c>
      <c r="N13" s="24">
        <v>80.116</v>
      </c>
      <c r="O13" s="24">
        <v>21.642758264628192</v>
      </c>
      <c r="P13" s="24">
        <v>14.32229024253582</v>
      </c>
      <c r="Q13" s="24">
        <v>68.793951492835987</v>
      </c>
      <c r="R13" s="24">
        <v>82.021000000000001</v>
      </c>
      <c r="S13" s="24">
        <v>60.487000000000002</v>
      </c>
      <c r="T13" s="24">
        <v>65.328999999999994</v>
      </c>
      <c r="U13" s="24">
        <v>145.34405461561292</v>
      </c>
      <c r="V13" s="24">
        <v>9.6129453843870589</v>
      </c>
      <c r="W13" s="24">
        <v>59.930744787644791</v>
      </c>
      <c r="X13" s="24">
        <v>24.078255212355209</v>
      </c>
      <c r="Y13" s="24">
        <v>33.774999999999999</v>
      </c>
      <c r="Z13" s="24">
        <v>26.529811136039161</v>
      </c>
      <c r="AA13" s="24">
        <v>33.46818886396084</v>
      </c>
      <c r="AB13" s="24">
        <v>277.79300000000001</v>
      </c>
      <c r="AC13" s="24">
        <v>75.770661297948124</v>
      </c>
      <c r="AD13" s="24">
        <v>158.40852102310336</v>
      </c>
      <c r="AE13" s="24">
        <v>307.22354012355407</v>
      </c>
      <c r="AF13" s="24">
        <v>161.78298195272973</v>
      </c>
      <c r="AG13" s="24">
        <v>2.3751608396888924</v>
      </c>
      <c r="AH13" s="24">
        <v>1.3497610058143925</v>
      </c>
      <c r="AI13" s="24">
        <v>65.447713886581582</v>
      </c>
      <c r="AJ13" s="24">
        <v>46.174382315185383</v>
      </c>
      <c r="AK13" s="24">
        <v>192.82900000000001</v>
      </c>
      <c r="AL13" s="24">
        <v>14.983537100068073</v>
      </c>
      <c r="AM13" s="24">
        <v>13.472516148551547</v>
      </c>
      <c r="AN13" s="24">
        <v>18.485124574540503</v>
      </c>
      <c r="AO13" s="24">
        <v>72.682822176839863</v>
      </c>
      <c r="AP13" s="24">
        <v>55.198906292749655</v>
      </c>
      <c r="AQ13" s="24">
        <v>10.472305745554035</v>
      </c>
      <c r="AR13" s="24">
        <v>29.326787961696308</v>
      </c>
      <c r="AS13" s="24">
        <v>21.684999999999999</v>
      </c>
      <c r="AT13" s="24">
        <v>0</v>
      </c>
      <c r="AU13" s="24">
        <v>77.694866060406554</v>
      </c>
      <c r="AV13" s="24">
        <v>31.945034853098512</v>
      </c>
      <c r="AW13" s="24">
        <v>17.903192741338163</v>
      </c>
      <c r="AX13" s="24">
        <v>8.4088863468027331</v>
      </c>
      <c r="AY13" s="24">
        <v>15.645019998354046</v>
      </c>
      <c r="AZ13" s="24">
        <v>16.347185246409754</v>
      </c>
      <c r="BA13" s="24">
        <v>128.58901498088647</v>
      </c>
      <c r="BB13" s="24">
        <v>15.534799772703792</v>
      </c>
      <c r="BC13" s="24">
        <v>106.34518993971564</v>
      </c>
      <c r="BD13" s="24">
        <v>365.48281006028435</v>
      </c>
      <c r="BE13" s="24">
        <v>321.82</v>
      </c>
      <c r="BF13" s="24">
        <v>172.86038800231378</v>
      </c>
      <c r="BG13" s="24">
        <v>104.3066119976862</v>
      </c>
      <c r="BH13" s="24">
        <v>56.773321382345337</v>
      </c>
      <c r="BI13" s="24">
        <v>22.159678617654674</v>
      </c>
      <c r="BJ13" s="24">
        <v>28.32044500953592</v>
      </c>
      <c r="BK13" s="24">
        <v>12.91921424030515</v>
      </c>
      <c r="BL13" s="24">
        <v>58.868340750158936</v>
      </c>
      <c r="BM13" s="24">
        <v>0</v>
      </c>
      <c r="BN13" s="25">
        <v>4345.6007224446075</v>
      </c>
      <c r="BO13" s="15"/>
      <c r="BP13" s="5"/>
      <c r="BQ13" s="5"/>
    </row>
    <row r="14" spans="1:69" x14ac:dyDescent="0.2">
      <c r="A14" s="23">
        <v>2017</v>
      </c>
      <c r="B14" s="24">
        <v>201.62980198738774</v>
      </c>
      <c r="C14" s="24">
        <v>17.220811312822473</v>
      </c>
      <c r="D14" s="24">
        <v>1.1603866997897956</v>
      </c>
      <c r="E14" s="24">
        <v>9.1757500000000007</v>
      </c>
      <c r="F14" s="24">
        <v>145.88249999999999</v>
      </c>
      <c r="G14" s="24">
        <v>52.575000000000003</v>
      </c>
      <c r="H14" s="24">
        <v>18.653162238991108</v>
      </c>
      <c r="I14" s="24">
        <v>16.336333884639238</v>
      </c>
      <c r="J14" s="24">
        <v>17.133753876369653</v>
      </c>
      <c r="K14" s="24">
        <v>6.4964999999999993</v>
      </c>
      <c r="L14" s="24">
        <v>27.147500000000001</v>
      </c>
      <c r="M14" s="24">
        <v>29.3705</v>
      </c>
      <c r="N14" s="24">
        <v>92.677250000000015</v>
      </c>
      <c r="O14" s="24">
        <v>25.381015216385098</v>
      </c>
      <c r="P14" s="24">
        <v>16.42408510761398</v>
      </c>
      <c r="Q14" s="24">
        <v>76.673149676000918</v>
      </c>
      <c r="R14" s="24">
        <v>76.116500000000002</v>
      </c>
      <c r="S14" s="24">
        <v>65.007750000000001</v>
      </c>
      <c r="T14" s="24">
        <v>68.604500000000002</v>
      </c>
      <c r="U14" s="24">
        <v>156.97767450392249</v>
      </c>
      <c r="V14" s="24">
        <v>10.248075496077526</v>
      </c>
      <c r="W14" s="24">
        <v>60.142235420907674</v>
      </c>
      <c r="X14" s="24">
        <v>26.065764579092324</v>
      </c>
      <c r="Y14" s="24">
        <v>34.343499999999999</v>
      </c>
      <c r="Z14" s="24">
        <v>24.159846193628464</v>
      </c>
      <c r="AA14" s="24">
        <v>31.400903806371534</v>
      </c>
      <c r="AB14" s="24">
        <v>302.85150000000004</v>
      </c>
      <c r="AC14" s="24">
        <v>79.823097178683383</v>
      </c>
      <c r="AD14" s="24">
        <v>161.92709835423196</v>
      </c>
      <c r="AE14" s="24">
        <v>309.4768130877743</v>
      </c>
      <c r="AF14" s="24">
        <v>172.00826631546269</v>
      </c>
      <c r="AG14" s="24">
        <v>2.4984680538309836</v>
      </c>
      <c r="AH14" s="24">
        <v>1.2438725074866701</v>
      </c>
      <c r="AI14" s="24">
        <v>68.831186427214959</v>
      </c>
      <c r="AJ14" s="24">
        <v>49.03645669600467</v>
      </c>
      <c r="AK14" s="24">
        <v>189.4375</v>
      </c>
      <c r="AL14" s="24">
        <v>13.691541353383458</v>
      </c>
      <c r="AM14" s="24">
        <v>11.737875939849623</v>
      </c>
      <c r="AN14" s="24">
        <v>16.971475563909774</v>
      </c>
      <c r="AO14" s="24">
        <v>67.449107142857144</v>
      </c>
      <c r="AP14" s="24">
        <v>53.669941106056974</v>
      </c>
      <c r="AQ14" s="24">
        <v>9.8783155374670812</v>
      </c>
      <c r="AR14" s="24">
        <v>30.015743356475937</v>
      </c>
      <c r="AS14" s="24">
        <v>26.044750000000001</v>
      </c>
      <c r="AT14" s="24">
        <v>0</v>
      </c>
      <c r="AU14" s="24">
        <v>79.28776081387619</v>
      </c>
      <c r="AV14" s="24">
        <v>33.561086667448869</v>
      </c>
      <c r="AW14" s="24">
        <v>18.07371157456295</v>
      </c>
      <c r="AX14" s="24">
        <v>8.7150959169306592</v>
      </c>
      <c r="AY14" s="24">
        <v>17.068595027181352</v>
      </c>
      <c r="AZ14" s="24">
        <v>17.677107354443308</v>
      </c>
      <c r="BA14" s="24">
        <v>120.03478049029623</v>
      </c>
      <c r="BB14" s="24">
        <v>15.98161215526047</v>
      </c>
      <c r="BC14" s="24">
        <v>115.43910323412553</v>
      </c>
      <c r="BD14" s="24">
        <v>345.04164676587442</v>
      </c>
      <c r="BE14" s="24">
        <v>324.74549999999999</v>
      </c>
      <c r="BF14" s="24">
        <v>174.96760110226779</v>
      </c>
      <c r="BG14" s="24">
        <v>110.25589889773219</v>
      </c>
      <c r="BH14" s="24">
        <v>49.993181673863347</v>
      </c>
      <c r="BI14" s="24">
        <v>20.225568326136653</v>
      </c>
      <c r="BJ14" s="24">
        <v>27.015907765737868</v>
      </c>
      <c r="BK14" s="24">
        <v>11.60938015995872</v>
      </c>
      <c r="BL14" s="24">
        <v>58.843212074303395</v>
      </c>
      <c r="BM14" s="24">
        <v>0</v>
      </c>
      <c r="BN14" s="25">
        <v>4422.1340086206901</v>
      </c>
      <c r="BO14" s="15"/>
      <c r="BP14" s="5"/>
      <c r="BQ14" s="5"/>
    </row>
    <row r="15" spans="1:69" x14ac:dyDescent="0.2">
      <c r="A15" s="23">
        <v>2018</v>
      </c>
      <c r="B15" s="24">
        <v>196.48458253435825</v>
      </c>
      <c r="C15" s="24">
        <v>15.920073957771821</v>
      </c>
      <c r="D15" s="24">
        <v>7.1272907816933323E-2</v>
      </c>
      <c r="E15" s="24">
        <v>10.462999999999999</v>
      </c>
      <c r="F15" s="24">
        <v>144.001</v>
      </c>
      <c r="G15" s="24">
        <v>54.529000000000003</v>
      </c>
      <c r="H15" s="24">
        <v>23.207888140720559</v>
      </c>
      <c r="I15" s="24">
        <v>20.207181261665966</v>
      </c>
      <c r="J15" s="24">
        <v>20.379930597613416</v>
      </c>
      <c r="K15" s="24">
        <v>5.45</v>
      </c>
      <c r="L15" s="24">
        <v>24.236999999999998</v>
      </c>
      <c r="M15" s="24">
        <v>30.748999999999999</v>
      </c>
      <c r="N15" s="24">
        <v>82.412000000000006</v>
      </c>
      <c r="O15" s="24">
        <v>26.561615703641213</v>
      </c>
      <c r="P15" s="24">
        <v>15.342335048269399</v>
      </c>
      <c r="Q15" s="24">
        <v>86.341049248089732</v>
      </c>
      <c r="R15" s="24">
        <v>82.197999999999993</v>
      </c>
      <c r="S15" s="24">
        <v>63.533000000000001</v>
      </c>
      <c r="T15" s="24">
        <v>69.355000000000004</v>
      </c>
      <c r="U15" s="24">
        <v>163.72720849305665</v>
      </c>
      <c r="V15" s="24">
        <v>8.7707915069431976</v>
      </c>
      <c r="W15" s="24">
        <v>58.623885800931305</v>
      </c>
      <c r="X15" s="24">
        <v>23.49411419906869</v>
      </c>
      <c r="Y15" s="24">
        <v>40.811</v>
      </c>
      <c r="Z15" s="24">
        <v>25.716883852360748</v>
      </c>
      <c r="AA15" s="24">
        <v>33.201116147639461</v>
      </c>
      <c r="AB15" s="24">
        <v>332.56799999999998</v>
      </c>
      <c r="AC15" s="24">
        <v>76.719586624939552</v>
      </c>
      <c r="AD15" s="24">
        <v>172.700337946074</v>
      </c>
      <c r="AE15" s="24">
        <v>294.30104033722341</v>
      </c>
      <c r="AF15" s="24">
        <v>157.40778984145541</v>
      </c>
      <c r="AG15" s="24">
        <v>2.9801149304081922</v>
      </c>
      <c r="AH15" s="24">
        <v>0</v>
      </c>
      <c r="AI15" s="24">
        <v>84.272786891509611</v>
      </c>
      <c r="AJ15" s="24">
        <v>45.922320928939051</v>
      </c>
      <c r="AK15" s="24">
        <v>180.14</v>
      </c>
      <c r="AL15" s="24">
        <v>11.590480062395589</v>
      </c>
      <c r="AM15" s="24">
        <v>12.104166612163933</v>
      </c>
      <c r="AN15" s="24">
        <v>0</v>
      </c>
      <c r="AO15" s="24">
        <v>76.433138895029742</v>
      </c>
      <c r="AP15" s="24">
        <v>52.493038823732718</v>
      </c>
      <c r="AQ15" s="24">
        <v>8.7784800854496279</v>
      </c>
      <c r="AR15" s="24">
        <v>0</v>
      </c>
      <c r="AS15" s="24">
        <v>26.292999999999999</v>
      </c>
      <c r="AT15" s="24">
        <v>0</v>
      </c>
      <c r="AU15" s="24">
        <v>77.741310073088371</v>
      </c>
      <c r="AV15" s="24">
        <v>33.797705993060561</v>
      </c>
      <c r="AW15" s="24">
        <v>18.985292216034182</v>
      </c>
      <c r="AX15" s="24">
        <v>6.7864929816260373</v>
      </c>
      <c r="AY15" s="24">
        <v>15.653198736190845</v>
      </c>
      <c r="AZ15" s="24">
        <v>18.948640242752486</v>
      </c>
      <c r="BA15" s="24">
        <v>117.60433100513005</v>
      </c>
      <c r="BB15" s="24">
        <v>13.086028752118008</v>
      </c>
      <c r="BC15" s="24">
        <v>101.00962806585576</v>
      </c>
      <c r="BD15" s="24">
        <v>323.20537193414424</v>
      </c>
      <c r="BE15" s="24">
        <v>343.84199999999998</v>
      </c>
      <c r="BF15" s="24">
        <v>186.93611549226725</v>
      </c>
      <c r="BG15" s="24">
        <v>119.11588450773331</v>
      </c>
      <c r="BH15" s="24">
        <v>57.602098554260131</v>
      </c>
      <c r="BI15" s="24">
        <v>21.361901445739871</v>
      </c>
      <c r="BJ15" s="24">
        <v>28.912043948141687</v>
      </c>
      <c r="BK15" s="24">
        <v>13.805556391447482</v>
      </c>
      <c r="BL15" s="24">
        <v>59.844399660410772</v>
      </c>
      <c r="BM15" s="24">
        <v>0</v>
      </c>
      <c r="BN15" s="25">
        <v>4418.7302113792703</v>
      </c>
      <c r="BO15" s="15"/>
      <c r="BP15" s="5"/>
      <c r="BQ15" s="5"/>
    </row>
    <row r="16" spans="1:69" x14ac:dyDescent="0.2">
      <c r="A16" s="23">
        <v>2019</v>
      </c>
      <c r="B16" s="24">
        <v>192.15510114064179</v>
      </c>
      <c r="C16" s="24">
        <v>16.110483526028183</v>
      </c>
      <c r="D16" s="24">
        <v>7.0183248183428262E-2</v>
      </c>
      <c r="E16" s="24">
        <v>11.5123</v>
      </c>
      <c r="F16" s="24">
        <v>145.066</v>
      </c>
      <c r="G16" s="24">
        <v>51.8307</v>
      </c>
      <c r="H16" s="24">
        <v>22.332330348436976</v>
      </c>
      <c r="I16" s="24">
        <v>20.529105054484067</v>
      </c>
      <c r="J16" s="24">
        <v>19.902764597079067</v>
      </c>
      <c r="K16" s="24">
        <v>5.4623400000000002</v>
      </c>
      <c r="L16" s="24">
        <v>23.515700000000002</v>
      </c>
      <c r="M16" s="24">
        <v>23.257400000000001</v>
      </c>
      <c r="N16" s="24">
        <v>92.049700000000001</v>
      </c>
      <c r="O16" s="24">
        <v>26.282026112771927</v>
      </c>
      <c r="P16" s="24">
        <v>14.270059187996756</v>
      </c>
      <c r="Q16" s="24">
        <v>87.995914699231321</v>
      </c>
      <c r="R16" s="24">
        <v>91.10560000000001</v>
      </c>
      <c r="S16" s="24">
        <v>60.182600000000001</v>
      </c>
      <c r="T16" s="24">
        <v>60.800699999999999</v>
      </c>
      <c r="U16" s="24">
        <v>167.83469224930874</v>
      </c>
      <c r="V16" s="24">
        <v>8.2583077506909213</v>
      </c>
      <c r="W16" s="24">
        <v>54.462404767933634</v>
      </c>
      <c r="X16" s="24">
        <v>21.420095232066362</v>
      </c>
      <c r="Y16" s="24">
        <v>34.463699999999996</v>
      </c>
      <c r="Z16" s="24">
        <v>24.580411757141384</v>
      </c>
      <c r="AA16" s="24">
        <v>33.646888242858822</v>
      </c>
      <c r="AB16" s="24">
        <v>343.29899999999998</v>
      </c>
      <c r="AC16" s="24">
        <v>80.116943747184379</v>
      </c>
      <c r="AD16" s="24">
        <v>186.88481804010539</v>
      </c>
      <c r="AE16" s="24">
        <v>297.56955825330789</v>
      </c>
      <c r="AF16" s="24">
        <v>161.1109013486973</v>
      </c>
      <c r="AG16" s="24">
        <v>3.3142454136126145</v>
      </c>
      <c r="AH16" s="24">
        <v>0</v>
      </c>
      <c r="AI16" s="24">
        <v>94.316253488594839</v>
      </c>
      <c r="AJ16" s="24">
        <v>47.070014850284302</v>
      </c>
      <c r="AK16" s="24">
        <v>186.816</v>
      </c>
      <c r="AL16" s="24">
        <v>11.507867017533762</v>
      </c>
      <c r="AM16" s="24">
        <v>13.256247135225461</v>
      </c>
      <c r="AN16" s="24">
        <v>0</v>
      </c>
      <c r="AO16" s="24">
        <v>90.917910437244544</v>
      </c>
      <c r="AP16" s="24">
        <v>44.903363393640049</v>
      </c>
      <c r="AQ16" s="24">
        <v>7.0959111872255614</v>
      </c>
      <c r="AR16" s="24">
        <v>0</v>
      </c>
      <c r="AS16" s="24">
        <v>24.652699999999999</v>
      </c>
      <c r="AT16" s="24">
        <v>0</v>
      </c>
      <c r="AU16" s="24">
        <v>85.699081471474003</v>
      </c>
      <c r="AV16" s="24">
        <v>37.505117463708224</v>
      </c>
      <c r="AW16" s="24">
        <v>22.068001656903494</v>
      </c>
      <c r="AX16" s="24">
        <v>6.4102989657181935</v>
      </c>
      <c r="AY16" s="24">
        <v>16.695500442195915</v>
      </c>
      <c r="AZ16" s="24">
        <v>19.469192261078202</v>
      </c>
      <c r="BA16" s="24">
        <v>108.79461826819264</v>
      </c>
      <c r="BB16" s="24">
        <v>11.543189470729402</v>
      </c>
      <c r="BC16" s="24">
        <v>97.899984557710596</v>
      </c>
      <c r="BD16" s="24">
        <v>309.28901544228944</v>
      </c>
      <c r="BE16" s="24">
        <v>345.48099999999999</v>
      </c>
      <c r="BF16" s="24">
        <v>192.04057212296911</v>
      </c>
      <c r="BG16" s="24">
        <v>126.20442787703146</v>
      </c>
      <c r="BH16" s="24">
        <v>58.765744511378692</v>
      </c>
      <c r="BI16" s="24">
        <v>21.342955488621307</v>
      </c>
      <c r="BJ16" s="24">
        <v>29.139011102193891</v>
      </c>
      <c r="BK16" s="24">
        <v>14.350275091309065</v>
      </c>
      <c r="BL16" s="24">
        <v>60.868713806496977</v>
      </c>
      <c r="BM16" s="24">
        <v>0</v>
      </c>
      <c r="BN16" s="25">
        <v>4465.4959422275106</v>
      </c>
      <c r="BO16" s="15"/>
      <c r="BP16" s="5"/>
      <c r="BQ16" s="5"/>
    </row>
    <row r="17" spans="2:69" x14ac:dyDescent="0.2">
      <c r="B17" s="13"/>
      <c r="C17" s="13"/>
      <c r="D17" s="13"/>
      <c r="E17" s="13"/>
      <c r="F17" s="13"/>
      <c r="G17" s="13"/>
      <c r="H17" s="13"/>
      <c r="I17" s="13"/>
      <c r="J17" s="13"/>
      <c r="K17" s="13"/>
      <c r="L17" s="13"/>
      <c r="M17" s="13"/>
      <c r="N17" s="13"/>
      <c r="O17" s="13"/>
      <c r="P17" s="13"/>
      <c r="Q17" s="13"/>
      <c r="R17" s="13"/>
      <c r="S17" s="13"/>
      <c r="T17" s="13"/>
      <c r="U17" s="13"/>
      <c r="V17" s="13"/>
      <c r="W17" s="13"/>
      <c r="X17" s="13"/>
      <c r="Y17" s="13"/>
      <c r="Z17" s="13"/>
      <c r="AA17" s="13"/>
      <c r="AB17" s="13"/>
      <c r="AC17" s="13"/>
      <c r="AD17" s="13"/>
      <c r="AE17" s="13"/>
      <c r="AF17" s="13"/>
      <c r="AG17" s="13"/>
      <c r="AH17" s="13"/>
      <c r="AI17" s="13"/>
      <c r="AJ17" s="13"/>
      <c r="AK17" s="13"/>
      <c r="AL17" s="13"/>
      <c r="AM17" s="13"/>
      <c r="AN17" s="13"/>
      <c r="AO17" s="13"/>
      <c r="AP17" s="13"/>
      <c r="AQ17" s="13"/>
      <c r="AR17" s="13"/>
      <c r="AS17" s="13"/>
      <c r="AT17" s="13"/>
      <c r="AU17" s="13"/>
      <c r="AV17" s="13"/>
      <c r="AW17" s="13"/>
      <c r="AX17" s="13"/>
      <c r="AY17" s="13"/>
      <c r="AZ17" s="13"/>
      <c r="BA17" s="13"/>
      <c r="BB17" s="13"/>
      <c r="BC17" s="13"/>
      <c r="BD17" s="13"/>
      <c r="BE17" s="13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</row>
    <row r="18" spans="2:69" x14ac:dyDescent="0.2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</row>
    <row r="19" spans="2:69" x14ac:dyDescent="0.2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</row>
    <row r="20" spans="2:69" x14ac:dyDescent="0.2">
      <c r="B20" s="13"/>
      <c r="C20" s="13"/>
      <c r="D20" s="13"/>
      <c r="E20" s="13"/>
      <c r="F20" s="13"/>
      <c r="G20" s="13"/>
      <c r="H20" s="13"/>
      <c r="I20" s="13"/>
      <c r="J20" s="13"/>
      <c r="K20" s="13"/>
      <c r="L20" s="13"/>
      <c r="M20" s="13"/>
      <c r="N20" s="13"/>
      <c r="O20" s="13"/>
      <c r="P20" s="13"/>
      <c r="Q20" s="13"/>
      <c r="R20" s="13"/>
      <c r="S20" s="13"/>
      <c r="T20" s="13"/>
      <c r="U20" s="13"/>
      <c r="V20" s="13"/>
      <c r="W20" s="13"/>
      <c r="X20" s="13"/>
      <c r="Y20" s="13"/>
      <c r="Z20" s="13"/>
      <c r="AA20" s="13"/>
      <c r="AB20" s="13"/>
      <c r="AC20" s="13"/>
      <c r="AD20" s="13"/>
      <c r="AE20" s="13"/>
      <c r="AF20" s="13"/>
      <c r="AG20" s="13"/>
      <c r="AH20" s="13"/>
      <c r="AI20" s="13"/>
      <c r="AJ20" s="13"/>
      <c r="AK20" s="13"/>
      <c r="AL20" s="13"/>
      <c r="AM20" s="13"/>
      <c r="AN20" s="13"/>
      <c r="AO20" s="13"/>
      <c r="AP20" s="13"/>
      <c r="AQ20" s="13"/>
      <c r="AR20" s="13"/>
      <c r="AS20" s="13"/>
      <c r="AT20" s="13"/>
      <c r="AU20" s="13"/>
      <c r="AV20" s="13"/>
      <c r="AW20" s="13"/>
      <c r="AX20" s="13"/>
      <c r="AY20" s="13"/>
      <c r="AZ20" s="13"/>
      <c r="BA20" s="13"/>
      <c r="BB20" s="13"/>
      <c r="BC20" s="13"/>
      <c r="BD20" s="13"/>
      <c r="BE20" s="13"/>
      <c r="BF20" s="5"/>
      <c r="BG20" s="5"/>
      <c r="BH20" s="5"/>
      <c r="BI20" s="5"/>
      <c r="BJ20" s="5"/>
      <c r="BK20" s="5"/>
      <c r="BL20" s="5"/>
      <c r="BM20" s="5"/>
      <c r="BN20" s="5"/>
      <c r="BO20" s="5"/>
      <c r="BP20" s="5"/>
      <c r="BQ20" s="5"/>
    </row>
    <row r="21" spans="2:69" x14ac:dyDescent="0.2">
      <c r="B21" s="13"/>
      <c r="C21" s="13"/>
      <c r="D21" s="13"/>
      <c r="E21" s="13"/>
      <c r="F21" s="13"/>
      <c r="G21" s="13"/>
      <c r="H21" s="13"/>
      <c r="I21" s="13"/>
      <c r="J21" s="13"/>
      <c r="K21" s="13"/>
      <c r="L21" s="13"/>
      <c r="M21" s="13"/>
      <c r="N21" s="13"/>
      <c r="O21" s="13"/>
      <c r="P21" s="13"/>
      <c r="Q21" s="13"/>
      <c r="R21" s="13"/>
      <c r="S21" s="13"/>
      <c r="T21" s="13"/>
      <c r="U21" s="13"/>
      <c r="V21" s="13"/>
      <c r="W21" s="13"/>
      <c r="X21" s="13"/>
      <c r="Y21" s="13"/>
      <c r="Z21" s="13"/>
      <c r="AA21" s="13"/>
      <c r="AB21" s="13"/>
      <c r="AC21" s="13"/>
      <c r="AD21" s="13"/>
      <c r="AE21" s="13"/>
      <c r="AF21" s="13"/>
      <c r="AG21" s="13"/>
      <c r="AH21" s="13"/>
      <c r="AI21" s="13"/>
      <c r="AJ21" s="13"/>
      <c r="AK21" s="13"/>
      <c r="AL21" s="13"/>
      <c r="AM21" s="13"/>
      <c r="AN21" s="13"/>
      <c r="AO21" s="13"/>
      <c r="AP21" s="13"/>
      <c r="AQ21" s="13"/>
      <c r="AR21" s="13"/>
      <c r="AS21" s="13"/>
      <c r="AT21" s="13"/>
      <c r="AU21" s="13"/>
      <c r="AV21" s="13"/>
      <c r="AW21" s="13"/>
      <c r="AX21" s="13"/>
      <c r="AY21" s="13"/>
      <c r="AZ21" s="13"/>
      <c r="BA21" s="13"/>
      <c r="BB21" s="13"/>
      <c r="BC21" s="13"/>
      <c r="BD21" s="13"/>
      <c r="BE21" s="13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</row>
    <row r="22" spans="2:69" x14ac:dyDescent="0.2">
      <c r="B22" s="13"/>
      <c r="C22" s="13"/>
      <c r="D22" s="13"/>
      <c r="E22" s="13"/>
      <c r="F22" s="13"/>
      <c r="G22" s="13"/>
      <c r="H22" s="13"/>
      <c r="I22" s="13"/>
      <c r="J22" s="13"/>
      <c r="K22" s="13"/>
      <c r="L22" s="13"/>
      <c r="M22" s="13"/>
      <c r="N22" s="13"/>
      <c r="O22" s="13"/>
      <c r="P22" s="13"/>
      <c r="Q22" s="13"/>
      <c r="R22" s="13"/>
      <c r="S22" s="13"/>
      <c r="T22" s="13"/>
      <c r="U22" s="13"/>
      <c r="V22" s="13"/>
      <c r="W22" s="13"/>
      <c r="X22" s="13"/>
      <c r="Y22" s="13"/>
      <c r="Z22" s="13"/>
      <c r="AA22" s="13"/>
      <c r="AB22" s="13"/>
      <c r="AC22" s="13"/>
      <c r="AD22" s="13"/>
      <c r="AE22" s="13"/>
      <c r="AF22" s="13"/>
      <c r="AG22" s="13"/>
      <c r="AH22" s="13"/>
      <c r="AI22" s="13"/>
      <c r="AJ22" s="13"/>
      <c r="AK22" s="13"/>
      <c r="AL22" s="13"/>
      <c r="AM22" s="13"/>
      <c r="AN22" s="13"/>
      <c r="AO22" s="13"/>
      <c r="AP22" s="13"/>
      <c r="AQ22" s="13"/>
      <c r="AR22" s="13"/>
      <c r="AS22" s="13"/>
      <c r="AT22" s="13"/>
      <c r="AU22" s="13"/>
      <c r="AV22" s="13"/>
      <c r="AW22" s="13"/>
      <c r="AX22" s="13"/>
      <c r="AY22" s="13"/>
      <c r="AZ22" s="13"/>
      <c r="BA22" s="13"/>
      <c r="BB22" s="13"/>
      <c r="BC22" s="13"/>
      <c r="BD22" s="13"/>
      <c r="BE22" s="13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</row>
    <row r="23" spans="2:69" x14ac:dyDescent="0.2">
      <c r="B23" s="13"/>
      <c r="C23" s="13"/>
      <c r="D23" s="13"/>
      <c r="E23" s="13"/>
      <c r="F23" s="13"/>
      <c r="G23" s="13"/>
      <c r="H23" s="13"/>
      <c r="I23" s="13"/>
      <c r="J23" s="13"/>
      <c r="K23" s="13"/>
      <c r="L23" s="13"/>
      <c r="M23" s="13"/>
      <c r="N23" s="13"/>
      <c r="O23" s="13"/>
      <c r="P23" s="13"/>
      <c r="Q23" s="13"/>
      <c r="R23" s="13"/>
      <c r="S23" s="13"/>
      <c r="T23" s="13"/>
      <c r="U23" s="13"/>
      <c r="V23" s="13"/>
      <c r="W23" s="13"/>
      <c r="X23" s="13"/>
      <c r="Y23" s="13"/>
      <c r="Z23" s="13"/>
      <c r="AA23" s="13"/>
      <c r="AB23" s="13"/>
      <c r="AC23" s="13"/>
      <c r="AD23" s="13"/>
      <c r="AE23" s="13"/>
      <c r="AF23" s="13"/>
      <c r="AG23" s="13"/>
      <c r="AH23" s="13"/>
      <c r="AI23" s="13"/>
      <c r="AJ23" s="13"/>
      <c r="AK23" s="13"/>
      <c r="AL23" s="13"/>
      <c r="AM23" s="13"/>
      <c r="AN23" s="13"/>
      <c r="AO23" s="13"/>
      <c r="AP23" s="13"/>
      <c r="AQ23" s="13"/>
      <c r="AR23" s="13"/>
      <c r="AS23" s="13"/>
      <c r="AT23" s="13"/>
      <c r="AU23" s="13"/>
      <c r="AV23" s="13"/>
      <c r="AW23" s="13"/>
      <c r="AX23" s="13"/>
      <c r="AY23" s="13"/>
      <c r="AZ23" s="13"/>
      <c r="BA23" s="13"/>
      <c r="BB23" s="13"/>
      <c r="BC23" s="13"/>
      <c r="BD23" s="13"/>
      <c r="BE23" s="13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</row>
    <row r="24" spans="2:69" x14ac:dyDescent="0.2">
      <c r="B24" s="13"/>
      <c r="C24" s="13"/>
      <c r="D24" s="13"/>
      <c r="E24" s="13"/>
      <c r="F24" s="13"/>
      <c r="G24" s="13"/>
      <c r="H24" s="13"/>
      <c r="I24" s="13"/>
      <c r="J24" s="13"/>
      <c r="K24" s="13"/>
      <c r="L24" s="13"/>
      <c r="M24" s="13"/>
      <c r="N24" s="13"/>
      <c r="O24" s="13"/>
      <c r="P24" s="13"/>
      <c r="Q24" s="13"/>
      <c r="R24" s="13"/>
      <c r="S24" s="13"/>
      <c r="T24" s="13"/>
      <c r="U24" s="1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I24" s="13"/>
      <c r="AJ24" s="13"/>
      <c r="AK24" s="13"/>
      <c r="AL24" s="13"/>
      <c r="AM24" s="13"/>
      <c r="AN24" s="13"/>
      <c r="AO24" s="13"/>
      <c r="AP24" s="13"/>
      <c r="AQ24" s="13"/>
      <c r="AR24" s="13"/>
      <c r="AS24" s="13"/>
      <c r="AT24" s="13"/>
      <c r="AU24" s="13"/>
      <c r="AV24" s="13"/>
      <c r="AW24" s="13"/>
      <c r="AX24" s="13"/>
      <c r="AY24" s="13"/>
      <c r="AZ24" s="13"/>
      <c r="BA24" s="13"/>
      <c r="BB24" s="13"/>
      <c r="BC24" s="13"/>
      <c r="BD24" s="13"/>
      <c r="BE24" s="13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</row>
    <row r="25" spans="2:69" x14ac:dyDescent="0.2">
      <c r="B25" s="13"/>
      <c r="C25" s="13"/>
      <c r="D25" s="13"/>
      <c r="E25" s="13"/>
      <c r="F25" s="13"/>
      <c r="G25" s="13"/>
      <c r="H25" s="13"/>
      <c r="I25" s="13"/>
      <c r="J25" s="13"/>
      <c r="K25" s="13"/>
      <c r="L25" s="13"/>
      <c r="M25" s="13"/>
      <c r="N25" s="13"/>
      <c r="O25" s="13"/>
      <c r="P25" s="13"/>
      <c r="Q25" s="13"/>
      <c r="R25" s="13"/>
      <c r="S25" s="13"/>
      <c r="T25" s="13"/>
      <c r="U25" s="13"/>
      <c r="V25" s="13"/>
      <c r="W25" s="13"/>
      <c r="X25" s="13"/>
      <c r="Y25" s="13"/>
      <c r="Z25" s="13"/>
      <c r="AA25" s="13"/>
      <c r="AB25" s="13"/>
      <c r="AC25" s="13"/>
      <c r="AD25" s="13"/>
      <c r="AE25" s="13"/>
      <c r="AF25" s="13"/>
      <c r="AG25" s="13"/>
      <c r="AH25" s="13"/>
      <c r="AI25" s="13"/>
      <c r="AJ25" s="13"/>
      <c r="AK25" s="13"/>
      <c r="AL25" s="13"/>
      <c r="AM25" s="13"/>
      <c r="AN25" s="13"/>
      <c r="AO25" s="13"/>
      <c r="AP25" s="13"/>
      <c r="AQ25" s="13"/>
      <c r="AR25" s="13"/>
      <c r="AS25" s="13"/>
      <c r="AT25" s="13"/>
      <c r="AU25" s="13"/>
      <c r="AV25" s="13"/>
      <c r="AW25" s="13"/>
      <c r="AX25" s="13"/>
      <c r="AY25" s="13"/>
      <c r="AZ25" s="13"/>
      <c r="BA25" s="13"/>
      <c r="BB25" s="13"/>
      <c r="BC25" s="13"/>
      <c r="BD25" s="13"/>
      <c r="BE25" s="13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</row>
    <row r="26" spans="2:69" x14ac:dyDescent="0.2">
      <c r="B26" s="13"/>
      <c r="C26" s="13"/>
      <c r="D26" s="13"/>
      <c r="E26" s="13"/>
      <c r="F26" s="13"/>
      <c r="G26" s="13"/>
      <c r="H26" s="13"/>
      <c r="I26" s="13"/>
      <c r="J26" s="13"/>
      <c r="K26" s="13"/>
      <c r="L26" s="13"/>
      <c r="M26" s="13"/>
      <c r="N26" s="13"/>
      <c r="O26" s="13"/>
      <c r="P26" s="13"/>
      <c r="Q26" s="13"/>
      <c r="R26" s="13"/>
      <c r="S26" s="13"/>
      <c r="T26" s="13"/>
      <c r="U26" s="13"/>
      <c r="V26" s="13"/>
      <c r="W26" s="13"/>
      <c r="X26" s="13"/>
      <c r="Y26" s="13"/>
      <c r="Z26" s="13"/>
      <c r="AA26" s="13"/>
      <c r="AB26" s="13"/>
      <c r="AC26" s="13"/>
      <c r="AD26" s="13"/>
      <c r="AE26" s="13"/>
      <c r="AF26" s="13"/>
      <c r="AG26" s="13"/>
      <c r="AH26" s="13"/>
      <c r="AI26" s="13"/>
      <c r="AJ26" s="13"/>
      <c r="AK26" s="13"/>
      <c r="AL26" s="13"/>
      <c r="AM26" s="13"/>
      <c r="AN26" s="13"/>
      <c r="AO26" s="13"/>
      <c r="AP26" s="13"/>
      <c r="AQ26" s="13"/>
      <c r="AR26" s="13"/>
      <c r="AS26" s="13"/>
      <c r="AT26" s="13"/>
      <c r="AU26" s="13"/>
      <c r="AV26" s="13"/>
      <c r="AW26" s="13"/>
      <c r="AX26" s="13"/>
      <c r="AY26" s="13"/>
      <c r="AZ26" s="13"/>
      <c r="BA26" s="13"/>
      <c r="BB26" s="13"/>
      <c r="BC26" s="13"/>
      <c r="BD26" s="13"/>
      <c r="BE26" s="13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</row>
    <row r="27" spans="2:69" x14ac:dyDescent="0.2">
      <c r="B27" s="13"/>
      <c r="C27" s="13"/>
      <c r="D27" s="13"/>
      <c r="E27" s="13"/>
      <c r="F27" s="13"/>
      <c r="G27" s="13"/>
      <c r="H27" s="13"/>
      <c r="I27" s="13"/>
      <c r="J27" s="13"/>
      <c r="K27" s="13"/>
      <c r="L27" s="13"/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13"/>
      <c r="Z27" s="13"/>
      <c r="AA27" s="13"/>
      <c r="AB27" s="13"/>
      <c r="AC27" s="13"/>
      <c r="AD27" s="13"/>
      <c r="AE27" s="13"/>
      <c r="AF27" s="13"/>
      <c r="AG27" s="13"/>
      <c r="AH27" s="13"/>
      <c r="AI27" s="13"/>
      <c r="AJ27" s="13"/>
      <c r="AK27" s="13"/>
      <c r="AL27" s="13"/>
      <c r="AM27" s="13"/>
      <c r="AN27" s="13"/>
      <c r="AO27" s="13"/>
      <c r="AP27" s="13"/>
      <c r="AQ27" s="13"/>
      <c r="AR27" s="13"/>
      <c r="AS27" s="13"/>
      <c r="AT27" s="13"/>
      <c r="AU27" s="13"/>
      <c r="AV27" s="13"/>
      <c r="AW27" s="13"/>
      <c r="AX27" s="13"/>
      <c r="AY27" s="13"/>
      <c r="AZ27" s="13"/>
      <c r="BA27" s="13"/>
      <c r="BB27" s="13"/>
      <c r="BC27" s="13"/>
      <c r="BD27" s="13"/>
      <c r="BE27" s="13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</row>
    <row r="28" spans="2:69" x14ac:dyDescent="0.2">
      <c r="B28" s="13"/>
      <c r="C28" s="13"/>
      <c r="D28" s="13"/>
      <c r="E28" s="13"/>
      <c r="F28" s="13"/>
      <c r="G28" s="13"/>
      <c r="H28" s="13"/>
      <c r="I28" s="13"/>
      <c r="J28" s="13"/>
      <c r="K28" s="13"/>
      <c r="L28" s="13"/>
      <c r="M28" s="13"/>
      <c r="N28" s="13"/>
      <c r="O28" s="13"/>
      <c r="P28" s="13"/>
      <c r="Q28" s="13"/>
      <c r="R28" s="13"/>
      <c r="S28" s="13"/>
      <c r="T28" s="13"/>
      <c r="U28" s="13"/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  <c r="AL28" s="13"/>
      <c r="AM28" s="13"/>
      <c r="AN28" s="13"/>
      <c r="AO28" s="13"/>
      <c r="AP28" s="13"/>
      <c r="AQ28" s="13"/>
      <c r="AR28" s="13"/>
      <c r="AS28" s="13"/>
      <c r="AT28" s="13"/>
      <c r="AU28" s="13"/>
      <c r="AV28" s="13"/>
      <c r="AW28" s="13"/>
      <c r="AX28" s="13"/>
      <c r="AY28" s="13"/>
      <c r="AZ28" s="13"/>
      <c r="BA28" s="13"/>
      <c r="BB28" s="13"/>
      <c r="BC28" s="13"/>
      <c r="BD28" s="13"/>
      <c r="BE28" s="13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</row>
    <row r="29" spans="2:69" x14ac:dyDescent="0.2">
      <c r="B29" s="13"/>
      <c r="C29" s="13"/>
      <c r="D29" s="13"/>
      <c r="E29" s="13"/>
      <c r="F29" s="13"/>
      <c r="G29" s="13"/>
      <c r="H29" s="13"/>
      <c r="I29" s="13"/>
      <c r="J29" s="13"/>
      <c r="K29" s="13"/>
      <c r="L29" s="13"/>
      <c r="M29" s="13"/>
      <c r="N29" s="13"/>
      <c r="O29" s="13"/>
      <c r="P29" s="13"/>
      <c r="Q29" s="13"/>
      <c r="R29" s="13"/>
      <c r="S29" s="13"/>
      <c r="T29" s="13"/>
      <c r="U29" s="13"/>
      <c r="V29" s="13"/>
      <c r="W29" s="13"/>
      <c r="X29" s="13"/>
      <c r="Y29" s="13"/>
      <c r="Z29" s="13"/>
      <c r="AA29" s="13"/>
      <c r="AB29" s="13"/>
      <c r="AC29" s="13"/>
      <c r="AD29" s="13"/>
      <c r="AE29" s="13"/>
      <c r="AF29" s="13"/>
      <c r="AG29" s="13"/>
      <c r="AH29" s="13"/>
      <c r="AI29" s="13"/>
      <c r="AJ29" s="13"/>
      <c r="AK29" s="13"/>
      <c r="AL29" s="13"/>
      <c r="AM29" s="13"/>
      <c r="AN29" s="13"/>
      <c r="AO29" s="13"/>
      <c r="AP29" s="13"/>
      <c r="AQ29" s="13"/>
      <c r="AR29" s="13"/>
      <c r="AS29" s="13"/>
      <c r="AT29" s="13"/>
      <c r="AU29" s="13"/>
      <c r="AV29" s="13"/>
      <c r="AW29" s="13"/>
      <c r="AX29" s="13"/>
      <c r="AY29" s="13"/>
      <c r="AZ29" s="13"/>
      <c r="BA29" s="13"/>
      <c r="BB29" s="13"/>
      <c r="BC29" s="13"/>
      <c r="BD29" s="13"/>
      <c r="BE29" s="13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</row>
    <row r="30" spans="2:69" x14ac:dyDescent="0.2">
      <c r="B30" s="13"/>
      <c r="C30" s="13"/>
      <c r="D30" s="13"/>
      <c r="E30" s="13"/>
      <c r="F30" s="13"/>
      <c r="G30" s="13"/>
      <c r="H30" s="13"/>
      <c r="I30" s="13"/>
      <c r="J30" s="13"/>
      <c r="K30" s="13"/>
      <c r="L30" s="13"/>
      <c r="M30" s="13"/>
      <c r="N30" s="13"/>
      <c r="O30" s="13"/>
      <c r="P30" s="13"/>
      <c r="Q30" s="13"/>
      <c r="R30" s="13"/>
      <c r="S30" s="13"/>
      <c r="T30" s="13"/>
      <c r="U30" s="13"/>
      <c r="V30" s="13"/>
      <c r="W30" s="13"/>
      <c r="X30" s="13"/>
      <c r="Y30" s="13"/>
      <c r="Z30" s="13"/>
      <c r="AA30" s="13"/>
      <c r="AB30" s="13"/>
      <c r="AC30" s="13"/>
      <c r="AD30" s="13"/>
      <c r="AE30" s="13"/>
      <c r="AF30" s="13"/>
      <c r="AG30" s="13"/>
      <c r="AH30" s="13"/>
      <c r="AI30" s="13"/>
      <c r="AJ30" s="13"/>
      <c r="AK30" s="13"/>
      <c r="AL30" s="13"/>
      <c r="AM30" s="13"/>
      <c r="AN30" s="13"/>
      <c r="AO30" s="13"/>
      <c r="AP30" s="13"/>
      <c r="AQ30" s="13"/>
      <c r="AR30" s="13"/>
      <c r="AS30" s="13"/>
      <c r="AT30" s="13"/>
      <c r="AU30" s="13"/>
      <c r="AV30" s="13"/>
      <c r="AW30" s="13"/>
      <c r="AX30" s="13"/>
      <c r="AY30" s="13"/>
      <c r="AZ30" s="13"/>
      <c r="BA30" s="13"/>
      <c r="BB30" s="13"/>
      <c r="BC30" s="13"/>
      <c r="BD30" s="13"/>
      <c r="BE30" s="13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</row>
    <row r="31" spans="2:69" x14ac:dyDescent="0.2">
      <c r="B31" s="13"/>
      <c r="C31" s="13"/>
      <c r="D31" s="13"/>
      <c r="E31" s="13"/>
      <c r="F31" s="13"/>
      <c r="G31" s="13"/>
      <c r="H31" s="13"/>
      <c r="I31" s="13"/>
      <c r="J31" s="13"/>
      <c r="K31" s="13"/>
      <c r="L31" s="13"/>
      <c r="M31" s="13"/>
      <c r="N31" s="13"/>
      <c r="O31" s="13"/>
      <c r="P31" s="13"/>
      <c r="Q31" s="13"/>
      <c r="R31" s="13"/>
      <c r="S31" s="13"/>
      <c r="T31" s="13"/>
      <c r="U31" s="13"/>
      <c r="V31" s="13"/>
      <c r="W31" s="13"/>
      <c r="X31" s="13"/>
      <c r="Y31" s="13"/>
      <c r="Z31" s="13"/>
      <c r="AA31" s="13"/>
      <c r="AB31" s="13"/>
      <c r="AC31" s="13"/>
      <c r="AD31" s="13"/>
      <c r="AE31" s="13"/>
      <c r="AF31" s="13"/>
      <c r="AG31" s="13"/>
      <c r="AH31" s="13"/>
      <c r="AI31" s="13"/>
      <c r="AJ31" s="13"/>
      <c r="AK31" s="13"/>
      <c r="AL31" s="13"/>
      <c r="AM31" s="13"/>
      <c r="AN31" s="13"/>
      <c r="AO31" s="13"/>
      <c r="AP31" s="13"/>
      <c r="AQ31" s="13"/>
      <c r="AR31" s="13"/>
      <c r="AS31" s="13"/>
      <c r="AT31" s="13"/>
      <c r="AU31" s="13"/>
      <c r="AV31" s="13"/>
      <c r="AW31" s="13"/>
      <c r="AX31" s="13"/>
      <c r="AY31" s="13"/>
      <c r="AZ31" s="13"/>
      <c r="BA31" s="13"/>
      <c r="BB31" s="13"/>
      <c r="BC31" s="13"/>
      <c r="BD31" s="13"/>
      <c r="BE31" s="13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</row>
    <row r="32" spans="2:69" x14ac:dyDescent="0.2">
      <c r="B32" s="13"/>
      <c r="C32" s="13"/>
      <c r="D32" s="13"/>
      <c r="E32" s="13"/>
      <c r="F32" s="13"/>
      <c r="G32" s="13"/>
      <c r="H32" s="13"/>
      <c r="I32" s="13"/>
      <c r="J32" s="13"/>
      <c r="K32" s="13"/>
      <c r="L32" s="13"/>
      <c r="M32" s="13"/>
      <c r="N32" s="13"/>
      <c r="O32" s="13"/>
      <c r="P32" s="13"/>
      <c r="Q32" s="13"/>
      <c r="R32" s="13"/>
      <c r="S32" s="13"/>
      <c r="T32" s="13"/>
      <c r="U32" s="13"/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13"/>
      <c r="AG32" s="13"/>
      <c r="AH32" s="13"/>
      <c r="AI32" s="13"/>
      <c r="AJ32" s="13"/>
      <c r="AK32" s="13"/>
      <c r="AL32" s="13"/>
      <c r="AM32" s="13"/>
      <c r="AN32" s="13"/>
      <c r="AO32" s="13"/>
      <c r="AP32" s="13"/>
      <c r="AQ32" s="13"/>
      <c r="AR32" s="13"/>
      <c r="AS32" s="13"/>
      <c r="AT32" s="13"/>
      <c r="AU32" s="13"/>
      <c r="AV32" s="13"/>
      <c r="AW32" s="13"/>
      <c r="AX32" s="13"/>
      <c r="AY32" s="13"/>
      <c r="AZ32" s="13"/>
      <c r="BA32" s="13"/>
      <c r="BB32" s="13"/>
      <c r="BC32" s="13"/>
      <c r="BD32" s="13"/>
      <c r="BE32" s="13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</row>
    <row r="33" spans="2:69" x14ac:dyDescent="0.2">
      <c r="B33" s="13"/>
      <c r="C33" s="13"/>
      <c r="D33" s="13"/>
      <c r="E33" s="13"/>
      <c r="F33" s="13"/>
      <c r="G33" s="13"/>
      <c r="H33" s="13"/>
      <c r="I33" s="13"/>
      <c r="J33" s="13"/>
      <c r="K33" s="13"/>
      <c r="L33" s="13"/>
      <c r="M33" s="13"/>
      <c r="N33" s="13"/>
      <c r="O33" s="13"/>
      <c r="P33" s="13"/>
      <c r="Q33" s="13"/>
      <c r="R33" s="13"/>
      <c r="S33" s="13"/>
      <c r="T33" s="13"/>
      <c r="U33" s="13"/>
      <c r="V33" s="13"/>
      <c r="W33" s="13"/>
      <c r="X33" s="13"/>
      <c r="Y33" s="13"/>
      <c r="Z33" s="13"/>
      <c r="AA33" s="13"/>
      <c r="AB33" s="13"/>
      <c r="AC33" s="13"/>
      <c r="AD33" s="13"/>
      <c r="AE33" s="13"/>
      <c r="AF33" s="13"/>
      <c r="AG33" s="13"/>
      <c r="AH33" s="13"/>
      <c r="AI33" s="13"/>
      <c r="AJ33" s="13"/>
      <c r="AK33" s="13"/>
      <c r="AL33" s="13"/>
      <c r="AM33" s="13"/>
      <c r="AN33" s="13"/>
      <c r="AO33" s="13"/>
      <c r="AP33" s="13"/>
      <c r="AQ33" s="13"/>
      <c r="AR33" s="13"/>
      <c r="AS33" s="13"/>
      <c r="AT33" s="13"/>
      <c r="AU33" s="13"/>
      <c r="AV33" s="13"/>
      <c r="AW33" s="13"/>
      <c r="AX33" s="13"/>
      <c r="AY33" s="13"/>
      <c r="AZ33" s="13"/>
      <c r="BA33" s="13"/>
      <c r="BB33" s="13"/>
      <c r="BC33" s="13"/>
      <c r="BD33" s="13"/>
      <c r="BE33" s="13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</row>
    <row r="34" spans="2:69" x14ac:dyDescent="0.2">
      <c r="B34" s="13"/>
      <c r="C34" s="13"/>
      <c r="D34" s="13"/>
      <c r="E34" s="13"/>
      <c r="F34" s="13"/>
      <c r="G34" s="13"/>
      <c r="H34" s="13"/>
      <c r="I34" s="13"/>
      <c r="J34" s="13"/>
      <c r="K34" s="13"/>
      <c r="L34" s="13"/>
      <c r="M34" s="13"/>
      <c r="N34" s="13"/>
      <c r="O34" s="13"/>
      <c r="P34" s="13"/>
      <c r="Q34" s="13"/>
      <c r="R34" s="13"/>
      <c r="S34" s="13"/>
      <c r="T34" s="13"/>
      <c r="U34" s="13"/>
      <c r="V34" s="13"/>
      <c r="W34" s="13"/>
      <c r="X34" s="13"/>
      <c r="Y34" s="13"/>
      <c r="Z34" s="13"/>
      <c r="AA34" s="13"/>
      <c r="AB34" s="13"/>
      <c r="AC34" s="13"/>
      <c r="AD34" s="13"/>
      <c r="AE34" s="13"/>
      <c r="AF34" s="13"/>
      <c r="AG34" s="13"/>
      <c r="AH34" s="13"/>
      <c r="AI34" s="13"/>
      <c r="AJ34" s="13"/>
      <c r="AK34" s="13"/>
      <c r="AL34" s="13"/>
      <c r="AM34" s="13"/>
      <c r="AN34" s="13"/>
      <c r="AO34" s="13"/>
      <c r="AP34" s="13"/>
      <c r="AQ34" s="13"/>
      <c r="AR34" s="13"/>
      <c r="AS34" s="13"/>
      <c r="AT34" s="13"/>
      <c r="AU34" s="13"/>
      <c r="AV34" s="13"/>
      <c r="AW34" s="13"/>
      <c r="AX34" s="13"/>
      <c r="AY34" s="13"/>
      <c r="AZ34" s="13"/>
      <c r="BA34" s="13"/>
      <c r="BB34" s="13"/>
      <c r="BC34" s="13"/>
      <c r="BD34" s="13"/>
      <c r="BE34" s="13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</row>
    <row r="35" spans="2:69" x14ac:dyDescent="0.2">
      <c r="B35" s="13"/>
      <c r="C35" s="13"/>
      <c r="D35" s="13"/>
      <c r="E35" s="13"/>
      <c r="F35" s="13"/>
      <c r="G35" s="13"/>
      <c r="H35" s="13"/>
      <c r="I35" s="13"/>
      <c r="J35" s="13"/>
      <c r="K35" s="13"/>
      <c r="L35" s="13"/>
      <c r="M35" s="13"/>
      <c r="N35" s="13"/>
      <c r="O35" s="13"/>
      <c r="P35" s="13"/>
      <c r="Q35" s="13"/>
      <c r="R35" s="13"/>
      <c r="S35" s="13"/>
      <c r="T35" s="13"/>
      <c r="U35" s="13"/>
      <c r="V35" s="13"/>
      <c r="W35" s="13"/>
      <c r="X35" s="13"/>
      <c r="Y35" s="13"/>
      <c r="Z35" s="13"/>
      <c r="AA35" s="13"/>
      <c r="AB35" s="13"/>
      <c r="AC35" s="13"/>
      <c r="AD35" s="13"/>
      <c r="AE35" s="13"/>
      <c r="AF35" s="13"/>
      <c r="AG35" s="13"/>
      <c r="AH35" s="13"/>
      <c r="AI35" s="13"/>
      <c r="AJ35" s="13"/>
      <c r="AK35" s="13"/>
      <c r="AL35" s="13"/>
      <c r="AM35" s="13"/>
      <c r="AN35" s="13"/>
      <c r="AO35" s="13"/>
      <c r="AP35" s="13"/>
      <c r="AQ35" s="13"/>
      <c r="AR35" s="13"/>
      <c r="AS35" s="13"/>
      <c r="AT35" s="13"/>
      <c r="AU35" s="13"/>
      <c r="AV35" s="13"/>
      <c r="AW35" s="13"/>
      <c r="AX35" s="13"/>
      <c r="AY35" s="13"/>
      <c r="AZ35" s="13"/>
      <c r="BA35" s="13"/>
      <c r="BB35" s="13"/>
      <c r="BC35" s="13"/>
      <c r="BD35" s="13"/>
      <c r="BE35" s="13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</row>
    <row r="36" spans="2:69" x14ac:dyDescent="0.2">
      <c r="B36" s="13"/>
      <c r="C36" s="13"/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  <c r="AP36" s="13"/>
      <c r="AQ36" s="13"/>
      <c r="AR36" s="13"/>
      <c r="AS36" s="13"/>
      <c r="AT36" s="13"/>
      <c r="AU36" s="13"/>
      <c r="AV36" s="13"/>
      <c r="AW36" s="13"/>
      <c r="AX36" s="13"/>
      <c r="AY36" s="13"/>
      <c r="AZ36" s="13"/>
      <c r="BA36" s="13"/>
      <c r="BB36" s="13"/>
      <c r="BC36" s="13"/>
      <c r="BD36" s="13"/>
      <c r="BE36" s="13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</row>
    <row r="37" spans="2:69" x14ac:dyDescent="0.2">
      <c r="B37" s="13"/>
      <c r="C37" s="13"/>
      <c r="D37" s="13"/>
      <c r="E37" s="13"/>
      <c r="F37" s="13"/>
      <c r="G37" s="13"/>
      <c r="H37" s="13"/>
      <c r="I37" s="13"/>
      <c r="J37" s="13"/>
      <c r="K37" s="13"/>
      <c r="L37" s="13"/>
      <c r="M37" s="13"/>
      <c r="N37" s="13"/>
      <c r="O37" s="13"/>
      <c r="P37" s="13"/>
      <c r="Q37" s="13"/>
      <c r="R37" s="13"/>
      <c r="S37" s="13"/>
      <c r="T37" s="13"/>
      <c r="U37" s="13"/>
      <c r="V37" s="13"/>
      <c r="W37" s="13"/>
      <c r="X37" s="13"/>
      <c r="Y37" s="13"/>
      <c r="Z37" s="13"/>
      <c r="AA37" s="13"/>
      <c r="AB37" s="13"/>
      <c r="AC37" s="13"/>
      <c r="AD37" s="13"/>
      <c r="AE37" s="13"/>
      <c r="AF37" s="13"/>
      <c r="AG37" s="13"/>
      <c r="AH37" s="13"/>
      <c r="AI37" s="13"/>
      <c r="AJ37" s="13"/>
      <c r="AK37" s="13"/>
      <c r="AL37" s="13"/>
      <c r="AM37" s="13"/>
      <c r="AN37" s="13"/>
      <c r="AO37" s="13"/>
      <c r="AP37" s="13"/>
      <c r="AQ37" s="13"/>
      <c r="AR37" s="13"/>
      <c r="AS37" s="13"/>
      <c r="AT37" s="13"/>
      <c r="AU37" s="13"/>
      <c r="AV37" s="13"/>
      <c r="AW37" s="13"/>
      <c r="AX37" s="13"/>
      <c r="AY37" s="13"/>
      <c r="AZ37" s="13"/>
      <c r="BA37" s="13"/>
      <c r="BB37" s="13"/>
      <c r="BC37" s="13"/>
      <c r="BD37" s="13"/>
      <c r="BE37" s="13"/>
      <c r="BF37" s="5"/>
      <c r="BG37" s="5"/>
      <c r="BH37" s="5"/>
      <c r="BI37" s="5"/>
      <c r="BJ37" s="5"/>
      <c r="BK37" s="5"/>
      <c r="BL37" s="5"/>
      <c r="BM37" s="5"/>
      <c r="BN37" s="5"/>
      <c r="BO37" s="5"/>
      <c r="BP37" s="5"/>
      <c r="BQ37" s="5"/>
    </row>
    <row r="38" spans="2:69" x14ac:dyDescent="0.2">
      <c r="B38" s="13"/>
      <c r="C38" s="13"/>
      <c r="D38" s="13"/>
      <c r="E38" s="13"/>
      <c r="F38" s="13"/>
      <c r="G38" s="13"/>
      <c r="H38" s="13"/>
      <c r="I38" s="13"/>
      <c r="J38" s="13"/>
      <c r="K38" s="13"/>
      <c r="L38" s="13"/>
      <c r="M38" s="13"/>
      <c r="N38" s="13"/>
      <c r="O38" s="13"/>
      <c r="P38" s="13"/>
      <c r="Q38" s="13"/>
      <c r="R38" s="13"/>
      <c r="S38" s="13"/>
      <c r="T38" s="13"/>
      <c r="U38" s="13"/>
      <c r="V38" s="13"/>
      <c r="W38" s="13"/>
      <c r="X38" s="13"/>
      <c r="Y38" s="13"/>
      <c r="Z38" s="13"/>
      <c r="AA38" s="13"/>
      <c r="AB38" s="13"/>
      <c r="AC38" s="13"/>
      <c r="AD38" s="13"/>
      <c r="AE38" s="13"/>
      <c r="AF38" s="13"/>
      <c r="AG38" s="13"/>
      <c r="AH38" s="13"/>
      <c r="AI38" s="13"/>
      <c r="AJ38" s="13"/>
      <c r="AK38" s="13"/>
      <c r="AL38" s="13"/>
      <c r="AM38" s="13"/>
      <c r="AN38" s="13"/>
      <c r="AO38" s="13"/>
      <c r="AP38" s="13"/>
      <c r="AQ38" s="13"/>
      <c r="AR38" s="13"/>
      <c r="AS38" s="13"/>
      <c r="AT38" s="13"/>
      <c r="AU38" s="13"/>
      <c r="AV38" s="13"/>
      <c r="AW38" s="13"/>
      <c r="AX38" s="13"/>
      <c r="AY38" s="13"/>
      <c r="AZ38" s="13"/>
      <c r="BA38" s="13"/>
      <c r="BB38" s="13"/>
      <c r="BC38" s="13"/>
      <c r="BD38" s="13"/>
      <c r="BE38" s="13"/>
      <c r="BF38" s="5"/>
      <c r="BG38" s="5"/>
      <c r="BH38" s="5"/>
      <c r="BI38" s="5"/>
      <c r="BJ38" s="5"/>
      <c r="BK38" s="5"/>
      <c r="BL38" s="5"/>
      <c r="BM38" s="5"/>
      <c r="BN38" s="5"/>
      <c r="BO38" s="5"/>
      <c r="BP38" s="5"/>
      <c r="BQ38" s="5"/>
    </row>
    <row r="39" spans="2:69" x14ac:dyDescent="0.2">
      <c r="B39" s="13"/>
      <c r="C39" s="13"/>
      <c r="D39" s="13"/>
      <c r="E39" s="13"/>
      <c r="F39" s="13"/>
      <c r="G39" s="13"/>
      <c r="H39" s="13"/>
      <c r="I39" s="13"/>
      <c r="J39" s="13"/>
      <c r="K39" s="13"/>
      <c r="L39" s="13"/>
      <c r="M39" s="13"/>
      <c r="N39" s="13"/>
      <c r="O39" s="13"/>
      <c r="P39" s="13"/>
      <c r="Q39" s="13"/>
      <c r="R39" s="13"/>
      <c r="S39" s="13"/>
      <c r="T39" s="13"/>
      <c r="U39" s="13"/>
      <c r="V39" s="13"/>
      <c r="W39" s="13"/>
      <c r="X39" s="13"/>
      <c r="Y39" s="13"/>
      <c r="Z39" s="13"/>
      <c r="AA39" s="13"/>
      <c r="AB39" s="13"/>
      <c r="AC39" s="13"/>
      <c r="AD39" s="13"/>
      <c r="AE39" s="13"/>
      <c r="AF39" s="13"/>
      <c r="AG39" s="13"/>
      <c r="AH39" s="13"/>
      <c r="AI39" s="13"/>
      <c r="AJ39" s="13"/>
      <c r="AK39" s="13"/>
      <c r="AL39" s="13"/>
      <c r="AM39" s="13"/>
      <c r="AN39" s="13"/>
      <c r="AO39" s="13"/>
      <c r="AP39" s="13"/>
      <c r="AQ39" s="13"/>
      <c r="AR39" s="13"/>
      <c r="AS39" s="13"/>
      <c r="AT39" s="13"/>
      <c r="AU39" s="13"/>
      <c r="AV39" s="13"/>
      <c r="AW39" s="13"/>
      <c r="AX39" s="13"/>
      <c r="AY39" s="13"/>
      <c r="AZ39" s="13"/>
      <c r="BA39" s="13"/>
      <c r="BB39" s="13"/>
      <c r="BC39" s="13"/>
      <c r="BD39" s="13"/>
      <c r="BE39" s="13"/>
      <c r="BF39" s="5"/>
      <c r="BG39" s="5"/>
      <c r="BH39" s="5"/>
      <c r="BI39" s="5"/>
      <c r="BJ39" s="5"/>
      <c r="BK39" s="5"/>
      <c r="BL39" s="5"/>
      <c r="BM39" s="5"/>
      <c r="BN39" s="5"/>
      <c r="BO39" s="5"/>
      <c r="BP39" s="5"/>
      <c r="BQ39" s="5"/>
    </row>
    <row r="40" spans="2:69" x14ac:dyDescent="0.2">
      <c r="B40" s="13"/>
      <c r="C40" s="13"/>
      <c r="D40" s="13"/>
      <c r="E40" s="13"/>
      <c r="F40" s="13"/>
      <c r="G40" s="13"/>
      <c r="H40" s="13"/>
      <c r="I40" s="13"/>
      <c r="J40" s="13"/>
      <c r="K40" s="13"/>
      <c r="L40" s="13"/>
      <c r="M40" s="13"/>
      <c r="N40" s="13"/>
      <c r="O40" s="13"/>
      <c r="P40" s="13"/>
      <c r="Q40" s="13"/>
      <c r="R40" s="13"/>
      <c r="S40" s="13"/>
      <c r="T40" s="13"/>
      <c r="U40" s="13"/>
      <c r="V40" s="13"/>
      <c r="W40" s="13"/>
      <c r="X40" s="13"/>
      <c r="Y40" s="13"/>
      <c r="Z40" s="13"/>
      <c r="AA40" s="13"/>
      <c r="AB40" s="13"/>
      <c r="AC40" s="13"/>
      <c r="AD40" s="13"/>
      <c r="AE40" s="13"/>
      <c r="AF40" s="13"/>
      <c r="AG40" s="13"/>
      <c r="AH40" s="13"/>
      <c r="AI40" s="13"/>
      <c r="AJ40" s="13"/>
      <c r="AK40" s="13"/>
      <c r="AL40" s="13"/>
      <c r="AM40" s="13"/>
      <c r="AN40" s="13"/>
      <c r="AO40" s="13"/>
      <c r="AP40" s="13"/>
      <c r="AQ40" s="13"/>
      <c r="AR40" s="13"/>
      <c r="AS40" s="13"/>
      <c r="AT40" s="13"/>
      <c r="AU40" s="13"/>
      <c r="AV40" s="13"/>
      <c r="AW40" s="13"/>
      <c r="AX40" s="13"/>
      <c r="AY40" s="13"/>
      <c r="AZ40" s="13"/>
      <c r="BA40" s="13"/>
      <c r="BB40" s="13"/>
      <c r="BC40" s="13"/>
      <c r="BD40" s="13"/>
      <c r="BE40" s="13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</row>
    <row r="41" spans="2:69" x14ac:dyDescent="0.2">
      <c r="B41" s="13"/>
      <c r="C41" s="13"/>
      <c r="D41" s="13"/>
      <c r="E41" s="13"/>
      <c r="F41" s="13"/>
      <c r="G41" s="13"/>
      <c r="H41" s="13"/>
      <c r="I41" s="13"/>
      <c r="J41" s="13"/>
      <c r="K41" s="13"/>
      <c r="L41" s="13"/>
      <c r="M41" s="13"/>
      <c r="N41" s="13"/>
      <c r="O41" s="13"/>
      <c r="P41" s="13"/>
      <c r="Q41" s="13"/>
      <c r="R41" s="13"/>
      <c r="S41" s="13"/>
      <c r="T41" s="13"/>
      <c r="U41" s="13"/>
      <c r="V41" s="13"/>
      <c r="W41" s="13"/>
      <c r="X41" s="13"/>
      <c r="Y41" s="13"/>
      <c r="Z41" s="13"/>
      <c r="AA41" s="13"/>
      <c r="AB41" s="13"/>
      <c r="AC41" s="13"/>
      <c r="AD41" s="13"/>
      <c r="AE41" s="13"/>
      <c r="AF41" s="13"/>
      <c r="AG41" s="13"/>
      <c r="AH41" s="13"/>
      <c r="AI41" s="13"/>
      <c r="AJ41" s="13"/>
      <c r="AK41" s="13"/>
      <c r="AL41" s="13"/>
      <c r="AM41" s="13"/>
      <c r="AN41" s="13"/>
      <c r="AO41" s="13"/>
      <c r="AP41" s="13"/>
      <c r="AQ41" s="13"/>
      <c r="AR41" s="13"/>
      <c r="AS41" s="13"/>
      <c r="AT41" s="13"/>
      <c r="AU41" s="13"/>
      <c r="AV41" s="13"/>
      <c r="AW41" s="13"/>
      <c r="AX41" s="13"/>
      <c r="AY41" s="13"/>
      <c r="AZ41" s="13"/>
      <c r="BA41" s="13"/>
      <c r="BB41" s="13"/>
      <c r="BC41" s="13"/>
      <c r="BD41" s="13"/>
      <c r="BE41" s="13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</row>
    <row r="42" spans="2:69" x14ac:dyDescent="0.2">
      <c r="B42" s="13"/>
      <c r="C42" s="13"/>
      <c r="D42" s="13"/>
      <c r="E42" s="13"/>
      <c r="F42" s="13"/>
      <c r="G42" s="13"/>
      <c r="H42" s="13"/>
      <c r="I42" s="13"/>
      <c r="J42" s="13"/>
      <c r="K42" s="13"/>
      <c r="L42" s="13"/>
      <c r="M42" s="13"/>
      <c r="N42" s="13"/>
      <c r="O42" s="13"/>
      <c r="P42" s="13"/>
      <c r="Q42" s="13"/>
      <c r="R42" s="13"/>
      <c r="S42" s="13"/>
      <c r="T42" s="13"/>
      <c r="U42" s="13"/>
      <c r="V42" s="13"/>
      <c r="W42" s="13"/>
      <c r="X42" s="13"/>
      <c r="Y42" s="13"/>
      <c r="Z42" s="13"/>
      <c r="AA42" s="13"/>
      <c r="AB42" s="13"/>
      <c r="AC42" s="13"/>
      <c r="AD42" s="13"/>
      <c r="AE42" s="13"/>
      <c r="AF42" s="13"/>
      <c r="AG42" s="13"/>
      <c r="AH42" s="13"/>
      <c r="AI42" s="13"/>
      <c r="AJ42" s="13"/>
      <c r="AK42" s="13"/>
      <c r="AL42" s="13"/>
      <c r="AM42" s="13"/>
      <c r="AN42" s="13"/>
      <c r="AO42" s="13"/>
      <c r="AP42" s="13"/>
      <c r="AQ42" s="13"/>
      <c r="AR42" s="13"/>
      <c r="AS42" s="13"/>
      <c r="AT42" s="13"/>
      <c r="AU42" s="13"/>
      <c r="AV42" s="13"/>
      <c r="AW42" s="13"/>
      <c r="AX42" s="13"/>
      <c r="AY42" s="13"/>
      <c r="AZ42" s="13"/>
      <c r="BA42" s="13"/>
      <c r="BB42" s="13"/>
      <c r="BC42" s="13"/>
      <c r="BD42" s="13"/>
      <c r="BE42" s="13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</row>
    <row r="43" spans="2:69" x14ac:dyDescent="0.2">
      <c r="B43" s="13"/>
      <c r="C43" s="13"/>
      <c r="D43" s="13"/>
      <c r="E43" s="13"/>
      <c r="F43" s="13"/>
      <c r="G43" s="13"/>
      <c r="H43" s="13"/>
      <c r="I43" s="13"/>
      <c r="J43" s="13"/>
      <c r="K43" s="13"/>
      <c r="L43" s="13"/>
      <c r="M43" s="13"/>
      <c r="N43" s="13"/>
      <c r="O43" s="13"/>
      <c r="P43" s="13"/>
      <c r="Q43" s="13"/>
      <c r="R43" s="13"/>
      <c r="S43" s="13"/>
      <c r="T43" s="13"/>
      <c r="U43" s="13"/>
      <c r="V43" s="13"/>
      <c r="W43" s="13"/>
      <c r="X43" s="13"/>
      <c r="Y43" s="13"/>
      <c r="Z43" s="13"/>
      <c r="AA43" s="13"/>
      <c r="AB43" s="13"/>
      <c r="AC43" s="13"/>
      <c r="AD43" s="13"/>
      <c r="AE43" s="13"/>
      <c r="AF43" s="13"/>
      <c r="AG43" s="13"/>
      <c r="AH43" s="13"/>
      <c r="AI43" s="13"/>
      <c r="AJ43" s="13"/>
      <c r="AK43" s="13"/>
      <c r="AL43" s="13"/>
      <c r="AM43" s="13"/>
      <c r="AN43" s="13"/>
      <c r="AO43" s="13"/>
      <c r="AP43" s="13"/>
      <c r="AQ43" s="13"/>
      <c r="AR43" s="13"/>
      <c r="AS43" s="13"/>
      <c r="AT43" s="13"/>
      <c r="AU43" s="13"/>
      <c r="AV43" s="13"/>
      <c r="AW43" s="13"/>
      <c r="AX43" s="13"/>
      <c r="AY43" s="13"/>
      <c r="AZ43" s="13"/>
      <c r="BA43" s="13"/>
      <c r="BB43" s="13"/>
      <c r="BC43" s="13"/>
      <c r="BD43" s="13"/>
      <c r="BE43" s="13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</row>
    <row r="44" spans="2:69" x14ac:dyDescent="0.2">
      <c r="B44" s="13"/>
      <c r="C44" s="13"/>
      <c r="D44" s="13"/>
      <c r="E44" s="13"/>
      <c r="F44" s="13"/>
      <c r="G44" s="13"/>
      <c r="H44" s="13"/>
      <c r="I44" s="13"/>
      <c r="J44" s="13"/>
      <c r="K44" s="13"/>
      <c r="L44" s="13"/>
      <c r="M44" s="13"/>
      <c r="N44" s="13"/>
      <c r="O44" s="13"/>
      <c r="P44" s="13"/>
      <c r="Q44" s="13"/>
      <c r="R44" s="13"/>
      <c r="S44" s="13"/>
      <c r="T44" s="13"/>
      <c r="U44" s="13"/>
      <c r="V44" s="13"/>
      <c r="W44" s="13"/>
      <c r="X44" s="13"/>
      <c r="Y44" s="13"/>
      <c r="Z44" s="13"/>
      <c r="AA44" s="13"/>
      <c r="AB44" s="13"/>
      <c r="AC44" s="13"/>
      <c r="AD44" s="13"/>
      <c r="AE44" s="13"/>
      <c r="AF44" s="13"/>
      <c r="AG44" s="13"/>
      <c r="AH44" s="13"/>
      <c r="AI44" s="13"/>
      <c r="AJ44" s="13"/>
      <c r="AK44" s="13"/>
      <c r="AL44" s="13"/>
      <c r="AM44" s="13"/>
      <c r="AN44" s="13"/>
      <c r="AO44" s="13"/>
      <c r="AP44" s="13"/>
      <c r="AQ44" s="13"/>
      <c r="AR44" s="13"/>
      <c r="AS44" s="13"/>
      <c r="AT44" s="13"/>
      <c r="AU44" s="13"/>
      <c r="AV44" s="13"/>
      <c r="AW44" s="13"/>
      <c r="AX44" s="13"/>
      <c r="AY44" s="13"/>
      <c r="AZ44" s="13"/>
      <c r="BA44" s="13"/>
      <c r="BB44" s="13"/>
      <c r="BC44" s="13"/>
      <c r="BD44" s="13"/>
      <c r="BE44" s="13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</row>
    <row r="45" spans="2:69" x14ac:dyDescent="0.2">
      <c r="B45" s="13"/>
      <c r="C45" s="13"/>
      <c r="D45" s="13"/>
      <c r="E45" s="13"/>
      <c r="F45" s="13"/>
      <c r="G45" s="13"/>
      <c r="H45" s="13"/>
      <c r="I45" s="13"/>
      <c r="J45" s="13"/>
      <c r="K45" s="13"/>
      <c r="L45" s="13"/>
      <c r="M45" s="13"/>
      <c r="N45" s="13"/>
      <c r="O45" s="13"/>
      <c r="P45" s="13"/>
      <c r="Q45" s="13"/>
      <c r="R45" s="13"/>
      <c r="S45" s="13"/>
      <c r="T45" s="13"/>
      <c r="U45" s="13"/>
      <c r="V45" s="13"/>
      <c r="W45" s="13"/>
      <c r="X45" s="13"/>
      <c r="Y45" s="13"/>
      <c r="Z45" s="13"/>
      <c r="AA45" s="13"/>
      <c r="AB45" s="13"/>
      <c r="AC45" s="13"/>
      <c r="AD45" s="13"/>
      <c r="AE45" s="13"/>
      <c r="AF45" s="13"/>
      <c r="AG45" s="13"/>
      <c r="AH45" s="13"/>
      <c r="AI45" s="13"/>
      <c r="AJ45" s="13"/>
      <c r="AK45" s="13"/>
      <c r="AL45" s="13"/>
      <c r="AM45" s="13"/>
      <c r="AN45" s="13"/>
      <c r="AO45" s="13"/>
      <c r="AP45" s="13"/>
      <c r="AQ45" s="13"/>
      <c r="AR45" s="13"/>
      <c r="AS45" s="13"/>
      <c r="AT45" s="13"/>
      <c r="AU45" s="13"/>
      <c r="AV45" s="13"/>
      <c r="AW45" s="13"/>
      <c r="AX45" s="13"/>
      <c r="AY45" s="13"/>
      <c r="AZ45" s="13"/>
      <c r="BA45" s="13"/>
      <c r="BB45" s="13"/>
      <c r="BC45" s="13"/>
      <c r="BD45" s="13"/>
      <c r="BE45" s="13"/>
      <c r="BF45" s="5"/>
      <c r="BG45" s="5"/>
      <c r="BH45" s="5"/>
      <c r="BI45" s="5"/>
      <c r="BJ45" s="5"/>
      <c r="BK45" s="5"/>
      <c r="BL45" s="5"/>
      <c r="BM45" s="5"/>
      <c r="BN45" s="5"/>
      <c r="BO45" s="5"/>
      <c r="BP45" s="5"/>
      <c r="BQ45" s="5"/>
    </row>
    <row r="46" spans="2:69" x14ac:dyDescent="0.2">
      <c r="B46" s="13"/>
      <c r="C46" s="13"/>
      <c r="D46" s="13"/>
      <c r="E46" s="13"/>
      <c r="F46" s="13"/>
      <c r="G46" s="13"/>
      <c r="H46" s="13"/>
      <c r="I46" s="13"/>
      <c r="J46" s="13"/>
      <c r="K46" s="13"/>
      <c r="L46" s="13"/>
      <c r="M46" s="13"/>
      <c r="N46" s="13"/>
      <c r="O46" s="13"/>
      <c r="P46" s="13"/>
      <c r="Q46" s="13"/>
      <c r="R46" s="13"/>
      <c r="S46" s="13"/>
      <c r="T46" s="13"/>
      <c r="U46" s="13"/>
      <c r="V46" s="13"/>
      <c r="W46" s="13"/>
      <c r="X46" s="13"/>
      <c r="Y46" s="13"/>
      <c r="Z46" s="13"/>
      <c r="AA46" s="13"/>
      <c r="AB46" s="13"/>
      <c r="AC46" s="13"/>
      <c r="AD46" s="13"/>
      <c r="AE46" s="13"/>
      <c r="AF46" s="13"/>
      <c r="AG46" s="13"/>
      <c r="AH46" s="13"/>
      <c r="AI46" s="13"/>
      <c r="AJ46" s="13"/>
      <c r="AK46" s="13"/>
      <c r="AL46" s="13"/>
      <c r="AM46" s="13"/>
      <c r="AN46" s="13"/>
      <c r="AO46" s="13"/>
      <c r="AP46" s="13"/>
      <c r="AQ46" s="13"/>
      <c r="AR46" s="13"/>
      <c r="AS46" s="13"/>
      <c r="AT46" s="13"/>
      <c r="AU46" s="13"/>
      <c r="AV46" s="13"/>
      <c r="AW46" s="13"/>
      <c r="AX46" s="13"/>
      <c r="AY46" s="13"/>
      <c r="AZ46" s="13"/>
      <c r="BA46" s="13"/>
      <c r="BB46" s="13"/>
      <c r="BC46" s="13"/>
      <c r="BD46" s="13"/>
      <c r="BE46" s="13"/>
      <c r="BF46" s="5"/>
      <c r="BG46" s="5"/>
      <c r="BH46" s="5"/>
      <c r="BI46" s="5"/>
      <c r="BJ46" s="5"/>
      <c r="BK46" s="5"/>
      <c r="BL46" s="5"/>
      <c r="BM46" s="5"/>
      <c r="BN46" s="5"/>
      <c r="BO46" s="5"/>
      <c r="BP46" s="5"/>
      <c r="BQ46" s="5"/>
    </row>
    <row r="47" spans="2:69" x14ac:dyDescent="0.2">
      <c r="B47" s="13"/>
      <c r="C47" s="13"/>
      <c r="D47" s="13"/>
      <c r="E47" s="13"/>
      <c r="F47" s="13"/>
      <c r="G47" s="13"/>
      <c r="H47" s="13"/>
      <c r="I47" s="13"/>
      <c r="J47" s="13"/>
      <c r="K47" s="13"/>
      <c r="L47" s="13"/>
      <c r="M47" s="13"/>
      <c r="N47" s="13"/>
      <c r="O47" s="13"/>
      <c r="P47" s="13"/>
      <c r="Q47" s="13"/>
      <c r="R47" s="13"/>
      <c r="S47" s="13"/>
      <c r="T47" s="13"/>
      <c r="U47" s="13"/>
      <c r="V47" s="13"/>
      <c r="W47" s="13"/>
      <c r="X47" s="13"/>
      <c r="Y47" s="13"/>
      <c r="Z47" s="13"/>
      <c r="AA47" s="13"/>
      <c r="AB47" s="13"/>
      <c r="AC47" s="13"/>
      <c r="AD47" s="13"/>
      <c r="AE47" s="13"/>
      <c r="AF47" s="13"/>
      <c r="AG47" s="13"/>
      <c r="AH47" s="13"/>
      <c r="AI47" s="13"/>
      <c r="AJ47" s="13"/>
      <c r="AK47" s="13"/>
      <c r="AL47" s="13"/>
      <c r="AM47" s="13"/>
      <c r="AN47" s="13"/>
      <c r="AO47" s="13"/>
      <c r="AP47" s="13"/>
      <c r="AQ47" s="13"/>
      <c r="AR47" s="13"/>
      <c r="AS47" s="13"/>
      <c r="AT47" s="13"/>
      <c r="AU47" s="13"/>
      <c r="AV47" s="13"/>
      <c r="AW47" s="13"/>
      <c r="AX47" s="13"/>
      <c r="AY47" s="13"/>
      <c r="AZ47" s="13"/>
      <c r="BA47" s="13"/>
      <c r="BB47" s="13"/>
      <c r="BC47" s="13"/>
      <c r="BD47" s="13"/>
      <c r="BE47" s="13"/>
      <c r="BF47" s="5"/>
      <c r="BG47" s="5"/>
      <c r="BH47" s="5"/>
      <c r="BI47" s="5"/>
      <c r="BJ47" s="5"/>
      <c r="BK47" s="5"/>
      <c r="BL47" s="5"/>
      <c r="BM47" s="5"/>
      <c r="BN47" s="5"/>
      <c r="BO47" s="5"/>
      <c r="BP47" s="5"/>
      <c r="BQ47" s="5"/>
    </row>
    <row r="48" spans="2:69" x14ac:dyDescent="0.2">
      <c r="B48" s="13"/>
      <c r="C48" s="13"/>
      <c r="D48" s="13"/>
      <c r="E48" s="13"/>
      <c r="F48" s="13"/>
      <c r="G48" s="13"/>
      <c r="H48" s="13"/>
      <c r="I48" s="13"/>
      <c r="J48" s="13"/>
      <c r="K48" s="13"/>
      <c r="L48" s="13"/>
      <c r="M48" s="13"/>
      <c r="N48" s="13"/>
      <c r="O48" s="13"/>
      <c r="P48" s="13"/>
      <c r="Q48" s="13"/>
      <c r="R48" s="13"/>
      <c r="S48" s="13"/>
      <c r="T48" s="13"/>
      <c r="U48" s="13"/>
      <c r="V48" s="13"/>
      <c r="W48" s="13"/>
      <c r="X48" s="13"/>
      <c r="Y48" s="13"/>
      <c r="Z48" s="13"/>
      <c r="AA48" s="13"/>
      <c r="AB48" s="13"/>
      <c r="AC48" s="13"/>
      <c r="AD48" s="13"/>
      <c r="AE48" s="13"/>
      <c r="AF48" s="13"/>
      <c r="AG48" s="13"/>
      <c r="AH48" s="13"/>
      <c r="AI48" s="13"/>
      <c r="AJ48" s="13"/>
      <c r="AK48" s="13"/>
      <c r="AL48" s="13"/>
      <c r="AM48" s="13"/>
      <c r="AN48" s="13"/>
      <c r="AO48" s="13"/>
      <c r="AP48" s="13"/>
      <c r="AQ48" s="13"/>
      <c r="AR48" s="13"/>
      <c r="AS48" s="13"/>
      <c r="AT48" s="13"/>
      <c r="AU48" s="13"/>
      <c r="AV48" s="13"/>
      <c r="AW48" s="13"/>
      <c r="AX48" s="13"/>
      <c r="AY48" s="13"/>
      <c r="AZ48" s="13"/>
      <c r="BA48" s="13"/>
      <c r="BB48" s="13"/>
      <c r="BC48" s="13"/>
      <c r="BD48" s="13"/>
      <c r="BE48" s="13"/>
      <c r="BF48" s="5"/>
      <c r="BG48" s="5"/>
      <c r="BH48" s="5"/>
      <c r="BI48" s="5"/>
      <c r="BJ48" s="5"/>
      <c r="BK48" s="5"/>
      <c r="BL48" s="5"/>
      <c r="BM48" s="5"/>
      <c r="BN48" s="5"/>
      <c r="BO48" s="5"/>
      <c r="BP48" s="5"/>
      <c r="BQ48" s="5"/>
    </row>
    <row r="49" spans="2:69" x14ac:dyDescent="0.2">
      <c r="B49" s="13"/>
      <c r="C49" s="13"/>
      <c r="D49" s="13"/>
      <c r="E49" s="13"/>
      <c r="F49" s="13"/>
      <c r="G49" s="13"/>
      <c r="H49" s="13"/>
      <c r="I49" s="13"/>
      <c r="J49" s="13"/>
      <c r="K49" s="13"/>
      <c r="L49" s="13"/>
      <c r="M49" s="13"/>
      <c r="N49" s="13"/>
      <c r="O49" s="13"/>
      <c r="P49" s="13"/>
      <c r="Q49" s="13"/>
      <c r="R49" s="13"/>
      <c r="S49" s="13"/>
      <c r="T49" s="13"/>
      <c r="U49" s="13"/>
      <c r="V49" s="13"/>
      <c r="W49" s="13"/>
      <c r="X49" s="13"/>
      <c r="Y49" s="13"/>
      <c r="Z49" s="13"/>
      <c r="AA49" s="13"/>
      <c r="AB49" s="13"/>
      <c r="AC49" s="13"/>
      <c r="AD49" s="13"/>
      <c r="AE49" s="13"/>
      <c r="AF49" s="13"/>
      <c r="AG49" s="13"/>
      <c r="AH49" s="13"/>
      <c r="AI49" s="13"/>
      <c r="AJ49" s="13"/>
      <c r="AK49" s="13"/>
      <c r="AL49" s="13"/>
      <c r="AM49" s="13"/>
      <c r="AN49" s="13"/>
      <c r="AO49" s="13"/>
      <c r="AP49" s="13"/>
      <c r="AQ49" s="13"/>
      <c r="AR49" s="13"/>
      <c r="AS49" s="13"/>
      <c r="AT49" s="13"/>
      <c r="AU49" s="13"/>
      <c r="AV49" s="13"/>
      <c r="AW49" s="13"/>
      <c r="AX49" s="13"/>
      <c r="AY49" s="13"/>
      <c r="AZ49" s="13"/>
      <c r="BA49" s="13"/>
      <c r="BB49" s="13"/>
      <c r="BC49" s="13"/>
      <c r="BD49" s="13"/>
      <c r="BE49" s="13"/>
      <c r="BF49" s="5"/>
      <c r="BG49" s="5"/>
      <c r="BH49" s="5"/>
      <c r="BI49" s="5"/>
      <c r="BJ49" s="5"/>
      <c r="BK49" s="5"/>
      <c r="BL49" s="5"/>
      <c r="BM49" s="5"/>
      <c r="BN49" s="5"/>
      <c r="BO49" s="5"/>
      <c r="BP49" s="5"/>
      <c r="BQ49" s="5"/>
    </row>
    <row r="50" spans="2:69" x14ac:dyDescent="0.2">
      <c r="B50" s="13"/>
      <c r="C50" s="13"/>
      <c r="D50" s="13"/>
      <c r="E50" s="13"/>
      <c r="F50" s="13"/>
      <c r="G50" s="13"/>
      <c r="H50" s="13"/>
      <c r="I50" s="13"/>
      <c r="J50" s="13"/>
      <c r="K50" s="13"/>
      <c r="L50" s="13"/>
      <c r="M50" s="13"/>
      <c r="N50" s="13"/>
      <c r="O50" s="13"/>
      <c r="P50" s="13"/>
      <c r="Q50" s="13"/>
      <c r="R50" s="13"/>
      <c r="S50" s="13"/>
      <c r="T50" s="13"/>
      <c r="U50" s="13"/>
      <c r="V50" s="13"/>
      <c r="W50" s="13"/>
      <c r="X50" s="13"/>
      <c r="Y50" s="13"/>
      <c r="Z50" s="13"/>
      <c r="AA50" s="13"/>
      <c r="AB50" s="13"/>
      <c r="AC50" s="13"/>
      <c r="AD50" s="13"/>
      <c r="AE50" s="13"/>
      <c r="AF50" s="13"/>
      <c r="AG50" s="13"/>
      <c r="AH50" s="13"/>
      <c r="AI50" s="13"/>
      <c r="AJ50" s="13"/>
      <c r="AK50" s="13"/>
      <c r="AL50" s="13"/>
      <c r="AM50" s="13"/>
      <c r="AN50" s="13"/>
      <c r="AO50" s="13"/>
      <c r="AP50" s="13"/>
      <c r="AQ50" s="13"/>
      <c r="AR50" s="13"/>
      <c r="AS50" s="13"/>
      <c r="AT50" s="13"/>
      <c r="AU50" s="13"/>
      <c r="AV50" s="13"/>
      <c r="AW50" s="13"/>
      <c r="AX50" s="13"/>
      <c r="AY50" s="13"/>
      <c r="AZ50" s="13"/>
      <c r="BA50" s="13"/>
      <c r="BB50" s="13"/>
      <c r="BC50" s="13"/>
      <c r="BD50" s="13"/>
      <c r="BE50" s="13"/>
      <c r="BF50" s="5"/>
      <c r="BG50" s="5"/>
      <c r="BH50" s="5"/>
      <c r="BI50" s="5"/>
      <c r="BJ50" s="5"/>
      <c r="BK50" s="5"/>
      <c r="BL50" s="5"/>
      <c r="BM50" s="5"/>
      <c r="BN50" s="5"/>
      <c r="BO50" s="5"/>
      <c r="BP50" s="5"/>
      <c r="BQ50" s="5"/>
    </row>
    <row r="51" spans="2:69" x14ac:dyDescent="0.2">
      <c r="B51" s="13"/>
      <c r="C51" s="13"/>
      <c r="D51" s="13"/>
      <c r="E51" s="13"/>
      <c r="F51" s="13"/>
      <c r="G51" s="13"/>
      <c r="H51" s="13"/>
      <c r="I51" s="13"/>
      <c r="J51" s="13"/>
      <c r="K51" s="13"/>
      <c r="L51" s="13"/>
      <c r="M51" s="13"/>
      <c r="N51" s="13"/>
      <c r="O51" s="13"/>
      <c r="P51" s="13"/>
      <c r="Q51" s="13"/>
      <c r="R51" s="13"/>
      <c r="S51" s="13"/>
      <c r="T51" s="13"/>
      <c r="U51" s="13"/>
      <c r="V51" s="13"/>
      <c r="W51" s="13"/>
      <c r="X51" s="13"/>
      <c r="Y51" s="13"/>
      <c r="Z51" s="13"/>
      <c r="AA51" s="13"/>
      <c r="AB51" s="13"/>
      <c r="AC51" s="13"/>
      <c r="AD51" s="13"/>
      <c r="AE51" s="13"/>
      <c r="AF51" s="13"/>
      <c r="AG51" s="13"/>
      <c r="AH51" s="13"/>
      <c r="AI51" s="13"/>
      <c r="AJ51" s="13"/>
      <c r="AK51" s="13"/>
      <c r="AL51" s="13"/>
      <c r="AM51" s="13"/>
      <c r="AN51" s="13"/>
      <c r="AO51" s="13"/>
      <c r="AP51" s="13"/>
      <c r="AQ51" s="13"/>
      <c r="AR51" s="13"/>
      <c r="AS51" s="13"/>
      <c r="AT51" s="13"/>
      <c r="AU51" s="13"/>
      <c r="AV51" s="13"/>
      <c r="AW51" s="13"/>
      <c r="AX51" s="13"/>
      <c r="AY51" s="13"/>
      <c r="AZ51" s="13"/>
      <c r="BA51" s="13"/>
      <c r="BB51" s="13"/>
      <c r="BC51" s="13"/>
      <c r="BD51" s="13"/>
      <c r="BE51" s="13"/>
      <c r="BF51" s="5"/>
      <c r="BG51" s="5"/>
      <c r="BH51" s="5"/>
      <c r="BI51" s="5"/>
      <c r="BJ51" s="5"/>
      <c r="BK51" s="5"/>
      <c r="BL51" s="5"/>
      <c r="BM51" s="5"/>
      <c r="BN51" s="5"/>
      <c r="BO51" s="5"/>
      <c r="BP51" s="5"/>
      <c r="BQ51" s="5"/>
    </row>
    <row r="52" spans="2:69" x14ac:dyDescent="0.2">
      <c r="B52" s="13"/>
      <c r="C52" s="13"/>
      <c r="D52" s="13"/>
      <c r="E52" s="13"/>
      <c r="F52" s="13"/>
      <c r="G52" s="13"/>
      <c r="H52" s="13"/>
      <c r="I52" s="13"/>
      <c r="J52" s="13"/>
      <c r="K52" s="13"/>
      <c r="L52" s="13"/>
      <c r="M52" s="13"/>
      <c r="N52" s="13"/>
      <c r="O52" s="13"/>
      <c r="P52" s="13"/>
      <c r="Q52" s="13"/>
      <c r="R52" s="13"/>
      <c r="S52" s="13"/>
      <c r="T52" s="13"/>
      <c r="U52" s="13"/>
      <c r="V52" s="13"/>
      <c r="W52" s="13"/>
      <c r="X52" s="13"/>
      <c r="Y52" s="13"/>
      <c r="Z52" s="13"/>
      <c r="AA52" s="13"/>
      <c r="AB52" s="13"/>
      <c r="AC52" s="13"/>
      <c r="AD52" s="13"/>
      <c r="AE52" s="13"/>
      <c r="AF52" s="13"/>
      <c r="AG52" s="13"/>
      <c r="AH52" s="13"/>
      <c r="AI52" s="13"/>
      <c r="AJ52" s="13"/>
      <c r="AK52" s="13"/>
      <c r="AL52" s="13"/>
      <c r="AM52" s="13"/>
      <c r="AN52" s="13"/>
      <c r="AO52" s="13"/>
      <c r="AP52" s="13"/>
      <c r="AQ52" s="13"/>
      <c r="AR52" s="13"/>
      <c r="AS52" s="13"/>
      <c r="AT52" s="13"/>
      <c r="AU52" s="13"/>
      <c r="AV52" s="13"/>
      <c r="AW52" s="13"/>
      <c r="AX52" s="13"/>
      <c r="AY52" s="13"/>
      <c r="AZ52" s="13"/>
      <c r="BA52" s="13"/>
      <c r="BB52" s="13"/>
      <c r="BC52" s="13"/>
      <c r="BD52" s="13"/>
      <c r="BE52" s="13"/>
      <c r="BF52" s="5"/>
      <c r="BG52" s="5"/>
      <c r="BH52" s="5"/>
      <c r="BI52" s="5"/>
      <c r="BJ52" s="5"/>
      <c r="BK52" s="5"/>
      <c r="BL52" s="5"/>
      <c r="BM52" s="5"/>
      <c r="BN52" s="5"/>
      <c r="BO52" s="5"/>
      <c r="BP52" s="5"/>
      <c r="BQ52" s="5"/>
    </row>
    <row r="53" spans="2:69" x14ac:dyDescent="0.2">
      <c r="B53" s="13"/>
      <c r="C53" s="13"/>
      <c r="D53" s="13"/>
      <c r="E53" s="13"/>
      <c r="F53" s="13"/>
      <c r="G53" s="13"/>
      <c r="H53" s="13"/>
      <c r="I53" s="13"/>
      <c r="J53" s="13"/>
      <c r="K53" s="13"/>
      <c r="L53" s="13"/>
      <c r="M53" s="13"/>
      <c r="N53" s="13"/>
      <c r="O53" s="13"/>
      <c r="P53" s="13"/>
      <c r="Q53" s="13"/>
      <c r="R53" s="13"/>
      <c r="S53" s="13"/>
      <c r="T53" s="13"/>
      <c r="U53" s="13"/>
      <c r="V53" s="13"/>
      <c r="W53" s="13"/>
      <c r="X53" s="13"/>
      <c r="Y53" s="13"/>
      <c r="Z53" s="13"/>
      <c r="AA53" s="13"/>
      <c r="AB53" s="13"/>
      <c r="AC53" s="13"/>
      <c r="AD53" s="13"/>
      <c r="AE53" s="13"/>
      <c r="AF53" s="13"/>
      <c r="AG53" s="13"/>
      <c r="AH53" s="13"/>
      <c r="AI53" s="13"/>
      <c r="AJ53" s="13"/>
      <c r="AK53" s="13"/>
      <c r="AL53" s="13"/>
      <c r="AM53" s="13"/>
      <c r="AN53" s="13"/>
      <c r="AO53" s="13"/>
      <c r="AP53" s="13"/>
      <c r="AQ53" s="13"/>
      <c r="AR53" s="13"/>
      <c r="AS53" s="13"/>
      <c r="AT53" s="13"/>
      <c r="AU53" s="13"/>
      <c r="AV53" s="13"/>
      <c r="AW53" s="13"/>
      <c r="AX53" s="13"/>
      <c r="AY53" s="13"/>
      <c r="AZ53" s="13"/>
      <c r="BA53" s="13"/>
      <c r="BB53" s="13"/>
      <c r="BC53" s="13"/>
      <c r="BD53" s="13"/>
      <c r="BE53" s="13"/>
      <c r="BF53" s="5"/>
      <c r="BG53" s="5"/>
      <c r="BH53" s="5"/>
      <c r="BI53" s="5"/>
      <c r="BJ53" s="5"/>
      <c r="BK53" s="5"/>
      <c r="BL53" s="5"/>
      <c r="BM53" s="5"/>
      <c r="BN53" s="5"/>
      <c r="BO53" s="5"/>
      <c r="BP53" s="5"/>
      <c r="BQ53" s="5"/>
    </row>
    <row r="54" spans="2:69" x14ac:dyDescent="0.2">
      <c r="B54" s="13"/>
      <c r="C54" s="13"/>
      <c r="D54" s="13"/>
      <c r="E54" s="13"/>
      <c r="F54" s="13"/>
      <c r="G54" s="13"/>
      <c r="H54" s="13"/>
      <c r="I54" s="13"/>
      <c r="J54" s="13"/>
      <c r="K54" s="13"/>
      <c r="L54" s="13"/>
      <c r="M54" s="13"/>
      <c r="N54" s="13"/>
      <c r="O54" s="13"/>
      <c r="P54" s="13"/>
      <c r="Q54" s="13"/>
      <c r="R54" s="13"/>
      <c r="S54" s="13"/>
      <c r="T54" s="13"/>
      <c r="U54" s="13"/>
      <c r="V54" s="13"/>
      <c r="W54" s="13"/>
      <c r="X54" s="13"/>
      <c r="Y54" s="13"/>
      <c r="Z54" s="13"/>
      <c r="AA54" s="13"/>
      <c r="AB54" s="13"/>
      <c r="AC54" s="13"/>
      <c r="AD54" s="13"/>
      <c r="AE54" s="13"/>
      <c r="AF54" s="13"/>
      <c r="AG54" s="13"/>
      <c r="AH54" s="13"/>
      <c r="AI54" s="13"/>
      <c r="AJ54" s="13"/>
      <c r="AK54" s="13"/>
      <c r="AL54" s="13"/>
      <c r="AM54" s="13"/>
      <c r="AN54" s="13"/>
      <c r="AO54" s="13"/>
      <c r="AP54" s="13"/>
      <c r="AQ54" s="13"/>
      <c r="AR54" s="13"/>
      <c r="AS54" s="13"/>
      <c r="AT54" s="13"/>
      <c r="AU54" s="13"/>
      <c r="AV54" s="13"/>
      <c r="AW54" s="13"/>
      <c r="AX54" s="13"/>
      <c r="AY54" s="13"/>
      <c r="AZ54" s="13"/>
      <c r="BA54" s="13"/>
      <c r="BB54" s="13"/>
      <c r="BC54" s="13"/>
      <c r="BD54" s="13"/>
      <c r="BE54" s="13"/>
      <c r="BF54" s="5"/>
      <c r="BG54" s="5"/>
      <c r="BH54" s="5"/>
      <c r="BI54" s="5"/>
      <c r="BJ54" s="5"/>
      <c r="BK54" s="5"/>
      <c r="BL54" s="5"/>
      <c r="BM54" s="5"/>
      <c r="BN54" s="5"/>
      <c r="BO54" s="5"/>
      <c r="BP54" s="5"/>
      <c r="BQ54" s="5"/>
    </row>
    <row r="55" spans="2:69" x14ac:dyDescent="0.2">
      <c r="B55" s="13"/>
      <c r="C55" s="13"/>
      <c r="D55" s="13"/>
      <c r="E55" s="13"/>
      <c r="F55" s="13"/>
      <c r="G55" s="13"/>
      <c r="H55" s="13"/>
      <c r="I55" s="13"/>
      <c r="J55" s="13"/>
      <c r="K55" s="13"/>
      <c r="L55" s="13"/>
      <c r="M55" s="13"/>
      <c r="N55" s="13"/>
      <c r="O55" s="13"/>
      <c r="P55" s="13"/>
      <c r="Q55" s="13"/>
      <c r="R55" s="13"/>
      <c r="S55" s="13"/>
      <c r="T55" s="13"/>
      <c r="U55" s="13"/>
      <c r="V55" s="13"/>
      <c r="W55" s="13"/>
      <c r="X55" s="13"/>
      <c r="Y55" s="13"/>
      <c r="Z55" s="13"/>
      <c r="AA55" s="13"/>
      <c r="AB55" s="13"/>
      <c r="AC55" s="13"/>
      <c r="AD55" s="13"/>
      <c r="AE55" s="13"/>
      <c r="AF55" s="13"/>
      <c r="AG55" s="13"/>
      <c r="AH55" s="13"/>
      <c r="AI55" s="13"/>
      <c r="AJ55" s="13"/>
      <c r="AK55" s="13"/>
      <c r="AL55" s="13"/>
      <c r="AM55" s="13"/>
      <c r="AN55" s="13"/>
      <c r="AO55" s="13"/>
      <c r="AP55" s="13"/>
      <c r="AQ55" s="13"/>
      <c r="AR55" s="13"/>
      <c r="AS55" s="13"/>
      <c r="AT55" s="13"/>
      <c r="AU55" s="13"/>
      <c r="AV55" s="13"/>
      <c r="AW55" s="13"/>
      <c r="AX55" s="13"/>
      <c r="AY55" s="13"/>
      <c r="AZ55" s="13"/>
      <c r="BA55" s="13"/>
      <c r="BB55" s="13"/>
      <c r="BC55" s="13"/>
      <c r="BD55" s="13"/>
      <c r="BE55" s="13"/>
      <c r="BF55" s="5"/>
      <c r="BG55" s="5"/>
      <c r="BH55" s="5"/>
      <c r="BI55" s="5"/>
      <c r="BJ55" s="5"/>
      <c r="BK55" s="5"/>
      <c r="BL55" s="5"/>
      <c r="BM55" s="5"/>
      <c r="BN55" s="5"/>
      <c r="BO55" s="5"/>
      <c r="BP55" s="5"/>
      <c r="BQ55" s="5"/>
    </row>
    <row r="56" spans="2:69" x14ac:dyDescent="0.2">
      <c r="B56" s="13"/>
      <c r="C56" s="13"/>
      <c r="D56" s="13"/>
      <c r="E56" s="13"/>
      <c r="F56" s="13"/>
      <c r="G56" s="13"/>
      <c r="H56" s="13"/>
      <c r="I56" s="13"/>
      <c r="J56" s="13"/>
      <c r="K56" s="13"/>
      <c r="L56" s="13"/>
      <c r="M56" s="13"/>
      <c r="N56" s="13"/>
      <c r="O56" s="13"/>
      <c r="P56" s="13"/>
      <c r="Q56" s="13"/>
      <c r="R56" s="13"/>
      <c r="S56" s="13"/>
      <c r="T56" s="13"/>
      <c r="U56" s="13"/>
      <c r="V56" s="13"/>
      <c r="W56" s="13"/>
      <c r="X56" s="13"/>
      <c r="Y56" s="13"/>
      <c r="Z56" s="13"/>
      <c r="AA56" s="13"/>
      <c r="AB56" s="13"/>
      <c r="AC56" s="13"/>
      <c r="AD56" s="13"/>
      <c r="AE56" s="13"/>
      <c r="AF56" s="13"/>
      <c r="AG56" s="13"/>
      <c r="AH56" s="13"/>
      <c r="AI56" s="13"/>
      <c r="AJ56" s="13"/>
      <c r="AK56" s="13"/>
      <c r="AL56" s="13"/>
      <c r="AM56" s="13"/>
      <c r="AN56" s="13"/>
      <c r="AO56" s="13"/>
      <c r="AP56" s="13"/>
      <c r="AQ56" s="13"/>
      <c r="AR56" s="13"/>
      <c r="AS56" s="13"/>
      <c r="AT56" s="13"/>
      <c r="AU56" s="13"/>
      <c r="AV56" s="13"/>
      <c r="AW56" s="13"/>
      <c r="AX56" s="13"/>
      <c r="AY56" s="13"/>
      <c r="AZ56" s="13"/>
      <c r="BA56" s="13"/>
      <c r="BB56" s="13"/>
      <c r="BC56" s="13"/>
      <c r="BD56" s="13"/>
      <c r="BE56" s="13"/>
      <c r="BF56" s="5"/>
      <c r="BG56" s="5"/>
      <c r="BH56" s="5"/>
      <c r="BI56" s="5"/>
      <c r="BJ56" s="5"/>
      <c r="BK56" s="5"/>
      <c r="BL56" s="5"/>
      <c r="BM56" s="5"/>
      <c r="BN56" s="5"/>
      <c r="BO56" s="5"/>
      <c r="BP56" s="5"/>
      <c r="BQ56" s="5"/>
    </row>
    <row r="57" spans="2:69" x14ac:dyDescent="0.2">
      <c r="B57" s="13"/>
      <c r="C57" s="13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13"/>
      <c r="X57" s="13"/>
      <c r="Y57" s="13"/>
      <c r="Z57" s="13"/>
      <c r="AA57" s="13"/>
      <c r="AB57" s="13"/>
      <c r="AC57" s="13"/>
      <c r="AD57" s="13"/>
      <c r="AE57" s="13"/>
      <c r="AF57" s="13"/>
      <c r="AG57" s="13"/>
      <c r="AH57" s="13"/>
      <c r="AI57" s="13"/>
      <c r="AJ57" s="13"/>
      <c r="AK57" s="13"/>
      <c r="AL57" s="13"/>
      <c r="AM57" s="13"/>
      <c r="AN57" s="13"/>
      <c r="AO57" s="13"/>
      <c r="AP57" s="13"/>
      <c r="AQ57" s="13"/>
      <c r="AR57" s="13"/>
      <c r="AS57" s="13"/>
      <c r="AT57" s="13"/>
      <c r="AU57" s="13"/>
      <c r="AV57" s="13"/>
      <c r="AW57" s="13"/>
      <c r="AX57" s="13"/>
      <c r="AY57" s="13"/>
      <c r="AZ57" s="13"/>
      <c r="BA57" s="13"/>
      <c r="BB57" s="13"/>
      <c r="BC57" s="13"/>
      <c r="BD57" s="13"/>
      <c r="BE57" s="13"/>
      <c r="BF57" s="5"/>
      <c r="BG57" s="5"/>
      <c r="BH57" s="5"/>
      <c r="BI57" s="5"/>
      <c r="BJ57" s="5"/>
      <c r="BK57" s="5"/>
      <c r="BL57" s="5"/>
      <c r="BM57" s="5"/>
      <c r="BN57" s="5"/>
      <c r="BO57" s="5"/>
      <c r="BP57" s="5"/>
      <c r="BQ57" s="5"/>
    </row>
    <row r="58" spans="2:69" x14ac:dyDescent="0.2">
      <c r="B58" s="13"/>
      <c r="C58" s="13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13"/>
      <c r="X58" s="13"/>
      <c r="Y58" s="13"/>
      <c r="Z58" s="13"/>
      <c r="AA58" s="13"/>
      <c r="AB58" s="13"/>
      <c r="AC58" s="13"/>
      <c r="AD58" s="13"/>
      <c r="AE58" s="13"/>
      <c r="AF58" s="13"/>
      <c r="AG58" s="13"/>
      <c r="AH58" s="13"/>
      <c r="AI58" s="13"/>
      <c r="AJ58" s="13"/>
      <c r="AK58" s="13"/>
      <c r="AL58" s="13"/>
      <c r="AM58" s="13"/>
      <c r="AN58" s="13"/>
      <c r="AO58" s="13"/>
      <c r="AP58" s="13"/>
      <c r="AQ58" s="13"/>
      <c r="AR58" s="13"/>
      <c r="AS58" s="13"/>
      <c r="AT58" s="13"/>
      <c r="AU58" s="13"/>
      <c r="AV58" s="13"/>
      <c r="AW58" s="13"/>
      <c r="AX58" s="13"/>
      <c r="AY58" s="13"/>
      <c r="AZ58" s="13"/>
      <c r="BA58" s="13"/>
      <c r="BB58" s="13"/>
      <c r="BC58" s="13"/>
      <c r="BD58" s="13"/>
      <c r="BE58" s="13"/>
      <c r="BF58" s="5"/>
      <c r="BG58" s="5"/>
      <c r="BH58" s="5"/>
      <c r="BI58" s="5"/>
      <c r="BJ58" s="5"/>
      <c r="BK58" s="5"/>
      <c r="BL58" s="5"/>
      <c r="BM58" s="5"/>
      <c r="BN58" s="5"/>
      <c r="BO58" s="5"/>
      <c r="BP58" s="5"/>
      <c r="BQ58" s="5"/>
    </row>
    <row r="59" spans="2:69" x14ac:dyDescent="0.2">
      <c r="Y59" s="13"/>
      <c r="Z59" s="13"/>
      <c r="AA59" s="13"/>
      <c r="AB59" s="13"/>
      <c r="AC59" s="13"/>
      <c r="AD59" s="13"/>
      <c r="AE59" s="13"/>
      <c r="AF59" s="13"/>
      <c r="AG59" s="13"/>
      <c r="AH59" s="13"/>
      <c r="AI59" s="13"/>
      <c r="AJ59" s="13"/>
      <c r="AK59" s="13"/>
      <c r="AL59" s="13"/>
      <c r="AM59" s="13"/>
      <c r="AN59" s="13"/>
      <c r="AO59" s="13"/>
      <c r="AP59" s="13"/>
      <c r="AQ59" s="13"/>
      <c r="AR59" s="13"/>
      <c r="AS59" s="6"/>
      <c r="AT59" s="6"/>
      <c r="AU59" s="6"/>
      <c r="AV59" s="6"/>
      <c r="AW59" s="6"/>
      <c r="AX59" s="6"/>
      <c r="AY59" s="6"/>
      <c r="AZ59" s="6"/>
      <c r="BA59" s="6"/>
      <c r="BB59" s="6"/>
      <c r="BC59" s="6"/>
      <c r="BD59" s="6"/>
      <c r="BF59" s="5"/>
      <c r="BG59" s="5"/>
      <c r="BH59" s="5"/>
      <c r="BI59" s="5"/>
      <c r="BJ59" s="5"/>
      <c r="BK59" s="5"/>
      <c r="BL59" s="5"/>
      <c r="BM59" s="5"/>
      <c r="BN59" s="5"/>
      <c r="BO59" s="5"/>
      <c r="BP59" s="5"/>
      <c r="BQ59" s="5"/>
    </row>
    <row r="60" spans="2:69" x14ac:dyDescent="0.2">
      <c r="AK60" s="6"/>
      <c r="AL60" s="6"/>
      <c r="AM60" s="6"/>
      <c r="AN60" s="6"/>
      <c r="AO60" s="6"/>
      <c r="AP60" s="6"/>
      <c r="AQ60" s="6"/>
      <c r="AR60" s="6"/>
      <c r="AS60" s="6"/>
      <c r="AT60" s="6"/>
      <c r="AU60" s="6"/>
      <c r="AV60" s="6"/>
      <c r="AW60" s="6"/>
      <c r="AX60" s="6"/>
      <c r="AY60" s="6"/>
      <c r="AZ60" s="6"/>
      <c r="BA60" s="6"/>
      <c r="BB60" s="6"/>
      <c r="BC60" s="6"/>
      <c r="BD60" s="6"/>
      <c r="BF60" s="5"/>
      <c r="BG60" s="5"/>
      <c r="BH60" s="5"/>
      <c r="BI60" s="5"/>
      <c r="BJ60" s="5"/>
      <c r="BK60" s="5"/>
      <c r="BL60" s="5"/>
      <c r="BM60" s="5"/>
      <c r="BN60" s="5"/>
      <c r="BO60" s="5"/>
      <c r="BP60" s="5"/>
      <c r="BQ60" s="5"/>
    </row>
    <row r="61" spans="2:69" x14ac:dyDescent="0.2">
      <c r="AK61" s="6"/>
      <c r="AL61" s="6"/>
      <c r="AM61" s="6"/>
      <c r="AN61" s="6"/>
      <c r="AO61" s="6"/>
      <c r="AP61" s="6"/>
      <c r="AQ61" s="6"/>
      <c r="AR61" s="6"/>
      <c r="AS61" s="6"/>
      <c r="AT61" s="6"/>
      <c r="AU61" s="6"/>
      <c r="AV61" s="6"/>
      <c r="AW61" s="6"/>
      <c r="AX61" s="6"/>
      <c r="AY61" s="6"/>
      <c r="AZ61" s="6"/>
      <c r="BA61" s="6"/>
      <c r="BB61" s="6"/>
      <c r="BC61" s="6"/>
      <c r="BD61" s="6"/>
      <c r="BF61" s="5"/>
      <c r="BG61" s="5"/>
      <c r="BH61" s="5"/>
      <c r="BI61" s="5"/>
      <c r="BJ61" s="5"/>
      <c r="BK61" s="5"/>
      <c r="BL61" s="5"/>
      <c r="BM61" s="5"/>
      <c r="BN61" s="5"/>
      <c r="BO61" s="5"/>
      <c r="BP61" s="5"/>
      <c r="BQ61" s="5"/>
    </row>
    <row r="62" spans="2:69" x14ac:dyDescent="0.2">
      <c r="AK62" s="6"/>
      <c r="AL62" s="6"/>
      <c r="AM62" s="6"/>
      <c r="AN62" s="6"/>
      <c r="AO62" s="6"/>
      <c r="AP62" s="6"/>
      <c r="AQ62" s="6"/>
      <c r="AR62" s="6"/>
      <c r="AS62" s="6"/>
      <c r="AT62" s="6"/>
      <c r="AU62" s="6"/>
      <c r="AV62" s="6"/>
      <c r="AW62" s="6"/>
      <c r="AX62" s="6"/>
      <c r="AY62" s="6"/>
      <c r="AZ62" s="6"/>
      <c r="BA62" s="6"/>
      <c r="BB62" s="6"/>
      <c r="BC62" s="6"/>
      <c r="BD62" s="6"/>
      <c r="BF62" s="5"/>
      <c r="BG62" s="5"/>
      <c r="BH62" s="5"/>
      <c r="BI62" s="5"/>
      <c r="BJ62" s="5"/>
      <c r="BK62" s="5"/>
      <c r="BL62" s="5"/>
      <c r="BM62" s="5"/>
      <c r="BN62" s="5"/>
      <c r="BO62" s="5"/>
      <c r="BP62" s="5"/>
      <c r="BQ62" s="5"/>
    </row>
    <row r="63" spans="2:69" x14ac:dyDescent="0.2">
      <c r="AK63" s="6"/>
      <c r="AL63" s="6"/>
      <c r="AM63" s="6"/>
      <c r="AN63" s="6"/>
      <c r="AO63" s="6"/>
      <c r="AP63" s="6"/>
      <c r="AQ63" s="6"/>
      <c r="AR63" s="6"/>
      <c r="AS63" s="6"/>
      <c r="AT63" s="6"/>
      <c r="AU63" s="6"/>
      <c r="AV63" s="6"/>
      <c r="AW63" s="6"/>
      <c r="AX63" s="6"/>
      <c r="AY63" s="6"/>
      <c r="AZ63" s="6"/>
      <c r="BA63" s="6"/>
      <c r="BB63" s="6"/>
      <c r="BC63" s="6"/>
      <c r="BD63" s="6"/>
      <c r="BF63" s="5"/>
      <c r="BG63" s="5"/>
      <c r="BH63" s="5"/>
      <c r="BI63" s="5"/>
      <c r="BJ63" s="5"/>
      <c r="BK63" s="5"/>
      <c r="BL63" s="5"/>
      <c r="BM63" s="5"/>
      <c r="BN63" s="5"/>
      <c r="BO63" s="5"/>
      <c r="BP63" s="5"/>
      <c r="BQ63" s="5"/>
    </row>
    <row r="64" spans="2:69" x14ac:dyDescent="0.2">
      <c r="AK64" s="6"/>
      <c r="AL64" s="6"/>
      <c r="AM64" s="6"/>
      <c r="AN64" s="6"/>
      <c r="AO64" s="6"/>
      <c r="AP64" s="6"/>
      <c r="AQ64" s="6"/>
      <c r="AR64" s="6"/>
      <c r="AS64" s="6"/>
      <c r="AT64" s="6"/>
      <c r="AU64" s="6"/>
      <c r="AV64" s="6"/>
      <c r="AW64" s="6"/>
      <c r="AX64" s="6"/>
      <c r="AY64" s="6"/>
      <c r="AZ64" s="6"/>
      <c r="BA64" s="6"/>
      <c r="BB64" s="6"/>
      <c r="BC64" s="6"/>
      <c r="BD64" s="6"/>
      <c r="BF64" s="5"/>
      <c r="BG64" s="5"/>
      <c r="BH64" s="5"/>
      <c r="BI64" s="5"/>
      <c r="BJ64" s="5"/>
      <c r="BK64" s="5"/>
      <c r="BL64" s="5"/>
      <c r="BM64" s="5"/>
      <c r="BN64" s="5"/>
      <c r="BO64" s="5"/>
      <c r="BP64" s="5"/>
      <c r="BQ64" s="5"/>
    </row>
    <row r="65" spans="37:69" x14ac:dyDescent="0.2">
      <c r="AK65" s="6"/>
      <c r="AL65" s="6"/>
      <c r="AM65" s="6"/>
      <c r="AN65" s="6"/>
      <c r="AO65" s="6"/>
      <c r="AP65" s="6"/>
      <c r="AQ65" s="6"/>
      <c r="AR65" s="6"/>
      <c r="AS65" s="6"/>
      <c r="AT65" s="6"/>
      <c r="AU65" s="6"/>
      <c r="AV65" s="6"/>
      <c r="AW65" s="6"/>
      <c r="AX65" s="6"/>
      <c r="AY65" s="6"/>
      <c r="AZ65" s="6"/>
      <c r="BA65" s="6"/>
      <c r="BB65" s="6"/>
      <c r="BC65" s="6"/>
      <c r="BD65" s="6"/>
      <c r="BF65" s="5"/>
      <c r="BG65" s="5"/>
      <c r="BH65" s="5"/>
      <c r="BI65" s="5"/>
      <c r="BJ65" s="5"/>
      <c r="BK65" s="5"/>
      <c r="BL65" s="5"/>
      <c r="BM65" s="5"/>
      <c r="BN65" s="5"/>
      <c r="BO65" s="5"/>
      <c r="BP65" s="5"/>
      <c r="BQ65" s="5"/>
    </row>
    <row r="66" spans="37:69" x14ac:dyDescent="0.2">
      <c r="AK66" s="6"/>
      <c r="AL66" s="6"/>
      <c r="AM66" s="6"/>
      <c r="AN66" s="6"/>
      <c r="AO66" s="6"/>
      <c r="AP66" s="6"/>
      <c r="AQ66" s="6"/>
      <c r="AR66" s="6"/>
      <c r="AS66" s="6"/>
      <c r="AT66" s="6"/>
      <c r="AU66" s="6"/>
      <c r="AV66" s="6"/>
      <c r="AW66" s="6"/>
      <c r="AX66" s="6"/>
      <c r="AY66" s="6"/>
      <c r="AZ66" s="6"/>
      <c r="BA66" s="6"/>
      <c r="BB66" s="6"/>
      <c r="BC66" s="6"/>
      <c r="BD66" s="6"/>
      <c r="BF66" s="5"/>
      <c r="BG66" s="5"/>
      <c r="BH66" s="5"/>
      <c r="BI66" s="5"/>
      <c r="BJ66" s="5"/>
      <c r="BK66" s="5"/>
      <c r="BL66" s="5"/>
      <c r="BM66" s="5"/>
      <c r="BN66" s="5"/>
      <c r="BO66" s="5"/>
      <c r="BP66" s="5"/>
      <c r="BQ66" s="5"/>
    </row>
    <row r="67" spans="37:69" x14ac:dyDescent="0.2">
      <c r="AK67" s="6"/>
      <c r="AL67" s="6"/>
      <c r="AM67" s="6"/>
      <c r="AN67" s="6"/>
      <c r="AO67" s="6"/>
      <c r="AP67" s="6"/>
      <c r="AQ67" s="6"/>
      <c r="AR67" s="6"/>
      <c r="AS67" s="6"/>
      <c r="AT67" s="6"/>
      <c r="AU67" s="6"/>
      <c r="AV67" s="6"/>
      <c r="AW67" s="6"/>
      <c r="AX67" s="6"/>
      <c r="AY67" s="6"/>
      <c r="AZ67" s="6"/>
      <c r="BA67" s="6"/>
      <c r="BB67" s="6"/>
      <c r="BC67" s="6"/>
      <c r="BD67" s="6"/>
      <c r="BF67" s="5"/>
      <c r="BG67" s="5"/>
      <c r="BH67" s="5"/>
      <c r="BI67" s="5"/>
      <c r="BJ67" s="5"/>
      <c r="BK67" s="5"/>
      <c r="BL67" s="5"/>
      <c r="BM67" s="5"/>
      <c r="BN67" s="5"/>
      <c r="BO67" s="5"/>
      <c r="BP67" s="5"/>
      <c r="BQ67" s="5"/>
    </row>
    <row r="68" spans="37:69" x14ac:dyDescent="0.2">
      <c r="AK68" s="6"/>
      <c r="AL68" s="6"/>
      <c r="AM68" s="6"/>
      <c r="AN68" s="6"/>
      <c r="AO68" s="6"/>
      <c r="AP68" s="6"/>
      <c r="AQ68" s="6"/>
      <c r="AR68" s="6"/>
      <c r="AS68" s="6"/>
      <c r="AT68" s="6"/>
      <c r="AU68" s="6"/>
      <c r="AV68" s="6"/>
      <c r="AW68" s="6"/>
      <c r="AX68" s="6"/>
      <c r="AY68" s="6"/>
      <c r="AZ68" s="6"/>
      <c r="BA68" s="6"/>
      <c r="BB68" s="6"/>
      <c r="BC68" s="6"/>
      <c r="BD68" s="6"/>
      <c r="BF68" s="5"/>
      <c r="BG68" s="5"/>
      <c r="BH68" s="5"/>
      <c r="BI68" s="5"/>
      <c r="BJ68" s="5"/>
      <c r="BK68" s="5"/>
      <c r="BL68" s="5"/>
      <c r="BM68" s="5"/>
      <c r="BN68" s="5"/>
      <c r="BO68" s="5"/>
      <c r="BP68" s="5"/>
      <c r="BQ68" s="5"/>
    </row>
    <row r="69" spans="37:69" x14ac:dyDescent="0.2">
      <c r="AK69" s="6"/>
      <c r="AL69" s="6"/>
      <c r="AM69" s="6"/>
      <c r="AN69" s="6"/>
      <c r="AO69" s="6"/>
      <c r="AP69" s="6"/>
      <c r="AQ69" s="6"/>
      <c r="AR69" s="6"/>
      <c r="AS69" s="6"/>
      <c r="AT69" s="6"/>
      <c r="AU69" s="6"/>
      <c r="AV69" s="6"/>
      <c r="AW69" s="6"/>
      <c r="AX69" s="6"/>
      <c r="AY69" s="6"/>
      <c r="AZ69" s="6"/>
      <c r="BA69" s="6"/>
      <c r="BB69" s="6"/>
      <c r="BC69" s="6"/>
      <c r="BD69" s="6"/>
      <c r="BF69" s="5"/>
      <c r="BG69" s="5"/>
      <c r="BH69" s="5"/>
      <c r="BI69" s="5"/>
      <c r="BJ69" s="5"/>
      <c r="BK69" s="5"/>
      <c r="BL69" s="5"/>
      <c r="BM69" s="5"/>
      <c r="BN69" s="5"/>
      <c r="BO69" s="5"/>
      <c r="BP69" s="5"/>
      <c r="BQ69" s="5"/>
    </row>
    <row r="70" spans="37:69" x14ac:dyDescent="0.2">
      <c r="AK70" s="6"/>
      <c r="AL70" s="6"/>
      <c r="AM70" s="6"/>
      <c r="AN70" s="6"/>
      <c r="AO70" s="6"/>
      <c r="AP70" s="6"/>
      <c r="AQ70" s="6"/>
      <c r="AR70" s="6"/>
      <c r="AS70" s="6"/>
      <c r="AT70" s="6"/>
      <c r="AU70" s="6"/>
      <c r="AV70" s="6"/>
      <c r="AW70" s="6"/>
      <c r="AX70" s="6"/>
      <c r="AY70" s="6"/>
      <c r="AZ70" s="6"/>
      <c r="BA70" s="6"/>
      <c r="BB70" s="6"/>
      <c r="BC70" s="6"/>
      <c r="BD70" s="6"/>
      <c r="BF70" s="5"/>
      <c r="BG70" s="5"/>
      <c r="BH70" s="5"/>
      <c r="BI70" s="5"/>
      <c r="BJ70" s="5"/>
      <c r="BK70" s="5"/>
      <c r="BL70" s="5"/>
      <c r="BM70" s="5"/>
      <c r="BN70" s="5"/>
      <c r="BO70" s="5"/>
      <c r="BP70" s="5"/>
      <c r="BQ70" s="5"/>
    </row>
    <row r="71" spans="37:69" x14ac:dyDescent="0.2">
      <c r="AK71" s="6"/>
      <c r="AL71" s="6"/>
      <c r="AM71" s="6"/>
      <c r="AN71" s="6"/>
      <c r="AO71" s="6"/>
      <c r="AP71" s="6"/>
      <c r="AQ71" s="6"/>
      <c r="AR71" s="6"/>
      <c r="AS71" s="6"/>
      <c r="AT71" s="6"/>
      <c r="AU71" s="6"/>
      <c r="AV71" s="6"/>
      <c r="AW71" s="6"/>
      <c r="AX71" s="6"/>
      <c r="AY71" s="6"/>
      <c r="AZ71" s="6"/>
      <c r="BA71" s="6"/>
      <c r="BB71" s="6"/>
      <c r="BC71" s="6"/>
      <c r="BD71" s="6"/>
      <c r="BF71" s="5"/>
      <c r="BG71" s="5"/>
      <c r="BH71" s="5"/>
      <c r="BI71" s="5"/>
      <c r="BJ71" s="5"/>
      <c r="BK71" s="5"/>
      <c r="BL71" s="5"/>
      <c r="BM71" s="5"/>
      <c r="BN71" s="5"/>
      <c r="BO71" s="5"/>
      <c r="BP71" s="5"/>
      <c r="BQ71" s="5"/>
    </row>
    <row r="72" spans="37:69" x14ac:dyDescent="0.2">
      <c r="AK72" s="6"/>
      <c r="AL72" s="6"/>
      <c r="AM72" s="6"/>
      <c r="AN72" s="6"/>
      <c r="AO72" s="6"/>
      <c r="AP72" s="6"/>
      <c r="AQ72" s="6"/>
      <c r="AR72" s="6"/>
      <c r="AS72" s="6"/>
      <c r="AT72" s="6"/>
      <c r="AU72" s="6"/>
      <c r="AV72" s="6"/>
      <c r="AW72" s="6"/>
      <c r="AX72" s="6"/>
      <c r="AY72" s="6"/>
      <c r="AZ72" s="6"/>
      <c r="BA72" s="6"/>
      <c r="BB72" s="6"/>
      <c r="BC72" s="6"/>
      <c r="BD72" s="6"/>
      <c r="BF72" s="5"/>
      <c r="BG72" s="5"/>
      <c r="BH72" s="5"/>
      <c r="BI72" s="5"/>
      <c r="BJ72" s="5"/>
      <c r="BK72" s="5"/>
      <c r="BL72" s="5"/>
      <c r="BM72" s="5"/>
      <c r="BN72" s="5"/>
      <c r="BO72" s="5"/>
      <c r="BP72" s="5"/>
      <c r="BQ72" s="5"/>
    </row>
    <row r="73" spans="37:69" x14ac:dyDescent="0.2">
      <c r="AK73" s="6"/>
      <c r="AL73" s="6"/>
      <c r="AM73" s="6"/>
      <c r="AN73" s="6"/>
      <c r="AO73" s="6"/>
      <c r="AP73" s="6"/>
      <c r="AQ73" s="6"/>
      <c r="AR73" s="6"/>
      <c r="AS73" s="6"/>
      <c r="AT73" s="6"/>
      <c r="AU73" s="6"/>
      <c r="AV73" s="6"/>
      <c r="AW73" s="6"/>
      <c r="AX73" s="6"/>
      <c r="AY73" s="6"/>
      <c r="AZ73" s="6"/>
      <c r="BA73" s="6"/>
      <c r="BB73" s="6"/>
      <c r="BC73" s="6"/>
      <c r="BD73" s="6"/>
      <c r="BF73" s="5"/>
      <c r="BG73" s="5"/>
      <c r="BH73" s="5"/>
      <c r="BI73" s="5"/>
      <c r="BJ73" s="5"/>
      <c r="BK73" s="5"/>
      <c r="BL73" s="5"/>
      <c r="BM73" s="5"/>
      <c r="BN73" s="5"/>
      <c r="BO73" s="5"/>
      <c r="BP73" s="5"/>
      <c r="BQ73" s="5"/>
    </row>
    <row r="74" spans="37:69" x14ac:dyDescent="0.2">
      <c r="AK74" s="6"/>
      <c r="AL74" s="6"/>
      <c r="AM74" s="6"/>
      <c r="AN74" s="6"/>
      <c r="AO74" s="6"/>
      <c r="AP74" s="6"/>
      <c r="AQ74" s="6"/>
      <c r="AR74" s="6"/>
      <c r="AS74" s="6"/>
      <c r="AT74" s="6"/>
      <c r="AU74" s="6"/>
      <c r="AV74" s="6"/>
      <c r="AW74" s="6"/>
      <c r="AX74" s="6"/>
      <c r="AY74" s="6"/>
      <c r="AZ74" s="6"/>
      <c r="BA74" s="6"/>
      <c r="BB74" s="6"/>
      <c r="BC74" s="6"/>
      <c r="BD74" s="6"/>
      <c r="BF74" s="5"/>
      <c r="BG74" s="5"/>
      <c r="BH74" s="5"/>
      <c r="BI74" s="5"/>
      <c r="BJ74" s="5"/>
      <c r="BK74" s="5"/>
      <c r="BL74" s="5"/>
      <c r="BM74" s="5"/>
      <c r="BN74" s="5"/>
      <c r="BO74" s="5"/>
      <c r="BP74" s="5"/>
      <c r="BQ74" s="5"/>
    </row>
    <row r="75" spans="37:69" x14ac:dyDescent="0.2">
      <c r="AK75" s="6"/>
      <c r="AL75" s="6"/>
      <c r="AM75" s="6"/>
      <c r="AN75" s="6"/>
      <c r="AO75" s="6"/>
      <c r="AP75" s="6"/>
      <c r="AQ75" s="6"/>
      <c r="AR75" s="6"/>
      <c r="AS75" s="6"/>
      <c r="AT75" s="6"/>
      <c r="AU75" s="6"/>
      <c r="AV75" s="6"/>
      <c r="AW75" s="6"/>
      <c r="AX75" s="6"/>
      <c r="AY75" s="6"/>
      <c r="AZ75" s="6"/>
      <c r="BA75" s="6"/>
      <c r="BB75" s="6"/>
      <c r="BC75" s="6"/>
      <c r="BD75" s="6"/>
      <c r="BF75" s="5"/>
      <c r="BG75" s="5"/>
      <c r="BH75" s="5"/>
      <c r="BI75" s="5"/>
      <c r="BJ75" s="5"/>
      <c r="BK75" s="5"/>
      <c r="BL75" s="5"/>
      <c r="BM75" s="5"/>
      <c r="BN75" s="5"/>
      <c r="BO75" s="5"/>
      <c r="BP75" s="5"/>
      <c r="BQ75" s="5"/>
    </row>
    <row r="76" spans="37:69" x14ac:dyDescent="0.2">
      <c r="AK76" s="6"/>
      <c r="AL76" s="6"/>
      <c r="AM76" s="6"/>
      <c r="AN76" s="6"/>
      <c r="AO76" s="6"/>
      <c r="AP76" s="6"/>
      <c r="AQ76" s="6"/>
      <c r="AR76" s="6"/>
      <c r="AS76" s="6"/>
      <c r="AT76" s="6"/>
      <c r="AU76" s="6"/>
      <c r="AV76" s="6"/>
      <c r="AW76" s="6"/>
      <c r="AX76" s="6"/>
      <c r="AY76" s="6"/>
      <c r="AZ76" s="6"/>
      <c r="BA76" s="6"/>
      <c r="BB76" s="6"/>
      <c r="BC76" s="6"/>
      <c r="BD76" s="6"/>
      <c r="BF76" s="5"/>
      <c r="BG76" s="5"/>
      <c r="BH76" s="5"/>
      <c r="BI76" s="5"/>
      <c r="BJ76" s="5"/>
      <c r="BK76" s="5"/>
      <c r="BL76" s="5"/>
      <c r="BM76" s="5"/>
      <c r="BN76" s="5"/>
      <c r="BO76" s="5"/>
      <c r="BP76" s="5"/>
      <c r="BQ76" s="5"/>
    </row>
    <row r="77" spans="37:69" x14ac:dyDescent="0.2">
      <c r="AK77" s="6"/>
      <c r="AL77" s="6"/>
      <c r="AM77" s="6"/>
      <c r="AN77" s="6"/>
      <c r="AO77" s="6"/>
      <c r="AP77" s="6"/>
      <c r="AQ77" s="6"/>
      <c r="AR77" s="6"/>
      <c r="AS77" s="6"/>
      <c r="AT77" s="6"/>
      <c r="AU77" s="6"/>
      <c r="AV77" s="6"/>
      <c r="AW77" s="6"/>
      <c r="AX77" s="6"/>
      <c r="AY77" s="6"/>
      <c r="AZ77" s="6"/>
      <c r="BA77" s="6"/>
      <c r="BB77" s="6"/>
      <c r="BC77" s="6"/>
      <c r="BD77" s="6"/>
      <c r="BF77" s="5"/>
      <c r="BG77" s="5"/>
      <c r="BH77" s="5"/>
      <c r="BI77" s="5"/>
      <c r="BJ77" s="5"/>
      <c r="BK77" s="5"/>
      <c r="BL77" s="5"/>
      <c r="BM77" s="5"/>
      <c r="BN77" s="5"/>
      <c r="BO77" s="5"/>
      <c r="BP77" s="5"/>
      <c r="BQ77" s="5"/>
    </row>
    <row r="78" spans="37:69" x14ac:dyDescent="0.2">
      <c r="AK78" s="6"/>
      <c r="AL78" s="6"/>
      <c r="AM78" s="6"/>
      <c r="AN78" s="6"/>
      <c r="AO78" s="6"/>
      <c r="AP78" s="6"/>
      <c r="AQ78" s="6"/>
      <c r="AR78" s="6"/>
      <c r="AS78" s="6"/>
      <c r="AT78" s="6"/>
      <c r="AU78" s="6"/>
      <c r="AV78" s="6"/>
      <c r="AW78" s="6"/>
      <c r="AX78" s="6"/>
      <c r="AY78" s="6"/>
      <c r="AZ78" s="6"/>
      <c r="BA78" s="6"/>
      <c r="BB78" s="6"/>
      <c r="BC78" s="6"/>
      <c r="BD78" s="6"/>
      <c r="BF78" s="5"/>
      <c r="BG78" s="5"/>
      <c r="BH78" s="5"/>
      <c r="BI78" s="5"/>
      <c r="BJ78" s="5"/>
      <c r="BK78" s="5"/>
      <c r="BL78" s="5"/>
      <c r="BM78" s="5"/>
      <c r="BN78" s="5"/>
      <c r="BO78" s="5"/>
      <c r="BP78" s="5"/>
      <c r="BQ78" s="5"/>
    </row>
    <row r="79" spans="37:69" x14ac:dyDescent="0.2">
      <c r="AK79" s="6"/>
      <c r="AL79" s="6"/>
      <c r="AM79" s="6"/>
      <c r="AN79" s="6"/>
      <c r="AO79" s="6"/>
      <c r="AP79" s="6"/>
      <c r="AQ79" s="6"/>
      <c r="AR79" s="6"/>
      <c r="AS79" s="6"/>
      <c r="AT79" s="6"/>
      <c r="AU79" s="6"/>
      <c r="AV79" s="6"/>
      <c r="AW79" s="6"/>
      <c r="AX79" s="6"/>
      <c r="AY79" s="6"/>
      <c r="AZ79" s="6"/>
      <c r="BA79" s="6"/>
      <c r="BB79" s="6"/>
      <c r="BC79" s="6"/>
      <c r="BD79" s="6"/>
      <c r="BF79" s="5"/>
      <c r="BG79" s="5"/>
      <c r="BH79" s="5"/>
      <c r="BI79" s="5"/>
      <c r="BJ79" s="5"/>
      <c r="BK79" s="5"/>
      <c r="BL79" s="5"/>
      <c r="BM79" s="5"/>
      <c r="BN79" s="5"/>
      <c r="BO79" s="5"/>
      <c r="BP79" s="5"/>
      <c r="BQ79" s="5"/>
    </row>
    <row r="80" spans="37:69" x14ac:dyDescent="0.2">
      <c r="AK80" s="6"/>
      <c r="AL80" s="6"/>
      <c r="AM80" s="6"/>
      <c r="AN80" s="6"/>
      <c r="AO80" s="6"/>
      <c r="AP80" s="6"/>
      <c r="AQ80" s="6"/>
      <c r="AR80" s="6"/>
      <c r="AS80" s="6"/>
      <c r="AT80" s="6"/>
      <c r="AU80" s="6"/>
      <c r="AV80" s="6"/>
      <c r="AW80" s="6"/>
      <c r="AX80" s="6"/>
      <c r="AY80" s="6"/>
      <c r="AZ80" s="6"/>
      <c r="BA80" s="6"/>
      <c r="BB80" s="6"/>
      <c r="BC80" s="6"/>
      <c r="BD80" s="6"/>
      <c r="BF80" s="5"/>
      <c r="BG80" s="5"/>
      <c r="BH80" s="5"/>
      <c r="BI80" s="5"/>
      <c r="BJ80" s="5"/>
      <c r="BK80" s="5"/>
      <c r="BL80" s="5"/>
      <c r="BM80" s="5"/>
      <c r="BN80" s="5"/>
      <c r="BO80" s="5"/>
      <c r="BP80" s="5"/>
      <c r="BQ80" s="5"/>
    </row>
    <row r="81" spans="37:69" x14ac:dyDescent="0.2">
      <c r="AK81" s="6"/>
      <c r="AL81" s="6"/>
      <c r="AM81" s="6"/>
      <c r="AN81" s="6"/>
      <c r="AO81" s="6"/>
      <c r="AP81" s="6"/>
      <c r="AQ81" s="6"/>
      <c r="AR81" s="6"/>
      <c r="AS81" s="6"/>
      <c r="AT81" s="6"/>
      <c r="AU81" s="6"/>
      <c r="AV81" s="6"/>
      <c r="AW81" s="6"/>
      <c r="AX81" s="6"/>
      <c r="AY81" s="6"/>
      <c r="AZ81" s="6"/>
      <c r="BA81" s="6"/>
      <c r="BB81" s="6"/>
      <c r="BC81" s="6"/>
      <c r="BD81" s="6"/>
      <c r="BF81" s="5"/>
      <c r="BG81" s="5"/>
      <c r="BH81" s="5"/>
      <c r="BI81" s="5"/>
      <c r="BJ81" s="5"/>
      <c r="BK81" s="5"/>
      <c r="BL81" s="5"/>
      <c r="BM81" s="5"/>
      <c r="BN81" s="5"/>
      <c r="BO81" s="5"/>
      <c r="BP81" s="5"/>
      <c r="BQ81" s="5"/>
    </row>
  </sheetData>
  <mergeCells count="2">
    <mergeCell ref="A1:G1"/>
    <mergeCell ref="B2:BN2"/>
  </mergeCells>
  <pageMargins left="0.19" right="0.37" top="1" bottom="1" header="0.5" footer="0.5"/>
  <pageSetup paperSize="9" scale="74" fitToWidth="2" orientation="landscape" r:id="rId1"/>
  <headerFooter alignWithMargins="0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55E8A4-3010-4F17-A549-985AC0EA4C8C}">
  <sheetPr filterMode="1"/>
  <dimension ref="A3:BY2525"/>
  <sheetViews>
    <sheetView workbookViewId="0">
      <pane xSplit="12" ySplit="5" topLeftCell="M6" activePane="bottomRight" state="frozen"/>
      <selection pane="topRight" activeCell="M1" sqref="M1"/>
      <selection pane="bottomLeft" activeCell="A6" sqref="A6"/>
      <selection pane="bottomRight" activeCell="A2319" sqref="A2319"/>
    </sheetView>
  </sheetViews>
  <sheetFormatPr defaultRowHeight="15" x14ac:dyDescent="0.25"/>
  <cols>
    <col min="1" max="1" width="15.42578125" customWidth="1"/>
    <col min="3" max="5" width="0" hidden="1" customWidth="1"/>
    <col min="6" max="6" width="0" style="4" hidden="1" customWidth="1"/>
    <col min="7" max="7" width="0" hidden="1" customWidth="1"/>
    <col min="9" max="12" width="9.140625" customWidth="1"/>
  </cols>
  <sheetData>
    <row r="3" spans="1:77" x14ac:dyDescent="0.25">
      <c r="A3">
        <v>1</v>
      </c>
      <c r="B3">
        <v>2</v>
      </c>
      <c r="C3">
        <v>3</v>
      </c>
      <c r="D3">
        <v>4</v>
      </c>
      <c r="E3">
        <v>5</v>
      </c>
      <c r="F3" s="4">
        <v>6</v>
      </c>
      <c r="G3">
        <v>7</v>
      </c>
      <c r="H3">
        <v>8</v>
      </c>
      <c r="I3">
        <v>9</v>
      </c>
      <c r="J3">
        <v>10</v>
      </c>
      <c r="K3">
        <v>11</v>
      </c>
      <c r="L3">
        <v>12</v>
      </c>
      <c r="M3">
        <v>13</v>
      </c>
      <c r="N3">
        <v>14</v>
      </c>
      <c r="O3">
        <v>15</v>
      </c>
      <c r="P3">
        <v>16</v>
      </c>
      <c r="Q3">
        <v>17</v>
      </c>
      <c r="R3">
        <v>18</v>
      </c>
      <c r="S3">
        <v>19</v>
      </c>
      <c r="T3">
        <v>20</v>
      </c>
      <c r="U3">
        <v>21</v>
      </c>
      <c r="V3">
        <v>22</v>
      </c>
      <c r="W3">
        <v>23</v>
      </c>
      <c r="X3">
        <v>24</v>
      </c>
      <c r="Y3">
        <v>25</v>
      </c>
      <c r="Z3">
        <v>26</v>
      </c>
      <c r="AA3">
        <v>27</v>
      </c>
      <c r="AB3">
        <v>28</v>
      </c>
      <c r="AC3">
        <v>29</v>
      </c>
      <c r="AD3">
        <v>30</v>
      </c>
      <c r="AE3">
        <v>31</v>
      </c>
      <c r="AF3">
        <v>32</v>
      </c>
      <c r="AG3">
        <v>33</v>
      </c>
      <c r="AH3">
        <v>34</v>
      </c>
      <c r="AI3">
        <v>35</v>
      </c>
      <c r="AJ3">
        <v>36</v>
      </c>
      <c r="AK3">
        <v>37</v>
      </c>
      <c r="AL3">
        <v>38</v>
      </c>
      <c r="AM3">
        <v>39</v>
      </c>
      <c r="AN3">
        <v>40</v>
      </c>
      <c r="AO3">
        <v>41</v>
      </c>
      <c r="AP3">
        <v>42</v>
      </c>
      <c r="AQ3">
        <v>43</v>
      </c>
      <c r="AR3">
        <v>44</v>
      </c>
      <c r="AS3">
        <v>45</v>
      </c>
      <c r="AT3">
        <v>46</v>
      </c>
      <c r="AU3">
        <v>47</v>
      </c>
      <c r="AV3">
        <v>48</v>
      </c>
      <c r="AW3">
        <v>49</v>
      </c>
      <c r="AX3">
        <v>50</v>
      </c>
      <c r="AY3">
        <v>51</v>
      </c>
      <c r="AZ3">
        <v>52</v>
      </c>
      <c r="BA3">
        <v>53</v>
      </c>
      <c r="BB3">
        <v>54</v>
      </c>
      <c r="BC3">
        <v>55</v>
      </c>
      <c r="BD3">
        <v>56</v>
      </c>
      <c r="BE3">
        <v>57</v>
      </c>
      <c r="BF3">
        <v>58</v>
      </c>
      <c r="BG3">
        <v>59</v>
      </c>
      <c r="BH3">
        <v>60</v>
      </c>
      <c r="BI3">
        <v>61</v>
      </c>
      <c r="BJ3">
        <v>62</v>
      </c>
      <c r="BK3">
        <v>63</v>
      </c>
      <c r="BL3">
        <v>64</v>
      </c>
      <c r="BM3">
        <v>65</v>
      </c>
      <c r="BN3">
        <v>66</v>
      </c>
      <c r="BO3">
        <v>67</v>
      </c>
      <c r="BP3">
        <v>68</v>
      </c>
      <c r="BQ3">
        <v>69</v>
      </c>
      <c r="BR3">
        <v>70</v>
      </c>
      <c r="BS3">
        <v>71</v>
      </c>
      <c r="BT3">
        <v>72</v>
      </c>
      <c r="BU3">
        <v>73</v>
      </c>
      <c r="BV3">
        <v>74</v>
      </c>
      <c r="BW3">
        <v>75</v>
      </c>
      <c r="BX3">
        <v>76</v>
      </c>
      <c r="BY3">
        <v>77</v>
      </c>
    </row>
    <row r="4" spans="1:77" x14ac:dyDescent="0.25">
      <c r="M4">
        <v>1</v>
      </c>
      <c r="N4">
        <v>2</v>
      </c>
      <c r="O4">
        <v>3</v>
      </c>
      <c r="P4">
        <v>4</v>
      </c>
      <c r="Q4">
        <v>5</v>
      </c>
      <c r="R4">
        <v>6</v>
      </c>
      <c r="S4">
        <v>7</v>
      </c>
      <c r="T4">
        <v>8</v>
      </c>
      <c r="U4">
        <v>9</v>
      </c>
      <c r="V4">
        <v>10</v>
      </c>
      <c r="W4">
        <v>11</v>
      </c>
      <c r="X4">
        <v>12</v>
      </c>
      <c r="Y4">
        <v>13</v>
      </c>
      <c r="Z4">
        <v>14</v>
      </c>
      <c r="AA4">
        <v>15</v>
      </c>
      <c r="AB4">
        <v>16</v>
      </c>
      <c r="AC4">
        <v>17</v>
      </c>
      <c r="AD4">
        <v>18</v>
      </c>
      <c r="AE4">
        <v>19</v>
      </c>
      <c r="AF4">
        <v>20</v>
      </c>
      <c r="AG4">
        <v>21</v>
      </c>
      <c r="AH4">
        <v>22</v>
      </c>
      <c r="AI4">
        <v>23</v>
      </c>
      <c r="AJ4">
        <v>24</v>
      </c>
      <c r="AK4">
        <v>25</v>
      </c>
      <c r="AL4">
        <v>26</v>
      </c>
      <c r="AM4">
        <v>27</v>
      </c>
      <c r="AN4">
        <v>28</v>
      </c>
      <c r="AO4">
        <v>29</v>
      </c>
      <c r="AP4">
        <v>30</v>
      </c>
      <c r="AQ4">
        <v>31</v>
      </c>
      <c r="AR4">
        <v>32</v>
      </c>
      <c r="AS4">
        <v>33</v>
      </c>
      <c r="AT4">
        <v>34</v>
      </c>
      <c r="AU4">
        <v>35</v>
      </c>
      <c r="AV4">
        <v>36</v>
      </c>
      <c r="AW4">
        <v>37</v>
      </c>
      <c r="AX4">
        <v>38</v>
      </c>
      <c r="AY4">
        <v>39</v>
      </c>
      <c r="AZ4">
        <v>40</v>
      </c>
      <c r="BA4">
        <v>41</v>
      </c>
      <c r="BB4">
        <v>42</v>
      </c>
      <c r="BC4">
        <v>43</v>
      </c>
      <c r="BD4">
        <v>44</v>
      </c>
      <c r="BE4">
        <v>45</v>
      </c>
      <c r="BF4">
        <v>46</v>
      </c>
      <c r="BG4">
        <v>47</v>
      </c>
      <c r="BH4">
        <v>48</v>
      </c>
      <c r="BI4">
        <v>49</v>
      </c>
      <c r="BJ4">
        <v>50</v>
      </c>
      <c r="BK4">
        <v>51</v>
      </c>
      <c r="BL4">
        <v>52</v>
      </c>
      <c r="BM4">
        <v>53</v>
      </c>
      <c r="BN4">
        <v>54</v>
      </c>
      <c r="BO4">
        <v>55</v>
      </c>
      <c r="BP4">
        <v>56</v>
      </c>
      <c r="BQ4">
        <v>57</v>
      </c>
      <c r="BR4">
        <v>58</v>
      </c>
      <c r="BS4">
        <v>59</v>
      </c>
      <c r="BT4">
        <v>60</v>
      </c>
      <c r="BU4">
        <v>61</v>
      </c>
      <c r="BV4">
        <v>62</v>
      </c>
      <c r="BW4">
        <v>63</v>
      </c>
      <c r="BX4">
        <v>64</v>
      </c>
    </row>
    <row r="5" spans="1:77" x14ac:dyDescent="0.25">
      <c r="D5" t="s">
        <v>152</v>
      </c>
      <c r="E5" t="s">
        <v>153</v>
      </c>
      <c r="F5" s="4" t="s">
        <v>154</v>
      </c>
      <c r="G5" t="s">
        <v>156</v>
      </c>
      <c r="H5" t="s">
        <v>155</v>
      </c>
      <c r="I5" t="s">
        <v>166</v>
      </c>
      <c r="J5" t="s">
        <v>110</v>
      </c>
      <c r="K5" t="s">
        <v>151</v>
      </c>
      <c r="L5" t="s">
        <v>150</v>
      </c>
      <c r="M5" t="s">
        <v>1</v>
      </c>
      <c r="N5" t="s">
        <v>2</v>
      </c>
      <c r="O5" t="s">
        <v>3</v>
      </c>
      <c r="P5" t="s">
        <v>4</v>
      </c>
      <c r="Q5" t="s">
        <v>5</v>
      </c>
      <c r="R5" t="s">
        <v>6</v>
      </c>
      <c r="S5" t="s">
        <v>7</v>
      </c>
      <c r="T5" t="s">
        <v>8</v>
      </c>
      <c r="U5" t="s">
        <v>9</v>
      </c>
      <c r="V5" t="s">
        <v>10</v>
      </c>
      <c r="W5" t="s">
        <v>11</v>
      </c>
      <c r="X5" t="s">
        <v>12</v>
      </c>
      <c r="Y5" t="s">
        <v>13</v>
      </c>
      <c r="Z5" t="s">
        <v>14</v>
      </c>
      <c r="AA5" t="s">
        <v>15</v>
      </c>
      <c r="AB5" t="s">
        <v>16</v>
      </c>
      <c r="AC5" t="s">
        <v>17</v>
      </c>
      <c r="AD5" t="s">
        <v>18</v>
      </c>
      <c r="AE5" t="s">
        <v>19</v>
      </c>
      <c r="AF5" t="s">
        <v>20</v>
      </c>
      <c r="AG5" t="s">
        <v>21</v>
      </c>
      <c r="AH5" t="s">
        <v>22</v>
      </c>
      <c r="AI5" t="s">
        <v>23</v>
      </c>
      <c r="AJ5" t="s">
        <v>24</v>
      </c>
      <c r="AK5" t="s">
        <v>25</v>
      </c>
      <c r="AL5" t="s">
        <v>26</v>
      </c>
      <c r="AM5" t="s">
        <v>27</v>
      </c>
      <c r="AN5" t="s">
        <v>28</v>
      </c>
      <c r="AO5" t="s">
        <v>29</v>
      </c>
      <c r="AP5" t="s">
        <v>30</v>
      </c>
      <c r="AQ5" t="s">
        <v>31</v>
      </c>
      <c r="AR5" t="s">
        <v>32</v>
      </c>
      <c r="AS5" t="s">
        <v>33</v>
      </c>
      <c r="AT5" t="s">
        <v>34</v>
      </c>
      <c r="AU5" t="s">
        <v>35</v>
      </c>
      <c r="AV5" t="s">
        <v>36</v>
      </c>
      <c r="AW5" t="s">
        <v>37</v>
      </c>
      <c r="AX5" t="s">
        <v>38</v>
      </c>
      <c r="AY5" t="s">
        <v>39</v>
      </c>
      <c r="AZ5" t="s">
        <v>40</v>
      </c>
      <c r="BA5" t="s">
        <v>41</v>
      </c>
      <c r="BB5" t="s">
        <v>42</v>
      </c>
      <c r="BC5" t="s">
        <v>43</v>
      </c>
      <c r="BD5" t="s">
        <v>44</v>
      </c>
      <c r="BE5" t="s">
        <v>45</v>
      </c>
      <c r="BF5" t="s">
        <v>46</v>
      </c>
      <c r="BG5" t="s">
        <v>47</v>
      </c>
      <c r="BH5" t="s">
        <v>48</v>
      </c>
      <c r="BI5" t="s">
        <v>49</v>
      </c>
      <c r="BJ5" t="s">
        <v>50</v>
      </c>
      <c r="BK5" t="s">
        <v>51</v>
      </c>
      <c r="BL5" t="s">
        <v>52</v>
      </c>
      <c r="BM5" t="s">
        <v>53</v>
      </c>
      <c r="BN5" t="s">
        <v>54</v>
      </c>
      <c r="BO5" t="s">
        <v>55</v>
      </c>
      <c r="BP5" t="s">
        <v>56</v>
      </c>
      <c r="BQ5" t="s">
        <v>57</v>
      </c>
      <c r="BR5" t="s">
        <v>58</v>
      </c>
      <c r="BS5" t="s">
        <v>59</v>
      </c>
      <c r="BT5" t="s">
        <v>60</v>
      </c>
      <c r="BU5" t="s">
        <v>61</v>
      </c>
      <c r="BV5" t="s">
        <v>62</v>
      </c>
      <c r="BW5" t="s">
        <v>63</v>
      </c>
      <c r="BX5" t="s">
        <v>64</v>
      </c>
      <c r="BY5" t="s">
        <v>0</v>
      </c>
    </row>
    <row r="6" spans="1:77" hidden="1" x14ac:dyDescent="0.25">
      <c r="A6" t="str">
        <f>CONCATENATE(F6,L6,H6)</f>
        <v>201001 Fegyveres szervek felsőfokú képesítést igénylő foglalkozásaiI1 Általános Iskola 0-7 osztály</v>
      </c>
      <c r="B6" t="str">
        <f>CONCATENATE(F6,L6,H6)</f>
        <v>201001 Fegyveres szervek felsőfokú képesítést igénylő foglalkozásaiI1 Általános Iskola 0-7 osztály</v>
      </c>
      <c r="C6">
        <v>622</v>
      </c>
      <c r="D6" t="s">
        <v>168</v>
      </c>
      <c r="E6" t="s">
        <v>169</v>
      </c>
      <c r="F6" s="4" t="s">
        <v>170</v>
      </c>
      <c r="H6" t="s">
        <v>157</v>
      </c>
      <c r="I6">
        <v>612</v>
      </c>
      <c r="J6">
        <v>1</v>
      </c>
      <c r="K6" t="s">
        <v>65</v>
      </c>
      <c r="L6" t="s">
        <v>66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</row>
    <row r="7" spans="1:77" hidden="1" x14ac:dyDescent="0.25">
      <c r="A7" t="str">
        <f t="shared" ref="A7:A70" si="0">CONCATENATE(F7,L7,H7)</f>
        <v>201002 Fegyveres szervek középfokú képesítést igénylő foglalkozásaiI1 Általános Iskola 0-7 osztály</v>
      </c>
      <c r="B7" t="str">
        <f t="shared" ref="B7:B70" si="1">CONCATENATE(F7,L7,H7)</f>
        <v>201002 Fegyveres szervek középfokú képesítést igénylő foglalkozásaiI1 Általános Iskola 0-7 osztály</v>
      </c>
      <c r="C7">
        <v>623</v>
      </c>
      <c r="D7" t="s">
        <v>168</v>
      </c>
      <c r="E7" t="s">
        <v>169</v>
      </c>
      <c r="F7" s="4" t="s">
        <v>170</v>
      </c>
      <c r="H7" t="s">
        <v>157</v>
      </c>
      <c r="I7">
        <v>613</v>
      </c>
      <c r="J7">
        <v>2</v>
      </c>
      <c r="K7" t="s">
        <v>67</v>
      </c>
      <c r="L7" t="s">
        <v>68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</row>
    <row r="8" spans="1:77" hidden="1" x14ac:dyDescent="0.25">
      <c r="A8" t="str">
        <f t="shared" si="0"/>
        <v>201003 Fegyveres szervek középfokú képesítést nem igénylő foglalkozásaiI1 Általános Iskola 0-7 osztály</v>
      </c>
      <c r="B8" t="str">
        <f t="shared" si="1"/>
        <v>201003 Fegyveres szervek középfokú képesítést nem igénylő foglalkozásaiI1 Általános Iskola 0-7 osztály</v>
      </c>
      <c r="C8">
        <v>624</v>
      </c>
      <c r="D8" t="s">
        <v>168</v>
      </c>
      <c r="E8" t="s">
        <v>169</v>
      </c>
      <c r="F8" s="4" t="s">
        <v>170</v>
      </c>
      <c r="H8" t="s">
        <v>157</v>
      </c>
      <c r="I8">
        <v>614</v>
      </c>
      <c r="J8">
        <v>3</v>
      </c>
      <c r="K8" t="s">
        <v>69</v>
      </c>
      <c r="L8" t="s">
        <v>70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3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3</v>
      </c>
    </row>
    <row r="9" spans="1:77" hidden="1" x14ac:dyDescent="0.25">
      <c r="A9" t="str">
        <f t="shared" si="0"/>
        <v>201011 Törvényhozók, igazgatási és érdek-képviseleti vezetőkI1 Általános Iskola 0-7 osztály</v>
      </c>
      <c r="B9" t="str">
        <f t="shared" si="1"/>
        <v>201011 Törvényhozók, igazgatási és érdek-képviseleti vezetőkI1 Általános Iskola 0-7 osztály</v>
      </c>
      <c r="C9">
        <v>625</v>
      </c>
      <c r="D9" t="s">
        <v>168</v>
      </c>
      <c r="E9" t="s">
        <v>169</v>
      </c>
      <c r="F9" s="4" t="s">
        <v>170</v>
      </c>
      <c r="H9" t="s">
        <v>157</v>
      </c>
      <c r="I9">
        <v>615</v>
      </c>
      <c r="J9">
        <v>4</v>
      </c>
      <c r="K9" t="s">
        <v>71</v>
      </c>
      <c r="L9" t="s">
        <v>111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</row>
    <row r="10" spans="1:77" hidden="1" x14ac:dyDescent="0.25">
      <c r="A10" t="str">
        <f t="shared" si="0"/>
        <v>201012 Gazdasági, költségvetési szervezetek vezetőiI1 Általános Iskola 0-7 osztály</v>
      </c>
      <c r="B10" t="str">
        <f t="shared" si="1"/>
        <v>201012 Gazdasági, költségvetési szervezetek vezetőiI1 Általános Iskola 0-7 osztály</v>
      </c>
      <c r="C10">
        <v>626</v>
      </c>
      <c r="D10" t="s">
        <v>168</v>
      </c>
      <c r="E10" t="s">
        <v>169</v>
      </c>
      <c r="F10" s="4" t="s">
        <v>170</v>
      </c>
      <c r="H10" t="s">
        <v>157</v>
      </c>
      <c r="I10">
        <v>616</v>
      </c>
      <c r="J10">
        <v>5</v>
      </c>
      <c r="K10" t="s">
        <v>72</v>
      </c>
      <c r="L10" t="s">
        <v>112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12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33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45</v>
      </c>
    </row>
    <row r="11" spans="1:77" hidden="1" x14ac:dyDescent="0.25">
      <c r="A11" t="str">
        <f t="shared" si="0"/>
        <v>201013 Termelési és szolgáltatást nyújtó egységek vezetőiI1 Általános Iskola 0-7 osztály</v>
      </c>
      <c r="B11" t="str">
        <f t="shared" si="1"/>
        <v>201013 Termelési és szolgáltatást nyújtó egységek vezetőiI1 Általános Iskola 0-7 osztály</v>
      </c>
      <c r="C11">
        <v>627</v>
      </c>
      <c r="D11" t="s">
        <v>168</v>
      </c>
      <c r="E11" t="s">
        <v>169</v>
      </c>
      <c r="F11" s="4" t="s">
        <v>170</v>
      </c>
      <c r="H11" t="s">
        <v>157</v>
      </c>
      <c r="I11">
        <v>617</v>
      </c>
      <c r="J11">
        <v>6</v>
      </c>
      <c r="K11" t="s">
        <v>73</v>
      </c>
      <c r="L11" t="s">
        <v>113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1149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2.3333333333333335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5</v>
      </c>
      <c r="BW11">
        <v>0</v>
      </c>
      <c r="BX11">
        <v>0</v>
      </c>
      <c r="BY11">
        <v>1156.3333333333333</v>
      </c>
    </row>
    <row r="12" spans="1:77" hidden="1" x14ac:dyDescent="0.25">
      <c r="A12" t="str">
        <f t="shared" si="0"/>
        <v>201014 Gazdasági tevékenységet segítő egységek vezetőiI1 Általános Iskola 0-7 osztály</v>
      </c>
      <c r="B12" t="str">
        <f t="shared" si="1"/>
        <v>201014 Gazdasági tevékenységet segítő egységek vezetőiI1 Általános Iskola 0-7 osztály</v>
      </c>
      <c r="C12">
        <v>628</v>
      </c>
      <c r="D12" t="s">
        <v>168</v>
      </c>
      <c r="E12" t="s">
        <v>169</v>
      </c>
      <c r="F12" s="4" t="s">
        <v>170</v>
      </c>
      <c r="H12" t="s">
        <v>157</v>
      </c>
      <c r="I12">
        <v>618</v>
      </c>
      <c r="J12">
        <v>7</v>
      </c>
      <c r="K12" t="s">
        <v>74</v>
      </c>
      <c r="L12" t="s">
        <v>114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6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6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319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14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345</v>
      </c>
    </row>
    <row r="13" spans="1:77" hidden="1" x14ac:dyDescent="0.25">
      <c r="A13" t="str">
        <f t="shared" si="0"/>
        <v>201021 Műszaki, informatikai és természettudományi foglalkozásokI1 Általános Iskola 0-7 osztály</v>
      </c>
      <c r="B13" t="str">
        <f t="shared" si="1"/>
        <v>201021 Műszaki, informatikai és természettudományi foglalkozásokI1 Általános Iskola 0-7 osztály</v>
      </c>
      <c r="C13">
        <v>629</v>
      </c>
      <c r="D13" t="s">
        <v>168</v>
      </c>
      <c r="E13" t="s">
        <v>169</v>
      </c>
      <c r="F13" s="4" t="s">
        <v>170</v>
      </c>
      <c r="H13" t="s">
        <v>157</v>
      </c>
      <c r="I13">
        <v>619</v>
      </c>
      <c r="J13">
        <v>8</v>
      </c>
      <c r="K13" t="s">
        <v>75</v>
      </c>
      <c r="L13" t="s">
        <v>115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2.5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2.5</v>
      </c>
    </row>
    <row r="14" spans="1:77" hidden="1" x14ac:dyDescent="0.25">
      <c r="A14" t="str">
        <f t="shared" si="0"/>
        <v>201022 Egészségügyi foglalkozások (felsőfokú képzettséghez kapcsolódó)I1 Általános Iskola 0-7 osztály</v>
      </c>
      <c r="B14" t="str">
        <f t="shared" si="1"/>
        <v>201022 Egészségügyi foglalkozások (felsőfokú képzettséghez kapcsolódó)I1 Általános Iskola 0-7 osztály</v>
      </c>
      <c r="C14">
        <v>630</v>
      </c>
      <c r="D14" t="s">
        <v>168</v>
      </c>
      <c r="E14" t="s">
        <v>169</v>
      </c>
      <c r="F14" s="4" t="s">
        <v>170</v>
      </c>
      <c r="H14" t="s">
        <v>157</v>
      </c>
      <c r="I14">
        <v>620</v>
      </c>
      <c r="J14">
        <v>9</v>
      </c>
      <c r="K14" t="s">
        <v>76</v>
      </c>
      <c r="L14" t="s">
        <v>116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</row>
    <row r="15" spans="1:77" hidden="1" x14ac:dyDescent="0.25">
      <c r="A15" t="str">
        <f t="shared" si="0"/>
        <v>201023 Szociális szolgáltatási foglalkozások (felsőfokú képzettséghez kapcsolódó)I1 Általános Iskola 0-7 osztály</v>
      </c>
      <c r="B15" t="str">
        <f t="shared" si="1"/>
        <v>201023 Szociális szolgáltatási foglalkozások (felsőfokú képzettséghez kapcsolódó)I1 Általános Iskola 0-7 osztály</v>
      </c>
      <c r="C15">
        <v>631</v>
      </c>
      <c r="D15" t="s">
        <v>168</v>
      </c>
      <c r="E15" t="s">
        <v>169</v>
      </c>
      <c r="F15" s="4" t="s">
        <v>170</v>
      </c>
      <c r="H15" t="s">
        <v>157</v>
      </c>
      <c r="I15">
        <v>621</v>
      </c>
      <c r="J15">
        <v>10</v>
      </c>
      <c r="K15" t="s">
        <v>77</v>
      </c>
      <c r="L15" t="s">
        <v>117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1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1</v>
      </c>
    </row>
    <row r="16" spans="1:77" hidden="1" x14ac:dyDescent="0.25">
      <c r="A16" t="str">
        <f t="shared" si="0"/>
        <v>201024 Oktatók, pedagógusokI1 Általános Iskola 0-7 osztály</v>
      </c>
      <c r="B16" t="str">
        <f t="shared" si="1"/>
        <v>201024 Oktatók, pedagógusokI1 Általános Iskola 0-7 osztály</v>
      </c>
      <c r="C16">
        <v>632</v>
      </c>
      <c r="D16" t="s">
        <v>168</v>
      </c>
      <c r="E16" t="s">
        <v>169</v>
      </c>
      <c r="F16" s="4" t="s">
        <v>170</v>
      </c>
      <c r="H16" t="s">
        <v>157</v>
      </c>
      <c r="I16">
        <v>622</v>
      </c>
      <c r="J16">
        <v>11</v>
      </c>
      <c r="K16" t="s">
        <v>78</v>
      </c>
      <c r="L16" t="s">
        <v>118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</row>
    <row r="17" spans="1:77" hidden="1" x14ac:dyDescent="0.25">
      <c r="A17" t="str">
        <f t="shared" si="0"/>
        <v>201025 Gazdálkodási jellegű foglalkozásokI1 Általános Iskola 0-7 osztály</v>
      </c>
      <c r="B17" t="str">
        <f t="shared" si="1"/>
        <v>201025 Gazdálkodási jellegű foglalkozásokI1 Általános Iskola 0-7 osztály</v>
      </c>
      <c r="C17">
        <v>633</v>
      </c>
      <c r="D17" t="s">
        <v>168</v>
      </c>
      <c r="E17" t="s">
        <v>169</v>
      </c>
      <c r="F17" s="4" t="s">
        <v>170</v>
      </c>
      <c r="H17" t="s">
        <v>157</v>
      </c>
      <c r="I17">
        <v>623</v>
      </c>
      <c r="J17">
        <v>12</v>
      </c>
      <c r="K17" t="s">
        <v>79</v>
      </c>
      <c r="L17" t="s">
        <v>119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</row>
    <row r="18" spans="1:77" hidden="1" x14ac:dyDescent="0.25">
      <c r="A18" t="str">
        <f t="shared" si="0"/>
        <v>201026 Jogi és társadalomtudományi foglalkozásokI1 Általános Iskola 0-7 osztály</v>
      </c>
      <c r="B18" t="str">
        <f t="shared" si="1"/>
        <v>201026 Jogi és társadalomtudományi foglalkozásokI1 Általános Iskola 0-7 osztály</v>
      </c>
      <c r="C18">
        <v>634</v>
      </c>
      <c r="D18" t="s">
        <v>168</v>
      </c>
      <c r="E18" t="s">
        <v>169</v>
      </c>
      <c r="F18" s="4" t="s">
        <v>170</v>
      </c>
      <c r="H18" t="s">
        <v>157</v>
      </c>
      <c r="I18">
        <v>624</v>
      </c>
      <c r="J18">
        <v>13</v>
      </c>
      <c r="K18" t="s">
        <v>80</v>
      </c>
      <c r="L18" t="s">
        <v>120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</row>
    <row r="19" spans="1:77" hidden="1" x14ac:dyDescent="0.25">
      <c r="A19" t="str">
        <f t="shared" si="0"/>
        <v>201027 Kulturális, sport-, művészeti és vallási foglalkozások (felsőfokú képzettséghez kapcsolódó)I1 Általános Iskola 0-7 osztály</v>
      </c>
      <c r="B19" t="str">
        <f t="shared" si="1"/>
        <v>201027 Kulturális, sport-, művészeti és vallási foglalkozások (felsőfokú képzettséghez kapcsolódó)I1 Általános Iskola 0-7 osztály</v>
      </c>
      <c r="C19">
        <v>635</v>
      </c>
      <c r="D19" t="s">
        <v>168</v>
      </c>
      <c r="E19" t="s">
        <v>169</v>
      </c>
      <c r="F19" s="4" t="s">
        <v>170</v>
      </c>
      <c r="H19" t="s">
        <v>157</v>
      </c>
      <c r="I19">
        <v>625</v>
      </c>
      <c r="J19">
        <v>14</v>
      </c>
      <c r="K19" t="s">
        <v>121</v>
      </c>
      <c r="L19" t="s">
        <v>122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</row>
    <row r="20" spans="1:77" hidden="1" x14ac:dyDescent="0.25">
      <c r="A20" t="str">
        <f t="shared" si="0"/>
        <v>201029 Egyéb magasan képzett ügyintézőkI1 Általános Iskola 0-7 osztály</v>
      </c>
      <c r="B20" t="str">
        <f t="shared" si="1"/>
        <v>201029 Egyéb magasan képzett ügyintézőkI1 Általános Iskola 0-7 osztály</v>
      </c>
      <c r="C20">
        <v>636</v>
      </c>
      <c r="D20" t="s">
        <v>168</v>
      </c>
      <c r="E20" t="s">
        <v>169</v>
      </c>
      <c r="F20" s="4" t="s">
        <v>170</v>
      </c>
      <c r="H20" t="s">
        <v>157</v>
      </c>
      <c r="I20">
        <v>626</v>
      </c>
      <c r="J20">
        <v>15</v>
      </c>
      <c r="K20" t="s">
        <v>81</v>
      </c>
      <c r="L20" t="s">
        <v>123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</row>
    <row r="21" spans="1:77" hidden="1" x14ac:dyDescent="0.25">
      <c r="A21" t="str">
        <f t="shared" si="0"/>
        <v>201031 Technikusok és hasonló műszaki foglalkozásokI1 Általános Iskola 0-7 osztály</v>
      </c>
      <c r="B21" t="str">
        <f t="shared" si="1"/>
        <v>201031 Technikusok és hasonló műszaki foglalkozásokI1 Általános Iskola 0-7 osztály</v>
      </c>
      <c r="C21">
        <v>637</v>
      </c>
      <c r="D21" t="s">
        <v>168</v>
      </c>
      <c r="E21" t="s">
        <v>169</v>
      </c>
      <c r="F21" s="4" t="s">
        <v>170</v>
      </c>
      <c r="H21" t="s">
        <v>157</v>
      </c>
      <c r="I21">
        <v>627</v>
      </c>
      <c r="J21">
        <v>16</v>
      </c>
      <c r="K21" t="s">
        <v>82</v>
      </c>
      <c r="L21" t="s">
        <v>83</v>
      </c>
      <c r="M21">
        <v>0</v>
      </c>
      <c r="N21">
        <v>0</v>
      </c>
      <c r="O21">
        <v>2.333333333333333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7</v>
      </c>
      <c r="AF21">
        <v>7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20.5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3.8333333333333339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40.666666666666664</v>
      </c>
    </row>
    <row r="22" spans="1:77" hidden="1" x14ac:dyDescent="0.25">
      <c r="A22" t="str">
        <f t="shared" si="0"/>
        <v>201032 Szakmai irányítók, felügyelőkI1 Általános Iskola 0-7 osztály</v>
      </c>
      <c r="B22" t="str">
        <f t="shared" si="1"/>
        <v>201032 Szakmai irányítók, felügyelőkI1 Általános Iskola 0-7 osztály</v>
      </c>
      <c r="C22">
        <v>638</v>
      </c>
      <c r="D22" t="s">
        <v>168</v>
      </c>
      <c r="E22" t="s">
        <v>169</v>
      </c>
      <c r="F22" s="4" t="s">
        <v>170</v>
      </c>
      <c r="H22" t="s">
        <v>157</v>
      </c>
      <c r="I22">
        <v>628</v>
      </c>
      <c r="J22">
        <v>17</v>
      </c>
      <c r="K22" t="s">
        <v>84</v>
      </c>
      <c r="L22" t="s">
        <v>124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1.3333333333333333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1.3333333333333333</v>
      </c>
    </row>
    <row r="23" spans="1:77" hidden="1" x14ac:dyDescent="0.25">
      <c r="A23" t="str">
        <f t="shared" si="0"/>
        <v>201033 Egészségügyi foglalkozásokI1 Általános Iskola 0-7 osztály</v>
      </c>
      <c r="B23" t="str">
        <f t="shared" si="1"/>
        <v>201033 Egészségügyi foglalkozásokI1 Általános Iskola 0-7 osztály</v>
      </c>
      <c r="C23">
        <v>639</v>
      </c>
      <c r="D23" t="s">
        <v>168</v>
      </c>
      <c r="E23" t="s">
        <v>169</v>
      </c>
      <c r="F23" s="4" t="s">
        <v>170</v>
      </c>
      <c r="H23" t="s">
        <v>157</v>
      </c>
      <c r="I23">
        <v>629</v>
      </c>
      <c r="J23">
        <v>18</v>
      </c>
      <c r="K23" t="s">
        <v>85</v>
      </c>
      <c r="L23" t="s">
        <v>125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0.5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0.5</v>
      </c>
    </row>
    <row r="24" spans="1:77" hidden="1" x14ac:dyDescent="0.25">
      <c r="A24" t="str">
        <f t="shared" si="0"/>
        <v>201034 Oktatási asszisztensekI1 Általános Iskola 0-7 osztály</v>
      </c>
      <c r="B24" t="str">
        <f t="shared" si="1"/>
        <v>201034 Oktatási asszisztensekI1 Általános Iskola 0-7 osztály</v>
      </c>
      <c r="C24">
        <v>640</v>
      </c>
      <c r="D24" t="s">
        <v>168</v>
      </c>
      <c r="E24" t="s">
        <v>169</v>
      </c>
      <c r="F24" s="4" t="s">
        <v>170</v>
      </c>
      <c r="H24" t="s">
        <v>157</v>
      </c>
      <c r="I24">
        <v>630</v>
      </c>
      <c r="J24">
        <v>19</v>
      </c>
      <c r="K24" t="s">
        <v>86</v>
      </c>
      <c r="L24" t="s">
        <v>126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</row>
    <row r="25" spans="1:77" hidden="1" x14ac:dyDescent="0.25">
      <c r="A25" t="str">
        <f t="shared" si="0"/>
        <v>201035 Szociális gondozási és munkaerő-piaci szolgáltatási foglalkozásokI1 Általános Iskola 0-7 osztály</v>
      </c>
      <c r="B25" t="str">
        <f t="shared" si="1"/>
        <v>201035 Szociális gondozási és munkaerő-piaci szolgáltatási foglalkozásokI1 Általános Iskola 0-7 osztály</v>
      </c>
      <c r="C25">
        <v>641</v>
      </c>
      <c r="D25" t="s">
        <v>168</v>
      </c>
      <c r="E25" t="s">
        <v>169</v>
      </c>
      <c r="F25" s="4" t="s">
        <v>170</v>
      </c>
      <c r="H25" t="s">
        <v>157</v>
      </c>
      <c r="I25">
        <v>631</v>
      </c>
      <c r="J25">
        <v>20</v>
      </c>
      <c r="K25" t="s">
        <v>87</v>
      </c>
      <c r="L25" t="s">
        <v>127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6</v>
      </c>
      <c r="BP25">
        <v>0</v>
      </c>
      <c r="BQ25">
        <v>0</v>
      </c>
      <c r="BR25">
        <v>1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7</v>
      </c>
    </row>
    <row r="26" spans="1:77" hidden="1" x14ac:dyDescent="0.25">
      <c r="A26" t="str">
        <f t="shared" si="0"/>
        <v>201036 Üzleti jellegű szolgáltatások ügyintézői, hatósági ügyintézők, ügynökökI1 Általános Iskola 0-7 osztály</v>
      </c>
      <c r="B26" t="str">
        <f t="shared" si="1"/>
        <v>201036 Üzleti jellegű szolgáltatások ügyintézői, hatósági ügyintézők, ügynökökI1 Általános Iskola 0-7 osztály</v>
      </c>
      <c r="C26">
        <v>642</v>
      </c>
      <c r="D26" t="s">
        <v>168</v>
      </c>
      <c r="E26" t="s">
        <v>169</v>
      </c>
      <c r="F26" s="4" t="s">
        <v>170</v>
      </c>
      <c r="H26" t="s">
        <v>157</v>
      </c>
      <c r="I26">
        <v>632</v>
      </c>
      <c r="J26">
        <v>21</v>
      </c>
      <c r="K26" t="s">
        <v>88</v>
      </c>
      <c r="L26" t="s">
        <v>128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2.4000000000000004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2.4000000000000004</v>
      </c>
    </row>
    <row r="27" spans="1:77" hidden="1" x14ac:dyDescent="0.25">
      <c r="A27" t="str">
        <f t="shared" si="0"/>
        <v>201037 Művészeti, kulturális, sport- és vallási foglalkozásokI1 Általános Iskola 0-7 osztály</v>
      </c>
      <c r="B27" t="str">
        <f t="shared" si="1"/>
        <v>201037 Művészeti, kulturális, sport- és vallási foglalkozásokI1 Általános Iskola 0-7 osztály</v>
      </c>
      <c r="C27">
        <v>643</v>
      </c>
      <c r="D27" t="s">
        <v>168</v>
      </c>
      <c r="E27" t="s">
        <v>169</v>
      </c>
      <c r="F27" s="4" t="s">
        <v>170</v>
      </c>
      <c r="H27" t="s">
        <v>157</v>
      </c>
      <c r="I27">
        <v>633</v>
      </c>
      <c r="J27">
        <v>22</v>
      </c>
      <c r="K27" t="s">
        <v>89</v>
      </c>
      <c r="L27" t="s">
        <v>129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5.333333333333333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5.333333333333333</v>
      </c>
    </row>
    <row r="28" spans="1:77" hidden="1" x14ac:dyDescent="0.25">
      <c r="A28" t="str">
        <f t="shared" si="0"/>
        <v>201039 Egyéb ügyintézőkI1 Általános Iskola 0-7 osztály</v>
      </c>
      <c r="B28" t="str">
        <f t="shared" si="1"/>
        <v>201039 Egyéb ügyintézőkI1 Általános Iskola 0-7 osztály</v>
      </c>
      <c r="C28">
        <v>644</v>
      </c>
      <c r="D28" t="s">
        <v>168</v>
      </c>
      <c r="E28" t="s">
        <v>169</v>
      </c>
      <c r="F28" s="4" t="s">
        <v>170</v>
      </c>
      <c r="H28" t="s">
        <v>157</v>
      </c>
      <c r="I28">
        <v>634</v>
      </c>
      <c r="J28">
        <v>23</v>
      </c>
      <c r="K28" t="s">
        <v>90</v>
      </c>
      <c r="L28" t="s">
        <v>91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0.60000000000000009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0.60000000000000009</v>
      </c>
    </row>
    <row r="29" spans="1:77" hidden="1" x14ac:dyDescent="0.25">
      <c r="A29" t="str">
        <f t="shared" si="0"/>
        <v>201041 Irodai, ügyviteli foglalkozásokI1 Általános Iskola 0-7 osztály</v>
      </c>
      <c r="B29" t="str">
        <f t="shared" si="1"/>
        <v>201041 Irodai, ügyviteli foglalkozásokI1 Általános Iskola 0-7 osztály</v>
      </c>
      <c r="C29">
        <v>645</v>
      </c>
      <c r="D29" t="s">
        <v>168</v>
      </c>
      <c r="E29" t="s">
        <v>169</v>
      </c>
      <c r="F29" s="4" t="s">
        <v>170</v>
      </c>
      <c r="H29" t="s">
        <v>157</v>
      </c>
      <c r="I29">
        <v>635</v>
      </c>
      <c r="J29">
        <v>24</v>
      </c>
      <c r="K29" t="s">
        <v>92</v>
      </c>
      <c r="L29" t="s">
        <v>130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6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27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5.5</v>
      </c>
      <c r="BP29">
        <v>0</v>
      </c>
      <c r="BQ29">
        <v>0</v>
      </c>
      <c r="BR29">
        <v>0</v>
      </c>
      <c r="BS29">
        <v>26</v>
      </c>
      <c r="BT29">
        <v>0</v>
      </c>
      <c r="BU29">
        <v>0</v>
      </c>
      <c r="BV29">
        <v>5</v>
      </c>
      <c r="BW29">
        <v>0</v>
      </c>
      <c r="BX29">
        <v>0</v>
      </c>
      <c r="BY29">
        <v>69.5</v>
      </c>
    </row>
    <row r="30" spans="1:77" hidden="1" x14ac:dyDescent="0.25">
      <c r="A30" t="str">
        <f t="shared" si="0"/>
        <v>201042 Ügyfélkapcsolati foglalkozásokI1 Általános Iskola 0-7 osztály</v>
      </c>
      <c r="B30" t="str">
        <f t="shared" si="1"/>
        <v>201042 Ügyfélkapcsolati foglalkozásokI1 Általános Iskola 0-7 osztály</v>
      </c>
      <c r="C30">
        <v>646</v>
      </c>
      <c r="D30" t="s">
        <v>168</v>
      </c>
      <c r="E30" t="s">
        <v>169</v>
      </c>
      <c r="F30" s="4" t="s">
        <v>170</v>
      </c>
      <c r="H30" t="s">
        <v>157</v>
      </c>
      <c r="I30">
        <v>636</v>
      </c>
      <c r="J30">
        <v>25</v>
      </c>
      <c r="K30" t="s">
        <v>93</v>
      </c>
      <c r="L30" t="s">
        <v>131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49.999999999999993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27.999999999999996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7</v>
      </c>
      <c r="BP30">
        <v>5.333333333333333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90.333333333333314</v>
      </c>
    </row>
    <row r="31" spans="1:77" hidden="1" x14ac:dyDescent="0.25">
      <c r="A31" t="str">
        <f t="shared" si="0"/>
        <v>201051 Kereskedelmi és vendéglátó-ipari foglalkozásokI1 Általános Iskola 0-7 osztály</v>
      </c>
      <c r="B31" t="str">
        <f t="shared" si="1"/>
        <v>201051 Kereskedelmi és vendéglátó-ipari foglalkozásokI1 Általános Iskola 0-7 osztály</v>
      </c>
      <c r="C31">
        <v>647</v>
      </c>
      <c r="D31" t="s">
        <v>168</v>
      </c>
      <c r="E31" t="s">
        <v>169</v>
      </c>
      <c r="F31" s="4" t="s">
        <v>170</v>
      </c>
      <c r="H31" t="s">
        <v>157</v>
      </c>
      <c r="I31">
        <v>637</v>
      </c>
      <c r="J31">
        <v>26</v>
      </c>
      <c r="K31" t="s">
        <v>94</v>
      </c>
      <c r="L31" t="s">
        <v>132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1104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1104</v>
      </c>
    </row>
    <row r="32" spans="1:77" hidden="1" x14ac:dyDescent="0.25">
      <c r="A32" t="str">
        <f t="shared" si="0"/>
        <v>201052 Szolgáltatási foglalkozásokI1 Általános Iskola 0-7 osztály</v>
      </c>
      <c r="B32" t="str">
        <f t="shared" si="1"/>
        <v>201052 Szolgáltatási foglalkozásokI1 Általános Iskola 0-7 osztály</v>
      </c>
      <c r="C32">
        <v>648</v>
      </c>
      <c r="D32" t="s">
        <v>168</v>
      </c>
      <c r="E32" t="s">
        <v>169</v>
      </c>
      <c r="F32" s="4" t="s">
        <v>170</v>
      </c>
      <c r="H32" t="s">
        <v>157</v>
      </c>
      <c r="I32">
        <v>638</v>
      </c>
      <c r="J32">
        <v>27</v>
      </c>
      <c r="K32" t="s">
        <v>95</v>
      </c>
      <c r="L32" t="s">
        <v>133</v>
      </c>
      <c r="M32">
        <v>0</v>
      </c>
      <c r="N32">
        <v>0</v>
      </c>
      <c r="O32">
        <v>0</v>
      </c>
      <c r="P32">
        <v>0</v>
      </c>
      <c r="Q32">
        <v>15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248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3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7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25.5</v>
      </c>
      <c r="BP32">
        <v>15.333333333333332</v>
      </c>
      <c r="BQ32">
        <v>56</v>
      </c>
      <c r="BR32">
        <v>11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380.83333333333331</v>
      </c>
    </row>
    <row r="33" spans="1:77" hidden="1" x14ac:dyDescent="0.25">
      <c r="A33" t="str">
        <f t="shared" si="0"/>
        <v>201061 Mezőgazdasági foglalkozásokI1 Általános Iskola 0-7 osztály</v>
      </c>
      <c r="B33" t="str">
        <f t="shared" si="1"/>
        <v>201061 Mezőgazdasági foglalkozásokI1 Általános Iskola 0-7 osztály</v>
      </c>
      <c r="C33">
        <v>649</v>
      </c>
      <c r="D33" t="s">
        <v>168</v>
      </c>
      <c r="E33" t="s">
        <v>169</v>
      </c>
      <c r="F33" s="4" t="s">
        <v>170</v>
      </c>
      <c r="H33" t="s">
        <v>157</v>
      </c>
      <c r="I33">
        <v>639</v>
      </c>
      <c r="J33">
        <v>28</v>
      </c>
      <c r="K33" t="s">
        <v>96</v>
      </c>
      <c r="L33" t="s">
        <v>97</v>
      </c>
      <c r="M33">
        <v>33</v>
      </c>
      <c r="N33">
        <v>0</v>
      </c>
      <c r="O33">
        <v>13</v>
      </c>
      <c r="P33">
        <v>0</v>
      </c>
      <c r="Q33">
        <v>17</v>
      </c>
      <c r="R33">
        <v>19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18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11</v>
      </c>
      <c r="BP33">
        <v>18</v>
      </c>
      <c r="BQ33">
        <v>1</v>
      </c>
      <c r="BR33">
        <v>34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164</v>
      </c>
    </row>
    <row r="34" spans="1:77" hidden="1" x14ac:dyDescent="0.25">
      <c r="A34" t="str">
        <f t="shared" si="0"/>
        <v>201062 Erdőgazdálkodási, vadgazdálkodási és halászati foglalkozásokI1 Általános Iskola 0-7 osztály</v>
      </c>
      <c r="B34" t="str">
        <f t="shared" si="1"/>
        <v>201062 Erdőgazdálkodási, vadgazdálkodási és halászati foglalkozásokI1 Általános Iskola 0-7 osztály</v>
      </c>
      <c r="C34">
        <v>650</v>
      </c>
      <c r="D34" t="s">
        <v>168</v>
      </c>
      <c r="E34" t="s">
        <v>169</v>
      </c>
      <c r="F34" s="4" t="s">
        <v>170</v>
      </c>
      <c r="H34" t="s">
        <v>157</v>
      </c>
      <c r="I34">
        <v>640</v>
      </c>
      <c r="J34">
        <v>29</v>
      </c>
      <c r="K34" t="s">
        <v>98</v>
      </c>
      <c r="L34" t="s">
        <v>134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</row>
    <row r="35" spans="1:77" hidden="1" x14ac:dyDescent="0.25">
      <c r="A35" t="str">
        <f t="shared" si="0"/>
        <v>201071 Élelmiszer-ipari foglalkozásokI1 Általános Iskola 0-7 osztály</v>
      </c>
      <c r="B35" t="str">
        <f t="shared" si="1"/>
        <v>201071 Élelmiszer-ipari foglalkozásokI1 Általános Iskola 0-7 osztály</v>
      </c>
      <c r="C35">
        <v>651</v>
      </c>
      <c r="D35" t="s">
        <v>168</v>
      </c>
      <c r="E35" t="s">
        <v>169</v>
      </c>
      <c r="F35" s="4" t="s">
        <v>170</v>
      </c>
      <c r="H35" t="s">
        <v>157</v>
      </c>
      <c r="I35">
        <v>641</v>
      </c>
      <c r="J35">
        <v>30</v>
      </c>
      <c r="K35" t="s">
        <v>99</v>
      </c>
      <c r="L35" t="s">
        <v>135</v>
      </c>
      <c r="M35">
        <v>0</v>
      </c>
      <c r="N35">
        <v>0</v>
      </c>
      <c r="O35">
        <v>0</v>
      </c>
      <c r="P35">
        <v>0</v>
      </c>
      <c r="Q35">
        <v>65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65</v>
      </c>
    </row>
    <row r="36" spans="1:77" hidden="1" x14ac:dyDescent="0.25">
      <c r="A36" t="str">
        <f t="shared" si="0"/>
        <v>201072 Könnyűipari foglalkozásokI1 Általános Iskola 0-7 osztály</v>
      </c>
      <c r="B36" t="str">
        <f t="shared" si="1"/>
        <v>201072 Könnyűipari foglalkozásokI1 Általános Iskola 0-7 osztály</v>
      </c>
      <c r="C36">
        <v>652</v>
      </c>
      <c r="D36" t="s">
        <v>168</v>
      </c>
      <c r="E36" t="s">
        <v>169</v>
      </c>
      <c r="F36" s="4" t="s">
        <v>170</v>
      </c>
      <c r="H36" t="s">
        <v>157</v>
      </c>
      <c r="I36">
        <v>642</v>
      </c>
      <c r="J36">
        <v>31</v>
      </c>
      <c r="K36" t="s">
        <v>100</v>
      </c>
      <c r="L36" t="s">
        <v>136</v>
      </c>
      <c r="M36">
        <v>0</v>
      </c>
      <c r="N36">
        <v>0</v>
      </c>
      <c r="O36">
        <v>0</v>
      </c>
      <c r="P36">
        <v>0</v>
      </c>
      <c r="Q36">
        <v>0</v>
      </c>
      <c r="R36">
        <v>17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21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2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40</v>
      </c>
    </row>
    <row r="37" spans="1:77" hidden="1" x14ac:dyDescent="0.25">
      <c r="A37" t="str">
        <f t="shared" si="0"/>
        <v>201073 Fém- és villamosipari foglalkozásokI1 Általános Iskola 0-7 osztály</v>
      </c>
      <c r="B37" t="str">
        <f t="shared" si="1"/>
        <v>201073 Fém- és villamosipari foglalkozásokI1 Általános Iskola 0-7 osztály</v>
      </c>
      <c r="C37">
        <v>653</v>
      </c>
      <c r="D37" t="s">
        <v>168</v>
      </c>
      <c r="E37" t="s">
        <v>169</v>
      </c>
      <c r="F37" s="4" t="s">
        <v>170</v>
      </c>
      <c r="H37" t="s">
        <v>157</v>
      </c>
      <c r="I37">
        <v>643</v>
      </c>
      <c r="J37">
        <v>32</v>
      </c>
      <c r="K37" t="s">
        <v>101</v>
      </c>
      <c r="L37" t="s">
        <v>137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71</v>
      </c>
      <c r="X37">
        <v>0</v>
      </c>
      <c r="Y37">
        <v>0</v>
      </c>
      <c r="Z37">
        <v>0</v>
      </c>
      <c r="AA37">
        <v>0</v>
      </c>
      <c r="AB37">
        <v>16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15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21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3</v>
      </c>
      <c r="BP37">
        <v>16</v>
      </c>
      <c r="BQ37">
        <v>0</v>
      </c>
      <c r="BR37">
        <v>13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155</v>
      </c>
    </row>
    <row r="38" spans="1:77" hidden="1" x14ac:dyDescent="0.25">
      <c r="A38" t="str">
        <f t="shared" si="0"/>
        <v>201074 Kézműipari foglalkozásokI1 Általános Iskola 0-7 osztály</v>
      </c>
      <c r="B38" t="str">
        <f t="shared" si="1"/>
        <v>201074 Kézműipari foglalkozásokI1 Általános Iskola 0-7 osztály</v>
      </c>
      <c r="C38">
        <v>654</v>
      </c>
      <c r="D38" t="s">
        <v>168</v>
      </c>
      <c r="E38" t="s">
        <v>169</v>
      </c>
      <c r="F38" s="4" t="s">
        <v>170</v>
      </c>
      <c r="H38" t="s">
        <v>157</v>
      </c>
      <c r="I38">
        <v>644</v>
      </c>
      <c r="J38">
        <v>33</v>
      </c>
      <c r="K38" t="s">
        <v>102</v>
      </c>
      <c r="L38" t="s">
        <v>138</v>
      </c>
      <c r="M38">
        <v>0</v>
      </c>
      <c r="N38">
        <v>0</v>
      </c>
      <c r="O38">
        <v>0</v>
      </c>
      <c r="P38">
        <v>0</v>
      </c>
      <c r="Q38">
        <v>0</v>
      </c>
      <c r="R38">
        <v>19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21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14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54</v>
      </c>
    </row>
    <row r="39" spans="1:77" hidden="1" x14ac:dyDescent="0.25">
      <c r="A39" t="str">
        <f t="shared" si="0"/>
        <v>201075 Építőipari foglalkozásokI1 Általános Iskola 0-7 osztály</v>
      </c>
      <c r="B39" t="str">
        <f t="shared" si="1"/>
        <v>201075 Építőipari foglalkozásokI1 Általános Iskola 0-7 osztály</v>
      </c>
      <c r="C39">
        <v>655</v>
      </c>
      <c r="D39" t="s">
        <v>168</v>
      </c>
      <c r="E39" t="s">
        <v>169</v>
      </c>
      <c r="F39" s="4" t="s">
        <v>170</v>
      </c>
      <c r="H39" t="s">
        <v>157</v>
      </c>
      <c r="I39">
        <v>645</v>
      </c>
      <c r="J39">
        <v>34</v>
      </c>
      <c r="K39" t="s">
        <v>103</v>
      </c>
      <c r="L39" t="s">
        <v>139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18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15</v>
      </c>
      <c r="AL39">
        <v>0</v>
      </c>
      <c r="AM39">
        <v>53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19</v>
      </c>
      <c r="BP39">
        <v>1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106</v>
      </c>
    </row>
    <row r="40" spans="1:77" hidden="1" x14ac:dyDescent="0.25">
      <c r="A40" t="str">
        <f t="shared" si="0"/>
        <v>201079 Egyéb ipari és építőipari foglalkozásokI1 Általános Iskola 0-7 osztály</v>
      </c>
      <c r="B40" t="str">
        <f t="shared" si="1"/>
        <v>201079 Egyéb ipari és építőipari foglalkozásokI1 Általános Iskola 0-7 osztály</v>
      </c>
      <c r="C40">
        <v>656</v>
      </c>
      <c r="D40" t="s">
        <v>168</v>
      </c>
      <c r="E40" t="s">
        <v>169</v>
      </c>
      <c r="F40" s="4" t="s">
        <v>170</v>
      </c>
      <c r="H40" t="s">
        <v>157</v>
      </c>
      <c r="I40">
        <v>646</v>
      </c>
      <c r="J40">
        <v>35</v>
      </c>
      <c r="K40" t="s">
        <v>140</v>
      </c>
      <c r="L40" t="s">
        <v>141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38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0.5</v>
      </c>
      <c r="BP40">
        <v>0.5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39</v>
      </c>
    </row>
    <row r="41" spans="1:77" hidden="1" x14ac:dyDescent="0.25">
      <c r="A41" t="str">
        <f t="shared" si="0"/>
        <v>201081 Feldolgozóipari gépek kezelőiI1 Általános Iskola 0-7 osztály</v>
      </c>
      <c r="B41" t="str">
        <f t="shared" si="1"/>
        <v>201081 Feldolgozóipari gépek kezelőiI1 Általános Iskola 0-7 osztály</v>
      </c>
      <c r="C41">
        <v>657</v>
      </c>
      <c r="D41" t="s">
        <v>168</v>
      </c>
      <c r="E41" t="s">
        <v>169</v>
      </c>
      <c r="F41" s="4" t="s">
        <v>170</v>
      </c>
      <c r="H41" t="s">
        <v>157</v>
      </c>
      <c r="I41">
        <v>647</v>
      </c>
      <c r="J41">
        <v>36</v>
      </c>
      <c r="K41" t="s">
        <v>104</v>
      </c>
      <c r="L41" t="s">
        <v>105</v>
      </c>
      <c r="M41">
        <v>0</v>
      </c>
      <c r="N41">
        <v>0</v>
      </c>
      <c r="O41">
        <v>2.333333333333333</v>
      </c>
      <c r="P41">
        <v>0</v>
      </c>
      <c r="Q41">
        <v>74</v>
      </c>
      <c r="R41">
        <v>90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7</v>
      </c>
      <c r="AF41">
        <v>7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20.5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187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387.83333333333331</v>
      </c>
    </row>
    <row r="42" spans="1:77" hidden="1" x14ac:dyDescent="0.25">
      <c r="A42" t="str">
        <f t="shared" si="0"/>
        <v>201082 ÖsszeszerelőkI1 Általános Iskola 0-7 osztály</v>
      </c>
      <c r="B42" t="str">
        <f t="shared" si="1"/>
        <v>201082 ÖsszeszerelőkI1 Általános Iskola 0-7 osztály</v>
      </c>
      <c r="C42">
        <v>658</v>
      </c>
      <c r="D42" t="s">
        <v>168</v>
      </c>
      <c r="E42" t="s">
        <v>169</v>
      </c>
      <c r="F42" s="4" t="s">
        <v>170</v>
      </c>
      <c r="H42" t="s">
        <v>157</v>
      </c>
      <c r="I42">
        <v>648</v>
      </c>
      <c r="J42">
        <v>37</v>
      </c>
      <c r="K42" t="s">
        <v>106</v>
      </c>
      <c r="L42" t="s">
        <v>142</v>
      </c>
      <c r="M42">
        <v>0</v>
      </c>
      <c r="N42">
        <v>0</v>
      </c>
      <c r="O42">
        <v>2.333333333333333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2.333333333333333</v>
      </c>
    </row>
    <row r="43" spans="1:77" hidden="1" x14ac:dyDescent="0.25">
      <c r="A43" t="str">
        <f t="shared" si="0"/>
        <v>201083 Helyhez kötött gépek kezelőiI1 Általános Iskola 0-7 osztály</v>
      </c>
      <c r="B43" t="str">
        <f t="shared" si="1"/>
        <v>201083 Helyhez kötött gépek kezelőiI1 Általános Iskola 0-7 osztály</v>
      </c>
      <c r="C43">
        <v>659</v>
      </c>
      <c r="D43" t="s">
        <v>168</v>
      </c>
      <c r="E43" t="s">
        <v>169</v>
      </c>
      <c r="F43" s="4" t="s">
        <v>170</v>
      </c>
      <c r="H43" t="s">
        <v>157</v>
      </c>
      <c r="I43">
        <v>649</v>
      </c>
      <c r="J43">
        <v>38</v>
      </c>
      <c r="K43" t="s">
        <v>107</v>
      </c>
      <c r="L43" t="s">
        <v>143</v>
      </c>
      <c r="M43">
        <v>0</v>
      </c>
      <c r="N43">
        <v>0</v>
      </c>
      <c r="O43">
        <v>0</v>
      </c>
      <c r="P43">
        <v>0</v>
      </c>
      <c r="Q43">
        <v>30</v>
      </c>
      <c r="R43">
        <v>9.5</v>
      </c>
      <c r="S43">
        <v>0</v>
      </c>
      <c r="T43">
        <v>0</v>
      </c>
      <c r="U43">
        <v>0</v>
      </c>
      <c r="V43">
        <v>0</v>
      </c>
      <c r="W43">
        <v>451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115</v>
      </c>
      <c r="BM43">
        <v>0</v>
      </c>
      <c r="BN43">
        <v>0</v>
      </c>
      <c r="BO43">
        <v>2</v>
      </c>
      <c r="BP43">
        <v>1</v>
      </c>
      <c r="BQ43">
        <v>0.5</v>
      </c>
      <c r="BR43">
        <v>3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612</v>
      </c>
    </row>
    <row r="44" spans="1:77" hidden="1" x14ac:dyDescent="0.25">
      <c r="A44" t="str">
        <f t="shared" si="0"/>
        <v>201084 Járművezetők és mobil gépek kezelőiI1 Általános Iskola 0-7 osztály</v>
      </c>
      <c r="B44" t="str">
        <f t="shared" si="1"/>
        <v>201084 Járművezetők és mobil gépek kezelőiI1 Általános Iskola 0-7 osztály</v>
      </c>
      <c r="C44">
        <v>660</v>
      </c>
      <c r="D44" t="s">
        <v>168</v>
      </c>
      <c r="E44" t="s">
        <v>169</v>
      </c>
      <c r="F44" s="4" t="s">
        <v>170</v>
      </c>
      <c r="H44" t="s">
        <v>157</v>
      </c>
      <c r="I44">
        <v>650</v>
      </c>
      <c r="J44">
        <v>39</v>
      </c>
      <c r="K44" t="s">
        <v>144</v>
      </c>
      <c r="L44" t="s">
        <v>145</v>
      </c>
      <c r="M44">
        <v>24</v>
      </c>
      <c r="N44">
        <v>0</v>
      </c>
      <c r="O44">
        <v>0</v>
      </c>
      <c r="P44">
        <v>0</v>
      </c>
      <c r="Q44">
        <v>12</v>
      </c>
      <c r="R44">
        <v>17</v>
      </c>
      <c r="S44">
        <v>0</v>
      </c>
      <c r="T44">
        <v>0</v>
      </c>
      <c r="U44">
        <v>0</v>
      </c>
      <c r="V44">
        <v>0</v>
      </c>
      <c r="W44">
        <v>24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15</v>
      </c>
      <c r="AK44">
        <v>0</v>
      </c>
      <c r="AL44">
        <v>0</v>
      </c>
      <c r="AM44">
        <v>57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29</v>
      </c>
      <c r="BM44">
        <v>0</v>
      </c>
      <c r="BN44">
        <v>0</v>
      </c>
      <c r="BO44">
        <v>50.5</v>
      </c>
      <c r="BP44">
        <v>0</v>
      </c>
      <c r="BQ44">
        <v>1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229.5</v>
      </c>
    </row>
    <row r="45" spans="1:77" hidden="1" x14ac:dyDescent="0.25">
      <c r="A45" t="str">
        <f t="shared" si="0"/>
        <v>201091 Takarítók és hasonló jellegű egyszerű foglalkozásokI1 Általános Iskola 0-7 osztály</v>
      </c>
      <c r="B45" t="str">
        <f t="shared" si="1"/>
        <v>201091 Takarítók és hasonló jellegű egyszerű foglalkozásokI1 Általános Iskola 0-7 osztály</v>
      </c>
      <c r="C45">
        <v>661</v>
      </c>
      <c r="D45" t="s">
        <v>168</v>
      </c>
      <c r="E45" t="s">
        <v>169</v>
      </c>
      <c r="F45" s="4" t="s">
        <v>170</v>
      </c>
      <c r="H45" t="s">
        <v>157</v>
      </c>
      <c r="I45">
        <v>651</v>
      </c>
      <c r="J45">
        <v>40</v>
      </c>
      <c r="K45" t="s">
        <v>108</v>
      </c>
      <c r="L45" t="s">
        <v>146</v>
      </c>
      <c r="M45">
        <v>5</v>
      </c>
      <c r="N45">
        <v>0</v>
      </c>
      <c r="O45">
        <v>0</v>
      </c>
      <c r="P45">
        <v>0</v>
      </c>
      <c r="Q45">
        <v>55</v>
      </c>
      <c r="R45">
        <v>33.5</v>
      </c>
      <c r="S45">
        <v>10</v>
      </c>
      <c r="T45">
        <v>0</v>
      </c>
      <c r="U45">
        <v>8</v>
      </c>
      <c r="V45">
        <v>0</v>
      </c>
      <c r="W45">
        <v>0</v>
      </c>
      <c r="X45">
        <v>0</v>
      </c>
      <c r="Y45">
        <v>0</v>
      </c>
      <c r="Z45">
        <v>25</v>
      </c>
      <c r="AA45">
        <v>0</v>
      </c>
      <c r="AB45">
        <v>10</v>
      </c>
      <c r="AC45">
        <v>0</v>
      </c>
      <c r="AD45">
        <v>0</v>
      </c>
      <c r="AE45">
        <v>1</v>
      </c>
      <c r="AF45">
        <v>0</v>
      </c>
      <c r="AG45">
        <v>1</v>
      </c>
      <c r="AH45">
        <v>24</v>
      </c>
      <c r="AI45">
        <v>0</v>
      </c>
      <c r="AJ45">
        <v>1</v>
      </c>
      <c r="AK45">
        <v>21</v>
      </c>
      <c r="AL45">
        <v>3</v>
      </c>
      <c r="AM45">
        <v>42</v>
      </c>
      <c r="AN45">
        <v>37</v>
      </c>
      <c r="AO45">
        <v>52</v>
      </c>
      <c r="AP45">
        <v>39</v>
      </c>
      <c r="AQ45">
        <v>105</v>
      </c>
      <c r="AR45">
        <v>0</v>
      </c>
      <c r="AS45">
        <v>0</v>
      </c>
      <c r="AT45">
        <v>0</v>
      </c>
      <c r="AU45">
        <v>0</v>
      </c>
      <c r="AV45">
        <v>119</v>
      </c>
      <c r="AW45">
        <v>0</v>
      </c>
      <c r="AX45">
        <v>0</v>
      </c>
      <c r="AY45">
        <v>0</v>
      </c>
      <c r="AZ45">
        <v>1</v>
      </c>
      <c r="BA45">
        <v>16</v>
      </c>
      <c r="BB45">
        <v>0</v>
      </c>
      <c r="BC45">
        <v>0</v>
      </c>
      <c r="BD45">
        <v>68</v>
      </c>
      <c r="BE45">
        <v>0</v>
      </c>
      <c r="BF45">
        <v>40</v>
      </c>
      <c r="BG45">
        <v>0</v>
      </c>
      <c r="BH45">
        <v>25</v>
      </c>
      <c r="BI45">
        <v>0</v>
      </c>
      <c r="BJ45">
        <v>0</v>
      </c>
      <c r="BK45">
        <v>0</v>
      </c>
      <c r="BL45">
        <v>73</v>
      </c>
      <c r="BM45">
        <v>10</v>
      </c>
      <c r="BN45">
        <v>325</v>
      </c>
      <c r="BO45">
        <v>593.5</v>
      </c>
      <c r="BP45">
        <v>212</v>
      </c>
      <c r="BQ45">
        <v>216.5</v>
      </c>
      <c r="BR45">
        <v>166</v>
      </c>
      <c r="BS45">
        <v>17</v>
      </c>
      <c r="BT45">
        <v>4</v>
      </c>
      <c r="BU45">
        <v>2</v>
      </c>
      <c r="BV45">
        <v>0</v>
      </c>
      <c r="BW45">
        <v>9</v>
      </c>
      <c r="BX45">
        <v>0</v>
      </c>
      <c r="BY45">
        <v>2369.5</v>
      </c>
    </row>
    <row r="46" spans="1:77" hidden="1" x14ac:dyDescent="0.25">
      <c r="A46" t="str">
        <f t="shared" si="0"/>
        <v>201092 Egyszerű szolgáltatási, szállítási és hasonló foglalkozásokI1 Általános Iskola 0-7 osztály</v>
      </c>
      <c r="B46" t="str">
        <f t="shared" si="1"/>
        <v>201092 Egyszerű szolgáltatási, szállítási és hasonló foglalkozásokI1 Általános Iskola 0-7 osztály</v>
      </c>
      <c r="C46">
        <v>662</v>
      </c>
      <c r="D46" t="s">
        <v>168</v>
      </c>
      <c r="E46" t="s">
        <v>169</v>
      </c>
      <c r="F46" s="4" t="s">
        <v>170</v>
      </c>
      <c r="H46" t="s">
        <v>157</v>
      </c>
      <c r="I46">
        <v>652</v>
      </c>
      <c r="J46">
        <v>41</v>
      </c>
      <c r="K46" t="s">
        <v>109</v>
      </c>
      <c r="L46" t="s">
        <v>147</v>
      </c>
      <c r="M46">
        <v>37.666666666666664</v>
      </c>
      <c r="N46">
        <v>0</v>
      </c>
      <c r="O46">
        <v>7</v>
      </c>
      <c r="P46">
        <v>6.333333333333333</v>
      </c>
      <c r="Q46">
        <v>86.333333333333329</v>
      </c>
      <c r="R46">
        <v>37</v>
      </c>
      <c r="S46">
        <v>32.333333333333329</v>
      </c>
      <c r="T46">
        <v>2.333333333333333</v>
      </c>
      <c r="U46">
        <v>16</v>
      </c>
      <c r="V46">
        <v>0</v>
      </c>
      <c r="W46">
        <v>21.666666666666664</v>
      </c>
      <c r="X46">
        <v>0</v>
      </c>
      <c r="Y46">
        <v>30.333333333333332</v>
      </c>
      <c r="Z46">
        <v>2</v>
      </c>
      <c r="AA46">
        <v>4</v>
      </c>
      <c r="AB46">
        <v>55.333333333333329</v>
      </c>
      <c r="AC46">
        <v>43.999999999999993</v>
      </c>
      <c r="AD46">
        <v>0</v>
      </c>
      <c r="AE46">
        <v>22.666666666666664</v>
      </c>
      <c r="AF46">
        <v>21.333333333333332</v>
      </c>
      <c r="AG46">
        <v>0</v>
      </c>
      <c r="AH46">
        <v>39</v>
      </c>
      <c r="AI46">
        <v>0</v>
      </c>
      <c r="AJ46">
        <v>0</v>
      </c>
      <c r="AK46">
        <v>3.6666666666666665</v>
      </c>
      <c r="AL46">
        <v>141.66666666666666</v>
      </c>
      <c r="AM46">
        <v>182.66666666666666</v>
      </c>
      <c r="AN46">
        <v>0</v>
      </c>
      <c r="AO46">
        <v>54</v>
      </c>
      <c r="AP46">
        <v>149.33333333333334</v>
      </c>
      <c r="AQ46">
        <v>4.333333333333333</v>
      </c>
      <c r="AR46">
        <v>0</v>
      </c>
      <c r="AS46">
        <v>0</v>
      </c>
      <c r="AT46">
        <v>135</v>
      </c>
      <c r="AU46">
        <v>62</v>
      </c>
      <c r="AV46">
        <v>107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72.333333333333329</v>
      </c>
      <c r="BE46">
        <v>0</v>
      </c>
      <c r="BF46">
        <v>0</v>
      </c>
      <c r="BG46">
        <v>2</v>
      </c>
      <c r="BH46">
        <v>1</v>
      </c>
      <c r="BI46">
        <v>0</v>
      </c>
      <c r="BJ46">
        <v>0</v>
      </c>
      <c r="BK46">
        <v>0</v>
      </c>
      <c r="BL46">
        <v>138.33333333333334</v>
      </c>
      <c r="BM46">
        <v>0</v>
      </c>
      <c r="BN46">
        <v>20.999999999999996</v>
      </c>
      <c r="BO46">
        <v>1602.9999999999998</v>
      </c>
      <c r="BP46">
        <v>161.83333333333334</v>
      </c>
      <c r="BQ46">
        <v>62.333333333333329</v>
      </c>
      <c r="BR46">
        <v>351</v>
      </c>
      <c r="BS46">
        <v>342.33333333333331</v>
      </c>
      <c r="BT46">
        <v>1.3333333333333333</v>
      </c>
      <c r="BU46">
        <v>16.333333333333332</v>
      </c>
      <c r="BV46">
        <v>0</v>
      </c>
      <c r="BW46">
        <v>6.333333333333333</v>
      </c>
      <c r="BX46">
        <v>0</v>
      </c>
      <c r="BY46">
        <v>4084.166666666667</v>
      </c>
    </row>
    <row r="47" spans="1:77" hidden="1" x14ac:dyDescent="0.25">
      <c r="A47" t="str">
        <f t="shared" si="0"/>
        <v>201093 Egyszerű ipari, építőipari, mezőgazdasági foglalkozásokI1 Általános Iskola 0-7 osztály</v>
      </c>
      <c r="B47" t="str">
        <f t="shared" si="1"/>
        <v>201093 Egyszerű ipari, építőipari, mezőgazdasági foglalkozásokI1 Általános Iskola 0-7 osztály</v>
      </c>
      <c r="C47">
        <v>663</v>
      </c>
      <c r="D47" t="s">
        <v>168</v>
      </c>
      <c r="E47" t="s">
        <v>169</v>
      </c>
      <c r="F47" s="4" t="s">
        <v>170</v>
      </c>
      <c r="H47" t="s">
        <v>157</v>
      </c>
      <c r="I47">
        <v>653</v>
      </c>
      <c r="J47">
        <v>42</v>
      </c>
      <c r="K47" t="s">
        <v>148</v>
      </c>
      <c r="L47" t="s">
        <v>149</v>
      </c>
      <c r="M47">
        <v>88.333333333333343</v>
      </c>
      <c r="N47">
        <v>84</v>
      </c>
      <c r="O47">
        <v>7</v>
      </c>
      <c r="P47">
        <v>12.666666666666666</v>
      </c>
      <c r="Q47">
        <v>149.66666666666666</v>
      </c>
      <c r="R47">
        <v>40</v>
      </c>
      <c r="S47">
        <v>64.666666666666657</v>
      </c>
      <c r="T47">
        <v>4.6666666666666661</v>
      </c>
      <c r="U47">
        <v>0</v>
      </c>
      <c r="V47">
        <v>0</v>
      </c>
      <c r="W47">
        <v>15.333333333333332</v>
      </c>
      <c r="X47">
        <v>0</v>
      </c>
      <c r="Y47">
        <v>14.666666666666666</v>
      </c>
      <c r="Z47">
        <v>4</v>
      </c>
      <c r="AA47">
        <v>8</v>
      </c>
      <c r="AB47">
        <v>110.66666666666666</v>
      </c>
      <c r="AC47">
        <v>87.999999999999986</v>
      </c>
      <c r="AD47">
        <v>0</v>
      </c>
      <c r="AE47">
        <v>45.333333333333329</v>
      </c>
      <c r="AF47">
        <v>42.666666666666664</v>
      </c>
      <c r="AG47">
        <v>0</v>
      </c>
      <c r="AH47">
        <v>78</v>
      </c>
      <c r="AI47">
        <v>0</v>
      </c>
      <c r="AJ47">
        <v>0</v>
      </c>
      <c r="AK47">
        <v>7.333333333333333</v>
      </c>
      <c r="AL47">
        <v>133.33333333333329</v>
      </c>
      <c r="AM47">
        <v>403.33333333333331</v>
      </c>
      <c r="AN47">
        <v>0</v>
      </c>
      <c r="AO47">
        <v>66</v>
      </c>
      <c r="AP47">
        <v>64.666666666666671</v>
      </c>
      <c r="AQ47">
        <v>8.6666666666666661</v>
      </c>
      <c r="AR47">
        <v>0</v>
      </c>
      <c r="AS47">
        <v>0</v>
      </c>
      <c r="AT47">
        <v>0</v>
      </c>
      <c r="AU47">
        <v>0</v>
      </c>
      <c r="AV47">
        <v>33.999999999999993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52.666666666666664</v>
      </c>
      <c r="BE47">
        <v>0</v>
      </c>
      <c r="BF47">
        <v>0</v>
      </c>
      <c r="BG47">
        <v>4</v>
      </c>
      <c r="BH47">
        <v>0</v>
      </c>
      <c r="BI47">
        <v>0</v>
      </c>
      <c r="BJ47">
        <v>0</v>
      </c>
      <c r="BK47">
        <v>0</v>
      </c>
      <c r="BL47">
        <v>114.66666666666667</v>
      </c>
      <c r="BM47">
        <v>0</v>
      </c>
      <c r="BN47">
        <v>37.999999999999993</v>
      </c>
      <c r="BO47">
        <v>2666.9999999999995</v>
      </c>
      <c r="BP47">
        <v>40.666666666666671</v>
      </c>
      <c r="BQ47">
        <v>30.666666666666664</v>
      </c>
      <c r="BR47">
        <v>180</v>
      </c>
      <c r="BS47">
        <v>0.66666666666666663</v>
      </c>
      <c r="BT47">
        <v>0.66666666666666663</v>
      </c>
      <c r="BU47">
        <v>2.6666666666666665</v>
      </c>
      <c r="BV47">
        <v>0</v>
      </c>
      <c r="BW47">
        <v>12.666666666666666</v>
      </c>
      <c r="BX47">
        <v>0</v>
      </c>
      <c r="BY47">
        <v>4719.3333333333348</v>
      </c>
    </row>
    <row r="48" spans="1:77" hidden="1" x14ac:dyDescent="0.25">
      <c r="A48" t="str">
        <f t="shared" si="0"/>
        <v>201001 Fegyveres szervek felsőfokú képesítést igénylő foglalkozásaiI2 Általános Iskola 8 osztály</v>
      </c>
      <c r="B48" t="str">
        <f t="shared" si="1"/>
        <v>201001 Fegyveres szervek felsőfokú képesítést igénylő foglalkozásaiI2 Általános Iskola 8 osztály</v>
      </c>
      <c r="C48">
        <v>1295</v>
      </c>
      <c r="D48" t="s">
        <v>168</v>
      </c>
      <c r="E48" t="s">
        <v>169</v>
      </c>
      <c r="F48" s="4" t="s">
        <v>170</v>
      </c>
      <c r="H48" t="s">
        <v>158</v>
      </c>
      <c r="I48">
        <v>612</v>
      </c>
      <c r="J48">
        <v>1</v>
      </c>
      <c r="K48" t="s">
        <v>65</v>
      </c>
      <c r="L48" t="s">
        <v>66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</row>
    <row r="49" spans="1:77" hidden="1" x14ac:dyDescent="0.25">
      <c r="A49" t="str">
        <f t="shared" si="0"/>
        <v>201002 Fegyveres szervek középfokú képesítést igénylő foglalkozásaiI2 Általános Iskola 8 osztály</v>
      </c>
      <c r="B49" t="str">
        <f t="shared" si="1"/>
        <v>201002 Fegyveres szervek középfokú képesítést igénylő foglalkozásaiI2 Általános Iskola 8 osztály</v>
      </c>
      <c r="C49">
        <v>1296</v>
      </c>
      <c r="D49" t="s">
        <v>168</v>
      </c>
      <c r="E49" t="s">
        <v>169</v>
      </c>
      <c r="F49" s="4" t="s">
        <v>170</v>
      </c>
      <c r="H49" t="s">
        <v>158</v>
      </c>
      <c r="I49">
        <v>613</v>
      </c>
      <c r="J49">
        <v>2</v>
      </c>
      <c r="K49" t="s">
        <v>67</v>
      </c>
      <c r="L49" t="s">
        <v>68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10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10</v>
      </c>
    </row>
    <row r="50" spans="1:77" hidden="1" x14ac:dyDescent="0.25">
      <c r="A50" t="str">
        <f t="shared" si="0"/>
        <v>201003 Fegyveres szervek középfokú képesítést nem igénylő foglalkozásaiI2 Általános Iskola 8 osztály</v>
      </c>
      <c r="B50" t="str">
        <f t="shared" si="1"/>
        <v>201003 Fegyveres szervek középfokú képesítést nem igénylő foglalkozásaiI2 Általános Iskola 8 osztály</v>
      </c>
      <c r="C50">
        <v>1297</v>
      </c>
      <c r="D50" t="s">
        <v>168</v>
      </c>
      <c r="E50" t="s">
        <v>169</v>
      </c>
      <c r="F50" s="4" t="s">
        <v>170</v>
      </c>
      <c r="H50" t="s">
        <v>158</v>
      </c>
      <c r="I50">
        <v>614</v>
      </c>
      <c r="J50">
        <v>3</v>
      </c>
      <c r="K50" t="s">
        <v>69</v>
      </c>
      <c r="L50" t="s">
        <v>70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2716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2716</v>
      </c>
    </row>
    <row r="51" spans="1:77" hidden="1" x14ac:dyDescent="0.25">
      <c r="A51" t="str">
        <f t="shared" si="0"/>
        <v>201011 Törvényhozók, igazgatási és érdek-képviseleti vezetőkI2 Általános Iskola 8 osztály</v>
      </c>
      <c r="B51" t="str">
        <f t="shared" si="1"/>
        <v>201011 Törvényhozók, igazgatási és érdek-képviseleti vezetőkI2 Általános Iskola 8 osztály</v>
      </c>
      <c r="C51">
        <v>1298</v>
      </c>
      <c r="D51" t="s">
        <v>168</v>
      </c>
      <c r="E51" t="s">
        <v>169</v>
      </c>
      <c r="F51" s="4" t="s">
        <v>170</v>
      </c>
      <c r="H51" t="s">
        <v>158</v>
      </c>
      <c r="I51">
        <v>615</v>
      </c>
      <c r="J51">
        <v>4</v>
      </c>
      <c r="K51" t="s">
        <v>71</v>
      </c>
      <c r="L51" t="s">
        <v>111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48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48</v>
      </c>
    </row>
    <row r="52" spans="1:77" hidden="1" x14ac:dyDescent="0.25">
      <c r="A52" t="str">
        <f t="shared" si="0"/>
        <v>201012 Gazdasági, költségvetési szervezetek vezetőiI2 Általános Iskola 8 osztály</v>
      </c>
      <c r="B52" t="str">
        <f t="shared" si="1"/>
        <v>201012 Gazdasági, költségvetési szervezetek vezetőiI2 Általános Iskola 8 osztály</v>
      </c>
      <c r="C52">
        <v>1299</v>
      </c>
      <c r="D52" t="s">
        <v>168</v>
      </c>
      <c r="E52" t="s">
        <v>169</v>
      </c>
      <c r="F52" s="4" t="s">
        <v>170</v>
      </c>
      <c r="H52" t="s">
        <v>158</v>
      </c>
      <c r="I52">
        <v>616</v>
      </c>
      <c r="J52">
        <v>5</v>
      </c>
      <c r="K52" t="s">
        <v>72</v>
      </c>
      <c r="L52" t="s">
        <v>112</v>
      </c>
      <c r="M52">
        <v>53</v>
      </c>
      <c r="N52">
        <v>0</v>
      </c>
      <c r="O52">
        <v>0</v>
      </c>
      <c r="P52">
        <v>0</v>
      </c>
      <c r="Q52">
        <v>0</v>
      </c>
      <c r="R52">
        <v>0</v>
      </c>
      <c r="S52">
        <v>1</v>
      </c>
      <c r="T52">
        <v>0</v>
      </c>
      <c r="U52">
        <v>5</v>
      </c>
      <c r="V52">
        <v>0</v>
      </c>
      <c r="W52">
        <v>0</v>
      </c>
      <c r="X52">
        <v>0</v>
      </c>
      <c r="Y52">
        <v>0</v>
      </c>
      <c r="Z52">
        <v>2</v>
      </c>
      <c r="AA52">
        <v>0</v>
      </c>
      <c r="AB52">
        <v>93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36</v>
      </c>
      <c r="AI52">
        <v>0</v>
      </c>
      <c r="AJ52">
        <v>0</v>
      </c>
      <c r="AK52">
        <v>0</v>
      </c>
      <c r="AL52">
        <v>10</v>
      </c>
      <c r="AM52">
        <v>53</v>
      </c>
      <c r="AN52">
        <v>12</v>
      </c>
      <c r="AO52">
        <v>8</v>
      </c>
      <c r="AP52">
        <v>118</v>
      </c>
      <c r="AQ52">
        <v>17</v>
      </c>
      <c r="AR52">
        <v>0</v>
      </c>
      <c r="AS52">
        <v>0</v>
      </c>
      <c r="AT52">
        <v>0</v>
      </c>
      <c r="AU52">
        <v>0</v>
      </c>
      <c r="AV52">
        <v>45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8</v>
      </c>
      <c r="BG52">
        <v>0</v>
      </c>
      <c r="BH52">
        <v>0</v>
      </c>
      <c r="BI52">
        <v>99</v>
      </c>
      <c r="BJ52">
        <v>21</v>
      </c>
      <c r="BK52">
        <v>0</v>
      </c>
      <c r="BL52">
        <v>0</v>
      </c>
      <c r="BM52">
        <v>0</v>
      </c>
      <c r="BN52">
        <v>21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602</v>
      </c>
    </row>
    <row r="53" spans="1:77" hidden="1" x14ac:dyDescent="0.25">
      <c r="A53" t="str">
        <f t="shared" si="0"/>
        <v>201013 Termelési és szolgáltatást nyújtó egységek vezetőiI2 Általános Iskola 8 osztály</v>
      </c>
      <c r="B53" t="str">
        <f t="shared" si="1"/>
        <v>201013 Termelési és szolgáltatást nyújtó egységek vezetőiI2 Általános Iskola 8 osztály</v>
      </c>
      <c r="C53">
        <v>1300</v>
      </c>
      <c r="D53" t="s">
        <v>168</v>
      </c>
      <c r="E53" t="s">
        <v>169</v>
      </c>
      <c r="F53" s="4" t="s">
        <v>170</v>
      </c>
      <c r="H53" t="s">
        <v>158</v>
      </c>
      <c r="I53">
        <v>617</v>
      </c>
      <c r="J53">
        <v>6</v>
      </c>
      <c r="K53" t="s">
        <v>73</v>
      </c>
      <c r="L53" t="s">
        <v>113</v>
      </c>
      <c r="M53">
        <v>14.166666666666666</v>
      </c>
      <c r="N53">
        <v>17</v>
      </c>
      <c r="O53">
        <v>0</v>
      </c>
      <c r="P53">
        <v>7</v>
      </c>
      <c r="Q53">
        <v>11.333333333333332</v>
      </c>
      <c r="R53">
        <v>8</v>
      </c>
      <c r="S53">
        <v>0.33333333333333331</v>
      </c>
      <c r="T53">
        <v>5.6666666666666661</v>
      </c>
      <c r="U53">
        <v>0</v>
      </c>
      <c r="V53">
        <v>0</v>
      </c>
      <c r="W53">
        <v>9</v>
      </c>
      <c r="X53">
        <v>0</v>
      </c>
      <c r="Y53">
        <v>48.666666666666664</v>
      </c>
      <c r="Z53">
        <v>0</v>
      </c>
      <c r="AA53">
        <v>0</v>
      </c>
      <c r="AB53">
        <v>28.833333333333332</v>
      </c>
      <c r="AC53">
        <v>13.666666666666666</v>
      </c>
      <c r="AD53">
        <v>0</v>
      </c>
      <c r="AE53">
        <v>0</v>
      </c>
      <c r="AF53">
        <v>21</v>
      </c>
      <c r="AG53">
        <v>0</v>
      </c>
      <c r="AH53">
        <v>49</v>
      </c>
      <c r="AI53">
        <v>0</v>
      </c>
      <c r="AJ53">
        <v>4.1666666666666661</v>
      </c>
      <c r="AK53">
        <v>3</v>
      </c>
      <c r="AL53">
        <v>2</v>
      </c>
      <c r="AM53">
        <v>93.333333333333329</v>
      </c>
      <c r="AN53">
        <v>111</v>
      </c>
      <c r="AO53">
        <v>76.600000000000009</v>
      </c>
      <c r="AP53">
        <v>368.93333333333328</v>
      </c>
      <c r="AQ53">
        <v>11</v>
      </c>
      <c r="AR53">
        <v>0</v>
      </c>
      <c r="AS53">
        <v>10</v>
      </c>
      <c r="AT53">
        <v>15</v>
      </c>
      <c r="AU53">
        <v>10.5</v>
      </c>
      <c r="AV53">
        <v>83.4</v>
      </c>
      <c r="AW53">
        <v>0</v>
      </c>
      <c r="AX53">
        <v>0</v>
      </c>
      <c r="AY53">
        <v>0</v>
      </c>
      <c r="AZ53">
        <v>0</v>
      </c>
      <c r="BA53">
        <v>9</v>
      </c>
      <c r="BB53">
        <v>0</v>
      </c>
      <c r="BC53">
        <v>4.2</v>
      </c>
      <c r="BD53">
        <v>7.833333333333333</v>
      </c>
      <c r="BE53">
        <v>0</v>
      </c>
      <c r="BF53">
        <v>5</v>
      </c>
      <c r="BG53">
        <v>0</v>
      </c>
      <c r="BH53">
        <v>5.5</v>
      </c>
      <c r="BI53">
        <v>0</v>
      </c>
      <c r="BJ53">
        <v>20</v>
      </c>
      <c r="BK53">
        <v>0</v>
      </c>
      <c r="BL53">
        <v>0</v>
      </c>
      <c r="BM53">
        <v>8</v>
      </c>
      <c r="BN53">
        <v>5.1333333333333337</v>
      </c>
      <c r="BO53">
        <v>28.166666666666664</v>
      </c>
      <c r="BP53">
        <v>2</v>
      </c>
      <c r="BQ53">
        <v>7.6000000000000005</v>
      </c>
      <c r="BR53">
        <v>5</v>
      </c>
      <c r="BS53">
        <v>2.6666666666666665</v>
      </c>
      <c r="BT53">
        <v>0</v>
      </c>
      <c r="BU53">
        <v>0</v>
      </c>
      <c r="BV53">
        <v>0</v>
      </c>
      <c r="BW53">
        <v>12.666666666666666</v>
      </c>
      <c r="BX53">
        <v>0</v>
      </c>
      <c r="BY53">
        <v>1145.3666666666668</v>
      </c>
    </row>
    <row r="54" spans="1:77" hidden="1" x14ac:dyDescent="0.25">
      <c r="A54" t="str">
        <f t="shared" si="0"/>
        <v>201014 Gazdasági tevékenységet segítő egységek vezetőiI2 Általános Iskola 8 osztály</v>
      </c>
      <c r="B54" t="str">
        <f t="shared" si="1"/>
        <v>201014 Gazdasági tevékenységet segítő egységek vezetőiI2 Általános Iskola 8 osztály</v>
      </c>
      <c r="C54">
        <v>1301</v>
      </c>
      <c r="D54" t="s">
        <v>168</v>
      </c>
      <c r="E54" t="s">
        <v>169</v>
      </c>
      <c r="F54" s="4" t="s">
        <v>170</v>
      </c>
      <c r="H54" t="s">
        <v>158</v>
      </c>
      <c r="I54">
        <v>618</v>
      </c>
      <c r="J54">
        <v>7</v>
      </c>
      <c r="K54" t="s">
        <v>74</v>
      </c>
      <c r="L54" t="s">
        <v>114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6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5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11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4</v>
      </c>
      <c r="BO54">
        <v>6</v>
      </c>
      <c r="BP54">
        <v>0</v>
      </c>
      <c r="BQ54">
        <v>0</v>
      </c>
      <c r="BR54">
        <v>1</v>
      </c>
      <c r="BS54">
        <v>0</v>
      </c>
      <c r="BT54">
        <v>1</v>
      </c>
      <c r="BU54">
        <v>0</v>
      </c>
      <c r="BV54">
        <v>0</v>
      </c>
      <c r="BW54">
        <v>0</v>
      </c>
      <c r="BX54">
        <v>0</v>
      </c>
      <c r="BY54">
        <v>34</v>
      </c>
    </row>
    <row r="55" spans="1:77" hidden="1" x14ac:dyDescent="0.25">
      <c r="A55" t="str">
        <f t="shared" si="0"/>
        <v>201021 Műszaki, informatikai és természettudományi foglalkozásokI2 Általános Iskola 8 osztály</v>
      </c>
      <c r="B55" t="str">
        <f t="shared" si="1"/>
        <v>201021 Műszaki, informatikai és természettudományi foglalkozásokI2 Általános Iskola 8 osztály</v>
      </c>
      <c r="C55">
        <v>1302</v>
      </c>
      <c r="D55" t="s">
        <v>168</v>
      </c>
      <c r="E55" t="s">
        <v>169</v>
      </c>
      <c r="F55" s="4" t="s">
        <v>170</v>
      </c>
      <c r="H55" t="s">
        <v>158</v>
      </c>
      <c r="I55">
        <v>619</v>
      </c>
      <c r="J55">
        <v>8</v>
      </c>
      <c r="K55" t="s">
        <v>75</v>
      </c>
      <c r="L55" t="s">
        <v>115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10.5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10.5</v>
      </c>
    </row>
    <row r="56" spans="1:77" hidden="1" x14ac:dyDescent="0.25">
      <c r="A56" t="str">
        <f t="shared" si="0"/>
        <v>201022 Egészségügyi foglalkozások (felsőfokú képzettséghez kapcsolódó)I2 Általános Iskola 8 osztály</v>
      </c>
      <c r="B56" t="str">
        <f t="shared" si="1"/>
        <v>201022 Egészségügyi foglalkozások (felsőfokú képzettséghez kapcsolódó)I2 Általános Iskola 8 osztály</v>
      </c>
      <c r="C56">
        <v>1303</v>
      </c>
      <c r="D56" t="s">
        <v>168</v>
      </c>
      <c r="E56" t="s">
        <v>169</v>
      </c>
      <c r="F56" s="4" t="s">
        <v>170</v>
      </c>
      <c r="H56" t="s">
        <v>158</v>
      </c>
      <c r="I56">
        <v>620</v>
      </c>
      <c r="J56">
        <v>9</v>
      </c>
      <c r="K56" t="s">
        <v>76</v>
      </c>
      <c r="L56" t="s">
        <v>116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1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1</v>
      </c>
    </row>
    <row r="57" spans="1:77" hidden="1" x14ac:dyDescent="0.25">
      <c r="A57" t="str">
        <f t="shared" si="0"/>
        <v>201023 Szociális szolgáltatási foglalkozások (felsőfokú képzettséghez kapcsolódó)I2 Általános Iskola 8 osztály</v>
      </c>
      <c r="B57" t="str">
        <f t="shared" si="1"/>
        <v>201023 Szociális szolgáltatási foglalkozások (felsőfokú képzettséghez kapcsolódó)I2 Általános Iskola 8 osztály</v>
      </c>
      <c r="C57">
        <v>1304</v>
      </c>
      <c r="D57" t="s">
        <v>168</v>
      </c>
      <c r="E57" t="s">
        <v>169</v>
      </c>
      <c r="F57" s="4" t="s">
        <v>170</v>
      </c>
      <c r="H57" t="s">
        <v>158</v>
      </c>
      <c r="I57">
        <v>621</v>
      </c>
      <c r="J57">
        <v>10</v>
      </c>
      <c r="K57" t="s">
        <v>77</v>
      </c>
      <c r="L57" t="s">
        <v>117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12</v>
      </c>
      <c r="BP57">
        <v>1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13</v>
      </c>
    </row>
    <row r="58" spans="1:77" hidden="1" x14ac:dyDescent="0.25">
      <c r="A58" t="str">
        <f t="shared" si="0"/>
        <v>201024 Oktatók, pedagógusokI2 Általános Iskola 8 osztály</v>
      </c>
      <c r="B58" t="str">
        <f t="shared" si="1"/>
        <v>201024 Oktatók, pedagógusokI2 Általános Iskola 8 osztály</v>
      </c>
      <c r="C58">
        <v>1305</v>
      </c>
      <c r="D58" t="s">
        <v>168</v>
      </c>
      <c r="E58" t="s">
        <v>169</v>
      </c>
      <c r="F58" s="4" t="s">
        <v>170</v>
      </c>
      <c r="H58" t="s">
        <v>158</v>
      </c>
      <c r="I58">
        <v>622</v>
      </c>
      <c r="J58">
        <v>11</v>
      </c>
      <c r="K58" t="s">
        <v>78</v>
      </c>
      <c r="L58" t="s">
        <v>118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1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4.6666666666666661</v>
      </c>
      <c r="BP58">
        <v>3</v>
      </c>
      <c r="BQ58">
        <v>0</v>
      </c>
      <c r="BR58">
        <v>0</v>
      </c>
      <c r="BS58">
        <v>0</v>
      </c>
      <c r="BT58">
        <v>0</v>
      </c>
      <c r="BU58">
        <v>1</v>
      </c>
      <c r="BV58">
        <v>0</v>
      </c>
      <c r="BW58">
        <v>0</v>
      </c>
      <c r="BX58">
        <v>0</v>
      </c>
      <c r="BY58">
        <v>9.6666666666666661</v>
      </c>
    </row>
    <row r="59" spans="1:77" hidden="1" x14ac:dyDescent="0.25">
      <c r="A59" t="str">
        <f t="shared" si="0"/>
        <v>201025 Gazdálkodási jellegű foglalkozásokI2 Általános Iskola 8 osztály</v>
      </c>
      <c r="B59" t="str">
        <f t="shared" si="1"/>
        <v>201025 Gazdálkodási jellegű foglalkozásokI2 Általános Iskola 8 osztály</v>
      </c>
      <c r="C59">
        <v>1306</v>
      </c>
      <c r="D59" t="s">
        <v>168</v>
      </c>
      <c r="E59" t="s">
        <v>169</v>
      </c>
      <c r="F59" s="4" t="s">
        <v>170</v>
      </c>
      <c r="H59" t="s">
        <v>158</v>
      </c>
      <c r="I59">
        <v>623</v>
      </c>
      <c r="J59">
        <v>12</v>
      </c>
      <c r="K59" t="s">
        <v>79</v>
      </c>
      <c r="L59" t="s">
        <v>119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3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3</v>
      </c>
    </row>
    <row r="60" spans="1:77" hidden="1" x14ac:dyDescent="0.25">
      <c r="A60" t="str">
        <f t="shared" si="0"/>
        <v>201026 Jogi és társadalomtudományi foglalkozásokI2 Általános Iskola 8 osztály</v>
      </c>
      <c r="B60" t="str">
        <f t="shared" si="1"/>
        <v>201026 Jogi és társadalomtudományi foglalkozásokI2 Általános Iskola 8 osztály</v>
      </c>
      <c r="C60">
        <v>1307</v>
      </c>
      <c r="D60" t="s">
        <v>168</v>
      </c>
      <c r="E60" t="s">
        <v>169</v>
      </c>
      <c r="F60" s="4" t="s">
        <v>170</v>
      </c>
      <c r="H60" t="s">
        <v>158</v>
      </c>
      <c r="I60">
        <v>624</v>
      </c>
      <c r="J60">
        <v>13</v>
      </c>
      <c r="K60" t="s">
        <v>80</v>
      </c>
      <c r="L60" t="s">
        <v>120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</row>
    <row r="61" spans="1:77" hidden="1" x14ac:dyDescent="0.25">
      <c r="A61" t="str">
        <f t="shared" si="0"/>
        <v>201027 Kulturális, sport-, művészeti és vallási foglalkozások (felsőfokú képzettséghez kapcsolódó)I2 Általános Iskola 8 osztály</v>
      </c>
      <c r="B61" t="str">
        <f t="shared" si="1"/>
        <v>201027 Kulturális, sport-, művészeti és vallási foglalkozások (felsőfokú képzettséghez kapcsolódó)I2 Általános Iskola 8 osztály</v>
      </c>
      <c r="C61">
        <v>1308</v>
      </c>
      <c r="D61" t="s">
        <v>168</v>
      </c>
      <c r="E61" t="s">
        <v>169</v>
      </c>
      <c r="F61" s="4" t="s">
        <v>170</v>
      </c>
      <c r="H61" t="s">
        <v>158</v>
      </c>
      <c r="I61">
        <v>625</v>
      </c>
      <c r="J61">
        <v>14</v>
      </c>
      <c r="K61" t="s">
        <v>121</v>
      </c>
      <c r="L61" t="s">
        <v>122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10</v>
      </c>
      <c r="BP61">
        <v>0</v>
      </c>
      <c r="BQ61">
        <v>0</v>
      </c>
      <c r="BR61">
        <v>0</v>
      </c>
      <c r="BS61">
        <v>16</v>
      </c>
      <c r="BT61">
        <v>16</v>
      </c>
      <c r="BU61">
        <v>0</v>
      </c>
      <c r="BV61">
        <v>0</v>
      </c>
      <c r="BW61">
        <v>0</v>
      </c>
      <c r="BX61">
        <v>0</v>
      </c>
      <c r="BY61">
        <v>42</v>
      </c>
    </row>
    <row r="62" spans="1:77" hidden="1" x14ac:dyDescent="0.25">
      <c r="A62" t="str">
        <f t="shared" si="0"/>
        <v>201029 Egyéb magasan képzett ügyintézőkI2 Általános Iskola 8 osztály</v>
      </c>
      <c r="B62" t="str">
        <f t="shared" si="1"/>
        <v>201029 Egyéb magasan képzett ügyintézőkI2 Általános Iskola 8 osztály</v>
      </c>
      <c r="C62">
        <v>1309</v>
      </c>
      <c r="D62" t="s">
        <v>168</v>
      </c>
      <c r="E62" t="s">
        <v>169</v>
      </c>
      <c r="F62" s="4" t="s">
        <v>170</v>
      </c>
      <c r="H62" t="s">
        <v>158</v>
      </c>
      <c r="I62">
        <v>626</v>
      </c>
      <c r="J62">
        <v>15</v>
      </c>
      <c r="K62" t="s">
        <v>81</v>
      </c>
      <c r="L62" t="s">
        <v>123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10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10</v>
      </c>
    </row>
    <row r="63" spans="1:77" hidden="1" x14ac:dyDescent="0.25">
      <c r="A63" t="str">
        <f t="shared" si="0"/>
        <v>201031 Technikusok és hasonló műszaki foglalkozásokI2 Általános Iskola 8 osztály</v>
      </c>
      <c r="B63" t="str">
        <f t="shared" si="1"/>
        <v>201031 Technikusok és hasonló műszaki foglalkozásokI2 Általános Iskola 8 osztály</v>
      </c>
      <c r="C63">
        <v>1310</v>
      </c>
      <c r="D63" t="s">
        <v>168</v>
      </c>
      <c r="E63" t="s">
        <v>169</v>
      </c>
      <c r="F63" s="4" t="s">
        <v>170</v>
      </c>
      <c r="H63" t="s">
        <v>158</v>
      </c>
      <c r="I63">
        <v>627</v>
      </c>
      <c r="J63">
        <v>16</v>
      </c>
      <c r="K63" t="s">
        <v>82</v>
      </c>
      <c r="L63" t="s">
        <v>83</v>
      </c>
      <c r="M63">
        <v>46.666666666666664</v>
      </c>
      <c r="N63">
        <v>0</v>
      </c>
      <c r="O63">
        <v>0</v>
      </c>
      <c r="P63">
        <v>9.3333333333333321</v>
      </c>
      <c r="Q63">
        <v>175.83333333333331</v>
      </c>
      <c r="R63">
        <v>40</v>
      </c>
      <c r="S63">
        <v>73</v>
      </c>
      <c r="T63">
        <v>25.833333333333332</v>
      </c>
      <c r="U63">
        <v>0</v>
      </c>
      <c r="V63">
        <v>119</v>
      </c>
      <c r="W63">
        <v>202.5</v>
      </c>
      <c r="X63">
        <v>92.5</v>
      </c>
      <c r="Y63">
        <v>1577</v>
      </c>
      <c r="Z63">
        <v>135.5</v>
      </c>
      <c r="AA63">
        <v>112</v>
      </c>
      <c r="AB63">
        <v>444.66666666666663</v>
      </c>
      <c r="AC63">
        <v>891.16666666666674</v>
      </c>
      <c r="AD63">
        <v>566.33333333333326</v>
      </c>
      <c r="AE63">
        <v>174.66666666666666</v>
      </c>
      <c r="AF63">
        <v>793.16666666666674</v>
      </c>
      <c r="AG63">
        <v>0</v>
      </c>
      <c r="AH63">
        <v>85.333333333333329</v>
      </c>
      <c r="AI63">
        <v>0</v>
      </c>
      <c r="AJ63">
        <v>197.5</v>
      </c>
      <c r="AK63">
        <v>164</v>
      </c>
      <c r="AL63">
        <v>143</v>
      </c>
      <c r="AM63">
        <v>81.833333333333329</v>
      </c>
      <c r="AN63">
        <v>0</v>
      </c>
      <c r="AO63">
        <v>87.166666666666657</v>
      </c>
      <c r="AP63">
        <v>56</v>
      </c>
      <c r="AQ63">
        <v>24</v>
      </c>
      <c r="AR63">
        <v>0</v>
      </c>
      <c r="AS63">
        <v>0</v>
      </c>
      <c r="AT63">
        <v>26</v>
      </c>
      <c r="AU63">
        <v>10.5</v>
      </c>
      <c r="AV63">
        <v>10.5</v>
      </c>
      <c r="AW63">
        <v>0</v>
      </c>
      <c r="AX63">
        <v>0</v>
      </c>
      <c r="AY63">
        <v>0</v>
      </c>
      <c r="AZ63">
        <v>41</v>
      </c>
      <c r="BA63">
        <v>0</v>
      </c>
      <c r="BB63">
        <v>0</v>
      </c>
      <c r="BC63">
        <v>0</v>
      </c>
      <c r="BD63">
        <v>9</v>
      </c>
      <c r="BE63">
        <v>0</v>
      </c>
      <c r="BF63">
        <v>13.5</v>
      </c>
      <c r="BG63">
        <v>105</v>
      </c>
      <c r="BH63">
        <v>5</v>
      </c>
      <c r="BI63">
        <v>0</v>
      </c>
      <c r="BJ63">
        <v>0</v>
      </c>
      <c r="BK63">
        <v>0</v>
      </c>
      <c r="BL63">
        <v>182.83333333333331</v>
      </c>
      <c r="BM63">
        <v>0</v>
      </c>
      <c r="BN63">
        <v>85.333333333333343</v>
      </c>
      <c r="BO63">
        <v>76.666666666666671</v>
      </c>
      <c r="BP63">
        <v>27.5</v>
      </c>
      <c r="BQ63">
        <v>3</v>
      </c>
      <c r="BR63">
        <v>6</v>
      </c>
      <c r="BS63">
        <v>2.6666666666666665</v>
      </c>
      <c r="BT63">
        <v>2.5</v>
      </c>
      <c r="BU63">
        <v>0</v>
      </c>
      <c r="BV63">
        <v>0</v>
      </c>
      <c r="BW63">
        <v>12.666666666666666</v>
      </c>
      <c r="BX63">
        <v>0</v>
      </c>
      <c r="BY63">
        <v>6937.666666666667</v>
      </c>
    </row>
    <row r="64" spans="1:77" hidden="1" x14ac:dyDescent="0.25">
      <c r="A64" t="str">
        <f t="shared" si="0"/>
        <v>201032 Szakmai irányítók, felügyelőkI2 Általános Iskola 8 osztály</v>
      </c>
      <c r="B64" t="str">
        <f t="shared" si="1"/>
        <v>201032 Szakmai irányítók, felügyelőkI2 Általános Iskola 8 osztály</v>
      </c>
      <c r="C64">
        <v>1311</v>
      </c>
      <c r="D64" t="s">
        <v>168</v>
      </c>
      <c r="E64" t="s">
        <v>169</v>
      </c>
      <c r="F64" s="4" t="s">
        <v>170</v>
      </c>
      <c r="H64" t="s">
        <v>158</v>
      </c>
      <c r="I64">
        <v>628</v>
      </c>
      <c r="J64">
        <v>17</v>
      </c>
      <c r="K64" t="s">
        <v>84</v>
      </c>
      <c r="L64" t="s">
        <v>124</v>
      </c>
      <c r="M64">
        <v>7.6666666666666661</v>
      </c>
      <c r="N64">
        <v>0</v>
      </c>
      <c r="O64">
        <v>0</v>
      </c>
      <c r="P64">
        <v>0</v>
      </c>
      <c r="Q64">
        <v>15.666666666666666</v>
      </c>
      <c r="R64">
        <v>16</v>
      </c>
      <c r="S64">
        <v>0.66666666666666663</v>
      </c>
      <c r="T64">
        <v>11.333333333333332</v>
      </c>
      <c r="U64">
        <v>0</v>
      </c>
      <c r="V64">
        <v>0</v>
      </c>
      <c r="W64">
        <v>12.333333333333332</v>
      </c>
      <c r="X64">
        <v>0</v>
      </c>
      <c r="Y64">
        <v>13.666666666666666</v>
      </c>
      <c r="Z64">
        <v>0</v>
      </c>
      <c r="AA64">
        <v>0</v>
      </c>
      <c r="AB64">
        <v>14.666666666666666</v>
      </c>
      <c r="AC64">
        <v>22.333333333333332</v>
      </c>
      <c r="AD64">
        <v>0</v>
      </c>
      <c r="AE64">
        <v>0</v>
      </c>
      <c r="AF64">
        <v>2.5</v>
      </c>
      <c r="AG64">
        <v>0</v>
      </c>
      <c r="AH64">
        <v>20</v>
      </c>
      <c r="AI64">
        <v>11</v>
      </c>
      <c r="AJ64">
        <v>3.333333333333333</v>
      </c>
      <c r="AK64">
        <v>0</v>
      </c>
      <c r="AL64">
        <v>0</v>
      </c>
      <c r="AM64">
        <v>1.3333333333333333</v>
      </c>
      <c r="AN64">
        <v>5</v>
      </c>
      <c r="AO64">
        <v>0</v>
      </c>
      <c r="AP64">
        <v>9.6666666666666661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374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9.1666666666666661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8</v>
      </c>
      <c r="BM64">
        <v>0</v>
      </c>
      <c r="BN64">
        <v>13.333333333333334</v>
      </c>
      <c r="BO64">
        <v>119.16666666666667</v>
      </c>
      <c r="BP64">
        <v>112</v>
      </c>
      <c r="BQ64">
        <v>27.5</v>
      </c>
      <c r="BR64">
        <v>108</v>
      </c>
      <c r="BS64">
        <v>0.33333333333333331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938.66666666666663</v>
      </c>
    </row>
    <row r="65" spans="1:77" hidden="1" x14ac:dyDescent="0.25">
      <c r="A65" t="str">
        <f t="shared" si="0"/>
        <v>201033 Egészségügyi foglalkozásokI2 Általános Iskola 8 osztály</v>
      </c>
      <c r="B65" t="str">
        <f t="shared" si="1"/>
        <v>201033 Egészségügyi foglalkozásokI2 Általános Iskola 8 osztály</v>
      </c>
      <c r="C65">
        <v>1312</v>
      </c>
      <c r="D65" t="s">
        <v>168</v>
      </c>
      <c r="E65" t="s">
        <v>169</v>
      </c>
      <c r="F65" s="4" t="s">
        <v>170</v>
      </c>
      <c r="H65" t="s">
        <v>158</v>
      </c>
      <c r="I65">
        <v>629</v>
      </c>
      <c r="J65">
        <v>18</v>
      </c>
      <c r="K65" t="s">
        <v>85</v>
      </c>
      <c r="L65" t="s">
        <v>125</v>
      </c>
      <c r="M65">
        <v>8.5</v>
      </c>
      <c r="N65">
        <v>0</v>
      </c>
      <c r="O65">
        <v>0</v>
      </c>
      <c r="P65">
        <v>5</v>
      </c>
      <c r="Q65">
        <v>6.5</v>
      </c>
      <c r="R65">
        <v>4</v>
      </c>
      <c r="S65">
        <v>0</v>
      </c>
      <c r="T65">
        <v>0</v>
      </c>
      <c r="U65">
        <v>3</v>
      </c>
      <c r="V65">
        <v>0</v>
      </c>
      <c r="W65">
        <v>0</v>
      </c>
      <c r="X65">
        <v>0</v>
      </c>
      <c r="Y65">
        <v>0</v>
      </c>
      <c r="Z65">
        <v>5</v>
      </c>
      <c r="AA65">
        <v>0.5</v>
      </c>
      <c r="AB65">
        <v>10.5</v>
      </c>
      <c r="AC65">
        <v>9.5</v>
      </c>
      <c r="AD65">
        <v>19</v>
      </c>
      <c r="AE65">
        <v>11</v>
      </c>
      <c r="AF65">
        <v>49.5</v>
      </c>
      <c r="AG65">
        <v>0</v>
      </c>
      <c r="AH65">
        <v>12</v>
      </c>
      <c r="AI65">
        <v>0</v>
      </c>
      <c r="AJ65">
        <v>14</v>
      </c>
      <c r="AK65">
        <v>7.5</v>
      </c>
      <c r="AL65">
        <v>2.5</v>
      </c>
      <c r="AM65">
        <v>80.5</v>
      </c>
      <c r="AN65">
        <v>7</v>
      </c>
      <c r="AO65">
        <v>33.5</v>
      </c>
      <c r="AP65">
        <v>16.5</v>
      </c>
      <c r="AQ65">
        <v>15</v>
      </c>
      <c r="AR65">
        <v>0</v>
      </c>
      <c r="AS65">
        <v>0</v>
      </c>
      <c r="AT65">
        <v>16.5</v>
      </c>
      <c r="AU65">
        <v>0</v>
      </c>
      <c r="AV65">
        <v>39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3.5</v>
      </c>
      <c r="BE65">
        <v>0</v>
      </c>
      <c r="BF65">
        <v>0</v>
      </c>
      <c r="BG65">
        <v>9.5</v>
      </c>
      <c r="BH65">
        <v>4.5</v>
      </c>
      <c r="BI65">
        <v>0</v>
      </c>
      <c r="BJ65">
        <v>0</v>
      </c>
      <c r="BK65">
        <v>0</v>
      </c>
      <c r="BL65">
        <v>4.5</v>
      </c>
      <c r="BM65">
        <v>0</v>
      </c>
      <c r="BN65">
        <v>5.5</v>
      </c>
      <c r="BO65">
        <v>215</v>
      </c>
      <c r="BP65">
        <v>94.5</v>
      </c>
      <c r="BQ65">
        <v>478.5</v>
      </c>
      <c r="BR65">
        <v>193.5</v>
      </c>
      <c r="BS65">
        <v>23</v>
      </c>
      <c r="BT65">
        <v>5.5</v>
      </c>
      <c r="BU65">
        <v>4</v>
      </c>
      <c r="BV65">
        <v>0</v>
      </c>
      <c r="BW65">
        <v>118</v>
      </c>
      <c r="BX65">
        <v>0</v>
      </c>
      <c r="BY65">
        <v>1535.5</v>
      </c>
    </row>
    <row r="66" spans="1:77" hidden="1" x14ac:dyDescent="0.25">
      <c r="A66" t="str">
        <f t="shared" si="0"/>
        <v>201034 Oktatási asszisztensekI2 Általános Iskola 8 osztály</v>
      </c>
      <c r="B66" t="str">
        <f t="shared" si="1"/>
        <v>201034 Oktatási asszisztensekI2 Általános Iskola 8 osztály</v>
      </c>
      <c r="C66">
        <v>1313</v>
      </c>
      <c r="D66" t="s">
        <v>168</v>
      </c>
      <c r="E66" t="s">
        <v>169</v>
      </c>
      <c r="F66" s="4" t="s">
        <v>170</v>
      </c>
      <c r="H66" t="s">
        <v>158</v>
      </c>
      <c r="I66">
        <v>630</v>
      </c>
      <c r="J66">
        <v>19</v>
      </c>
      <c r="K66" t="s">
        <v>86</v>
      </c>
      <c r="L66" t="s">
        <v>126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1.5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68.666666666666671</v>
      </c>
      <c r="BP66">
        <v>118</v>
      </c>
      <c r="BQ66">
        <v>0</v>
      </c>
      <c r="BR66">
        <v>61.5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249.66666666666669</v>
      </c>
    </row>
    <row r="67" spans="1:77" hidden="1" x14ac:dyDescent="0.25">
      <c r="A67" t="str">
        <f t="shared" si="0"/>
        <v>201035 Szociális gondozási és munkaerő-piaci szolgáltatási foglalkozásokI2 Általános Iskola 8 osztály</v>
      </c>
      <c r="B67" t="str">
        <f t="shared" si="1"/>
        <v>201035 Szociális gondozási és munkaerő-piaci szolgáltatási foglalkozásokI2 Általános Iskola 8 osztály</v>
      </c>
      <c r="C67">
        <v>1314</v>
      </c>
      <c r="D67" t="s">
        <v>168</v>
      </c>
      <c r="E67" t="s">
        <v>169</v>
      </c>
      <c r="F67" s="4" t="s">
        <v>170</v>
      </c>
      <c r="H67" t="s">
        <v>158</v>
      </c>
      <c r="I67">
        <v>631</v>
      </c>
      <c r="J67">
        <v>20</v>
      </c>
      <c r="K67" t="s">
        <v>87</v>
      </c>
      <c r="L67" t="s">
        <v>127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1.5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5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671</v>
      </c>
      <c r="BP67">
        <v>415</v>
      </c>
      <c r="BQ67">
        <v>32</v>
      </c>
      <c r="BR67">
        <v>1798.5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2923</v>
      </c>
    </row>
    <row r="68" spans="1:77" hidden="1" x14ac:dyDescent="0.25">
      <c r="A68" t="str">
        <f t="shared" si="0"/>
        <v>201036 Üzleti jellegű szolgáltatások ügyintézői, hatósági ügyintézők, ügynökökI2 Általános Iskola 8 osztály</v>
      </c>
      <c r="B68" t="str">
        <f t="shared" si="1"/>
        <v>201036 Üzleti jellegű szolgáltatások ügyintézői, hatósági ügyintézők, ügynökökI2 Általános Iskola 8 osztály</v>
      </c>
      <c r="C68">
        <v>1315</v>
      </c>
      <c r="D68" t="s">
        <v>168</v>
      </c>
      <c r="E68" t="s">
        <v>169</v>
      </c>
      <c r="F68" s="4" t="s">
        <v>170</v>
      </c>
      <c r="H68" t="s">
        <v>158</v>
      </c>
      <c r="I68">
        <v>632</v>
      </c>
      <c r="J68">
        <v>21</v>
      </c>
      <c r="K68" t="s">
        <v>88</v>
      </c>
      <c r="L68" t="s">
        <v>128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94</v>
      </c>
      <c r="AP68">
        <v>20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136.60000000000002</v>
      </c>
      <c r="BP68">
        <v>32</v>
      </c>
      <c r="BQ68">
        <v>20</v>
      </c>
      <c r="BR68">
        <v>4</v>
      </c>
      <c r="BS68">
        <v>1</v>
      </c>
      <c r="BT68">
        <v>0</v>
      </c>
      <c r="BU68">
        <v>0</v>
      </c>
      <c r="BV68">
        <v>0</v>
      </c>
      <c r="BW68">
        <v>22</v>
      </c>
      <c r="BX68">
        <v>0</v>
      </c>
      <c r="BY68">
        <v>329.6</v>
      </c>
    </row>
    <row r="69" spans="1:77" hidden="1" x14ac:dyDescent="0.25">
      <c r="A69" t="str">
        <f t="shared" si="0"/>
        <v>201037 Művészeti, kulturális, sport- és vallási foglalkozásokI2 Általános Iskola 8 osztály</v>
      </c>
      <c r="B69" t="str">
        <f t="shared" si="1"/>
        <v>201037 Művészeti, kulturális, sport- és vallási foglalkozásokI2 Általános Iskola 8 osztály</v>
      </c>
      <c r="C69">
        <v>1316</v>
      </c>
      <c r="D69" t="s">
        <v>168</v>
      </c>
      <c r="E69" t="s">
        <v>169</v>
      </c>
      <c r="F69" s="4" t="s">
        <v>170</v>
      </c>
      <c r="H69" t="s">
        <v>158</v>
      </c>
      <c r="I69">
        <v>633</v>
      </c>
      <c r="J69">
        <v>22</v>
      </c>
      <c r="K69" t="s">
        <v>89</v>
      </c>
      <c r="L69" t="s">
        <v>129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11.5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6</v>
      </c>
      <c r="AP69">
        <v>188.5</v>
      </c>
      <c r="AQ69">
        <v>6</v>
      </c>
      <c r="AR69">
        <v>0</v>
      </c>
      <c r="AS69">
        <v>0</v>
      </c>
      <c r="AT69">
        <v>0</v>
      </c>
      <c r="AU69">
        <v>0</v>
      </c>
      <c r="AV69">
        <v>3</v>
      </c>
      <c r="AW69">
        <v>5.6666666666666661</v>
      </c>
      <c r="AX69">
        <v>0.33333333333333331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6.9999999999999991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12.333333333333332</v>
      </c>
      <c r="BO69">
        <v>7.333333333333333</v>
      </c>
      <c r="BP69">
        <v>3.666666666666667</v>
      </c>
      <c r="BQ69">
        <v>0.5</v>
      </c>
      <c r="BR69">
        <v>0</v>
      </c>
      <c r="BS69">
        <v>225.00000000000003</v>
      </c>
      <c r="BT69">
        <v>6.333333333333333</v>
      </c>
      <c r="BU69">
        <v>0.66666666666666663</v>
      </c>
      <c r="BV69">
        <v>0</v>
      </c>
      <c r="BW69">
        <v>0</v>
      </c>
      <c r="BX69">
        <v>0</v>
      </c>
      <c r="BY69">
        <v>483.83333333333337</v>
      </c>
    </row>
    <row r="70" spans="1:77" hidden="1" x14ac:dyDescent="0.25">
      <c r="A70" t="str">
        <f t="shared" si="0"/>
        <v>201039 Egyéb ügyintézőkI2 Általános Iskola 8 osztály</v>
      </c>
      <c r="B70" t="str">
        <f t="shared" si="1"/>
        <v>201039 Egyéb ügyintézőkI2 Általános Iskola 8 osztály</v>
      </c>
      <c r="C70">
        <v>1317</v>
      </c>
      <c r="D70" t="s">
        <v>168</v>
      </c>
      <c r="E70" t="s">
        <v>169</v>
      </c>
      <c r="F70" s="4" t="s">
        <v>170</v>
      </c>
      <c r="H70" t="s">
        <v>158</v>
      </c>
      <c r="I70">
        <v>634</v>
      </c>
      <c r="J70">
        <v>23</v>
      </c>
      <c r="K70" t="s">
        <v>90</v>
      </c>
      <c r="L70" t="s">
        <v>91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26.400000000000002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26.400000000000002</v>
      </c>
    </row>
    <row r="71" spans="1:77" hidden="1" x14ac:dyDescent="0.25">
      <c r="A71" t="str">
        <f t="shared" ref="A71:A134" si="2">CONCATENATE(F71,L71,H71)</f>
        <v>201041 Irodai, ügyviteli foglalkozásokI2 Általános Iskola 8 osztály</v>
      </c>
      <c r="B71" t="str">
        <f t="shared" ref="B71:B134" si="3">CONCATENATE(F71,L71,H71)</f>
        <v>201041 Irodai, ügyviteli foglalkozásokI2 Általános Iskola 8 osztály</v>
      </c>
      <c r="C71">
        <v>1318</v>
      </c>
      <c r="D71" t="s">
        <v>168</v>
      </c>
      <c r="E71" t="s">
        <v>169</v>
      </c>
      <c r="F71" s="4" t="s">
        <v>170</v>
      </c>
      <c r="H71" t="s">
        <v>158</v>
      </c>
      <c r="I71">
        <v>635</v>
      </c>
      <c r="J71">
        <v>24</v>
      </c>
      <c r="K71" t="s">
        <v>92</v>
      </c>
      <c r="L71" t="s">
        <v>130</v>
      </c>
      <c r="M71">
        <v>66.5</v>
      </c>
      <c r="N71">
        <v>2.5</v>
      </c>
      <c r="O71">
        <v>0</v>
      </c>
      <c r="P71">
        <v>5</v>
      </c>
      <c r="Q71">
        <v>77.5</v>
      </c>
      <c r="R71">
        <v>28</v>
      </c>
      <c r="S71">
        <v>0</v>
      </c>
      <c r="T71">
        <v>10.5</v>
      </c>
      <c r="U71">
        <v>9</v>
      </c>
      <c r="V71">
        <v>0</v>
      </c>
      <c r="W71">
        <v>6</v>
      </c>
      <c r="X71">
        <v>9</v>
      </c>
      <c r="Y71">
        <v>0</v>
      </c>
      <c r="Z71">
        <v>5</v>
      </c>
      <c r="AA71">
        <v>20.5</v>
      </c>
      <c r="AB71">
        <v>39.5</v>
      </c>
      <c r="AC71">
        <v>37</v>
      </c>
      <c r="AD71">
        <v>13</v>
      </c>
      <c r="AE71">
        <v>20</v>
      </c>
      <c r="AF71">
        <v>26.5</v>
      </c>
      <c r="AG71">
        <v>0</v>
      </c>
      <c r="AH71">
        <v>8</v>
      </c>
      <c r="AI71">
        <v>28</v>
      </c>
      <c r="AJ71">
        <v>109</v>
      </c>
      <c r="AK71">
        <v>35</v>
      </c>
      <c r="AL71">
        <v>65.5</v>
      </c>
      <c r="AM71">
        <v>199</v>
      </c>
      <c r="AN71">
        <v>47</v>
      </c>
      <c r="AO71">
        <v>127</v>
      </c>
      <c r="AP71">
        <v>129</v>
      </c>
      <c r="AQ71">
        <v>353</v>
      </c>
      <c r="AR71">
        <v>12</v>
      </c>
      <c r="AS71">
        <v>0</v>
      </c>
      <c r="AT71">
        <v>224</v>
      </c>
      <c r="AU71">
        <v>2716</v>
      </c>
      <c r="AV71">
        <v>54</v>
      </c>
      <c r="AW71">
        <v>7</v>
      </c>
      <c r="AX71">
        <v>16</v>
      </c>
      <c r="AY71">
        <v>17</v>
      </c>
      <c r="AZ71">
        <v>27</v>
      </c>
      <c r="BA71">
        <v>51</v>
      </c>
      <c r="BB71">
        <v>5.5</v>
      </c>
      <c r="BC71">
        <v>25</v>
      </c>
      <c r="BD71">
        <v>52</v>
      </c>
      <c r="BE71">
        <v>0</v>
      </c>
      <c r="BF71">
        <v>94</v>
      </c>
      <c r="BG71">
        <v>135.5</v>
      </c>
      <c r="BH71">
        <v>48</v>
      </c>
      <c r="BI71">
        <v>0</v>
      </c>
      <c r="BJ71">
        <v>22</v>
      </c>
      <c r="BK71">
        <v>0</v>
      </c>
      <c r="BL71">
        <v>41.5</v>
      </c>
      <c r="BM71">
        <v>0</v>
      </c>
      <c r="BN71">
        <v>82.5</v>
      </c>
      <c r="BO71">
        <v>542</v>
      </c>
      <c r="BP71">
        <v>135</v>
      </c>
      <c r="BQ71">
        <v>253</v>
      </c>
      <c r="BR71">
        <v>26.5</v>
      </c>
      <c r="BS71">
        <v>45.5</v>
      </c>
      <c r="BT71">
        <v>10</v>
      </c>
      <c r="BU71">
        <v>11</v>
      </c>
      <c r="BV71">
        <v>0</v>
      </c>
      <c r="BW71">
        <v>31.5</v>
      </c>
      <c r="BX71">
        <v>0</v>
      </c>
      <c r="BY71">
        <v>6160.5</v>
      </c>
    </row>
    <row r="72" spans="1:77" hidden="1" x14ac:dyDescent="0.25">
      <c r="A72" t="str">
        <f t="shared" si="2"/>
        <v>201042 Ügyfélkapcsolati foglalkozásokI2 Általános Iskola 8 osztály</v>
      </c>
      <c r="B72" t="str">
        <f t="shared" si="3"/>
        <v>201042 Ügyfélkapcsolati foglalkozásokI2 Általános Iskola 8 osztály</v>
      </c>
      <c r="C72">
        <v>1319</v>
      </c>
      <c r="D72" t="s">
        <v>168</v>
      </c>
      <c r="E72" t="s">
        <v>169</v>
      </c>
      <c r="F72" s="4" t="s">
        <v>170</v>
      </c>
      <c r="H72" t="s">
        <v>158</v>
      </c>
      <c r="I72">
        <v>636</v>
      </c>
      <c r="J72">
        <v>25</v>
      </c>
      <c r="K72" t="s">
        <v>93</v>
      </c>
      <c r="L72" t="s">
        <v>131</v>
      </c>
      <c r="M72">
        <v>1</v>
      </c>
      <c r="N72">
        <v>2.5</v>
      </c>
      <c r="O72">
        <v>0</v>
      </c>
      <c r="P72">
        <v>0</v>
      </c>
      <c r="Q72">
        <v>9</v>
      </c>
      <c r="R72">
        <v>0</v>
      </c>
      <c r="S72">
        <v>0</v>
      </c>
      <c r="T72">
        <v>4.5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16</v>
      </c>
      <c r="AC72">
        <v>8.5</v>
      </c>
      <c r="AD72">
        <v>0</v>
      </c>
      <c r="AE72">
        <v>0</v>
      </c>
      <c r="AF72">
        <v>0</v>
      </c>
      <c r="AG72">
        <v>0</v>
      </c>
      <c r="AH72">
        <v>47</v>
      </c>
      <c r="AI72">
        <v>13</v>
      </c>
      <c r="AJ72">
        <v>11</v>
      </c>
      <c r="AK72">
        <v>7.5</v>
      </c>
      <c r="AL72">
        <v>11</v>
      </c>
      <c r="AM72">
        <v>84.5</v>
      </c>
      <c r="AN72">
        <v>15</v>
      </c>
      <c r="AO72">
        <v>47.5</v>
      </c>
      <c r="AP72">
        <v>35.5</v>
      </c>
      <c r="AQ72">
        <v>45</v>
      </c>
      <c r="AR72">
        <v>0</v>
      </c>
      <c r="AS72">
        <v>0</v>
      </c>
      <c r="AT72">
        <v>56.5</v>
      </c>
      <c r="AU72">
        <v>25</v>
      </c>
      <c r="AV72">
        <v>14</v>
      </c>
      <c r="AW72">
        <v>12.666666666666666</v>
      </c>
      <c r="AX72">
        <v>12.333333333333334</v>
      </c>
      <c r="AY72">
        <v>9</v>
      </c>
      <c r="AZ72">
        <v>16</v>
      </c>
      <c r="BA72">
        <v>34</v>
      </c>
      <c r="BB72">
        <v>5.5</v>
      </c>
      <c r="BC72">
        <v>0</v>
      </c>
      <c r="BD72">
        <v>8.5</v>
      </c>
      <c r="BE72">
        <v>0</v>
      </c>
      <c r="BF72">
        <v>60</v>
      </c>
      <c r="BG72">
        <v>40</v>
      </c>
      <c r="BH72">
        <v>15.5</v>
      </c>
      <c r="BI72">
        <v>0</v>
      </c>
      <c r="BJ72">
        <v>0</v>
      </c>
      <c r="BK72">
        <v>0</v>
      </c>
      <c r="BL72">
        <v>31</v>
      </c>
      <c r="BM72">
        <v>0</v>
      </c>
      <c r="BN72">
        <v>91.333333333333329</v>
      </c>
      <c r="BO72">
        <v>289.83333333333331</v>
      </c>
      <c r="BP72">
        <v>81.166666666666657</v>
      </c>
      <c r="BQ72">
        <v>193.5</v>
      </c>
      <c r="BR72">
        <v>9</v>
      </c>
      <c r="BS72">
        <v>35.5</v>
      </c>
      <c r="BT72">
        <v>5.833333333333333</v>
      </c>
      <c r="BU72">
        <v>0.66666666666666663</v>
      </c>
      <c r="BV72">
        <v>0</v>
      </c>
      <c r="BW72">
        <v>19.5</v>
      </c>
      <c r="BX72">
        <v>0</v>
      </c>
      <c r="BY72">
        <v>1424.8333333333335</v>
      </c>
    </row>
    <row r="73" spans="1:77" hidden="1" x14ac:dyDescent="0.25">
      <c r="A73" t="str">
        <f t="shared" si="2"/>
        <v>201051 Kereskedelmi és vendéglátó-ipari foglalkozásokI2 Általános Iskola 8 osztály</v>
      </c>
      <c r="B73" t="str">
        <f t="shared" si="3"/>
        <v>201051 Kereskedelmi és vendéglátó-ipari foglalkozásokI2 Általános Iskola 8 osztály</v>
      </c>
      <c r="C73">
        <v>1320</v>
      </c>
      <c r="D73" t="s">
        <v>168</v>
      </c>
      <c r="E73" t="s">
        <v>169</v>
      </c>
      <c r="F73" s="4" t="s">
        <v>170</v>
      </c>
      <c r="H73" t="s">
        <v>158</v>
      </c>
      <c r="I73">
        <v>637</v>
      </c>
      <c r="J73">
        <v>26</v>
      </c>
      <c r="K73" t="s">
        <v>94</v>
      </c>
      <c r="L73" t="s">
        <v>132</v>
      </c>
      <c r="M73">
        <v>112</v>
      </c>
      <c r="N73">
        <v>15</v>
      </c>
      <c r="O73">
        <v>0</v>
      </c>
      <c r="P73">
        <v>8</v>
      </c>
      <c r="Q73">
        <v>287.5</v>
      </c>
      <c r="R73">
        <v>19</v>
      </c>
      <c r="S73">
        <v>0</v>
      </c>
      <c r="T73">
        <v>0</v>
      </c>
      <c r="U73">
        <v>82</v>
      </c>
      <c r="V73">
        <v>0</v>
      </c>
      <c r="W73">
        <v>0</v>
      </c>
      <c r="X73">
        <v>0</v>
      </c>
      <c r="Y73">
        <v>0</v>
      </c>
      <c r="Z73">
        <v>50</v>
      </c>
      <c r="AA73">
        <v>10</v>
      </c>
      <c r="AB73">
        <v>20</v>
      </c>
      <c r="AC73">
        <v>0</v>
      </c>
      <c r="AD73">
        <v>0</v>
      </c>
      <c r="AE73">
        <v>0</v>
      </c>
      <c r="AF73">
        <v>1.5</v>
      </c>
      <c r="AG73">
        <v>0</v>
      </c>
      <c r="AH73">
        <v>8</v>
      </c>
      <c r="AI73">
        <v>11</v>
      </c>
      <c r="AJ73">
        <v>0</v>
      </c>
      <c r="AK73">
        <v>16</v>
      </c>
      <c r="AL73">
        <v>5</v>
      </c>
      <c r="AM73">
        <v>130.5</v>
      </c>
      <c r="AN73">
        <v>243.5</v>
      </c>
      <c r="AO73">
        <v>1882.4</v>
      </c>
      <c r="AP73">
        <v>16084.9</v>
      </c>
      <c r="AQ73">
        <v>108</v>
      </c>
      <c r="AR73">
        <v>38</v>
      </c>
      <c r="AS73">
        <v>0</v>
      </c>
      <c r="AT73">
        <v>0</v>
      </c>
      <c r="AU73">
        <v>0</v>
      </c>
      <c r="AV73">
        <v>2519.1000000000004</v>
      </c>
      <c r="AW73">
        <v>32</v>
      </c>
      <c r="AX73">
        <v>0</v>
      </c>
      <c r="AY73">
        <v>6</v>
      </c>
      <c r="AZ73">
        <v>0</v>
      </c>
      <c r="BA73">
        <v>8.5</v>
      </c>
      <c r="BB73">
        <v>0</v>
      </c>
      <c r="BC73">
        <v>9.8000000000000007</v>
      </c>
      <c r="BD73">
        <v>60</v>
      </c>
      <c r="BE73">
        <v>0</v>
      </c>
      <c r="BF73">
        <v>175</v>
      </c>
      <c r="BG73">
        <v>0</v>
      </c>
      <c r="BH73">
        <v>0</v>
      </c>
      <c r="BI73">
        <v>0</v>
      </c>
      <c r="BJ73">
        <v>191.5</v>
      </c>
      <c r="BK73">
        <v>0</v>
      </c>
      <c r="BL73">
        <v>88.999999999999986</v>
      </c>
      <c r="BM73">
        <v>0</v>
      </c>
      <c r="BN73">
        <v>879.69999999999993</v>
      </c>
      <c r="BO73">
        <v>186</v>
      </c>
      <c r="BP73">
        <v>129</v>
      </c>
      <c r="BQ73">
        <v>111.9</v>
      </c>
      <c r="BR73">
        <v>114</v>
      </c>
      <c r="BS73">
        <v>106</v>
      </c>
      <c r="BT73">
        <v>49.5</v>
      </c>
      <c r="BU73">
        <v>0</v>
      </c>
      <c r="BV73">
        <v>0</v>
      </c>
      <c r="BW73">
        <v>103</v>
      </c>
      <c r="BX73">
        <v>0</v>
      </c>
      <c r="BY73">
        <v>23902.300000000003</v>
      </c>
    </row>
    <row r="74" spans="1:77" hidden="1" x14ac:dyDescent="0.25">
      <c r="A74" t="str">
        <f t="shared" si="2"/>
        <v>201052 Szolgáltatási foglalkozásokI2 Általános Iskola 8 osztály</v>
      </c>
      <c r="B74" t="str">
        <f t="shared" si="3"/>
        <v>201052 Szolgáltatási foglalkozásokI2 Általános Iskola 8 osztály</v>
      </c>
      <c r="C74">
        <v>1321</v>
      </c>
      <c r="D74" t="s">
        <v>168</v>
      </c>
      <c r="E74" t="s">
        <v>169</v>
      </c>
      <c r="F74" s="4" t="s">
        <v>170</v>
      </c>
      <c r="H74" t="s">
        <v>158</v>
      </c>
      <c r="I74">
        <v>638</v>
      </c>
      <c r="J74">
        <v>27</v>
      </c>
      <c r="K74" t="s">
        <v>95</v>
      </c>
      <c r="L74" t="s">
        <v>133</v>
      </c>
      <c r="M74">
        <v>132</v>
      </c>
      <c r="N74">
        <v>0</v>
      </c>
      <c r="O74">
        <v>0</v>
      </c>
      <c r="P74">
        <v>26</v>
      </c>
      <c r="Q74">
        <v>27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29</v>
      </c>
      <c r="Y74">
        <v>0</v>
      </c>
      <c r="Z74">
        <v>12</v>
      </c>
      <c r="AA74">
        <v>0</v>
      </c>
      <c r="AB74">
        <v>23</v>
      </c>
      <c r="AC74">
        <v>0</v>
      </c>
      <c r="AD74">
        <v>8</v>
      </c>
      <c r="AE74">
        <v>0</v>
      </c>
      <c r="AF74">
        <v>7.5</v>
      </c>
      <c r="AG74">
        <v>0</v>
      </c>
      <c r="AH74">
        <v>0</v>
      </c>
      <c r="AI74">
        <v>0</v>
      </c>
      <c r="AJ74">
        <v>98</v>
      </c>
      <c r="AK74">
        <v>245.5</v>
      </c>
      <c r="AL74">
        <v>278.5</v>
      </c>
      <c r="AM74">
        <v>119</v>
      </c>
      <c r="AN74">
        <v>28.5</v>
      </c>
      <c r="AO74">
        <v>185</v>
      </c>
      <c r="AP74">
        <v>370.5</v>
      </c>
      <c r="AQ74">
        <v>418.5</v>
      </c>
      <c r="AR74">
        <v>30</v>
      </c>
      <c r="AS74">
        <v>0</v>
      </c>
      <c r="AT74">
        <v>157</v>
      </c>
      <c r="AU74">
        <v>932</v>
      </c>
      <c r="AV74">
        <v>207.5</v>
      </c>
      <c r="AW74">
        <v>5.6666666666666661</v>
      </c>
      <c r="AX74">
        <v>0.33333333333333331</v>
      </c>
      <c r="AY74">
        <v>0</v>
      </c>
      <c r="AZ74">
        <v>0</v>
      </c>
      <c r="BA74">
        <v>7.5</v>
      </c>
      <c r="BB74">
        <v>0</v>
      </c>
      <c r="BC74">
        <v>0</v>
      </c>
      <c r="BD74">
        <v>262.5</v>
      </c>
      <c r="BE74">
        <v>0</v>
      </c>
      <c r="BF74">
        <v>0</v>
      </c>
      <c r="BG74">
        <v>40.5</v>
      </c>
      <c r="BH74">
        <v>21</v>
      </c>
      <c r="BI74">
        <v>0</v>
      </c>
      <c r="BJ74">
        <v>20</v>
      </c>
      <c r="BK74">
        <v>19</v>
      </c>
      <c r="BL74">
        <v>44</v>
      </c>
      <c r="BM74">
        <v>0</v>
      </c>
      <c r="BN74">
        <v>1415.3333333333333</v>
      </c>
      <c r="BO74">
        <v>1607</v>
      </c>
      <c r="BP74">
        <v>3886.1666666666665</v>
      </c>
      <c r="BQ74">
        <v>2931</v>
      </c>
      <c r="BR74">
        <v>960.5</v>
      </c>
      <c r="BS74">
        <v>70.333333333333343</v>
      </c>
      <c r="BT74">
        <v>41.333333333333336</v>
      </c>
      <c r="BU74">
        <v>11.166666666666666</v>
      </c>
      <c r="BV74">
        <v>0</v>
      </c>
      <c r="BW74">
        <v>769.66666666666663</v>
      </c>
      <c r="BX74">
        <v>0</v>
      </c>
      <c r="BY74">
        <v>15447.5</v>
      </c>
    </row>
    <row r="75" spans="1:77" hidden="1" x14ac:dyDescent="0.25">
      <c r="A75" t="str">
        <f t="shared" si="2"/>
        <v>201061 Mezőgazdasági foglalkozásokI2 Általános Iskola 8 osztály</v>
      </c>
      <c r="B75" t="str">
        <f t="shared" si="3"/>
        <v>201061 Mezőgazdasági foglalkozásokI2 Általános Iskola 8 osztály</v>
      </c>
      <c r="C75">
        <v>1322</v>
      </c>
      <c r="D75" t="s">
        <v>168</v>
      </c>
      <c r="E75" t="s">
        <v>169</v>
      </c>
      <c r="F75" s="4" t="s">
        <v>170</v>
      </c>
      <c r="H75" t="s">
        <v>158</v>
      </c>
      <c r="I75">
        <v>639</v>
      </c>
      <c r="J75">
        <v>28</v>
      </c>
      <c r="K75" t="s">
        <v>96</v>
      </c>
      <c r="L75" t="s">
        <v>97</v>
      </c>
      <c r="M75">
        <v>10556.5</v>
      </c>
      <c r="N75">
        <v>269</v>
      </c>
      <c r="O75">
        <v>39</v>
      </c>
      <c r="P75">
        <v>0</v>
      </c>
      <c r="Q75">
        <v>423</v>
      </c>
      <c r="R75">
        <v>1</v>
      </c>
      <c r="S75">
        <v>0</v>
      </c>
      <c r="T75">
        <v>0</v>
      </c>
      <c r="U75">
        <v>0</v>
      </c>
      <c r="V75">
        <v>0</v>
      </c>
      <c r="W75">
        <v>23</v>
      </c>
      <c r="X75">
        <v>10</v>
      </c>
      <c r="Y75">
        <v>12</v>
      </c>
      <c r="Z75">
        <v>0</v>
      </c>
      <c r="AA75">
        <v>3</v>
      </c>
      <c r="AB75">
        <v>1</v>
      </c>
      <c r="AC75">
        <v>0</v>
      </c>
      <c r="AD75">
        <v>0</v>
      </c>
      <c r="AE75">
        <v>33</v>
      </c>
      <c r="AF75">
        <v>14</v>
      </c>
      <c r="AG75">
        <v>0</v>
      </c>
      <c r="AH75">
        <v>0</v>
      </c>
      <c r="AI75">
        <v>0</v>
      </c>
      <c r="AJ75">
        <v>0</v>
      </c>
      <c r="AK75">
        <v>17</v>
      </c>
      <c r="AL75">
        <v>269</v>
      </c>
      <c r="AM75">
        <v>38</v>
      </c>
      <c r="AN75">
        <v>1</v>
      </c>
      <c r="AO75">
        <v>208</v>
      </c>
      <c r="AP75">
        <v>67</v>
      </c>
      <c r="AQ75">
        <v>73</v>
      </c>
      <c r="AR75">
        <v>0</v>
      </c>
      <c r="AS75">
        <v>0</v>
      </c>
      <c r="AT75">
        <v>0</v>
      </c>
      <c r="AU75">
        <v>0</v>
      </c>
      <c r="AV75">
        <v>18</v>
      </c>
      <c r="AW75">
        <v>0</v>
      </c>
      <c r="AX75">
        <v>0</v>
      </c>
      <c r="AY75">
        <v>0</v>
      </c>
      <c r="AZ75">
        <v>1</v>
      </c>
      <c r="BA75">
        <v>21</v>
      </c>
      <c r="BB75">
        <v>0</v>
      </c>
      <c r="BC75">
        <v>0</v>
      </c>
      <c r="BD75">
        <v>138</v>
      </c>
      <c r="BE75">
        <v>0</v>
      </c>
      <c r="BF75">
        <v>67</v>
      </c>
      <c r="BG75">
        <v>0</v>
      </c>
      <c r="BH75">
        <v>82.5</v>
      </c>
      <c r="BI75">
        <v>0</v>
      </c>
      <c r="BJ75">
        <v>6</v>
      </c>
      <c r="BK75">
        <v>0</v>
      </c>
      <c r="BL75">
        <v>6</v>
      </c>
      <c r="BM75">
        <v>0</v>
      </c>
      <c r="BN75">
        <v>435</v>
      </c>
      <c r="BO75">
        <v>338</v>
      </c>
      <c r="BP75">
        <v>280</v>
      </c>
      <c r="BQ75">
        <v>24</v>
      </c>
      <c r="BR75">
        <v>96</v>
      </c>
      <c r="BS75">
        <v>11</v>
      </c>
      <c r="BT75">
        <v>4</v>
      </c>
      <c r="BU75">
        <v>42</v>
      </c>
      <c r="BV75">
        <v>0</v>
      </c>
      <c r="BW75">
        <v>38</v>
      </c>
      <c r="BX75">
        <v>0</v>
      </c>
      <c r="BY75">
        <v>13665</v>
      </c>
    </row>
    <row r="76" spans="1:77" hidden="1" x14ac:dyDescent="0.25">
      <c r="A76" t="str">
        <f t="shared" si="2"/>
        <v>201062 Erdőgazdálkodási, vadgazdálkodási és halászati foglalkozásokI2 Általános Iskola 8 osztály</v>
      </c>
      <c r="B76" t="str">
        <f t="shared" si="3"/>
        <v>201062 Erdőgazdálkodási, vadgazdálkodási és halászati foglalkozásokI2 Általános Iskola 8 osztály</v>
      </c>
      <c r="C76">
        <v>1323</v>
      </c>
      <c r="D76" t="s">
        <v>168</v>
      </c>
      <c r="E76" t="s">
        <v>169</v>
      </c>
      <c r="F76" s="4" t="s">
        <v>170</v>
      </c>
      <c r="H76" t="s">
        <v>158</v>
      </c>
      <c r="I76">
        <v>640</v>
      </c>
      <c r="J76">
        <v>29</v>
      </c>
      <c r="K76" t="s">
        <v>98</v>
      </c>
      <c r="L76" t="s">
        <v>134</v>
      </c>
      <c r="M76">
        <v>0</v>
      </c>
      <c r="N76">
        <v>2127</v>
      </c>
      <c r="O76">
        <v>141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30</v>
      </c>
      <c r="AN76">
        <v>0</v>
      </c>
      <c r="AO76">
        <v>41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1</v>
      </c>
      <c r="BG76">
        <v>0</v>
      </c>
      <c r="BH76">
        <v>4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6</v>
      </c>
      <c r="BP76">
        <v>4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2354</v>
      </c>
    </row>
    <row r="77" spans="1:77" hidden="1" x14ac:dyDescent="0.25">
      <c r="A77" t="str">
        <f t="shared" si="2"/>
        <v>201071 Élelmiszer-ipari foglalkozásokI2 Általános Iskola 8 osztály</v>
      </c>
      <c r="B77" t="str">
        <f t="shared" si="3"/>
        <v>201071 Élelmiszer-ipari foglalkozásokI2 Általános Iskola 8 osztály</v>
      </c>
      <c r="C77">
        <v>1324</v>
      </c>
      <c r="D77" t="s">
        <v>168</v>
      </c>
      <c r="E77" t="s">
        <v>169</v>
      </c>
      <c r="F77" s="4" t="s">
        <v>170</v>
      </c>
      <c r="H77" t="s">
        <v>158</v>
      </c>
      <c r="I77">
        <v>641</v>
      </c>
      <c r="J77">
        <v>30</v>
      </c>
      <c r="K77" t="s">
        <v>99</v>
      </c>
      <c r="L77" t="s">
        <v>135</v>
      </c>
      <c r="M77">
        <v>66</v>
      </c>
      <c r="N77">
        <v>0</v>
      </c>
      <c r="O77">
        <v>19</v>
      </c>
      <c r="P77">
        <v>0</v>
      </c>
      <c r="Q77">
        <v>5363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12</v>
      </c>
      <c r="AJ77">
        <v>0</v>
      </c>
      <c r="AK77">
        <v>0</v>
      </c>
      <c r="AL77">
        <v>0</v>
      </c>
      <c r="AM77">
        <v>26</v>
      </c>
      <c r="AN77">
        <v>0</v>
      </c>
      <c r="AO77">
        <v>31</v>
      </c>
      <c r="AP77">
        <v>1171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25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6</v>
      </c>
      <c r="BE77">
        <v>0</v>
      </c>
      <c r="BF77">
        <v>22</v>
      </c>
      <c r="BG77">
        <v>0</v>
      </c>
      <c r="BH77">
        <v>0.5</v>
      </c>
      <c r="BI77">
        <v>0</v>
      </c>
      <c r="BJ77">
        <v>0</v>
      </c>
      <c r="BK77">
        <v>0</v>
      </c>
      <c r="BL77">
        <v>273</v>
      </c>
      <c r="BM77">
        <v>0</v>
      </c>
      <c r="BN77">
        <v>0</v>
      </c>
      <c r="BO77">
        <v>0</v>
      </c>
      <c r="BP77">
        <v>2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7016.5</v>
      </c>
    </row>
    <row r="78" spans="1:77" hidden="1" x14ac:dyDescent="0.25">
      <c r="A78" t="str">
        <f t="shared" si="2"/>
        <v>201072 Könnyűipari foglalkozásokI2 Általános Iskola 8 osztály</v>
      </c>
      <c r="B78" t="str">
        <f t="shared" si="3"/>
        <v>201072 Könnyűipari foglalkozásokI2 Általános Iskola 8 osztály</v>
      </c>
      <c r="C78">
        <v>1325</v>
      </c>
      <c r="D78" t="s">
        <v>168</v>
      </c>
      <c r="E78" t="s">
        <v>169</v>
      </c>
      <c r="F78" s="4" t="s">
        <v>170</v>
      </c>
      <c r="H78" t="s">
        <v>158</v>
      </c>
      <c r="I78">
        <v>642</v>
      </c>
      <c r="J78">
        <v>31</v>
      </c>
      <c r="K78" t="s">
        <v>100</v>
      </c>
      <c r="L78" t="s">
        <v>136</v>
      </c>
      <c r="M78">
        <v>13.5</v>
      </c>
      <c r="N78">
        <v>68.5</v>
      </c>
      <c r="O78">
        <v>0</v>
      </c>
      <c r="P78">
        <v>12</v>
      </c>
      <c r="Q78">
        <v>157</v>
      </c>
      <c r="R78">
        <v>2458.5</v>
      </c>
      <c r="S78">
        <v>1184</v>
      </c>
      <c r="T78">
        <v>1182</v>
      </c>
      <c r="U78">
        <v>1015</v>
      </c>
      <c r="V78">
        <v>0</v>
      </c>
      <c r="W78">
        <v>0</v>
      </c>
      <c r="X78">
        <v>0</v>
      </c>
      <c r="Y78">
        <v>69</v>
      </c>
      <c r="Z78">
        <v>0</v>
      </c>
      <c r="AA78">
        <v>21</v>
      </c>
      <c r="AB78">
        <v>14</v>
      </c>
      <c r="AC78">
        <v>0</v>
      </c>
      <c r="AD78">
        <v>36</v>
      </c>
      <c r="AE78">
        <v>18</v>
      </c>
      <c r="AF78">
        <v>38</v>
      </c>
      <c r="AG78">
        <v>6</v>
      </c>
      <c r="AH78">
        <v>808.5</v>
      </c>
      <c r="AI78">
        <v>0</v>
      </c>
      <c r="AJ78">
        <v>0</v>
      </c>
      <c r="AK78">
        <v>0</v>
      </c>
      <c r="AL78">
        <v>1</v>
      </c>
      <c r="AM78">
        <v>161</v>
      </c>
      <c r="AN78">
        <v>0</v>
      </c>
      <c r="AO78">
        <v>179.5</v>
      </c>
      <c r="AP78">
        <v>93</v>
      </c>
      <c r="AQ78">
        <v>13.5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36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127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5</v>
      </c>
      <c r="BM78">
        <v>0</v>
      </c>
      <c r="BN78">
        <v>131</v>
      </c>
      <c r="BO78">
        <v>36</v>
      </c>
      <c r="BP78">
        <v>23</v>
      </c>
      <c r="BQ78">
        <v>14</v>
      </c>
      <c r="BR78">
        <v>109</v>
      </c>
      <c r="BS78">
        <v>18</v>
      </c>
      <c r="BT78">
        <v>1</v>
      </c>
      <c r="BU78">
        <v>0</v>
      </c>
      <c r="BV78">
        <v>0</v>
      </c>
      <c r="BW78">
        <v>0</v>
      </c>
      <c r="BX78">
        <v>0</v>
      </c>
      <c r="BY78">
        <v>8049</v>
      </c>
    </row>
    <row r="79" spans="1:77" hidden="1" x14ac:dyDescent="0.25">
      <c r="A79" t="str">
        <f t="shared" si="2"/>
        <v>201073 Fém- és villamosipari foglalkozásokI2 Általános Iskola 8 osztály</v>
      </c>
      <c r="B79" t="str">
        <f t="shared" si="3"/>
        <v>201073 Fém- és villamosipari foglalkozásokI2 Általános Iskola 8 osztály</v>
      </c>
      <c r="C79">
        <v>1326</v>
      </c>
      <c r="D79" t="s">
        <v>168</v>
      </c>
      <c r="E79" t="s">
        <v>169</v>
      </c>
      <c r="F79" s="4" t="s">
        <v>170</v>
      </c>
      <c r="H79" t="s">
        <v>158</v>
      </c>
      <c r="I79">
        <v>643</v>
      </c>
      <c r="J79">
        <v>32</v>
      </c>
      <c r="K79" t="s">
        <v>101</v>
      </c>
      <c r="L79" t="s">
        <v>137</v>
      </c>
      <c r="M79">
        <v>299</v>
      </c>
      <c r="N79">
        <v>29</v>
      </c>
      <c r="O79">
        <v>26</v>
      </c>
      <c r="P79">
        <v>0</v>
      </c>
      <c r="Q79">
        <v>83</v>
      </c>
      <c r="R79">
        <v>35</v>
      </c>
      <c r="S79">
        <v>21</v>
      </c>
      <c r="T79">
        <v>43</v>
      </c>
      <c r="U79">
        <v>0</v>
      </c>
      <c r="V79">
        <v>16</v>
      </c>
      <c r="W79">
        <v>82</v>
      </c>
      <c r="X79">
        <v>0</v>
      </c>
      <c r="Y79">
        <v>408.5</v>
      </c>
      <c r="Z79">
        <v>86</v>
      </c>
      <c r="AA79">
        <v>239</v>
      </c>
      <c r="AB79">
        <v>1996</v>
      </c>
      <c r="AC79">
        <v>1040.6666666666665</v>
      </c>
      <c r="AD79">
        <v>2236.333333333333</v>
      </c>
      <c r="AE79">
        <v>933.66666666666663</v>
      </c>
      <c r="AF79">
        <v>1345.3333333333333</v>
      </c>
      <c r="AG79">
        <v>98</v>
      </c>
      <c r="AH79">
        <v>249.66666666666669</v>
      </c>
      <c r="AI79">
        <v>215.66666666666666</v>
      </c>
      <c r="AJ79">
        <v>365</v>
      </c>
      <c r="AK79">
        <v>38</v>
      </c>
      <c r="AL79">
        <v>83</v>
      </c>
      <c r="AM79">
        <v>792</v>
      </c>
      <c r="AN79">
        <v>222.66666666666663</v>
      </c>
      <c r="AO79">
        <v>878.66666666666663</v>
      </c>
      <c r="AP79">
        <v>82</v>
      </c>
      <c r="AQ79">
        <v>250</v>
      </c>
      <c r="AR79">
        <v>0</v>
      </c>
      <c r="AS79">
        <v>0</v>
      </c>
      <c r="AT79">
        <v>76</v>
      </c>
      <c r="AU79">
        <v>0</v>
      </c>
      <c r="AV79">
        <v>29</v>
      </c>
      <c r="AW79">
        <v>0</v>
      </c>
      <c r="AX79">
        <v>0</v>
      </c>
      <c r="AY79">
        <v>59.5</v>
      </c>
      <c r="AZ79">
        <v>3</v>
      </c>
      <c r="BA79">
        <v>0</v>
      </c>
      <c r="BB79">
        <v>0</v>
      </c>
      <c r="BC79">
        <v>0</v>
      </c>
      <c r="BD79">
        <v>163.33333333333334</v>
      </c>
      <c r="BE79">
        <v>0</v>
      </c>
      <c r="BF79">
        <v>69</v>
      </c>
      <c r="BG79">
        <v>74</v>
      </c>
      <c r="BH79">
        <v>0</v>
      </c>
      <c r="BI79">
        <v>0</v>
      </c>
      <c r="BJ79">
        <v>0</v>
      </c>
      <c r="BK79">
        <v>43</v>
      </c>
      <c r="BL79">
        <v>198.33333333333331</v>
      </c>
      <c r="BM79">
        <v>0</v>
      </c>
      <c r="BN79">
        <v>31.5</v>
      </c>
      <c r="BO79">
        <v>203.66666666666666</v>
      </c>
      <c r="BP79">
        <v>109</v>
      </c>
      <c r="BQ79">
        <v>55</v>
      </c>
      <c r="BR79">
        <v>41</v>
      </c>
      <c r="BS79">
        <v>22</v>
      </c>
      <c r="BT79">
        <v>20</v>
      </c>
      <c r="BU79">
        <v>3</v>
      </c>
      <c r="BV79">
        <v>0</v>
      </c>
      <c r="BW79">
        <v>42</v>
      </c>
      <c r="BX79">
        <v>0</v>
      </c>
      <c r="BY79">
        <v>13436.499999999998</v>
      </c>
    </row>
    <row r="80" spans="1:77" hidden="1" x14ac:dyDescent="0.25">
      <c r="A80" t="str">
        <f t="shared" si="2"/>
        <v>201074 Kézműipari foglalkozásokI2 Általános Iskola 8 osztály</v>
      </c>
      <c r="B80" t="str">
        <f t="shared" si="3"/>
        <v>201074 Kézműipari foglalkozásokI2 Általános Iskola 8 osztály</v>
      </c>
      <c r="C80">
        <v>1327</v>
      </c>
      <c r="D80" t="s">
        <v>168</v>
      </c>
      <c r="E80" t="s">
        <v>169</v>
      </c>
      <c r="F80" s="4" t="s">
        <v>170</v>
      </c>
      <c r="H80" t="s">
        <v>158</v>
      </c>
      <c r="I80">
        <v>644</v>
      </c>
      <c r="J80">
        <v>33</v>
      </c>
      <c r="K80" t="s">
        <v>102</v>
      </c>
      <c r="L80" t="s">
        <v>138</v>
      </c>
      <c r="M80">
        <v>43</v>
      </c>
      <c r="N80">
        <v>0</v>
      </c>
      <c r="O80">
        <v>0</v>
      </c>
      <c r="P80">
        <v>0</v>
      </c>
      <c r="Q80">
        <v>265</v>
      </c>
      <c r="R80">
        <v>1920</v>
      </c>
      <c r="S80">
        <v>0</v>
      </c>
      <c r="T80">
        <v>123</v>
      </c>
      <c r="U80">
        <v>0</v>
      </c>
      <c r="V80">
        <v>0</v>
      </c>
      <c r="W80">
        <v>47</v>
      </c>
      <c r="X80">
        <v>0</v>
      </c>
      <c r="Y80">
        <v>116</v>
      </c>
      <c r="Z80">
        <v>648</v>
      </c>
      <c r="AA80">
        <v>0</v>
      </c>
      <c r="AB80">
        <v>0</v>
      </c>
      <c r="AC80">
        <v>16</v>
      </c>
      <c r="AD80">
        <v>33</v>
      </c>
      <c r="AE80">
        <v>0</v>
      </c>
      <c r="AF80">
        <v>0</v>
      </c>
      <c r="AG80">
        <v>0</v>
      </c>
      <c r="AH80">
        <v>551</v>
      </c>
      <c r="AI80">
        <v>0</v>
      </c>
      <c r="AJ80">
        <v>0</v>
      </c>
      <c r="AK80">
        <v>0</v>
      </c>
      <c r="AL80">
        <v>67</v>
      </c>
      <c r="AM80">
        <v>63</v>
      </c>
      <c r="AN80">
        <v>0</v>
      </c>
      <c r="AO80">
        <v>88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32.5</v>
      </c>
      <c r="AZ80">
        <v>3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15</v>
      </c>
      <c r="BM80">
        <v>0</v>
      </c>
      <c r="BN80">
        <v>317</v>
      </c>
      <c r="BO80">
        <v>1</v>
      </c>
      <c r="BP80">
        <v>0</v>
      </c>
      <c r="BQ80">
        <v>0</v>
      </c>
      <c r="BR80">
        <v>25</v>
      </c>
      <c r="BS80">
        <v>1</v>
      </c>
      <c r="BT80">
        <v>0</v>
      </c>
      <c r="BU80">
        <v>0</v>
      </c>
      <c r="BV80">
        <v>0</v>
      </c>
      <c r="BW80">
        <v>83</v>
      </c>
      <c r="BX80">
        <v>0</v>
      </c>
      <c r="BY80">
        <v>4457.5</v>
      </c>
    </row>
    <row r="81" spans="1:77" hidden="1" x14ac:dyDescent="0.25">
      <c r="A81" t="str">
        <f t="shared" si="2"/>
        <v>201075 Építőipari foglalkozásokI2 Általános Iskola 8 osztály</v>
      </c>
      <c r="B81" t="str">
        <f t="shared" si="3"/>
        <v>201075 Építőipari foglalkozásokI2 Általános Iskola 8 osztály</v>
      </c>
      <c r="C81">
        <v>1328</v>
      </c>
      <c r="D81" t="s">
        <v>168</v>
      </c>
      <c r="E81" t="s">
        <v>169</v>
      </c>
      <c r="F81" s="4" t="s">
        <v>170</v>
      </c>
      <c r="H81" t="s">
        <v>158</v>
      </c>
      <c r="I81">
        <v>645</v>
      </c>
      <c r="J81">
        <v>34</v>
      </c>
      <c r="K81" t="s">
        <v>103</v>
      </c>
      <c r="L81" t="s">
        <v>139</v>
      </c>
      <c r="M81">
        <v>32</v>
      </c>
      <c r="N81">
        <v>0</v>
      </c>
      <c r="O81">
        <v>0</v>
      </c>
      <c r="P81">
        <v>28</v>
      </c>
      <c r="Q81">
        <v>108</v>
      </c>
      <c r="R81">
        <v>0</v>
      </c>
      <c r="S81">
        <v>149</v>
      </c>
      <c r="T81">
        <v>0</v>
      </c>
      <c r="U81">
        <v>0</v>
      </c>
      <c r="V81">
        <v>0</v>
      </c>
      <c r="W81">
        <v>0</v>
      </c>
      <c r="X81">
        <v>0</v>
      </c>
      <c r="Y81">
        <v>9</v>
      </c>
      <c r="Z81">
        <v>54</v>
      </c>
      <c r="AA81">
        <v>35</v>
      </c>
      <c r="AB81">
        <v>143</v>
      </c>
      <c r="AC81">
        <v>0</v>
      </c>
      <c r="AD81">
        <v>75</v>
      </c>
      <c r="AE81">
        <v>17</v>
      </c>
      <c r="AF81">
        <v>12</v>
      </c>
      <c r="AG81">
        <v>5</v>
      </c>
      <c r="AH81">
        <v>47</v>
      </c>
      <c r="AI81">
        <v>29</v>
      </c>
      <c r="AJ81">
        <v>91</v>
      </c>
      <c r="AK81">
        <v>162</v>
      </c>
      <c r="AL81">
        <v>34</v>
      </c>
      <c r="AM81">
        <v>3004</v>
      </c>
      <c r="AN81">
        <v>31</v>
      </c>
      <c r="AO81">
        <v>218</v>
      </c>
      <c r="AP81">
        <v>124</v>
      </c>
      <c r="AQ81">
        <v>43</v>
      </c>
      <c r="AR81">
        <v>22</v>
      </c>
      <c r="AS81">
        <v>0</v>
      </c>
      <c r="AT81">
        <v>0</v>
      </c>
      <c r="AU81">
        <v>0</v>
      </c>
      <c r="AV81">
        <v>2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229</v>
      </c>
      <c r="BE81">
        <v>0</v>
      </c>
      <c r="BF81">
        <v>22</v>
      </c>
      <c r="BG81">
        <v>0</v>
      </c>
      <c r="BH81">
        <v>1</v>
      </c>
      <c r="BI81">
        <v>0</v>
      </c>
      <c r="BJ81">
        <v>0</v>
      </c>
      <c r="BK81">
        <v>12</v>
      </c>
      <c r="BL81">
        <v>24</v>
      </c>
      <c r="BM81">
        <v>0</v>
      </c>
      <c r="BN81">
        <v>22</v>
      </c>
      <c r="BO81">
        <v>429</v>
      </c>
      <c r="BP81">
        <v>86</v>
      </c>
      <c r="BQ81">
        <v>38</v>
      </c>
      <c r="BR81">
        <v>46</v>
      </c>
      <c r="BS81">
        <v>17</v>
      </c>
      <c r="BT81">
        <v>3</v>
      </c>
      <c r="BU81">
        <v>1</v>
      </c>
      <c r="BV81">
        <v>0</v>
      </c>
      <c r="BW81">
        <v>1</v>
      </c>
      <c r="BX81">
        <v>0</v>
      </c>
      <c r="BY81">
        <v>5405</v>
      </c>
    </row>
    <row r="82" spans="1:77" hidden="1" x14ac:dyDescent="0.25">
      <c r="A82" t="str">
        <f t="shared" si="2"/>
        <v>201079 Egyéb ipari és építőipari foglalkozásokI2 Általános Iskola 8 osztály</v>
      </c>
      <c r="B82" t="str">
        <f t="shared" si="3"/>
        <v>201079 Egyéb ipari és építőipari foglalkozásokI2 Általános Iskola 8 osztály</v>
      </c>
      <c r="C82">
        <v>1329</v>
      </c>
      <c r="D82" t="s">
        <v>168</v>
      </c>
      <c r="E82" t="s">
        <v>169</v>
      </c>
      <c r="F82" s="4" t="s">
        <v>170</v>
      </c>
      <c r="H82" t="s">
        <v>158</v>
      </c>
      <c r="I82">
        <v>646</v>
      </c>
      <c r="J82">
        <v>35</v>
      </c>
      <c r="K82" t="s">
        <v>140</v>
      </c>
      <c r="L82" t="s">
        <v>141</v>
      </c>
      <c r="M82">
        <v>0</v>
      </c>
      <c r="N82">
        <v>0.5</v>
      </c>
      <c r="O82">
        <v>0</v>
      </c>
      <c r="P82">
        <v>0</v>
      </c>
      <c r="Q82">
        <v>26</v>
      </c>
      <c r="R82">
        <v>0</v>
      </c>
      <c r="S82">
        <v>0</v>
      </c>
      <c r="T82">
        <v>0</v>
      </c>
      <c r="U82">
        <v>0</v>
      </c>
      <c r="V82">
        <v>7</v>
      </c>
      <c r="W82">
        <v>22</v>
      </c>
      <c r="X82">
        <v>0</v>
      </c>
      <c r="Y82">
        <v>0</v>
      </c>
      <c r="Z82">
        <v>0</v>
      </c>
      <c r="AA82">
        <v>0</v>
      </c>
      <c r="AB82">
        <v>18</v>
      </c>
      <c r="AC82">
        <v>0</v>
      </c>
      <c r="AD82">
        <v>8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19.5</v>
      </c>
      <c r="AK82">
        <v>11</v>
      </c>
      <c r="AL82">
        <v>27</v>
      </c>
      <c r="AM82">
        <v>632.33333333333326</v>
      </c>
      <c r="AN82">
        <v>27.5</v>
      </c>
      <c r="AO82">
        <v>0</v>
      </c>
      <c r="AP82">
        <v>78</v>
      </c>
      <c r="AQ82">
        <v>46.5</v>
      </c>
      <c r="AR82">
        <v>0</v>
      </c>
      <c r="AS82">
        <v>0</v>
      </c>
      <c r="AT82">
        <v>701</v>
      </c>
      <c r="AU82">
        <v>0</v>
      </c>
      <c r="AV82">
        <v>0.5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7</v>
      </c>
      <c r="BE82">
        <v>0</v>
      </c>
      <c r="BF82">
        <v>0</v>
      </c>
      <c r="BG82">
        <v>3.5</v>
      </c>
      <c r="BH82">
        <v>0</v>
      </c>
      <c r="BI82">
        <v>0</v>
      </c>
      <c r="BJ82">
        <v>0</v>
      </c>
      <c r="BK82">
        <v>19</v>
      </c>
      <c r="BL82">
        <v>44.5</v>
      </c>
      <c r="BM82">
        <v>0</v>
      </c>
      <c r="BN82">
        <v>102</v>
      </c>
      <c r="BO82">
        <v>74.666666666666657</v>
      </c>
      <c r="BP82">
        <v>19</v>
      </c>
      <c r="BQ82">
        <v>2.5</v>
      </c>
      <c r="BR82">
        <v>14</v>
      </c>
      <c r="BS82">
        <v>10.5</v>
      </c>
      <c r="BT82">
        <v>3</v>
      </c>
      <c r="BU82">
        <v>12</v>
      </c>
      <c r="BV82">
        <v>0</v>
      </c>
      <c r="BW82">
        <v>46</v>
      </c>
      <c r="BX82">
        <v>0</v>
      </c>
      <c r="BY82">
        <v>1982.5</v>
      </c>
    </row>
    <row r="83" spans="1:77" hidden="1" x14ac:dyDescent="0.25">
      <c r="A83" t="str">
        <f t="shared" si="2"/>
        <v>201081 Feldolgozóipari gépek kezelőiI2 Általános Iskola 8 osztály</v>
      </c>
      <c r="B83" t="str">
        <f t="shared" si="3"/>
        <v>201081 Feldolgozóipari gépek kezelőiI2 Általános Iskola 8 osztály</v>
      </c>
      <c r="C83">
        <v>1330</v>
      </c>
      <c r="D83" t="s">
        <v>168</v>
      </c>
      <c r="E83" t="s">
        <v>169</v>
      </c>
      <c r="F83" s="4" t="s">
        <v>170</v>
      </c>
      <c r="H83" t="s">
        <v>158</v>
      </c>
      <c r="I83">
        <v>647</v>
      </c>
      <c r="J83">
        <v>36</v>
      </c>
      <c r="K83" t="s">
        <v>104</v>
      </c>
      <c r="L83" t="s">
        <v>105</v>
      </c>
      <c r="M83">
        <v>315.5</v>
      </c>
      <c r="N83">
        <v>56.5</v>
      </c>
      <c r="O83">
        <v>0</v>
      </c>
      <c r="P83">
        <v>35.333333333333329</v>
      </c>
      <c r="Q83">
        <v>2205.333333333333</v>
      </c>
      <c r="R83">
        <v>4371.5</v>
      </c>
      <c r="S83">
        <v>729</v>
      </c>
      <c r="T83">
        <v>1139.8333333333333</v>
      </c>
      <c r="U83">
        <v>144</v>
      </c>
      <c r="V83">
        <v>127</v>
      </c>
      <c r="W83">
        <v>217.83333333333331</v>
      </c>
      <c r="X83">
        <v>107.5</v>
      </c>
      <c r="Y83">
        <v>2975.833333333333</v>
      </c>
      <c r="Z83">
        <v>955.5</v>
      </c>
      <c r="AA83">
        <v>643</v>
      </c>
      <c r="AB83">
        <v>920.16666666666663</v>
      </c>
      <c r="AC83">
        <v>1253</v>
      </c>
      <c r="AD83">
        <v>778</v>
      </c>
      <c r="AE83">
        <v>337</v>
      </c>
      <c r="AF83">
        <v>1830.8333333333333</v>
      </c>
      <c r="AG83">
        <v>9</v>
      </c>
      <c r="AH83">
        <v>291.16666666666663</v>
      </c>
      <c r="AI83">
        <v>41.333333333333329</v>
      </c>
      <c r="AJ83">
        <v>24</v>
      </c>
      <c r="AK83">
        <v>0</v>
      </c>
      <c r="AL83">
        <v>143</v>
      </c>
      <c r="AM83">
        <v>68</v>
      </c>
      <c r="AN83">
        <v>45.333333333333329</v>
      </c>
      <c r="AO83">
        <v>350.5</v>
      </c>
      <c r="AP83">
        <v>81</v>
      </c>
      <c r="AQ83">
        <v>42.5</v>
      </c>
      <c r="AR83">
        <v>0</v>
      </c>
      <c r="AS83">
        <v>0</v>
      </c>
      <c r="AT83">
        <v>102</v>
      </c>
      <c r="AU83">
        <v>0</v>
      </c>
      <c r="AV83">
        <v>0</v>
      </c>
      <c r="AW83">
        <v>20</v>
      </c>
      <c r="AX83">
        <v>0</v>
      </c>
      <c r="AY83">
        <v>0</v>
      </c>
      <c r="AZ83">
        <v>41</v>
      </c>
      <c r="BA83">
        <v>0</v>
      </c>
      <c r="BB83">
        <v>0</v>
      </c>
      <c r="BC83">
        <v>0</v>
      </c>
      <c r="BD83">
        <v>39.666666666666664</v>
      </c>
      <c r="BE83">
        <v>0</v>
      </c>
      <c r="BF83">
        <v>247</v>
      </c>
      <c r="BG83">
        <v>0</v>
      </c>
      <c r="BH83">
        <v>0.5</v>
      </c>
      <c r="BI83">
        <v>0</v>
      </c>
      <c r="BJ83">
        <v>0</v>
      </c>
      <c r="BK83">
        <v>31</v>
      </c>
      <c r="BL83">
        <v>1611.5</v>
      </c>
      <c r="BM83">
        <v>0</v>
      </c>
      <c r="BN83">
        <v>87</v>
      </c>
      <c r="BO83">
        <v>1.3333333333333333</v>
      </c>
      <c r="BP83">
        <v>0</v>
      </c>
      <c r="BQ83">
        <v>20.5</v>
      </c>
      <c r="BR83">
        <v>1</v>
      </c>
      <c r="BS83">
        <v>0</v>
      </c>
      <c r="BT83">
        <v>60</v>
      </c>
      <c r="BU83">
        <v>0</v>
      </c>
      <c r="BV83">
        <v>0</v>
      </c>
      <c r="BW83">
        <v>0</v>
      </c>
      <c r="BX83">
        <v>0</v>
      </c>
      <c r="BY83">
        <v>22501</v>
      </c>
    </row>
    <row r="84" spans="1:77" hidden="1" x14ac:dyDescent="0.25">
      <c r="A84" t="str">
        <f t="shared" si="2"/>
        <v>201082 ÖsszeszerelőkI2 Általános Iskola 8 osztály</v>
      </c>
      <c r="B84" t="str">
        <f t="shared" si="3"/>
        <v>201082 ÖsszeszerelőkI2 Általános Iskola 8 osztály</v>
      </c>
      <c r="C84">
        <v>1331</v>
      </c>
      <c r="D84" t="s">
        <v>168</v>
      </c>
      <c r="E84" t="s">
        <v>169</v>
      </c>
      <c r="F84" s="4" t="s">
        <v>170</v>
      </c>
      <c r="H84" t="s">
        <v>158</v>
      </c>
      <c r="I84">
        <v>648</v>
      </c>
      <c r="J84">
        <v>37</v>
      </c>
      <c r="K84" t="s">
        <v>106</v>
      </c>
      <c r="L84" t="s">
        <v>142</v>
      </c>
      <c r="M84">
        <v>2</v>
      </c>
      <c r="N84">
        <v>0</v>
      </c>
      <c r="O84">
        <v>0</v>
      </c>
      <c r="P84">
        <v>9.3333333333333321</v>
      </c>
      <c r="Q84">
        <v>70.333333333333329</v>
      </c>
      <c r="R84">
        <v>187</v>
      </c>
      <c r="S84">
        <v>11</v>
      </c>
      <c r="T84">
        <v>63.333333333333329</v>
      </c>
      <c r="U84">
        <v>0</v>
      </c>
      <c r="V84">
        <v>0</v>
      </c>
      <c r="W84">
        <v>3.333333333333333</v>
      </c>
      <c r="X84">
        <v>0</v>
      </c>
      <c r="Y84">
        <v>252.33333333333331</v>
      </c>
      <c r="Z84">
        <v>472</v>
      </c>
      <c r="AA84">
        <v>0</v>
      </c>
      <c r="AB84">
        <v>404.66666666666663</v>
      </c>
      <c r="AC84">
        <v>8128.666666666667</v>
      </c>
      <c r="AD84">
        <v>3757.333333333333</v>
      </c>
      <c r="AE84">
        <v>667.66666666666663</v>
      </c>
      <c r="AF84">
        <v>3561.666666666667</v>
      </c>
      <c r="AG84">
        <v>7</v>
      </c>
      <c r="AH84">
        <v>44.333333333333329</v>
      </c>
      <c r="AI84">
        <v>0</v>
      </c>
      <c r="AJ84">
        <v>0</v>
      </c>
      <c r="AK84">
        <v>0</v>
      </c>
      <c r="AL84">
        <v>19</v>
      </c>
      <c r="AM84">
        <v>0</v>
      </c>
      <c r="AN84">
        <v>0</v>
      </c>
      <c r="AO84">
        <v>174.66666666666666</v>
      </c>
      <c r="AP84">
        <v>0</v>
      </c>
      <c r="AQ84">
        <v>27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41</v>
      </c>
      <c r="BA84">
        <v>0</v>
      </c>
      <c r="BB84">
        <v>0</v>
      </c>
      <c r="BC84">
        <v>0</v>
      </c>
      <c r="BD84">
        <v>49</v>
      </c>
      <c r="BE84">
        <v>0</v>
      </c>
      <c r="BF84">
        <v>32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1004.3333333333333</v>
      </c>
      <c r="BM84">
        <v>0</v>
      </c>
      <c r="BN84">
        <v>776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19764.999999999996</v>
      </c>
    </row>
    <row r="85" spans="1:77" hidden="1" x14ac:dyDescent="0.25">
      <c r="A85" t="str">
        <f t="shared" si="2"/>
        <v>201083 Helyhez kötött gépek kezelőiI2 Általános Iskola 8 osztály</v>
      </c>
      <c r="B85" t="str">
        <f t="shared" si="3"/>
        <v>201083 Helyhez kötött gépek kezelőiI2 Általános Iskola 8 osztály</v>
      </c>
      <c r="C85">
        <v>1332</v>
      </c>
      <c r="D85" t="s">
        <v>168</v>
      </c>
      <c r="E85" t="s">
        <v>169</v>
      </c>
      <c r="F85" s="4" t="s">
        <v>170</v>
      </c>
      <c r="H85" t="s">
        <v>158</v>
      </c>
      <c r="I85">
        <v>649</v>
      </c>
      <c r="J85">
        <v>38</v>
      </c>
      <c r="K85" t="s">
        <v>107</v>
      </c>
      <c r="L85" t="s">
        <v>143</v>
      </c>
      <c r="M85">
        <v>41</v>
      </c>
      <c r="N85">
        <v>0</v>
      </c>
      <c r="O85">
        <v>0</v>
      </c>
      <c r="P85">
        <v>189</v>
      </c>
      <c r="Q85">
        <v>527.5</v>
      </c>
      <c r="R85">
        <v>79</v>
      </c>
      <c r="S85">
        <v>0.5</v>
      </c>
      <c r="T85">
        <v>248</v>
      </c>
      <c r="U85">
        <v>18</v>
      </c>
      <c r="V85">
        <v>30</v>
      </c>
      <c r="W85">
        <v>152</v>
      </c>
      <c r="X85">
        <v>113</v>
      </c>
      <c r="Y85">
        <v>253</v>
      </c>
      <c r="Z85">
        <v>189</v>
      </c>
      <c r="AA85">
        <v>132</v>
      </c>
      <c r="AB85">
        <v>30</v>
      </c>
      <c r="AC85">
        <v>13</v>
      </c>
      <c r="AD85">
        <v>2</v>
      </c>
      <c r="AE85">
        <v>0</v>
      </c>
      <c r="AF85">
        <v>45</v>
      </c>
      <c r="AG85">
        <v>0</v>
      </c>
      <c r="AH85">
        <v>25</v>
      </c>
      <c r="AI85">
        <v>0</v>
      </c>
      <c r="AJ85">
        <v>819.5</v>
      </c>
      <c r="AK85">
        <v>386</v>
      </c>
      <c r="AL85">
        <v>84.5</v>
      </c>
      <c r="AM85">
        <v>84</v>
      </c>
      <c r="AN85">
        <v>30</v>
      </c>
      <c r="AO85">
        <v>184.5</v>
      </c>
      <c r="AP85">
        <v>238</v>
      </c>
      <c r="AQ85">
        <v>61</v>
      </c>
      <c r="AR85">
        <v>0</v>
      </c>
      <c r="AS85">
        <v>0</v>
      </c>
      <c r="AT85">
        <v>75</v>
      </c>
      <c r="AU85">
        <v>0</v>
      </c>
      <c r="AV85">
        <v>241</v>
      </c>
      <c r="AW85">
        <v>0</v>
      </c>
      <c r="AX85">
        <v>0</v>
      </c>
      <c r="AY85">
        <v>0</v>
      </c>
      <c r="AZ85">
        <v>0</v>
      </c>
      <c r="BA85">
        <v>7.5</v>
      </c>
      <c r="BB85">
        <v>0</v>
      </c>
      <c r="BC85">
        <v>0</v>
      </c>
      <c r="BD85">
        <v>66.5</v>
      </c>
      <c r="BE85">
        <v>0</v>
      </c>
      <c r="BF85">
        <v>59.5</v>
      </c>
      <c r="BG85">
        <v>0</v>
      </c>
      <c r="BH85">
        <v>18</v>
      </c>
      <c r="BI85">
        <v>0</v>
      </c>
      <c r="BJ85">
        <v>1</v>
      </c>
      <c r="BK85">
        <v>0</v>
      </c>
      <c r="BL85">
        <v>240.5</v>
      </c>
      <c r="BM85">
        <v>0</v>
      </c>
      <c r="BN85">
        <v>221.5</v>
      </c>
      <c r="BO85">
        <v>248.5</v>
      </c>
      <c r="BP85">
        <v>236.5</v>
      </c>
      <c r="BQ85">
        <v>167.5</v>
      </c>
      <c r="BR85">
        <v>427.5</v>
      </c>
      <c r="BS85">
        <v>12.5</v>
      </c>
      <c r="BT85">
        <v>36</v>
      </c>
      <c r="BU85">
        <v>0.5</v>
      </c>
      <c r="BV85">
        <v>0</v>
      </c>
      <c r="BW85">
        <v>260</v>
      </c>
      <c r="BX85">
        <v>0</v>
      </c>
      <c r="BY85">
        <v>6294</v>
      </c>
    </row>
    <row r="86" spans="1:77" hidden="1" x14ac:dyDescent="0.25">
      <c r="A86" t="str">
        <f t="shared" si="2"/>
        <v>201084 Járművezetők és mobil gépek kezelőiI2 Általános Iskola 8 osztály</v>
      </c>
      <c r="B86" t="str">
        <f t="shared" si="3"/>
        <v>201084 Járművezetők és mobil gépek kezelőiI2 Általános Iskola 8 osztály</v>
      </c>
      <c r="C86">
        <v>1333</v>
      </c>
      <c r="D86" t="s">
        <v>168</v>
      </c>
      <c r="E86" t="s">
        <v>169</v>
      </c>
      <c r="F86" s="4" t="s">
        <v>170</v>
      </c>
      <c r="H86" t="s">
        <v>158</v>
      </c>
      <c r="I86">
        <v>650</v>
      </c>
      <c r="J86">
        <v>39</v>
      </c>
      <c r="K86" t="s">
        <v>144</v>
      </c>
      <c r="L86" t="s">
        <v>145</v>
      </c>
      <c r="M86">
        <v>2101</v>
      </c>
      <c r="N86">
        <v>232</v>
      </c>
      <c r="O86">
        <v>21</v>
      </c>
      <c r="P86">
        <v>306</v>
      </c>
      <c r="Q86">
        <v>1150</v>
      </c>
      <c r="R86">
        <v>36</v>
      </c>
      <c r="S86">
        <v>136</v>
      </c>
      <c r="T86">
        <v>240</v>
      </c>
      <c r="U86">
        <v>52</v>
      </c>
      <c r="V86">
        <v>102</v>
      </c>
      <c r="W86">
        <v>122</v>
      </c>
      <c r="X86">
        <v>86</v>
      </c>
      <c r="Y86">
        <v>247</v>
      </c>
      <c r="Z86">
        <v>505</v>
      </c>
      <c r="AA86">
        <v>192</v>
      </c>
      <c r="AB86">
        <v>181</v>
      </c>
      <c r="AC86">
        <v>48</v>
      </c>
      <c r="AD86">
        <v>154</v>
      </c>
      <c r="AE86">
        <v>87</v>
      </c>
      <c r="AF86">
        <v>153</v>
      </c>
      <c r="AG86">
        <v>83</v>
      </c>
      <c r="AH86">
        <v>126</v>
      </c>
      <c r="AI86">
        <v>46</v>
      </c>
      <c r="AJ86">
        <v>126</v>
      </c>
      <c r="AK86">
        <v>168</v>
      </c>
      <c r="AL86">
        <v>986.5</v>
      </c>
      <c r="AM86">
        <v>2779.5</v>
      </c>
      <c r="AN86">
        <v>233</v>
      </c>
      <c r="AO86">
        <v>2042.5</v>
      </c>
      <c r="AP86">
        <v>1008.5</v>
      </c>
      <c r="AQ86">
        <v>7612.5</v>
      </c>
      <c r="AR86">
        <v>34</v>
      </c>
      <c r="AS86">
        <v>12</v>
      </c>
      <c r="AT86">
        <v>2589</v>
      </c>
      <c r="AU86">
        <v>268</v>
      </c>
      <c r="AV86">
        <v>269</v>
      </c>
      <c r="AW86">
        <v>0</v>
      </c>
      <c r="AX86">
        <v>0</v>
      </c>
      <c r="AY86">
        <v>0</v>
      </c>
      <c r="AZ86">
        <v>0</v>
      </c>
      <c r="BA86">
        <v>2</v>
      </c>
      <c r="BB86">
        <v>0</v>
      </c>
      <c r="BC86">
        <v>0</v>
      </c>
      <c r="BD86">
        <v>215</v>
      </c>
      <c r="BE86">
        <v>0</v>
      </c>
      <c r="BF86">
        <v>92</v>
      </c>
      <c r="BG86">
        <v>9</v>
      </c>
      <c r="BH86">
        <v>0</v>
      </c>
      <c r="BI86">
        <v>0</v>
      </c>
      <c r="BJ86">
        <v>99</v>
      </c>
      <c r="BK86">
        <v>295</v>
      </c>
      <c r="BL86">
        <v>317</v>
      </c>
      <c r="BM86">
        <v>0</v>
      </c>
      <c r="BN86">
        <v>181</v>
      </c>
      <c r="BO86">
        <v>497</v>
      </c>
      <c r="BP86">
        <v>109.5</v>
      </c>
      <c r="BQ86">
        <v>233.5</v>
      </c>
      <c r="BR86">
        <v>164.5</v>
      </c>
      <c r="BS86">
        <v>445.5</v>
      </c>
      <c r="BT86">
        <v>2.5</v>
      </c>
      <c r="BU86">
        <v>1</v>
      </c>
      <c r="BV86">
        <v>0</v>
      </c>
      <c r="BW86">
        <v>45</v>
      </c>
      <c r="BX86">
        <v>0</v>
      </c>
      <c r="BY86">
        <v>27243</v>
      </c>
    </row>
    <row r="87" spans="1:77" hidden="1" x14ac:dyDescent="0.25">
      <c r="A87" t="str">
        <f t="shared" si="2"/>
        <v>201091 Takarítók és hasonló jellegű egyszerű foglalkozásokI2 Általános Iskola 8 osztály</v>
      </c>
      <c r="B87" t="str">
        <f t="shared" si="3"/>
        <v>201091 Takarítók és hasonló jellegű egyszerű foglalkozásokI2 Általános Iskola 8 osztály</v>
      </c>
      <c r="C87">
        <v>1334</v>
      </c>
      <c r="D87" t="s">
        <v>168</v>
      </c>
      <c r="E87" t="s">
        <v>169</v>
      </c>
      <c r="F87" s="4" t="s">
        <v>170</v>
      </c>
      <c r="H87" t="s">
        <v>158</v>
      </c>
      <c r="I87">
        <v>651</v>
      </c>
      <c r="J87">
        <v>40</v>
      </c>
      <c r="K87" t="s">
        <v>108</v>
      </c>
      <c r="L87" t="s">
        <v>146</v>
      </c>
      <c r="M87">
        <v>690</v>
      </c>
      <c r="N87">
        <v>20</v>
      </c>
      <c r="O87">
        <v>7</v>
      </c>
      <c r="P87">
        <v>48</v>
      </c>
      <c r="Q87">
        <v>1036</v>
      </c>
      <c r="R87">
        <v>338</v>
      </c>
      <c r="S87">
        <v>49.5</v>
      </c>
      <c r="T87">
        <v>130</v>
      </c>
      <c r="U87">
        <v>169</v>
      </c>
      <c r="V87">
        <v>0</v>
      </c>
      <c r="W87">
        <v>54</v>
      </c>
      <c r="X87">
        <v>52</v>
      </c>
      <c r="Y87">
        <v>225</v>
      </c>
      <c r="Z87">
        <v>57</v>
      </c>
      <c r="AA87">
        <v>138</v>
      </c>
      <c r="AB87">
        <v>222</v>
      </c>
      <c r="AC87">
        <v>32</v>
      </c>
      <c r="AD87">
        <v>157</v>
      </c>
      <c r="AE87">
        <v>70</v>
      </c>
      <c r="AF87">
        <v>27</v>
      </c>
      <c r="AG87">
        <v>1</v>
      </c>
      <c r="AH87">
        <v>226</v>
      </c>
      <c r="AI87">
        <v>171</v>
      </c>
      <c r="AJ87">
        <v>146</v>
      </c>
      <c r="AK87">
        <v>248</v>
      </c>
      <c r="AL87">
        <v>179</v>
      </c>
      <c r="AM87">
        <v>553.5</v>
      </c>
      <c r="AN87">
        <v>497</v>
      </c>
      <c r="AO87">
        <v>658</v>
      </c>
      <c r="AP87">
        <v>1416</v>
      </c>
      <c r="AQ87">
        <v>324</v>
      </c>
      <c r="AR87">
        <v>21</v>
      </c>
      <c r="AS87">
        <v>0</v>
      </c>
      <c r="AT87">
        <v>142</v>
      </c>
      <c r="AU87">
        <v>0</v>
      </c>
      <c r="AV87">
        <v>1434</v>
      </c>
      <c r="AW87">
        <v>5</v>
      </c>
      <c r="AX87">
        <v>0</v>
      </c>
      <c r="AY87">
        <v>11</v>
      </c>
      <c r="AZ87">
        <v>20</v>
      </c>
      <c r="BA87">
        <v>351</v>
      </c>
      <c r="BB87">
        <v>0</v>
      </c>
      <c r="BC87">
        <v>0</v>
      </c>
      <c r="BD87">
        <v>1474</v>
      </c>
      <c r="BE87">
        <v>0</v>
      </c>
      <c r="BF87">
        <v>83</v>
      </c>
      <c r="BG87">
        <v>320</v>
      </c>
      <c r="BH87">
        <v>133</v>
      </c>
      <c r="BI87">
        <v>0</v>
      </c>
      <c r="BJ87">
        <v>51</v>
      </c>
      <c r="BK87">
        <v>0</v>
      </c>
      <c r="BL87">
        <v>339.5</v>
      </c>
      <c r="BM87">
        <v>46</v>
      </c>
      <c r="BN87">
        <v>11839</v>
      </c>
      <c r="BO87">
        <v>10497</v>
      </c>
      <c r="BP87">
        <v>9323</v>
      </c>
      <c r="BQ87">
        <v>4962.5</v>
      </c>
      <c r="BR87">
        <v>4497</v>
      </c>
      <c r="BS87">
        <v>590</v>
      </c>
      <c r="BT87">
        <v>506</v>
      </c>
      <c r="BU87">
        <v>192.5</v>
      </c>
      <c r="BV87">
        <v>5</v>
      </c>
      <c r="BW87">
        <v>388</v>
      </c>
      <c r="BX87">
        <v>0</v>
      </c>
      <c r="BY87">
        <v>55171.5</v>
      </c>
    </row>
    <row r="88" spans="1:77" hidden="1" x14ac:dyDescent="0.25">
      <c r="A88" t="str">
        <f t="shared" si="2"/>
        <v>201092 Egyszerű szolgáltatási, szállítási és hasonló foglalkozásokI2 Általános Iskola 8 osztály</v>
      </c>
      <c r="B88" t="str">
        <f t="shared" si="3"/>
        <v>201092 Egyszerű szolgáltatási, szállítási és hasonló foglalkozásokI2 Általános Iskola 8 osztály</v>
      </c>
      <c r="C88">
        <v>1335</v>
      </c>
      <c r="D88" t="s">
        <v>168</v>
      </c>
      <c r="E88" t="s">
        <v>169</v>
      </c>
      <c r="F88" s="4" t="s">
        <v>170</v>
      </c>
      <c r="H88" t="s">
        <v>158</v>
      </c>
      <c r="I88">
        <v>652</v>
      </c>
      <c r="J88">
        <v>41</v>
      </c>
      <c r="K88" t="s">
        <v>109</v>
      </c>
      <c r="L88" t="s">
        <v>147</v>
      </c>
      <c r="M88">
        <v>2278.666666666667</v>
      </c>
      <c r="N88">
        <v>226.33333333333331</v>
      </c>
      <c r="O88">
        <v>87.666666666666671</v>
      </c>
      <c r="P88">
        <v>249.66666666666666</v>
      </c>
      <c r="Q88">
        <v>3521.833333333333</v>
      </c>
      <c r="R88">
        <v>925</v>
      </c>
      <c r="S88">
        <v>379.99999999999994</v>
      </c>
      <c r="T88">
        <v>463.66666666666663</v>
      </c>
      <c r="U88">
        <v>619</v>
      </c>
      <c r="V88">
        <v>7</v>
      </c>
      <c r="W88">
        <v>371.66666666666663</v>
      </c>
      <c r="X88">
        <v>183</v>
      </c>
      <c r="Y88">
        <v>1081.6666666666665</v>
      </c>
      <c r="Z88">
        <v>713.66666666666663</v>
      </c>
      <c r="AA88">
        <v>118.66666666666666</v>
      </c>
      <c r="AB88">
        <v>1059.3333333333335</v>
      </c>
      <c r="AC88">
        <v>490.33333333333331</v>
      </c>
      <c r="AD88">
        <v>466</v>
      </c>
      <c r="AE88">
        <v>334.33333333333331</v>
      </c>
      <c r="AF88">
        <v>419.49999999999994</v>
      </c>
      <c r="AG88">
        <v>39.333333333333329</v>
      </c>
      <c r="AH88">
        <v>1455.3333333333333</v>
      </c>
      <c r="AI88">
        <v>182.99999999999997</v>
      </c>
      <c r="AJ88">
        <v>299.66666666666663</v>
      </c>
      <c r="AK88">
        <v>492.66666666666663</v>
      </c>
      <c r="AL88">
        <v>3670</v>
      </c>
      <c r="AM88">
        <v>5697.6666666666661</v>
      </c>
      <c r="AN88">
        <v>446.83333333333331</v>
      </c>
      <c r="AO88">
        <v>4816.1666666666661</v>
      </c>
      <c r="AP88">
        <v>7613</v>
      </c>
      <c r="AQ88">
        <v>966.49999999999989</v>
      </c>
      <c r="AR88">
        <v>35</v>
      </c>
      <c r="AS88">
        <v>8</v>
      </c>
      <c r="AT88">
        <v>1355.6666666666665</v>
      </c>
      <c r="AU88">
        <v>255</v>
      </c>
      <c r="AV88">
        <v>8127.5</v>
      </c>
      <c r="AW88">
        <v>25.666666666666664</v>
      </c>
      <c r="AX88">
        <v>27</v>
      </c>
      <c r="AY88">
        <v>4</v>
      </c>
      <c r="AZ88">
        <v>25</v>
      </c>
      <c r="BA88">
        <v>98.5</v>
      </c>
      <c r="BB88">
        <v>0</v>
      </c>
      <c r="BC88">
        <v>12</v>
      </c>
      <c r="BD88">
        <v>1182.333333333333</v>
      </c>
      <c r="BE88">
        <v>0</v>
      </c>
      <c r="BF88">
        <v>151.33333333333331</v>
      </c>
      <c r="BG88">
        <v>166.66666666666663</v>
      </c>
      <c r="BH88">
        <v>53.666666666666671</v>
      </c>
      <c r="BI88">
        <v>310</v>
      </c>
      <c r="BJ88">
        <v>294.5</v>
      </c>
      <c r="BK88">
        <v>119.66666666666667</v>
      </c>
      <c r="BL88">
        <v>1886.6666666666663</v>
      </c>
      <c r="BM88">
        <v>22.666666666666668</v>
      </c>
      <c r="BN88">
        <v>1990.4999999999998</v>
      </c>
      <c r="BO88">
        <v>22003.833333333332</v>
      </c>
      <c r="BP88">
        <v>6199.833333333333</v>
      </c>
      <c r="BQ88">
        <v>2270.6666666666661</v>
      </c>
      <c r="BR88">
        <v>3468.166666666667</v>
      </c>
      <c r="BS88">
        <v>758.16666666666674</v>
      </c>
      <c r="BT88">
        <v>233.83333333333334</v>
      </c>
      <c r="BU88">
        <v>199.83333333333331</v>
      </c>
      <c r="BV88">
        <v>101</v>
      </c>
      <c r="BW88">
        <v>407.33333333333337</v>
      </c>
      <c r="BX88">
        <v>0</v>
      </c>
      <c r="BY88">
        <v>91471.166666666642</v>
      </c>
    </row>
    <row r="89" spans="1:77" hidden="1" x14ac:dyDescent="0.25">
      <c r="A89" t="str">
        <f t="shared" si="2"/>
        <v>201093 Egyszerű ipari, építőipari, mezőgazdasági foglalkozásokI2 Általános Iskola 8 osztály</v>
      </c>
      <c r="B89" t="str">
        <f t="shared" si="3"/>
        <v>201093 Egyszerű ipari, építőipari, mezőgazdasági foglalkozásokI2 Általános Iskola 8 osztály</v>
      </c>
      <c r="C89">
        <v>1336</v>
      </c>
      <c r="D89" t="s">
        <v>168</v>
      </c>
      <c r="E89" t="s">
        <v>169</v>
      </c>
      <c r="F89" s="4" t="s">
        <v>170</v>
      </c>
      <c r="H89" t="s">
        <v>158</v>
      </c>
      <c r="I89">
        <v>653</v>
      </c>
      <c r="J89">
        <v>42</v>
      </c>
      <c r="K89" t="s">
        <v>148</v>
      </c>
      <c r="L89" t="s">
        <v>149</v>
      </c>
      <c r="M89">
        <v>2350.333333333333</v>
      </c>
      <c r="N89">
        <v>1151.1666666666667</v>
      </c>
      <c r="O89">
        <v>165.33333333333334</v>
      </c>
      <c r="P89">
        <v>265.33333333333331</v>
      </c>
      <c r="Q89">
        <v>1892.6666666666667</v>
      </c>
      <c r="R89">
        <v>480</v>
      </c>
      <c r="S89">
        <v>395.99999999999989</v>
      </c>
      <c r="T89">
        <v>119.33333333333333</v>
      </c>
      <c r="U89">
        <v>219.99999999999994</v>
      </c>
      <c r="V89">
        <v>7</v>
      </c>
      <c r="W89">
        <v>157.33333333333331</v>
      </c>
      <c r="X89">
        <v>2</v>
      </c>
      <c r="Y89">
        <v>525.33333333333326</v>
      </c>
      <c r="Z89">
        <v>611.33333333333326</v>
      </c>
      <c r="AA89">
        <v>45.333333333333329</v>
      </c>
      <c r="AB89">
        <v>806.66666666666663</v>
      </c>
      <c r="AC89">
        <v>75.666666666666657</v>
      </c>
      <c r="AD89">
        <v>253.99999999999997</v>
      </c>
      <c r="AE89">
        <v>256.66666666666669</v>
      </c>
      <c r="AF89">
        <v>246</v>
      </c>
      <c r="AG89">
        <v>44.666666666666664</v>
      </c>
      <c r="AH89">
        <v>744.66666666666652</v>
      </c>
      <c r="AI89">
        <v>63.999999999999993</v>
      </c>
      <c r="AJ89">
        <v>33.333333333333329</v>
      </c>
      <c r="AK89">
        <v>276.83333333333331</v>
      </c>
      <c r="AL89">
        <v>1657.5</v>
      </c>
      <c r="AM89">
        <v>9587</v>
      </c>
      <c r="AN89">
        <v>268.66666666666663</v>
      </c>
      <c r="AO89">
        <v>955.33333333333326</v>
      </c>
      <c r="AP89">
        <v>1203.9999999999998</v>
      </c>
      <c r="AQ89">
        <v>326</v>
      </c>
      <c r="AR89">
        <v>0</v>
      </c>
      <c r="AS89">
        <v>16</v>
      </c>
      <c r="AT89">
        <v>1274.3333333333333</v>
      </c>
      <c r="AU89">
        <v>0</v>
      </c>
      <c r="AV89">
        <v>282.5</v>
      </c>
      <c r="AW89">
        <v>11.333333333333332</v>
      </c>
      <c r="AX89">
        <v>54</v>
      </c>
      <c r="AY89">
        <v>8</v>
      </c>
      <c r="AZ89">
        <v>0</v>
      </c>
      <c r="BA89">
        <v>0</v>
      </c>
      <c r="BB89">
        <v>0</v>
      </c>
      <c r="BC89">
        <v>0</v>
      </c>
      <c r="BD89">
        <v>1006.6666666666665</v>
      </c>
      <c r="BE89">
        <v>0</v>
      </c>
      <c r="BF89">
        <v>0.66666666666666663</v>
      </c>
      <c r="BG89">
        <v>241.33333333333331</v>
      </c>
      <c r="BH89">
        <v>102.33333333333334</v>
      </c>
      <c r="BI89">
        <v>0</v>
      </c>
      <c r="BJ89">
        <v>0</v>
      </c>
      <c r="BK89">
        <v>60.333333333333329</v>
      </c>
      <c r="BL89">
        <v>1511.833333333333</v>
      </c>
      <c r="BM89">
        <v>5.333333333333333</v>
      </c>
      <c r="BN89">
        <v>990.99999999999989</v>
      </c>
      <c r="BO89">
        <v>31618</v>
      </c>
      <c r="BP89">
        <v>513.16666666666663</v>
      </c>
      <c r="BQ89">
        <v>476.33333333333326</v>
      </c>
      <c r="BR89">
        <v>1234.3333333333335</v>
      </c>
      <c r="BS89">
        <v>117.33333333333333</v>
      </c>
      <c r="BT89">
        <v>62.666666666666664</v>
      </c>
      <c r="BU89">
        <v>152.66666666666666</v>
      </c>
      <c r="BV89">
        <v>38</v>
      </c>
      <c r="BW89">
        <v>78.666666666666657</v>
      </c>
      <c r="BX89">
        <v>0</v>
      </c>
      <c r="BY89">
        <v>65046.333333333321</v>
      </c>
    </row>
    <row r="90" spans="1:77" hidden="1" x14ac:dyDescent="0.25">
      <c r="A90" t="str">
        <f t="shared" si="2"/>
        <v>201001 Fegyveres szervek felsőfokú képesítést igénylő foglalkozásaiI3 Szakiskola</v>
      </c>
      <c r="B90" t="str">
        <f t="shared" si="3"/>
        <v>201001 Fegyveres szervek felsőfokú képesítést igénylő foglalkozásaiI3 Szakiskola</v>
      </c>
      <c r="C90">
        <v>1968</v>
      </c>
      <c r="D90" t="s">
        <v>168</v>
      </c>
      <c r="E90" t="s">
        <v>169</v>
      </c>
      <c r="F90" s="4" t="s">
        <v>170</v>
      </c>
      <c r="H90" t="s">
        <v>159</v>
      </c>
      <c r="I90">
        <v>612</v>
      </c>
      <c r="J90">
        <v>1</v>
      </c>
      <c r="K90" t="s">
        <v>65</v>
      </c>
      <c r="L90" t="s">
        <v>66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6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6</v>
      </c>
    </row>
    <row r="91" spans="1:77" hidden="1" x14ac:dyDescent="0.25">
      <c r="A91" t="str">
        <f t="shared" si="2"/>
        <v>201002 Fegyveres szervek középfokú képesítést igénylő foglalkozásaiI3 Szakiskola</v>
      </c>
      <c r="B91" t="str">
        <f t="shared" si="3"/>
        <v>201002 Fegyveres szervek középfokú képesítést igénylő foglalkozásaiI3 Szakiskola</v>
      </c>
      <c r="C91">
        <v>1969</v>
      </c>
      <c r="D91" t="s">
        <v>168</v>
      </c>
      <c r="E91" t="s">
        <v>169</v>
      </c>
      <c r="F91" s="4" t="s">
        <v>170</v>
      </c>
      <c r="H91" t="s">
        <v>159</v>
      </c>
      <c r="I91">
        <v>613</v>
      </c>
      <c r="J91">
        <v>2</v>
      </c>
      <c r="K91" t="s">
        <v>67</v>
      </c>
      <c r="L91" t="s">
        <v>68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157</v>
      </c>
      <c r="BP91">
        <v>1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158</v>
      </c>
    </row>
    <row r="92" spans="1:77" hidden="1" x14ac:dyDescent="0.25">
      <c r="A92" t="str">
        <f t="shared" si="2"/>
        <v>201003 Fegyveres szervek középfokú képesítést nem igénylő foglalkozásaiI3 Szakiskola</v>
      </c>
      <c r="B92" t="str">
        <f t="shared" si="3"/>
        <v>201003 Fegyveres szervek középfokú képesítést nem igénylő foglalkozásaiI3 Szakiskola</v>
      </c>
      <c r="C92">
        <v>1970</v>
      </c>
      <c r="D92" t="s">
        <v>168</v>
      </c>
      <c r="E92" t="s">
        <v>169</v>
      </c>
      <c r="F92" s="4" t="s">
        <v>170</v>
      </c>
      <c r="H92" t="s">
        <v>159</v>
      </c>
      <c r="I92">
        <v>614</v>
      </c>
      <c r="J92">
        <v>3</v>
      </c>
      <c r="K92" t="s">
        <v>69</v>
      </c>
      <c r="L92" t="s">
        <v>70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522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522</v>
      </c>
    </row>
    <row r="93" spans="1:77" hidden="1" x14ac:dyDescent="0.25">
      <c r="A93" t="str">
        <f t="shared" si="2"/>
        <v>201011 Törvényhozók, igazgatási és érdek-képviseleti vezetőkI3 Szakiskola</v>
      </c>
      <c r="B93" t="str">
        <f t="shared" si="3"/>
        <v>201011 Törvényhozók, igazgatási és érdek-képviseleti vezetőkI3 Szakiskola</v>
      </c>
      <c r="C93">
        <v>1971</v>
      </c>
      <c r="D93" t="s">
        <v>168</v>
      </c>
      <c r="E93" t="s">
        <v>169</v>
      </c>
      <c r="F93" s="4" t="s">
        <v>170</v>
      </c>
      <c r="H93" t="s">
        <v>159</v>
      </c>
      <c r="I93">
        <v>615</v>
      </c>
      <c r="J93">
        <v>4</v>
      </c>
      <c r="K93" t="s">
        <v>71</v>
      </c>
      <c r="L93" t="s">
        <v>111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40</v>
      </c>
      <c r="BP93">
        <v>2</v>
      </c>
      <c r="BQ93">
        <v>0</v>
      </c>
      <c r="BR93">
        <v>1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43</v>
      </c>
    </row>
    <row r="94" spans="1:77" hidden="1" x14ac:dyDescent="0.25">
      <c r="A94" t="str">
        <f t="shared" si="2"/>
        <v>201012 Gazdasági, költségvetési szervezetek vezetőiI3 Szakiskola</v>
      </c>
      <c r="B94" t="str">
        <f t="shared" si="3"/>
        <v>201012 Gazdasági, költségvetési szervezetek vezetőiI3 Szakiskola</v>
      </c>
      <c r="C94">
        <v>1972</v>
      </c>
      <c r="D94" t="s">
        <v>168</v>
      </c>
      <c r="E94" t="s">
        <v>169</v>
      </c>
      <c r="F94" s="4" t="s">
        <v>170</v>
      </c>
      <c r="H94" t="s">
        <v>159</v>
      </c>
      <c r="I94">
        <v>616</v>
      </c>
      <c r="J94">
        <v>5</v>
      </c>
      <c r="K94" t="s">
        <v>72</v>
      </c>
      <c r="L94" t="s">
        <v>112</v>
      </c>
      <c r="M94">
        <v>135</v>
      </c>
      <c r="N94">
        <v>0</v>
      </c>
      <c r="O94">
        <v>0</v>
      </c>
      <c r="P94">
        <v>0</v>
      </c>
      <c r="Q94">
        <v>5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25</v>
      </c>
      <c r="AC94">
        <v>0</v>
      </c>
      <c r="AD94">
        <v>0</v>
      </c>
      <c r="AE94">
        <v>0</v>
      </c>
      <c r="AF94">
        <v>0</v>
      </c>
      <c r="AG94">
        <v>38</v>
      </c>
      <c r="AH94">
        <v>5</v>
      </c>
      <c r="AI94">
        <v>0</v>
      </c>
      <c r="AJ94">
        <v>0</v>
      </c>
      <c r="AK94">
        <v>0</v>
      </c>
      <c r="AL94">
        <v>0</v>
      </c>
      <c r="AM94">
        <v>254</v>
      </c>
      <c r="AN94">
        <v>0</v>
      </c>
      <c r="AO94">
        <v>113</v>
      </c>
      <c r="AP94">
        <v>252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1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4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40</v>
      </c>
      <c r="BO94">
        <v>0</v>
      </c>
      <c r="BP94">
        <v>0</v>
      </c>
      <c r="BQ94">
        <v>0</v>
      </c>
      <c r="BR94">
        <v>4</v>
      </c>
      <c r="BS94">
        <v>0</v>
      </c>
      <c r="BT94">
        <v>0</v>
      </c>
      <c r="BU94">
        <v>0</v>
      </c>
      <c r="BV94">
        <v>0</v>
      </c>
      <c r="BW94">
        <v>17</v>
      </c>
      <c r="BX94">
        <v>0</v>
      </c>
      <c r="BY94">
        <v>893</v>
      </c>
    </row>
    <row r="95" spans="1:77" hidden="1" x14ac:dyDescent="0.25">
      <c r="A95" t="str">
        <f t="shared" si="2"/>
        <v>201013 Termelési és szolgáltatást nyújtó egységek vezetőiI3 Szakiskola</v>
      </c>
      <c r="B95" t="str">
        <f t="shared" si="3"/>
        <v>201013 Termelési és szolgáltatást nyújtó egységek vezetőiI3 Szakiskola</v>
      </c>
      <c r="C95">
        <v>1973</v>
      </c>
      <c r="D95" t="s">
        <v>168</v>
      </c>
      <c r="E95" t="s">
        <v>169</v>
      </c>
      <c r="F95" s="4" t="s">
        <v>170</v>
      </c>
      <c r="H95" t="s">
        <v>159</v>
      </c>
      <c r="I95">
        <v>617</v>
      </c>
      <c r="J95">
        <v>6</v>
      </c>
      <c r="K95" t="s">
        <v>73</v>
      </c>
      <c r="L95" t="s">
        <v>113</v>
      </c>
      <c r="M95">
        <v>14.833333333333332</v>
      </c>
      <c r="N95">
        <v>0</v>
      </c>
      <c r="O95">
        <v>0</v>
      </c>
      <c r="P95">
        <v>0</v>
      </c>
      <c r="Q95">
        <v>33</v>
      </c>
      <c r="R95">
        <v>7</v>
      </c>
      <c r="S95">
        <v>91.333333333333329</v>
      </c>
      <c r="T95">
        <v>11.133333333333333</v>
      </c>
      <c r="U95">
        <v>0</v>
      </c>
      <c r="V95">
        <v>0</v>
      </c>
      <c r="W95">
        <v>0</v>
      </c>
      <c r="X95">
        <v>0</v>
      </c>
      <c r="Y95">
        <v>0</v>
      </c>
      <c r="Z95">
        <v>6.333333333333333</v>
      </c>
      <c r="AA95">
        <v>0</v>
      </c>
      <c r="AB95">
        <v>19.666666666666664</v>
      </c>
      <c r="AC95">
        <v>4</v>
      </c>
      <c r="AD95">
        <v>0</v>
      </c>
      <c r="AE95">
        <v>17</v>
      </c>
      <c r="AF95">
        <v>34</v>
      </c>
      <c r="AG95">
        <v>0</v>
      </c>
      <c r="AH95">
        <v>4.3333333333333339</v>
      </c>
      <c r="AI95">
        <v>0</v>
      </c>
      <c r="AJ95">
        <v>0</v>
      </c>
      <c r="AK95">
        <v>0</v>
      </c>
      <c r="AL95">
        <v>0</v>
      </c>
      <c r="AM95">
        <v>129.16666666666666</v>
      </c>
      <c r="AN95">
        <v>114.33333333333334</v>
      </c>
      <c r="AO95">
        <v>76.099999999999994</v>
      </c>
      <c r="AP95">
        <v>298.39999999999998</v>
      </c>
      <c r="AQ95">
        <v>17</v>
      </c>
      <c r="AR95">
        <v>0</v>
      </c>
      <c r="AS95">
        <v>0</v>
      </c>
      <c r="AT95">
        <v>0</v>
      </c>
      <c r="AU95">
        <v>0</v>
      </c>
      <c r="AV95">
        <v>114.2</v>
      </c>
      <c r="AW95">
        <v>0</v>
      </c>
      <c r="AX95">
        <v>0</v>
      </c>
      <c r="AY95">
        <v>0</v>
      </c>
      <c r="AZ95">
        <v>0</v>
      </c>
      <c r="BA95">
        <v>2.333333333333333</v>
      </c>
      <c r="BB95">
        <v>0</v>
      </c>
      <c r="BC95">
        <v>68</v>
      </c>
      <c r="BD95">
        <v>24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8</v>
      </c>
      <c r="BM95">
        <v>64</v>
      </c>
      <c r="BN95">
        <v>21</v>
      </c>
      <c r="BO95">
        <v>8.6666666666666661</v>
      </c>
      <c r="BP95">
        <v>4</v>
      </c>
      <c r="BQ95">
        <v>0</v>
      </c>
      <c r="BR95">
        <v>35.333333333333329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1227.1666666666667</v>
      </c>
    </row>
    <row r="96" spans="1:77" hidden="1" x14ac:dyDescent="0.25">
      <c r="A96" t="str">
        <f t="shared" si="2"/>
        <v>201014 Gazdasági tevékenységet segítő egységek vezetőiI3 Szakiskola</v>
      </c>
      <c r="B96" t="str">
        <f t="shared" si="3"/>
        <v>201014 Gazdasági tevékenységet segítő egységek vezetőiI3 Szakiskola</v>
      </c>
      <c r="C96">
        <v>1974</v>
      </c>
      <c r="D96" t="s">
        <v>168</v>
      </c>
      <c r="E96" t="s">
        <v>169</v>
      </c>
      <c r="F96" s="4" t="s">
        <v>170</v>
      </c>
      <c r="H96" t="s">
        <v>159</v>
      </c>
      <c r="I96">
        <v>618</v>
      </c>
      <c r="J96">
        <v>7</v>
      </c>
      <c r="K96" t="s">
        <v>74</v>
      </c>
      <c r="L96" t="s">
        <v>114</v>
      </c>
      <c r="M96">
        <v>0</v>
      </c>
      <c r="N96">
        <v>0</v>
      </c>
      <c r="O96">
        <v>0</v>
      </c>
      <c r="P96">
        <v>0</v>
      </c>
      <c r="Q96">
        <v>13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17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5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10</v>
      </c>
      <c r="BD96">
        <v>4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1</v>
      </c>
      <c r="BP96">
        <v>1</v>
      </c>
      <c r="BQ96">
        <v>0</v>
      </c>
      <c r="BR96">
        <v>9</v>
      </c>
      <c r="BS96">
        <v>2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62</v>
      </c>
    </row>
    <row r="97" spans="1:77" hidden="1" x14ac:dyDescent="0.25">
      <c r="A97" t="str">
        <f t="shared" si="2"/>
        <v>201021 Műszaki, informatikai és természettudományi foglalkozásokI3 Szakiskola</v>
      </c>
      <c r="B97" t="str">
        <f t="shared" si="3"/>
        <v>201021 Műszaki, informatikai és természettudományi foglalkozásokI3 Szakiskola</v>
      </c>
      <c r="C97">
        <v>1975</v>
      </c>
      <c r="D97" t="s">
        <v>168</v>
      </c>
      <c r="E97" t="s">
        <v>169</v>
      </c>
      <c r="F97" s="4" t="s">
        <v>170</v>
      </c>
      <c r="H97" t="s">
        <v>159</v>
      </c>
      <c r="I97">
        <v>619</v>
      </c>
      <c r="J97">
        <v>8</v>
      </c>
      <c r="K97" t="s">
        <v>75</v>
      </c>
      <c r="L97" t="s">
        <v>115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20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6.5</v>
      </c>
      <c r="AC97">
        <v>0</v>
      </c>
      <c r="AD97">
        <v>3.2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1.2</v>
      </c>
      <c r="AQ97">
        <v>6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2.5</v>
      </c>
      <c r="AX97">
        <v>0</v>
      </c>
      <c r="AY97">
        <v>0</v>
      </c>
      <c r="AZ97">
        <v>5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7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5.9</v>
      </c>
      <c r="BP97">
        <v>8</v>
      </c>
      <c r="BQ97">
        <v>2.7</v>
      </c>
      <c r="BR97">
        <v>3.7</v>
      </c>
      <c r="BS97">
        <v>0.7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72.400000000000006</v>
      </c>
    </row>
    <row r="98" spans="1:77" hidden="1" x14ac:dyDescent="0.25">
      <c r="A98" t="str">
        <f t="shared" si="2"/>
        <v>201022 Egészségügyi foglalkozások (felsőfokú képzettséghez kapcsolódó)I3 Szakiskola</v>
      </c>
      <c r="B98" t="str">
        <f t="shared" si="3"/>
        <v>201022 Egészségügyi foglalkozások (felsőfokú képzettséghez kapcsolódó)I3 Szakiskola</v>
      </c>
      <c r="C98">
        <v>1976</v>
      </c>
      <c r="D98" t="s">
        <v>168</v>
      </c>
      <c r="E98" t="s">
        <v>169</v>
      </c>
      <c r="F98" s="4" t="s">
        <v>170</v>
      </c>
      <c r="H98" t="s">
        <v>159</v>
      </c>
      <c r="I98">
        <v>620</v>
      </c>
      <c r="J98">
        <v>9</v>
      </c>
      <c r="K98" t="s">
        <v>76</v>
      </c>
      <c r="L98" t="s">
        <v>116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16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1</v>
      </c>
      <c r="BP98">
        <v>11</v>
      </c>
      <c r="BQ98">
        <v>2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30</v>
      </c>
    </row>
    <row r="99" spans="1:77" hidden="1" x14ac:dyDescent="0.25">
      <c r="A99" t="str">
        <f t="shared" si="2"/>
        <v>201023 Szociális szolgáltatási foglalkozások (felsőfokú képzettséghez kapcsolódó)I3 Szakiskola</v>
      </c>
      <c r="B99" t="str">
        <f t="shared" si="3"/>
        <v>201023 Szociális szolgáltatási foglalkozások (felsőfokú képzettséghez kapcsolódó)I3 Szakiskola</v>
      </c>
      <c r="C99">
        <v>1977</v>
      </c>
      <c r="D99" t="s">
        <v>168</v>
      </c>
      <c r="E99" t="s">
        <v>169</v>
      </c>
      <c r="F99" s="4" t="s">
        <v>170</v>
      </c>
      <c r="H99" t="s">
        <v>159</v>
      </c>
      <c r="I99">
        <v>621</v>
      </c>
      <c r="J99">
        <v>10</v>
      </c>
      <c r="K99" t="s">
        <v>77</v>
      </c>
      <c r="L99" t="s">
        <v>117</v>
      </c>
      <c r="M99">
        <v>0</v>
      </c>
      <c r="N99">
        <v>0</v>
      </c>
      <c r="O99">
        <v>0</v>
      </c>
      <c r="P99">
        <v>0</v>
      </c>
      <c r="Q99">
        <v>0</v>
      </c>
      <c r="R99">
        <v>0</v>
      </c>
      <c r="S99">
        <v>0</v>
      </c>
      <c r="T99">
        <v>0</v>
      </c>
      <c r="U99">
        <v>0</v>
      </c>
      <c r="V99">
        <v>0</v>
      </c>
      <c r="W99">
        <v>0</v>
      </c>
      <c r="X99">
        <v>0</v>
      </c>
      <c r="Y99">
        <v>0</v>
      </c>
      <c r="Z99">
        <v>0</v>
      </c>
      <c r="AA99">
        <v>0</v>
      </c>
      <c r="AB99">
        <v>0</v>
      </c>
      <c r="AC99">
        <v>0</v>
      </c>
      <c r="AD99">
        <v>0</v>
      </c>
      <c r="AE99">
        <v>0</v>
      </c>
      <c r="AF99">
        <v>0</v>
      </c>
      <c r="AG99">
        <v>0</v>
      </c>
      <c r="AH99">
        <v>0</v>
      </c>
      <c r="AI99">
        <v>0</v>
      </c>
      <c r="AJ99">
        <v>0</v>
      </c>
      <c r="AK99">
        <v>0</v>
      </c>
      <c r="AL99">
        <v>0</v>
      </c>
      <c r="AM99">
        <v>0</v>
      </c>
      <c r="AN99">
        <v>0</v>
      </c>
      <c r="AO99">
        <v>0</v>
      </c>
      <c r="AP99">
        <v>0</v>
      </c>
      <c r="AQ99">
        <v>0</v>
      </c>
      <c r="AR99">
        <v>0</v>
      </c>
      <c r="AS99">
        <v>0</v>
      </c>
      <c r="AT99">
        <v>0</v>
      </c>
      <c r="AU99">
        <v>0</v>
      </c>
      <c r="AV99">
        <v>0</v>
      </c>
      <c r="AW99">
        <v>0</v>
      </c>
      <c r="AX99">
        <v>0</v>
      </c>
      <c r="AY99">
        <v>0</v>
      </c>
      <c r="AZ99">
        <v>0</v>
      </c>
      <c r="BA99">
        <v>0</v>
      </c>
      <c r="BB99">
        <v>0</v>
      </c>
      <c r="BC99">
        <v>0</v>
      </c>
      <c r="BD99">
        <v>0</v>
      </c>
      <c r="BE99">
        <v>0</v>
      </c>
      <c r="BF99">
        <v>0</v>
      </c>
      <c r="BG99">
        <v>0</v>
      </c>
      <c r="BH99">
        <v>0</v>
      </c>
      <c r="BI99">
        <v>0</v>
      </c>
      <c r="BJ99">
        <v>0</v>
      </c>
      <c r="BK99">
        <v>0</v>
      </c>
      <c r="BL99">
        <v>0</v>
      </c>
      <c r="BM99">
        <v>0</v>
      </c>
      <c r="BN99">
        <v>0</v>
      </c>
      <c r="BO99">
        <v>4</v>
      </c>
      <c r="BP99">
        <v>0</v>
      </c>
      <c r="BQ99">
        <v>0</v>
      </c>
      <c r="BR99">
        <v>0</v>
      </c>
      <c r="BS99">
        <v>0</v>
      </c>
      <c r="BT99">
        <v>0</v>
      </c>
      <c r="BU99">
        <v>0</v>
      </c>
      <c r="BV99">
        <v>0</v>
      </c>
      <c r="BW99">
        <v>0</v>
      </c>
      <c r="BX99">
        <v>0</v>
      </c>
      <c r="BY99">
        <v>4</v>
      </c>
    </row>
    <row r="100" spans="1:77" hidden="1" x14ac:dyDescent="0.25">
      <c r="A100" t="str">
        <f t="shared" si="2"/>
        <v>201024 Oktatók, pedagógusokI3 Szakiskola</v>
      </c>
      <c r="B100" t="str">
        <f t="shared" si="3"/>
        <v>201024 Oktatók, pedagógusokI3 Szakiskola</v>
      </c>
      <c r="C100">
        <v>1978</v>
      </c>
      <c r="D100" t="s">
        <v>168</v>
      </c>
      <c r="E100" t="s">
        <v>169</v>
      </c>
      <c r="F100" s="4" t="s">
        <v>170</v>
      </c>
      <c r="H100" t="s">
        <v>159</v>
      </c>
      <c r="I100">
        <v>622</v>
      </c>
      <c r="J100">
        <v>11</v>
      </c>
      <c r="K100" t="s">
        <v>78</v>
      </c>
      <c r="L100" t="s">
        <v>118</v>
      </c>
      <c r="M100">
        <v>0</v>
      </c>
      <c r="N100">
        <v>0</v>
      </c>
      <c r="O100">
        <v>0</v>
      </c>
      <c r="P100">
        <v>0</v>
      </c>
      <c r="Q100">
        <v>0</v>
      </c>
      <c r="R100">
        <v>0</v>
      </c>
      <c r="S100">
        <v>0</v>
      </c>
      <c r="T100">
        <v>0</v>
      </c>
      <c r="U100">
        <v>0</v>
      </c>
      <c r="V100">
        <v>0</v>
      </c>
      <c r="W100">
        <v>0</v>
      </c>
      <c r="X100">
        <v>0</v>
      </c>
      <c r="Y100">
        <v>0</v>
      </c>
      <c r="Z100">
        <v>0</v>
      </c>
      <c r="AA100">
        <v>0</v>
      </c>
      <c r="AB100">
        <v>0</v>
      </c>
      <c r="AC100">
        <v>0</v>
      </c>
      <c r="AD100">
        <v>0</v>
      </c>
      <c r="AE100">
        <v>0</v>
      </c>
      <c r="AF100">
        <v>0</v>
      </c>
      <c r="AG100">
        <v>0</v>
      </c>
      <c r="AH100">
        <v>0.33333333333333331</v>
      </c>
      <c r="AI100">
        <v>0</v>
      </c>
      <c r="AJ100">
        <v>0</v>
      </c>
      <c r="AK100">
        <v>0</v>
      </c>
      <c r="AL100">
        <v>0</v>
      </c>
      <c r="AM100">
        <v>0</v>
      </c>
      <c r="AN100">
        <v>0</v>
      </c>
      <c r="AO100">
        <v>0</v>
      </c>
      <c r="AP100">
        <v>0</v>
      </c>
      <c r="AQ100">
        <v>0</v>
      </c>
      <c r="AR100">
        <v>0</v>
      </c>
      <c r="AS100">
        <v>0</v>
      </c>
      <c r="AT100">
        <v>0</v>
      </c>
      <c r="AU100">
        <v>0</v>
      </c>
      <c r="AV100">
        <v>0</v>
      </c>
      <c r="AW100">
        <v>0</v>
      </c>
      <c r="AX100">
        <v>0</v>
      </c>
      <c r="AY100">
        <v>0</v>
      </c>
      <c r="AZ100">
        <v>0</v>
      </c>
      <c r="BA100">
        <v>0</v>
      </c>
      <c r="BB100">
        <v>0</v>
      </c>
      <c r="BC100">
        <v>0</v>
      </c>
      <c r="BD100">
        <v>0</v>
      </c>
      <c r="BE100">
        <v>0</v>
      </c>
      <c r="BF100">
        <v>0</v>
      </c>
      <c r="BG100">
        <v>0</v>
      </c>
      <c r="BH100">
        <v>0</v>
      </c>
      <c r="BI100">
        <v>0</v>
      </c>
      <c r="BJ100">
        <v>0</v>
      </c>
      <c r="BK100">
        <v>0</v>
      </c>
      <c r="BL100">
        <v>0</v>
      </c>
      <c r="BM100">
        <v>0</v>
      </c>
      <c r="BN100">
        <v>0</v>
      </c>
      <c r="BO100">
        <v>3.3333333333333335</v>
      </c>
      <c r="BP100">
        <v>23.666666666666664</v>
      </c>
      <c r="BQ100">
        <v>0</v>
      </c>
      <c r="BR100">
        <v>3</v>
      </c>
      <c r="BS100">
        <v>0</v>
      </c>
      <c r="BT100">
        <v>0</v>
      </c>
      <c r="BU100">
        <v>0</v>
      </c>
      <c r="BV100">
        <v>0</v>
      </c>
      <c r="BW100">
        <v>22.666666666666668</v>
      </c>
      <c r="BX100">
        <v>0</v>
      </c>
      <c r="BY100">
        <v>53</v>
      </c>
    </row>
    <row r="101" spans="1:77" hidden="1" x14ac:dyDescent="0.25">
      <c r="A101" t="str">
        <f t="shared" si="2"/>
        <v>201025 Gazdálkodási jellegű foglalkozásokI3 Szakiskola</v>
      </c>
      <c r="B101" t="str">
        <f t="shared" si="3"/>
        <v>201025 Gazdálkodási jellegű foglalkozásokI3 Szakiskola</v>
      </c>
      <c r="C101">
        <v>1979</v>
      </c>
      <c r="D101" t="s">
        <v>168</v>
      </c>
      <c r="E101" t="s">
        <v>169</v>
      </c>
      <c r="F101" s="4" t="s">
        <v>170</v>
      </c>
      <c r="H101" t="s">
        <v>159</v>
      </c>
      <c r="I101">
        <v>623</v>
      </c>
      <c r="J101">
        <v>12</v>
      </c>
      <c r="K101" t="s">
        <v>79</v>
      </c>
      <c r="L101" t="s">
        <v>119</v>
      </c>
      <c r="M101">
        <v>0</v>
      </c>
      <c r="N101">
        <v>0</v>
      </c>
      <c r="O101">
        <v>0</v>
      </c>
      <c r="P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0</v>
      </c>
      <c r="AB101">
        <v>0</v>
      </c>
      <c r="AC101">
        <v>0</v>
      </c>
      <c r="AD101">
        <v>0</v>
      </c>
      <c r="AE101">
        <v>0</v>
      </c>
      <c r="AF101">
        <v>0</v>
      </c>
      <c r="AG101">
        <v>0</v>
      </c>
      <c r="AH101">
        <v>0</v>
      </c>
      <c r="AI101">
        <v>0</v>
      </c>
      <c r="AJ101">
        <v>0</v>
      </c>
      <c r="AK101">
        <v>0</v>
      </c>
      <c r="AL101">
        <v>0</v>
      </c>
      <c r="AM101">
        <v>0</v>
      </c>
      <c r="AN101">
        <v>0</v>
      </c>
      <c r="AO101">
        <v>0</v>
      </c>
      <c r="AP101">
        <v>0</v>
      </c>
      <c r="AQ101">
        <v>0</v>
      </c>
      <c r="AR101">
        <v>0</v>
      </c>
      <c r="AS101">
        <v>0</v>
      </c>
      <c r="AT101">
        <v>0</v>
      </c>
      <c r="AU101">
        <v>0</v>
      </c>
      <c r="AV101">
        <v>0</v>
      </c>
      <c r="AW101">
        <v>0</v>
      </c>
      <c r="AX101">
        <v>0</v>
      </c>
      <c r="AY101">
        <v>0</v>
      </c>
      <c r="AZ101">
        <v>0</v>
      </c>
      <c r="BA101">
        <v>0</v>
      </c>
      <c r="BB101">
        <v>0</v>
      </c>
      <c r="BC101">
        <v>0</v>
      </c>
      <c r="BD101">
        <v>0</v>
      </c>
      <c r="BE101">
        <v>0</v>
      </c>
      <c r="BF101">
        <v>0</v>
      </c>
      <c r="BG101">
        <v>0</v>
      </c>
      <c r="BH101">
        <v>0</v>
      </c>
      <c r="BI101">
        <v>0</v>
      </c>
      <c r="BJ101">
        <v>0</v>
      </c>
      <c r="BK101">
        <v>0</v>
      </c>
      <c r="BL101">
        <v>0</v>
      </c>
      <c r="BM101">
        <v>0</v>
      </c>
      <c r="BN101">
        <v>0</v>
      </c>
      <c r="BO101">
        <v>0</v>
      </c>
      <c r="BP101">
        <v>0</v>
      </c>
      <c r="BQ101">
        <v>0</v>
      </c>
      <c r="BR101">
        <v>0</v>
      </c>
      <c r="BS101">
        <v>0</v>
      </c>
      <c r="BT101">
        <v>0</v>
      </c>
      <c r="BU101">
        <v>0</v>
      </c>
      <c r="BV101">
        <v>0</v>
      </c>
      <c r="BW101">
        <v>0</v>
      </c>
      <c r="BX101">
        <v>0</v>
      </c>
      <c r="BY101">
        <v>0</v>
      </c>
    </row>
    <row r="102" spans="1:77" hidden="1" x14ac:dyDescent="0.25">
      <c r="A102" t="str">
        <f t="shared" si="2"/>
        <v>201026 Jogi és társadalomtudományi foglalkozásokI3 Szakiskola</v>
      </c>
      <c r="B102" t="str">
        <f t="shared" si="3"/>
        <v>201026 Jogi és társadalomtudományi foglalkozásokI3 Szakiskola</v>
      </c>
      <c r="C102">
        <v>1980</v>
      </c>
      <c r="D102" t="s">
        <v>168</v>
      </c>
      <c r="E102" t="s">
        <v>169</v>
      </c>
      <c r="F102" s="4" t="s">
        <v>170</v>
      </c>
      <c r="H102" t="s">
        <v>159</v>
      </c>
      <c r="I102">
        <v>624</v>
      </c>
      <c r="J102">
        <v>13</v>
      </c>
      <c r="K102" t="s">
        <v>80</v>
      </c>
      <c r="L102" t="s">
        <v>120</v>
      </c>
      <c r="M102">
        <v>0</v>
      </c>
      <c r="N102">
        <v>0</v>
      </c>
      <c r="O102">
        <v>0</v>
      </c>
      <c r="P102">
        <v>0</v>
      </c>
      <c r="Q102">
        <v>0</v>
      </c>
      <c r="R102">
        <v>0</v>
      </c>
      <c r="S102">
        <v>0</v>
      </c>
      <c r="T102">
        <v>0</v>
      </c>
      <c r="U102">
        <v>0</v>
      </c>
      <c r="V102">
        <v>0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0</v>
      </c>
      <c r="AJ102">
        <v>0</v>
      </c>
      <c r="AK102">
        <v>0</v>
      </c>
      <c r="AL102">
        <v>0</v>
      </c>
      <c r="AM102">
        <v>0</v>
      </c>
      <c r="AN102">
        <v>0</v>
      </c>
      <c r="AO102">
        <v>0</v>
      </c>
      <c r="AP102">
        <v>0</v>
      </c>
      <c r="AQ102">
        <v>0</v>
      </c>
      <c r="AR102">
        <v>0</v>
      </c>
      <c r="AS102">
        <v>0</v>
      </c>
      <c r="AT102">
        <v>0</v>
      </c>
      <c r="AU102">
        <v>0</v>
      </c>
      <c r="AV102">
        <v>0</v>
      </c>
      <c r="AW102">
        <v>0</v>
      </c>
      <c r="AX102">
        <v>0</v>
      </c>
      <c r="AY102">
        <v>0</v>
      </c>
      <c r="AZ102">
        <v>0</v>
      </c>
      <c r="BA102">
        <v>0</v>
      </c>
      <c r="BB102">
        <v>0</v>
      </c>
      <c r="BC102">
        <v>0</v>
      </c>
      <c r="BD102">
        <v>0</v>
      </c>
      <c r="BE102">
        <v>0</v>
      </c>
      <c r="BF102">
        <v>0</v>
      </c>
      <c r="BG102">
        <v>0</v>
      </c>
      <c r="BH102">
        <v>0</v>
      </c>
      <c r="BI102">
        <v>0</v>
      </c>
      <c r="BJ102">
        <v>0</v>
      </c>
      <c r="BK102">
        <v>0</v>
      </c>
      <c r="BL102">
        <v>0</v>
      </c>
      <c r="BM102">
        <v>0</v>
      </c>
      <c r="BN102">
        <v>0</v>
      </c>
      <c r="BO102">
        <v>0</v>
      </c>
      <c r="BP102">
        <v>0</v>
      </c>
      <c r="BQ102">
        <v>0</v>
      </c>
      <c r="BR102">
        <v>0</v>
      </c>
      <c r="BS102">
        <v>0</v>
      </c>
      <c r="BT102">
        <v>0</v>
      </c>
      <c r="BU102">
        <v>0</v>
      </c>
      <c r="BV102">
        <v>0</v>
      </c>
      <c r="BW102">
        <v>0</v>
      </c>
      <c r="BX102">
        <v>0</v>
      </c>
      <c r="BY102">
        <v>0</v>
      </c>
    </row>
    <row r="103" spans="1:77" hidden="1" x14ac:dyDescent="0.25">
      <c r="A103" t="str">
        <f t="shared" si="2"/>
        <v>201027 Kulturális, sport-, művészeti és vallási foglalkozások (felsőfokú képzettséghez kapcsolódó)I3 Szakiskola</v>
      </c>
      <c r="B103" t="str">
        <f t="shared" si="3"/>
        <v>201027 Kulturális, sport-, művészeti és vallási foglalkozások (felsőfokú képzettséghez kapcsolódó)I3 Szakiskola</v>
      </c>
      <c r="C103">
        <v>1981</v>
      </c>
      <c r="D103" t="s">
        <v>168</v>
      </c>
      <c r="E103" t="s">
        <v>169</v>
      </c>
      <c r="F103" s="4" t="s">
        <v>170</v>
      </c>
      <c r="H103" t="s">
        <v>159</v>
      </c>
      <c r="I103">
        <v>625</v>
      </c>
      <c r="J103">
        <v>14</v>
      </c>
      <c r="K103" t="s">
        <v>121</v>
      </c>
      <c r="L103" t="s">
        <v>122</v>
      </c>
      <c r="M103">
        <v>0</v>
      </c>
      <c r="N103">
        <v>0</v>
      </c>
      <c r="O103">
        <v>0</v>
      </c>
      <c r="P103">
        <v>0</v>
      </c>
      <c r="Q103">
        <v>0</v>
      </c>
      <c r="R103">
        <v>0</v>
      </c>
      <c r="S103">
        <v>0</v>
      </c>
      <c r="T103">
        <v>0</v>
      </c>
      <c r="U103">
        <v>0</v>
      </c>
      <c r="V103">
        <v>0</v>
      </c>
      <c r="W103">
        <v>0</v>
      </c>
      <c r="X103">
        <v>0</v>
      </c>
      <c r="Y103">
        <v>0</v>
      </c>
      <c r="Z103">
        <v>0</v>
      </c>
      <c r="AA103">
        <v>0</v>
      </c>
      <c r="AB103">
        <v>0</v>
      </c>
      <c r="AC103">
        <v>0</v>
      </c>
      <c r="AD103">
        <v>0</v>
      </c>
      <c r="AE103">
        <v>0</v>
      </c>
      <c r="AF103">
        <v>0</v>
      </c>
      <c r="AG103">
        <v>0</v>
      </c>
      <c r="AH103">
        <v>0</v>
      </c>
      <c r="AI103">
        <v>0</v>
      </c>
      <c r="AJ103">
        <v>0</v>
      </c>
      <c r="AK103">
        <v>0</v>
      </c>
      <c r="AL103">
        <v>0</v>
      </c>
      <c r="AM103">
        <v>0</v>
      </c>
      <c r="AN103">
        <v>0</v>
      </c>
      <c r="AO103">
        <v>0</v>
      </c>
      <c r="AP103">
        <v>0</v>
      </c>
      <c r="AQ103">
        <v>0</v>
      </c>
      <c r="AR103">
        <v>0</v>
      </c>
      <c r="AS103">
        <v>0</v>
      </c>
      <c r="AT103">
        <v>0</v>
      </c>
      <c r="AU103">
        <v>0</v>
      </c>
      <c r="AV103">
        <v>36</v>
      </c>
      <c r="AW103">
        <v>0</v>
      </c>
      <c r="AX103">
        <v>1</v>
      </c>
      <c r="AY103">
        <v>0</v>
      </c>
      <c r="AZ103">
        <v>0</v>
      </c>
      <c r="BA103">
        <v>0</v>
      </c>
      <c r="BB103">
        <v>0</v>
      </c>
      <c r="BC103">
        <v>0</v>
      </c>
      <c r="BD103">
        <v>0</v>
      </c>
      <c r="BE103">
        <v>0</v>
      </c>
      <c r="BF103">
        <v>0</v>
      </c>
      <c r="BG103">
        <v>0</v>
      </c>
      <c r="BH103">
        <v>0</v>
      </c>
      <c r="BI103">
        <v>0</v>
      </c>
      <c r="BJ103">
        <v>0</v>
      </c>
      <c r="BK103">
        <v>0</v>
      </c>
      <c r="BL103">
        <v>0</v>
      </c>
      <c r="BM103">
        <v>0</v>
      </c>
      <c r="BN103">
        <v>0</v>
      </c>
      <c r="BO103">
        <v>6.5</v>
      </c>
      <c r="BP103">
        <v>1</v>
      </c>
      <c r="BQ103">
        <v>0</v>
      </c>
      <c r="BR103">
        <v>0.5</v>
      </c>
      <c r="BS103">
        <v>14</v>
      </c>
      <c r="BT103">
        <v>0.5</v>
      </c>
      <c r="BU103">
        <v>0</v>
      </c>
      <c r="BV103">
        <v>0</v>
      </c>
      <c r="BW103">
        <v>0</v>
      </c>
      <c r="BX103">
        <v>0</v>
      </c>
      <c r="BY103">
        <v>59.5</v>
      </c>
    </row>
    <row r="104" spans="1:77" hidden="1" x14ac:dyDescent="0.25">
      <c r="A104" t="str">
        <f t="shared" si="2"/>
        <v>201029 Egyéb magasan képzett ügyintézőkI3 Szakiskola</v>
      </c>
      <c r="B104" t="str">
        <f t="shared" si="3"/>
        <v>201029 Egyéb magasan képzett ügyintézőkI3 Szakiskola</v>
      </c>
      <c r="C104">
        <v>1982</v>
      </c>
      <c r="D104" t="s">
        <v>168</v>
      </c>
      <c r="E104" t="s">
        <v>169</v>
      </c>
      <c r="F104" s="4" t="s">
        <v>170</v>
      </c>
      <c r="H104" t="s">
        <v>159</v>
      </c>
      <c r="I104">
        <v>626</v>
      </c>
      <c r="J104">
        <v>15</v>
      </c>
      <c r="K104" t="s">
        <v>81</v>
      </c>
      <c r="L104" t="s">
        <v>123</v>
      </c>
      <c r="M104">
        <v>0</v>
      </c>
      <c r="N104">
        <v>0</v>
      </c>
      <c r="O104">
        <v>0</v>
      </c>
      <c r="P104">
        <v>0</v>
      </c>
      <c r="Q104">
        <v>0</v>
      </c>
      <c r="R104">
        <v>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0</v>
      </c>
      <c r="AA104">
        <v>0</v>
      </c>
      <c r="AB104">
        <v>0</v>
      </c>
      <c r="AC104">
        <v>0</v>
      </c>
      <c r="AD104">
        <v>0</v>
      </c>
      <c r="AE104">
        <v>0</v>
      </c>
      <c r="AF104">
        <v>0</v>
      </c>
      <c r="AG104">
        <v>0</v>
      </c>
      <c r="AH104">
        <v>0</v>
      </c>
      <c r="AI104">
        <v>0</v>
      </c>
      <c r="AJ104">
        <v>0</v>
      </c>
      <c r="AK104">
        <v>0</v>
      </c>
      <c r="AL104">
        <v>0</v>
      </c>
      <c r="AM104">
        <v>0</v>
      </c>
      <c r="AN104">
        <v>0</v>
      </c>
      <c r="AO104">
        <v>0</v>
      </c>
      <c r="AP104">
        <v>0</v>
      </c>
      <c r="AQ104">
        <v>0</v>
      </c>
      <c r="AR104">
        <v>0</v>
      </c>
      <c r="AS104">
        <v>0</v>
      </c>
      <c r="AT104">
        <v>0</v>
      </c>
      <c r="AU104">
        <v>0</v>
      </c>
      <c r="AV104">
        <v>0</v>
      </c>
      <c r="AW104">
        <v>0</v>
      </c>
      <c r="AX104">
        <v>0</v>
      </c>
      <c r="AY104">
        <v>0</v>
      </c>
      <c r="AZ104">
        <v>0</v>
      </c>
      <c r="BA104">
        <v>0</v>
      </c>
      <c r="BB104">
        <v>0</v>
      </c>
      <c r="BC104">
        <v>0</v>
      </c>
      <c r="BD104">
        <v>0</v>
      </c>
      <c r="BE104">
        <v>0</v>
      </c>
      <c r="BF104">
        <v>0</v>
      </c>
      <c r="BG104">
        <v>0</v>
      </c>
      <c r="BH104">
        <v>0</v>
      </c>
      <c r="BI104">
        <v>0</v>
      </c>
      <c r="BJ104">
        <v>0</v>
      </c>
      <c r="BK104">
        <v>0</v>
      </c>
      <c r="BL104">
        <v>0</v>
      </c>
      <c r="BM104">
        <v>0</v>
      </c>
      <c r="BN104">
        <v>0</v>
      </c>
      <c r="BO104">
        <v>16</v>
      </c>
      <c r="BP104">
        <v>0</v>
      </c>
      <c r="BQ104">
        <v>0</v>
      </c>
      <c r="BR104">
        <v>0</v>
      </c>
      <c r="BS104">
        <v>0</v>
      </c>
      <c r="BT104">
        <v>0</v>
      </c>
      <c r="BU104">
        <v>0</v>
      </c>
      <c r="BV104">
        <v>0</v>
      </c>
      <c r="BW104">
        <v>0</v>
      </c>
      <c r="BX104">
        <v>0</v>
      </c>
      <c r="BY104">
        <v>16</v>
      </c>
    </row>
    <row r="105" spans="1:77" hidden="1" x14ac:dyDescent="0.25">
      <c r="A105" t="str">
        <f t="shared" si="2"/>
        <v>201031 Technikusok és hasonló műszaki foglalkozásokI3 Szakiskola</v>
      </c>
      <c r="B105" t="str">
        <f t="shared" si="3"/>
        <v>201031 Technikusok és hasonló műszaki foglalkozásokI3 Szakiskola</v>
      </c>
      <c r="C105">
        <v>1983</v>
      </c>
      <c r="D105" t="s">
        <v>168</v>
      </c>
      <c r="E105" t="s">
        <v>169</v>
      </c>
      <c r="F105" s="4" t="s">
        <v>170</v>
      </c>
      <c r="H105" t="s">
        <v>159</v>
      </c>
      <c r="I105">
        <v>627</v>
      </c>
      <c r="J105">
        <v>16</v>
      </c>
      <c r="K105" t="s">
        <v>82</v>
      </c>
      <c r="L105" t="s">
        <v>83</v>
      </c>
      <c r="M105">
        <v>53.333333333333329</v>
      </c>
      <c r="N105">
        <v>0</v>
      </c>
      <c r="O105">
        <v>0</v>
      </c>
      <c r="P105">
        <v>0</v>
      </c>
      <c r="Q105">
        <v>103</v>
      </c>
      <c r="R105">
        <v>18</v>
      </c>
      <c r="S105">
        <v>17</v>
      </c>
      <c r="T105">
        <v>0</v>
      </c>
      <c r="U105">
        <v>20</v>
      </c>
      <c r="V105">
        <v>0</v>
      </c>
      <c r="W105">
        <v>59.5</v>
      </c>
      <c r="X105">
        <v>22.5</v>
      </c>
      <c r="Y105">
        <v>352.66666666666663</v>
      </c>
      <c r="Z105">
        <v>20</v>
      </c>
      <c r="AA105">
        <v>10</v>
      </c>
      <c r="AB105">
        <v>217.66666666666666</v>
      </c>
      <c r="AC105">
        <v>144.5</v>
      </c>
      <c r="AD105">
        <v>53.633333333333326</v>
      </c>
      <c r="AE105">
        <v>179.16666666666666</v>
      </c>
      <c r="AF105">
        <v>187.33333333333331</v>
      </c>
      <c r="AG105">
        <v>0</v>
      </c>
      <c r="AH105">
        <v>21.5</v>
      </c>
      <c r="AI105">
        <v>6</v>
      </c>
      <c r="AJ105">
        <v>18.5</v>
      </c>
      <c r="AK105">
        <v>60.5</v>
      </c>
      <c r="AL105">
        <v>34.833333333333336</v>
      </c>
      <c r="AM105">
        <v>68.666666666666657</v>
      </c>
      <c r="AN105">
        <v>33.833333333333329</v>
      </c>
      <c r="AO105">
        <v>179.5</v>
      </c>
      <c r="AP105">
        <v>33.799999999999997</v>
      </c>
      <c r="AQ105">
        <v>13</v>
      </c>
      <c r="AR105">
        <v>4</v>
      </c>
      <c r="AS105">
        <v>0</v>
      </c>
      <c r="AT105">
        <v>12</v>
      </c>
      <c r="AU105">
        <v>0</v>
      </c>
      <c r="AV105">
        <v>2</v>
      </c>
      <c r="AW105">
        <v>2.5</v>
      </c>
      <c r="AX105">
        <v>10</v>
      </c>
      <c r="AY105">
        <v>0</v>
      </c>
      <c r="AZ105">
        <v>98.666666666666657</v>
      </c>
      <c r="BA105">
        <v>1.3333333333333333</v>
      </c>
      <c r="BB105">
        <v>0</v>
      </c>
      <c r="BC105">
        <v>0</v>
      </c>
      <c r="BD105">
        <v>25.5</v>
      </c>
      <c r="BE105">
        <v>0</v>
      </c>
      <c r="BF105">
        <v>3</v>
      </c>
      <c r="BG105">
        <v>30.5</v>
      </c>
      <c r="BH105">
        <v>2</v>
      </c>
      <c r="BI105">
        <v>0</v>
      </c>
      <c r="BJ105">
        <v>12</v>
      </c>
      <c r="BK105">
        <v>17</v>
      </c>
      <c r="BL105">
        <v>108.16666666666666</v>
      </c>
      <c r="BM105">
        <v>0</v>
      </c>
      <c r="BN105">
        <v>30</v>
      </c>
      <c r="BO105">
        <v>50.266666666666666</v>
      </c>
      <c r="BP105">
        <v>76</v>
      </c>
      <c r="BQ105">
        <v>39.299999999999997</v>
      </c>
      <c r="BR105">
        <v>23.633333333333333</v>
      </c>
      <c r="BS105">
        <v>6.8</v>
      </c>
      <c r="BT105">
        <v>3</v>
      </c>
      <c r="BU105">
        <v>0</v>
      </c>
      <c r="BV105">
        <v>0</v>
      </c>
      <c r="BW105">
        <v>10</v>
      </c>
      <c r="BX105">
        <v>0</v>
      </c>
      <c r="BY105">
        <v>2496.1</v>
      </c>
    </row>
    <row r="106" spans="1:77" hidden="1" x14ac:dyDescent="0.25">
      <c r="A106" t="str">
        <f t="shared" si="2"/>
        <v>201032 Szakmai irányítók, felügyelőkI3 Szakiskola</v>
      </c>
      <c r="B106" t="str">
        <f t="shared" si="3"/>
        <v>201032 Szakmai irányítók, felügyelőkI3 Szakiskola</v>
      </c>
      <c r="C106">
        <v>1984</v>
      </c>
      <c r="D106" t="s">
        <v>168</v>
      </c>
      <c r="E106" t="s">
        <v>169</v>
      </c>
      <c r="F106" s="4" t="s">
        <v>170</v>
      </c>
      <c r="H106" t="s">
        <v>159</v>
      </c>
      <c r="I106">
        <v>628</v>
      </c>
      <c r="J106">
        <v>17</v>
      </c>
      <c r="K106" t="s">
        <v>84</v>
      </c>
      <c r="L106" t="s">
        <v>124</v>
      </c>
      <c r="M106">
        <v>5.333333333333333</v>
      </c>
      <c r="N106">
        <v>0</v>
      </c>
      <c r="O106">
        <v>0</v>
      </c>
      <c r="P106">
        <v>0</v>
      </c>
      <c r="Q106">
        <v>9.5</v>
      </c>
      <c r="R106">
        <v>14</v>
      </c>
      <c r="S106">
        <v>10.666666666666666</v>
      </c>
      <c r="T106">
        <v>6.6666666666666661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12.666666666666666</v>
      </c>
      <c r="AA106">
        <v>0</v>
      </c>
      <c r="AB106">
        <v>9.9999999999999982</v>
      </c>
      <c r="AC106">
        <v>8</v>
      </c>
      <c r="AD106">
        <v>0</v>
      </c>
      <c r="AE106">
        <v>6</v>
      </c>
      <c r="AF106">
        <v>0</v>
      </c>
      <c r="AG106">
        <v>0</v>
      </c>
      <c r="AH106">
        <v>0.66666666666666663</v>
      </c>
      <c r="AI106">
        <v>0</v>
      </c>
      <c r="AJ106">
        <v>0</v>
      </c>
      <c r="AK106">
        <v>0</v>
      </c>
      <c r="AL106">
        <v>0</v>
      </c>
      <c r="AM106">
        <v>23.5</v>
      </c>
      <c r="AN106">
        <v>0</v>
      </c>
      <c r="AO106">
        <v>21</v>
      </c>
      <c r="AP106">
        <v>16</v>
      </c>
      <c r="AQ106">
        <v>0</v>
      </c>
      <c r="AR106">
        <v>0</v>
      </c>
      <c r="AS106">
        <v>0</v>
      </c>
      <c r="AT106">
        <v>0</v>
      </c>
      <c r="AU106">
        <v>0</v>
      </c>
      <c r="AV106">
        <v>324.5</v>
      </c>
      <c r="AW106">
        <v>0</v>
      </c>
      <c r="AX106">
        <v>0</v>
      </c>
      <c r="AY106">
        <v>0</v>
      </c>
      <c r="AZ106">
        <v>0</v>
      </c>
      <c r="BA106">
        <v>0</v>
      </c>
      <c r="BB106">
        <v>0</v>
      </c>
      <c r="BC106">
        <v>0</v>
      </c>
      <c r="BD106">
        <v>8</v>
      </c>
      <c r="BE106">
        <v>0</v>
      </c>
      <c r="BF106">
        <v>0</v>
      </c>
      <c r="BG106">
        <v>0</v>
      </c>
      <c r="BH106">
        <v>0</v>
      </c>
      <c r="BI106">
        <v>0</v>
      </c>
      <c r="BJ106">
        <v>10.5</v>
      </c>
      <c r="BK106">
        <v>0</v>
      </c>
      <c r="BL106">
        <v>0</v>
      </c>
      <c r="BM106">
        <v>7.5</v>
      </c>
      <c r="BN106">
        <v>1</v>
      </c>
      <c r="BO106">
        <v>62.666666666666664</v>
      </c>
      <c r="BP106">
        <v>49</v>
      </c>
      <c r="BQ106">
        <v>10</v>
      </c>
      <c r="BR106">
        <v>80.333333333333329</v>
      </c>
      <c r="BS106">
        <v>0</v>
      </c>
      <c r="BT106">
        <v>1.5</v>
      </c>
      <c r="BU106">
        <v>0</v>
      </c>
      <c r="BV106">
        <v>0</v>
      </c>
      <c r="BW106">
        <v>0</v>
      </c>
      <c r="BX106">
        <v>0</v>
      </c>
      <c r="BY106">
        <v>699</v>
      </c>
    </row>
    <row r="107" spans="1:77" hidden="1" x14ac:dyDescent="0.25">
      <c r="A107" t="str">
        <f t="shared" si="2"/>
        <v>201033 Egészségügyi foglalkozásokI3 Szakiskola</v>
      </c>
      <c r="B107" t="str">
        <f t="shared" si="3"/>
        <v>201033 Egészségügyi foglalkozásokI3 Szakiskola</v>
      </c>
      <c r="C107">
        <v>1985</v>
      </c>
      <c r="D107" t="s">
        <v>168</v>
      </c>
      <c r="E107" t="s">
        <v>169</v>
      </c>
      <c r="F107" s="4" t="s">
        <v>170</v>
      </c>
      <c r="H107" t="s">
        <v>159</v>
      </c>
      <c r="I107">
        <v>629</v>
      </c>
      <c r="J107">
        <v>18</v>
      </c>
      <c r="K107" t="s">
        <v>85</v>
      </c>
      <c r="L107" t="s">
        <v>125</v>
      </c>
      <c r="M107">
        <v>2.5</v>
      </c>
      <c r="N107">
        <v>0</v>
      </c>
      <c r="O107">
        <v>0</v>
      </c>
      <c r="P107">
        <v>10</v>
      </c>
      <c r="Q107">
        <v>8</v>
      </c>
      <c r="R107">
        <v>3.5</v>
      </c>
      <c r="S107">
        <v>0</v>
      </c>
      <c r="T107">
        <v>0</v>
      </c>
      <c r="U107">
        <v>4.5</v>
      </c>
      <c r="V107">
        <v>0</v>
      </c>
      <c r="W107">
        <v>0</v>
      </c>
      <c r="X107">
        <v>21</v>
      </c>
      <c r="Y107">
        <v>0.5</v>
      </c>
      <c r="Z107">
        <v>4.5</v>
      </c>
      <c r="AA107">
        <v>0</v>
      </c>
      <c r="AB107">
        <v>10</v>
      </c>
      <c r="AC107">
        <v>0</v>
      </c>
      <c r="AD107">
        <v>10.5</v>
      </c>
      <c r="AE107">
        <v>16</v>
      </c>
      <c r="AF107">
        <v>23.5</v>
      </c>
      <c r="AG107">
        <v>0</v>
      </c>
      <c r="AH107">
        <v>34.5</v>
      </c>
      <c r="AI107">
        <v>0</v>
      </c>
      <c r="AJ107">
        <v>6</v>
      </c>
      <c r="AK107">
        <v>25</v>
      </c>
      <c r="AL107">
        <v>5</v>
      </c>
      <c r="AM107">
        <v>58</v>
      </c>
      <c r="AN107">
        <v>27.5</v>
      </c>
      <c r="AO107">
        <v>96</v>
      </c>
      <c r="AP107">
        <v>306</v>
      </c>
      <c r="AQ107">
        <v>53</v>
      </c>
      <c r="AR107">
        <v>0</v>
      </c>
      <c r="AS107">
        <v>0</v>
      </c>
      <c r="AT107">
        <v>4.5</v>
      </c>
      <c r="AU107">
        <v>0</v>
      </c>
      <c r="AV107">
        <v>28.5</v>
      </c>
      <c r="AW107">
        <v>0.5</v>
      </c>
      <c r="AX107">
        <v>3</v>
      </c>
      <c r="AY107">
        <v>0</v>
      </c>
      <c r="AZ107">
        <v>0</v>
      </c>
      <c r="BA107">
        <v>31</v>
      </c>
      <c r="BB107">
        <v>0</v>
      </c>
      <c r="BC107">
        <v>34</v>
      </c>
      <c r="BD107">
        <v>12.5</v>
      </c>
      <c r="BE107">
        <v>0</v>
      </c>
      <c r="BF107">
        <v>46.5</v>
      </c>
      <c r="BG107">
        <v>57.5</v>
      </c>
      <c r="BH107">
        <v>4.5</v>
      </c>
      <c r="BI107">
        <v>0</v>
      </c>
      <c r="BJ107">
        <v>18</v>
      </c>
      <c r="BK107">
        <v>0</v>
      </c>
      <c r="BL107">
        <v>7.5</v>
      </c>
      <c r="BM107">
        <v>0</v>
      </c>
      <c r="BN107">
        <v>10</v>
      </c>
      <c r="BO107">
        <v>288</v>
      </c>
      <c r="BP107">
        <v>383</v>
      </c>
      <c r="BQ107">
        <v>2717</v>
      </c>
      <c r="BR107">
        <v>824</v>
      </c>
      <c r="BS107">
        <v>5.5</v>
      </c>
      <c r="BT107">
        <v>2.5</v>
      </c>
      <c r="BU107">
        <v>0</v>
      </c>
      <c r="BV107">
        <v>0</v>
      </c>
      <c r="BW107">
        <v>109</v>
      </c>
      <c r="BX107">
        <v>0</v>
      </c>
      <c r="BY107">
        <v>5312.5</v>
      </c>
    </row>
    <row r="108" spans="1:77" hidden="1" x14ac:dyDescent="0.25">
      <c r="A108" t="str">
        <f t="shared" si="2"/>
        <v>201034 Oktatási asszisztensekI3 Szakiskola</v>
      </c>
      <c r="B108" t="str">
        <f t="shared" si="3"/>
        <v>201034 Oktatási asszisztensekI3 Szakiskola</v>
      </c>
      <c r="C108">
        <v>1986</v>
      </c>
      <c r="D108" t="s">
        <v>168</v>
      </c>
      <c r="E108" t="s">
        <v>169</v>
      </c>
      <c r="F108" s="4" t="s">
        <v>170</v>
      </c>
      <c r="H108" t="s">
        <v>159</v>
      </c>
      <c r="I108">
        <v>630</v>
      </c>
      <c r="J108">
        <v>19</v>
      </c>
      <c r="K108" t="s">
        <v>86</v>
      </c>
      <c r="L108" t="s">
        <v>126</v>
      </c>
      <c r="M108">
        <v>0</v>
      </c>
      <c r="N108">
        <v>0</v>
      </c>
      <c r="O108">
        <v>0</v>
      </c>
      <c r="P108">
        <v>0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  <c r="AA108">
        <v>0</v>
      </c>
      <c r="AB108">
        <v>0</v>
      </c>
      <c r="AC108">
        <v>0</v>
      </c>
      <c r="AD108">
        <v>0</v>
      </c>
      <c r="AE108">
        <v>0</v>
      </c>
      <c r="AF108">
        <v>0</v>
      </c>
      <c r="AG108">
        <v>0</v>
      </c>
      <c r="AH108">
        <v>0.33333333333333331</v>
      </c>
      <c r="AI108">
        <v>0</v>
      </c>
      <c r="AJ108">
        <v>0</v>
      </c>
      <c r="AK108">
        <v>0</v>
      </c>
      <c r="AL108">
        <v>0</v>
      </c>
      <c r="AM108">
        <v>0</v>
      </c>
      <c r="AN108">
        <v>0</v>
      </c>
      <c r="AO108">
        <v>0</v>
      </c>
      <c r="AP108">
        <v>0</v>
      </c>
      <c r="AQ108">
        <v>0</v>
      </c>
      <c r="AR108">
        <v>0</v>
      </c>
      <c r="AS108">
        <v>0</v>
      </c>
      <c r="AT108">
        <v>0</v>
      </c>
      <c r="AU108">
        <v>0</v>
      </c>
      <c r="AV108">
        <v>0.5</v>
      </c>
      <c r="AW108">
        <v>0</v>
      </c>
      <c r="AX108">
        <v>0</v>
      </c>
      <c r="AY108">
        <v>0</v>
      </c>
      <c r="AZ108">
        <v>0</v>
      </c>
      <c r="BA108">
        <v>0</v>
      </c>
      <c r="BB108">
        <v>0</v>
      </c>
      <c r="BC108">
        <v>0</v>
      </c>
      <c r="BD108">
        <v>0</v>
      </c>
      <c r="BE108">
        <v>0</v>
      </c>
      <c r="BF108">
        <v>0</v>
      </c>
      <c r="BG108">
        <v>0</v>
      </c>
      <c r="BH108">
        <v>0</v>
      </c>
      <c r="BI108">
        <v>0</v>
      </c>
      <c r="BJ108">
        <v>0</v>
      </c>
      <c r="BK108">
        <v>0</v>
      </c>
      <c r="BL108">
        <v>0</v>
      </c>
      <c r="BM108">
        <v>0</v>
      </c>
      <c r="BN108">
        <v>0</v>
      </c>
      <c r="BO108">
        <v>13.833333333333334</v>
      </c>
      <c r="BP108">
        <v>55.666666666666664</v>
      </c>
      <c r="BQ108">
        <v>0</v>
      </c>
      <c r="BR108">
        <v>40.5</v>
      </c>
      <c r="BS108">
        <v>0</v>
      </c>
      <c r="BT108">
        <v>0</v>
      </c>
      <c r="BU108">
        <v>0.5</v>
      </c>
      <c r="BV108">
        <v>0</v>
      </c>
      <c r="BW108">
        <v>5.6666666666666661</v>
      </c>
      <c r="BX108">
        <v>0</v>
      </c>
      <c r="BY108">
        <v>117</v>
      </c>
    </row>
    <row r="109" spans="1:77" hidden="1" x14ac:dyDescent="0.25">
      <c r="A109" t="str">
        <f t="shared" si="2"/>
        <v>201035 Szociális gondozási és munkaerő-piaci szolgáltatási foglalkozásokI3 Szakiskola</v>
      </c>
      <c r="B109" t="str">
        <f t="shared" si="3"/>
        <v>201035 Szociális gondozási és munkaerő-piaci szolgáltatási foglalkozásokI3 Szakiskola</v>
      </c>
      <c r="C109">
        <v>1987</v>
      </c>
      <c r="D109" t="s">
        <v>168</v>
      </c>
      <c r="E109" t="s">
        <v>169</v>
      </c>
      <c r="F109" s="4" t="s">
        <v>170</v>
      </c>
      <c r="H109" t="s">
        <v>159</v>
      </c>
      <c r="I109">
        <v>631</v>
      </c>
      <c r="J109">
        <v>20</v>
      </c>
      <c r="K109" t="s">
        <v>87</v>
      </c>
      <c r="L109" t="s">
        <v>127</v>
      </c>
      <c r="M109">
        <v>0</v>
      </c>
      <c r="N109">
        <v>0</v>
      </c>
      <c r="O109">
        <v>0</v>
      </c>
      <c r="P109">
        <v>0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0</v>
      </c>
      <c r="Y109">
        <v>0</v>
      </c>
      <c r="Z109">
        <v>0</v>
      </c>
      <c r="AA109">
        <v>0</v>
      </c>
      <c r="AB109">
        <v>0</v>
      </c>
      <c r="AC109">
        <v>19</v>
      </c>
      <c r="AD109">
        <v>0</v>
      </c>
      <c r="AE109">
        <v>0</v>
      </c>
      <c r="AF109">
        <v>0</v>
      </c>
      <c r="AG109">
        <v>0</v>
      </c>
      <c r="AH109">
        <v>0</v>
      </c>
      <c r="AI109">
        <v>0</v>
      </c>
      <c r="AJ109">
        <v>0</v>
      </c>
      <c r="AK109">
        <v>0</v>
      </c>
      <c r="AL109">
        <v>6</v>
      </c>
      <c r="AM109">
        <v>0</v>
      </c>
      <c r="AN109">
        <v>0</v>
      </c>
      <c r="AO109">
        <v>0</v>
      </c>
      <c r="AP109">
        <v>0</v>
      </c>
      <c r="AQ109">
        <v>0</v>
      </c>
      <c r="AR109">
        <v>0</v>
      </c>
      <c r="AS109">
        <v>0</v>
      </c>
      <c r="AT109">
        <v>0</v>
      </c>
      <c r="AU109">
        <v>0</v>
      </c>
      <c r="AV109">
        <v>0.5</v>
      </c>
      <c r="AW109">
        <v>0</v>
      </c>
      <c r="AX109">
        <v>0</v>
      </c>
      <c r="AY109">
        <v>0</v>
      </c>
      <c r="AZ109">
        <v>0</v>
      </c>
      <c r="BA109">
        <v>0</v>
      </c>
      <c r="BB109">
        <v>0</v>
      </c>
      <c r="BC109">
        <v>0</v>
      </c>
      <c r="BD109">
        <v>0</v>
      </c>
      <c r="BE109">
        <v>0</v>
      </c>
      <c r="BF109">
        <v>2</v>
      </c>
      <c r="BG109">
        <v>0</v>
      </c>
      <c r="BH109">
        <v>0</v>
      </c>
      <c r="BI109">
        <v>0</v>
      </c>
      <c r="BJ109">
        <v>0</v>
      </c>
      <c r="BK109">
        <v>0</v>
      </c>
      <c r="BL109">
        <v>0</v>
      </c>
      <c r="BM109">
        <v>0</v>
      </c>
      <c r="BN109">
        <v>0</v>
      </c>
      <c r="BO109">
        <v>313.5</v>
      </c>
      <c r="BP109">
        <v>206</v>
      </c>
      <c r="BQ109">
        <v>83</v>
      </c>
      <c r="BR109">
        <v>3354.5</v>
      </c>
      <c r="BS109">
        <v>0</v>
      </c>
      <c r="BT109">
        <v>4</v>
      </c>
      <c r="BU109">
        <v>64.5</v>
      </c>
      <c r="BV109">
        <v>0</v>
      </c>
      <c r="BW109">
        <v>0</v>
      </c>
      <c r="BX109">
        <v>0</v>
      </c>
      <c r="BY109">
        <v>4053</v>
      </c>
    </row>
    <row r="110" spans="1:77" hidden="1" x14ac:dyDescent="0.25">
      <c r="A110" t="str">
        <f t="shared" si="2"/>
        <v>201036 Üzleti jellegű szolgáltatások ügyintézői, hatósági ügyintézők, ügynökökI3 Szakiskola</v>
      </c>
      <c r="B110" t="str">
        <f t="shared" si="3"/>
        <v>201036 Üzleti jellegű szolgáltatások ügyintézői, hatósági ügyintézők, ügynökökI3 Szakiskola</v>
      </c>
      <c r="C110">
        <v>1988</v>
      </c>
      <c r="D110" t="s">
        <v>168</v>
      </c>
      <c r="E110" t="s">
        <v>169</v>
      </c>
      <c r="F110" s="4" t="s">
        <v>170</v>
      </c>
      <c r="H110" t="s">
        <v>159</v>
      </c>
      <c r="I110">
        <v>632</v>
      </c>
      <c r="J110">
        <v>21</v>
      </c>
      <c r="K110" t="s">
        <v>88</v>
      </c>
      <c r="L110" t="s">
        <v>128</v>
      </c>
      <c r="M110">
        <v>87.6</v>
      </c>
      <c r="N110">
        <v>0</v>
      </c>
      <c r="O110">
        <v>0</v>
      </c>
      <c r="P110">
        <v>12</v>
      </c>
      <c r="Q110">
        <v>75.8</v>
      </c>
      <c r="R110">
        <v>129</v>
      </c>
      <c r="S110">
        <v>0</v>
      </c>
      <c r="T110">
        <v>0</v>
      </c>
      <c r="U110">
        <v>1</v>
      </c>
      <c r="V110">
        <v>0</v>
      </c>
      <c r="W110">
        <v>1</v>
      </c>
      <c r="X110">
        <v>11</v>
      </c>
      <c r="Y110">
        <v>5</v>
      </c>
      <c r="Z110">
        <v>0</v>
      </c>
      <c r="AA110">
        <v>0</v>
      </c>
      <c r="AB110">
        <v>4</v>
      </c>
      <c r="AC110">
        <v>37</v>
      </c>
      <c r="AD110">
        <v>16</v>
      </c>
      <c r="AE110">
        <v>0</v>
      </c>
      <c r="AF110">
        <v>15</v>
      </c>
      <c r="AG110">
        <v>0</v>
      </c>
      <c r="AH110">
        <v>0</v>
      </c>
      <c r="AI110">
        <v>21</v>
      </c>
      <c r="AJ110">
        <v>25</v>
      </c>
      <c r="AK110">
        <v>15.8</v>
      </c>
      <c r="AL110">
        <v>17</v>
      </c>
      <c r="AM110">
        <v>127.8</v>
      </c>
      <c r="AN110">
        <v>107.4</v>
      </c>
      <c r="AO110">
        <v>356.79999999999995</v>
      </c>
      <c r="AP110">
        <v>203.1</v>
      </c>
      <c r="AQ110">
        <v>68.8</v>
      </c>
      <c r="AR110">
        <v>0</v>
      </c>
      <c r="AS110">
        <v>0</v>
      </c>
      <c r="AT110">
        <v>46</v>
      </c>
      <c r="AU110">
        <v>0</v>
      </c>
      <c r="AV110">
        <v>102</v>
      </c>
      <c r="AW110">
        <v>10.8</v>
      </c>
      <c r="AX110">
        <v>21</v>
      </c>
      <c r="AY110">
        <v>20.8</v>
      </c>
      <c r="AZ110">
        <v>28</v>
      </c>
      <c r="BA110">
        <v>40.200000000000003</v>
      </c>
      <c r="BB110">
        <v>42</v>
      </c>
      <c r="BC110">
        <v>10</v>
      </c>
      <c r="BD110">
        <v>35</v>
      </c>
      <c r="BE110">
        <v>0</v>
      </c>
      <c r="BF110">
        <v>46.4</v>
      </c>
      <c r="BG110">
        <v>13.600000000000001</v>
      </c>
      <c r="BH110">
        <v>2.4000000000000004</v>
      </c>
      <c r="BI110">
        <v>0</v>
      </c>
      <c r="BJ110">
        <v>1</v>
      </c>
      <c r="BK110">
        <v>49</v>
      </c>
      <c r="BL110">
        <v>2.4000000000000004</v>
      </c>
      <c r="BM110">
        <v>0</v>
      </c>
      <c r="BN110">
        <v>101.8</v>
      </c>
      <c r="BO110">
        <v>219.50000000000003</v>
      </c>
      <c r="BP110">
        <v>91.6</v>
      </c>
      <c r="BQ110">
        <v>10.199999999999999</v>
      </c>
      <c r="BR110">
        <v>21.9</v>
      </c>
      <c r="BS110">
        <v>53.8</v>
      </c>
      <c r="BT110">
        <v>1</v>
      </c>
      <c r="BU110">
        <v>0</v>
      </c>
      <c r="BV110">
        <v>0</v>
      </c>
      <c r="BW110">
        <v>0.8</v>
      </c>
      <c r="BX110">
        <v>0</v>
      </c>
      <c r="BY110">
        <v>2308.3000000000002</v>
      </c>
    </row>
    <row r="111" spans="1:77" hidden="1" x14ac:dyDescent="0.25">
      <c r="A111" t="str">
        <f t="shared" si="2"/>
        <v>201037 Művészeti, kulturális, sport- és vallási foglalkozásokI3 Szakiskola</v>
      </c>
      <c r="B111" t="str">
        <f t="shared" si="3"/>
        <v>201037 Művészeti, kulturális, sport- és vallási foglalkozásokI3 Szakiskola</v>
      </c>
      <c r="C111">
        <v>1989</v>
      </c>
      <c r="D111" t="s">
        <v>168</v>
      </c>
      <c r="E111" t="s">
        <v>169</v>
      </c>
      <c r="F111" s="4" t="s">
        <v>170</v>
      </c>
      <c r="H111" t="s">
        <v>159</v>
      </c>
      <c r="I111">
        <v>633</v>
      </c>
      <c r="J111">
        <v>22</v>
      </c>
      <c r="K111" t="s">
        <v>89</v>
      </c>
      <c r="L111" t="s">
        <v>129</v>
      </c>
      <c r="M111">
        <v>0</v>
      </c>
      <c r="N111">
        <v>0</v>
      </c>
      <c r="O111">
        <v>0</v>
      </c>
      <c r="P111">
        <v>0</v>
      </c>
      <c r="Q111">
        <v>0</v>
      </c>
      <c r="R111">
        <v>0</v>
      </c>
      <c r="S111">
        <v>0</v>
      </c>
      <c r="T111">
        <v>6</v>
      </c>
      <c r="U111">
        <v>0</v>
      </c>
      <c r="V111">
        <v>0</v>
      </c>
      <c r="W111">
        <v>24</v>
      </c>
      <c r="X111">
        <v>0</v>
      </c>
      <c r="Y111">
        <v>0</v>
      </c>
      <c r="Z111">
        <v>6</v>
      </c>
      <c r="AA111">
        <v>0</v>
      </c>
      <c r="AB111">
        <v>0</v>
      </c>
      <c r="AC111">
        <v>0</v>
      </c>
      <c r="AD111">
        <v>0</v>
      </c>
      <c r="AE111">
        <v>0</v>
      </c>
      <c r="AF111">
        <v>0</v>
      </c>
      <c r="AG111">
        <v>0</v>
      </c>
      <c r="AH111">
        <v>0</v>
      </c>
      <c r="AI111">
        <v>0</v>
      </c>
      <c r="AJ111">
        <v>0</v>
      </c>
      <c r="AK111">
        <v>0</v>
      </c>
      <c r="AL111">
        <v>0</v>
      </c>
      <c r="AM111">
        <v>0</v>
      </c>
      <c r="AN111">
        <v>0</v>
      </c>
      <c r="AO111">
        <v>0</v>
      </c>
      <c r="AP111">
        <v>5</v>
      </c>
      <c r="AQ111">
        <v>0</v>
      </c>
      <c r="AR111">
        <v>0</v>
      </c>
      <c r="AS111">
        <v>0</v>
      </c>
      <c r="AT111">
        <v>0</v>
      </c>
      <c r="AU111">
        <v>0</v>
      </c>
      <c r="AV111">
        <v>0</v>
      </c>
      <c r="AW111">
        <v>0</v>
      </c>
      <c r="AX111">
        <v>34.5</v>
      </c>
      <c r="AY111">
        <v>0</v>
      </c>
      <c r="AZ111">
        <v>66</v>
      </c>
      <c r="BA111">
        <v>0</v>
      </c>
      <c r="BB111">
        <v>0</v>
      </c>
      <c r="BC111">
        <v>0</v>
      </c>
      <c r="BD111">
        <v>0</v>
      </c>
      <c r="BE111">
        <v>0</v>
      </c>
      <c r="BF111">
        <v>0</v>
      </c>
      <c r="BG111">
        <v>0</v>
      </c>
      <c r="BH111">
        <v>0</v>
      </c>
      <c r="BI111">
        <v>3.5</v>
      </c>
      <c r="BJ111">
        <v>10</v>
      </c>
      <c r="BK111">
        <v>0</v>
      </c>
      <c r="BL111">
        <v>0</v>
      </c>
      <c r="BM111">
        <v>0</v>
      </c>
      <c r="BN111">
        <v>0</v>
      </c>
      <c r="BO111">
        <v>7.5</v>
      </c>
      <c r="BP111">
        <v>1.3333333333333333</v>
      </c>
      <c r="BQ111">
        <v>0</v>
      </c>
      <c r="BR111">
        <v>0.5</v>
      </c>
      <c r="BS111">
        <v>87.5</v>
      </c>
      <c r="BT111">
        <v>43.166666666666671</v>
      </c>
      <c r="BU111">
        <v>0</v>
      </c>
      <c r="BV111">
        <v>0</v>
      </c>
      <c r="BW111">
        <v>0</v>
      </c>
      <c r="BX111">
        <v>0</v>
      </c>
      <c r="BY111">
        <v>295</v>
      </c>
    </row>
    <row r="112" spans="1:77" hidden="1" x14ac:dyDescent="0.25">
      <c r="A112" t="str">
        <f t="shared" si="2"/>
        <v>201039 Egyéb ügyintézőkI3 Szakiskola</v>
      </c>
      <c r="B112" t="str">
        <f t="shared" si="3"/>
        <v>201039 Egyéb ügyintézőkI3 Szakiskola</v>
      </c>
      <c r="C112">
        <v>1990</v>
      </c>
      <c r="D112" t="s">
        <v>168</v>
      </c>
      <c r="E112" t="s">
        <v>169</v>
      </c>
      <c r="F112" s="4" t="s">
        <v>170</v>
      </c>
      <c r="H112" t="s">
        <v>159</v>
      </c>
      <c r="I112">
        <v>634</v>
      </c>
      <c r="J112">
        <v>23</v>
      </c>
      <c r="K112" t="s">
        <v>90</v>
      </c>
      <c r="L112" t="s">
        <v>91</v>
      </c>
      <c r="M112">
        <v>8.4</v>
      </c>
      <c r="N112">
        <v>0</v>
      </c>
      <c r="O112">
        <v>0</v>
      </c>
      <c r="P112">
        <v>0</v>
      </c>
      <c r="Q112">
        <v>5.2</v>
      </c>
      <c r="R112">
        <v>0</v>
      </c>
      <c r="S112">
        <v>0</v>
      </c>
      <c r="T112">
        <v>0</v>
      </c>
      <c r="U112">
        <v>0</v>
      </c>
      <c r="V112">
        <v>0</v>
      </c>
      <c r="W112">
        <v>0</v>
      </c>
      <c r="X112">
        <v>0</v>
      </c>
      <c r="Y112">
        <v>1</v>
      </c>
      <c r="Z112">
        <v>0</v>
      </c>
      <c r="AA112">
        <v>0</v>
      </c>
      <c r="AB112">
        <v>0</v>
      </c>
      <c r="AC112">
        <v>7</v>
      </c>
      <c r="AD112">
        <v>0</v>
      </c>
      <c r="AE112">
        <v>0</v>
      </c>
      <c r="AF112">
        <v>3</v>
      </c>
      <c r="AG112">
        <v>0</v>
      </c>
      <c r="AH112">
        <v>0</v>
      </c>
      <c r="AI112">
        <v>0</v>
      </c>
      <c r="AJ112">
        <v>0</v>
      </c>
      <c r="AK112">
        <v>0.2</v>
      </c>
      <c r="AL112">
        <v>0</v>
      </c>
      <c r="AM112">
        <v>17.200000000000003</v>
      </c>
      <c r="AN112">
        <v>2.6</v>
      </c>
      <c r="AO112">
        <v>14.2</v>
      </c>
      <c r="AP112">
        <v>12.400000000000002</v>
      </c>
      <c r="AQ112">
        <v>8.1999999999999993</v>
      </c>
      <c r="AR112">
        <v>0</v>
      </c>
      <c r="AS112">
        <v>0</v>
      </c>
      <c r="AT112">
        <v>2</v>
      </c>
      <c r="AU112">
        <v>0</v>
      </c>
      <c r="AV112">
        <v>20</v>
      </c>
      <c r="AW112">
        <v>1.2000000000000002</v>
      </c>
      <c r="AX112">
        <v>2</v>
      </c>
      <c r="AY112">
        <v>5.2</v>
      </c>
      <c r="AZ112">
        <v>0</v>
      </c>
      <c r="BA112">
        <v>1.8</v>
      </c>
      <c r="BB112">
        <v>0</v>
      </c>
      <c r="BC112">
        <v>0</v>
      </c>
      <c r="BD112">
        <v>0</v>
      </c>
      <c r="BE112">
        <v>0</v>
      </c>
      <c r="BF112">
        <v>9.6000000000000014</v>
      </c>
      <c r="BG112">
        <v>3.4000000000000004</v>
      </c>
      <c r="BH112">
        <v>0.60000000000000009</v>
      </c>
      <c r="BI112">
        <v>0</v>
      </c>
      <c r="BJ112">
        <v>0</v>
      </c>
      <c r="BK112">
        <v>0</v>
      </c>
      <c r="BL112">
        <v>0.60000000000000009</v>
      </c>
      <c r="BM112">
        <v>0</v>
      </c>
      <c r="BN112">
        <v>3.2</v>
      </c>
      <c r="BO112">
        <v>36.000000000000007</v>
      </c>
      <c r="BP112">
        <v>10.400000000000002</v>
      </c>
      <c r="BQ112">
        <v>0.8</v>
      </c>
      <c r="BR112">
        <v>1.6</v>
      </c>
      <c r="BS112">
        <v>1.2</v>
      </c>
      <c r="BT112">
        <v>0</v>
      </c>
      <c r="BU112">
        <v>0</v>
      </c>
      <c r="BV112">
        <v>0</v>
      </c>
      <c r="BW112">
        <v>0.2</v>
      </c>
      <c r="BX112">
        <v>0</v>
      </c>
      <c r="BY112">
        <v>179.2</v>
      </c>
    </row>
    <row r="113" spans="1:77" hidden="1" x14ac:dyDescent="0.25">
      <c r="A113" t="str">
        <f t="shared" si="2"/>
        <v>201041 Irodai, ügyviteli foglalkozásokI3 Szakiskola</v>
      </c>
      <c r="B113" t="str">
        <f t="shared" si="3"/>
        <v>201041 Irodai, ügyviteli foglalkozásokI3 Szakiskola</v>
      </c>
      <c r="C113">
        <v>1991</v>
      </c>
      <c r="D113" t="s">
        <v>168</v>
      </c>
      <c r="E113" t="s">
        <v>169</v>
      </c>
      <c r="F113" s="4" t="s">
        <v>170</v>
      </c>
      <c r="H113" t="s">
        <v>159</v>
      </c>
      <c r="I113">
        <v>635</v>
      </c>
      <c r="J113">
        <v>24</v>
      </c>
      <c r="K113" t="s">
        <v>92</v>
      </c>
      <c r="L113" t="s">
        <v>130</v>
      </c>
      <c r="M113">
        <v>133</v>
      </c>
      <c r="N113">
        <v>7</v>
      </c>
      <c r="O113">
        <v>0</v>
      </c>
      <c r="P113">
        <v>25</v>
      </c>
      <c r="Q113">
        <v>45.5</v>
      </c>
      <c r="R113">
        <v>3.5</v>
      </c>
      <c r="S113">
        <v>1</v>
      </c>
      <c r="T113">
        <v>11</v>
      </c>
      <c r="U113">
        <v>16.5</v>
      </c>
      <c r="V113">
        <v>0</v>
      </c>
      <c r="W113">
        <v>15</v>
      </c>
      <c r="X113">
        <v>17</v>
      </c>
      <c r="Y113">
        <v>29.5</v>
      </c>
      <c r="Z113">
        <v>67.5</v>
      </c>
      <c r="AA113">
        <v>0</v>
      </c>
      <c r="AB113">
        <v>20</v>
      </c>
      <c r="AC113">
        <v>20</v>
      </c>
      <c r="AD113">
        <v>14.5</v>
      </c>
      <c r="AE113">
        <v>24</v>
      </c>
      <c r="AF113">
        <v>0.5</v>
      </c>
      <c r="AG113">
        <v>0</v>
      </c>
      <c r="AH113">
        <v>12</v>
      </c>
      <c r="AI113">
        <v>0</v>
      </c>
      <c r="AJ113">
        <v>16</v>
      </c>
      <c r="AK113">
        <v>61</v>
      </c>
      <c r="AL113">
        <v>52</v>
      </c>
      <c r="AM113">
        <v>122</v>
      </c>
      <c r="AN113">
        <v>50</v>
      </c>
      <c r="AO113">
        <v>171.5</v>
      </c>
      <c r="AP113">
        <v>149.5</v>
      </c>
      <c r="AQ113">
        <v>103</v>
      </c>
      <c r="AR113">
        <v>0</v>
      </c>
      <c r="AS113">
        <v>0</v>
      </c>
      <c r="AT113">
        <v>14.5</v>
      </c>
      <c r="AU113">
        <v>252</v>
      </c>
      <c r="AV113">
        <v>102.5</v>
      </c>
      <c r="AW113">
        <v>0.5</v>
      </c>
      <c r="AX113">
        <v>3</v>
      </c>
      <c r="AY113">
        <v>0</v>
      </c>
      <c r="AZ113">
        <v>218</v>
      </c>
      <c r="BA113">
        <v>23</v>
      </c>
      <c r="BB113">
        <v>0</v>
      </c>
      <c r="BC113">
        <v>34</v>
      </c>
      <c r="BD113">
        <v>52.5</v>
      </c>
      <c r="BE113">
        <v>0</v>
      </c>
      <c r="BF113">
        <v>218</v>
      </c>
      <c r="BG113">
        <v>79.5</v>
      </c>
      <c r="BH113">
        <v>19.5</v>
      </c>
      <c r="BI113">
        <v>0</v>
      </c>
      <c r="BJ113">
        <v>1</v>
      </c>
      <c r="BK113">
        <v>40</v>
      </c>
      <c r="BL113">
        <v>32.5</v>
      </c>
      <c r="BM113">
        <v>0</v>
      </c>
      <c r="BN113">
        <v>18</v>
      </c>
      <c r="BO113">
        <v>776</v>
      </c>
      <c r="BP113">
        <v>129.5</v>
      </c>
      <c r="BQ113">
        <v>154</v>
      </c>
      <c r="BR113">
        <v>21</v>
      </c>
      <c r="BS113">
        <v>27.5</v>
      </c>
      <c r="BT113">
        <v>2.5</v>
      </c>
      <c r="BU113">
        <v>0</v>
      </c>
      <c r="BV113">
        <v>0</v>
      </c>
      <c r="BW113">
        <v>15</v>
      </c>
      <c r="BX113">
        <v>0</v>
      </c>
      <c r="BY113">
        <v>3421.5</v>
      </c>
    </row>
    <row r="114" spans="1:77" hidden="1" x14ac:dyDescent="0.25">
      <c r="A114" t="str">
        <f t="shared" si="2"/>
        <v>201042 Ügyfélkapcsolati foglalkozásokI3 Szakiskola</v>
      </c>
      <c r="B114" t="str">
        <f t="shared" si="3"/>
        <v>201042 Ügyfélkapcsolati foglalkozásokI3 Szakiskola</v>
      </c>
      <c r="C114">
        <v>1992</v>
      </c>
      <c r="D114" t="s">
        <v>168</v>
      </c>
      <c r="E114" t="s">
        <v>169</v>
      </c>
      <c r="F114" s="4" t="s">
        <v>170</v>
      </c>
      <c r="H114" t="s">
        <v>159</v>
      </c>
      <c r="I114">
        <v>636</v>
      </c>
      <c r="J114">
        <v>25</v>
      </c>
      <c r="K114" t="s">
        <v>93</v>
      </c>
      <c r="L114" t="s">
        <v>131</v>
      </c>
      <c r="M114">
        <v>20.5</v>
      </c>
      <c r="N114">
        <v>0</v>
      </c>
      <c r="O114">
        <v>0</v>
      </c>
      <c r="P114">
        <v>0</v>
      </c>
      <c r="Q114">
        <v>4.5</v>
      </c>
      <c r="R114">
        <v>0</v>
      </c>
      <c r="S114">
        <v>0</v>
      </c>
      <c r="T114">
        <v>4</v>
      </c>
      <c r="U114">
        <v>2</v>
      </c>
      <c r="V114">
        <v>0</v>
      </c>
      <c r="W114">
        <v>0</v>
      </c>
      <c r="X114">
        <v>0</v>
      </c>
      <c r="Y114">
        <v>6</v>
      </c>
      <c r="Z114">
        <v>0</v>
      </c>
      <c r="AA114">
        <v>0</v>
      </c>
      <c r="AB114">
        <v>0</v>
      </c>
      <c r="AC114">
        <v>0</v>
      </c>
      <c r="AD114">
        <v>0</v>
      </c>
      <c r="AE114">
        <v>0</v>
      </c>
      <c r="AF114">
        <v>0</v>
      </c>
      <c r="AG114">
        <v>0</v>
      </c>
      <c r="AH114">
        <v>0</v>
      </c>
      <c r="AI114">
        <v>0</v>
      </c>
      <c r="AJ114">
        <v>9</v>
      </c>
      <c r="AK114">
        <v>0</v>
      </c>
      <c r="AL114">
        <v>0</v>
      </c>
      <c r="AM114">
        <v>34</v>
      </c>
      <c r="AN114">
        <v>2.5</v>
      </c>
      <c r="AO114">
        <v>8.5</v>
      </c>
      <c r="AP114">
        <v>41</v>
      </c>
      <c r="AQ114">
        <v>6</v>
      </c>
      <c r="AR114">
        <v>0</v>
      </c>
      <c r="AS114">
        <v>0</v>
      </c>
      <c r="AT114">
        <v>5</v>
      </c>
      <c r="AU114">
        <v>32</v>
      </c>
      <c r="AV114">
        <v>0</v>
      </c>
      <c r="AW114">
        <v>3</v>
      </c>
      <c r="AX114">
        <v>16</v>
      </c>
      <c r="AY114">
        <v>0</v>
      </c>
      <c r="AZ114">
        <v>0</v>
      </c>
      <c r="BA114">
        <v>29</v>
      </c>
      <c r="BB114">
        <v>4</v>
      </c>
      <c r="BC114">
        <v>0</v>
      </c>
      <c r="BD114">
        <v>2</v>
      </c>
      <c r="BE114">
        <v>0</v>
      </c>
      <c r="BF114">
        <v>8.5</v>
      </c>
      <c r="BG114">
        <v>22</v>
      </c>
      <c r="BH114">
        <v>0</v>
      </c>
      <c r="BI114">
        <v>0</v>
      </c>
      <c r="BJ114">
        <v>0</v>
      </c>
      <c r="BK114">
        <v>19</v>
      </c>
      <c r="BL114">
        <v>162</v>
      </c>
      <c r="BM114">
        <v>3</v>
      </c>
      <c r="BN114">
        <v>24</v>
      </c>
      <c r="BO114">
        <v>130.5</v>
      </c>
      <c r="BP114">
        <v>41.833333333333329</v>
      </c>
      <c r="BQ114">
        <v>29.5</v>
      </c>
      <c r="BR114">
        <v>1.5</v>
      </c>
      <c r="BS114">
        <v>6.9999999999999991</v>
      </c>
      <c r="BT114">
        <v>1.6666666666666665</v>
      </c>
      <c r="BU114">
        <v>0</v>
      </c>
      <c r="BV114">
        <v>49</v>
      </c>
      <c r="BW114">
        <v>8</v>
      </c>
      <c r="BX114">
        <v>0</v>
      </c>
      <c r="BY114">
        <v>736.5</v>
      </c>
    </row>
    <row r="115" spans="1:77" hidden="1" x14ac:dyDescent="0.25">
      <c r="A115" t="str">
        <f t="shared" si="2"/>
        <v>201051 Kereskedelmi és vendéglátó-ipari foglalkozásokI3 Szakiskola</v>
      </c>
      <c r="B115" t="str">
        <f t="shared" si="3"/>
        <v>201051 Kereskedelmi és vendéglátó-ipari foglalkozásokI3 Szakiskola</v>
      </c>
      <c r="C115">
        <v>1993</v>
      </c>
      <c r="D115" t="s">
        <v>168</v>
      </c>
      <c r="E115" t="s">
        <v>169</v>
      </c>
      <c r="F115" s="4" t="s">
        <v>170</v>
      </c>
      <c r="H115" t="s">
        <v>159</v>
      </c>
      <c r="I115">
        <v>637</v>
      </c>
      <c r="J115">
        <v>26</v>
      </c>
      <c r="K115" t="s">
        <v>94</v>
      </c>
      <c r="L115" t="s">
        <v>132</v>
      </c>
      <c r="M115">
        <v>116</v>
      </c>
      <c r="N115">
        <v>58</v>
      </c>
      <c r="O115">
        <v>0</v>
      </c>
      <c r="P115">
        <v>0</v>
      </c>
      <c r="Q115">
        <v>743.5</v>
      </c>
      <c r="R115">
        <v>193</v>
      </c>
      <c r="S115">
        <v>1</v>
      </c>
      <c r="T115">
        <v>5.2</v>
      </c>
      <c r="U115">
        <v>27</v>
      </c>
      <c r="V115">
        <v>0</v>
      </c>
      <c r="W115">
        <v>20</v>
      </c>
      <c r="X115">
        <v>0</v>
      </c>
      <c r="Y115">
        <v>27</v>
      </c>
      <c r="Z115">
        <v>6</v>
      </c>
      <c r="AA115">
        <v>0</v>
      </c>
      <c r="AB115">
        <v>0</v>
      </c>
      <c r="AC115">
        <v>30</v>
      </c>
      <c r="AD115">
        <v>0</v>
      </c>
      <c r="AE115">
        <v>0</v>
      </c>
      <c r="AF115">
        <v>0</v>
      </c>
      <c r="AG115">
        <v>0</v>
      </c>
      <c r="AH115">
        <v>52</v>
      </c>
      <c r="AI115">
        <v>0</v>
      </c>
      <c r="AJ115">
        <v>21</v>
      </c>
      <c r="AK115">
        <v>0</v>
      </c>
      <c r="AL115">
        <v>0</v>
      </c>
      <c r="AM115">
        <v>12</v>
      </c>
      <c r="AN115">
        <v>318</v>
      </c>
      <c r="AO115">
        <v>1644.4</v>
      </c>
      <c r="AP115">
        <v>7209.6</v>
      </c>
      <c r="AQ115">
        <v>61</v>
      </c>
      <c r="AR115">
        <v>0</v>
      </c>
      <c r="AS115">
        <v>0</v>
      </c>
      <c r="AT115">
        <v>12</v>
      </c>
      <c r="AU115">
        <v>0</v>
      </c>
      <c r="AV115">
        <v>3510.3</v>
      </c>
      <c r="AW115">
        <v>0</v>
      </c>
      <c r="AX115">
        <v>6</v>
      </c>
      <c r="AY115">
        <v>0</v>
      </c>
      <c r="AZ115">
        <v>0</v>
      </c>
      <c r="BA115">
        <v>0</v>
      </c>
      <c r="BB115">
        <v>0</v>
      </c>
      <c r="BC115">
        <v>58.999999999999993</v>
      </c>
      <c r="BD115">
        <v>116</v>
      </c>
      <c r="BE115">
        <v>0</v>
      </c>
      <c r="BF115">
        <v>0</v>
      </c>
      <c r="BG115">
        <v>0</v>
      </c>
      <c r="BH115">
        <v>0</v>
      </c>
      <c r="BI115">
        <v>3.5</v>
      </c>
      <c r="BJ115">
        <v>77.5</v>
      </c>
      <c r="BK115">
        <v>73</v>
      </c>
      <c r="BL115">
        <v>26.5</v>
      </c>
      <c r="BM115">
        <v>7.5</v>
      </c>
      <c r="BN115">
        <v>83</v>
      </c>
      <c r="BO115">
        <v>104.5</v>
      </c>
      <c r="BP115">
        <v>56</v>
      </c>
      <c r="BQ115">
        <v>15</v>
      </c>
      <c r="BR115">
        <v>75.5</v>
      </c>
      <c r="BS115">
        <v>24</v>
      </c>
      <c r="BT115">
        <v>126.5</v>
      </c>
      <c r="BU115">
        <v>0</v>
      </c>
      <c r="BV115">
        <v>0</v>
      </c>
      <c r="BW115">
        <v>86</v>
      </c>
      <c r="BX115">
        <v>0</v>
      </c>
      <c r="BY115">
        <v>15006.5</v>
      </c>
    </row>
    <row r="116" spans="1:77" hidden="1" x14ac:dyDescent="0.25">
      <c r="A116" t="str">
        <f t="shared" si="2"/>
        <v>201052 Szolgáltatási foglalkozásokI3 Szakiskola</v>
      </c>
      <c r="B116" t="str">
        <f t="shared" si="3"/>
        <v>201052 Szolgáltatási foglalkozásokI3 Szakiskola</v>
      </c>
      <c r="C116">
        <v>1994</v>
      </c>
      <c r="D116" t="s">
        <v>168</v>
      </c>
      <c r="E116" t="s">
        <v>169</v>
      </c>
      <c r="F116" s="4" t="s">
        <v>170</v>
      </c>
      <c r="H116" t="s">
        <v>159</v>
      </c>
      <c r="I116">
        <v>638</v>
      </c>
      <c r="J116">
        <v>27</v>
      </c>
      <c r="K116" t="s">
        <v>95</v>
      </c>
      <c r="L116" t="s">
        <v>133</v>
      </c>
      <c r="M116">
        <v>1</v>
      </c>
      <c r="N116">
        <v>22</v>
      </c>
      <c r="O116">
        <v>0</v>
      </c>
      <c r="P116">
        <v>0</v>
      </c>
      <c r="Q116">
        <v>5</v>
      </c>
      <c r="R116">
        <v>0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9</v>
      </c>
      <c r="Z116">
        <v>60</v>
      </c>
      <c r="AA116">
        <v>0</v>
      </c>
      <c r="AB116">
        <v>7</v>
      </c>
      <c r="AC116">
        <v>0</v>
      </c>
      <c r="AD116">
        <v>0</v>
      </c>
      <c r="AE116">
        <v>0</v>
      </c>
      <c r="AF116">
        <v>0</v>
      </c>
      <c r="AG116">
        <v>0</v>
      </c>
      <c r="AH116">
        <v>39.333333333333336</v>
      </c>
      <c r="AI116">
        <v>0</v>
      </c>
      <c r="AJ116">
        <v>53</v>
      </c>
      <c r="AK116">
        <v>138</v>
      </c>
      <c r="AL116">
        <v>10</v>
      </c>
      <c r="AM116">
        <v>27.666666666666664</v>
      </c>
      <c r="AN116">
        <v>14.333333333333332</v>
      </c>
      <c r="AO116">
        <v>36.5</v>
      </c>
      <c r="AP116">
        <v>299</v>
      </c>
      <c r="AQ116">
        <v>0</v>
      </c>
      <c r="AR116">
        <v>0</v>
      </c>
      <c r="AS116">
        <v>0</v>
      </c>
      <c r="AT116">
        <v>19.5</v>
      </c>
      <c r="AU116">
        <v>134</v>
      </c>
      <c r="AV116">
        <v>25</v>
      </c>
      <c r="AW116">
        <v>0</v>
      </c>
      <c r="AX116">
        <v>6</v>
      </c>
      <c r="AY116">
        <v>60.5</v>
      </c>
      <c r="AZ116">
        <v>66</v>
      </c>
      <c r="BA116">
        <v>1.3333333333333333</v>
      </c>
      <c r="BB116">
        <v>0</v>
      </c>
      <c r="BC116">
        <v>0</v>
      </c>
      <c r="BD116">
        <v>98</v>
      </c>
      <c r="BE116">
        <v>0</v>
      </c>
      <c r="BF116">
        <v>3</v>
      </c>
      <c r="BG116">
        <v>11</v>
      </c>
      <c r="BH116">
        <v>0</v>
      </c>
      <c r="BI116">
        <v>0</v>
      </c>
      <c r="BJ116">
        <v>64.5</v>
      </c>
      <c r="BK116">
        <v>0</v>
      </c>
      <c r="BL116">
        <v>0</v>
      </c>
      <c r="BM116">
        <v>0</v>
      </c>
      <c r="BN116">
        <v>642</v>
      </c>
      <c r="BO116">
        <v>501.83333333333337</v>
      </c>
      <c r="BP116">
        <v>775.5</v>
      </c>
      <c r="BQ116">
        <v>479.5</v>
      </c>
      <c r="BR116">
        <v>449.5</v>
      </c>
      <c r="BS116">
        <v>26.499999999999996</v>
      </c>
      <c r="BT116">
        <v>62.166666666666664</v>
      </c>
      <c r="BU116">
        <v>0</v>
      </c>
      <c r="BV116">
        <v>0</v>
      </c>
      <c r="BW116">
        <v>390.66666666666669</v>
      </c>
      <c r="BX116">
        <v>0</v>
      </c>
      <c r="BY116">
        <v>4538.3333333333339</v>
      </c>
    </row>
    <row r="117" spans="1:77" hidden="1" x14ac:dyDescent="0.25">
      <c r="A117" t="str">
        <f t="shared" si="2"/>
        <v>201061 Mezőgazdasági foglalkozásokI3 Szakiskola</v>
      </c>
      <c r="B117" t="str">
        <f t="shared" si="3"/>
        <v>201061 Mezőgazdasági foglalkozásokI3 Szakiskola</v>
      </c>
      <c r="C117">
        <v>1995</v>
      </c>
      <c r="D117" t="s">
        <v>168</v>
      </c>
      <c r="E117" t="s">
        <v>169</v>
      </c>
      <c r="F117" s="4" t="s">
        <v>170</v>
      </c>
      <c r="H117" t="s">
        <v>159</v>
      </c>
      <c r="I117">
        <v>639</v>
      </c>
      <c r="J117">
        <v>28</v>
      </c>
      <c r="K117" t="s">
        <v>96</v>
      </c>
      <c r="L117" t="s">
        <v>97</v>
      </c>
      <c r="M117">
        <v>1337.5</v>
      </c>
      <c r="N117">
        <v>91</v>
      </c>
      <c r="O117">
        <v>0</v>
      </c>
      <c r="P117">
        <v>0</v>
      </c>
      <c r="Q117">
        <v>24</v>
      </c>
      <c r="R117">
        <v>0</v>
      </c>
      <c r="S117">
        <v>0</v>
      </c>
      <c r="T117">
        <v>0</v>
      </c>
      <c r="U117">
        <v>0</v>
      </c>
      <c r="V117">
        <v>0</v>
      </c>
      <c r="W117">
        <v>0</v>
      </c>
      <c r="X117">
        <v>0</v>
      </c>
      <c r="Y117">
        <v>0</v>
      </c>
      <c r="Z117">
        <v>0</v>
      </c>
      <c r="AA117">
        <v>0</v>
      </c>
      <c r="AB117">
        <v>0</v>
      </c>
      <c r="AC117">
        <v>0</v>
      </c>
      <c r="AD117">
        <v>0</v>
      </c>
      <c r="AE117">
        <v>0</v>
      </c>
      <c r="AF117">
        <v>0</v>
      </c>
      <c r="AG117">
        <v>0</v>
      </c>
      <c r="AH117">
        <v>0</v>
      </c>
      <c r="AI117">
        <v>7</v>
      </c>
      <c r="AJ117">
        <v>0</v>
      </c>
      <c r="AK117">
        <v>23</v>
      </c>
      <c r="AL117">
        <v>20</v>
      </c>
      <c r="AM117">
        <v>170</v>
      </c>
      <c r="AN117">
        <v>51</v>
      </c>
      <c r="AO117">
        <v>43</v>
      </c>
      <c r="AP117">
        <v>22</v>
      </c>
      <c r="AQ117">
        <v>0</v>
      </c>
      <c r="AR117">
        <v>0</v>
      </c>
      <c r="AS117">
        <v>0</v>
      </c>
      <c r="AT117">
        <v>0</v>
      </c>
      <c r="AU117">
        <v>0</v>
      </c>
      <c r="AV117">
        <v>1</v>
      </c>
      <c r="AW117">
        <v>0</v>
      </c>
      <c r="AX117">
        <v>0</v>
      </c>
      <c r="AY117">
        <v>0</v>
      </c>
      <c r="AZ117">
        <v>0</v>
      </c>
      <c r="BA117">
        <v>1</v>
      </c>
      <c r="BB117">
        <v>0</v>
      </c>
      <c r="BC117">
        <v>0</v>
      </c>
      <c r="BD117">
        <v>6</v>
      </c>
      <c r="BE117">
        <v>0</v>
      </c>
      <c r="BF117">
        <v>0</v>
      </c>
      <c r="BG117">
        <v>0</v>
      </c>
      <c r="BH117">
        <v>6</v>
      </c>
      <c r="BI117">
        <v>0</v>
      </c>
      <c r="BJ117">
        <v>0</v>
      </c>
      <c r="BK117">
        <v>0</v>
      </c>
      <c r="BL117">
        <v>0</v>
      </c>
      <c r="BM117">
        <v>0</v>
      </c>
      <c r="BN117">
        <v>179</v>
      </c>
      <c r="BO117">
        <v>67.5</v>
      </c>
      <c r="BP117">
        <v>73</v>
      </c>
      <c r="BQ117">
        <v>3</v>
      </c>
      <c r="BR117">
        <v>11</v>
      </c>
      <c r="BS117">
        <v>6</v>
      </c>
      <c r="BT117">
        <v>0</v>
      </c>
      <c r="BU117">
        <v>0</v>
      </c>
      <c r="BV117">
        <v>0</v>
      </c>
      <c r="BW117">
        <v>163</v>
      </c>
      <c r="BX117">
        <v>0</v>
      </c>
      <c r="BY117">
        <v>2305</v>
      </c>
    </row>
    <row r="118" spans="1:77" hidden="1" x14ac:dyDescent="0.25">
      <c r="A118" t="str">
        <f t="shared" si="2"/>
        <v>201062 Erdőgazdálkodási, vadgazdálkodási és halászati foglalkozásokI3 Szakiskola</v>
      </c>
      <c r="B118" t="str">
        <f t="shared" si="3"/>
        <v>201062 Erdőgazdálkodási, vadgazdálkodási és halászati foglalkozásokI3 Szakiskola</v>
      </c>
      <c r="C118">
        <v>1996</v>
      </c>
      <c r="D118" t="s">
        <v>168</v>
      </c>
      <c r="E118" t="s">
        <v>169</v>
      </c>
      <c r="F118" s="4" t="s">
        <v>170</v>
      </c>
      <c r="H118" t="s">
        <v>159</v>
      </c>
      <c r="I118">
        <v>640</v>
      </c>
      <c r="J118">
        <v>29</v>
      </c>
      <c r="K118" t="s">
        <v>98</v>
      </c>
      <c r="L118" t="s">
        <v>134</v>
      </c>
      <c r="M118">
        <v>0</v>
      </c>
      <c r="N118">
        <v>150</v>
      </c>
      <c r="O118">
        <v>119</v>
      </c>
      <c r="P118">
        <v>0</v>
      </c>
      <c r="Q118">
        <v>0</v>
      </c>
      <c r="R118">
        <v>0</v>
      </c>
      <c r="S118">
        <v>99</v>
      </c>
      <c r="T118">
        <v>0</v>
      </c>
      <c r="U118">
        <v>0</v>
      </c>
      <c r="V118">
        <v>0</v>
      </c>
      <c r="W118">
        <v>0</v>
      </c>
      <c r="X118">
        <v>0</v>
      </c>
      <c r="Y118">
        <v>0</v>
      </c>
      <c r="Z118">
        <v>0</v>
      </c>
      <c r="AA118">
        <v>0</v>
      </c>
      <c r="AB118">
        <v>0</v>
      </c>
      <c r="AC118">
        <v>0</v>
      </c>
      <c r="AD118">
        <v>0</v>
      </c>
      <c r="AE118">
        <v>0</v>
      </c>
      <c r="AF118">
        <v>0</v>
      </c>
      <c r="AG118">
        <v>0</v>
      </c>
      <c r="AH118">
        <v>0</v>
      </c>
      <c r="AI118">
        <v>0</v>
      </c>
      <c r="AJ118">
        <v>0</v>
      </c>
      <c r="AK118">
        <v>0</v>
      </c>
      <c r="AL118">
        <v>0</v>
      </c>
      <c r="AM118">
        <v>0</v>
      </c>
      <c r="AN118">
        <v>0</v>
      </c>
      <c r="AO118">
        <v>0</v>
      </c>
      <c r="AP118">
        <v>0</v>
      </c>
      <c r="AQ118">
        <v>0</v>
      </c>
      <c r="AR118">
        <v>0</v>
      </c>
      <c r="AS118">
        <v>0</v>
      </c>
      <c r="AT118">
        <v>0</v>
      </c>
      <c r="AU118">
        <v>0</v>
      </c>
      <c r="AV118">
        <v>0</v>
      </c>
      <c r="AW118">
        <v>0</v>
      </c>
      <c r="AX118">
        <v>0</v>
      </c>
      <c r="AY118">
        <v>0</v>
      </c>
      <c r="AZ118">
        <v>0</v>
      </c>
      <c r="BA118">
        <v>0</v>
      </c>
      <c r="BB118">
        <v>0</v>
      </c>
      <c r="BC118">
        <v>0</v>
      </c>
      <c r="BD118">
        <v>1</v>
      </c>
      <c r="BE118">
        <v>0</v>
      </c>
      <c r="BF118">
        <v>0</v>
      </c>
      <c r="BG118">
        <v>0</v>
      </c>
      <c r="BH118">
        <v>0</v>
      </c>
      <c r="BI118">
        <v>0</v>
      </c>
      <c r="BJ118">
        <v>0</v>
      </c>
      <c r="BK118">
        <v>0</v>
      </c>
      <c r="BL118">
        <v>0</v>
      </c>
      <c r="BM118">
        <v>0</v>
      </c>
      <c r="BN118">
        <v>0</v>
      </c>
      <c r="BO118">
        <v>6</v>
      </c>
      <c r="BP118">
        <v>0</v>
      </c>
      <c r="BQ118">
        <v>0</v>
      </c>
      <c r="BR118">
        <v>0</v>
      </c>
      <c r="BS118">
        <v>0</v>
      </c>
      <c r="BT118">
        <v>0</v>
      </c>
      <c r="BU118">
        <v>0</v>
      </c>
      <c r="BV118">
        <v>0</v>
      </c>
      <c r="BW118">
        <v>0</v>
      </c>
      <c r="BX118">
        <v>0</v>
      </c>
      <c r="BY118">
        <v>375</v>
      </c>
    </row>
    <row r="119" spans="1:77" hidden="1" x14ac:dyDescent="0.25">
      <c r="A119" t="str">
        <f t="shared" si="2"/>
        <v>201071 Élelmiszer-ipari foglalkozásokI3 Szakiskola</v>
      </c>
      <c r="B119" t="str">
        <f t="shared" si="3"/>
        <v>201071 Élelmiszer-ipari foglalkozásokI3 Szakiskola</v>
      </c>
      <c r="C119">
        <v>1997</v>
      </c>
      <c r="D119" t="s">
        <v>168</v>
      </c>
      <c r="E119" t="s">
        <v>169</v>
      </c>
      <c r="F119" s="4" t="s">
        <v>170</v>
      </c>
      <c r="H119" t="s">
        <v>159</v>
      </c>
      <c r="I119">
        <v>641</v>
      </c>
      <c r="J119">
        <v>30</v>
      </c>
      <c r="K119" t="s">
        <v>99</v>
      </c>
      <c r="L119" t="s">
        <v>135</v>
      </c>
      <c r="M119">
        <v>16</v>
      </c>
      <c r="N119">
        <v>0</v>
      </c>
      <c r="O119">
        <v>0</v>
      </c>
      <c r="P119">
        <v>0</v>
      </c>
      <c r="Q119">
        <v>989.5</v>
      </c>
      <c r="R119">
        <v>0</v>
      </c>
      <c r="S119">
        <v>0</v>
      </c>
      <c r="T119">
        <v>0</v>
      </c>
      <c r="U119">
        <v>0</v>
      </c>
      <c r="V119">
        <v>0</v>
      </c>
      <c r="W119">
        <v>0</v>
      </c>
      <c r="X119">
        <v>0</v>
      </c>
      <c r="Y119">
        <v>0</v>
      </c>
      <c r="Z119">
        <v>0</v>
      </c>
      <c r="AA119">
        <v>0</v>
      </c>
      <c r="AB119">
        <v>0</v>
      </c>
      <c r="AC119">
        <v>0</v>
      </c>
      <c r="AD119">
        <v>0</v>
      </c>
      <c r="AE119">
        <v>0</v>
      </c>
      <c r="AF119">
        <v>0</v>
      </c>
      <c r="AG119">
        <v>0</v>
      </c>
      <c r="AH119">
        <v>0</v>
      </c>
      <c r="AI119">
        <v>0</v>
      </c>
      <c r="AJ119">
        <v>0</v>
      </c>
      <c r="AK119">
        <v>0</v>
      </c>
      <c r="AL119">
        <v>0</v>
      </c>
      <c r="AM119">
        <v>0</v>
      </c>
      <c r="AN119">
        <v>0</v>
      </c>
      <c r="AO119">
        <v>128</v>
      </c>
      <c r="AP119">
        <v>53</v>
      </c>
      <c r="AQ119">
        <v>0</v>
      </c>
      <c r="AR119">
        <v>0</v>
      </c>
      <c r="AS119">
        <v>0</v>
      </c>
      <c r="AT119">
        <v>0</v>
      </c>
      <c r="AU119">
        <v>0</v>
      </c>
      <c r="AV119">
        <v>15</v>
      </c>
      <c r="AW119">
        <v>0</v>
      </c>
      <c r="AX119">
        <v>0</v>
      </c>
      <c r="AY119">
        <v>0</v>
      </c>
      <c r="AZ119">
        <v>0</v>
      </c>
      <c r="BA119">
        <v>0</v>
      </c>
      <c r="BB119">
        <v>0</v>
      </c>
      <c r="BC119">
        <v>0</v>
      </c>
      <c r="BD119">
        <v>10</v>
      </c>
      <c r="BE119">
        <v>0</v>
      </c>
      <c r="BF119">
        <v>0</v>
      </c>
      <c r="BG119">
        <v>0</v>
      </c>
      <c r="BH119">
        <v>0</v>
      </c>
      <c r="BI119">
        <v>0</v>
      </c>
      <c r="BJ119">
        <v>0</v>
      </c>
      <c r="BK119">
        <v>0</v>
      </c>
      <c r="BL119">
        <v>0</v>
      </c>
      <c r="BM119">
        <v>0</v>
      </c>
      <c r="BN119">
        <v>15</v>
      </c>
      <c r="BO119">
        <v>1</v>
      </c>
      <c r="BP119">
        <v>0</v>
      </c>
      <c r="BQ119">
        <v>1</v>
      </c>
      <c r="BR119">
        <v>0</v>
      </c>
      <c r="BS119">
        <v>1</v>
      </c>
      <c r="BT119">
        <v>0</v>
      </c>
      <c r="BU119">
        <v>0</v>
      </c>
      <c r="BV119">
        <v>0</v>
      </c>
      <c r="BW119">
        <v>0</v>
      </c>
      <c r="BX119">
        <v>0</v>
      </c>
      <c r="BY119">
        <v>1229.5</v>
      </c>
    </row>
    <row r="120" spans="1:77" hidden="1" x14ac:dyDescent="0.25">
      <c r="A120" t="str">
        <f t="shared" si="2"/>
        <v>201072 Könnyűipari foglalkozásokI3 Szakiskola</v>
      </c>
      <c r="B120" t="str">
        <f t="shared" si="3"/>
        <v>201072 Könnyűipari foglalkozásokI3 Szakiskola</v>
      </c>
      <c r="C120">
        <v>1998</v>
      </c>
      <c r="D120" t="s">
        <v>168</v>
      </c>
      <c r="E120" t="s">
        <v>169</v>
      </c>
      <c r="F120" s="4" t="s">
        <v>170</v>
      </c>
      <c r="H120" t="s">
        <v>159</v>
      </c>
      <c r="I120">
        <v>642</v>
      </c>
      <c r="J120">
        <v>31</v>
      </c>
      <c r="K120" t="s">
        <v>100</v>
      </c>
      <c r="L120" t="s">
        <v>136</v>
      </c>
      <c r="M120">
        <v>0</v>
      </c>
      <c r="N120">
        <v>33</v>
      </c>
      <c r="O120">
        <v>0</v>
      </c>
      <c r="P120">
        <v>0</v>
      </c>
      <c r="Q120">
        <v>70</v>
      </c>
      <c r="R120">
        <v>1050.5</v>
      </c>
      <c r="S120">
        <v>316</v>
      </c>
      <c r="T120">
        <v>61</v>
      </c>
      <c r="U120">
        <v>378</v>
      </c>
      <c r="V120">
        <v>0</v>
      </c>
      <c r="W120">
        <v>0</v>
      </c>
      <c r="X120">
        <v>0</v>
      </c>
      <c r="Y120">
        <v>20.5</v>
      </c>
      <c r="Z120">
        <v>0</v>
      </c>
      <c r="AA120">
        <v>0</v>
      </c>
      <c r="AB120">
        <v>0</v>
      </c>
      <c r="AC120">
        <v>0</v>
      </c>
      <c r="AD120">
        <v>0</v>
      </c>
      <c r="AE120">
        <v>0</v>
      </c>
      <c r="AF120">
        <v>38</v>
      </c>
      <c r="AG120">
        <v>0</v>
      </c>
      <c r="AH120">
        <v>356.5</v>
      </c>
      <c r="AI120">
        <v>12</v>
      </c>
      <c r="AJ120">
        <v>36</v>
      </c>
      <c r="AK120">
        <v>0</v>
      </c>
      <c r="AL120">
        <v>14</v>
      </c>
      <c r="AM120">
        <v>65</v>
      </c>
      <c r="AN120">
        <v>51</v>
      </c>
      <c r="AO120">
        <v>24</v>
      </c>
      <c r="AP120">
        <v>53</v>
      </c>
      <c r="AQ120">
        <v>0</v>
      </c>
      <c r="AR120">
        <v>0</v>
      </c>
      <c r="AS120">
        <v>0</v>
      </c>
      <c r="AT120">
        <v>0</v>
      </c>
      <c r="AU120">
        <v>0</v>
      </c>
      <c r="AV120">
        <v>0</v>
      </c>
      <c r="AW120">
        <v>0</v>
      </c>
      <c r="AX120">
        <v>0</v>
      </c>
      <c r="AY120">
        <v>0</v>
      </c>
      <c r="AZ120">
        <v>99</v>
      </c>
      <c r="BA120">
        <v>0</v>
      </c>
      <c r="BB120">
        <v>0</v>
      </c>
      <c r="BC120">
        <v>0</v>
      </c>
      <c r="BD120">
        <v>59.5</v>
      </c>
      <c r="BE120">
        <v>0</v>
      </c>
      <c r="BF120">
        <v>0</v>
      </c>
      <c r="BG120">
        <v>0</v>
      </c>
      <c r="BH120">
        <v>0</v>
      </c>
      <c r="BI120">
        <v>0</v>
      </c>
      <c r="BJ120">
        <v>0</v>
      </c>
      <c r="BK120">
        <v>0</v>
      </c>
      <c r="BL120">
        <v>0</v>
      </c>
      <c r="BM120">
        <v>0</v>
      </c>
      <c r="BN120">
        <v>0</v>
      </c>
      <c r="BO120">
        <v>23</v>
      </c>
      <c r="BP120">
        <v>26</v>
      </c>
      <c r="BQ120">
        <v>5</v>
      </c>
      <c r="BR120">
        <v>36</v>
      </c>
      <c r="BS120">
        <v>9</v>
      </c>
      <c r="BT120">
        <v>0</v>
      </c>
      <c r="BU120">
        <v>0</v>
      </c>
      <c r="BV120">
        <v>0</v>
      </c>
      <c r="BW120">
        <v>72</v>
      </c>
      <c r="BX120">
        <v>0</v>
      </c>
      <c r="BY120">
        <v>2908</v>
      </c>
    </row>
    <row r="121" spans="1:77" hidden="1" x14ac:dyDescent="0.25">
      <c r="A121" t="str">
        <f t="shared" si="2"/>
        <v>201073 Fém- és villamosipari foglalkozásokI3 Szakiskola</v>
      </c>
      <c r="B121" t="str">
        <f t="shared" si="3"/>
        <v>201073 Fém- és villamosipari foglalkozásokI3 Szakiskola</v>
      </c>
      <c r="C121">
        <v>1999</v>
      </c>
      <c r="D121" t="s">
        <v>168</v>
      </c>
      <c r="E121" t="s">
        <v>169</v>
      </c>
      <c r="F121" s="4" t="s">
        <v>170</v>
      </c>
      <c r="H121" t="s">
        <v>159</v>
      </c>
      <c r="I121">
        <v>643</v>
      </c>
      <c r="J121">
        <v>32</v>
      </c>
      <c r="K121" t="s">
        <v>101</v>
      </c>
      <c r="L121" t="s">
        <v>137</v>
      </c>
      <c r="M121">
        <v>304</v>
      </c>
      <c r="N121">
        <v>18</v>
      </c>
      <c r="O121">
        <v>0</v>
      </c>
      <c r="P121">
        <v>30</v>
      </c>
      <c r="Q121">
        <v>216</v>
      </c>
      <c r="R121">
        <v>0</v>
      </c>
      <c r="S121">
        <v>0</v>
      </c>
      <c r="T121">
        <v>0</v>
      </c>
      <c r="U121">
        <v>0</v>
      </c>
      <c r="V121">
        <v>0</v>
      </c>
      <c r="W121">
        <v>21</v>
      </c>
      <c r="X121">
        <v>0</v>
      </c>
      <c r="Y121">
        <v>215</v>
      </c>
      <c r="Z121">
        <v>5</v>
      </c>
      <c r="AA121">
        <v>167.66666666666666</v>
      </c>
      <c r="AB121">
        <v>1071</v>
      </c>
      <c r="AC121">
        <v>328</v>
      </c>
      <c r="AD121">
        <v>639</v>
      </c>
      <c r="AE121">
        <v>566</v>
      </c>
      <c r="AF121">
        <v>317</v>
      </c>
      <c r="AG121">
        <v>76</v>
      </c>
      <c r="AH121">
        <v>70.333333333333329</v>
      </c>
      <c r="AI121">
        <v>119</v>
      </c>
      <c r="AJ121">
        <v>44</v>
      </c>
      <c r="AK121">
        <v>17</v>
      </c>
      <c r="AL121">
        <v>21</v>
      </c>
      <c r="AM121">
        <v>581.33333333333326</v>
      </c>
      <c r="AN121">
        <v>346</v>
      </c>
      <c r="AO121">
        <v>223</v>
      </c>
      <c r="AP121">
        <v>139</v>
      </c>
      <c r="AQ121">
        <v>23</v>
      </c>
      <c r="AR121">
        <v>24</v>
      </c>
      <c r="AS121">
        <v>0</v>
      </c>
      <c r="AT121">
        <v>48</v>
      </c>
      <c r="AU121">
        <v>0</v>
      </c>
      <c r="AV121">
        <v>2</v>
      </c>
      <c r="AW121">
        <v>6</v>
      </c>
      <c r="AX121">
        <v>0</v>
      </c>
      <c r="AY121">
        <v>80</v>
      </c>
      <c r="AZ121">
        <v>0</v>
      </c>
      <c r="BA121">
        <v>0</v>
      </c>
      <c r="BB121">
        <v>0</v>
      </c>
      <c r="BC121">
        <v>0</v>
      </c>
      <c r="BD121">
        <v>45</v>
      </c>
      <c r="BE121">
        <v>0</v>
      </c>
      <c r="BF121">
        <v>8</v>
      </c>
      <c r="BG121">
        <v>57</v>
      </c>
      <c r="BH121">
        <v>67</v>
      </c>
      <c r="BI121">
        <v>0</v>
      </c>
      <c r="BJ121">
        <v>10</v>
      </c>
      <c r="BK121">
        <v>38</v>
      </c>
      <c r="BL121">
        <v>91</v>
      </c>
      <c r="BM121">
        <v>0</v>
      </c>
      <c r="BN121">
        <v>8</v>
      </c>
      <c r="BO121">
        <v>171.83333333333331</v>
      </c>
      <c r="BP121">
        <v>73</v>
      </c>
      <c r="BQ121">
        <v>60</v>
      </c>
      <c r="BR121">
        <v>33</v>
      </c>
      <c r="BS121">
        <v>6</v>
      </c>
      <c r="BT121">
        <v>7</v>
      </c>
      <c r="BU121">
        <v>0</v>
      </c>
      <c r="BV121">
        <v>0</v>
      </c>
      <c r="BW121">
        <v>53</v>
      </c>
      <c r="BX121">
        <v>0</v>
      </c>
      <c r="BY121">
        <v>6445.1666666666661</v>
      </c>
    </row>
    <row r="122" spans="1:77" hidden="1" x14ac:dyDescent="0.25">
      <c r="A122" t="str">
        <f t="shared" si="2"/>
        <v>201074 Kézműipari foglalkozásokI3 Szakiskola</v>
      </c>
      <c r="B122" t="str">
        <f t="shared" si="3"/>
        <v>201074 Kézműipari foglalkozásokI3 Szakiskola</v>
      </c>
      <c r="C122">
        <v>2000</v>
      </c>
      <c r="D122" t="s">
        <v>168</v>
      </c>
      <c r="E122" t="s">
        <v>169</v>
      </c>
      <c r="F122" s="4" t="s">
        <v>170</v>
      </c>
      <c r="H122" t="s">
        <v>159</v>
      </c>
      <c r="I122">
        <v>644</v>
      </c>
      <c r="J122">
        <v>33</v>
      </c>
      <c r="K122" t="s">
        <v>102</v>
      </c>
      <c r="L122" t="s">
        <v>138</v>
      </c>
      <c r="M122">
        <v>0</v>
      </c>
      <c r="N122">
        <v>0</v>
      </c>
      <c r="O122">
        <v>0</v>
      </c>
      <c r="P122">
        <v>0</v>
      </c>
      <c r="Q122">
        <v>36</v>
      </c>
      <c r="R122">
        <v>41</v>
      </c>
      <c r="S122">
        <v>0</v>
      </c>
      <c r="T122">
        <v>0</v>
      </c>
      <c r="U122">
        <v>0</v>
      </c>
      <c r="V122">
        <v>0</v>
      </c>
      <c r="W122">
        <v>12</v>
      </c>
      <c r="X122">
        <v>0</v>
      </c>
      <c r="Y122">
        <v>0</v>
      </c>
      <c r="Z122">
        <v>24</v>
      </c>
      <c r="AA122">
        <v>0</v>
      </c>
      <c r="AB122">
        <v>0</v>
      </c>
      <c r="AC122">
        <v>0</v>
      </c>
      <c r="AD122">
        <v>13</v>
      </c>
      <c r="AE122">
        <v>0</v>
      </c>
      <c r="AF122">
        <v>0</v>
      </c>
      <c r="AG122">
        <v>0</v>
      </c>
      <c r="AH122">
        <v>34.5</v>
      </c>
      <c r="AI122">
        <v>0</v>
      </c>
      <c r="AJ122">
        <v>0</v>
      </c>
      <c r="AK122">
        <v>0</v>
      </c>
      <c r="AL122">
        <v>0</v>
      </c>
      <c r="AM122">
        <v>0</v>
      </c>
      <c r="AN122">
        <v>0</v>
      </c>
      <c r="AO122">
        <v>7</v>
      </c>
      <c r="AP122">
        <v>51</v>
      </c>
      <c r="AQ122">
        <v>0</v>
      </c>
      <c r="AR122">
        <v>0</v>
      </c>
      <c r="AS122">
        <v>0</v>
      </c>
      <c r="AT122">
        <v>0</v>
      </c>
      <c r="AU122">
        <v>0</v>
      </c>
      <c r="AV122">
        <v>0</v>
      </c>
      <c r="AW122">
        <v>0</v>
      </c>
      <c r="AX122">
        <v>0</v>
      </c>
      <c r="AY122">
        <v>0</v>
      </c>
      <c r="AZ122">
        <v>0</v>
      </c>
      <c r="BA122">
        <v>0</v>
      </c>
      <c r="BB122">
        <v>0</v>
      </c>
      <c r="BC122">
        <v>0</v>
      </c>
      <c r="BD122">
        <v>0</v>
      </c>
      <c r="BE122">
        <v>0</v>
      </c>
      <c r="BF122">
        <v>0</v>
      </c>
      <c r="BG122">
        <v>0</v>
      </c>
      <c r="BH122">
        <v>0</v>
      </c>
      <c r="BI122">
        <v>0</v>
      </c>
      <c r="BJ122">
        <v>0</v>
      </c>
      <c r="BK122">
        <v>0</v>
      </c>
      <c r="BL122">
        <v>0</v>
      </c>
      <c r="BM122">
        <v>0</v>
      </c>
      <c r="BN122">
        <v>14</v>
      </c>
      <c r="BO122">
        <v>6.5</v>
      </c>
      <c r="BP122">
        <v>0</v>
      </c>
      <c r="BQ122">
        <v>0.5</v>
      </c>
      <c r="BR122">
        <v>0</v>
      </c>
      <c r="BS122">
        <v>0</v>
      </c>
      <c r="BT122">
        <v>0</v>
      </c>
      <c r="BU122">
        <v>0</v>
      </c>
      <c r="BV122">
        <v>0</v>
      </c>
      <c r="BW122">
        <v>0</v>
      </c>
      <c r="BX122">
        <v>0</v>
      </c>
      <c r="BY122">
        <v>239.5</v>
      </c>
    </row>
    <row r="123" spans="1:77" hidden="1" x14ac:dyDescent="0.25">
      <c r="A123" t="str">
        <f t="shared" si="2"/>
        <v>201075 Építőipari foglalkozásokI3 Szakiskola</v>
      </c>
      <c r="B123" t="str">
        <f t="shared" si="3"/>
        <v>201075 Építőipari foglalkozásokI3 Szakiskola</v>
      </c>
      <c r="C123">
        <v>2001</v>
      </c>
      <c r="D123" t="s">
        <v>168</v>
      </c>
      <c r="E123" t="s">
        <v>169</v>
      </c>
      <c r="F123" s="4" t="s">
        <v>170</v>
      </c>
      <c r="H123" t="s">
        <v>159</v>
      </c>
      <c r="I123">
        <v>645</v>
      </c>
      <c r="J123">
        <v>34</v>
      </c>
      <c r="K123" t="s">
        <v>103</v>
      </c>
      <c r="L123" t="s">
        <v>139</v>
      </c>
      <c r="M123">
        <v>28</v>
      </c>
      <c r="N123">
        <v>0</v>
      </c>
      <c r="O123">
        <v>0</v>
      </c>
      <c r="P123">
        <v>0</v>
      </c>
      <c r="Q123">
        <v>113</v>
      </c>
      <c r="R123">
        <v>0</v>
      </c>
      <c r="S123">
        <v>67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79</v>
      </c>
      <c r="Z123">
        <v>33</v>
      </c>
      <c r="AA123">
        <v>46</v>
      </c>
      <c r="AB123">
        <v>106</v>
      </c>
      <c r="AC123">
        <v>0</v>
      </c>
      <c r="AD123">
        <v>68</v>
      </c>
      <c r="AE123">
        <v>7</v>
      </c>
      <c r="AF123">
        <v>0</v>
      </c>
      <c r="AG123">
        <v>0</v>
      </c>
      <c r="AH123">
        <v>0</v>
      </c>
      <c r="AI123">
        <v>106</v>
      </c>
      <c r="AJ123">
        <v>20</v>
      </c>
      <c r="AK123">
        <v>97</v>
      </c>
      <c r="AL123">
        <v>20</v>
      </c>
      <c r="AM123">
        <v>3298</v>
      </c>
      <c r="AN123">
        <v>169</v>
      </c>
      <c r="AO123">
        <v>28</v>
      </c>
      <c r="AP123">
        <v>104</v>
      </c>
      <c r="AQ123">
        <v>0</v>
      </c>
      <c r="AR123">
        <v>0</v>
      </c>
      <c r="AS123">
        <v>0</v>
      </c>
      <c r="AT123">
        <v>18</v>
      </c>
      <c r="AU123">
        <v>0</v>
      </c>
      <c r="AV123">
        <v>75</v>
      </c>
      <c r="AW123">
        <v>0</v>
      </c>
      <c r="AX123">
        <v>0</v>
      </c>
      <c r="AY123">
        <v>0</v>
      </c>
      <c r="AZ123">
        <v>0</v>
      </c>
      <c r="BA123">
        <v>0</v>
      </c>
      <c r="BB123">
        <v>0</v>
      </c>
      <c r="BC123">
        <v>0</v>
      </c>
      <c r="BD123">
        <v>134</v>
      </c>
      <c r="BE123">
        <v>0</v>
      </c>
      <c r="BF123">
        <v>47</v>
      </c>
      <c r="BG123">
        <v>99</v>
      </c>
      <c r="BH123">
        <v>0</v>
      </c>
      <c r="BI123">
        <v>0</v>
      </c>
      <c r="BJ123">
        <v>0</v>
      </c>
      <c r="BK123">
        <v>0</v>
      </c>
      <c r="BL123">
        <v>27</v>
      </c>
      <c r="BM123">
        <v>0</v>
      </c>
      <c r="BN123">
        <v>13</v>
      </c>
      <c r="BO123">
        <v>180</v>
      </c>
      <c r="BP123">
        <v>42</v>
      </c>
      <c r="BQ123">
        <v>27</v>
      </c>
      <c r="BR123">
        <v>44</v>
      </c>
      <c r="BS123">
        <v>1</v>
      </c>
      <c r="BT123">
        <v>103</v>
      </c>
      <c r="BU123">
        <v>1</v>
      </c>
      <c r="BV123">
        <v>0</v>
      </c>
      <c r="BW123">
        <v>0</v>
      </c>
      <c r="BX123">
        <v>0</v>
      </c>
      <c r="BY123">
        <v>5200</v>
      </c>
    </row>
    <row r="124" spans="1:77" hidden="1" x14ac:dyDescent="0.25">
      <c r="A124" t="str">
        <f t="shared" si="2"/>
        <v>201079 Egyéb ipari és építőipari foglalkozásokI3 Szakiskola</v>
      </c>
      <c r="B124" t="str">
        <f t="shared" si="3"/>
        <v>201079 Egyéb ipari és építőipari foglalkozásokI3 Szakiskola</v>
      </c>
      <c r="C124">
        <v>2002</v>
      </c>
      <c r="D124" t="s">
        <v>168</v>
      </c>
      <c r="E124" t="s">
        <v>169</v>
      </c>
      <c r="F124" s="4" t="s">
        <v>170</v>
      </c>
      <c r="H124" t="s">
        <v>159</v>
      </c>
      <c r="I124">
        <v>646</v>
      </c>
      <c r="J124">
        <v>35</v>
      </c>
      <c r="K124" t="s">
        <v>140</v>
      </c>
      <c r="L124" t="s">
        <v>141</v>
      </c>
      <c r="M124">
        <v>0</v>
      </c>
      <c r="N124">
        <v>0</v>
      </c>
      <c r="O124">
        <v>0</v>
      </c>
      <c r="P124">
        <v>0</v>
      </c>
      <c r="Q124">
        <v>0</v>
      </c>
      <c r="R124">
        <v>0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0</v>
      </c>
      <c r="Y124">
        <v>0</v>
      </c>
      <c r="Z124">
        <v>0</v>
      </c>
      <c r="AA124">
        <v>0</v>
      </c>
      <c r="AB124">
        <v>0</v>
      </c>
      <c r="AC124">
        <v>0</v>
      </c>
      <c r="AD124">
        <v>0</v>
      </c>
      <c r="AE124">
        <v>0</v>
      </c>
      <c r="AF124">
        <v>0</v>
      </c>
      <c r="AG124">
        <v>0</v>
      </c>
      <c r="AH124">
        <v>0</v>
      </c>
      <c r="AI124">
        <v>0</v>
      </c>
      <c r="AJ124">
        <v>13</v>
      </c>
      <c r="AK124">
        <v>0.66666666666666663</v>
      </c>
      <c r="AL124">
        <v>0</v>
      </c>
      <c r="AM124">
        <v>168.83333333333331</v>
      </c>
      <c r="AN124">
        <v>10</v>
      </c>
      <c r="AO124">
        <v>4</v>
      </c>
      <c r="AP124">
        <v>42</v>
      </c>
      <c r="AQ124">
        <v>0</v>
      </c>
      <c r="AR124">
        <v>0</v>
      </c>
      <c r="AS124">
        <v>0</v>
      </c>
      <c r="AT124">
        <v>61</v>
      </c>
      <c r="AU124">
        <v>0</v>
      </c>
      <c r="AV124">
        <v>0</v>
      </c>
      <c r="AW124">
        <v>0</v>
      </c>
      <c r="AX124">
        <v>0</v>
      </c>
      <c r="AY124">
        <v>6.5</v>
      </c>
      <c r="AZ124">
        <v>0</v>
      </c>
      <c r="BA124">
        <v>0</v>
      </c>
      <c r="BB124">
        <v>0</v>
      </c>
      <c r="BC124">
        <v>0</v>
      </c>
      <c r="BD124">
        <v>0</v>
      </c>
      <c r="BE124">
        <v>0</v>
      </c>
      <c r="BF124">
        <v>0</v>
      </c>
      <c r="BG124">
        <v>0</v>
      </c>
      <c r="BH124">
        <v>0</v>
      </c>
      <c r="BI124">
        <v>0</v>
      </c>
      <c r="BJ124">
        <v>13.5</v>
      </c>
      <c r="BK124">
        <v>0</v>
      </c>
      <c r="BL124">
        <v>0</v>
      </c>
      <c r="BM124">
        <v>0</v>
      </c>
      <c r="BN124">
        <v>44</v>
      </c>
      <c r="BO124">
        <v>17.666666666666664</v>
      </c>
      <c r="BP124">
        <v>6</v>
      </c>
      <c r="BQ124">
        <v>1</v>
      </c>
      <c r="BR124">
        <v>0.5</v>
      </c>
      <c r="BS124">
        <v>10.5</v>
      </c>
      <c r="BT124">
        <v>1</v>
      </c>
      <c r="BU124">
        <v>0</v>
      </c>
      <c r="BV124">
        <v>0</v>
      </c>
      <c r="BW124">
        <v>19</v>
      </c>
      <c r="BX124">
        <v>0</v>
      </c>
      <c r="BY124">
        <v>419.16666666666669</v>
      </c>
    </row>
    <row r="125" spans="1:77" hidden="1" x14ac:dyDescent="0.25">
      <c r="A125" t="str">
        <f t="shared" si="2"/>
        <v>201081 Feldolgozóipari gépek kezelőiI3 Szakiskola</v>
      </c>
      <c r="B125" t="str">
        <f t="shared" si="3"/>
        <v>201081 Feldolgozóipari gépek kezelőiI3 Szakiskola</v>
      </c>
      <c r="C125">
        <v>2003</v>
      </c>
      <c r="D125" t="s">
        <v>168</v>
      </c>
      <c r="E125" t="s">
        <v>169</v>
      </c>
      <c r="F125" s="4" t="s">
        <v>170</v>
      </c>
      <c r="H125" t="s">
        <v>159</v>
      </c>
      <c r="I125">
        <v>647</v>
      </c>
      <c r="J125">
        <v>36</v>
      </c>
      <c r="K125" t="s">
        <v>104</v>
      </c>
      <c r="L125" t="s">
        <v>105</v>
      </c>
      <c r="M125">
        <v>48</v>
      </c>
      <c r="N125">
        <v>0</v>
      </c>
      <c r="O125">
        <v>0</v>
      </c>
      <c r="P125">
        <v>0</v>
      </c>
      <c r="Q125">
        <v>705</v>
      </c>
      <c r="R125">
        <v>531.5</v>
      </c>
      <c r="S125">
        <v>121</v>
      </c>
      <c r="T125">
        <v>96</v>
      </c>
      <c r="U125">
        <v>0</v>
      </c>
      <c r="V125">
        <v>0</v>
      </c>
      <c r="W125">
        <v>23.5</v>
      </c>
      <c r="X125">
        <v>21.5</v>
      </c>
      <c r="Y125">
        <v>639.16666666666663</v>
      </c>
      <c r="Z125">
        <v>175</v>
      </c>
      <c r="AA125">
        <v>145.33333333333334</v>
      </c>
      <c r="AB125">
        <v>194.83333333333331</v>
      </c>
      <c r="AC125">
        <v>105.5</v>
      </c>
      <c r="AD125">
        <v>47.833333333333336</v>
      </c>
      <c r="AE125">
        <v>196.16666666666666</v>
      </c>
      <c r="AF125">
        <v>204.33333333333331</v>
      </c>
      <c r="AG125">
        <v>0</v>
      </c>
      <c r="AH125">
        <v>42.666666666666664</v>
      </c>
      <c r="AI125">
        <v>7</v>
      </c>
      <c r="AJ125">
        <v>43.5</v>
      </c>
      <c r="AK125">
        <v>0</v>
      </c>
      <c r="AL125">
        <v>23.333333333333332</v>
      </c>
      <c r="AM125">
        <v>38.666666666666664</v>
      </c>
      <c r="AN125">
        <v>43.5</v>
      </c>
      <c r="AO125">
        <v>156</v>
      </c>
      <c r="AP125">
        <v>3</v>
      </c>
      <c r="AQ125">
        <v>0</v>
      </c>
      <c r="AR125">
        <v>0</v>
      </c>
      <c r="AS125">
        <v>0</v>
      </c>
      <c r="AT125">
        <v>7</v>
      </c>
      <c r="AU125">
        <v>0</v>
      </c>
      <c r="AV125">
        <v>0</v>
      </c>
      <c r="AW125">
        <v>0</v>
      </c>
      <c r="AX125">
        <v>5.5</v>
      </c>
      <c r="AY125">
        <v>0</v>
      </c>
      <c r="AZ125">
        <v>82.666666666666657</v>
      </c>
      <c r="BA125">
        <v>0</v>
      </c>
      <c r="BB125">
        <v>0</v>
      </c>
      <c r="BC125">
        <v>0</v>
      </c>
      <c r="BD125">
        <v>2.5</v>
      </c>
      <c r="BE125">
        <v>0</v>
      </c>
      <c r="BF125">
        <v>3</v>
      </c>
      <c r="BG125">
        <v>20.5</v>
      </c>
      <c r="BH125">
        <v>0</v>
      </c>
      <c r="BI125">
        <v>0</v>
      </c>
      <c r="BJ125">
        <v>10</v>
      </c>
      <c r="BK125">
        <v>0</v>
      </c>
      <c r="BL125">
        <v>1478.1666666666667</v>
      </c>
      <c r="BM125">
        <v>0</v>
      </c>
      <c r="BN125">
        <v>39</v>
      </c>
      <c r="BO125">
        <v>0.66666666666666663</v>
      </c>
      <c r="BP125">
        <v>0</v>
      </c>
      <c r="BQ125">
        <v>1</v>
      </c>
      <c r="BR125">
        <v>1</v>
      </c>
      <c r="BS125">
        <v>1.5</v>
      </c>
      <c r="BT125">
        <v>0</v>
      </c>
      <c r="BU125">
        <v>0</v>
      </c>
      <c r="BV125">
        <v>0</v>
      </c>
      <c r="BW125">
        <v>0</v>
      </c>
      <c r="BX125">
        <v>0</v>
      </c>
      <c r="BY125">
        <v>5264.8333333333339</v>
      </c>
    </row>
    <row r="126" spans="1:77" hidden="1" x14ac:dyDescent="0.25">
      <c r="A126" t="str">
        <f t="shared" si="2"/>
        <v>201082 ÖsszeszerelőkI3 Szakiskola</v>
      </c>
      <c r="B126" t="str">
        <f t="shared" si="3"/>
        <v>201082 ÖsszeszerelőkI3 Szakiskola</v>
      </c>
      <c r="C126">
        <v>2004</v>
      </c>
      <c r="D126" t="s">
        <v>168</v>
      </c>
      <c r="E126" t="s">
        <v>169</v>
      </c>
      <c r="F126" s="4" t="s">
        <v>170</v>
      </c>
      <c r="H126" t="s">
        <v>159</v>
      </c>
      <c r="I126">
        <v>648</v>
      </c>
      <c r="J126">
        <v>37</v>
      </c>
      <c r="K126" t="s">
        <v>106</v>
      </c>
      <c r="L126" t="s">
        <v>142</v>
      </c>
      <c r="M126">
        <v>0</v>
      </c>
      <c r="N126">
        <v>0</v>
      </c>
      <c r="O126">
        <v>0</v>
      </c>
      <c r="P126">
        <v>0</v>
      </c>
      <c r="Q126">
        <v>7</v>
      </c>
      <c r="R126">
        <v>0</v>
      </c>
      <c r="S126">
        <v>0</v>
      </c>
      <c r="T126">
        <v>15</v>
      </c>
      <c r="U126">
        <v>0</v>
      </c>
      <c r="V126">
        <v>0</v>
      </c>
      <c r="W126">
        <v>0</v>
      </c>
      <c r="X126">
        <v>0</v>
      </c>
      <c r="Y126">
        <v>185.66666666666666</v>
      </c>
      <c r="Z126">
        <v>19</v>
      </c>
      <c r="AA126">
        <v>0</v>
      </c>
      <c r="AB126">
        <v>32.333333333333329</v>
      </c>
      <c r="AC126">
        <v>733</v>
      </c>
      <c r="AD126">
        <v>256.33333333333337</v>
      </c>
      <c r="AE126">
        <v>202.66666666666669</v>
      </c>
      <c r="AF126">
        <v>322.33333333333337</v>
      </c>
      <c r="AG126">
        <v>0</v>
      </c>
      <c r="AH126">
        <v>53</v>
      </c>
      <c r="AI126">
        <v>0</v>
      </c>
      <c r="AJ126">
        <v>0</v>
      </c>
      <c r="AK126">
        <v>0</v>
      </c>
      <c r="AL126">
        <v>2.333333333333333</v>
      </c>
      <c r="AM126">
        <v>0</v>
      </c>
      <c r="AN126">
        <v>0</v>
      </c>
      <c r="AO126">
        <v>0</v>
      </c>
      <c r="AP126">
        <v>0</v>
      </c>
      <c r="AQ126">
        <v>0</v>
      </c>
      <c r="AR126">
        <v>0</v>
      </c>
      <c r="AS126">
        <v>0</v>
      </c>
      <c r="AT126">
        <v>0</v>
      </c>
      <c r="AU126">
        <v>0</v>
      </c>
      <c r="AV126">
        <v>0</v>
      </c>
      <c r="AW126">
        <v>0</v>
      </c>
      <c r="AX126">
        <v>0</v>
      </c>
      <c r="AY126">
        <v>0</v>
      </c>
      <c r="AZ126">
        <v>61.666666666666664</v>
      </c>
      <c r="BA126">
        <v>0</v>
      </c>
      <c r="BB126">
        <v>0</v>
      </c>
      <c r="BC126">
        <v>0</v>
      </c>
      <c r="BD126">
        <v>16</v>
      </c>
      <c r="BE126">
        <v>0</v>
      </c>
      <c r="BF126">
        <v>0</v>
      </c>
      <c r="BG126">
        <v>0</v>
      </c>
      <c r="BH126">
        <v>0</v>
      </c>
      <c r="BI126">
        <v>0</v>
      </c>
      <c r="BJ126">
        <v>0</v>
      </c>
      <c r="BK126">
        <v>0</v>
      </c>
      <c r="BL126">
        <v>509.66666666666663</v>
      </c>
      <c r="BM126">
        <v>0</v>
      </c>
      <c r="BN126">
        <v>0</v>
      </c>
      <c r="BO126">
        <v>0</v>
      </c>
      <c r="BP126">
        <v>0</v>
      </c>
      <c r="BQ126">
        <v>0</v>
      </c>
      <c r="BR126">
        <v>0</v>
      </c>
      <c r="BS126">
        <v>0</v>
      </c>
      <c r="BT126">
        <v>0</v>
      </c>
      <c r="BU126">
        <v>0</v>
      </c>
      <c r="BV126">
        <v>0</v>
      </c>
      <c r="BW126">
        <v>0</v>
      </c>
      <c r="BX126">
        <v>0</v>
      </c>
      <c r="BY126">
        <v>2416</v>
      </c>
    </row>
    <row r="127" spans="1:77" hidden="1" x14ac:dyDescent="0.25">
      <c r="A127" t="str">
        <f t="shared" si="2"/>
        <v>201083 Helyhez kötött gépek kezelőiI3 Szakiskola</v>
      </c>
      <c r="B127" t="str">
        <f t="shared" si="3"/>
        <v>201083 Helyhez kötött gépek kezelőiI3 Szakiskola</v>
      </c>
      <c r="C127">
        <v>2005</v>
      </c>
      <c r="D127" t="s">
        <v>168</v>
      </c>
      <c r="E127" t="s">
        <v>169</v>
      </c>
      <c r="F127" s="4" t="s">
        <v>170</v>
      </c>
      <c r="H127" t="s">
        <v>159</v>
      </c>
      <c r="I127">
        <v>649</v>
      </c>
      <c r="J127">
        <v>38</v>
      </c>
      <c r="K127" t="s">
        <v>107</v>
      </c>
      <c r="L127" t="s">
        <v>143</v>
      </c>
      <c r="M127">
        <v>7</v>
      </c>
      <c r="N127">
        <v>0</v>
      </c>
      <c r="O127">
        <v>0</v>
      </c>
      <c r="P127">
        <v>54</v>
      </c>
      <c r="Q127">
        <v>294.5</v>
      </c>
      <c r="R127">
        <v>3</v>
      </c>
      <c r="S127">
        <v>0.5</v>
      </c>
      <c r="T127">
        <v>25</v>
      </c>
      <c r="U127">
        <v>0</v>
      </c>
      <c r="V127">
        <v>0</v>
      </c>
      <c r="W127">
        <v>0</v>
      </c>
      <c r="X127">
        <v>0</v>
      </c>
      <c r="Y127">
        <v>0</v>
      </c>
      <c r="Z127">
        <v>0</v>
      </c>
      <c r="AA127">
        <v>78</v>
      </c>
      <c r="AB127">
        <v>23</v>
      </c>
      <c r="AC127">
        <v>118</v>
      </c>
      <c r="AD127">
        <v>0</v>
      </c>
      <c r="AE127">
        <v>0</v>
      </c>
      <c r="AF127">
        <v>10</v>
      </c>
      <c r="AG127">
        <v>0</v>
      </c>
      <c r="AH127">
        <v>0</v>
      </c>
      <c r="AI127">
        <v>0</v>
      </c>
      <c r="AJ127">
        <v>21</v>
      </c>
      <c r="AK127">
        <v>197.5</v>
      </c>
      <c r="AL127">
        <v>3</v>
      </c>
      <c r="AM127">
        <v>42</v>
      </c>
      <c r="AN127">
        <v>0</v>
      </c>
      <c r="AO127">
        <v>86</v>
      </c>
      <c r="AP127">
        <v>0</v>
      </c>
      <c r="AQ127">
        <v>0</v>
      </c>
      <c r="AR127">
        <v>0</v>
      </c>
      <c r="AS127">
        <v>0</v>
      </c>
      <c r="AT127">
        <v>0</v>
      </c>
      <c r="AU127">
        <v>0</v>
      </c>
      <c r="AV127">
        <v>3</v>
      </c>
      <c r="AW127">
        <v>0</v>
      </c>
      <c r="AX127">
        <v>0</v>
      </c>
      <c r="AY127">
        <v>0</v>
      </c>
      <c r="AZ127">
        <v>0</v>
      </c>
      <c r="BA127">
        <v>0</v>
      </c>
      <c r="BB127">
        <v>0</v>
      </c>
      <c r="BC127">
        <v>0</v>
      </c>
      <c r="BD127">
        <v>34.5</v>
      </c>
      <c r="BE127">
        <v>0</v>
      </c>
      <c r="BF127">
        <v>3</v>
      </c>
      <c r="BG127">
        <v>0</v>
      </c>
      <c r="BH127">
        <v>0</v>
      </c>
      <c r="BI127">
        <v>9</v>
      </c>
      <c r="BJ127">
        <v>0</v>
      </c>
      <c r="BK127">
        <v>0</v>
      </c>
      <c r="BL127">
        <v>9</v>
      </c>
      <c r="BM127">
        <v>0</v>
      </c>
      <c r="BN127">
        <v>23</v>
      </c>
      <c r="BO127">
        <v>66</v>
      </c>
      <c r="BP127">
        <v>64.5</v>
      </c>
      <c r="BQ127">
        <v>24</v>
      </c>
      <c r="BR127">
        <v>38</v>
      </c>
      <c r="BS127">
        <v>40.5</v>
      </c>
      <c r="BT127">
        <v>14</v>
      </c>
      <c r="BU127">
        <v>0</v>
      </c>
      <c r="BV127">
        <v>0</v>
      </c>
      <c r="BW127">
        <v>94.5</v>
      </c>
      <c r="BX127">
        <v>0</v>
      </c>
      <c r="BY127">
        <v>1385.5</v>
      </c>
    </row>
    <row r="128" spans="1:77" hidden="1" x14ac:dyDescent="0.25">
      <c r="A128" t="str">
        <f t="shared" si="2"/>
        <v>201084 Járművezetők és mobil gépek kezelőiI3 Szakiskola</v>
      </c>
      <c r="B128" t="str">
        <f t="shared" si="3"/>
        <v>201084 Járművezetők és mobil gépek kezelőiI3 Szakiskola</v>
      </c>
      <c r="C128">
        <v>2006</v>
      </c>
      <c r="D128" t="s">
        <v>168</v>
      </c>
      <c r="E128" t="s">
        <v>169</v>
      </c>
      <c r="F128" s="4" t="s">
        <v>170</v>
      </c>
      <c r="H128" t="s">
        <v>159</v>
      </c>
      <c r="I128">
        <v>650</v>
      </c>
      <c r="J128">
        <v>39</v>
      </c>
      <c r="K128" t="s">
        <v>144</v>
      </c>
      <c r="L128" t="s">
        <v>145</v>
      </c>
      <c r="M128">
        <v>822</v>
      </c>
      <c r="N128">
        <v>216</v>
      </c>
      <c r="O128">
        <v>14</v>
      </c>
      <c r="P128">
        <v>115</v>
      </c>
      <c r="Q128">
        <v>441</v>
      </c>
      <c r="R128">
        <v>28</v>
      </c>
      <c r="S128">
        <v>21</v>
      </c>
      <c r="T128">
        <v>102</v>
      </c>
      <c r="U128">
        <v>0</v>
      </c>
      <c r="V128">
        <v>21</v>
      </c>
      <c r="W128">
        <v>6</v>
      </c>
      <c r="X128">
        <v>0</v>
      </c>
      <c r="Y128">
        <v>60</v>
      </c>
      <c r="Z128">
        <v>131</v>
      </c>
      <c r="AA128">
        <v>15</v>
      </c>
      <c r="AB128">
        <v>101</v>
      </c>
      <c r="AC128">
        <v>103</v>
      </c>
      <c r="AD128">
        <v>41</v>
      </c>
      <c r="AE128">
        <v>20</v>
      </c>
      <c r="AF128">
        <v>0</v>
      </c>
      <c r="AG128">
        <v>0</v>
      </c>
      <c r="AH128">
        <v>22</v>
      </c>
      <c r="AI128">
        <v>19</v>
      </c>
      <c r="AJ128">
        <v>0</v>
      </c>
      <c r="AK128">
        <v>9.5</v>
      </c>
      <c r="AL128">
        <v>234</v>
      </c>
      <c r="AM128">
        <v>798</v>
      </c>
      <c r="AN128">
        <v>115</v>
      </c>
      <c r="AO128">
        <v>487</v>
      </c>
      <c r="AP128">
        <v>440.5</v>
      </c>
      <c r="AQ128">
        <v>3056</v>
      </c>
      <c r="AR128">
        <v>48</v>
      </c>
      <c r="AS128">
        <v>0</v>
      </c>
      <c r="AT128">
        <v>637</v>
      </c>
      <c r="AU128">
        <v>34</v>
      </c>
      <c r="AV128">
        <v>115</v>
      </c>
      <c r="AW128">
        <v>9</v>
      </c>
      <c r="AX128">
        <v>54</v>
      </c>
      <c r="AY128">
        <v>0</v>
      </c>
      <c r="AZ128">
        <v>0</v>
      </c>
      <c r="BA128">
        <v>1</v>
      </c>
      <c r="BB128">
        <v>0</v>
      </c>
      <c r="BC128">
        <v>0</v>
      </c>
      <c r="BD128">
        <v>84</v>
      </c>
      <c r="BE128">
        <v>0</v>
      </c>
      <c r="BF128">
        <v>21</v>
      </c>
      <c r="BG128">
        <v>18</v>
      </c>
      <c r="BH128">
        <v>38</v>
      </c>
      <c r="BI128">
        <v>12</v>
      </c>
      <c r="BJ128">
        <v>0</v>
      </c>
      <c r="BK128">
        <v>62</v>
      </c>
      <c r="BL128">
        <v>32</v>
      </c>
      <c r="BM128">
        <v>0</v>
      </c>
      <c r="BN128">
        <v>162</v>
      </c>
      <c r="BO128">
        <v>260</v>
      </c>
      <c r="BP128">
        <v>43</v>
      </c>
      <c r="BQ128">
        <v>111.5</v>
      </c>
      <c r="BR128">
        <v>45.5</v>
      </c>
      <c r="BS128">
        <v>4</v>
      </c>
      <c r="BT128">
        <v>0.5</v>
      </c>
      <c r="BU128">
        <v>0</v>
      </c>
      <c r="BV128">
        <v>0</v>
      </c>
      <c r="BW128">
        <v>96</v>
      </c>
      <c r="BX128">
        <v>0</v>
      </c>
      <c r="BY128">
        <v>9325.5</v>
      </c>
    </row>
    <row r="129" spans="1:77" hidden="1" x14ac:dyDescent="0.25">
      <c r="A129" t="str">
        <f t="shared" si="2"/>
        <v>201091 Takarítók és hasonló jellegű egyszerű foglalkozásokI3 Szakiskola</v>
      </c>
      <c r="B129" t="str">
        <f t="shared" si="3"/>
        <v>201091 Takarítók és hasonló jellegű egyszerű foglalkozásokI3 Szakiskola</v>
      </c>
      <c r="C129">
        <v>2007</v>
      </c>
      <c r="D129" t="s">
        <v>168</v>
      </c>
      <c r="E129" t="s">
        <v>169</v>
      </c>
      <c r="F129" s="4" t="s">
        <v>170</v>
      </c>
      <c r="H129" t="s">
        <v>159</v>
      </c>
      <c r="I129">
        <v>651</v>
      </c>
      <c r="J129">
        <v>40</v>
      </c>
      <c r="K129" t="s">
        <v>108</v>
      </c>
      <c r="L129" t="s">
        <v>146</v>
      </c>
      <c r="M129">
        <v>91</v>
      </c>
      <c r="N129">
        <v>102</v>
      </c>
      <c r="O129">
        <v>1</v>
      </c>
      <c r="P129">
        <v>5</v>
      </c>
      <c r="Q129">
        <v>37</v>
      </c>
      <c r="R129">
        <v>32</v>
      </c>
      <c r="S129">
        <v>0.5</v>
      </c>
      <c r="T129">
        <v>0</v>
      </c>
      <c r="U129">
        <v>4</v>
      </c>
      <c r="V129">
        <v>0</v>
      </c>
      <c r="W129">
        <v>30</v>
      </c>
      <c r="X129">
        <v>10</v>
      </c>
      <c r="Y129">
        <v>13</v>
      </c>
      <c r="Z129">
        <v>0</v>
      </c>
      <c r="AA129">
        <v>19</v>
      </c>
      <c r="AB129">
        <v>12</v>
      </c>
      <c r="AC129">
        <v>0</v>
      </c>
      <c r="AD129">
        <v>0</v>
      </c>
      <c r="AE129">
        <v>0</v>
      </c>
      <c r="AF129">
        <v>13</v>
      </c>
      <c r="AG129">
        <v>0</v>
      </c>
      <c r="AH129">
        <v>1</v>
      </c>
      <c r="AI129">
        <v>30</v>
      </c>
      <c r="AJ129">
        <v>13</v>
      </c>
      <c r="AK129">
        <v>8</v>
      </c>
      <c r="AL129">
        <v>24</v>
      </c>
      <c r="AM129">
        <v>145</v>
      </c>
      <c r="AN129">
        <v>69</v>
      </c>
      <c r="AO129">
        <v>48</v>
      </c>
      <c r="AP129">
        <v>165</v>
      </c>
      <c r="AQ129">
        <v>24</v>
      </c>
      <c r="AR129">
        <v>0</v>
      </c>
      <c r="AS129">
        <v>0</v>
      </c>
      <c r="AT129">
        <v>78</v>
      </c>
      <c r="AU129">
        <v>0</v>
      </c>
      <c r="AV129">
        <v>180</v>
      </c>
      <c r="AW129">
        <v>0</v>
      </c>
      <c r="AX129">
        <v>0</v>
      </c>
      <c r="AY129">
        <v>0</v>
      </c>
      <c r="AZ129">
        <v>1</v>
      </c>
      <c r="BA129">
        <v>49</v>
      </c>
      <c r="BB129">
        <v>0</v>
      </c>
      <c r="BC129">
        <v>0</v>
      </c>
      <c r="BD129">
        <v>90</v>
      </c>
      <c r="BE129">
        <v>0</v>
      </c>
      <c r="BF129">
        <v>0</v>
      </c>
      <c r="BG129">
        <v>1</v>
      </c>
      <c r="BH129">
        <v>11</v>
      </c>
      <c r="BI129">
        <v>0</v>
      </c>
      <c r="BJ129">
        <v>41</v>
      </c>
      <c r="BK129">
        <v>0</v>
      </c>
      <c r="BL129">
        <v>3</v>
      </c>
      <c r="BM129">
        <v>0</v>
      </c>
      <c r="BN129">
        <v>781</v>
      </c>
      <c r="BO129">
        <v>729</v>
      </c>
      <c r="BP129">
        <v>685.5</v>
      </c>
      <c r="BQ129">
        <v>295</v>
      </c>
      <c r="BR129">
        <v>265.5</v>
      </c>
      <c r="BS129">
        <v>24</v>
      </c>
      <c r="BT129">
        <v>93.5</v>
      </c>
      <c r="BU129">
        <v>27</v>
      </c>
      <c r="BV129">
        <v>0</v>
      </c>
      <c r="BW129">
        <v>97.5</v>
      </c>
      <c r="BX129">
        <v>0</v>
      </c>
      <c r="BY129">
        <v>4348.5</v>
      </c>
    </row>
    <row r="130" spans="1:77" hidden="1" x14ac:dyDescent="0.25">
      <c r="A130" t="str">
        <f t="shared" si="2"/>
        <v>201092 Egyszerű szolgáltatási, szállítási és hasonló foglalkozásokI3 Szakiskola</v>
      </c>
      <c r="B130" t="str">
        <f t="shared" si="3"/>
        <v>201092 Egyszerű szolgáltatási, szállítási és hasonló foglalkozásokI3 Szakiskola</v>
      </c>
      <c r="C130">
        <v>2008</v>
      </c>
      <c r="D130" t="s">
        <v>168</v>
      </c>
      <c r="E130" t="s">
        <v>169</v>
      </c>
      <c r="F130" s="4" t="s">
        <v>170</v>
      </c>
      <c r="H130" t="s">
        <v>159</v>
      </c>
      <c r="I130">
        <v>652</v>
      </c>
      <c r="J130">
        <v>41</v>
      </c>
      <c r="K130" t="s">
        <v>109</v>
      </c>
      <c r="L130" t="s">
        <v>147</v>
      </c>
      <c r="M130">
        <v>159.33333333333331</v>
      </c>
      <c r="N130">
        <v>45.666666666666664</v>
      </c>
      <c r="O130">
        <v>13.666666666666666</v>
      </c>
      <c r="P130">
        <v>75</v>
      </c>
      <c r="Q130">
        <v>784.66666666666663</v>
      </c>
      <c r="R130">
        <v>206.33333333333331</v>
      </c>
      <c r="S130">
        <v>90.333333333333329</v>
      </c>
      <c r="T130">
        <v>20.333333333333332</v>
      </c>
      <c r="U130">
        <v>0.33333333333333331</v>
      </c>
      <c r="V130">
        <v>0</v>
      </c>
      <c r="W130">
        <v>101.66666666666666</v>
      </c>
      <c r="X130">
        <v>3.333333333333333</v>
      </c>
      <c r="Y130">
        <v>213.66666666666666</v>
      </c>
      <c r="Z130">
        <v>43.333333333333329</v>
      </c>
      <c r="AA130">
        <v>11.333333333333332</v>
      </c>
      <c r="AB130">
        <v>80.666666666666657</v>
      </c>
      <c r="AC130">
        <v>75</v>
      </c>
      <c r="AD130">
        <v>101</v>
      </c>
      <c r="AE130">
        <v>97</v>
      </c>
      <c r="AF130">
        <v>31.333333333333332</v>
      </c>
      <c r="AG130">
        <v>0</v>
      </c>
      <c r="AH130">
        <v>78</v>
      </c>
      <c r="AI130">
        <v>156.33333333333331</v>
      </c>
      <c r="AJ130">
        <v>73</v>
      </c>
      <c r="AK130">
        <v>30.5</v>
      </c>
      <c r="AL130">
        <v>251.83333333333331</v>
      </c>
      <c r="AM130">
        <v>604</v>
      </c>
      <c r="AN130">
        <v>364.33333333333331</v>
      </c>
      <c r="AO130">
        <v>902.83333333333337</v>
      </c>
      <c r="AP130">
        <v>474.16666666666663</v>
      </c>
      <c r="AQ130">
        <v>241.99999999999997</v>
      </c>
      <c r="AR130">
        <v>0</v>
      </c>
      <c r="AS130">
        <v>0</v>
      </c>
      <c r="AT130">
        <v>277.33333333333331</v>
      </c>
      <c r="AU130">
        <v>84</v>
      </c>
      <c r="AV130">
        <v>1208</v>
      </c>
      <c r="AW130">
        <v>0</v>
      </c>
      <c r="AX130">
        <v>18</v>
      </c>
      <c r="AY130">
        <v>0</v>
      </c>
      <c r="AZ130">
        <v>0</v>
      </c>
      <c r="BA130">
        <v>0</v>
      </c>
      <c r="BB130">
        <v>0</v>
      </c>
      <c r="BC130">
        <v>0</v>
      </c>
      <c r="BD130">
        <v>203.33333333333334</v>
      </c>
      <c r="BE130">
        <v>0</v>
      </c>
      <c r="BF130">
        <v>0</v>
      </c>
      <c r="BG130">
        <v>79</v>
      </c>
      <c r="BH130">
        <v>39</v>
      </c>
      <c r="BI130">
        <v>0</v>
      </c>
      <c r="BJ130">
        <v>0</v>
      </c>
      <c r="BK130">
        <v>36.666666666666664</v>
      </c>
      <c r="BL130">
        <v>131.83333333333331</v>
      </c>
      <c r="BM130">
        <v>0</v>
      </c>
      <c r="BN130">
        <v>289.66666666666663</v>
      </c>
      <c r="BO130">
        <v>1441.3333333333333</v>
      </c>
      <c r="BP130">
        <v>501.83333333333331</v>
      </c>
      <c r="BQ130">
        <v>129.00000000000003</v>
      </c>
      <c r="BR130">
        <v>300.16666666666669</v>
      </c>
      <c r="BS130">
        <v>110</v>
      </c>
      <c r="BT130">
        <v>66.166666666666671</v>
      </c>
      <c r="BU130">
        <v>5.333333333333333</v>
      </c>
      <c r="BV130">
        <v>0</v>
      </c>
      <c r="BW130">
        <v>42</v>
      </c>
      <c r="BX130">
        <v>0</v>
      </c>
      <c r="BY130">
        <v>10293.666666666666</v>
      </c>
    </row>
    <row r="131" spans="1:77" hidden="1" x14ac:dyDescent="0.25">
      <c r="A131" t="str">
        <f t="shared" si="2"/>
        <v>201093 Egyszerű ipari, építőipari, mezőgazdasági foglalkozásokI3 Szakiskola</v>
      </c>
      <c r="B131" t="str">
        <f t="shared" si="3"/>
        <v>201093 Egyszerű ipari, építőipari, mezőgazdasági foglalkozásokI3 Szakiskola</v>
      </c>
      <c r="C131">
        <v>2009</v>
      </c>
      <c r="D131" t="s">
        <v>168</v>
      </c>
      <c r="E131" t="s">
        <v>169</v>
      </c>
      <c r="F131" s="4" t="s">
        <v>170</v>
      </c>
      <c r="H131" t="s">
        <v>159</v>
      </c>
      <c r="I131">
        <v>653</v>
      </c>
      <c r="J131">
        <v>42</v>
      </c>
      <c r="K131" t="s">
        <v>148</v>
      </c>
      <c r="L131" t="s">
        <v>149</v>
      </c>
      <c r="M131">
        <v>175.66666666666669</v>
      </c>
      <c r="N131">
        <v>177.33333333333331</v>
      </c>
      <c r="O131">
        <v>34.333333333333329</v>
      </c>
      <c r="P131">
        <v>0</v>
      </c>
      <c r="Q131">
        <v>141.33333333333331</v>
      </c>
      <c r="R131">
        <v>32.666666666666664</v>
      </c>
      <c r="S131">
        <v>68.666666666666657</v>
      </c>
      <c r="T131">
        <v>28.666666666666664</v>
      </c>
      <c r="U131">
        <v>0.66666666666666663</v>
      </c>
      <c r="V131">
        <v>0</v>
      </c>
      <c r="W131">
        <v>19.333333333333332</v>
      </c>
      <c r="X131">
        <v>6.6666666666666661</v>
      </c>
      <c r="Y131">
        <v>41.333333333333329</v>
      </c>
      <c r="Z131">
        <v>14.666666666666664</v>
      </c>
      <c r="AA131">
        <v>18.666666666666664</v>
      </c>
      <c r="AB131">
        <v>77.333333333333329</v>
      </c>
      <c r="AC131">
        <v>0</v>
      </c>
      <c r="AD131">
        <v>0</v>
      </c>
      <c r="AE131">
        <v>39.999999999999993</v>
      </c>
      <c r="AF131">
        <v>16.666666666666664</v>
      </c>
      <c r="AG131">
        <v>0</v>
      </c>
      <c r="AH131">
        <v>82</v>
      </c>
      <c r="AI131">
        <v>16.666666666666664</v>
      </c>
      <c r="AJ131">
        <v>0</v>
      </c>
      <c r="AK131">
        <v>22.333333333333332</v>
      </c>
      <c r="AL131">
        <v>52.666666666666664</v>
      </c>
      <c r="AM131">
        <v>1135.1666666666665</v>
      </c>
      <c r="AN131">
        <v>180.66666666666666</v>
      </c>
      <c r="AO131">
        <v>163.66666666666666</v>
      </c>
      <c r="AP131">
        <v>365.33333333333331</v>
      </c>
      <c r="AQ131">
        <v>14</v>
      </c>
      <c r="AR131">
        <v>0</v>
      </c>
      <c r="AS131">
        <v>0</v>
      </c>
      <c r="AT131">
        <v>64.166666666666657</v>
      </c>
      <c r="AU131">
        <v>0</v>
      </c>
      <c r="AV131">
        <v>90</v>
      </c>
      <c r="AW131">
        <v>0</v>
      </c>
      <c r="AX131">
        <v>0</v>
      </c>
      <c r="AY131">
        <v>0</v>
      </c>
      <c r="AZ131">
        <v>0</v>
      </c>
      <c r="BA131">
        <v>0</v>
      </c>
      <c r="BB131">
        <v>0</v>
      </c>
      <c r="BC131">
        <v>0</v>
      </c>
      <c r="BD131">
        <v>8.6666666666666661</v>
      </c>
      <c r="BE131">
        <v>0</v>
      </c>
      <c r="BF131">
        <v>0</v>
      </c>
      <c r="BG131">
        <v>0</v>
      </c>
      <c r="BH131">
        <v>5</v>
      </c>
      <c r="BI131">
        <v>0</v>
      </c>
      <c r="BJ131">
        <v>0</v>
      </c>
      <c r="BK131">
        <v>13.333333333333332</v>
      </c>
      <c r="BL131">
        <v>80.666666666666657</v>
      </c>
      <c r="BM131">
        <v>0</v>
      </c>
      <c r="BN131">
        <v>173.33333333333331</v>
      </c>
      <c r="BO131">
        <v>1541</v>
      </c>
      <c r="BP131">
        <v>35.666666666666664</v>
      </c>
      <c r="BQ131">
        <v>26.000000000000004</v>
      </c>
      <c r="BR131">
        <v>221.33333333333334</v>
      </c>
      <c r="BS131">
        <v>13.999999999999998</v>
      </c>
      <c r="BT131">
        <v>80.333333333333329</v>
      </c>
      <c r="BU131">
        <v>0.66666666666666663</v>
      </c>
      <c r="BV131">
        <v>0</v>
      </c>
      <c r="BW131">
        <v>8</v>
      </c>
      <c r="BX131">
        <v>0</v>
      </c>
      <c r="BY131">
        <v>5288.6666666666661</v>
      </c>
    </row>
    <row r="132" spans="1:77" hidden="1" x14ac:dyDescent="0.25">
      <c r="A132" t="str">
        <f t="shared" si="2"/>
        <v>201001 Fegyveres szervek felsőfokú képesítést igénylő foglalkozásaiI4 Szakmunkásképző iskola</v>
      </c>
      <c r="B132" t="str">
        <f t="shared" si="3"/>
        <v>201001 Fegyveres szervek felsőfokú képesítést igénylő foglalkozásaiI4 Szakmunkásképző iskola</v>
      </c>
      <c r="C132">
        <v>2641</v>
      </c>
      <c r="D132" t="s">
        <v>168</v>
      </c>
      <c r="E132" t="s">
        <v>169</v>
      </c>
      <c r="F132" s="4" t="s">
        <v>170</v>
      </c>
      <c r="H132" t="s">
        <v>160</v>
      </c>
      <c r="I132">
        <v>612</v>
      </c>
      <c r="J132">
        <v>1</v>
      </c>
      <c r="K132" t="s">
        <v>65</v>
      </c>
      <c r="L132" t="s">
        <v>66</v>
      </c>
      <c r="M132">
        <v>0</v>
      </c>
      <c r="N132">
        <v>0</v>
      </c>
      <c r="O132">
        <v>0</v>
      </c>
      <c r="P132">
        <v>0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  <c r="AA132">
        <v>0</v>
      </c>
      <c r="AB132">
        <v>0</v>
      </c>
      <c r="AC132">
        <v>0</v>
      </c>
      <c r="AD132">
        <v>0</v>
      </c>
      <c r="AE132">
        <v>0</v>
      </c>
      <c r="AF132">
        <v>0</v>
      </c>
      <c r="AG132">
        <v>0</v>
      </c>
      <c r="AH132">
        <v>0</v>
      </c>
      <c r="AI132">
        <v>0</v>
      </c>
      <c r="AJ132">
        <v>0</v>
      </c>
      <c r="AK132">
        <v>0</v>
      </c>
      <c r="AL132">
        <v>0</v>
      </c>
      <c r="AM132">
        <v>0</v>
      </c>
      <c r="AN132">
        <v>0</v>
      </c>
      <c r="AO132">
        <v>0</v>
      </c>
      <c r="AP132">
        <v>0</v>
      </c>
      <c r="AQ132">
        <v>0</v>
      </c>
      <c r="AR132">
        <v>0</v>
      </c>
      <c r="AS132">
        <v>0</v>
      </c>
      <c r="AT132">
        <v>0</v>
      </c>
      <c r="AU132">
        <v>0</v>
      </c>
      <c r="AV132">
        <v>0</v>
      </c>
      <c r="AW132">
        <v>0</v>
      </c>
      <c r="AX132">
        <v>0</v>
      </c>
      <c r="AY132">
        <v>0</v>
      </c>
      <c r="AZ132">
        <v>0</v>
      </c>
      <c r="BA132">
        <v>0</v>
      </c>
      <c r="BB132">
        <v>0</v>
      </c>
      <c r="BC132">
        <v>0</v>
      </c>
      <c r="BD132">
        <v>0</v>
      </c>
      <c r="BE132">
        <v>0</v>
      </c>
      <c r="BF132">
        <v>0</v>
      </c>
      <c r="BG132">
        <v>0</v>
      </c>
      <c r="BH132">
        <v>0</v>
      </c>
      <c r="BI132">
        <v>0</v>
      </c>
      <c r="BJ132">
        <v>0</v>
      </c>
      <c r="BK132">
        <v>0</v>
      </c>
      <c r="BL132">
        <v>0</v>
      </c>
      <c r="BM132">
        <v>0</v>
      </c>
      <c r="BN132">
        <v>0</v>
      </c>
      <c r="BO132">
        <v>23</v>
      </c>
      <c r="BP132">
        <v>0</v>
      </c>
      <c r="BQ132">
        <v>0</v>
      </c>
      <c r="BR132">
        <v>0</v>
      </c>
      <c r="BS132">
        <v>0</v>
      </c>
      <c r="BT132">
        <v>0</v>
      </c>
      <c r="BU132">
        <v>0</v>
      </c>
      <c r="BV132">
        <v>0</v>
      </c>
      <c r="BW132">
        <v>0</v>
      </c>
      <c r="BX132">
        <v>0</v>
      </c>
      <c r="BY132">
        <v>23</v>
      </c>
    </row>
    <row r="133" spans="1:77" hidden="1" x14ac:dyDescent="0.25">
      <c r="A133" t="str">
        <f t="shared" si="2"/>
        <v>201002 Fegyveres szervek középfokú képesítést igénylő foglalkozásaiI4 Szakmunkásképző iskola</v>
      </c>
      <c r="B133" t="str">
        <f t="shared" si="3"/>
        <v>201002 Fegyveres szervek középfokú képesítést igénylő foglalkozásaiI4 Szakmunkásképző iskola</v>
      </c>
      <c r="C133">
        <v>2642</v>
      </c>
      <c r="D133" t="s">
        <v>168</v>
      </c>
      <c r="E133" t="s">
        <v>169</v>
      </c>
      <c r="F133" s="4" t="s">
        <v>170</v>
      </c>
      <c r="H133" t="s">
        <v>160</v>
      </c>
      <c r="I133">
        <v>613</v>
      </c>
      <c r="J133">
        <v>2</v>
      </c>
      <c r="K133" t="s">
        <v>67</v>
      </c>
      <c r="L133" t="s">
        <v>68</v>
      </c>
      <c r="M133">
        <v>0</v>
      </c>
      <c r="N133">
        <v>0</v>
      </c>
      <c r="O133">
        <v>0</v>
      </c>
      <c r="P133">
        <v>0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0</v>
      </c>
      <c r="AA133">
        <v>0</v>
      </c>
      <c r="AB133">
        <v>0</v>
      </c>
      <c r="AC133">
        <v>0</v>
      </c>
      <c r="AD133">
        <v>0</v>
      </c>
      <c r="AE133">
        <v>0</v>
      </c>
      <c r="AF133">
        <v>0</v>
      </c>
      <c r="AG133">
        <v>0</v>
      </c>
      <c r="AH133">
        <v>0</v>
      </c>
      <c r="AI133">
        <v>0</v>
      </c>
      <c r="AJ133">
        <v>0</v>
      </c>
      <c r="AK133">
        <v>0</v>
      </c>
      <c r="AL133">
        <v>0</v>
      </c>
      <c r="AM133">
        <v>0</v>
      </c>
      <c r="AN133">
        <v>0</v>
      </c>
      <c r="AO133">
        <v>0</v>
      </c>
      <c r="AP133">
        <v>0</v>
      </c>
      <c r="AQ133">
        <v>0</v>
      </c>
      <c r="AR133">
        <v>0</v>
      </c>
      <c r="AS133">
        <v>0</v>
      </c>
      <c r="AT133">
        <v>0</v>
      </c>
      <c r="AU133">
        <v>0</v>
      </c>
      <c r="AV133">
        <v>0</v>
      </c>
      <c r="AW133">
        <v>0</v>
      </c>
      <c r="AX133">
        <v>0</v>
      </c>
      <c r="AY133">
        <v>0</v>
      </c>
      <c r="AZ133">
        <v>0</v>
      </c>
      <c r="BA133">
        <v>0</v>
      </c>
      <c r="BB133">
        <v>0</v>
      </c>
      <c r="BC133">
        <v>0</v>
      </c>
      <c r="BD133">
        <v>0</v>
      </c>
      <c r="BE133">
        <v>0</v>
      </c>
      <c r="BF133">
        <v>0</v>
      </c>
      <c r="BG133">
        <v>0</v>
      </c>
      <c r="BH133">
        <v>0</v>
      </c>
      <c r="BI133">
        <v>0</v>
      </c>
      <c r="BJ133">
        <v>0</v>
      </c>
      <c r="BK133">
        <v>0</v>
      </c>
      <c r="BL133">
        <v>0</v>
      </c>
      <c r="BM133">
        <v>0</v>
      </c>
      <c r="BN133">
        <v>0</v>
      </c>
      <c r="BO133">
        <v>726</v>
      </c>
      <c r="BP133">
        <v>3</v>
      </c>
      <c r="BQ133">
        <v>0</v>
      </c>
      <c r="BR133">
        <v>0</v>
      </c>
      <c r="BS133">
        <v>0</v>
      </c>
      <c r="BT133">
        <v>0</v>
      </c>
      <c r="BU133">
        <v>0</v>
      </c>
      <c r="BV133">
        <v>0</v>
      </c>
      <c r="BW133">
        <v>0</v>
      </c>
      <c r="BX133">
        <v>0</v>
      </c>
      <c r="BY133">
        <v>729</v>
      </c>
    </row>
    <row r="134" spans="1:77" hidden="1" x14ac:dyDescent="0.25">
      <c r="A134" t="str">
        <f t="shared" si="2"/>
        <v>201003 Fegyveres szervek középfokú képesítést nem igénylő foglalkozásaiI4 Szakmunkásképző iskola</v>
      </c>
      <c r="B134" t="str">
        <f t="shared" si="3"/>
        <v>201003 Fegyveres szervek középfokú képesítést nem igénylő foglalkozásaiI4 Szakmunkásképző iskola</v>
      </c>
      <c r="C134">
        <v>2643</v>
      </c>
      <c r="D134" t="s">
        <v>168</v>
      </c>
      <c r="E134" t="s">
        <v>169</v>
      </c>
      <c r="F134" s="4" t="s">
        <v>170</v>
      </c>
      <c r="H134" t="s">
        <v>160</v>
      </c>
      <c r="I134">
        <v>614</v>
      </c>
      <c r="J134">
        <v>3</v>
      </c>
      <c r="K134" t="s">
        <v>69</v>
      </c>
      <c r="L134" t="s">
        <v>70</v>
      </c>
      <c r="M134">
        <v>0</v>
      </c>
      <c r="N134">
        <v>0</v>
      </c>
      <c r="O134">
        <v>0</v>
      </c>
      <c r="P134">
        <v>0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  <c r="AA134">
        <v>0</v>
      </c>
      <c r="AB134">
        <v>0</v>
      </c>
      <c r="AC134">
        <v>0</v>
      </c>
      <c r="AD134">
        <v>0</v>
      </c>
      <c r="AE134">
        <v>0</v>
      </c>
      <c r="AF134">
        <v>0</v>
      </c>
      <c r="AG134">
        <v>0</v>
      </c>
      <c r="AH134">
        <v>0</v>
      </c>
      <c r="AI134">
        <v>0</v>
      </c>
      <c r="AJ134">
        <v>0</v>
      </c>
      <c r="AK134">
        <v>0</v>
      </c>
      <c r="AL134">
        <v>0</v>
      </c>
      <c r="AM134">
        <v>0</v>
      </c>
      <c r="AN134">
        <v>0</v>
      </c>
      <c r="AO134">
        <v>0</v>
      </c>
      <c r="AP134">
        <v>0</v>
      </c>
      <c r="AQ134">
        <v>0</v>
      </c>
      <c r="AR134">
        <v>0</v>
      </c>
      <c r="AS134">
        <v>0</v>
      </c>
      <c r="AT134">
        <v>0</v>
      </c>
      <c r="AU134">
        <v>0</v>
      </c>
      <c r="AV134">
        <v>0</v>
      </c>
      <c r="AW134">
        <v>0</v>
      </c>
      <c r="AX134">
        <v>0</v>
      </c>
      <c r="AY134">
        <v>0</v>
      </c>
      <c r="AZ134">
        <v>0</v>
      </c>
      <c r="BA134">
        <v>0</v>
      </c>
      <c r="BB134">
        <v>0</v>
      </c>
      <c r="BC134">
        <v>0</v>
      </c>
      <c r="BD134">
        <v>0</v>
      </c>
      <c r="BE134">
        <v>0</v>
      </c>
      <c r="BF134">
        <v>0</v>
      </c>
      <c r="BG134">
        <v>0</v>
      </c>
      <c r="BH134">
        <v>0</v>
      </c>
      <c r="BI134">
        <v>0</v>
      </c>
      <c r="BJ134">
        <v>0</v>
      </c>
      <c r="BK134">
        <v>0</v>
      </c>
      <c r="BL134">
        <v>0</v>
      </c>
      <c r="BM134">
        <v>0</v>
      </c>
      <c r="BN134">
        <v>0</v>
      </c>
      <c r="BO134">
        <v>6457</v>
      </c>
      <c r="BP134">
        <v>0</v>
      </c>
      <c r="BQ134">
        <v>0</v>
      </c>
      <c r="BR134">
        <v>0</v>
      </c>
      <c r="BS134">
        <v>0</v>
      </c>
      <c r="BT134">
        <v>0</v>
      </c>
      <c r="BU134">
        <v>0</v>
      </c>
      <c r="BV134">
        <v>0</v>
      </c>
      <c r="BW134">
        <v>0</v>
      </c>
      <c r="BX134">
        <v>0</v>
      </c>
      <c r="BY134">
        <v>6457</v>
      </c>
    </row>
    <row r="135" spans="1:77" hidden="1" x14ac:dyDescent="0.25">
      <c r="A135" t="str">
        <f t="shared" ref="A135:A198" si="4">CONCATENATE(F135,L135,H135)</f>
        <v>201011 Törvényhozók, igazgatási és érdek-képviseleti vezetőkI4 Szakmunkásképző iskola</v>
      </c>
      <c r="B135" t="str">
        <f t="shared" ref="B135:B198" si="5">CONCATENATE(F135,L135,H135)</f>
        <v>201011 Törvényhozók, igazgatási és érdek-képviseleti vezetőkI4 Szakmunkásképző iskola</v>
      </c>
      <c r="C135">
        <v>2644</v>
      </c>
      <c r="D135" t="s">
        <v>168</v>
      </c>
      <c r="E135" t="s">
        <v>169</v>
      </c>
      <c r="F135" s="4" t="s">
        <v>170</v>
      </c>
      <c r="H135" t="s">
        <v>160</v>
      </c>
      <c r="I135">
        <v>615</v>
      </c>
      <c r="J135">
        <v>4</v>
      </c>
      <c r="K135" t="s">
        <v>71</v>
      </c>
      <c r="L135" t="s">
        <v>111</v>
      </c>
      <c r="M135">
        <v>0</v>
      </c>
      <c r="N135">
        <v>0</v>
      </c>
      <c r="O135">
        <v>0</v>
      </c>
      <c r="P135">
        <v>0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0</v>
      </c>
      <c r="W135">
        <v>0</v>
      </c>
      <c r="X135">
        <v>0</v>
      </c>
      <c r="Y135">
        <v>0</v>
      </c>
      <c r="Z135">
        <v>0</v>
      </c>
      <c r="AA135">
        <v>0</v>
      </c>
      <c r="AB135">
        <v>0</v>
      </c>
      <c r="AC135">
        <v>0</v>
      </c>
      <c r="AD135">
        <v>0</v>
      </c>
      <c r="AE135">
        <v>0</v>
      </c>
      <c r="AF135">
        <v>0</v>
      </c>
      <c r="AG135">
        <v>0</v>
      </c>
      <c r="AH135">
        <v>0</v>
      </c>
      <c r="AI135">
        <v>0</v>
      </c>
      <c r="AJ135">
        <v>0</v>
      </c>
      <c r="AK135">
        <v>1</v>
      </c>
      <c r="AL135">
        <v>0</v>
      </c>
      <c r="AM135">
        <v>0</v>
      </c>
      <c r="AN135">
        <v>0</v>
      </c>
      <c r="AO135">
        <v>0</v>
      </c>
      <c r="AP135">
        <v>0</v>
      </c>
      <c r="AQ135">
        <v>0</v>
      </c>
      <c r="AR135">
        <v>0</v>
      </c>
      <c r="AS135">
        <v>0</v>
      </c>
      <c r="AT135">
        <v>0</v>
      </c>
      <c r="AU135">
        <v>0</v>
      </c>
      <c r="AV135">
        <v>0</v>
      </c>
      <c r="AW135">
        <v>0</v>
      </c>
      <c r="AX135">
        <v>0</v>
      </c>
      <c r="AY135">
        <v>0</v>
      </c>
      <c r="AZ135">
        <v>0</v>
      </c>
      <c r="BA135">
        <v>0</v>
      </c>
      <c r="BB135">
        <v>0</v>
      </c>
      <c r="BC135">
        <v>0</v>
      </c>
      <c r="BD135">
        <v>0</v>
      </c>
      <c r="BE135">
        <v>0</v>
      </c>
      <c r="BF135">
        <v>0</v>
      </c>
      <c r="BG135">
        <v>0</v>
      </c>
      <c r="BH135">
        <v>0</v>
      </c>
      <c r="BI135">
        <v>0</v>
      </c>
      <c r="BJ135">
        <v>0</v>
      </c>
      <c r="BK135">
        <v>0</v>
      </c>
      <c r="BL135">
        <v>0</v>
      </c>
      <c r="BM135">
        <v>0</v>
      </c>
      <c r="BN135">
        <v>0</v>
      </c>
      <c r="BO135">
        <v>119</v>
      </c>
      <c r="BP135">
        <v>2</v>
      </c>
      <c r="BQ135">
        <v>0</v>
      </c>
      <c r="BR135">
        <v>0</v>
      </c>
      <c r="BS135">
        <v>0</v>
      </c>
      <c r="BT135">
        <v>0</v>
      </c>
      <c r="BU135">
        <v>0</v>
      </c>
      <c r="BV135">
        <v>0</v>
      </c>
      <c r="BW135">
        <v>0</v>
      </c>
      <c r="BX135">
        <v>0</v>
      </c>
      <c r="BY135">
        <v>122</v>
      </c>
    </row>
    <row r="136" spans="1:77" hidden="1" x14ac:dyDescent="0.25">
      <c r="A136" t="str">
        <f t="shared" si="4"/>
        <v>201012 Gazdasági, költségvetési szervezetek vezetőiI4 Szakmunkásképző iskola</v>
      </c>
      <c r="B136" t="str">
        <f t="shared" si="5"/>
        <v>201012 Gazdasági, költségvetési szervezetek vezetőiI4 Szakmunkásképző iskola</v>
      </c>
      <c r="C136">
        <v>2645</v>
      </c>
      <c r="D136" t="s">
        <v>168</v>
      </c>
      <c r="E136" t="s">
        <v>169</v>
      </c>
      <c r="F136" s="4" t="s">
        <v>170</v>
      </c>
      <c r="H136" t="s">
        <v>160</v>
      </c>
      <c r="I136">
        <v>616</v>
      </c>
      <c r="J136">
        <v>5</v>
      </c>
      <c r="K136" t="s">
        <v>72</v>
      </c>
      <c r="L136" t="s">
        <v>112</v>
      </c>
      <c r="M136">
        <v>213</v>
      </c>
      <c r="N136">
        <v>0</v>
      </c>
      <c r="O136">
        <v>0</v>
      </c>
      <c r="P136">
        <v>32</v>
      </c>
      <c r="Q136">
        <v>81</v>
      </c>
      <c r="R136">
        <v>10</v>
      </c>
      <c r="S136">
        <v>40</v>
      </c>
      <c r="T136">
        <v>0</v>
      </c>
      <c r="U136">
        <v>8</v>
      </c>
      <c r="V136">
        <v>4</v>
      </c>
      <c r="W136">
        <v>12</v>
      </c>
      <c r="X136">
        <v>0</v>
      </c>
      <c r="Y136">
        <v>55</v>
      </c>
      <c r="Z136">
        <v>12</v>
      </c>
      <c r="AA136">
        <v>0</v>
      </c>
      <c r="AB136">
        <v>119</v>
      </c>
      <c r="AC136">
        <v>0</v>
      </c>
      <c r="AD136">
        <v>28</v>
      </c>
      <c r="AE136">
        <v>14</v>
      </c>
      <c r="AF136">
        <v>0</v>
      </c>
      <c r="AG136">
        <v>0</v>
      </c>
      <c r="AH136">
        <v>89</v>
      </c>
      <c r="AI136">
        <v>0</v>
      </c>
      <c r="AJ136">
        <v>0</v>
      </c>
      <c r="AK136">
        <v>19</v>
      </c>
      <c r="AL136">
        <v>27</v>
      </c>
      <c r="AM136">
        <v>1487</v>
      </c>
      <c r="AN136">
        <v>271</v>
      </c>
      <c r="AO136">
        <v>98</v>
      </c>
      <c r="AP136">
        <v>453</v>
      </c>
      <c r="AQ136">
        <v>367</v>
      </c>
      <c r="AR136">
        <v>0</v>
      </c>
      <c r="AS136">
        <v>0</v>
      </c>
      <c r="AT136">
        <v>20</v>
      </c>
      <c r="AU136">
        <v>0</v>
      </c>
      <c r="AV136">
        <v>232</v>
      </c>
      <c r="AW136">
        <v>5</v>
      </c>
      <c r="AX136">
        <v>17</v>
      </c>
      <c r="AY136">
        <v>0</v>
      </c>
      <c r="AZ136">
        <v>0</v>
      </c>
      <c r="BA136">
        <v>11</v>
      </c>
      <c r="BB136">
        <v>0</v>
      </c>
      <c r="BC136">
        <v>0</v>
      </c>
      <c r="BD136">
        <v>22</v>
      </c>
      <c r="BE136">
        <v>0</v>
      </c>
      <c r="BF136">
        <v>0</v>
      </c>
      <c r="BG136">
        <v>78</v>
      </c>
      <c r="BH136">
        <v>0</v>
      </c>
      <c r="BI136">
        <v>0</v>
      </c>
      <c r="BJ136">
        <v>0</v>
      </c>
      <c r="BK136">
        <v>71</v>
      </c>
      <c r="BL136">
        <v>0</v>
      </c>
      <c r="BM136">
        <v>0</v>
      </c>
      <c r="BN136">
        <v>236</v>
      </c>
      <c r="BO136">
        <v>9</v>
      </c>
      <c r="BP136">
        <v>16</v>
      </c>
      <c r="BQ136">
        <v>31</v>
      </c>
      <c r="BR136">
        <v>4</v>
      </c>
      <c r="BS136">
        <v>1</v>
      </c>
      <c r="BT136">
        <v>1</v>
      </c>
      <c r="BU136">
        <v>0</v>
      </c>
      <c r="BV136">
        <v>136</v>
      </c>
      <c r="BW136">
        <v>0</v>
      </c>
      <c r="BX136">
        <v>0</v>
      </c>
      <c r="BY136">
        <v>4329</v>
      </c>
    </row>
    <row r="137" spans="1:77" hidden="1" x14ac:dyDescent="0.25">
      <c r="A137" t="str">
        <f t="shared" si="4"/>
        <v>201013 Termelési és szolgáltatást nyújtó egységek vezetőiI4 Szakmunkásképző iskola</v>
      </c>
      <c r="B137" t="str">
        <f t="shared" si="5"/>
        <v>201013 Termelési és szolgáltatást nyújtó egységek vezetőiI4 Szakmunkásképző iskola</v>
      </c>
      <c r="C137">
        <v>2646</v>
      </c>
      <c r="D137" t="s">
        <v>168</v>
      </c>
      <c r="E137" t="s">
        <v>169</v>
      </c>
      <c r="F137" s="4" t="s">
        <v>170</v>
      </c>
      <c r="H137" t="s">
        <v>160</v>
      </c>
      <c r="I137">
        <v>617</v>
      </c>
      <c r="J137">
        <v>6</v>
      </c>
      <c r="K137" t="s">
        <v>73</v>
      </c>
      <c r="L137" t="s">
        <v>113</v>
      </c>
      <c r="M137">
        <v>174.56666666666666</v>
      </c>
      <c r="N137">
        <v>22</v>
      </c>
      <c r="O137">
        <v>0</v>
      </c>
      <c r="P137">
        <v>26.666666666666664</v>
      </c>
      <c r="Q137">
        <v>184.96666666666667</v>
      </c>
      <c r="R137">
        <v>105.66666666666666</v>
      </c>
      <c r="S137">
        <v>3.9999999999999996</v>
      </c>
      <c r="T137">
        <v>28.3</v>
      </c>
      <c r="U137">
        <v>24.333333333333332</v>
      </c>
      <c r="V137">
        <v>0</v>
      </c>
      <c r="W137">
        <v>17.333333333333332</v>
      </c>
      <c r="X137">
        <v>14</v>
      </c>
      <c r="Y137">
        <v>65.5</v>
      </c>
      <c r="Z137">
        <v>73.166666666666657</v>
      </c>
      <c r="AA137">
        <v>10.666666666666666</v>
      </c>
      <c r="AB137">
        <v>215.66666666666669</v>
      </c>
      <c r="AC137">
        <v>65</v>
      </c>
      <c r="AD137">
        <v>16</v>
      </c>
      <c r="AE137">
        <v>104.33333333333334</v>
      </c>
      <c r="AF137">
        <v>52.333333333333329</v>
      </c>
      <c r="AG137">
        <v>16.666666666666664</v>
      </c>
      <c r="AH137">
        <v>272.5</v>
      </c>
      <c r="AI137">
        <v>22.666666666666664</v>
      </c>
      <c r="AJ137">
        <v>21</v>
      </c>
      <c r="AK137">
        <v>32</v>
      </c>
      <c r="AL137">
        <v>66.166666666666657</v>
      </c>
      <c r="AM137">
        <v>1421.1666666666665</v>
      </c>
      <c r="AN137">
        <v>539.06666666666661</v>
      </c>
      <c r="AO137">
        <v>627.33333333333337</v>
      </c>
      <c r="AP137">
        <v>2925.2333333333336</v>
      </c>
      <c r="AQ137">
        <v>481.33333333333331</v>
      </c>
      <c r="AR137">
        <v>0</v>
      </c>
      <c r="AS137">
        <v>2.5</v>
      </c>
      <c r="AT137">
        <v>98.233333333333334</v>
      </c>
      <c r="AU137">
        <v>5.5</v>
      </c>
      <c r="AV137">
        <v>594.19999999999993</v>
      </c>
      <c r="AW137">
        <v>5</v>
      </c>
      <c r="AX137">
        <v>5</v>
      </c>
      <c r="AY137">
        <v>24</v>
      </c>
      <c r="AZ137">
        <v>169.66666666666666</v>
      </c>
      <c r="BA137">
        <v>5.5</v>
      </c>
      <c r="BB137">
        <v>0</v>
      </c>
      <c r="BC137">
        <v>12.600000000000001</v>
      </c>
      <c r="BD137">
        <v>215</v>
      </c>
      <c r="BE137">
        <v>0</v>
      </c>
      <c r="BF137">
        <v>112</v>
      </c>
      <c r="BG137">
        <v>11</v>
      </c>
      <c r="BH137">
        <v>0</v>
      </c>
      <c r="BI137">
        <v>5.1666666666666661</v>
      </c>
      <c r="BJ137">
        <v>17</v>
      </c>
      <c r="BK137">
        <v>11.666666666666666</v>
      </c>
      <c r="BL137">
        <v>13</v>
      </c>
      <c r="BM137">
        <v>0</v>
      </c>
      <c r="BN137">
        <v>314</v>
      </c>
      <c r="BO137">
        <v>60.333333333333329</v>
      </c>
      <c r="BP137">
        <v>21</v>
      </c>
      <c r="BQ137">
        <v>14.933333333333335</v>
      </c>
      <c r="BR137">
        <v>83.333333333333343</v>
      </c>
      <c r="BS137">
        <v>47.666666666666664</v>
      </c>
      <c r="BT137">
        <v>19.666666666666664</v>
      </c>
      <c r="BU137">
        <v>0</v>
      </c>
      <c r="BV137">
        <v>0</v>
      </c>
      <c r="BW137">
        <v>22.666666666666668</v>
      </c>
      <c r="BX137">
        <v>0</v>
      </c>
      <c r="BY137">
        <v>9520.2666666666646</v>
      </c>
    </row>
    <row r="138" spans="1:77" hidden="1" x14ac:dyDescent="0.25">
      <c r="A138" t="str">
        <f t="shared" si="4"/>
        <v>201014 Gazdasági tevékenységet segítő egységek vezetőiI4 Szakmunkásképző iskola</v>
      </c>
      <c r="B138" t="str">
        <f t="shared" si="5"/>
        <v>201014 Gazdasági tevékenységet segítő egységek vezetőiI4 Szakmunkásképző iskola</v>
      </c>
      <c r="C138">
        <v>2647</v>
      </c>
      <c r="D138" t="s">
        <v>168</v>
      </c>
      <c r="E138" t="s">
        <v>169</v>
      </c>
      <c r="F138" s="4" t="s">
        <v>170</v>
      </c>
      <c r="H138" t="s">
        <v>160</v>
      </c>
      <c r="I138">
        <v>618</v>
      </c>
      <c r="J138">
        <v>7</v>
      </c>
      <c r="K138" t="s">
        <v>74</v>
      </c>
      <c r="L138" t="s">
        <v>114</v>
      </c>
      <c r="M138">
        <v>6</v>
      </c>
      <c r="N138">
        <v>7</v>
      </c>
      <c r="O138">
        <v>0</v>
      </c>
      <c r="P138">
        <v>0</v>
      </c>
      <c r="Q138">
        <v>26</v>
      </c>
      <c r="R138">
        <v>12</v>
      </c>
      <c r="S138">
        <v>0</v>
      </c>
      <c r="T138">
        <v>0</v>
      </c>
      <c r="U138">
        <v>0</v>
      </c>
      <c r="V138">
        <v>0</v>
      </c>
      <c r="W138">
        <v>0</v>
      </c>
      <c r="X138">
        <v>0</v>
      </c>
      <c r="Y138">
        <v>25</v>
      </c>
      <c r="Z138">
        <v>10</v>
      </c>
      <c r="AA138">
        <v>0</v>
      </c>
      <c r="AB138">
        <v>15</v>
      </c>
      <c r="AC138">
        <v>0</v>
      </c>
      <c r="AD138">
        <v>17</v>
      </c>
      <c r="AE138">
        <v>12</v>
      </c>
      <c r="AF138">
        <v>30</v>
      </c>
      <c r="AG138">
        <v>6</v>
      </c>
      <c r="AH138">
        <v>12</v>
      </c>
      <c r="AI138">
        <v>4</v>
      </c>
      <c r="AJ138">
        <v>5</v>
      </c>
      <c r="AK138">
        <v>5</v>
      </c>
      <c r="AL138">
        <v>0</v>
      </c>
      <c r="AM138">
        <v>25</v>
      </c>
      <c r="AN138">
        <v>45</v>
      </c>
      <c r="AO138">
        <v>23</v>
      </c>
      <c r="AP138">
        <v>28</v>
      </c>
      <c r="AQ138">
        <v>5</v>
      </c>
      <c r="AR138">
        <v>0</v>
      </c>
      <c r="AS138">
        <v>0</v>
      </c>
      <c r="AT138">
        <v>0</v>
      </c>
      <c r="AU138">
        <v>0</v>
      </c>
      <c r="AV138">
        <v>11</v>
      </c>
      <c r="AW138">
        <v>0</v>
      </c>
      <c r="AX138">
        <v>0</v>
      </c>
      <c r="AY138">
        <v>0</v>
      </c>
      <c r="AZ138">
        <v>0</v>
      </c>
      <c r="BA138">
        <v>23</v>
      </c>
      <c r="BB138">
        <v>0</v>
      </c>
      <c r="BC138">
        <v>0</v>
      </c>
      <c r="BD138">
        <v>99</v>
      </c>
      <c r="BE138">
        <v>0</v>
      </c>
      <c r="BF138">
        <v>0</v>
      </c>
      <c r="BG138">
        <v>20</v>
      </c>
      <c r="BH138">
        <v>28</v>
      </c>
      <c r="BI138">
        <v>0</v>
      </c>
      <c r="BJ138">
        <v>0</v>
      </c>
      <c r="BK138">
        <v>0</v>
      </c>
      <c r="BL138">
        <v>0</v>
      </c>
      <c r="BM138">
        <v>0</v>
      </c>
      <c r="BN138">
        <v>37</v>
      </c>
      <c r="BO138">
        <v>9</v>
      </c>
      <c r="BP138">
        <v>5</v>
      </c>
      <c r="BQ138">
        <v>0</v>
      </c>
      <c r="BR138">
        <v>5</v>
      </c>
      <c r="BS138">
        <v>9</v>
      </c>
      <c r="BT138">
        <v>2</v>
      </c>
      <c r="BU138">
        <v>0</v>
      </c>
      <c r="BV138">
        <v>0</v>
      </c>
      <c r="BW138">
        <v>0</v>
      </c>
      <c r="BX138">
        <v>0</v>
      </c>
      <c r="BY138">
        <v>566</v>
      </c>
    </row>
    <row r="139" spans="1:77" hidden="1" x14ac:dyDescent="0.25">
      <c r="A139" t="str">
        <f t="shared" si="4"/>
        <v>201021 Műszaki, informatikai és természettudományi foglalkozásokI4 Szakmunkásképző iskola</v>
      </c>
      <c r="B139" t="str">
        <f t="shared" si="5"/>
        <v>201021 Műszaki, informatikai és természettudományi foglalkozásokI4 Szakmunkásképző iskola</v>
      </c>
      <c r="C139">
        <v>2648</v>
      </c>
      <c r="D139" t="s">
        <v>168</v>
      </c>
      <c r="E139" t="s">
        <v>169</v>
      </c>
      <c r="F139" s="4" t="s">
        <v>170</v>
      </c>
      <c r="H139" t="s">
        <v>160</v>
      </c>
      <c r="I139">
        <v>619</v>
      </c>
      <c r="J139">
        <v>8</v>
      </c>
      <c r="K139" t="s">
        <v>75</v>
      </c>
      <c r="L139" t="s">
        <v>115</v>
      </c>
      <c r="M139">
        <v>0</v>
      </c>
      <c r="N139">
        <v>0</v>
      </c>
      <c r="O139">
        <v>0</v>
      </c>
      <c r="P139">
        <v>0</v>
      </c>
      <c r="Q139">
        <v>9</v>
      </c>
      <c r="R139">
        <v>6.5</v>
      </c>
      <c r="S139">
        <v>0</v>
      </c>
      <c r="T139">
        <v>0</v>
      </c>
      <c r="U139">
        <v>1.5</v>
      </c>
      <c r="V139">
        <v>0</v>
      </c>
      <c r="W139">
        <v>9</v>
      </c>
      <c r="X139">
        <v>0</v>
      </c>
      <c r="Y139">
        <v>0</v>
      </c>
      <c r="Z139">
        <v>0</v>
      </c>
      <c r="AA139">
        <v>0</v>
      </c>
      <c r="AB139">
        <v>2</v>
      </c>
      <c r="AC139">
        <v>61</v>
      </c>
      <c r="AD139">
        <v>0</v>
      </c>
      <c r="AE139">
        <v>5</v>
      </c>
      <c r="AF139">
        <v>33.5</v>
      </c>
      <c r="AG139">
        <v>0</v>
      </c>
      <c r="AH139">
        <v>0</v>
      </c>
      <c r="AI139">
        <v>0</v>
      </c>
      <c r="AJ139">
        <v>0</v>
      </c>
      <c r="AK139">
        <v>2</v>
      </c>
      <c r="AL139">
        <v>0</v>
      </c>
      <c r="AM139">
        <v>2</v>
      </c>
      <c r="AN139">
        <v>5.5</v>
      </c>
      <c r="AO139">
        <v>6.5</v>
      </c>
      <c r="AP139">
        <v>51</v>
      </c>
      <c r="AQ139">
        <v>6</v>
      </c>
      <c r="AR139">
        <v>0</v>
      </c>
      <c r="AS139">
        <v>0</v>
      </c>
      <c r="AT139">
        <v>1</v>
      </c>
      <c r="AU139">
        <v>2.2000000000000002</v>
      </c>
      <c r="AV139">
        <v>0.5</v>
      </c>
      <c r="AW139">
        <v>0</v>
      </c>
      <c r="AX139">
        <v>6.2</v>
      </c>
      <c r="AY139">
        <v>23.8</v>
      </c>
      <c r="AZ139">
        <v>293.2</v>
      </c>
      <c r="BA139">
        <v>0</v>
      </c>
      <c r="BB139">
        <v>23.5</v>
      </c>
      <c r="BC139">
        <v>0</v>
      </c>
      <c r="BD139">
        <v>2.4000000000000004</v>
      </c>
      <c r="BE139">
        <v>0</v>
      </c>
      <c r="BF139">
        <v>6.6</v>
      </c>
      <c r="BG139">
        <v>0</v>
      </c>
      <c r="BH139">
        <v>68.5</v>
      </c>
      <c r="BI139">
        <v>10</v>
      </c>
      <c r="BJ139">
        <v>0</v>
      </c>
      <c r="BK139">
        <v>0</v>
      </c>
      <c r="BL139">
        <v>0</v>
      </c>
      <c r="BM139">
        <v>0</v>
      </c>
      <c r="BN139">
        <v>1</v>
      </c>
      <c r="BO139">
        <v>17.3</v>
      </c>
      <c r="BP139">
        <v>7.1000000000000005</v>
      </c>
      <c r="BQ139">
        <v>4.7</v>
      </c>
      <c r="BR139">
        <v>3.5</v>
      </c>
      <c r="BS139">
        <v>4</v>
      </c>
      <c r="BT139">
        <v>0</v>
      </c>
      <c r="BU139">
        <v>0</v>
      </c>
      <c r="BV139">
        <v>0</v>
      </c>
      <c r="BW139">
        <v>0</v>
      </c>
      <c r="BX139">
        <v>0</v>
      </c>
      <c r="BY139">
        <v>676</v>
      </c>
    </row>
    <row r="140" spans="1:77" hidden="1" x14ac:dyDescent="0.25">
      <c r="A140" t="str">
        <f t="shared" si="4"/>
        <v>201022 Egészségügyi foglalkozások (felsőfokú képzettséghez kapcsolódó)I4 Szakmunkásképző iskola</v>
      </c>
      <c r="B140" t="str">
        <f t="shared" si="5"/>
        <v>201022 Egészségügyi foglalkozások (felsőfokú képzettséghez kapcsolódó)I4 Szakmunkásképző iskola</v>
      </c>
      <c r="C140">
        <v>2649</v>
      </c>
      <c r="D140" t="s">
        <v>168</v>
      </c>
      <c r="E140" t="s">
        <v>169</v>
      </c>
      <c r="F140" s="4" t="s">
        <v>170</v>
      </c>
      <c r="H140" t="s">
        <v>160</v>
      </c>
      <c r="I140">
        <v>620</v>
      </c>
      <c r="J140">
        <v>9</v>
      </c>
      <c r="K140" t="s">
        <v>76</v>
      </c>
      <c r="L140" t="s">
        <v>116</v>
      </c>
      <c r="M140">
        <v>0</v>
      </c>
      <c r="N140">
        <v>0</v>
      </c>
      <c r="O140">
        <v>0</v>
      </c>
      <c r="P140">
        <v>0</v>
      </c>
      <c r="Q140">
        <v>0</v>
      </c>
      <c r="R140">
        <v>0</v>
      </c>
      <c r="S140">
        <v>0</v>
      </c>
      <c r="T140">
        <v>0</v>
      </c>
      <c r="U140">
        <v>0</v>
      </c>
      <c r="V140">
        <v>0</v>
      </c>
      <c r="W140">
        <v>0</v>
      </c>
      <c r="X140">
        <v>0</v>
      </c>
      <c r="Y140">
        <v>0</v>
      </c>
      <c r="Z140">
        <v>0</v>
      </c>
      <c r="AA140">
        <v>0</v>
      </c>
      <c r="AB140">
        <v>0</v>
      </c>
      <c r="AC140">
        <v>0</v>
      </c>
      <c r="AD140">
        <v>0</v>
      </c>
      <c r="AE140">
        <v>0</v>
      </c>
      <c r="AF140">
        <v>0</v>
      </c>
      <c r="AG140">
        <v>0</v>
      </c>
      <c r="AH140">
        <v>0</v>
      </c>
      <c r="AI140">
        <v>0</v>
      </c>
      <c r="AJ140">
        <v>0</v>
      </c>
      <c r="AK140">
        <v>0</v>
      </c>
      <c r="AL140">
        <v>0</v>
      </c>
      <c r="AM140">
        <v>0</v>
      </c>
      <c r="AN140">
        <v>0</v>
      </c>
      <c r="AO140">
        <v>0</v>
      </c>
      <c r="AP140">
        <v>0</v>
      </c>
      <c r="AQ140">
        <v>0</v>
      </c>
      <c r="AR140">
        <v>0</v>
      </c>
      <c r="AS140">
        <v>0</v>
      </c>
      <c r="AT140">
        <v>0</v>
      </c>
      <c r="AU140">
        <v>0</v>
      </c>
      <c r="AV140">
        <v>0</v>
      </c>
      <c r="AW140">
        <v>0</v>
      </c>
      <c r="AX140">
        <v>0</v>
      </c>
      <c r="AY140">
        <v>0</v>
      </c>
      <c r="AZ140">
        <v>0</v>
      </c>
      <c r="BA140">
        <v>0</v>
      </c>
      <c r="BB140">
        <v>0</v>
      </c>
      <c r="BC140">
        <v>0</v>
      </c>
      <c r="BD140">
        <v>0</v>
      </c>
      <c r="BE140">
        <v>0</v>
      </c>
      <c r="BF140">
        <v>0</v>
      </c>
      <c r="BG140">
        <v>0</v>
      </c>
      <c r="BH140">
        <v>0</v>
      </c>
      <c r="BI140">
        <v>0</v>
      </c>
      <c r="BJ140">
        <v>0</v>
      </c>
      <c r="BK140">
        <v>0</v>
      </c>
      <c r="BL140">
        <v>1</v>
      </c>
      <c r="BM140">
        <v>0</v>
      </c>
      <c r="BN140">
        <v>0</v>
      </c>
      <c r="BO140">
        <v>0</v>
      </c>
      <c r="BP140">
        <v>0</v>
      </c>
      <c r="BQ140">
        <v>11</v>
      </c>
      <c r="BR140">
        <v>2</v>
      </c>
      <c r="BS140">
        <v>0</v>
      </c>
      <c r="BT140">
        <v>0</v>
      </c>
      <c r="BU140">
        <v>0</v>
      </c>
      <c r="BV140">
        <v>0</v>
      </c>
      <c r="BW140">
        <v>0</v>
      </c>
      <c r="BX140">
        <v>0</v>
      </c>
      <c r="BY140">
        <v>14</v>
      </c>
    </row>
    <row r="141" spans="1:77" hidden="1" x14ac:dyDescent="0.25">
      <c r="A141" t="str">
        <f t="shared" si="4"/>
        <v>201023 Szociális szolgáltatási foglalkozások (felsőfokú képzettséghez kapcsolódó)I4 Szakmunkásképző iskola</v>
      </c>
      <c r="B141" t="str">
        <f t="shared" si="5"/>
        <v>201023 Szociális szolgáltatási foglalkozások (felsőfokú képzettséghez kapcsolódó)I4 Szakmunkásképző iskola</v>
      </c>
      <c r="C141">
        <v>2650</v>
      </c>
      <c r="D141" t="s">
        <v>168</v>
      </c>
      <c r="E141" t="s">
        <v>169</v>
      </c>
      <c r="F141" s="4" t="s">
        <v>170</v>
      </c>
      <c r="H141" t="s">
        <v>160</v>
      </c>
      <c r="I141">
        <v>621</v>
      </c>
      <c r="J141">
        <v>10</v>
      </c>
      <c r="K141" t="s">
        <v>77</v>
      </c>
      <c r="L141" t="s">
        <v>117</v>
      </c>
      <c r="M141">
        <v>0</v>
      </c>
      <c r="N141">
        <v>0</v>
      </c>
      <c r="O141">
        <v>0</v>
      </c>
      <c r="P141">
        <v>0</v>
      </c>
      <c r="Q141">
        <v>0</v>
      </c>
      <c r="R141">
        <v>0</v>
      </c>
      <c r="S141">
        <v>0</v>
      </c>
      <c r="T141">
        <v>0</v>
      </c>
      <c r="U141">
        <v>0</v>
      </c>
      <c r="V141">
        <v>0</v>
      </c>
      <c r="W141">
        <v>0</v>
      </c>
      <c r="X141">
        <v>0</v>
      </c>
      <c r="Y141">
        <v>0</v>
      </c>
      <c r="Z141">
        <v>0</v>
      </c>
      <c r="AA141">
        <v>0</v>
      </c>
      <c r="AB141">
        <v>0</v>
      </c>
      <c r="AC141">
        <v>0</v>
      </c>
      <c r="AD141">
        <v>0</v>
      </c>
      <c r="AE141">
        <v>0</v>
      </c>
      <c r="AF141">
        <v>0</v>
      </c>
      <c r="AG141">
        <v>0</v>
      </c>
      <c r="AH141">
        <v>0</v>
      </c>
      <c r="AI141">
        <v>0</v>
      </c>
      <c r="AJ141">
        <v>0</v>
      </c>
      <c r="AK141">
        <v>0</v>
      </c>
      <c r="AL141">
        <v>0</v>
      </c>
      <c r="AM141">
        <v>0</v>
      </c>
      <c r="AN141">
        <v>0</v>
      </c>
      <c r="AO141">
        <v>0</v>
      </c>
      <c r="AP141">
        <v>0</v>
      </c>
      <c r="AQ141">
        <v>0</v>
      </c>
      <c r="AR141">
        <v>0</v>
      </c>
      <c r="AS141">
        <v>0</v>
      </c>
      <c r="AT141">
        <v>0</v>
      </c>
      <c r="AU141">
        <v>0</v>
      </c>
      <c r="AV141">
        <v>0</v>
      </c>
      <c r="AW141">
        <v>0</v>
      </c>
      <c r="AX141">
        <v>0</v>
      </c>
      <c r="AY141">
        <v>0</v>
      </c>
      <c r="AZ141">
        <v>0</v>
      </c>
      <c r="BA141">
        <v>0</v>
      </c>
      <c r="BB141">
        <v>0</v>
      </c>
      <c r="BC141">
        <v>0</v>
      </c>
      <c r="BD141">
        <v>0</v>
      </c>
      <c r="BE141">
        <v>0</v>
      </c>
      <c r="BF141">
        <v>0</v>
      </c>
      <c r="BG141">
        <v>0</v>
      </c>
      <c r="BH141">
        <v>0</v>
      </c>
      <c r="BI141">
        <v>0</v>
      </c>
      <c r="BJ141">
        <v>0</v>
      </c>
      <c r="BK141">
        <v>0</v>
      </c>
      <c r="BL141">
        <v>0</v>
      </c>
      <c r="BM141">
        <v>0</v>
      </c>
      <c r="BN141">
        <v>0</v>
      </c>
      <c r="BO141">
        <v>10</v>
      </c>
      <c r="BP141">
        <v>0</v>
      </c>
      <c r="BQ141">
        <v>0</v>
      </c>
      <c r="BR141">
        <v>0</v>
      </c>
      <c r="BS141">
        <v>0</v>
      </c>
      <c r="BT141">
        <v>0</v>
      </c>
      <c r="BU141">
        <v>0</v>
      </c>
      <c r="BV141">
        <v>0</v>
      </c>
      <c r="BW141">
        <v>0</v>
      </c>
      <c r="BX141">
        <v>0</v>
      </c>
      <c r="BY141">
        <v>10</v>
      </c>
    </row>
    <row r="142" spans="1:77" hidden="1" x14ac:dyDescent="0.25">
      <c r="A142" t="str">
        <f t="shared" si="4"/>
        <v>201024 Oktatók, pedagógusokI4 Szakmunkásképző iskola</v>
      </c>
      <c r="B142" t="str">
        <f t="shared" si="5"/>
        <v>201024 Oktatók, pedagógusokI4 Szakmunkásképző iskola</v>
      </c>
      <c r="C142">
        <v>2651</v>
      </c>
      <c r="D142" t="s">
        <v>168</v>
      </c>
      <c r="E142" t="s">
        <v>169</v>
      </c>
      <c r="F142" s="4" t="s">
        <v>170</v>
      </c>
      <c r="H142" t="s">
        <v>160</v>
      </c>
      <c r="I142">
        <v>622</v>
      </c>
      <c r="J142">
        <v>11</v>
      </c>
      <c r="K142" t="s">
        <v>78</v>
      </c>
      <c r="L142" t="s">
        <v>118</v>
      </c>
      <c r="M142">
        <v>1.3333333333333333</v>
      </c>
      <c r="N142">
        <v>0</v>
      </c>
      <c r="O142">
        <v>0</v>
      </c>
      <c r="P142">
        <v>0</v>
      </c>
      <c r="Q142">
        <v>10</v>
      </c>
      <c r="R142">
        <v>0</v>
      </c>
      <c r="S142">
        <v>0</v>
      </c>
      <c r="T142">
        <v>0</v>
      </c>
      <c r="U142">
        <v>0</v>
      </c>
      <c r="V142">
        <v>0</v>
      </c>
      <c r="W142">
        <v>0</v>
      </c>
      <c r="X142">
        <v>0</v>
      </c>
      <c r="Y142">
        <v>0</v>
      </c>
      <c r="Z142">
        <v>0</v>
      </c>
      <c r="AA142">
        <v>0</v>
      </c>
      <c r="AB142">
        <v>1.6666666666666665</v>
      </c>
      <c r="AC142">
        <v>0</v>
      </c>
      <c r="AD142">
        <v>0</v>
      </c>
      <c r="AE142">
        <v>0</v>
      </c>
      <c r="AF142">
        <v>3</v>
      </c>
      <c r="AG142">
        <v>0</v>
      </c>
      <c r="AH142">
        <v>1.3333333333333333</v>
      </c>
      <c r="AI142">
        <v>0</v>
      </c>
      <c r="AJ142">
        <v>0</v>
      </c>
      <c r="AK142">
        <v>0</v>
      </c>
      <c r="AL142">
        <v>0</v>
      </c>
      <c r="AM142">
        <v>0</v>
      </c>
      <c r="AN142">
        <v>0</v>
      </c>
      <c r="AO142">
        <v>0</v>
      </c>
      <c r="AP142">
        <v>0</v>
      </c>
      <c r="AQ142">
        <v>0</v>
      </c>
      <c r="AR142">
        <v>0</v>
      </c>
      <c r="AS142">
        <v>0</v>
      </c>
      <c r="AT142">
        <v>0</v>
      </c>
      <c r="AU142">
        <v>0</v>
      </c>
      <c r="AV142">
        <v>1</v>
      </c>
      <c r="AW142">
        <v>0</v>
      </c>
      <c r="AX142">
        <v>0</v>
      </c>
      <c r="AY142">
        <v>0</v>
      </c>
      <c r="AZ142">
        <v>0</v>
      </c>
      <c r="BA142">
        <v>0</v>
      </c>
      <c r="BB142">
        <v>0</v>
      </c>
      <c r="BC142">
        <v>0</v>
      </c>
      <c r="BD142">
        <v>0</v>
      </c>
      <c r="BE142">
        <v>0</v>
      </c>
      <c r="BF142">
        <v>0</v>
      </c>
      <c r="BG142">
        <v>0</v>
      </c>
      <c r="BH142">
        <v>0</v>
      </c>
      <c r="BI142">
        <v>0</v>
      </c>
      <c r="BJ142">
        <v>0</v>
      </c>
      <c r="BK142">
        <v>0</v>
      </c>
      <c r="BL142">
        <v>0</v>
      </c>
      <c r="BM142">
        <v>0</v>
      </c>
      <c r="BN142">
        <v>0</v>
      </c>
      <c r="BO142">
        <v>6</v>
      </c>
      <c r="BP142">
        <v>226.99999999999997</v>
      </c>
      <c r="BQ142">
        <v>0</v>
      </c>
      <c r="BR142">
        <v>25</v>
      </c>
      <c r="BS142">
        <v>0</v>
      </c>
      <c r="BT142">
        <v>0</v>
      </c>
      <c r="BU142">
        <v>0</v>
      </c>
      <c r="BV142">
        <v>0</v>
      </c>
      <c r="BW142">
        <v>0</v>
      </c>
      <c r="BX142">
        <v>0</v>
      </c>
      <c r="BY142">
        <v>276.33333333333331</v>
      </c>
    </row>
    <row r="143" spans="1:77" hidden="1" x14ac:dyDescent="0.25">
      <c r="A143" t="str">
        <f t="shared" si="4"/>
        <v>201025 Gazdálkodási jellegű foglalkozásokI4 Szakmunkásképző iskola</v>
      </c>
      <c r="B143" t="str">
        <f t="shared" si="5"/>
        <v>201025 Gazdálkodási jellegű foglalkozásokI4 Szakmunkásképző iskola</v>
      </c>
      <c r="C143">
        <v>2652</v>
      </c>
      <c r="D143" t="s">
        <v>168</v>
      </c>
      <c r="E143" t="s">
        <v>169</v>
      </c>
      <c r="F143" s="4" t="s">
        <v>170</v>
      </c>
      <c r="H143" t="s">
        <v>160</v>
      </c>
      <c r="I143">
        <v>623</v>
      </c>
      <c r="J143">
        <v>12</v>
      </c>
      <c r="K143" t="s">
        <v>79</v>
      </c>
      <c r="L143" t="s">
        <v>119</v>
      </c>
      <c r="M143">
        <v>0</v>
      </c>
      <c r="N143">
        <v>0</v>
      </c>
      <c r="O143">
        <v>0</v>
      </c>
      <c r="P143">
        <v>0</v>
      </c>
      <c r="Q143">
        <v>0</v>
      </c>
      <c r="R143">
        <v>0</v>
      </c>
      <c r="S143">
        <v>0</v>
      </c>
      <c r="T143">
        <v>0</v>
      </c>
      <c r="U143">
        <v>0</v>
      </c>
      <c r="V143">
        <v>0</v>
      </c>
      <c r="W143">
        <v>0</v>
      </c>
      <c r="X143">
        <v>0</v>
      </c>
      <c r="Y143">
        <v>0</v>
      </c>
      <c r="Z143">
        <v>0</v>
      </c>
      <c r="AA143">
        <v>0</v>
      </c>
      <c r="AB143">
        <v>0</v>
      </c>
      <c r="AC143">
        <v>0</v>
      </c>
      <c r="AD143">
        <v>0</v>
      </c>
      <c r="AE143">
        <v>0</v>
      </c>
      <c r="AF143">
        <v>0</v>
      </c>
      <c r="AG143">
        <v>0</v>
      </c>
      <c r="AH143">
        <v>1.5</v>
      </c>
      <c r="AI143">
        <v>0</v>
      </c>
      <c r="AJ143">
        <v>0</v>
      </c>
      <c r="AK143">
        <v>0</v>
      </c>
      <c r="AL143">
        <v>0</v>
      </c>
      <c r="AM143">
        <v>0</v>
      </c>
      <c r="AN143">
        <v>0</v>
      </c>
      <c r="AO143">
        <v>0</v>
      </c>
      <c r="AP143">
        <v>0</v>
      </c>
      <c r="AQ143">
        <v>0</v>
      </c>
      <c r="AR143">
        <v>0</v>
      </c>
      <c r="AS143">
        <v>0</v>
      </c>
      <c r="AT143">
        <v>0</v>
      </c>
      <c r="AU143">
        <v>0</v>
      </c>
      <c r="AV143">
        <v>0</v>
      </c>
      <c r="AW143">
        <v>0</v>
      </c>
      <c r="AX143">
        <v>0</v>
      </c>
      <c r="AY143">
        <v>0</v>
      </c>
      <c r="AZ143">
        <v>0</v>
      </c>
      <c r="BA143">
        <v>0</v>
      </c>
      <c r="BB143">
        <v>0</v>
      </c>
      <c r="BC143">
        <v>0</v>
      </c>
      <c r="BD143">
        <v>0</v>
      </c>
      <c r="BE143">
        <v>0</v>
      </c>
      <c r="BF143">
        <v>0</v>
      </c>
      <c r="BG143">
        <v>0</v>
      </c>
      <c r="BH143">
        <v>0</v>
      </c>
      <c r="BI143">
        <v>0</v>
      </c>
      <c r="BJ143">
        <v>0</v>
      </c>
      <c r="BK143">
        <v>0</v>
      </c>
      <c r="BL143">
        <v>0</v>
      </c>
      <c r="BM143">
        <v>0</v>
      </c>
      <c r="BN143">
        <v>0</v>
      </c>
      <c r="BO143">
        <v>2</v>
      </c>
      <c r="BP143">
        <v>0</v>
      </c>
      <c r="BQ143">
        <v>0</v>
      </c>
      <c r="BR143">
        <v>0</v>
      </c>
      <c r="BS143">
        <v>0</v>
      </c>
      <c r="BT143">
        <v>0</v>
      </c>
      <c r="BU143">
        <v>0</v>
      </c>
      <c r="BV143">
        <v>0</v>
      </c>
      <c r="BW143">
        <v>0</v>
      </c>
      <c r="BX143">
        <v>0</v>
      </c>
      <c r="BY143">
        <v>3.5</v>
      </c>
    </row>
    <row r="144" spans="1:77" hidden="1" x14ac:dyDescent="0.25">
      <c r="A144" t="str">
        <f t="shared" si="4"/>
        <v>201026 Jogi és társadalomtudományi foglalkozásokI4 Szakmunkásképző iskola</v>
      </c>
      <c r="B144" t="str">
        <f t="shared" si="5"/>
        <v>201026 Jogi és társadalomtudományi foglalkozásokI4 Szakmunkásképző iskola</v>
      </c>
      <c r="C144">
        <v>2653</v>
      </c>
      <c r="D144" t="s">
        <v>168</v>
      </c>
      <c r="E144" t="s">
        <v>169</v>
      </c>
      <c r="F144" s="4" t="s">
        <v>170</v>
      </c>
      <c r="H144" t="s">
        <v>160</v>
      </c>
      <c r="I144">
        <v>624</v>
      </c>
      <c r="J144">
        <v>13</v>
      </c>
      <c r="K144" t="s">
        <v>80</v>
      </c>
      <c r="L144" t="s">
        <v>120</v>
      </c>
      <c r="M144">
        <v>0</v>
      </c>
      <c r="N144">
        <v>0</v>
      </c>
      <c r="O144">
        <v>0</v>
      </c>
      <c r="P144">
        <v>0</v>
      </c>
      <c r="Q144">
        <v>0</v>
      </c>
      <c r="R144">
        <v>0</v>
      </c>
      <c r="S144">
        <v>0</v>
      </c>
      <c r="T144">
        <v>0</v>
      </c>
      <c r="U144">
        <v>0</v>
      </c>
      <c r="V144">
        <v>0</v>
      </c>
      <c r="W144">
        <v>0</v>
      </c>
      <c r="X144">
        <v>0</v>
      </c>
      <c r="Y144">
        <v>0</v>
      </c>
      <c r="Z144">
        <v>0</v>
      </c>
      <c r="AA144">
        <v>0</v>
      </c>
      <c r="AB144">
        <v>0</v>
      </c>
      <c r="AC144">
        <v>0</v>
      </c>
      <c r="AD144">
        <v>0</v>
      </c>
      <c r="AE144">
        <v>0</v>
      </c>
      <c r="AF144">
        <v>0</v>
      </c>
      <c r="AG144">
        <v>0</v>
      </c>
      <c r="AH144">
        <v>0</v>
      </c>
      <c r="AI144">
        <v>0</v>
      </c>
      <c r="AJ144">
        <v>0</v>
      </c>
      <c r="AK144">
        <v>2.5</v>
      </c>
      <c r="AL144">
        <v>0</v>
      </c>
      <c r="AM144">
        <v>0</v>
      </c>
      <c r="AN144">
        <v>0</v>
      </c>
      <c r="AO144">
        <v>0</v>
      </c>
      <c r="AP144">
        <v>0</v>
      </c>
      <c r="AQ144">
        <v>0</v>
      </c>
      <c r="AR144">
        <v>0</v>
      </c>
      <c r="AS144">
        <v>0</v>
      </c>
      <c r="AT144">
        <v>0</v>
      </c>
      <c r="AU144">
        <v>0</v>
      </c>
      <c r="AV144">
        <v>0</v>
      </c>
      <c r="AW144">
        <v>0</v>
      </c>
      <c r="AX144">
        <v>0</v>
      </c>
      <c r="AY144">
        <v>0</v>
      </c>
      <c r="AZ144">
        <v>0</v>
      </c>
      <c r="BA144">
        <v>0</v>
      </c>
      <c r="BB144">
        <v>0</v>
      </c>
      <c r="BC144">
        <v>0</v>
      </c>
      <c r="BD144">
        <v>0</v>
      </c>
      <c r="BE144">
        <v>0</v>
      </c>
      <c r="BF144">
        <v>0</v>
      </c>
      <c r="BG144">
        <v>0</v>
      </c>
      <c r="BH144">
        <v>0</v>
      </c>
      <c r="BI144">
        <v>0</v>
      </c>
      <c r="BJ144">
        <v>0</v>
      </c>
      <c r="BK144">
        <v>0</v>
      </c>
      <c r="BL144">
        <v>0</v>
      </c>
      <c r="BM144">
        <v>0</v>
      </c>
      <c r="BN144">
        <v>0</v>
      </c>
      <c r="BO144">
        <v>0</v>
      </c>
      <c r="BP144">
        <v>0</v>
      </c>
      <c r="BQ144">
        <v>0</v>
      </c>
      <c r="BR144">
        <v>0</v>
      </c>
      <c r="BS144">
        <v>0</v>
      </c>
      <c r="BT144">
        <v>0</v>
      </c>
      <c r="BU144">
        <v>0</v>
      </c>
      <c r="BV144">
        <v>0</v>
      </c>
      <c r="BW144">
        <v>0</v>
      </c>
      <c r="BX144">
        <v>0</v>
      </c>
      <c r="BY144">
        <v>2.5</v>
      </c>
    </row>
    <row r="145" spans="1:77" hidden="1" x14ac:dyDescent="0.25">
      <c r="A145" t="str">
        <f t="shared" si="4"/>
        <v>201027 Kulturális, sport-, művészeti és vallási foglalkozások (felsőfokú képzettséghez kapcsolódó)I4 Szakmunkásképző iskola</v>
      </c>
      <c r="B145" t="str">
        <f t="shared" si="5"/>
        <v>201027 Kulturális, sport-, művészeti és vallási foglalkozások (felsőfokú képzettséghez kapcsolódó)I4 Szakmunkásképző iskola</v>
      </c>
      <c r="C145">
        <v>2654</v>
      </c>
      <c r="D145" t="s">
        <v>168</v>
      </c>
      <c r="E145" t="s">
        <v>169</v>
      </c>
      <c r="F145" s="4" t="s">
        <v>170</v>
      </c>
      <c r="H145" t="s">
        <v>160</v>
      </c>
      <c r="I145">
        <v>625</v>
      </c>
      <c r="J145">
        <v>14</v>
      </c>
      <c r="K145" t="s">
        <v>121</v>
      </c>
      <c r="L145" t="s">
        <v>122</v>
      </c>
      <c r="M145">
        <v>0</v>
      </c>
      <c r="N145">
        <v>0</v>
      </c>
      <c r="O145">
        <v>0</v>
      </c>
      <c r="P145">
        <v>0</v>
      </c>
      <c r="Q145">
        <v>0</v>
      </c>
      <c r="R145">
        <v>0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0</v>
      </c>
      <c r="Y145">
        <v>0</v>
      </c>
      <c r="Z145">
        <v>0</v>
      </c>
      <c r="AA145">
        <v>0</v>
      </c>
      <c r="AB145">
        <v>0</v>
      </c>
      <c r="AC145">
        <v>0</v>
      </c>
      <c r="AD145">
        <v>0</v>
      </c>
      <c r="AE145">
        <v>0</v>
      </c>
      <c r="AF145">
        <v>0</v>
      </c>
      <c r="AG145">
        <v>0</v>
      </c>
      <c r="AH145">
        <v>0</v>
      </c>
      <c r="AI145">
        <v>0</v>
      </c>
      <c r="AJ145">
        <v>0</v>
      </c>
      <c r="AK145">
        <v>0</v>
      </c>
      <c r="AL145">
        <v>0</v>
      </c>
      <c r="AM145">
        <v>5</v>
      </c>
      <c r="AN145">
        <v>0</v>
      </c>
      <c r="AO145">
        <v>0</v>
      </c>
      <c r="AP145">
        <v>0</v>
      </c>
      <c r="AQ145">
        <v>0</v>
      </c>
      <c r="AR145">
        <v>0</v>
      </c>
      <c r="AS145">
        <v>0</v>
      </c>
      <c r="AT145">
        <v>0</v>
      </c>
      <c r="AU145">
        <v>0</v>
      </c>
      <c r="AV145">
        <v>0</v>
      </c>
      <c r="AW145">
        <v>0</v>
      </c>
      <c r="AX145">
        <v>29</v>
      </c>
      <c r="AY145">
        <v>10</v>
      </c>
      <c r="AZ145">
        <v>0</v>
      </c>
      <c r="BA145">
        <v>0</v>
      </c>
      <c r="BB145">
        <v>0</v>
      </c>
      <c r="BC145">
        <v>0</v>
      </c>
      <c r="BD145">
        <v>0</v>
      </c>
      <c r="BE145">
        <v>0</v>
      </c>
      <c r="BF145">
        <v>0</v>
      </c>
      <c r="BG145">
        <v>0</v>
      </c>
      <c r="BH145">
        <v>0</v>
      </c>
      <c r="BI145">
        <v>0</v>
      </c>
      <c r="BJ145">
        <v>0</v>
      </c>
      <c r="BK145">
        <v>0</v>
      </c>
      <c r="BL145">
        <v>0</v>
      </c>
      <c r="BM145">
        <v>0</v>
      </c>
      <c r="BN145">
        <v>0</v>
      </c>
      <c r="BO145">
        <v>12.5</v>
      </c>
      <c r="BP145">
        <v>17</v>
      </c>
      <c r="BQ145">
        <v>0</v>
      </c>
      <c r="BR145">
        <v>0.5</v>
      </c>
      <c r="BS145">
        <v>17.5</v>
      </c>
      <c r="BT145">
        <v>6</v>
      </c>
      <c r="BU145">
        <v>0</v>
      </c>
      <c r="BV145">
        <v>0</v>
      </c>
      <c r="BW145">
        <v>0</v>
      </c>
      <c r="BX145">
        <v>0</v>
      </c>
      <c r="BY145">
        <v>97.5</v>
      </c>
    </row>
    <row r="146" spans="1:77" hidden="1" x14ac:dyDescent="0.25">
      <c r="A146" t="str">
        <f t="shared" si="4"/>
        <v>201029 Egyéb magasan képzett ügyintézőkI4 Szakmunkásképző iskola</v>
      </c>
      <c r="B146" t="str">
        <f t="shared" si="5"/>
        <v>201029 Egyéb magasan képzett ügyintézőkI4 Szakmunkásképző iskola</v>
      </c>
      <c r="C146">
        <v>2655</v>
      </c>
      <c r="D146" t="s">
        <v>168</v>
      </c>
      <c r="E146" t="s">
        <v>169</v>
      </c>
      <c r="F146" s="4" t="s">
        <v>170</v>
      </c>
      <c r="H146" t="s">
        <v>160</v>
      </c>
      <c r="I146">
        <v>626</v>
      </c>
      <c r="J146">
        <v>15</v>
      </c>
      <c r="K146" t="s">
        <v>81</v>
      </c>
      <c r="L146" t="s">
        <v>123</v>
      </c>
      <c r="M146">
        <v>0</v>
      </c>
      <c r="N146">
        <v>0</v>
      </c>
      <c r="O146">
        <v>0</v>
      </c>
      <c r="P146">
        <v>0</v>
      </c>
      <c r="Q146">
        <v>0</v>
      </c>
      <c r="R146">
        <v>0</v>
      </c>
      <c r="S146">
        <v>0</v>
      </c>
      <c r="T146">
        <v>0</v>
      </c>
      <c r="U146">
        <v>0</v>
      </c>
      <c r="V146">
        <v>0</v>
      </c>
      <c r="W146">
        <v>0</v>
      </c>
      <c r="X146">
        <v>0</v>
      </c>
      <c r="Y146">
        <v>0</v>
      </c>
      <c r="Z146">
        <v>0</v>
      </c>
      <c r="AA146">
        <v>0</v>
      </c>
      <c r="AB146">
        <v>0</v>
      </c>
      <c r="AC146">
        <v>0</v>
      </c>
      <c r="AD146">
        <v>0</v>
      </c>
      <c r="AE146">
        <v>0</v>
      </c>
      <c r="AF146">
        <v>0</v>
      </c>
      <c r="AG146">
        <v>0</v>
      </c>
      <c r="AH146">
        <v>0</v>
      </c>
      <c r="AI146">
        <v>0</v>
      </c>
      <c r="AJ146">
        <v>0</v>
      </c>
      <c r="AK146">
        <v>0</v>
      </c>
      <c r="AL146">
        <v>0</v>
      </c>
      <c r="AM146">
        <v>0</v>
      </c>
      <c r="AN146">
        <v>0</v>
      </c>
      <c r="AO146">
        <v>0</v>
      </c>
      <c r="AP146">
        <v>0</v>
      </c>
      <c r="AQ146">
        <v>0</v>
      </c>
      <c r="AR146">
        <v>0</v>
      </c>
      <c r="AS146">
        <v>0</v>
      </c>
      <c r="AT146">
        <v>0</v>
      </c>
      <c r="AU146">
        <v>0</v>
      </c>
      <c r="AV146">
        <v>0</v>
      </c>
      <c r="AW146">
        <v>0</v>
      </c>
      <c r="AX146">
        <v>0</v>
      </c>
      <c r="AY146">
        <v>0</v>
      </c>
      <c r="AZ146">
        <v>0</v>
      </c>
      <c r="BA146">
        <v>0</v>
      </c>
      <c r="BB146">
        <v>0</v>
      </c>
      <c r="BC146">
        <v>0</v>
      </c>
      <c r="BD146">
        <v>0</v>
      </c>
      <c r="BE146">
        <v>0</v>
      </c>
      <c r="BF146">
        <v>0</v>
      </c>
      <c r="BG146">
        <v>0</v>
      </c>
      <c r="BH146">
        <v>0</v>
      </c>
      <c r="BI146">
        <v>0</v>
      </c>
      <c r="BJ146">
        <v>0</v>
      </c>
      <c r="BK146">
        <v>0</v>
      </c>
      <c r="BL146">
        <v>0</v>
      </c>
      <c r="BM146">
        <v>0</v>
      </c>
      <c r="BN146">
        <v>0</v>
      </c>
      <c r="BO146">
        <v>13</v>
      </c>
      <c r="BP146">
        <v>0</v>
      </c>
      <c r="BQ146">
        <v>0</v>
      </c>
      <c r="BR146">
        <v>0</v>
      </c>
      <c r="BS146">
        <v>0</v>
      </c>
      <c r="BT146">
        <v>0</v>
      </c>
      <c r="BU146">
        <v>0</v>
      </c>
      <c r="BV146">
        <v>0</v>
      </c>
      <c r="BW146">
        <v>0</v>
      </c>
      <c r="BX146">
        <v>0</v>
      </c>
      <c r="BY146">
        <v>13</v>
      </c>
    </row>
    <row r="147" spans="1:77" hidden="1" x14ac:dyDescent="0.25">
      <c r="A147" t="str">
        <f t="shared" si="4"/>
        <v>201031 Technikusok és hasonló műszaki foglalkozásokI4 Szakmunkásképző iskola</v>
      </c>
      <c r="B147" t="str">
        <f t="shared" si="5"/>
        <v>201031 Technikusok és hasonló műszaki foglalkozásokI4 Szakmunkásképző iskola</v>
      </c>
      <c r="C147">
        <v>2656</v>
      </c>
      <c r="D147" t="s">
        <v>168</v>
      </c>
      <c r="E147" t="s">
        <v>169</v>
      </c>
      <c r="F147" s="4" t="s">
        <v>170</v>
      </c>
      <c r="H147" t="s">
        <v>160</v>
      </c>
      <c r="I147">
        <v>627</v>
      </c>
      <c r="J147">
        <v>16</v>
      </c>
      <c r="K147" t="s">
        <v>82</v>
      </c>
      <c r="L147" t="s">
        <v>83</v>
      </c>
      <c r="M147">
        <v>219.83333333333331</v>
      </c>
      <c r="N147">
        <v>7</v>
      </c>
      <c r="O147">
        <v>5</v>
      </c>
      <c r="P147">
        <v>75</v>
      </c>
      <c r="Q147">
        <v>447.5</v>
      </c>
      <c r="R147">
        <v>304.33333333333337</v>
      </c>
      <c r="S147">
        <v>46.166666666666664</v>
      </c>
      <c r="T147">
        <v>44.5</v>
      </c>
      <c r="U147">
        <v>12.833333333333332</v>
      </c>
      <c r="V147">
        <v>171.16666666666666</v>
      </c>
      <c r="W147">
        <v>991.83333333333348</v>
      </c>
      <c r="X147">
        <v>532.5</v>
      </c>
      <c r="Y147">
        <v>2378.1666666666665</v>
      </c>
      <c r="Z147">
        <v>492.33333333333331</v>
      </c>
      <c r="AA147">
        <v>409.16666666666669</v>
      </c>
      <c r="AB147">
        <v>1308.1666666666667</v>
      </c>
      <c r="AC147">
        <v>1404.1666666666667</v>
      </c>
      <c r="AD147">
        <v>585.83333333333326</v>
      </c>
      <c r="AE147">
        <v>993.5</v>
      </c>
      <c r="AF147">
        <v>1184.8333333333333</v>
      </c>
      <c r="AG147">
        <v>64</v>
      </c>
      <c r="AH147">
        <v>364.16666666666663</v>
      </c>
      <c r="AI147">
        <v>45</v>
      </c>
      <c r="AJ147">
        <v>744.33333333333326</v>
      </c>
      <c r="AK147">
        <v>1195.5</v>
      </c>
      <c r="AL147">
        <v>276.66666666666669</v>
      </c>
      <c r="AM147">
        <v>386.66666666666669</v>
      </c>
      <c r="AN147">
        <v>284.5</v>
      </c>
      <c r="AO147">
        <v>489.5</v>
      </c>
      <c r="AP147">
        <v>255.99999999999997</v>
      </c>
      <c r="AQ147">
        <v>248.33333333333331</v>
      </c>
      <c r="AR147">
        <v>23</v>
      </c>
      <c r="AS147">
        <v>32.5</v>
      </c>
      <c r="AT147">
        <v>236.83333333333334</v>
      </c>
      <c r="AU147">
        <v>40.299999999999997</v>
      </c>
      <c r="AV147">
        <v>39.5</v>
      </c>
      <c r="AW147">
        <v>141</v>
      </c>
      <c r="AX147">
        <v>31.8</v>
      </c>
      <c r="AY147">
        <v>36.200000000000003</v>
      </c>
      <c r="AZ147">
        <v>339.4666666666667</v>
      </c>
      <c r="BA147">
        <v>37.5</v>
      </c>
      <c r="BB147">
        <v>26.5</v>
      </c>
      <c r="BC147">
        <v>0</v>
      </c>
      <c r="BD147">
        <v>177.1</v>
      </c>
      <c r="BE147">
        <v>0</v>
      </c>
      <c r="BF147">
        <v>65.400000000000006</v>
      </c>
      <c r="BG147">
        <v>206.33333333333331</v>
      </c>
      <c r="BH147">
        <v>125.49999999999999</v>
      </c>
      <c r="BI147">
        <v>3.5</v>
      </c>
      <c r="BJ147">
        <v>19</v>
      </c>
      <c r="BK147">
        <v>17.666666666666664</v>
      </c>
      <c r="BL147">
        <v>604.66666666666663</v>
      </c>
      <c r="BM147">
        <v>0</v>
      </c>
      <c r="BN147">
        <v>228.83333333333334</v>
      </c>
      <c r="BO147">
        <v>334.5333333333333</v>
      </c>
      <c r="BP147">
        <v>293.40000000000003</v>
      </c>
      <c r="BQ147">
        <v>56.133333333333333</v>
      </c>
      <c r="BR147">
        <v>48.333333333333336</v>
      </c>
      <c r="BS147">
        <v>137.66666666666669</v>
      </c>
      <c r="BT147">
        <v>41.166666666666671</v>
      </c>
      <c r="BU147">
        <v>25</v>
      </c>
      <c r="BV147">
        <v>0</v>
      </c>
      <c r="BW147">
        <v>9.6666666666666661</v>
      </c>
      <c r="BX147">
        <v>0</v>
      </c>
      <c r="BY147">
        <v>19347.000000000007</v>
      </c>
    </row>
    <row r="148" spans="1:77" hidden="1" x14ac:dyDescent="0.25">
      <c r="A148" t="str">
        <f t="shared" si="4"/>
        <v>201032 Szakmai irányítók, felügyelőkI4 Szakmunkásképző iskola</v>
      </c>
      <c r="B148" t="str">
        <f t="shared" si="5"/>
        <v>201032 Szakmai irányítók, felügyelőkI4 Szakmunkásképző iskola</v>
      </c>
      <c r="C148">
        <v>2657</v>
      </c>
      <c r="D148" t="s">
        <v>168</v>
      </c>
      <c r="E148" t="s">
        <v>169</v>
      </c>
      <c r="F148" s="4" t="s">
        <v>170</v>
      </c>
      <c r="H148" t="s">
        <v>160</v>
      </c>
      <c r="I148">
        <v>628</v>
      </c>
      <c r="J148">
        <v>17</v>
      </c>
      <c r="K148" t="s">
        <v>84</v>
      </c>
      <c r="L148" t="s">
        <v>124</v>
      </c>
      <c r="M148">
        <v>70.833333333333329</v>
      </c>
      <c r="N148">
        <v>0</v>
      </c>
      <c r="O148">
        <v>0</v>
      </c>
      <c r="P148">
        <v>15.333333333333332</v>
      </c>
      <c r="Q148">
        <v>115.83333333333333</v>
      </c>
      <c r="R148">
        <v>166</v>
      </c>
      <c r="S148">
        <v>7.9999999999999991</v>
      </c>
      <c r="T148">
        <v>24</v>
      </c>
      <c r="U148">
        <v>10.333333333333332</v>
      </c>
      <c r="V148">
        <v>0</v>
      </c>
      <c r="W148">
        <v>25.666666666666664</v>
      </c>
      <c r="X148">
        <v>6</v>
      </c>
      <c r="Y148">
        <v>62.5</v>
      </c>
      <c r="Z148">
        <v>47.499999999999993</v>
      </c>
      <c r="AA148">
        <v>21.333333333333332</v>
      </c>
      <c r="AB148">
        <v>77.333333333333329</v>
      </c>
      <c r="AC148">
        <v>89</v>
      </c>
      <c r="AD148">
        <v>22</v>
      </c>
      <c r="AE148">
        <v>58.333333333333336</v>
      </c>
      <c r="AF148">
        <v>52.666666666666664</v>
      </c>
      <c r="AG148">
        <v>23.333333333333332</v>
      </c>
      <c r="AH148">
        <v>44.666666666666664</v>
      </c>
      <c r="AI148">
        <v>33.333333333333329</v>
      </c>
      <c r="AJ148">
        <v>31.333333333333332</v>
      </c>
      <c r="AK148">
        <v>8</v>
      </c>
      <c r="AL148">
        <v>21.666666666666664</v>
      </c>
      <c r="AM148">
        <v>176.33333333333334</v>
      </c>
      <c r="AN148">
        <v>0</v>
      </c>
      <c r="AO148">
        <v>10.666666666666666</v>
      </c>
      <c r="AP148">
        <v>118.83333333333333</v>
      </c>
      <c r="AQ148">
        <v>16.833333333333332</v>
      </c>
      <c r="AR148">
        <v>3.5</v>
      </c>
      <c r="AS148">
        <v>0</v>
      </c>
      <c r="AT148">
        <v>16.333333333333332</v>
      </c>
      <c r="AU148">
        <v>0</v>
      </c>
      <c r="AV148">
        <v>2967.5</v>
      </c>
      <c r="AW148">
        <v>0</v>
      </c>
      <c r="AX148">
        <v>0</v>
      </c>
      <c r="AY148">
        <v>0</v>
      </c>
      <c r="AZ148">
        <v>8.6666666666666661</v>
      </c>
      <c r="BA148">
        <v>8.5</v>
      </c>
      <c r="BB148">
        <v>0</v>
      </c>
      <c r="BC148">
        <v>0</v>
      </c>
      <c r="BD148">
        <v>93</v>
      </c>
      <c r="BE148">
        <v>0</v>
      </c>
      <c r="BF148">
        <v>0</v>
      </c>
      <c r="BG148">
        <v>0</v>
      </c>
      <c r="BH148">
        <v>0</v>
      </c>
      <c r="BI148">
        <v>3.333333333333333</v>
      </c>
      <c r="BJ148">
        <v>10.5</v>
      </c>
      <c r="BK148">
        <v>22.166666666666668</v>
      </c>
      <c r="BL148">
        <v>17</v>
      </c>
      <c r="BM148">
        <v>7.5</v>
      </c>
      <c r="BN148">
        <v>119.83333333333333</v>
      </c>
      <c r="BO148">
        <v>335.33333333333331</v>
      </c>
      <c r="BP148">
        <v>450</v>
      </c>
      <c r="BQ148">
        <v>129.83333333333334</v>
      </c>
      <c r="BR148">
        <v>339</v>
      </c>
      <c r="BS148">
        <v>0.66666666666666663</v>
      </c>
      <c r="BT148">
        <v>13.666666666666668</v>
      </c>
      <c r="BU148">
        <v>0</v>
      </c>
      <c r="BV148">
        <v>0</v>
      </c>
      <c r="BW148">
        <v>8.1666666666666661</v>
      </c>
      <c r="BX148">
        <v>0</v>
      </c>
      <c r="BY148">
        <v>5912.166666666667</v>
      </c>
    </row>
    <row r="149" spans="1:77" hidden="1" x14ac:dyDescent="0.25">
      <c r="A149" t="str">
        <f t="shared" si="4"/>
        <v>201033 Egészségügyi foglalkozásokI4 Szakmunkásképző iskola</v>
      </c>
      <c r="B149" t="str">
        <f t="shared" si="5"/>
        <v>201033 Egészségügyi foglalkozásokI4 Szakmunkásképző iskola</v>
      </c>
      <c r="C149">
        <v>2658</v>
      </c>
      <c r="D149" t="s">
        <v>168</v>
      </c>
      <c r="E149" t="s">
        <v>169</v>
      </c>
      <c r="F149" s="4" t="s">
        <v>170</v>
      </c>
      <c r="H149" t="s">
        <v>160</v>
      </c>
      <c r="I149">
        <v>629</v>
      </c>
      <c r="J149">
        <v>18</v>
      </c>
      <c r="K149" t="s">
        <v>85</v>
      </c>
      <c r="L149" t="s">
        <v>125</v>
      </c>
      <c r="M149">
        <v>94</v>
      </c>
      <c r="N149">
        <v>10</v>
      </c>
      <c r="O149">
        <v>5</v>
      </c>
      <c r="P149">
        <v>2.5</v>
      </c>
      <c r="Q149">
        <v>19.5</v>
      </c>
      <c r="R149">
        <v>9.5</v>
      </c>
      <c r="S149">
        <v>0.5</v>
      </c>
      <c r="T149">
        <v>3</v>
      </c>
      <c r="U149">
        <v>4.5</v>
      </c>
      <c r="V149">
        <v>0</v>
      </c>
      <c r="W149">
        <v>15</v>
      </c>
      <c r="X149">
        <v>6</v>
      </c>
      <c r="Y149">
        <v>11</v>
      </c>
      <c r="Z149">
        <v>9</v>
      </c>
      <c r="AA149">
        <v>15</v>
      </c>
      <c r="AB149">
        <v>46.5</v>
      </c>
      <c r="AC149">
        <v>51</v>
      </c>
      <c r="AD149">
        <v>56.5</v>
      </c>
      <c r="AE149">
        <v>31.5</v>
      </c>
      <c r="AF149">
        <v>29.5</v>
      </c>
      <c r="AG149">
        <v>0</v>
      </c>
      <c r="AH149">
        <v>107</v>
      </c>
      <c r="AI149">
        <v>11</v>
      </c>
      <c r="AJ149">
        <v>9</v>
      </c>
      <c r="AK149">
        <v>29.5</v>
      </c>
      <c r="AL149">
        <v>23</v>
      </c>
      <c r="AM149">
        <v>182</v>
      </c>
      <c r="AN149">
        <v>126</v>
      </c>
      <c r="AO149">
        <v>121.5</v>
      </c>
      <c r="AP149">
        <v>232</v>
      </c>
      <c r="AQ149">
        <v>72</v>
      </c>
      <c r="AR149">
        <v>0</v>
      </c>
      <c r="AS149">
        <v>0</v>
      </c>
      <c r="AT149">
        <v>40.5</v>
      </c>
      <c r="AU149">
        <v>6.5</v>
      </c>
      <c r="AV149">
        <v>33.5</v>
      </c>
      <c r="AW149">
        <v>26.5</v>
      </c>
      <c r="AX149">
        <v>0</v>
      </c>
      <c r="AY149">
        <v>2.5</v>
      </c>
      <c r="AZ149">
        <v>0</v>
      </c>
      <c r="BA149">
        <v>3</v>
      </c>
      <c r="BB149">
        <v>45</v>
      </c>
      <c r="BC149">
        <v>0</v>
      </c>
      <c r="BD149">
        <v>32</v>
      </c>
      <c r="BE149">
        <v>0</v>
      </c>
      <c r="BF149">
        <v>0</v>
      </c>
      <c r="BG149">
        <v>0</v>
      </c>
      <c r="BH149">
        <v>21</v>
      </c>
      <c r="BI149">
        <v>0</v>
      </c>
      <c r="BJ149">
        <v>12</v>
      </c>
      <c r="BK149">
        <v>5.5</v>
      </c>
      <c r="BL149">
        <v>38.5</v>
      </c>
      <c r="BM149">
        <v>0</v>
      </c>
      <c r="BN149">
        <v>30.5</v>
      </c>
      <c r="BO149">
        <v>480</v>
      </c>
      <c r="BP149">
        <v>95.5</v>
      </c>
      <c r="BQ149">
        <v>2464</v>
      </c>
      <c r="BR149">
        <v>912.5</v>
      </c>
      <c r="BS149">
        <v>7.5</v>
      </c>
      <c r="BT149">
        <v>4</v>
      </c>
      <c r="BU149">
        <v>8</v>
      </c>
      <c r="BV149">
        <v>0</v>
      </c>
      <c r="BW149">
        <v>68</v>
      </c>
      <c r="BX149">
        <v>0</v>
      </c>
      <c r="BY149">
        <v>5669</v>
      </c>
    </row>
    <row r="150" spans="1:77" hidden="1" x14ac:dyDescent="0.25">
      <c r="A150" t="str">
        <f t="shared" si="4"/>
        <v>201034 Oktatási asszisztensekI4 Szakmunkásképző iskola</v>
      </c>
      <c r="B150" t="str">
        <f t="shared" si="5"/>
        <v>201034 Oktatási asszisztensekI4 Szakmunkásképző iskola</v>
      </c>
      <c r="C150">
        <v>2659</v>
      </c>
      <c r="D150" t="s">
        <v>168</v>
      </c>
      <c r="E150" t="s">
        <v>169</v>
      </c>
      <c r="F150" s="4" t="s">
        <v>170</v>
      </c>
      <c r="H150" t="s">
        <v>160</v>
      </c>
      <c r="I150">
        <v>630</v>
      </c>
      <c r="J150">
        <v>19</v>
      </c>
      <c r="K150" t="s">
        <v>86</v>
      </c>
      <c r="L150" t="s">
        <v>126</v>
      </c>
      <c r="M150">
        <v>1.3333333333333333</v>
      </c>
      <c r="N150">
        <v>0</v>
      </c>
      <c r="O150">
        <v>0</v>
      </c>
      <c r="P150">
        <v>0</v>
      </c>
      <c r="Q150">
        <v>0</v>
      </c>
      <c r="R150">
        <v>0</v>
      </c>
      <c r="S150">
        <v>0</v>
      </c>
      <c r="T150">
        <v>0</v>
      </c>
      <c r="U150">
        <v>0</v>
      </c>
      <c r="V150">
        <v>0</v>
      </c>
      <c r="W150">
        <v>0</v>
      </c>
      <c r="X150">
        <v>0</v>
      </c>
      <c r="Y150">
        <v>0</v>
      </c>
      <c r="Z150">
        <v>0</v>
      </c>
      <c r="AA150">
        <v>0</v>
      </c>
      <c r="AB150">
        <v>1.6666666666666665</v>
      </c>
      <c r="AC150">
        <v>0</v>
      </c>
      <c r="AD150">
        <v>0</v>
      </c>
      <c r="AE150">
        <v>0</v>
      </c>
      <c r="AF150">
        <v>3</v>
      </c>
      <c r="AG150">
        <v>0</v>
      </c>
      <c r="AH150">
        <v>1.3333333333333333</v>
      </c>
      <c r="AI150">
        <v>0</v>
      </c>
      <c r="AJ150">
        <v>0</v>
      </c>
      <c r="AK150">
        <v>0</v>
      </c>
      <c r="AL150">
        <v>0</v>
      </c>
      <c r="AM150">
        <v>0</v>
      </c>
      <c r="AN150">
        <v>0</v>
      </c>
      <c r="AO150">
        <v>0</v>
      </c>
      <c r="AP150">
        <v>0</v>
      </c>
      <c r="AQ150">
        <v>0</v>
      </c>
      <c r="AR150">
        <v>0</v>
      </c>
      <c r="AS150">
        <v>0</v>
      </c>
      <c r="AT150">
        <v>0</v>
      </c>
      <c r="AU150">
        <v>0</v>
      </c>
      <c r="AV150">
        <v>1.5</v>
      </c>
      <c r="AW150">
        <v>0</v>
      </c>
      <c r="AX150">
        <v>0</v>
      </c>
      <c r="AY150">
        <v>0</v>
      </c>
      <c r="AZ150">
        <v>0</v>
      </c>
      <c r="BA150">
        <v>0</v>
      </c>
      <c r="BB150">
        <v>0</v>
      </c>
      <c r="BC150">
        <v>0</v>
      </c>
      <c r="BD150">
        <v>0</v>
      </c>
      <c r="BE150">
        <v>0</v>
      </c>
      <c r="BF150">
        <v>0</v>
      </c>
      <c r="BG150">
        <v>0</v>
      </c>
      <c r="BH150">
        <v>0</v>
      </c>
      <c r="BI150">
        <v>0</v>
      </c>
      <c r="BJ150">
        <v>0</v>
      </c>
      <c r="BK150">
        <v>0</v>
      </c>
      <c r="BL150">
        <v>0</v>
      </c>
      <c r="BM150">
        <v>0</v>
      </c>
      <c r="BN150">
        <v>0</v>
      </c>
      <c r="BO150">
        <v>50</v>
      </c>
      <c r="BP150">
        <v>317</v>
      </c>
      <c r="BQ150">
        <v>0</v>
      </c>
      <c r="BR150">
        <v>155.5</v>
      </c>
      <c r="BS150">
        <v>1</v>
      </c>
      <c r="BT150">
        <v>0</v>
      </c>
      <c r="BU150">
        <v>1</v>
      </c>
      <c r="BV150">
        <v>0</v>
      </c>
      <c r="BW150">
        <v>0</v>
      </c>
      <c r="BX150">
        <v>0</v>
      </c>
      <c r="BY150">
        <v>533.33333333333326</v>
      </c>
    </row>
    <row r="151" spans="1:77" hidden="1" x14ac:dyDescent="0.25">
      <c r="A151" t="str">
        <f t="shared" si="4"/>
        <v>201035 Szociális gondozási és munkaerő-piaci szolgáltatási foglalkozásokI4 Szakmunkásképző iskola</v>
      </c>
      <c r="B151" t="str">
        <f t="shared" si="5"/>
        <v>201035 Szociális gondozási és munkaerő-piaci szolgáltatási foglalkozásokI4 Szakmunkásképző iskola</v>
      </c>
      <c r="C151">
        <v>2660</v>
      </c>
      <c r="D151" t="s">
        <v>168</v>
      </c>
      <c r="E151" t="s">
        <v>169</v>
      </c>
      <c r="F151" s="4" t="s">
        <v>170</v>
      </c>
      <c r="H151" t="s">
        <v>160</v>
      </c>
      <c r="I151">
        <v>631</v>
      </c>
      <c r="J151">
        <v>20</v>
      </c>
      <c r="K151" t="s">
        <v>87</v>
      </c>
      <c r="L151" t="s">
        <v>127</v>
      </c>
      <c r="M151">
        <v>0</v>
      </c>
      <c r="N151">
        <v>0</v>
      </c>
      <c r="O151">
        <v>0</v>
      </c>
      <c r="P151">
        <v>0</v>
      </c>
      <c r="Q151">
        <v>4</v>
      </c>
      <c r="R151">
        <v>0</v>
      </c>
      <c r="S151">
        <v>0</v>
      </c>
      <c r="T151">
        <v>0</v>
      </c>
      <c r="U151">
        <v>0</v>
      </c>
      <c r="V151">
        <v>0</v>
      </c>
      <c r="W151">
        <v>0</v>
      </c>
      <c r="X151">
        <v>0</v>
      </c>
      <c r="Y151">
        <v>0</v>
      </c>
      <c r="Z151">
        <v>0</v>
      </c>
      <c r="AA151">
        <v>0</v>
      </c>
      <c r="AB151">
        <v>0</v>
      </c>
      <c r="AC151">
        <v>0</v>
      </c>
      <c r="AD151">
        <v>0</v>
      </c>
      <c r="AE151">
        <v>0</v>
      </c>
      <c r="AF151">
        <v>0</v>
      </c>
      <c r="AG151">
        <v>0</v>
      </c>
      <c r="AH151">
        <v>0</v>
      </c>
      <c r="AI151">
        <v>0</v>
      </c>
      <c r="AJ151">
        <v>0</v>
      </c>
      <c r="AK151">
        <v>2.5</v>
      </c>
      <c r="AL151">
        <v>4</v>
      </c>
      <c r="AM151">
        <v>27</v>
      </c>
      <c r="AN151">
        <v>0</v>
      </c>
      <c r="AO151">
        <v>0</v>
      </c>
      <c r="AP151">
        <v>0</v>
      </c>
      <c r="AQ151">
        <v>0</v>
      </c>
      <c r="AR151">
        <v>0</v>
      </c>
      <c r="AS151">
        <v>0</v>
      </c>
      <c r="AT151">
        <v>0</v>
      </c>
      <c r="AU151">
        <v>0</v>
      </c>
      <c r="AV151">
        <v>2.5</v>
      </c>
      <c r="AW151">
        <v>0</v>
      </c>
      <c r="AX151">
        <v>0</v>
      </c>
      <c r="AY151">
        <v>0</v>
      </c>
      <c r="AZ151">
        <v>0</v>
      </c>
      <c r="BA151">
        <v>0</v>
      </c>
      <c r="BB151">
        <v>0</v>
      </c>
      <c r="BC151">
        <v>0</v>
      </c>
      <c r="BD151">
        <v>0</v>
      </c>
      <c r="BE151">
        <v>0</v>
      </c>
      <c r="BF151">
        <v>1</v>
      </c>
      <c r="BG151">
        <v>0</v>
      </c>
      <c r="BH151">
        <v>0</v>
      </c>
      <c r="BI151">
        <v>0</v>
      </c>
      <c r="BJ151">
        <v>0</v>
      </c>
      <c r="BK151">
        <v>0</v>
      </c>
      <c r="BL151">
        <v>0</v>
      </c>
      <c r="BM151">
        <v>0</v>
      </c>
      <c r="BN151">
        <v>0</v>
      </c>
      <c r="BO151">
        <v>605</v>
      </c>
      <c r="BP151">
        <v>601</v>
      </c>
      <c r="BQ151">
        <v>113</v>
      </c>
      <c r="BR151">
        <v>3554.5</v>
      </c>
      <c r="BS151">
        <v>3</v>
      </c>
      <c r="BT151">
        <v>1</v>
      </c>
      <c r="BU151">
        <v>51</v>
      </c>
      <c r="BV151">
        <v>0</v>
      </c>
      <c r="BW151">
        <v>0</v>
      </c>
      <c r="BX151">
        <v>0</v>
      </c>
      <c r="BY151">
        <v>4969.5</v>
      </c>
    </row>
    <row r="152" spans="1:77" hidden="1" x14ac:dyDescent="0.25">
      <c r="A152" t="str">
        <f t="shared" si="4"/>
        <v>201036 Üzleti jellegű szolgáltatások ügyintézői, hatósági ügyintézők, ügynökökI4 Szakmunkásképző iskola</v>
      </c>
      <c r="B152" t="str">
        <f t="shared" si="5"/>
        <v>201036 Üzleti jellegű szolgáltatások ügyintézői, hatósági ügyintézők, ügynökökI4 Szakmunkásképző iskola</v>
      </c>
      <c r="C152">
        <v>2661</v>
      </c>
      <c r="D152" t="s">
        <v>168</v>
      </c>
      <c r="E152" t="s">
        <v>169</v>
      </c>
      <c r="F152" s="4" t="s">
        <v>170</v>
      </c>
      <c r="H152" t="s">
        <v>160</v>
      </c>
      <c r="I152">
        <v>632</v>
      </c>
      <c r="J152">
        <v>21</v>
      </c>
      <c r="K152" t="s">
        <v>88</v>
      </c>
      <c r="L152" t="s">
        <v>128</v>
      </c>
      <c r="M152">
        <v>64.400000000000006</v>
      </c>
      <c r="N152">
        <v>0</v>
      </c>
      <c r="O152">
        <v>0</v>
      </c>
      <c r="P152">
        <v>20</v>
      </c>
      <c r="Q152">
        <v>500.6</v>
      </c>
      <c r="R152">
        <v>19</v>
      </c>
      <c r="S152">
        <v>39.6</v>
      </c>
      <c r="T152">
        <v>50.400000000000006</v>
      </c>
      <c r="U152">
        <v>73.599999999999994</v>
      </c>
      <c r="V152">
        <v>0</v>
      </c>
      <c r="W152">
        <v>83.8</v>
      </c>
      <c r="X152">
        <v>33</v>
      </c>
      <c r="Y152">
        <v>120.6</v>
      </c>
      <c r="Z152">
        <v>12</v>
      </c>
      <c r="AA152">
        <v>13</v>
      </c>
      <c r="AB152">
        <v>135.80000000000001</v>
      </c>
      <c r="AC152">
        <v>105</v>
      </c>
      <c r="AD152">
        <v>57.400000000000006</v>
      </c>
      <c r="AE152">
        <v>40.799999999999997</v>
      </c>
      <c r="AF152">
        <v>22</v>
      </c>
      <c r="AG152">
        <v>15</v>
      </c>
      <c r="AH152">
        <v>101.5</v>
      </c>
      <c r="AI152">
        <v>41</v>
      </c>
      <c r="AJ152">
        <v>28</v>
      </c>
      <c r="AK152">
        <v>17</v>
      </c>
      <c r="AL152">
        <v>209.2</v>
      </c>
      <c r="AM152">
        <v>345.4</v>
      </c>
      <c r="AN152">
        <v>737.8</v>
      </c>
      <c r="AO152">
        <v>1800.6999999999998</v>
      </c>
      <c r="AP152">
        <v>895.5</v>
      </c>
      <c r="AQ152">
        <v>228.4</v>
      </c>
      <c r="AR152">
        <v>34.6</v>
      </c>
      <c r="AS152">
        <v>5</v>
      </c>
      <c r="AT152">
        <v>168</v>
      </c>
      <c r="AU152">
        <v>170.8</v>
      </c>
      <c r="AV152">
        <v>74.600000000000009</v>
      </c>
      <c r="AW152">
        <v>81</v>
      </c>
      <c r="AX152">
        <v>10</v>
      </c>
      <c r="AY152">
        <v>63.6</v>
      </c>
      <c r="AZ152">
        <v>257</v>
      </c>
      <c r="BA152">
        <v>150.80000000000001</v>
      </c>
      <c r="BB152">
        <v>257</v>
      </c>
      <c r="BC152">
        <v>183</v>
      </c>
      <c r="BD152">
        <v>435</v>
      </c>
      <c r="BE152">
        <v>0</v>
      </c>
      <c r="BF152">
        <v>183.70000000000002</v>
      </c>
      <c r="BG152">
        <v>12</v>
      </c>
      <c r="BH152">
        <v>25.799999999999997</v>
      </c>
      <c r="BI152">
        <v>27.6</v>
      </c>
      <c r="BJ152">
        <v>5</v>
      </c>
      <c r="BK152">
        <v>26</v>
      </c>
      <c r="BL152">
        <v>110.2</v>
      </c>
      <c r="BM152">
        <v>15</v>
      </c>
      <c r="BN152">
        <v>510.3</v>
      </c>
      <c r="BO152">
        <v>864.6</v>
      </c>
      <c r="BP152">
        <v>311.2</v>
      </c>
      <c r="BQ152">
        <v>95.1</v>
      </c>
      <c r="BR152">
        <v>56.2</v>
      </c>
      <c r="BS152">
        <v>69.8</v>
      </c>
      <c r="BT152">
        <v>34.300000000000004</v>
      </c>
      <c r="BU152">
        <v>18</v>
      </c>
      <c r="BV152">
        <v>0</v>
      </c>
      <c r="BW152">
        <v>75.599999999999994</v>
      </c>
      <c r="BX152">
        <v>0</v>
      </c>
      <c r="BY152">
        <v>10141.300000000001</v>
      </c>
    </row>
    <row r="153" spans="1:77" hidden="1" x14ac:dyDescent="0.25">
      <c r="A153" t="str">
        <f t="shared" si="4"/>
        <v>201037 Művészeti, kulturális, sport- és vallási foglalkozásokI4 Szakmunkásképző iskola</v>
      </c>
      <c r="B153" t="str">
        <f t="shared" si="5"/>
        <v>201037 Művészeti, kulturális, sport- és vallási foglalkozásokI4 Szakmunkásképző iskola</v>
      </c>
      <c r="C153">
        <v>2662</v>
      </c>
      <c r="D153" t="s">
        <v>168</v>
      </c>
      <c r="E153" t="s">
        <v>169</v>
      </c>
      <c r="F153" s="4" t="s">
        <v>170</v>
      </c>
      <c r="H153" t="s">
        <v>160</v>
      </c>
      <c r="I153">
        <v>633</v>
      </c>
      <c r="J153">
        <v>22</v>
      </c>
      <c r="K153" t="s">
        <v>89</v>
      </c>
      <c r="L153" t="s">
        <v>129</v>
      </c>
      <c r="M153">
        <v>10</v>
      </c>
      <c r="N153">
        <v>0</v>
      </c>
      <c r="O153">
        <v>0</v>
      </c>
      <c r="P153">
        <v>1.6666666666666665</v>
      </c>
      <c r="Q153">
        <v>0</v>
      </c>
      <c r="R153">
        <v>5</v>
      </c>
      <c r="S153">
        <v>0</v>
      </c>
      <c r="T153">
        <v>0</v>
      </c>
      <c r="U153">
        <v>20.5</v>
      </c>
      <c r="V153">
        <v>0</v>
      </c>
      <c r="W153">
        <v>0</v>
      </c>
      <c r="X153">
        <v>0</v>
      </c>
      <c r="Y153">
        <v>0</v>
      </c>
      <c r="Z153">
        <v>0</v>
      </c>
      <c r="AA153">
        <v>0</v>
      </c>
      <c r="AB153">
        <v>0</v>
      </c>
      <c r="AC153">
        <v>0</v>
      </c>
      <c r="AD153">
        <v>0</v>
      </c>
      <c r="AE153">
        <v>0</v>
      </c>
      <c r="AF153">
        <v>0</v>
      </c>
      <c r="AG153">
        <v>0</v>
      </c>
      <c r="AH153">
        <v>10</v>
      </c>
      <c r="AI153">
        <v>0</v>
      </c>
      <c r="AJ153">
        <v>0</v>
      </c>
      <c r="AK153">
        <v>2.6666666666666665</v>
      </c>
      <c r="AL153">
        <v>0</v>
      </c>
      <c r="AM153">
        <v>10</v>
      </c>
      <c r="AN153">
        <v>0</v>
      </c>
      <c r="AO153">
        <v>0</v>
      </c>
      <c r="AP153">
        <v>71</v>
      </c>
      <c r="AQ153">
        <v>0</v>
      </c>
      <c r="AR153">
        <v>0</v>
      </c>
      <c r="AS153">
        <v>0</v>
      </c>
      <c r="AT153">
        <v>15</v>
      </c>
      <c r="AU153">
        <v>0</v>
      </c>
      <c r="AV153">
        <v>0</v>
      </c>
      <c r="AW153">
        <v>43.666666666666664</v>
      </c>
      <c r="AX153">
        <v>262</v>
      </c>
      <c r="AY153">
        <v>10</v>
      </c>
      <c r="AZ153">
        <v>8</v>
      </c>
      <c r="BA153">
        <v>0</v>
      </c>
      <c r="BB153">
        <v>0</v>
      </c>
      <c r="BC153">
        <v>0</v>
      </c>
      <c r="BD153">
        <v>4.333333333333333</v>
      </c>
      <c r="BE153">
        <v>0</v>
      </c>
      <c r="BF153">
        <v>45</v>
      </c>
      <c r="BG153">
        <v>0</v>
      </c>
      <c r="BH153">
        <v>0</v>
      </c>
      <c r="BI153">
        <v>11</v>
      </c>
      <c r="BJ153">
        <v>0</v>
      </c>
      <c r="BK153">
        <v>0</v>
      </c>
      <c r="BL153">
        <v>0</v>
      </c>
      <c r="BM153">
        <v>0</v>
      </c>
      <c r="BN153">
        <v>11.333333333333332</v>
      </c>
      <c r="BO153">
        <v>25.333333333333329</v>
      </c>
      <c r="BP153">
        <v>33.666666666666671</v>
      </c>
      <c r="BQ153">
        <v>2</v>
      </c>
      <c r="BR153">
        <v>2.5</v>
      </c>
      <c r="BS153">
        <v>496.33333333333331</v>
      </c>
      <c r="BT153">
        <v>75.333333333333329</v>
      </c>
      <c r="BU153">
        <v>0</v>
      </c>
      <c r="BV153">
        <v>0</v>
      </c>
      <c r="BW153">
        <v>0</v>
      </c>
      <c r="BX153">
        <v>0</v>
      </c>
      <c r="BY153">
        <v>1176.3333333333333</v>
      </c>
    </row>
    <row r="154" spans="1:77" hidden="1" x14ac:dyDescent="0.25">
      <c r="A154" t="str">
        <f t="shared" si="4"/>
        <v>201039 Egyéb ügyintézőkI4 Szakmunkásképző iskola</v>
      </c>
      <c r="B154" t="str">
        <f t="shared" si="5"/>
        <v>201039 Egyéb ügyintézőkI4 Szakmunkásképző iskola</v>
      </c>
      <c r="C154">
        <v>2663</v>
      </c>
      <c r="D154" t="s">
        <v>168</v>
      </c>
      <c r="E154" t="s">
        <v>169</v>
      </c>
      <c r="F154" s="4" t="s">
        <v>170</v>
      </c>
      <c r="H154" t="s">
        <v>160</v>
      </c>
      <c r="I154">
        <v>634</v>
      </c>
      <c r="J154">
        <v>23</v>
      </c>
      <c r="K154" t="s">
        <v>90</v>
      </c>
      <c r="L154" t="s">
        <v>91</v>
      </c>
      <c r="M154">
        <v>3.6000000000000005</v>
      </c>
      <c r="N154">
        <v>0</v>
      </c>
      <c r="O154">
        <v>0</v>
      </c>
      <c r="P154">
        <v>0</v>
      </c>
      <c r="Q154">
        <v>4.4000000000000004</v>
      </c>
      <c r="R154">
        <v>0</v>
      </c>
      <c r="S154">
        <v>7.4</v>
      </c>
      <c r="T154">
        <v>6.6000000000000005</v>
      </c>
      <c r="U154">
        <v>1.4000000000000001</v>
      </c>
      <c r="V154">
        <v>0</v>
      </c>
      <c r="W154">
        <v>2.2000000000000002</v>
      </c>
      <c r="X154">
        <v>0</v>
      </c>
      <c r="Y154">
        <v>3.4000000000000004</v>
      </c>
      <c r="Z154">
        <v>6</v>
      </c>
      <c r="AA154">
        <v>0</v>
      </c>
      <c r="AB154">
        <v>20.200000000000003</v>
      </c>
      <c r="AC154">
        <v>8</v>
      </c>
      <c r="AD154">
        <v>1.6</v>
      </c>
      <c r="AE154">
        <v>0.2</v>
      </c>
      <c r="AF154">
        <v>3</v>
      </c>
      <c r="AG154">
        <v>0</v>
      </c>
      <c r="AH154">
        <v>0</v>
      </c>
      <c r="AI154">
        <v>0</v>
      </c>
      <c r="AJ154">
        <v>0</v>
      </c>
      <c r="AK154">
        <v>0</v>
      </c>
      <c r="AL154">
        <v>4.8000000000000007</v>
      </c>
      <c r="AM154">
        <v>14.600000000000001</v>
      </c>
      <c r="AN154">
        <v>17.200000000000003</v>
      </c>
      <c r="AO154">
        <v>25.800000000000004</v>
      </c>
      <c r="AP154">
        <v>45</v>
      </c>
      <c r="AQ154">
        <v>7.6</v>
      </c>
      <c r="AR154">
        <v>3.4000000000000004</v>
      </c>
      <c r="AS154">
        <v>0</v>
      </c>
      <c r="AT154">
        <v>4</v>
      </c>
      <c r="AU154">
        <v>2.2000000000000002</v>
      </c>
      <c r="AV154">
        <v>4.4000000000000004</v>
      </c>
      <c r="AW154">
        <v>0</v>
      </c>
      <c r="AX154">
        <v>0</v>
      </c>
      <c r="AY154">
        <v>9.4</v>
      </c>
      <c r="AZ154">
        <v>0</v>
      </c>
      <c r="BA154">
        <v>2.2000000000000002</v>
      </c>
      <c r="BB154">
        <v>0</v>
      </c>
      <c r="BC154">
        <v>4</v>
      </c>
      <c r="BD154">
        <v>15</v>
      </c>
      <c r="BE154">
        <v>0</v>
      </c>
      <c r="BF154">
        <v>13.8</v>
      </c>
      <c r="BG154">
        <v>0</v>
      </c>
      <c r="BH154">
        <v>0.2</v>
      </c>
      <c r="BI154">
        <v>3.4000000000000004</v>
      </c>
      <c r="BJ154">
        <v>0</v>
      </c>
      <c r="BK154">
        <v>0</v>
      </c>
      <c r="BL154">
        <v>5.8000000000000007</v>
      </c>
      <c r="BM154">
        <v>0</v>
      </c>
      <c r="BN154">
        <v>9.2000000000000011</v>
      </c>
      <c r="BO154">
        <v>147.4</v>
      </c>
      <c r="BP154">
        <v>18.800000000000004</v>
      </c>
      <c r="BQ154">
        <v>3.4000000000000004</v>
      </c>
      <c r="BR154">
        <v>2.8</v>
      </c>
      <c r="BS154">
        <v>1.2</v>
      </c>
      <c r="BT154">
        <v>4.2</v>
      </c>
      <c r="BU154">
        <v>2</v>
      </c>
      <c r="BV154">
        <v>0</v>
      </c>
      <c r="BW154">
        <v>2.4000000000000004</v>
      </c>
      <c r="BX154">
        <v>0</v>
      </c>
      <c r="BY154">
        <v>442.19999999999993</v>
      </c>
    </row>
    <row r="155" spans="1:77" hidden="1" x14ac:dyDescent="0.25">
      <c r="A155" t="str">
        <f t="shared" si="4"/>
        <v>201041 Irodai, ügyviteli foglalkozásokI4 Szakmunkásképző iskola</v>
      </c>
      <c r="B155" t="str">
        <f t="shared" si="5"/>
        <v>201041 Irodai, ügyviteli foglalkozásokI4 Szakmunkásképző iskola</v>
      </c>
      <c r="C155">
        <v>2664</v>
      </c>
      <c r="D155" t="s">
        <v>168</v>
      </c>
      <c r="E155" t="s">
        <v>169</v>
      </c>
      <c r="F155" s="4" t="s">
        <v>170</v>
      </c>
      <c r="H155" t="s">
        <v>160</v>
      </c>
      <c r="I155">
        <v>635</v>
      </c>
      <c r="J155">
        <v>24</v>
      </c>
      <c r="K155" t="s">
        <v>92</v>
      </c>
      <c r="L155" t="s">
        <v>130</v>
      </c>
      <c r="M155">
        <v>242</v>
      </c>
      <c r="N155">
        <v>23.5</v>
      </c>
      <c r="O155">
        <v>0</v>
      </c>
      <c r="P155">
        <v>7.5</v>
      </c>
      <c r="Q155">
        <v>166</v>
      </c>
      <c r="R155">
        <v>101.5</v>
      </c>
      <c r="S155">
        <v>1.5</v>
      </c>
      <c r="T155">
        <v>26</v>
      </c>
      <c r="U155">
        <v>73</v>
      </c>
      <c r="V155">
        <v>0</v>
      </c>
      <c r="W155">
        <v>24.5</v>
      </c>
      <c r="X155">
        <v>34</v>
      </c>
      <c r="Y155">
        <v>47</v>
      </c>
      <c r="Z155">
        <v>81</v>
      </c>
      <c r="AA155">
        <v>10</v>
      </c>
      <c r="AB155">
        <v>69</v>
      </c>
      <c r="AC155">
        <v>158.5</v>
      </c>
      <c r="AD155">
        <v>35</v>
      </c>
      <c r="AE155">
        <v>111</v>
      </c>
      <c r="AF155">
        <v>39</v>
      </c>
      <c r="AG155">
        <v>0</v>
      </c>
      <c r="AH155">
        <v>34.5</v>
      </c>
      <c r="AI155">
        <v>22</v>
      </c>
      <c r="AJ155">
        <v>49</v>
      </c>
      <c r="AK155">
        <v>92.5</v>
      </c>
      <c r="AL155">
        <v>64</v>
      </c>
      <c r="AM155">
        <v>437.5</v>
      </c>
      <c r="AN155">
        <v>327.5</v>
      </c>
      <c r="AO155">
        <v>546</v>
      </c>
      <c r="AP155">
        <v>627</v>
      </c>
      <c r="AQ155">
        <v>419.5</v>
      </c>
      <c r="AR155">
        <v>0</v>
      </c>
      <c r="AS155">
        <v>0</v>
      </c>
      <c r="AT155">
        <v>454</v>
      </c>
      <c r="AU155">
        <v>3878</v>
      </c>
      <c r="AV155">
        <v>114</v>
      </c>
      <c r="AW155">
        <v>12.5</v>
      </c>
      <c r="AX155">
        <v>0</v>
      </c>
      <c r="AY155">
        <v>31.5</v>
      </c>
      <c r="AZ155">
        <v>111</v>
      </c>
      <c r="BA155">
        <v>65.5</v>
      </c>
      <c r="BB155">
        <v>95</v>
      </c>
      <c r="BC155">
        <v>7</v>
      </c>
      <c r="BD155">
        <v>137.5</v>
      </c>
      <c r="BE155">
        <v>0</v>
      </c>
      <c r="BF155">
        <v>120.5</v>
      </c>
      <c r="BG155">
        <v>119</v>
      </c>
      <c r="BH155">
        <v>7.5</v>
      </c>
      <c r="BI155">
        <v>1</v>
      </c>
      <c r="BJ155">
        <v>4</v>
      </c>
      <c r="BK155">
        <v>65.5</v>
      </c>
      <c r="BL155">
        <v>155</v>
      </c>
      <c r="BM155">
        <v>0</v>
      </c>
      <c r="BN155">
        <v>112.5</v>
      </c>
      <c r="BO155">
        <v>913</v>
      </c>
      <c r="BP155">
        <v>226.5</v>
      </c>
      <c r="BQ155">
        <v>246</v>
      </c>
      <c r="BR155">
        <v>47.5</v>
      </c>
      <c r="BS155">
        <v>213.5</v>
      </c>
      <c r="BT155">
        <v>14</v>
      </c>
      <c r="BU155">
        <v>13</v>
      </c>
      <c r="BV155">
        <v>0</v>
      </c>
      <c r="BW155">
        <v>21</v>
      </c>
      <c r="BX155">
        <v>0</v>
      </c>
      <c r="BY155">
        <v>11055</v>
      </c>
    </row>
    <row r="156" spans="1:77" hidden="1" x14ac:dyDescent="0.25">
      <c r="A156" t="str">
        <f t="shared" si="4"/>
        <v>201042 Ügyfélkapcsolati foglalkozásokI4 Szakmunkásképző iskola</v>
      </c>
      <c r="B156" t="str">
        <f t="shared" si="5"/>
        <v>201042 Ügyfélkapcsolati foglalkozásokI4 Szakmunkásképző iskola</v>
      </c>
      <c r="C156">
        <v>2665</v>
      </c>
      <c r="D156" t="s">
        <v>168</v>
      </c>
      <c r="E156" t="s">
        <v>169</v>
      </c>
      <c r="F156" s="4" t="s">
        <v>170</v>
      </c>
      <c r="H156" t="s">
        <v>160</v>
      </c>
      <c r="I156">
        <v>636</v>
      </c>
      <c r="J156">
        <v>25</v>
      </c>
      <c r="K156" t="s">
        <v>93</v>
      </c>
      <c r="L156" t="s">
        <v>131</v>
      </c>
      <c r="M156">
        <v>10</v>
      </c>
      <c r="N156">
        <v>4.5</v>
      </c>
      <c r="O156">
        <v>0</v>
      </c>
      <c r="P156">
        <v>1.6666666666666665</v>
      </c>
      <c r="Q156">
        <v>16.5</v>
      </c>
      <c r="R156">
        <v>10</v>
      </c>
      <c r="S156">
        <v>0</v>
      </c>
      <c r="T156">
        <v>12</v>
      </c>
      <c r="U156">
        <v>34.5</v>
      </c>
      <c r="V156">
        <v>0</v>
      </c>
      <c r="W156">
        <v>2.5</v>
      </c>
      <c r="X156">
        <v>0</v>
      </c>
      <c r="Y156">
        <v>0</v>
      </c>
      <c r="Z156">
        <v>12</v>
      </c>
      <c r="AA156">
        <v>0</v>
      </c>
      <c r="AB156">
        <v>42</v>
      </c>
      <c r="AC156">
        <v>0</v>
      </c>
      <c r="AD156">
        <v>0</v>
      </c>
      <c r="AE156">
        <v>0</v>
      </c>
      <c r="AF156">
        <v>0</v>
      </c>
      <c r="AG156">
        <v>0</v>
      </c>
      <c r="AH156">
        <v>10</v>
      </c>
      <c r="AI156">
        <v>21</v>
      </c>
      <c r="AJ156">
        <v>27</v>
      </c>
      <c r="AK156">
        <v>4.6666666666666661</v>
      </c>
      <c r="AL156">
        <v>32</v>
      </c>
      <c r="AM156">
        <v>131.5</v>
      </c>
      <c r="AN156">
        <v>54.5</v>
      </c>
      <c r="AO156">
        <v>122.5</v>
      </c>
      <c r="AP156">
        <v>116.5</v>
      </c>
      <c r="AQ156">
        <v>52.5</v>
      </c>
      <c r="AR156">
        <v>5</v>
      </c>
      <c r="AS156">
        <v>0</v>
      </c>
      <c r="AT156">
        <v>59.5</v>
      </c>
      <c r="AU156">
        <v>525.5</v>
      </c>
      <c r="AV156">
        <v>126.5</v>
      </c>
      <c r="AW156">
        <v>43.666666666666664</v>
      </c>
      <c r="AX156">
        <v>12</v>
      </c>
      <c r="AY156">
        <v>0</v>
      </c>
      <c r="AZ156">
        <v>10</v>
      </c>
      <c r="BA156">
        <v>64.5</v>
      </c>
      <c r="BB156">
        <v>28</v>
      </c>
      <c r="BC156">
        <v>0</v>
      </c>
      <c r="BD156">
        <v>70.833333333333329</v>
      </c>
      <c r="BE156">
        <v>0</v>
      </c>
      <c r="BF156">
        <v>31</v>
      </c>
      <c r="BG156">
        <v>0</v>
      </c>
      <c r="BH156">
        <v>0.5</v>
      </c>
      <c r="BI156">
        <v>0</v>
      </c>
      <c r="BJ156">
        <v>0</v>
      </c>
      <c r="BK156">
        <v>0</v>
      </c>
      <c r="BL156">
        <v>747.5</v>
      </c>
      <c r="BM156">
        <v>47</v>
      </c>
      <c r="BN156">
        <v>199.33333333333334</v>
      </c>
      <c r="BO156">
        <v>304.33333333333331</v>
      </c>
      <c r="BP156">
        <v>53.166666666666657</v>
      </c>
      <c r="BQ156">
        <v>83.5</v>
      </c>
      <c r="BR156">
        <v>6</v>
      </c>
      <c r="BS156">
        <v>116.33333333333333</v>
      </c>
      <c r="BT156">
        <v>10.333333333333332</v>
      </c>
      <c r="BU156">
        <v>19</v>
      </c>
      <c r="BV156">
        <v>0</v>
      </c>
      <c r="BW156">
        <v>20</v>
      </c>
      <c r="BX156">
        <v>0</v>
      </c>
      <c r="BY156">
        <v>3301.3333333333339</v>
      </c>
    </row>
    <row r="157" spans="1:77" hidden="1" x14ac:dyDescent="0.25">
      <c r="A157" t="str">
        <f t="shared" si="4"/>
        <v>201051 Kereskedelmi és vendéglátó-ipari foglalkozásokI4 Szakmunkásképző iskola</v>
      </c>
      <c r="B157" t="str">
        <f t="shared" si="5"/>
        <v>201051 Kereskedelmi és vendéglátó-ipari foglalkozásokI4 Szakmunkásképző iskola</v>
      </c>
      <c r="C157">
        <v>2666</v>
      </c>
      <c r="D157" t="s">
        <v>168</v>
      </c>
      <c r="E157" t="s">
        <v>169</v>
      </c>
      <c r="F157" s="4" t="s">
        <v>170</v>
      </c>
      <c r="H157" t="s">
        <v>160</v>
      </c>
      <c r="I157">
        <v>637</v>
      </c>
      <c r="J157">
        <v>26</v>
      </c>
      <c r="K157" t="s">
        <v>94</v>
      </c>
      <c r="L157" t="s">
        <v>132</v>
      </c>
      <c r="M157">
        <v>673.1</v>
      </c>
      <c r="N157">
        <v>29</v>
      </c>
      <c r="O157">
        <v>50</v>
      </c>
      <c r="P157">
        <v>69</v>
      </c>
      <c r="Q157">
        <v>3120.2</v>
      </c>
      <c r="R157">
        <v>138</v>
      </c>
      <c r="S157">
        <v>45</v>
      </c>
      <c r="T157">
        <v>102.2</v>
      </c>
      <c r="U157">
        <v>121.5</v>
      </c>
      <c r="V157">
        <v>0</v>
      </c>
      <c r="W157">
        <v>0</v>
      </c>
      <c r="X157">
        <v>36</v>
      </c>
      <c r="Y157">
        <v>181</v>
      </c>
      <c r="Z157">
        <v>104</v>
      </c>
      <c r="AA157">
        <v>0</v>
      </c>
      <c r="AB157">
        <v>384</v>
      </c>
      <c r="AC157">
        <v>24</v>
      </c>
      <c r="AD157">
        <v>0</v>
      </c>
      <c r="AE157">
        <v>0</v>
      </c>
      <c r="AF157">
        <v>6.9999999999999991</v>
      </c>
      <c r="AG157">
        <v>0</v>
      </c>
      <c r="AH157">
        <v>320</v>
      </c>
      <c r="AI157">
        <v>72</v>
      </c>
      <c r="AJ157">
        <v>0</v>
      </c>
      <c r="AK157">
        <v>14</v>
      </c>
      <c r="AL157">
        <v>59</v>
      </c>
      <c r="AM157">
        <v>1716</v>
      </c>
      <c r="AN157">
        <v>2148.6</v>
      </c>
      <c r="AO157">
        <v>9124</v>
      </c>
      <c r="AP157">
        <v>53424.6</v>
      </c>
      <c r="AQ157">
        <v>754</v>
      </c>
      <c r="AR157">
        <v>104.5</v>
      </c>
      <c r="AS157">
        <v>21</v>
      </c>
      <c r="AT157">
        <v>481.6</v>
      </c>
      <c r="AU157">
        <v>85</v>
      </c>
      <c r="AV157">
        <v>21669.300000000003</v>
      </c>
      <c r="AW157">
        <v>0</v>
      </c>
      <c r="AX157">
        <v>30</v>
      </c>
      <c r="AY157">
        <v>0</v>
      </c>
      <c r="AZ157">
        <v>353</v>
      </c>
      <c r="BA157">
        <v>17</v>
      </c>
      <c r="BB157">
        <v>0</v>
      </c>
      <c r="BC157">
        <v>144.4</v>
      </c>
      <c r="BD157">
        <v>991.5</v>
      </c>
      <c r="BE157">
        <v>0</v>
      </c>
      <c r="BF157">
        <v>47</v>
      </c>
      <c r="BG157">
        <v>166</v>
      </c>
      <c r="BH157">
        <v>0</v>
      </c>
      <c r="BI157">
        <v>110</v>
      </c>
      <c r="BJ157">
        <v>490.5</v>
      </c>
      <c r="BK157">
        <v>252.5</v>
      </c>
      <c r="BL157">
        <v>107</v>
      </c>
      <c r="BM157">
        <v>22.5</v>
      </c>
      <c r="BN157">
        <v>495</v>
      </c>
      <c r="BO157">
        <v>450</v>
      </c>
      <c r="BP157">
        <v>533.5</v>
      </c>
      <c r="BQ157">
        <v>282.89999999999998</v>
      </c>
      <c r="BR157">
        <v>395.5</v>
      </c>
      <c r="BS157">
        <v>157</v>
      </c>
      <c r="BT157">
        <v>92</v>
      </c>
      <c r="BU157">
        <v>0</v>
      </c>
      <c r="BV157">
        <v>367</v>
      </c>
      <c r="BW157">
        <v>373</v>
      </c>
      <c r="BX157">
        <v>0</v>
      </c>
      <c r="BY157">
        <v>100954.9</v>
      </c>
    </row>
    <row r="158" spans="1:77" hidden="1" x14ac:dyDescent="0.25">
      <c r="A158" t="str">
        <f t="shared" si="4"/>
        <v>201052 Szolgáltatási foglalkozásokI4 Szakmunkásképző iskola</v>
      </c>
      <c r="B158" t="str">
        <f t="shared" si="5"/>
        <v>201052 Szolgáltatási foglalkozásokI4 Szakmunkásképző iskola</v>
      </c>
      <c r="C158">
        <v>2667</v>
      </c>
      <c r="D158" t="s">
        <v>168</v>
      </c>
      <c r="E158" t="s">
        <v>169</v>
      </c>
      <c r="F158" s="4" t="s">
        <v>170</v>
      </c>
      <c r="H158" t="s">
        <v>160</v>
      </c>
      <c r="I158">
        <v>638</v>
      </c>
      <c r="J158">
        <v>27</v>
      </c>
      <c r="K158" t="s">
        <v>95</v>
      </c>
      <c r="L158" t="s">
        <v>133</v>
      </c>
      <c r="M158">
        <v>134</v>
      </c>
      <c r="N158">
        <v>15</v>
      </c>
      <c r="O158">
        <v>6</v>
      </c>
      <c r="P158">
        <v>15.666666666666666</v>
      </c>
      <c r="Q158">
        <v>60</v>
      </c>
      <c r="R158">
        <v>0</v>
      </c>
      <c r="S158">
        <v>0</v>
      </c>
      <c r="T158">
        <v>14</v>
      </c>
      <c r="U158">
        <v>6</v>
      </c>
      <c r="V158">
        <v>0.5</v>
      </c>
      <c r="W158">
        <v>3.6666666666666665</v>
      </c>
      <c r="X158">
        <v>44.5</v>
      </c>
      <c r="Y158">
        <v>15</v>
      </c>
      <c r="Z158">
        <v>0.5</v>
      </c>
      <c r="AA158">
        <v>0</v>
      </c>
      <c r="AB158">
        <v>42.666666666666671</v>
      </c>
      <c r="AC158">
        <v>27.5</v>
      </c>
      <c r="AD158">
        <v>16</v>
      </c>
      <c r="AE158">
        <v>3</v>
      </c>
      <c r="AF158">
        <v>3</v>
      </c>
      <c r="AG158">
        <v>6</v>
      </c>
      <c r="AH158">
        <v>111</v>
      </c>
      <c r="AI158">
        <v>17</v>
      </c>
      <c r="AJ158">
        <v>90.833333333333329</v>
      </c>
      <c r="AK158">
        <v>1319.1666666666665</v>
      </c>
      <c r="AL158">
        <v>319.5</v>
      </c>
      <c r="AM158">
        <v>121.16666666666669</v>
      </c>
      <c r="AN158">
        <v>107.16666666666666</v>
      </c>
      <c r="AO158">
        <v>303.5</v>
      </c>
      <c r="AP158">
        <v>474.83333333333331</v>
      </c>
      <c r="AQ158">
        <v>910</v>
      </c>
      <c r="AR158">
        <v>29</v>
      </c>
      <c r="AS158">
        <v>0</v>
      </c>
      <c r="AT158">
        <v>214</v>
      </c>
      <c r="AU158">
        <v>927</v>
      </c>
      <c r="AV158">
        <v>345.5</v>
      </c>
      <c r="AW158">
        <v>43.666666666666664</v>
      </c>
      <c r="AX158">
        <v>12</v>
      </c>
      <c r="AY158">
        <v>21</v>
      </c>
      <c r="AZ158">
        <v>6</v>
      </c>
      <c r="BA158">
        <v>49.5</v>
      </c>
      <c r="BB158">
        <v>11</v>
      </c>
      <c r="BC158">
        <v>6</v>
      </c>
      <c r="BD158">
        <v>590.83333333333337</v>
      </c>
      <c r="BE158">
        <v>0</v>
      </c>
      <c r="BF158">
        <v>20</v>
      </c>
      <c r="BG158">
        <v>6</v>
      </c>
      <c r="BH158">
        <v>4</v>
      </c>
      <c r="BI158">
        <v>0</v>
      </c>
      <c r="BJ158">
        <v>191</v>
      </c>
      <c r="BK158">
        <v>44</v>
      </c>
      <c r="BL158">
        <v>83.5</v>
      </c>
      <c r="BM158">
        <v>0</v>
      </c>
      <c r="BN158">
        <v>5119.6666666666661</v>
      </c>
      <c r="BO158">
        <v>2305.333333333333</v>
      </c>
      <c r="BP158">
        <v>3819.166666666667</v>
      </c>
      <c r="BQ158">
        <v>1390</v>
      </c>
      <c r="BR158">
        <v>629.33333333333337</v>
      </c>
      <c r="BS158">
        <v>322.83333333333331</v>
      </c>
      <c r="BT158">
        <v>141.33333333333334</v>
      </c>
      <c r="BU158">
        <v>25</v>
      </c>
      <c r="BV158">
        <v>0</v>
      </c>
      <c r="BW158">
        <v>3143</v>
      </c>
      <c r="BX158">
        <v>0</v>
      </c>
      <c r="BY158">
        <v>23686.833333333328</v>
      </c>
    </row>
    <row r="159" spans="1:77" hidden="1" x14ac:dyDescent="0.25">
      <c r="A159" t="str">
        <f t="shared" si="4"/>
        <v>201061 Mezőgazdasági foglalkozásokI4 Szakmunkásképző iskola</v>
      </c>
      <c r="B159" t="str">
        <f t="shared" si="5"/>
        <v>201061 Mezőgazdasági foglalkozásokI4 Szakmunkásképző iskola</v>
      </c>
      <c r="C159">
        <v>2668</v>
      </c>
      <c r="D159" t="s">
        <v>168</v>
      </c>
      <c r="E159" t="s">
        <v>169</v>
      </c>
      <c r="F159" s="4" t="s">
        <v>170</v>
      </c>
      <c r="H159" t="s">
        <v>160</v>
      </c>
      <c r="I159">
        <v>639</v>
      </c>
      <c r="J159">
        <v>28</v>
      </c>
      <c r="K159" t="s">
        <v>96</v>
      </c>
      <c r="L159" t="s">
        <v>97</v>
      </c>
      <c r="M159">
        <v>5706</v>
      </c>
      <c r="N159">
        <v>67</v>
      </c>
      <c r="O159">
        <v>64</v>
      </c>
      <c r="P159">
        <v>0</v>
      </c>
      <c r="Q159">
        <v>210.5</v>
      </c>
      <c r="R159">
        <v>0</v>
      </c>
      <c r="S159">
        <v>69</v>
      </c>
      <c r="T159">
        <v>0</v>
      </c>
      <c r="U159">
        <v>0</v>
      </c>
      <c r="V159">
        <v>0</v>
      </c>
      <c r="W159">
        <v>0</v>
      </c>
      <c r="X159">
        <v>17</v>
      </c>
      <c r="Y159">
        <v>0</v>
      </c>
      <c r="Z159">
        <v>16</v>
      </c>
      <c r="AA159">
        <v>0</v>
      </c>
      <c r="AB159">
        <v>20</v>
      </c>
      <c r="AC159">
        <v>0</v>
      </c>
      <c r="AD159">
        <v>13</v>
      </c>
      <c r="AE159">
        <v>1</v>
      </c>
      <c r="AF159">
        <v>0</v>
      </c>
      <c r="AG159">
        <v>0</v>
      </c>
      <c r="AH159">
        <v>0</v>
      </c>
      <c r="AI159">
        <v>0</v>
      </c>
      <c r="AJ159">
        <v>36</v>
      </c>
      <c r="AK159">
        <v>12</v>
      </c>
      <c r="AL159">
        <v>163.5</v>
      </c>
      <c r="AM159">
        <v>32</v>
      </c>
      <c r="AN159">
        <v>38</v>
      </c>
      <c r="AO159">
        <v>338</v>
      </c>
      <c r="AP159">
        <v>171</v>
      </c>
      <c r="AQ159">
        <v>7</v>
      </c>
      <c r="AR159">
        <v>0</v>
      </c>
      <c r="AS159">
        <v>0</v>
      </c>
      <c r="AT159">
        <v>0</v>
      </c>
      <c r="AU159">
        <v>0</v>
      </c>
      <c r="AV159">
        <v>18</v>
      </c>
      <c r="AW159">
        <v>0</v>
      </c>
      <c r="AX159">
        <v>0</v>
      </c>
      <c r="AY159">
        <v>0</v>
      </c>
      <c r="AZ159">
        <v>121</v>
      </c>
      <c r="BA159">
        <v>1</v>
      </c>
      <c r="BB159">
        <v>0</v>
      </c>
      <c r="BC159">
        <v>0</v>
      </c>
      <c r="BD159">
        <v>119</v>
      </c>
      <c r="BE159">
        <v>0</v>
      </c>
      <c r="BF159">
        <v>0</v>
      </c>
      <c r="BG159">
        <v>0</v>
      </c>
      <c r="BH159">
        <v>18</v>
      </c>
      <c r="BI159">
        <v>0</v>
      </c>
      <c r="BJ159">
        <v>12</v>
      </c>
      <c r="BK159">
        <v>11</v>
      </c>
      <c r="BL159">
        <v>15</v>
      </c>
      <c r="BM159">
        <v>0</v>
      </c>
      <c r="BN159">
        <v>306</v>
      </c>
      <c r="BO159">
        <v>187</v>
      </c>
      <c r="BP159">
        <v>157</v>
      </c>
      <c r="BQ159">
        <v>50</v>
      </c>
      <c r="BR159">
        <v>18</v>
      </c>
      <c r="BS159">
        <v>43</v>
      </c>
      <c r="BT159">
        <v>124</v>
      </c>
      <c r="BU159">
        <v>0</v>
      </c>
      <c r="BV159">
        <v>0</v>
      </c>
      <c r="BW159">
        <v>41</v>
      </c>
      <c r="BX159">
        <v>0</v>
      </c>
      <c r="BY159">
        <v>8222</v>
      </c>
    </row>
    <row r="160" spans="1:77" hidden="1" x14ac:dyDescent="0.25">
      <c r="A160" t="str">
        <f t="shared" si="4"/>
        <v>201062 Erdőgazdálkodási, vadgazdálkodási és halászati foglalkozásokI4 Szakmunkásképző iskola</v>
      </c>
      <c r="B160" t="str">
        <f t="shared" si="5"/>
        <v>201062 Erdőgazdálkodási, vadgazdálkodási és halászati foglalkozásokI4 Szakmunkásképző iskola</v>
      </c>
      <c r="C160">
        <v>2669</v>
      </c>
      <c r="D160" t="s">
        <v>168</v>
      </c>
      <c r="E160" t="s">
        <v>169</v>
      </c>
      <c r="F160" s="4" t="s">
        <v>170</v>
      </c>
      <c r="H160" t="s">
        <v>160</v>
      </c>
      <c r="I160">
        <v>640</v>
      </c>
      <c r="J160">
        <v>29</v>
      </c>
      <c r="K160" t="s">
        <v>98</v>
      </c>
      <c r="L160" t="s">
        <v>134</v>
      </c>
      <c r="M160">
        <v>46</v>
      </c>
      <c r="N160">
        <v>865</v>
      </c>
      <c r="O160">
        <v>477</v>
      </c>
      <c r="P160">
        <v>0</v>
      </c>
      <c r="Q160">
        <v>0</v>
      </c>
      <c r="R160">
        <v>0</v>
      </c>
      <c r="S160">
        <v>14</v>
      </c>
      <c r="T160">
        <v>0</v>
      </c>
      <c r="U160">
        <v>0</v>
      </c>
      <c r="V160">
        <v>0</v>
      </c>
      <c r="W160">
        <v>0</v>
      </c>
      <c r="X160">
        <v>0</v>
      </c>
      <c r="Y160">
        <v>0</v>
      </c>
      <c r="Z160">
        <v>0</v>
      </c>
      <c r="AA160">
        <v>0</v>
      </c>
      <c r="AB160">
        <v>0</v>
      </c>
      <c r="AC160">
        <v>0</v>
      </c>
      <c r="AD160">
        <v>0</v>
      </c>
      <c r="AE160">
        <v>0</v>
      </c>
      <c r="AF160">
        <v>0</v>
      </c>
      <c r="AG160">
        <v>0</v>
      </c>
      <c r="AH160">
        <v>0</v>
      </c>
      <c r="AI160">
        <v>0</v>
      </c>
      <c r="AJ160">
        <v>0</v>
      </c>
      <c r="AK160">
        <v>0</v>
      </c>
      <c r="AL160">
        <v>37</v>
      </c>
      <c r="AM160">
        <v>16</v>
      </c>
      <c r="AN160">
        <v>8</v>
      </c>
      <c r="AO160">
        <v>0</v>
      </c>
      <c r="AP160">
        <v>0</v>
      </c>
      <c r="AQ160">
        <v>0</v>
      </c>
      <c r="AR160">
        <v>0</v>
      </c>
      <c r="AS160">
        <v>0</v>
      </c>
      <c r="AT160">
        <v>0</v>
      </c>
      <c r="AU160">
        <v>0</v>
      </c>
      <c r="AV160">
        <v>0</v>
      </c>
      <c r="AW160">
        <v>0</v>
      </c>
      <c r="AX160">
        <v>0</v>
      </c>
      <c r="AY160">
        <v>0</v>
      </c>
      <c r="AZ160">
        <v>0</v>
      </c>
      <c r="BA160">
        <v>0</v>
      </c>
      <c r="BB160">
        <v>0</v>
      </c>
      <c r="BC160">
        <v>0</v>
      </c>
      <c r="BD160">
        <v>23</v>
      </c>
      <c r="BE160">
        <v>0</v>
      </c>
      <c r="BF160">
        <v>0</v>
      </c>
      <c r="BG160">
        <v>0</v>
      </c>
      <c r="BH160">
        <v>4</v>
      </c>
      <c r="BI160">
        <v>0</v>
      </c>
      <c r="BJ160">
        <v>0</v>
      </c>
      <c r="BK160">
        <v>0</v>
      </c>
      <c r="BL160">
        <v>0</v>
      </c>
      <c r="BM160">
        <v>0</v>
      </c>
      <c r="BN160">
        <v>103</v>
      </c>
      <c r="BO160">
        <v>17</v>
      </c>
      <c r="BP160">
        <v>7</v>
      </c>
      <c r="BQ160">
        <v>1</v>
      </c>
      <c r="BR160">
        <v>2</v>
      </c>
      <c r="BS160">
        <v>0</v>
      </c>
      <c r="BT160">
        <v>0</v>
      </c>
      <c r="BU160">
        <v>0</v>
      </c>
      <c r="BV160">
        <v>0</v>
      </c>
      <c r="BW160">
        <v>0</v>
      </c>
      <c r="BX160">
        <v>0</v>
      </c>
      <c r="BY160">
        <v>1620</v>
      </c>
    </row>
    <row r="161" spans="1:77" hidden="1" x14ac:dyDescent="0.25">
      <c r="A161" t="str">
        <f t="shared" si="4"/>
        <v>201071 Élelmiszer-ipari foglalkozásokI4 Szakmunkásképző iskola</v>
      </c>
      <c r="B161" t="str">
        <f t="shared" si="5"/>
        <v>201071 Élelmiszer-ipari foglalkozásokI4 Szakmunkásképző iskola</v>
      </c>
      <c r="C161">
        <v>2670</v>
      </c>
      <c r="D161" t="s">
        <v>168</v>
      </c>
      <c r="E161" t="s">
        <v>169</v>
      </c>
      <c r="F161" s="4" t="s">
        <v>170</v>
      </c>
      <c r="H161" t="s">
        <v>160</v>
      </c>
      <c r="I161">
        <v>641</v>
      </c>
      <c r="J161">
        <v>30</v>
      </c>
      <c r="K161" t="s">
        <v>99</v>
      </c>
      <c r="L161" t="s">
        <v>135</v>
      </c>
      <c r="M161">
        <v>519.5</v>
      </c>
      <c r="N161">
        <v>0</v>
      </c>
      <c r="O161">
        <v>0</v>
      </c>
      <c r="P161">
        <v>0</v>
      </c>
      <c r="Q161">
        <v>8165</v>
      </c>
      <c r="R161">
        <v>223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0</v>
      </c>
      <c r="Z161">
        <v>0</v>
      </c>
      <c r="AA161">
        <v>0</v>
      </c>
      <c r="AB161">
        <v>0</v>
      </c>
      <c r="AC161">
        <v>0</v>
      </c>
      <c r="AD161">
        <v>0</v>
      </c>
      <c r="AE161">
        <v>0</v>
      </c>
      <c r="AF161">
        <v>0</v>
      </c>
      <c r="AG161">
        <v>0</v>
      </c>
      <c r="AH161">
        <v>0</v>
      </c>
      <c r="AI161">
        <v>22</v>
      </c>
      <c r="AJ161">
        <v>0</v>
      </c>
      <c r="AK161">
        <v>0</v>
      </c>
      <c r="AL161">
        <v>0</v>
      </c>
      <c r="AM161">
        <v>0</v>
      </c>
      <c r="AN161">
        <v>0</v>
      </c>
      <c r="AO161">
        <v>627.5</v>
      </c>
      <c r="AP161">
        <v>1318</v>
      </c>
      <c r="AQ161">
        <v>0</v>
      </c>
      <c r="AR161">
        <v>0</v>
      </c>
      <c r="AS161">
        <v>0</v>
      </c>
      <c r="AT161">
        <v>12</v>
      </c>
      <c r="AU161">
        <v>0</v>
      </c>
      <c r="AV161">
        <v>79</v>
      </c>
      <c r="AW161">
        <v>0</v>
      </c>
      <c r="AX161">
        <v>0</v>
      </c>
      <c r="AY161">
        <v>0</v>
      </c>
      <c r="AZ161">
        <v>0</v>
      </c>
      <c r="BA161">
        <v>0</v>
      </c>
      <c r="BB161">
        <v>0</v>
      </c>
      <c r="BC161">
        <v>0</v>
      </c>
      <c r="BD161">
        <v>39</v>
      </c>
      <c r="BE161">
        <v>0</v>
      </c>
      <c r="BF161">
        <v>145</v>
      </c>
      <c r="BG161">
        <v>0</v>
      </c>
      <c r="BH161">
        <v>0.5</v>
      </c>
      <c r="BI161">
        <v>0</v>
      </c>
      <c r="BJ161">
        <v>0</v>
      </c>
      <c r="BK161">
        <v>6</v>
      </c>
      <c r="BL161">
        <v>0</v>
      </c>
      <c r="BM161">
        <v>0</v>
      </c>
      <c r="BN161">
        <v>36</v>
      </c>
      <c r="BO161">
        <v>17</v>
      </c>
      <c r="BP161">
        <v>4</v>
      </c>
      <c r="BQ161">
        <v>67</v>
      </c>
      <c r="BR161">
        <v>0</v>
      </c>
      <c r="BS161">
        <v>0</v>
      </c>
      <c r="BT161">
        <v>0</v>
      </c>
      <c r="BU161">
        <v>0</v>
      </c>
      <c r="BV161">
        <v>0</v>
      </c>
      <c r="BW161">
        <v>0</v>
      </c>
      <c r="BX161">
        <v>0</v>
      </c>
      <c r="BY161">
        <v>11280.5</v>
      </c>
    </row>
    <row r="162" spans="1:77" hidden="1" x14ac:dyDescent="0.25">
      <c r="A162" t="str">
        <f t="shared" si="4"/>
        <v>201072 Könnyűipari foglalkozásokI4 Szakmunkásképző iskola</v>
      </c>
      <c r="B162" t="str">
        <f t="shared" si="5"/>
        <v>201072 Könnyűipari foglalkozásokI4 Szakmunkásképző iskola</v>
      </c>
      <c r="C162">
        <v>2671</v>
      </c>
      <c r="D162" t="s">
        <v>168</v>
      </c>
      <c r="E162" t="s">
        <v>169</v>
      </c>
      <c r="F162" s="4" t="s">
        <v>170</v>
      </c>
      <c r="H162" t="s">
        <v>160</v>
      </c>
      <c r="I162">
        <v>642</v>
      </c>
      <c r="J162">
        <v>31</v>
      </c>
      <c r="K162" t="s">
        <v>100</v>
      </c>
      <c r="L162" t="s">
        <v>136</v>
      </c>
      <c r="M162">
        <v>194.5</v>
      </c>
      <c r="N162">
        <v>138</v>
      </c>
      <c r="O162">
        <v>0</v>
      </c>
      <c r="P162">
        <v>12</v>
      </c>
      <c r="Q162">
        <v>89</v>
      </c>
      <c r="R162">
        <v>7624.5</v>
      </c>
      <c r="S162">
        <v>2417</v>
      </c>
      <c r="T162">
        <v>1264</v>
      </c>
      <c r="U162">
        <v>3017.5</v>
      </c>
      <c r="V162">
        <v>0</v>
      </c>
      <c r="W162">
        <v>45</v>
      </c>
      <c r="X162">
        <v>17</v>
      </c>
      <c r="Y162">
        <v>398.5</v>
      </c>
      <c r="Z162">
        <v>48</v>
      </c>
      <c r="AA162">
        <v>21</v>
      </c>
      <c r="AB162">
        <v>39</v>
      </c>
      <c r="AC162">
        <v>70</v>
      </c>
      <c r="AD162">
        <v>38</v>
      </c>
      <c r="AE162">
        <v>129</v>
      </c>
      <c r="AF162">
        <v>150</v>
      </c>
      <c r="AG162">
        <v>290</v>
      </c>
      <c r="AH162">
        <v>5933</v>
      </c>
      <c r="AI162">
        <v>35</v>
      </c>
      <c r="AJ162">
        <v>9</v>
      </c>
      <c r="AK162">
        <v>0</v>
      </c>
      <c r="AL162">
        <v>53</v>
      </c>
      <c r="AM162">
        <v>628</v>
      </c>
      <c r="AN162">
        <v>0</v>
      </c>
      <c r="AO162">
        <v>766.5</v>
      </c>
      <c r="AP162">
        <v>601</v>
      </c>
      <c r="AQ162">
        <v>228</v>
      </c>
      <c r="AR162">
        <v>0</v>
      </c>
      <c r="AS162">
        <v>12</v>
      </c>
      <c r="AT162">
        <v>7</v>
      </c>
      <c r="AU162">
        <v>58</v>
      </c>
      <c r="AV162">
        <v>6</v>
      </c>
      <c r="AW162">
        <v>87</v>
      </c>
      <c r="AX162">
        <v>0</v>
      </c>
      <c r="AY162">
        <v>0</v>
      </c>
      <c r="AZ162">
        <v>0</v>
      </c>
      <c r="BA162">
        <v>0</v>
      </c>
      <c r="BB162">
        <v>0</v>
      </c>
      <c r="BC162">
        <v>0</v>
      </c>
      <c r="BD162">
        <v>156</v>
      </c>
      <c r="BE162">
        <v>0</v>
      </c>
      <c r="BF162">
        <v>0</v>
      </c>
      <c r="BG162">
        <v>7</v>
      </c>
      <c r="BH162">
        <v>0</v>
      </c>
      <c r="BI162">
        <v>104.5</v>
      </c>
      <c r="BJ162">
        <v>17</v>
      </c>
      <c r="BK162">
        <v>0</v>
      </c>
      <c r="BL162">
        <v>50</v>
      </c>
      <c r="BM162">
        <v>0</v>
      </c>
      <c r="BN162">
        <v>192</v>
      </c>
      <c r="BO162">
        <v>293.5</v>
      </c>
      <c r="BP162">
        <v>253.5</v>
      </c>
      <c r="BQ162">
        <v>169</v>
      </c>
      <c r="BR162">
        <v>379</v>
      </c>
      <c r="BS162">
        <v>186</v>
      </c>
      <c r="BT162">
        <v>5</v>
      </c>
      <c r="BU162">
        <v>0</v>
      </c>
      <c r="BV162">
        <v>228</v>
      </c>
      <c r="BW162">
        <v>45</v>
      </c>
      <c r="BX162">
        <v>0</v>
      </c>
      <c r="BY162">
        <v>26511</v>
      </c>
    </row>
    <row r="163" spans="1:77" hidden="1" x14ac:dyDescent="0.25">
      <c r="A163" t="str">
        <f t="shared" si="4"/>
        <v>201073 Fém- és villamosipari foglalkozásokI4 Szakmunkásképző iskola</v>
      </c>
      <c r="B163" t="str">
        <f t="shared" si="5"/>
        <v>201073 Fém- és villamosipari foglalkozásokI4 Szakmunkásképző iskola</v>
      </c>
      <c r="C163">
        <v>2672</v>
      </c>
      <c r="D163" t="s">
        <v>168</v>
      </c>
      <c r="E163" t="s">
        <v>169</v>
      </c>
      <c r="F163" s="4" t="s">
        <v>170</v>
      </c>
      <c r="H163" t="s">
        <v>160</v>
      </c>
      <c r="I163">
        <v>643</v>
      </c>
      <c r="J163">
        <v>32</v>
      </c>
      <c r="K163" t="s">
        <v>101</v>
      </c>
      <c r="L163" t="s">
        <v>137</v>
      </c>
      <c r="M163">
        <v>4950</v>
      </c>
      <c r="N163">
        <v>229</v>
      </c>
      <c r="O163">
        <v>40</v>
      </c>
      <c r="P163">
        <v>489</v>
      </c>
      <c r="Q163">
        <v>1574</v>
      </c>
      <c r="R163">
        <v>471</v>
      </c>
      <c r="S163">
        <v>225</v>
      </c>
      <c r="T163">
        <v>131.66666666666666</v>
      </c>
      <c r="U163">
        <v>41</v>
      </c>
      <c r="V163">
        <v>88</v>
      </c>
      <c r="W163">
        <v>414</v>
      </c>
      <c r="X163">
        <v>332</v>
      </c>
      <c r="Y163">
        <v>1452.5</v>
      </c>
      <c r="Z163">
        <v>923.66666666666663</v>
      </c>
      <c r="AA163">
        <v>2210</v>
      </c>
      <c r="AB163">
        <v>16825.333333333332</v>
      </c>
      <c r="AC163">
        <v>2520.1666666666665</v>
      </c>
      <c r="AD163">
        <v>4202.3333333333339</v>
      </c>
      <c r="AE163">
        <v>11100.333333333334</v>
      </c>
      <c r="AF163">
        <v>4746.6666666666661</v>
      </c>
      <c r="AG163">
        <v>911.66666666666674</v>
      </c>
      <c r="AH163">
        <v>1203.1666666666665</v>
      </c>
      <c r="AI163">
        <v>4215</v>
      </c>
      <c r="AJ163">
        <v>2086.3333333333335</v>
      </c>
      <c r="AK163">
        <v>583</v>
      </c>
      <c r="AL163">
        <v>1067</v>
      </c>
      <c r="AM163">
        <v>8935</v>
      </c>
      <c r="AN163">
        <v>13430.5</v>
      </c>
      <c r="AO163">
        <v>2606.833333333333</v>
      </c>
      <c r="AP163">
        <v>725.33333333333326</v>
      </c>
      <c r="AQ163">
        <v>5431.333333333333</v>
      </c>
      <c r="AR163">
        <v>447.5</v>
      </c>
      <c r="AS163">
        <v>25</v>
      </c>
      <c r="AT163">
        <v>1264.3333333333333</v>
      </c>
      <c r="AU163">
        <v>62.333333333333329</v>
      </c>
      <c r="AV163">
        <v>245</v>
      </c>
      <c r="AW163">
        <v>0</v>
      </c>
      <c r="AX163">
        <v>0</v>
      </c>
      <c r="AY163">
        <v>363.5</v>
      </c>
      <c r="AZ163">
        <v>162.5</v>
      </c>
      <c r="BA163">
        <v>3</v>
      </c>
      <c r="BB163">
        <v>0</v>
      </c>
      <c r="BC163">
        <v>29.5</v>
      </c>
      <c r="BD163">
        <v>670</v>
      </c>
      <c r="BE163">
        <v>0</v>
      </c>
      <c r="BF163">
        <v>92</v>
      </c>
      <c r="BG163">
        <v>794</v>
      </c>
      <c r="BH163">
        <v>120</v>
      </c>
      <c r="BI163">
        <v>9</v>
      </c>
      <c r="BJ163">
        <v>97</v>
      </c>
      <c r="BK163">
        <v>510</v>
      </c>
      <c r="BL163">
        <v>1366.8333333333333</v>
      </c>
      <c r="BM163">
        <v>37</v>
      </c>
      <c r="BN163">
        <v>843.83333333333337</v>
      </c>
      <c r="BO163">
        <v>1439.1666666666665</v>
      </c>
      <c r="BP163">
        <v>1283.3333333333333</v>
      </c>
      <c r="BQ163">
        <v>282.66666666666669</v>
      </c>
      <c r="BR163">
        <v>315.33333333333337</v>
      </c>
      <c r="BS163">
        <v>121</v>
      </c>
      <c r="BT163">
        <v>82</v>
      </c>
      <c r="BU163">
        <v>92</v>
      </c>
      <c r="BV163">
        <v>544</v>
      </c>
      <c r="BW163">
        <v>147</v>
      </c>
      <c r="BX163">
        <v>0</v>
      </c>
      <c r="BY163">
        <v>105609.66666666663</v>
      </c>
    </row>
    <row r="164" spans="1:77" hidden="1" x14ac:dyDescent="0.25">
      <c r="A164" t="str">
        <f t="shared" si="4"/>
        <v>201074 Kézműipari foglalkozásokI4 Szakmunkásképző iskola</v>
      </c>
      <c r="B164" t="str">
        <f t="shared" si="5"/>
        <v>201074 Kézműipari foglalkozásokI4 Szakmunkásképző iskola</v>
      </c>
      <c r="C164">
        <v>2673</v>
      </c>
      <c r="D164" t="s">
        <v>168</v>
      </c>
      <c r="E164" t="s">
        <v>169</v>
      </c>
      <c r="F164" s="4" t="s">
        <v>170</v>
      </c>
      <c r="H164" t="s">
        <v>160</v>
      </c>
      <c r="I164">
        <v>644</v>
      </c>
      <c r="J164">
        <v>33</v>
      </c>
      <c r="K164" t="s">
        <v>102</v>
      </c>
      <c r="L164" t="s">
        <v>138</v>
      </c>
      <c r="M164">
        <v>14</v>
      </c>
      <c r="N164">
        <v>0</v>
      </c>
      <c r="O164">
        <v>0</v>
      </c>
      <c r="P164">
        <v>0</v>
      </c>
      <c r="Q164">
        <v>18</v>
      </c>
      <c r="R164">
        <v>226</v>
      </c>
      <c r="S164">
        <v>0</v>
      </c>
      <c r="T164">
        <v>27</v>
      </c>
      <c r="U164">
        <v>107</v>
      </c>
      <c r="V164">
        <v>0</v>
      </c>
      <c r="W164">
        <v>87</v>
      </c>
      <c r="X164">
        <v>27</v>
      </c>
      <c r="Y164">
        <v>93</v>
      </c>
      <c r="Z164">
        <v>795</v>
      </c>
      <c r="AA164">
        <v>0</v>
      </c>
      <c r="AB164">
        <v>35.5</v>
      </c>
      <c r="AC164">
        <v>39</v>
      </c>
      <c r="AD164">
        <v>251.5</v>
      </c>
      <c r="AE164">
        <v>21.5</v>
      </c>
      <c r="AF164">
        <v>6.5</v>
      </c>
      <c r="AG164">
        <v>0</v>
      </c>
      <c r="AH164">
        <v>341.5</v>
      </c>
      <c r="AI164">
        <v>0</v>
      </c>
      <c r="AJ164">
        <v>7</v>
      </c>
      <c r="AK164">
        <v>0</v>
      </c>
      <c r="AL164">
        <v>33</v>
      </c>
      <c r="AM164">
        <v>53.5</v>
      </c>
      <c r="AN164">
        <v>83</v>
      </c>
      <c r="AO164">
        <v>80</v>
      </c>
      <c r="AP164">
        <v>74</v>
      </c>
      <c r="AQ164">
        <v>0</v>
      </c>
      <c r="AR164">
        <v>0</v>
      </c>
      <c r="AS164">
        <v>0</v>
      </c>
      <c r="AT164">
        <v>0</v>
      </c>
      <c r="AU164">
        <v>0</v>
      </c>
      <c r="AV164">
        <v>0</v>
      </c>
      <c r="AW164">
        <v>0</v>
      </c>
      <c r="AX164">
        <v>0</v>
      </c>
      <c r="AY164">
        <v>196.5</v>
      </c>
      <c r="AZ164">
        <v>58.5</v>
      </c>
      <c r="BA164">
        <v>0</v>
      </c>
      <c r="BB164">
        <v>0</v>
      </c>
      <c r="BC164">
        <v>0</v>
      </c>
      <c r="BD164">
        <v>99</v>
      </c>
      <c r="BE164">
        <v>0</v>
      </c>
      <c r="BF164">
        <v>0</v>
      </c>
      <c r="BG164">
        <v>0</v>
      </c>
      <c r="BH164">
        <v>0</v>
      </c>
      <c r="BI164">
        <v>99</v>
      </c>
      <c r="BJ164">
        <v>0</v>
      </c>
      <c r="BK164">
        <v>0</v>
      </c>
      <c r="BL164">
        <v>0</v>
      </c>
      <c r="BM164">
        <v>0</v>
      </c>
      <c r="BN164">
        <v>131.5</v>
      </c>
      <c r="BO164">
        <v>4</v>
      </c>
      <c r="BP164">
        <v>2.5</v>
      </c>
      <c r="BQ164">
        <v>17</v>
      </c>
      <c r="BR164">
        <v>1</v>
      </c>
      <c r="BS164">
        <v>0</v>
      </c>
      <c r="BT164">
        <v>0</v>
      </c>
      <c r="BU164">
        <v>0</v>
      </c>
      <c r="BV164">
        <v>0</v>
      </c>
      <c r="BW164">
        <v>0</v>
      </c>
      <c r="BX164">
        <v>0</v>
      </c>
      <c r="BY164">
        <v>3029</v>
      </c>
    </row>
    <row r="165" spans="1:77" hidden="1" x14ac:dyDescent="0.25">
      <c r="A165" t="str">
        <f t="shared" si="4"/>
        <v>201075 Építőipari foglalkozásokI4 Szakmunkásképző iskola</v>
      </c>
      <c r="B165" t="str">
        <f t="shared" si="5"/>
        <v>201075 Építőipari foglalkozásokI4 Szakmunkásképző iskola</v>
      </c>
      <c r="C165">
        <v>2674</v>
      </c>
      <c r="D165" t="s">
        <v>168</v>
      </c>
      <c r="E165" t="s">
        <v>169</v>
      </c>
      <c r="F165" s="4" t="s">
        <v>170</v>
      </c>
      <c r="H165" t="s">
        <v>160</v>
      </c>
      <c r="I165">
        <v>645</v>
      </c>
      <c r="J165">
        <v>34</v>
      </c>
      <c r="K165" t="s">
        <v>103</v>
      </c>
      <c r="L165" t="s">
        <v>139</v>
      </c>
      <c r="M165">
        <v>1516</v>
      </c>
      <c r="N165">
        <v>7</v>
      </c>
      <c r="O165">
        <v>40</v>
      </c>
      <c r="P165">
        <v>186</v>
      </c>
      <c r="Q165">
        <v>518</v>
      </c>
      <c r="R165">
        <v>158</v>
      </c>
      <c r="S165">
        <v>1283</v>
      </c>
      <c r="T165">
        <v>71</v>
      </c>
      <c r="U165">
        <v>62</v>
      </c>
      <c r="V165">
        <v>62</v>
      </c>
      <c r="W165">
        <v>72</v>
      </c>
      <c r="X165">
        <v>49</v>
      </c>
      <c r="Y165">
        <v>698</v>
      </c>
      <c r="Z165">
        <v>1347</v>
      </c>
      <c r="AA165">
        <v>290</v>
      </c>
      <c r="AB165">
        <v>1700</v>
      </c>
      <c r="AC165">
        <v>244</v>
      </c>
      <c r="AD165">
        <v>244</v>
      </c>
      <c r="AE165">
        <v>1082</v>
      </c>
      <c r="AF165">
        <v>210</v>
      </c>
      <c r="AG165">
        <v>86</v>
      </c>
      <c r="AH165">
        <v>147</v>
      </c>
      <c r="AI165">
        <v>992</v>
      </c>
      <c r="AJ165">
        <v>2592</v>
      </c>
      <c r="AK165">
        <v>2623</v>
      </c>
      <c r="AL165">
        <v>516</v>
      </c>
      <c r="AM165">
        <v>35650</v>
      </c>
      <c r="AN165">
        <v>847</v>
      </c>
      <c r="AO165">
        <v>868</v>
      </c>
      <c r="AP165">
        <v>681</v>
      </c>
      <c r="AQ165">
        <v>473</v>
      </c>
      <c r="AR165">
        <v>42</v>
      </c>
      <c r="AS165">
        <v>0</v>
      </c>
      <c r="AT165">
        <v>419</v>
      </c>
      <c r="AU165">
        <v>0</v>
      </c>
      <c r="AV165">
        <v>466</v>
      </c>
      <c r="AW165">
        <v>0</v>
      </c>
      <c r="AX165">
        <v>1</v>
      </c>
      <c r="AY165">
        <v>24</v>
      </c>
      <c r="AZ165">
        <v>106</v>
      </c>
      <c r="BA165">
        <v>0</v>
      </c>
      <c r="BB165">
        <v>0</v>
      </c>
      <c r="BC165">
        <v>59</v>
      </c>
      <c r="BD165">
        <v>2823</v>
      </c>
      <c r="BE165">
        <v>0</v>
      </c>
      <c r="BF165">
        <v>72</v>
      </c>
      <c r="BG165">
        <v>530</v>
      </c>
      <c r="BH165">
        <v>14</v>
      </c>
      <c r="BI165">
        <v>0</v>
      </c>
      <c r="BJ165">
        <v>103</v>
      </c>
      <c r="BK165">
        <v>296</v>
      </c>
      <c r="BL165">
        <v>307</v>
      </c>
      <c r="BM165">
        <v>0</v>
      </c>
      <c r="BN165">
        <v>801</v>
      </c>
      <c r="BO165">
        <v>2058</v>
      </c>
      <c r="BP165">
        <v>1228</v>
      </c>
      <c r="BQ165">
        <v>714</v>
      </c>
      <c r="BR165">
        <v>484</v>
      </c>
      <c r="BS165">
        <v>205</v>
      </c>
      <c r="BT165">
        <v>146</v>
      </c>
      <c r="BU165">
        <v>25</v>
      </c>
      <c r="BV165">
        <v>19</v>
      </c>
      <c r="BW165">
        <v>37</v>
      </c>
      <c r="BX165">
        <v>0</v>
      </c>
      <c r="BY165">
        <v>66293</v>
      </c>
    </row>
    <row r="166" spans="1:77" hidden="1" x14ac:dyDescent="0.25">
      <c r="A166" t="str">
        <f t="shared" si="4"/>
        <v>201079 Egyéb ipari és építőipari foglalkozásokI4 Szakmunkásképző iskola</v>
      </c>
      <c r="B166" t="str">
        <f t="shared" si="5"/>
        <v>201079 Egyéb ipari és építőipari foglalkozásokI4 Szakmunkásképző iskola</v>
      </c>
      <c r="C166">
        <v>2675</v>
      </c>
      <c r="D166" t="s">
        <v>168</v>
      </c>
      <c r="E166" t="s">
        <v>169</v>
      </c>
      <c r="F166" s="4" t="s">
        <v>170</v>
      </c>
      <c r="H166" t="s">
        <v>160</v>
      </c>
      <c r="I166">
        <v>646</v>
      </c>
      <c r="J166">
        <v>35</v>
      </c>
      <c r="K166" t="s">
        <v>140</v>
      </c>
      <c r="L166" t="s">
        <v>141</v>
      </c>
      <c r="M166">
        <v>0</v>
      </c>
      <c r="N166">
        <v>0</v>
      </c>
      <c r="O166">
        <v>6</v>
      </c>
      <c r="P166">
        <v>0</v>
      </c>
      <c r="Q166">
        <v>0</v>
      </c>
      <c r="R166">
        <v>13.333333333333332</v>
      </c>
      <c r="S166">
        <v>0</v>
      </c>
      <c r="T166">
        <v>0</v>
      </c>
      <c r="U166">
        <v>0</v>
      </c>
      <c r="V166">
        <v>11</v>
      </c>
      <c r="W166">
        <v>0</v>
      </c>
      <c r="X166">
        <v>10.5</v>
      </c>
      <c r="Y166">
        <v>0</v>
      </c>
      <c r="Z166">
        <v>18.5</v>
      </c>
      <c r="AA166">
        <v>0</v>
      </c>
      <c r="AB166">
        <v>32.5</v>
      </c>
      <c r="AC166">
        <v>0.5</v>
      </c>
      <c r="AD166">
        <v>16</v>
      </c>
      <c r="AE166">
        <v>0</v>
      </c>
      <c r="AF166">
        <v>0</v>
      </c>
      <c r="AG166">
        <v>0</v>
      </c>
      <c r="AH166">
        <v>0</v>
      </c>
      <c r="AI166">
        <v>10</v>
      </c>
      <c r="AJ166">
        <v>14</v>
      </c>
      <c r="AK166">
        <v>31.5</v>
      </c>
      <c r="AL166">
        <v>81.833333333333329</v>
      </c>
      <c r="AM166">
        <v>1132.6666666666665</v>
      </c>
      <c r="AN166">
        <v>24.5</v>
      </c>
      <c r="AO166">
        <v>10</v>
      </c>
      <c r="AP166">
        <v>211.5</v>
      </c>
      <c r="AQ166">
        <v>72.5</v>
      </c>
      <c r="AR166">
        <v>0</v>
      </c>
      <c r="AS166">
        <v>0</v>
      </c>
      <c r="AT166">
        <v>1132.5</v>
      </c>
      <c r="AU166">
        <v>37</v>
      </c>
      <c r="AV166">
        <v>67.5</v>
      </c>
      <c r="AW166">
        <v>0</v>
      </c>
      <c r="AX166">
        <v>0</v>
      </c>
      <c r="AY166">
        <v>0</v>
      </c>
      <c r="AZ166">
        <v>0</v>
      </c>
      <c r="BA166">
        <v>0</v>
      </c>
      <c r="BB166">
        <v>0</v>
      </c>
      <c r="BC166">
        <v>0</v>
      </c>
      <c r="BD166">
        <v>113.5</v>
      </c>
      <c r="BE166">
        <v>0</v>
      </c>
      <c r="BF166">
        <v>0</v>
      </c>
      <c r="BG166">
        <v>0</v>
      </c>
      <c r="BH166">
        <v>0</v>
      </c>
      <c r="BI166">
        <v>0</v>
      </c>
      <c r="BJ166">
        <v>100</v>
      </c>
      <c r="BK166">
        <v>18</v>
      </c>
      <c r="BL166">
        <v>0</v>
      </c>
      <c r="BM166">
        <v>0</v>
      </c>
      <c r="BN166">
        <v>452.5</v>
      </c>
      <c r="BO166">
        <v>113.5</v>
      </c>
      <c r="BP166">
        <v>43.166666666666664</v>
      </c>
      <c r="BQ166">
        <v>4</v>
      </c>
      <c r="BR166">
        <v>13.5</v>
      </c>
      <c r="BS166">
        <v>51.5</v>
      </c>
      <c r="BT166">
        <v>5.5</v>
      </c>
      <c r="BU166">
        <v>87</v>
      </c>
      <c r="BV166">
        <v>0</v>
      </c>
      <c r="BW166">
        <v>6</v>
      </c>
      <c r="BX166">
        <v>0</v>
      </c>
      <c r="BY166">
        <v>3941.9999999999995</v>
      </c>
    </row>
    <row r="167" spans="1:77" hidden="1" x14ac:dyDescent="0.25">
      <c r="A167" t="str">
        <f t="shared" si="4"/>
        <v>201081 Feldolgozóipari gépek kezelőiI4 Szakmunkásképző iskola</v>
      </c>
      <c r="B167" t="str">
        <f t="shared" si="5"/>
        <v>201081 Feldolgozóipari gépek kezelőiI4 Szakmunkásképző iskola</v>
      </c>
      <c r="C167">
        <v>2676</v>
      </c>
      <c r="D167" t="s">
        <v>168</v>
      </c>
      <c r="E167" t="s">
        <v>169</v>
      </c>
      <c r="F167" s="4" t="s">
        <v>170</v>
      </c>
      <c r="H167" t="s">
        <v>160</v>
      </c>
      <c r="I167">
        <v>647</v>
      </c>
      <c r="J167">
        <v>36</v>
      </c>
      <c r="K167" t="s">
        <v>104</v>
      </c>
      <c r="L167" t="s">
        <v>105</v>
      </c>
      <c r="M167">
        <v>275</v>
      </c>
      <c r="N167">
        <v>66</v>
      </c>
      <c r="O167">
        <v>0</v>
      </c>
      <c r="P167">
        <v>81</v>
      </c>
      <c r="Q167">
        <v>2094.5</v>
      </c>
      <c r="R167">
        <v>5474</v>
      </c>
      <c r="S167">
        <v>482.16666666666663</v>
      </c>
      <c r="T167">
        <v>1240.3333333333335</v>
      </c>
      <c r="U167">
        <v>135.5</v>
      </c>
      <c r="V167">
        <v>167.16666666666666</v>
      </c>
      <c r="W167">
        <v>828</v>
      </c>
      <c r="X167">
        <v>349.5</v>
      </c>
      <c r="Y167">
        <v>4135.166666666667</v>
      </c>
      <c r="Z167">
        <v>2515.8333333333335</v>
      </c>
      <c r="AA167">
        <v>1918.6666666666665</v>
      </c>
      <c r="AB167">
        <v>1854.333333333333</v>
      </c>
      <c r="AC167">
        <v>1226</v>
      </c>
      <c r="AD167">
        <v>961</v>
      </c>
      <c r="AE167">
        <v>1250.8333333333333</v>
      </c>
      <c r="AF167">
        <v>1856.1666666666667</v>
      </c>
      <c r="AG167">
        <v>43.333333333333329</v>
      </c>
      <c r="AH167">
        <v>963.83333333333337</v>
      </c>
      <c r="AI167">
        <v>52</v>
      </c>
      <c r="AJ167">
        <v>94.666666666666671</v>
      </c>
      <c r="AK167">
        <v>0</v>
      </c>
      <c r="AL167">
        <v>214</v>
      </c>
      <c r="AM167">
        <v>334.83333333333337</v>
      </c>
      <c r="AN167">
        <v>1101.3333333333333</v>
      </c>
      <c r="AO167">
        <v>974.16666666666663</v>
      </c>
      <c r="AP167">
        <v>57.666666666666664</v>
      </c>
      <c r="AQ167">
        <v>55.666666666666664</v>
      </c>
      <c r="AR167">
        <v>93.5</v>
      </c>
      <c r="AS167">
        <v>0</v>
      </c>
      <c r="AT167">
        <v>120.66666666666666</v>
      </c>
      <c r="AU167">
        <v>5.6666666666666661</v>
      </c>
      <c r="AV167">
        <v>13</v>
      </c>
      <c r="AW167">
        <v>13</v>
      </c>
      <c r="AX167">
        <v>0</v>
      </c>
      <c r="AY167">
        <v>0</v>
      </c>
      <c r="AZ167">
        <v>427</v>
      </c>
      <c r="BA167">
        <v>0</v>
      </c>
      <c r="BB167">
        <v>0</v>
      </c>
      <c r="BC167">
        <v>29.5</v>
      </c>
      <c r="BD167">
        <v>111</v>
      </c>
      <c r="BE167">
        <v>0</v>
      </c>
      <c r="BF167">
        <v>32.5</v>
      </c>
      <c r="BG167">
        <v>62.333333333333329</v>
      </c>
      <c r="BH167">
        <v>0.5</v>
      </c>
      <c r="BI167">
        <v>3.5</v>
      </c>
      <c r="BJ167">
        <v>0</v>
      </c>
      <c r="BK167">
        <v>61</v>
      </c>
      <c r="BL167">
        <v>2197.3333333333335</v>
      </c>
      <c r="BM167">
        <v>0</v>
      </c>
      <c r="BN167">
        <v>61.666666666666664</v>
      </c>
      <c r="BO167">
        <v>11.833333333333334</v>
      </c>
      <c r="BP167">
        <v>9.6666666666666679</v>
      </c>
      <c r="BQ167">
        <v>2.3333333333333335</v>
      </c>
      <c r="BR167">
        <v>32.166666666666664</v>
      </c>
      <c r="BS167">
        <v>0.5</v>
      </c>
      <c r="BT167">
        <v>0</v>
      </c>
      <c r="BU167">
        <v>0</v>
      </c>
      <c r="BV167">
        <v>0</v>
      </c>
      <c r="BW167">
        <v>51</v>
      </c>
      <c r="BX167">
        <v>0</v>
      </c>
      <c r="BY167">
        <v>34142.333333333328</v>
      </c>
    </row>
    <row r="168" spans="1:77" hidden="1" x14ac:dyDescent="0.25">
      <c r="A168" t="str">
        <f t="shared" si="4"/>
        <v>201082 ÖsszeszerelőkI4 Szakmunkásképző iskola</v>
      </c>
      <c r="B168" t="str">
        <f t="shared" si="5"/>
        <v>201082 ÖsszeszerelőkI4 Szakmunkásképző iskola</v>
      </c>
      <c r="C168">
        <v>2677</v>
      </c>
      <c r="D168" t="s">
        <v>168</v>
      </c>
      <c r="E168" t="s">
        <v>169</v>
      </c>
      <c r="F168" s="4" t="s">
        <v>170</v>
      </c>
      <c r="H168" t="s">
        <v>160</v>
      </c>
      <c r="I168">
        <v>648</v>
      </c>
      <c r="J168">
        <v>37</v>
      </c>
      <c r="K168" t="s">
        <v>106</v>
      </c>
      <c r="L168" t="s">
        <v>142</v>
      </c>
      <c r="M168">
        <v>50</v>
      </c>
      <c r="N168">
        <v>0</v>
      </c>
      <c r="O168">
        <v>0</v>
      </c>
      <c r="P168">
        <v>14</v>
      </c>
      <c r="Q168">
        <v>17</v>
      </c>
      <c r="R168">
        <v>0</v>
      </c>
      <c r="S168">
        <v>4.6666666666666661</v>
      </c>
      <c r="T168">
        <v>121</v>
      </c>
      <c r="U168">
        <v>0</v>
      </c>
      <c r="V168">
        <v>0.66666666666666663</v>
      </c>
      <c r="W168">
        <v>23.999999999999996</v>
      </c>
      <c r="X168">
        <v>0</v>
      </c>
      <c r="Y168">
        <v>1472.6666666666665</v>
      </c>
      <c r="Z168">
        <v>237</v>
      </c>
      <c r="AA168">
        <v>19.666666666666664</v>
      </c>
      <c r="AB168">
        <v>607.66666666666663</v>
      </c>
      <c r="AC168">
        <v>5571.666666666667</v>
      </c>
      <c r="AD168">
        <v>2336.3333333333335</v>
      </c>
      <c r="AE168">
        <v>1386.6666666666667</v>
      </c>
      <c r="AF168">
        <v>5246.3333333333339</v>
      </c>
      <c r="AG168">
        <v>60</v>
      </c>
      <c r="AH168">
        <v>162</v>
      </c>
      <c r="AI168">
        <v>16</v>
      </c>
      <c r="AJ168">
        <v>0</v>
      </c>
      <c r="AK168">
        <v>0</v>
      </c>
      <c r="AL168">
        <v>25.999999999999996</v>
      </c>
      <c r="AM168">
        <v>21.333333333333332</v>
      </c>
      <c r="AN168">
        <v>0.33333333333333331</v>
      </c>
      <c r="AO168">
        <v>39</v>
      </c>
      <c r="AP168">
        <v>0</v>
      </c>
      <c r="AQ168">
        <v>6</v>
      </c>
      <c r="AR168">
        <v>0</v>
      </c>
      <c r="AS168">
        <v>0</v>
      </c>
      <c r="AT168">
        <v>0</v>
      </c>
      <c r="AU168">
        <v>0</v>
      </c>
      <c r="AV168">
        <v>0</v>
      </c>
      <c r="AW168">
        <v>0</v>
      </c>
      <c r="AX168">
        <v>0</v>
      </c>
      <c r="AY168">
        <v>0</v>
      </c>
      <c r="AZ168">
        <v>233</v>
      </c>
      <c r="BA168">
        <v>0</v>
      </c>
      <c r="BB168">
        <v>0</v>
      </c>
      <c r="BC168">
        <v>0</v>
      </c>
      <c r="BD168">
        <v>77</v>
      </c>
      <c r="BE168">
        <v>0</v>
      </c>
      <c r="BF168">
        <v>336</v>
      </c>
      <c r="BG168">
        <v>62.333333333333329</v>
      </c>
      <c r="BH168">
        <v>0</v>
      </c>
      <c r="BI168">
        <v>0</v>
      </c>
      <c r="BJ168">
        <v>1</v>
      </c>
      <c r="BK168">
        <v>0</v>
      </c>
      <c r="BL168">
        <v>1079.6666666666665</v>
      </c>
      <c r="BM168">
        <v>0</v>
      </c>
      <c r="BN168">
        <v>0</v>
      </c>
      <c r="BO168">
        <v>0</v>
      </c>
      <c r="BP168">
        <v>0</v>
      </c>
      <c r="BQ168">
        <v>0</v>
      </c>
      <c r="BR168">
        <v>0</v>
      </c>
      <c r="BS168">
        <v>0</v>
      </c>
      <c r="BT168">
        <v>0</v>
      </c>
      <c r="BU168">
        <v>0</v>
      </c>
      <c r="BV168">
        <v>0</v>
      </c>
      <c r="BW168">
        <v>0</v>
      </c>
      <c r="BX168">
        <v>0</v>
      </c>
      <c r="BY168">
        <v>19229</v>
      </c>
    </row>
    <row r="169" spans="1:77" hidden="1" x14ac:dyDescent="0.25">
      <c r="A169" t="str">
        <f t="shared" si="4"/>
        <v>201083 Helyhez kötött gépek kezelőiI4 Szakmunkásképző iskola</v>
      </c>
      <c r="B169" t="str">
        <f t="shared" si="5"/>
        <v>201083 Helyhez kötött gépek kezelőiI4 Szakmunkásképző iskola</v>
      </c>
      <c r="C169">
        <v>2678</v>
      </c>
      <c r="D169" t="s">
        <v>168</v>
      </c>
      <c r="E169" t="s">
        <v>169</v>
      </c>
      <c r="F169" s="4" t="s">
        <v>170</v>
      </c>
      <c r="H169" t="s">
        <v>160</v>
      </c>
      <c r="I169">
        <v>649</v>
      </c>
      <c r="J169">
        <v>38</v>
      </c>
      <c r="K169" t="s">
        <v>107</v>
      </c>
      <c r="L169" t="s">
        <v>143</v>
      </c>
      <c r="M169">
        <v>114.5</v>
      </c>
      <c r="N169">
        <v>14</v>
      </c>
      <c r="O169">
        <v>0</v>
      </c>
      <c r="P169">
        <v>1261</v>
      </c>
      <c r="Q169">
        <v>704</v>
      </c>
      <c r="R169">
        <v>139.5</v>
      </c>
      <c r="S169">
        <v>19</v>
      </c>
      <c r="T169">
        <v>129</v>
      </c>
      <c r="U169">
        <v>0</v>
      </c>
      <c r="V169">
        <v>259</v>
      </c>
      <c r="W169">
        <v>226.5</v>
      </c>
      <c r="X169">
        <v>213</v>
      </c>
      <c r="Y169">
        <v>55</v>
      </c>
      <c r="Z169">
        <v>120.5</v>
      </c>
      <c r="AA169">
        <v>117.5</v>
      </c>
      <c r="AB169">
        <v>268.5</v>
      </c>
      <c r="AC169">
        <v>113.5</v>
      </c>
      <c r="AD169">
        <v>74.5</v>
      </c>
      <c r="AE169">
        <v>73</v>
      </c>
      <c r="AF169">
        <v>84.5</v>
      </c>
      <c r="AG169">
        <v>17</v>
      </c>
      <c r="AH169">
        <v>189</v>
      </c>
      <c r="AI169">
        <v>18</v>
      </c>
      <c r="AJ169">
        <v>2561</v>
      </c>
      <c r="AK169">
        <v>2366</v>
      </c>
      <c r="AL169">
        <v>372</v>
      </c>
      <c r="AM169">
        <v>384</v>
      </c>
      <c r="AN169">
        <v>46.5</v>
      </c>
      <c r="AO169">
        <v>402</v>
      </c>
      <c r="AP169">
        <v>101.5</v>
      </c>
      <c r="AQ169">
        <v>143</v>
      </c>
      <c r="AR169">
        <v>0</v>
      </c>
      <c r="AS169">
        <v>0</v>
      </c>
      <c r="AT169">
        <v>266</v>
      </c>
      <c r="AU169">
        <v>17</v>
      </c>
      <c r="AV169">
        <v>171</v>
      </c>
      <c r="AW169">
        <v>0</v>
      </c>
      <c r="AX169">
        <v>34</v>
      </c>
      <c r="AY169">
        <v>15</v>
      </c>
      <c r="AZ169">
        <v>0</v>
      </c>
      <c r="BA169">
        <v>31.5</v>
      </c>
      <c r="BB169">
        <v>0</v>
      </c>
      <c r="BC169">
        <v>0</v>
      </c>
      <c r="BD169">
        <v>266.5</v>
      </c>
      <c r="BE169">
        <v>0</v>
      </c>
      <c r="BF169">
        <v>24.5</v>
      </c>
      <c r="BG169">
        <v>13</v>
      </c>
      <c r="BH169">
        <v>2</v>
      </c>
      <c r="BI169">
        <v>0</v>
      </c>
      <c r="BJ169">
        <v>0</v>
      </c>
      <c r="BK169">
        <v>64</v>
      </c>
      <c r="BL169">
        <v>111</v>
      </c>
      <c r="BM169">
        <v>0</v>
      </c>
      <c r="BN169">
        <v>348.5</v>
      </c>
      <c r="BO169">
        <v>702.5</v>
      </c>
      <c r="BP169">
        <v>693.5</v>
      </c>
      <c r="BQ169">
        <v>216.5</v>
      </c>
      <c r="BR169">
        <v>223.5</v>
      </c>
      <c r="BS169">
        <v>47.5</v>
      </c>
      <c r="BT169">
        <v>145.5</v>
      </c>
      <c r="BU169">
        <v>0</v>
      </c>
      <c r="BV169">
        <v>0</v>
      </c>
      <c r="BW169">
        <v>337.5</v>
      </c>
      <c r="BX169">
        <v>0</v>
      </c>
      <c r="BY169">
        <v>14317</v>
      </c>
    </row>
    <row r="170" spans="1:77" hidden="1" x14ac:dyDescent="0.25">
      <c r="A170" t="str">
        <f t="shared" si="4"/>
        <v>201084 Járművezetők és mobil gépek kezelőiI4 Szakmunkásképző iskola</v>
      </c>
      <c r="B170" t="str">
        <f t="shared" si="5"/>
        <v>201084 Járművezetők és mobil gépek kezelőiI4 Szakmunkásképző iskola</v>
      </c>
      <c r="C170">
        <v>2679</v>
      </c>
      <c r="D170" t="s">
        <v>168</v>
      </c>
      <c r="E170" t="s">
        <v>169</v>
      </c>
      <c r="F170" s="4" t="s">
        <v>170</v>
      </c>
      <c r="H170" t="s">
        <v>160</v>
      </c>
      <c r="I170">
        <v>650</v>
      </c>
      <c r="J170">
        <v>39</v>
      </c>
      <c r="K170" t="s">
        <v>144</v>
      </c>
      <c r="L170" t="s">
        <v>145</v>
      </c>
      <c r="M170">
        <v>10392</v>
      </c>
      <c r="N170">
        <v>630</v>
      </c>
      <c r="O170">
        <v>171</v>
      </c>
      <c r="P170">
        <v>1339.5</v>
      </c>
      <c r="Q170">
        <v>2797.5</v>
      </c>
      <c r="R170">
        <v>291.5</v>
      </c>
      <c r="S170">
        <v>288</v>
      </c>
      <c r="T170">
        <v>143</v>
      </c>
      <c r="U170">
        <v>74.5</v>
      </c>
      <c r="V170">
        <v>83</v>
      </c>
      <c r="W170">
        <v>205</v>
      </c>
      <c r="X170">
        <v>44</v>
      </c>
      <c r="Y170">
        <v>628</v>
      </c>
      <c r="Z170">
        <v>745.5</v>
      </c>
      <c r="AA170">
        <v>359</v>
      </c>
      <c r="AB170">
        <v>663</v>
      </c>
      <c r="AC170">
        <v>88</v>
      </c>
      <c r="AD170">
        <v>233</v>
      </c>
      <c r="AE170">
        <v>339.5</v>
      </c>
      <c r="AF170">
        <v>287</v>
      </c>
      <c r="AG170">
        <v>102</v>
      </c>
      <c r="AH170">
        <v>235</v>
      </c>
      <c r="AI170">
        <v>137</v>
      </c>
      <c r="AJ170">
        <v>503</v>
      </c>
      <c r="AK170">
        <v>468.5</v>
      </c>
      <c r="AL170">
        <v>2989.5</v>
      </c>
      <c r="AM170">
        <v>8016.5</v>
      </c>
      <c r="AN170">
        <v>2211</v>
      </c>
      <c r="AO170">
        <v>4663.5</v>
      </c>
      <c r="AP170">
        <v>1824</v>
      </c>
      <c r="AQ170">
        <v>29168.5</v>
      </c>
      <c r="AR170">
        <v>402</v>
      </c>
      <c r="AS170">
        <v>0</v>
      </c>
      <c r="AT170">
        <v>5689.5</v>
      </c>
      <c r="AU170">
        <v>1516</v>
      </c>
      <c r="AV170">
        <v>457</v>
      </c>
      <c r="AW170">
        <v>23</v>
      </c>
      <c r="AX170">
        <v>55</v>
      </c>
      <c r="AY170">
        <v>0</v>
      </c>
      <c r="AZ170">
        <v>174</v>
      </c>
      <c r="BA170">
        <v>52</v>
      </c>
      <c r="BB170">
        <v>0</v>
      </c>
      <c r="BC170">
        <v>68</v>
      </c>
      <c r="BD170">
        <v>654</v>
      </c>
      <c r="BE170">
        <v>0</v>
      </c>
      <c r="BF170">
        <v>73</v>
      </c>
      <c r="BG170">
        <v>246.5</v>
      </c>
      <c r="BH170">
        <v>1</v>
      </c>
      <c r="BI170">
        <v>32</v>
      </c>
      <c r="BJ170">
        <v>186</v>
      </c>
      <c r="BK170">
        <v>173</v>
      </c>
      <c r="BL170">
        <v>323</v>
      </c>
      <c r="BM170">
        <v>0</v>
      </c>
      <c r="BN170">
        <v>586.5</v>
      </c>
      <c r="BO170">
        <v>1442</v>
      </c>
      <c r="BP170">
        <v>230</v>
      </c>
      <c r="BQ170">
        <v>780.5</v>
      </c>
      <c r="BR170">
        <v>349.5</v>
      </c>
      <c r="BS170">
        <v>138.5</v>
      </c>
      <c r="BT170">
        <v>10.5</v>
      </c>
      <c r="BU170">
        <v>11.5</v>
      </c>
      <c r="BV170">
        <v>0</v>
      </c>
      <c r="BW170">
        <v>350.5</v>
      </c>
      <c r="BX170">
        <v>0</v>
      </c>
      <c r="BY170">
        <v>84145</v>
      </c>
    </row>
    <row r="171" spans="1:77" hidden="1" x14ac:dyDescent="0.25">
      <c r="A171" t="str">
        <f t="shared" si="4"/>
        <v>201091 Takarítók és hasonló jellegű egyszerű foglalkozásokI4 Szakmunkásképző iskola</v>
      </c>
      <c r="B171" t="str">
        <f t="shared" si="5"/>
        <v>201091 Takarítók és hasonló jellegű egyszerű foglalkozásokI4 Szakmunkásképző iskola</v>
      </c>
      <c r="C171">
        <v>2680</v>
      </c>
      <c r="D171" t="s">
        <v>168</v>
      </c>
      <c r="E171" t="s">
        <v>169</v>
      </c>
      <c r="F171" s="4" t="s">
        <v>170</v>
      </c>
      <c r="H171" t="s">
        <v>160</v>
      </c>
      <c r="I171">
        <v>651</v>
      </c>
      <c r="J171">
        <v>40</v>
      </c>
      <c r="K171" t="s">
        <v>108</v>
      </c>
      <c r="L171" t="s">
        <v>146</v>
      </c>
      <c r="M171">
        <v>254</v>
      </c>
      <c r="N171">
        <v>15</v>
      </c>
      <c r="O171">
        <v>0</v>
      </c>
      <c r="P171">
        <v>0</v>
      </c>
      <c r="Q171">
        <v>552</v>
      </c>
      <c r="R171">
        <v>82.5</v>
      </c>
      <c r="S171">
        <v>31</v>
      </c>
      <c r="T171">
        <v>55</v>
      </c>
      <c r="U171">
        <v>35</v>
      </c>
      <c r="V171">
        <v>10</v>
      </c>
      <c r="W171">
        <v>66</v>
      </c>
      <c r="X171">
        <v>33</v>
      </c>
      <c r="Y171">
        <v>57</v>
      </c>
      <c r="Z171">
        <v>146</v>
      </c>
      <c r="AA171">
        <v>14</v>
      </c>
      <c r="AB171">
        <v>116</v>
      </c>
      <c r="AC171">
        <v>74</v>
      </c>
      <c r="AD171">
        <v>39</v>
      </c>
      <c r="AE171">
        <v>44</v>
      </c>
      <c r="AF171">
        <v>14</v>
      </c>
      <c r="AG171">
        <v>0</v>
      </c>
      <c r="AH171">
        <v>100</v>
      </c>
      <c r="AI171">
        <v>109</v>
      </c>
      <c r="AJ171">
        <v>44</v>
      </c>
      <c r="AK171">
        <v>187</v>
      </c>
      <c r="AL171">
        <v>73.5</v>
      </c>
      <c r="AM171">
        <v>300</v>
      </c>
      <c r="AN171">
        <v>615</v>
      </c>
      <c r="AO171">
        <v>372</v>
      </c>
      <c r="AP171">
        <v>1107</v>
      </c>
      <c r="AQ171">
        <v>141.5</v>
      </c>
      <c r="AR171">
        <v>9</v>
      </c>
      <c r="AS171">
        <v>0</v>
      </c>
      <c r="AT171">
        <v>126</v>
      </c>
      <c r="AU171">
        <v>0</v>
      </c>
      <c r="AV171">
        <v>1012.5</v>
      </c>
      <c r="AW171">
        <v>0</v>
      </c>
      <c r="AX171">
        <v>32</v>
      </c>
      <c r="AY171">
        <v>18</v>
      </c>
      <c r="AZ171">
        <v>69</v>
      </c>
      <c r="BA171">
        <v>216</v>
      </c>
      <c r="BB171">
        <v>0</v>
      </c>
      <c r="BC171">
        <v>20</v>
      </c>
      <c r="BD171">
        <v>649.5</v>
      </c>
      <c r="BE171">
        <v>0</v>
      </c>
      <c r="BF171">
        <v>77</v>
      </c>
      <c r="BG171">
        <v>128</v>
      </c>
      <c r="BH171">
        <v>21</v>
      </c>
      <c r="BI171">
        <v>0</v>
      </c>
      <c r="BJ171">
        <v>12</v>
      </c>
      <c r="BK171">
        <v>66</v>
      </c>
      <c r="BL171">
        <v>113</v>
      </c>
      <c r="BM171">
        <v>31</v>
      </c>
      <c r="BN171">
        <v>1749</v>
      </c>
      <c r="BO171">
        <v>3955</v>
      </c>
      <c r="BP171">
        <v>4271.5</v>
      </c>
      <c r="BQ171">
        <v>983</v>
      </c>
      <c r="BR171">
        <v>756</v>
      </c>
      <c r="BS171">
        <v>241.5</v>
      </c>
      <c r="BT171">
        <v>247</v>
      </c>
      <c r="BU171">
        <v>30</v>
      </c>
      <c r="BV171">
        <v>19</v>
      </c>
      <c r="BW171">
        <v>524.5</v>
      </c>
      <c r="BX171">
        <v>0</v>
      </c>
      <c r="BY171">
        <v>20063</v>
      </c>
    </row>
    <row r="172" spans="1:77" hidden="1" x14ac:dyDescent="0.25">
      <c r="A172" t="str">
        <f t="shared" si="4"/>
        <v>201092 Egyszerű szolgáltatási, szállítási és hasonló foglalkozásokI4 Szakmunkásképző iskola</v>
      </c>
      <c r="B172" t="str">
        <f t="shared" si="5"/>
        <v>201092 Egyszerű szolgáltatási, szállítási és hasonló foglalkozásokI4 Szakmunkásképző iskola</v>
      </c>
      <c r="C172">
        <v>2681</v>
      </c>
      <c r="D172" t="s">
        <v>168</v>
      </c>
      <c r="E172" t="s">
        <v>169</v>
      </c>
      <c r="F172" s="4" t="s">
        <v>170</v>
      </c>
      <c r="H172" t="s">
        <v>160</v>
      </c>
      <c r="I172">
        <v>652</v>
      </c>
      <c r="J172">
        <v>41</v>
      </c>
      <c r="K172" t="s">
        <v>109</v>
      </c>
      <c r="L172" t="s">
        <v>147</v>
      </c>
      <c r="M172">
        <v>1703.1666666666665</v>
      </c>
      <c r="N172">
        <v>100.33333333333334</v>
      </c>
      <c r="O172">
        <v>89.666666666666657</v>
      </c>
      <c r="P172">
        <v>129.5</v>
      </c>
      <c r="Q172">
        <v>3288.6666666666665</v>
      </c>
      <c r="R172">
        <v>1099.1666666666667</v>
      </c>
      <c r="S172">
        <v>301</v>
      </c>
      <c r="T172">
        <v>308.33333333333331</v>
      </c>
      <c r="U172">
        <v>222.49999999999997</v>
      </c>
      <c r="V172">
        <v>0.5</v>
      </c>
      <c r="W172">
        <v>270.66666666666669</v>
      </c>
      <c r="X172">
        <v>107.33333333333333</v>
      </c>
      <c r="Y172">
        <v>1314.6666666666667</v>
      </c>
      <c r="Z172">
        <v>554.5</v>
      </c>
      <c r="AA172">
        <v>194.33333333333331</v>
      </c>
      <c r="AB172">
        <v>892.33333333333337</v>
      </c>
      <c r="AC172">
        <v>876.66666666666652</v>
      </c>
      <c r="AD172">
        <v>428.33333333333331</v>
      </c>
      <c r="AE172">
        <v>779.83333333333326</v>
      </c>
      <c r="AF172">
        <v>725.33333333333337</v>
      </c>
      <c r="AG172">
        <v>69.333333333333329</v>
      </c>
      <c r="AH172">
        <v>758.33333333333326</v>
      </c>
      <c r="AI172">
        <v>230.66666666666666</v>
      </c>
      <c r="AJ172">
        <v>356.5</v>
      </c>
      <c r="AK172">
        <v>867.5</v>
      </c>
      <c r="AL172">
        <v>1010.6666666666666</v>
      </c>
      <c r="AM172">
        <v>4204.6666666666661</v>
      </c>
      <c r="AN172">
        <v>1603.3333333333335</v>
      </c>
      <c r="AO172">
        <v>5415.166666666667</v>
      </c>
      <c r="AP172">
        <v>3299.4999999999995</v>
      </c>
      <c r="AQ172">
        <v>941.83333333333326</v>
      </c>
      <c r="AR172">
        <v>19</v>
      </c>
      <c r="AS172">
        <v>78</v>
      </c>
      <c r="AT172">
        <v>1445.5</v>
      </c>
      <c r="AU172">
        <v>262</v>
      </c>
      <c r="AV172">
        <v>4484.166666666667</v>
      </c>
      <c r="AW172">
        <v>72</v>
      </c>
      <c r="AX172">
        <v>60</v>
      </c>
      <c r="AY172">
        <v>34</v>
      </c>
      <c r="AZ172">
        <v>86.999999999999986</v>
      </c>
      <c r="BA172">
        <v>65.5</v>
      </c>
      <c r="BB172">
        <v>3</v>
      </c>
      <c r="BC172">
        <v>12</v>
      </c>
      <c r="BD172">
        <v>1400.8333333333333</v>
      </c>
      <c r="BE172">
        <v>0</v>
      </c>
      <c r="BF172">
        <v>179.33333333333331</v>
      </c>
      <c r="BG172">
        <v>146.83333333333331</v>
      </c>
      <c r="BH172">
        <v>28</v>
      </c>
      <c r="BI172">
        <v>184</v>
      </c>
      <c r="BJ172">
        <v>197</v>
      </c>
      <c r="BK172">
        <v>105.66666666666666</v>
      </c>
      <c r="BL172">
        <v>982.99999999999989</v>
      </c>
      <c r="BM172">
        <v>0</v>
      </c>
      <c r="BN172">
        <v>1690</v>
      </c>
      <c r="BO172">
        <v>8240</v>
      </c>
      <c r="BP172">
        <v>3476.6666666666661</v>
      </c>
      <c r="BQ172">
        <v>710.16666666666663</v>
      </c>
      <c r="BR172">
        <v>868.66666666666663</v>
      </c>
      <c r="BS172">
        <v>541.16666666666663</v>
      </c>
      <c r="BT172">
        <v>134.5</v>
      </c>
      <c r="BU172">
        <v>143.83333333333331</v>
      </c>
      <c r="BV172">
        <v>43</v>
      </c>
      <c r="BW172">
        <v>226.33333333333331</v>
      </c>
      <c r="BX172">
        <v>0</v>
      </c>
      <c r="BY172">
        <v>58065.499999999993</v>
      </c>
    </row>
    <row r="173" spans="1:77" hidden="1" x14ac:dyDescent="0.25">
      <c r="A173" t="str">
        <f t="shared" si="4"/>
        <v>201093 Egyszerű ipari, építőipari, mezőgazdasági foglalkozásokI4 Szakmunkásképző iskola</v>
      </c>
      <c r="B173" t="str">
        <f t="shared" si="5"/>
        <v>201093 Egyszerű ipari, építőipari, mezőgazdasági foglalkozásokI4 Szakmunkásképző iskola</v>
      </c>
      <c r="C173">
        <v>2682</v>
      </c>
      <c r="D173" t="s">
        <v>168</v>
      </c>
      <c r="E173" t="s">
        <v>169</v>
      </c>
      <c r="F173" s="4" t="s">
        <v>170</v>
      </c>
      <c r="H173" t="s">
        <v>160</v>
      </c>
      <c r="I173">
        <v>653</v>
      </c>
      <c r="J173">
        <v>42</v>
      </c>
      <c r="K173" t="s">
        <v>148</v>
      </c>
      <c r="L173" t="s">
        <v>149</v>
      </c>
      <c r="M173">
        <v>1005.3333333333333</v>
      </c>
      <c r="N173">
        <v>327.66666666666663</v>
      </c>
      <c r="O173">
        <v>231.33333333333331</v>
      </c>
      <c r="P173">
        <v>24</v>
      </c>
      <c r="Q173">
        <v>1375.3333333333333</v>
      </c>
      <c r="R173">
        <v>212</v>
      </c>
      <c r="S173">
        <v>166</v>
      </c>
      <c r="T173">
        <v>100.66666666666666</v>
      </c>
      <c r="U173">
        <v>56</v>
      </c>
      <c r="V173">
        <v>11</v>
      </c>
      <c r="W173">
        <v>87.333333333333329</v>
      </c>
      <c r="X173">
        <v>52.666666666666664</v>
      </c>
      <c r="Y173">
        <v>558.33333333333326</v>
      </c>
      <c r="Z173">
        <v>380</v>
      </c>
      <c r="AA173">
        <v>36.666666666666664</v>
      </c>
      <c r="AB173">
        <v>763.16666666666652</v>
      </c>
      <c r="AC173">
        <v>123.33333333333333</v>
      </c>
      <c r="AD173">
        <v>108.66666666666666</v>
      </c>
      <c r="AE173">
        <v>298.66666666666663</v>
      </c>
      <c r="AF173">
        <v>302.66666666666669</v>
      </c>
      <c r="AG173">
        <v>16.666666666666664</v>
      </c>
      <c r="AH173">
        <v>306.66666666666663</v>
      </c>
      <c r="AI173">
        <v>203.33333333333331</v>
      </c>
      <c r="AJ173">
        <v>23.999999999999996</v>
      </c>
      <c r="AK173">
        <v>186.49999999999997</v>
      </c>
      <c r="AL173">
        <v>357</v>
      </c>
      <c r="AM173">
        <v>6405.1666666666661</v>
      </c>
      <c r="AN173">
        <v>430.66666666666663</v>
      </c>
      <c r="AO173">
        <v>655.33333333333326</v>
      </c>
      <c r="AP173">
        <v>739.99999999999977</v>
      </c>
      <c r="AQ173">
        <v>230.16666666666663</v>
      </c>
      <c r="AR173">
        <v>0</v>
      </c>
      <c r="AS173">
        <v>8</v>
      </c>
      <c r="AT173">
        <v>1296.5</v>
      </c>
      <c r="AU173">
        <v>0</v>
      </c>
      <c r="AV173">
        <v>192.33333333333331</v>
      </c>
      <c r="AW173">
        <v>0</v>
      </c>
      <c r="AX173">
        <v>0</v>
      </c>
      <c r="AY173">
        <v>28</v>
      </c>
      <c r="AZ173">
        <v>274</v>
      </c>
      <c r="BA173">
        <v>0</v>
      </c>
      <c r="BB173">
        <v>0</v>
      </c>
      <c r="BC173">
        <v>0</v>
      </c>
      <c r="BD173">
        <v>751.16666666666663</v>
      </c>
      <c r="BE173">
        <v>0</v>
      </c>
      <c r="BF173">
        <v>34.666666666666664</v>
      </c>
      <c r="BG173">
        <v>98.666666666666657</v>
      </c>
      <c r="BH173">
        <v>12</v>
      </c>
      <c r="BI173">
        <v>0</v>
      </c>
      <c r="BJ173">
        <v>13.999999999999998</v>
      </c>
      <c r="BK173">
        <v>77.333333333333329</v>
      </c>
      <c r="BL173">
        <v>329.99999999999994</v>
      </c>
      <c r="BM173">
        <v>0</v>
      </c>
      <c r="BN173">
        <v>350.99999999999994</v>
      </c>
      <c r="BO173">
        <v>9079.5</v>
      </c>
      <c r="BP173">
        <v>238.16666666666669</v>
      </c>
      <c r="BQ173">
        <v>108.33333333333333</v>
      </c>
      <c r="BR173">
        <v>300.33333333333331</v>
      </c>
      <c r="BS173">
        <v>78.333333333333329</v>
      </c>
      <c r="BT173">
        <v>93</v>
      </c>
      <c r="BU173">
        <v>28.666666666666664</v>
      </c>
      <c r="BV173">
        <v>0</v>
      </c>
      <c r="BW173">
        <v>50.666666666666657</v>
      </c>
      <c r="BX173">
        <v>0</v>
      </c>
      <c r="BY173">
        <v>29221.000000000004</v>
      </c>
    </row>
    <row r="174" spans="1:77" hidden="1" x14ac:dyDescent="0.25">
      <c r="A174" t="str">
        <f t="shared" si="4"/>
        <v>201001 Fegyveres szervek felsőfokú képesítést igénylő foglalkozásaiI5 Szakközépiskola</v>
      </c>
      <c r="B174" t="str">
        <f t="shared" si="5"/>
        <v>201001 Fegyveres szervek felsőfokú képesítést igénylő foglalkozásaiI5 Szakközépiskola</v>
      </c>
      <c r="C174">
        <v>3314</v>
      </c>
      <c r="D174" t="s">
        <v>168</v>
      </c>
      <c r="E174" t="s">
        <v>169</v>
      </c>
      <c r="F174" s="4" t="s">
        <v>170</v>
      </c>
      <c r="H174" t="s">
        <v>161</v>
      </c>
      <c r="I174">
        <v>612</v>
      </c>
      <c r="J174">
        <v>1</v>
      </c>
      <c r="K174" t="s">
        <v>65</v>
      </c>
      <c r="L174" t="s">
        <v>66</v>
      </c>
      <c r="M174">
        <v>0</v>
      </c>
      <c r="N174">
        <v>0</v>
      </c>
      <c r="O174">
        <v>0</v>
      </c>
      <c r="P174">
        <v>0</v>
      </c>
      <c r="Q174">
        <v>0</v>
      </c>
      <c r="R174">
        <v>0</v>
      </c>
      <c r="S174">
        <v>0</v>
      </c>
      <c r="T174">
        <v>0</v>
      </c>
      <c r="U174">
        <v>0</v>
      </c>
      <c r="V174">
        <v>0</v>
      </c>
      <c r="W174">
        <v>0</v>
      </c>
      <c r="X174">
        <v>0</v>
      </c>
      <c r="Y174">
        <v>0</v>
      </c>
      <c r="Z174">
        <v>0</v>
      </c>
      <c r="AA174">
        <v>0</v>
      </c>
      <c r="AB174">
        <v>0</v>
      </c>
      <c r="AC174">
        <v>0</v>
      </c>
      <c r="AD174">
        <v>0</v>
      </c>
      <c r="AE174">
        <v>0</v>
      </c>
      <c r="AF174">
        <v>0</v>
      </c>
      <c r="AG174">
        <v>0</v>
      </c>
      <c r="AH174">
        <v>0</v>
      </c>
      <c r="AI174">
        <v>0</v>
      </c>
      <c r="AJ174">
        <v>0</v>
      </c>
      <c r="AK174">
        <v>0</v>
      </c>
      <c r="AL174">
        <v>0</v>
      </c>
      <c r="AM174">
        <v>0</v>
      </c>
      <c r="AN174">
        <v>0</v>
      </c>
      <c r="AO174">
        <v>0</v>
      </c>
      <c r="AP174">
        <v>0</v>
      </c>
      <c r="AQ174">
        <v>0</v>
      </c>
      <c r="AR174">
        <v>0</v>
      </c>
      <c r="AS174">
        <v>0</v>
      </c>
      <c r="AT174">
        <v>0</v>
      </c>
      <c r="AU174">
        <v>0</v>
      </c>
      <c r="AV174">
        <v>0</v>
      </c>
      <c r="AW174">
        <v>0</v>
      </c>
      <c r="AX174">
        <v>0</v>
      </c>
      <c r="AY174">
        <v>0</v>
      </c>
      <c r="AZ174">
        <v>0</v>
      </c>
      <c r="BA174">
        <v>0</v>
      </c>
      <c r="BB174">
        <v>0</v>
      </c>
      <c r="BC174">
        <v>0</v>
      </c>
      <c r="BD174">
        <v>0</v>
      </c>
      <c r="BE174">
        <v>0</v>
      </c>
      <c r="BF174">
        <v>0</v>
      </c>
      <c r="BG174">
        <v>0</v>
      </c>
      <c r="BH174">
        <v>0</v>
      </c>
      <c r="BI174">
        <v>0</v>
      </c>
      <c r="BJ174">
        <v>0</v>
      </c>
      <c r="BK174">
        <v>0</v>
      </c>
      <c r="BL174">
        <v>0</v>
      </c>
      <c r="BM174">
        <v>0</v>
      </c>
      <c r="BN174">
        <v>0</v>
      </c>
      <c r="BO174">
        <v>930</v>
      </c>
      <c r="BP174">
        <v>17</v>
      </c>
      <c r="BQ174">
        <v>0</v>
      </c>
      <c r="BR174">
        <v>0</v>
      </c>
      <c r="BS174">
        <v>0</v>
      </c>
      <c r="BT174">
        <v>0</v>
      </c>
      <c r="BU174">
        <v>0</v>
      </c>
      <c r="BV174">
        <v>0</v>
      </c>
      <c r="BW174">
        <v>0</v>
      </c>
      <c r="BX174">
        <v>0</v>
      </c>
      <c r="BY174">
        <v>947</v>
      </c>
    </row>
    <row r="175" spans="1:77" hidden="1" x14ac:dyDescent="0.25">
      <c r="A175" t="str">
        <f t="shared" si="4"/>
        <v>201002 Fegyveres szervek középfokú képesítést igénylő foglalkozásaiI5 Szakközépiskola</v>
      </c>
      <c r="B175" t="str">
        <f t="shared" si="5"/>
        <v>201002 Fegyveres szervek középfokú képesítést igénylő foglalkozásaiI5 Szakközépiskola</v>
      </c>
      <c r="C175">
        <v>3315</v>
      </c>
      <c r="D175" t="s">
        <v>168</v>
      </c>
      <c r="E175" t="s">
        <v>169</v>
      </c>
      <c r="F175" s="4" t="s">
        <v>170</v>
      </c>
      <c r="H175" t="s">
        <v>161</v>
      </c>
      <c r="I175">
        <v>613</v>
      </c>
      <c r="J175">
        <v>2</v>
      </c>
      <c r="K175" t="s">
        <v>67</v>
      </c>
      <c r="L175" t="s">
        <v>68</v>
      </c>
      <c r="M175">
        <v>0</v>
      </c>
      <c r="N175">
        <v>0</v>
      </c>
      <c r="O175">
        <v>0</v>
      </c>
      <c r="P175">
        <v>0</v>
      </c>
      <c r="Q175">
        <v>0</v>
      </c>
      <c r="R175">
        <v>0</v>
      </c>
      <c r="S175">
        <v>0</v>
      </c>
      <c r="T175">
        <v>0</v>
      </c>
      <c r="U175">
        <v>0</v>
      </c>
      <c r="V175">
        <v>0</v>
      </c>
      <c r="W175">
        <v>0</v>
      </c>
      <c r="X175">
        <v>0</v>
      </c>
      <c r="Y175">
        <v>0</v>
      </c>
      <c r="Z175">
        <v>0</v>
      </c>
      <c r="AA175">
        <v>0</v>
      </c>
      <c r="AB175">
        <v>0</v>
      </c>
      <c r="AC175">
        <v>0</v>
      </c>
      <c r="AD175">
        <v>0</v>
      </c>
      <c r="AE175">
        <v>0</v>
      </c>
      <c r="AF175">
        <v>0</v>
      </c>
      <c r="AG175">
        <v>0</v>
      </c>
      <c r="AH175">
        <v>0</v>
      </c>
      <c r="AI175">
        <v>0</v>
      </c>
      <c r="AJ175">
        <v>0</v>
      </c>
      <c r="AK175">
        <v>0</v>
      </c>
      <c r="AL175">
        <v>0</v>
      </c>
      <c r="AM175">
        <v>0</v>
      </c>
      <c r="AN175">
        <v>0</v>
      </c>
      <c r="AO175">
        <v>0</v>
      </c>
      <c r="AP175">
        <v>0</v>
      </c>
      <c r="AQ175">
        <v>0</v>
      </c>
      <c r="AR175">
        <v>0</v>
      </c>
      <c r="AS175">
        <v>0</v>
      </c>
      <c r="AT175">
        <v>0</v>
      </c>
      <c r="AU175">
        <v>0</v>
      </c>
      <c r="AV175">
        <v>0</v>
      </c>
      <c r="AW175">
        <v>0</v>
      </c>
      <c r="AX175">
        <v>0</v>
      </c>
      <c r="AY175">
        <v>0</v>
      </c>
      <c r="AZ175">
        <v>0</v>
      </c>
      <c r="BA175">
        <v>0</v>
      </c>
      <c r="BB175">
        <v>0</v>
      </c>
      <c r="BC175">
        <v>0</v>
      </c>
      <c r="BD175">
        <v>0</v>
      </c>
      <c r="BE175">
        <v>0</v>
      </c>
      <c r="BF175">
        <v>0</v>
      </c>
      <c r="BG175">
        <v>0</v>
      </c>
      <c r="BH175">
        <v>0</v>
      </c>
      <c r="BI175">
        <v>0</v>
      </c>
      <c r="BJ175">
        <v>0</v>
      </c>
      <c r="BK175">
        <v>0</v>
      </c>
      <c r="BL175">
        <v>0</v>
      </c>
      <c r="BM175">
        <v>0</v>
      </c>
      <c r="BN175">
        <v>0</v>
      </c>
      <c r="BO175">
        <v>28878</v>
      </c>
      <c r="BP175">
        <v>40</v>
      </c>
      <c r="BQ175">
        <v>0</v>
      </c>
      <c r="BR175">
        <v>0</v>
      </c>
      <c r="BS175">
        <v>0</v>
      </c>
      <c r="BT175">
        <v>0</v>
      </c>
      <c r="BU175">
        <v>0</v>
      </c>
      <c r="BV175">
        <v>0</v>
      </c>
      <c r="BW175">
        <v>0</v>
      </c>
      <c r="BX175">
        <v>0</v>
      </c>
      <c r="BY175">
        <v>28918</v>
      </c>
    </row>
    <row r="176" spans="1:77" hidden="1" x14ac:dyDescent="0.25">
      <c r="A176" t="str">
        <f t="shared" si="4"/>
        <v>201003 Fegyveres szervek középfokú képesítést nem igénylő foglalkozásaiI5 Szakközépiskola</v>
      </c>
      <c r="B176" t="str">
        <f t="shared" si="5"/>
        <v>201003 Fegyveres szervek középfokú képesítést nem igénylő foglalkozásaiI5 Szakközépiskola</v>
      </c>
      <c r="C176">
        <v>3316</v>
      </c>
      <c r="D176" t="s">
        <v>168</v>
      </c>
      <c r="E176" t="s">
        <v>169</v>
      </c>
      <c r="F176" s="4" t="s">
        <v>170</v>
      </c>
      <c r="H176" t="s">
        <v>161</v>
      </c>
      <c r="I176">
        <v>614</v>
      </c>
      <c r="J176">
        <v>3</v>
      </c>
      <c r="K176" t="s">
        <v>69</v>
      </c>
      <c r="L176" t="s">
        <v>70</v>
      </c>
      <c r="M176">
        <v>0</v>
      </c>
      <c r="N176">
        <v>0</v>
      </c>
      <c r="O176">
        <v>0</v>
      </c>
      <c r="P176">
        <v>0</v>
      </c>
      <c r="Q176">
        <v>0</v>
      </c>
      <c r="R176">
        <v>0</v>
      </c>
      <c r="S176">
        <v>0</v>
      </c>
      <c r="T176">
        <v>0</v>
      </c>
      <c r="U176">
        <v>0</v>
      </c>
      <c r="V176">
        <v>0</v>
      </c>
      <c r="W176">
        <v>0</v>
      </c>
      <c r="X176">
        <v>0</v>
      </c>
      <c r="Y176">
        <v>0</v>
      </c>
      <c r="Z176">
        <v>0</v>
      </c>
      <c r="AA176">
        <v>0</v>
      </c>
      <c r="AB176">
        <v>0</v>
      </c>
      <c r="AC176">
        <v>0</v>
      </c>
      <c r="AD176">
        <v>0</v>
      </c>
      <c r="AE176">
        <v>0</v>
      </c>
      <c r="AF176">
        <v>0</v>
      </c>
      <c r="AG176">
        <v>0</v>
      </c>
      <c r="AH176">
        <v>0</v>
      </c>
      <c r="AI176">
        <v>0</v>
      </c>
      <c r="AJ176">
        <v>0</v>
      </c>
      <c r="AK176">
        <v>0</v>
      </c>
      <c r="AL176">
        <v>0</v>
      </c>
      <c r="AM176">
        <v>0</v>
      </c>
      <c r="AN176">
        <v>0</v>
      </c>
      <c r="AO176">
        <v>0</v>
      </c>
      <c r="AP176">
        <v>0</v>
      </c>
      <c r="AQ176">
        <v>0</v>
      </c>
      <c r="AR176">
        <v>0</v>
      </c>
      <c r="AS176">
        <v>0</v>
      </c>
      <c r="AT176">
        <v>0</v>
      </c>
      <c r="AU176">
        <v>0</v>
      </c>
      <c r="AV176">
        <v>0</v>
      </c>
      <c r="AW176">
        <v>0</v>
      </c>
      <c r="AX176">
        <v>0</v>
      </c>
      <c r="AY176">
        <v>0</v>
      </c>
      <c r="AZ176">
        <v>0</v>
      </c>
      <c r="BA176">
        <v>0</v>
      </c>
      <c r="BB176">
        <v>0</v>
      </c>
      <c r="BC176">
        <v>0</v>
      </c>
      <c r="BD176">
        <v>0</v>
      </c>
      <c r="BE176">
        <v>0</v>
      </c>
      <c r="BF176">
        <v>0</v>
      </c>
      <c r="BG176">
        <v>0</v>
      </c>
      <c r="BH176">
        <v>0</v>
      </c>
      <c r="BI176">
        <v>0</v>
      </c>
      <c r="BJ176">
        <v>0</v>
      </c>
      <c r="BK176">
        <v>0</v>
      </c>
      <c r="BL176">
        <v>0</v>
      </c>
      <c r="BM176">
        <v>0</v>
      </c>
      <c r="BN176">
        <v>0</v>
      </c>
      <c r="BO176">
        <v>1281</v>
      </c>
      <c r="BP176">
        <v>0</v>
      </c>
      <c r="BQ176">
        <v>0</v>
      </c>
      <c r="BR176">
        <v>0</v>
      </c>
      <c r="BS176">
        <v>0</v>
      </c>
      <c r="BT176">
        <v>0</v>
      </c>
      <c r="BU176">
        <v>0</v>
      </c>
      <c r="BV176">
        <v>0</v>
      </c>
      <c r="BW176">
        <v>0</v>
      </c>
      <c r="BX176">
        <v>0</v>
      </c>
      <c r="BY176">
        <v>1281</v>
      </c>
    </row>
    <row r="177" spans="1:77" hidden="1" x14ac:dyDescent="0.25">
      <c r="A177" t="str">
        <f t="shared" si="4"/>
        <v>201011 Törvényhozók, igazgatási és érdek-képviseleti vezetőkI5 Szakközépiskola</v>
      </c>
      <c r="B177" t="str">
        <f t="shared" si="5"/>
        <v>201011 Törvényhozók, igazgatási és érdek-képviseleti vezetőkI5 Szakközépiskola</v>
      </c>
      <c r="C177">
        <v>3317</v>
      </c>
      <c r="D177" t="s">
        <v>168</v>
      </c>
      <c r="E177" t="s">
        <v>169</v>
      </c>
      <c r="F177" s="4" t="s">
        <v>170</v>
      </c>
      <c r="H177" t="s">
        <v>161</v>
      </c>
      <c r="I177">
        <v>615</v>
      </c>
      <c r="J177">
        <v>4</v>
      </c>
      <c r="K177" t="s">
        <v>71</v>
      </c>
      <c r="L177" t="s">
        <v>111</v>
      </c>
      <c r="M177">
        <v>0</v>
      </c>
      <c r="N177">
        <v>0</v>
      </c>
      <c r="O177">
        <v>0</v>
      </c>
      <c r="P177">
        <v>0</v>
      </c>
      <c r="Q177">
        <v>0</v>
      </c>
      <c r="R177">
        <v>0</v>
      </c>
      <c r="S177">
        <v>0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0</v>
      </c>
      <c r="Z177">
        <v>0</v>
      </c>
      <c r="AA177">
        <v>0</v>
      </c>
      <c r="AB177">
        <v>0</v>
      </c>
      <c r="AC177">
        <v>0</v>
      </c>
      <c r="AD177">
        <v>0</v>
      </c>
      <c r="AE177">
        <v>0</v>
      </c>
      <c r="AF177">
        <v>0</v>
      </c>
      <c r="AG177">
        <v>0</v>
      </c>
      <c r="AH177">
        <v>0</v>
      </c>
      <c r="AI177">
        <v>0</v>
      </c>
      <c r="AJ177">
        <v>0</v>
      </c>
      <c r="AK177">
        <v>0</v>
      </c>
      <c r="AL177">
        <v>0</v>
      </c>
      <c r="AM177">
        <v>0</v>
      </c>
      <c r="AN177">
        <v>0</v>
      </c>
      <c r="AO177">
        <v>0</v>
      </c>
      <c r="AP177">
        <v>0</v>
      </c>
      <c r="AQ177">
        <v>0</v>
      </c>
      <c r="AR177">
        <v>0</v>
      </c>
      <c r="AS177">
        <v>0</v>
      </c>
      <c r="AT177">
        <v>0</v>
      </c>
      <c r="AU177">
        <v>0</v>
      </c>
      <c r="AV177">
        <v>0</v>
      </c>
      <c r="AW177">
        <v>0</v>
      </c>
      <c r="AX177">
        <v>0</v>
      </c>
      <c r="AY177">
        <v>0</v>
      </c>
      <c r="AZ177">
        <v>0</v>
      </c>
      <c r="BA177">
        <v>0</v>
      </c>
      <c r="BB177">
        <v>0</v>
      </c>
      <c r="BC177">
        <v>0</v>
      </c>
      <c r="BD177">
        <v>0</v>
      </c>
      <c r="BE177">
        <v>0</v>
      </c>
      <c r="BF177">
        <v>0</v>
      </c>
      <c r="BG177">
        <v>0</v>
      </c>
      <c r="BH177">
        <v>0</v>
      </c>
      <c r="BI177">
        <v>0</v>
      </c>
      <c r="BJ177">
        <v>0</v>
      </c>
      <c r="BK177">
        <v>0</v>
      </c>
      <c r="BL177">
        <v>0</v>
      </c>
      <c r="BM177">
        <v>0</v>
      </c>
      <c r="BN177">
        <v>1</v>
      </c>
      <c r="BO177">
        <v>608</v>
      </c>
      <c r="BP177">
        <v>9</v>
      </c>
      <c r="BQ177">
        <v>6</v>
      </c>
      <c r="BR177">
        <v>20</v>
      </c>
      <c r="BS177">
        <v>1</v>
      </c>
      <c r="BT177">
        <v>2</v>
      </c>
      <c r="BU177">
        <v>0</v>
      </c>
      <c r="BV177">
        <v>0</v>
      </c>
      <c r="BW177">
        <v>0</v>
      </c>
      <c r="BX177">
        <v>0</v>
      </c>
      <c r="BY177">
        <v>647</v>
      </c>
    </row>
    <row r="178" spans="1:77" hidden="1" x14ac:dyDescent="0.25">
      <c r="A178" t="str">
        <f t="shared" si="4"/>
        <v>201012 Gazdasági, költségvetési szervezetek vezetőiI5 Szakközépiskola</v>
      </c>
      <c r="B178" t="str">
        <f t="shared" si="5"/>
        <v>201012 Gazdasági, költségvetési szervezetek vezetőiI5 Szakközépiskola</v>
      </c>
      <c r="C178">
        <v>3318</v>
      </c>
      <c r="D178" t="s">
        <v>168</v>
      </c>
      <c r="E178" t="s">
        <v>169</v>
      </c>
      <c r="F178" s="4" t="s">
        <v>170</v>
      </c>
      <c r="H178" t="s">
        <v>161</v>
      </c>
      <c r="I178">
        <v>616</v>
      </c>
      <c r="J178">
        <v>5</v>
      </c>
      <c r="K178" t="s">
        <v>72</v>
      </c>
      <c r="L178" t="s">
        <v>112</v>
      </c>
      <c r="M178">
        <v>136</v>
      </c>
      <c r="N178">
        <v>27</v>
      </c>
      <c r="O178">
        <v>27</v>
      </c>
      <c r="P178">
        <v>0</v>
      </c>
      <c r="Q178">
        <v>158</v>
      </c>
      <c r="R178">
        <v>118</v>
      </c>
      <c r="S178">
        <v>0</v>
      </c>
      <c r="T178">
        <v>32</v>
      </c>
      <c r="U178">
        <v>140</v>
      </c>
      <c r="V178">
        <v>0</v>
      </c>
      <c r="W178">
        <v>10</v>
      </c>
      <c r="X178">
        <v>0</v>
      </c>
      <c r="Y178">
        <v>115</v>
      </c>
      <c r="Z178">
        <v>48</v>
      </c>
      <c r="AA178">
        <v>7</v>
      </c>
      <c r="AB178">
        <v>369</v>
      </c>
      <c r="AC178">
        <v>74</v>
      </c>
      <c r="AD178">
        <v>56</v>
      </c>
      <c r="AE178">
        <v>15</v>
      </c>
      <c r="AF178">
        <v>17</v>
      </c>
      <c r="AG178">
        <v>0</v>
      </c>
      <c r="AH178">
        <v>55</v>
      </c>
      <c r="AI178">
        <v>0</v>
      </c>
      <c r="AJ178">
        <v>37</v>
      </c>
      <c r="AK178">
        <v>37</v>
      </c>
      <c r="AL178">
        <v>32</v>
      </c>
      <c r="AM178">
        <v>1308</v>
      </c>
      <c r="AN178">
        <v>534</v>
      </c>
      <c r="AO178">
        <v>1248</v>
      </c>
      <c r="AP178">
        <v>1202</v>
      </c>
      <c r="AQ178">
        <v>195</v>
      </c>
      <c r="AR178">
        <v>13</v>
      </c>
      <c r="AS178">
        <v>0</v>
      </c>
      <c r="AT178">
        <v>85</v>
      </c>
      <c r="AU178">
        <v>29</v>
      </c>
      <c r="AV178">
        <v>626</v>
      </c>
      <c r="AW178">
        <v>5</v>
      </c>
      <c r="AX178">
        <v>0</v>
      </c>
      <c r="AY178">
        <v>0</v>
      </c>
      <c r="AZ178">
        <v>380</v>
      </c>
      <c r="BA178">
        <v>88</v>
      </c>
      <c r="BB178">
        <v>11</v>
      </c>
      <c r="BC178">
        <v>127</v>
      </c>
      <c r="BD178">
        <v>369</v>
      </c>
      <c r="BE178">
        <v>0</v>
      </c>
      <c r="BF178">
        <v>290</v>
      </c>
      <c r="BG178">
        <v>17</v>
      </c>
      <c r="BH178">
        <v>1</v>
      </c>
      <c r="BI178">
        <v>302</v>
      </c>
      <c r="BJ178">
        <v>11</v>
      </c>
      <c r="BK178">
        <v>50</v>
      </c>
      <c r="BL178">
        <v>58</v>
      </c>
      <c r="BM178">
        <v>103</v>
      </c>
      <c r="BN178">
        <v>256</v>
      </c>
      <c r="BO178">
        <v>53</v>
      </c>
      <c r="BP178">
        <v>80</v>
      </c>
      <c r="BQ178">
        <v>49</v>
      </c>
      <c r="BR178">
        <v>57</v>
      </c>
      <c r="BS178">
        <v>173</v>
      </c>
      <c r="BT178">
        <v>142</v>
      </c>
      <c r="BU178">
        <v>11</v>
      </c>
      <c r="BV178">
        <v>43</v>
      </c>
      <c r="BW178">
        <v>182</v>
      </c>
      <c r="BX178">
        <v>0</v>
      </c>
      <c r="BY178">
        <v>9608</v>
      </c>
    </row>
    <row r="179" spans="1:77" hidden="1" x14ac:dyDescent="0.25">
      <c r="A179" t="str">
        <f t="shared" si="4"/>
        <v>201013 Termelési és szolgáltatást nyújtó egységek vezetőiI5 Szakközépiskola</v>
      </c>
      <c r="B179" t="str">
        <f t="shared" si="5"/>
        <v>201013 Termelési és szolgáltatást nyújtó egységek vezetőiI5 Szakközépiskola</v>
      </c>
      <c r="C179">
        <v>3319</v>
      </c>
      <c r="D179" t="s">
        <v>168</v>
      </c>
      <c r="E179" t="s">
        <v>169</v>
      </c>
      <c r="F179" s="4" t="s">
        <v>170</v>
      </c>
      <c r="H179" t="s">
        <v>161</v>
      </c>
      <c r="I179">
        <v>617</v>
      </c>
      <c r="J179">
        <v>6</v>
      </c>
      <c r="K179" t="s">
        <v>73</v>
      </c>
      <c r="L179" t="s">
        <v>113</v>
      </c>
      <c r="M179">
        <v>491.46666666666664</v>
      </c>
      <c r="N179">
        <v>94.5</v>
      </c>
      <c r="O179">
        <v>0</v>
      </c>
      <c r="P179">
        <v>69.666666666666657</v>
      </c>
      <c r="Q179">
        <v>479.73333333333329</v>
      </c>
      <c r="R179">
        <v>518.20000000000005</v>
      </c>
      <c r="S179">
        <v>128.6</v>
      </c>
      <c r="T179">
        <v>118.16666666666667</v>
      </c>
      <c r="U179">
        <v>165.06666666666666</v>
      </c>
      <c r="V179">
        <v>8.6666666666666661</v>
      </c>
      <c r="W179">
        <v>141.5</v>
      </c>
      <c r="X179">
        <v>32.6</v>
      </c>
      <c r="Y179">
        <v>182.6</v>
      </c>
      <c r="Z179">
        <v>131.5</v>
      </c>
      <c r="AA179">
        <v>47.333333333333329</v>
      </c>
      <c r="AB179">
        <v>210.83333333333331</v>
      </c>
      <c r="AC179">
        <v>156.16666666666666</v>
      </c>
      <c r="AD179">
        <v>102</v>
      </c>
      <c r="AE179">
        <v>216.13333333333333</v>
      </c>
      <c r="AF179">
        <v>114.83333333333334</v>
      </c>
      <c r="AG179">
        <v>16.666666666666664</v>
      </c>
      <c r="AH179">
        <v>198.66666666666666</v>
      </c>
      <c r="AI179">
        <v>152.66666666666666</v>
      </c>
      <c r="AJ179">
        <v>130.53333333333333</v>
      </c>
      <c r="AK179">
        <v>67.666666666666657</v>
      </c>
      <c r="AL179">
        <v>111.19999999999999</v>
      </c>
      <c r="AM179">
        <v>1770.8333333333333</v>
      </c>
      <c r="AN179">
        <v>1049.8</v>
      </c>
      <c r="AO179">
        <v>1931.1333333333332</v>
      </c>
      <c r="AP179">
        <v>4030.1</v>
      </c>
      <c r="AQ179">
        <v>704.66666666666663</v>
      </c>
      <c r="AR179">
        <v>20.166666666666664</v>
      </c>
      <c r="AS179">
        <v>10</v>
      </c>
      <c r="AT179">
        <v>339.16666666666663</v>
      </c>
      <c r="AU179">
        <v>265</v>
      </c>
      <c r="AV179">
        <v>1076.6333333333332</v>
      </c>
      <c r="AW179">
        <v>29.800000000000004</v>
      </c>
      <c r="AX179">
        <v>16</v>
      </c>
      <c r="AY179">
        <v>147.66666666666669</v>
      </c>
      <c r="AZ179">
        <v>400</v>
      </c>
      <c r="BA179">
        <v>291</v>
      </c>
      <c r="BB179">
        <v>3</v>
      </c>
      <c r="BC179">
        <v>129</v>
      </c>
      <c r="BD179">
        <v>909.5333333333333</v>
      </c>
      <c r="BE179">
        <v>0</v>
      </c>
      <c r="BF179">
        <v>419.73333333333335</v>
      </c>
      <c r="BG179">
        <v>140.66666666666666</v>
      </c>
      <c r="BH179">
        <v>14</v>
      </c>
      <c r="BI179">
        <v>60</v>
      </c>
      <c r="BJ179">
        <v>153.66666666666666</v>
      </c>
      <c r="BK179">
        <v>52.999999999999993</v>
      </c>
      <c r="BL179">
        <v>68.533333333333331</v>
      </c>
      <c r="BM179">
        <v>33</v>
      </c>
      <c r="BN179">
        <v>661.33333333333326</v>
      </c>
      <c r="BO179">
        <v>171.33333333333331</v>
      </c>
      <c r="BP179">
        <v>311</v>
      </c>
      <c r="BQ179">
        <v>238</v>
      </c>
      <c r="BR179">
        <v>686.66666666666674</v>
      </c>
      <c r="BS179">
        <v>324.93333333333334</v>
      </c>
      <c r="BT179">
        <v>44.333333333333336</v>
      </c>
      <c r="BU179">
        <v>0</v>
      </c>
      <c r="BV179">
        <v>82</v>
      </c>
      <c r="BW179">
        <v>154</v>
      </c>
      <c r="BX179">
        <v>0</v>
      </c>
      <c r="BY179">
        <v>20826.666666666664</v>
      </c>
    </row>
    <row r="180" spans="1:77" hidden="1" x14ac:dyDescent="0.25">
      <c r="A180" t="str">
        <f t="shared" si="4"/>
        <v>201014 Gazdasági tevékenységet segítő egységek vezetőiI5 Szakközépiskola</v>
      </c>
      <c r="B180" t="str">
        <f t="shared" si="5"/>
        <v>201014 Gazdasági tevékenységet segítő egységek vezetőiI5 Szakközépiskola</v>
      </c>
      <c r="C180">
        <v>3320</v>
      </c>
      <c r="D180" t="s">
        <v>168</v>
      </c>
      <c r="E180" t="s">
        <v>169</v>
      </c>
      <c r="F180" s="4" t="s">
        <v>170</v>
      </c>
      <c r="H180" t="s">
        <v>161</v>
      </c>
      <c r="I180">
        <v>618</v>
      </c>
      <c r="J180">
        <v>7</v>
      </c>
      <c r="K180" t="s">
        <v>74</v>
      </c>
      <c r="L180" t="s">
        <v>114</v>
      </c>
      <c r="M180">
        <v>114</v>
      </c>
      <c r="N180">
        <v>27</v>
      </c>
      <c r="O180">
        <v>8</v>
      </c>
      <c r="P180">
        <v>41</v>
      </c>
      <c r="Q180">
        <v>69</v>
      </c>
      <c r="R180">
        <v>34</v>
      </c>
      <c r="S180">
        <v>0</v>
      </c>
      <c r="T180">
        <v>13</v>
      </c>
      <c r="U180">
        <v>44</v>
      </c>
      <c r="V180">
        <v>0</v>
      </c>
      <c r="W180">
        <v>20</v>
      </c>
      <c r="X180">
        <v>0</v>
      </c>
      <c r="Y180">
        <v>58</v>
      </c>
      <c r="Z180">
        <v>0</v>
      </c>
      <c r="AA180">
        <v>9</v>
      </c>
      <c r="AB180">
        <v>46</v>
      </c>
      <c r="AC180">
        <v>53</v>
      </c>
      <c r="AD180">
        <v>46</v>
      </c>
      <c r="AE180">
        <v>14</v>
      </c>
      <c r="AF180">
        <v>25</v>
      </c>
      <c r="AG180">
        <v>24</v>
      </c>
      <c r="AH180">
        <v>6</v>
      </c>
      <c r="AI180">
        <v>33</v>
      </c>
      <c r="AJ180">
        <v>67</v>
      </c>
      <c r="AK180">
        <v>16</v>
      </c>
      <c r="AL180">
        <v>24</v>
      </c>
      <c r="AM180">
        <v>114</v>
      </c>
      <c r="AN180">
        <v>108</v>
      </c>
      <c r="AO180">
        <v>246</v>
      </c>
      <c r="AP180">
        <v>318</v>
      </c>
      <c r="AQ180">
        <v>0</v>
      </c>
      <c r="AR180">
        <v>0</v>
      </c>
      <c r="AS180">
        <v>0</v>
      </c>
      <c r="AT180">
        <v>103</v>
      </c>
      <c r="AU180">
        <v>0</v>
      </c>
      <c r="AV180">
        <v>68</v>
      </c>
      <c r="AW180">
        <v>28</v>
      </c>
      <c r="AX180">
        <v>13</v>
      </c>
      <c r="AY180">
        <v>39</v>
      </c>
      <c r="AZ180">
        <v>20</v>
      </c>
      <c r="BA180">
        <v>191</v>
      </c>
      <c r="BB180">
        <v>36</v>
      </c>
      <c r="BC180">
        <v>0</v>
      </c>
      <c r="BD180">
        <v>123</v>
      </c>
      <c r="BE180">
        <v>0</v>
      </c>
      <c r="BF180">
        <v>108</v>
      </c>
      <c r="BG180">
        <v>20</v>
      </c>
      <c r="BH180">
        <v>12</v>
      </c>
      <c r="BI180">
        <v>11</v>
      </c>
      <c r="BJ180">
        <v>9</v>
      </c>
      <c r="BK180">
        <v>6</v>
      </c>
      <c r="BL180">
        <v>7</v>
      </c>
      <c r="BM180">
        <v>0</v>
      </c>
      <c r="BN180">
        <v>14</v>
      </c>
      <c r="BO180">
        <v>92</v>
      </c>
      <c r="BP180">
        <v>159</v>
      </c>
      <c r="BQ180">
        <v>84</v>
      </c>
      <c r="BR180">
        <v>103</v>
      </c>
      <c r="BS180">
        <v>64</v>
      </c>
      <c r="BT180">
        <v>14</v>
      </c>
      <c r="BU180">
        <v>12</v>
      </c>
      <c r="BV180">
        <v>49</v>
      </c>
      <c r="BW180">
        <v>13</v>
      </c>
      <c r="BX180">
        <v>0</v>
      </c>
      <c r="BY180">
        <v>2975</v>
      </c>
    </row>
    <row r="181" spans="1:77" hidden="1" x14ac:dyDescent="0.25">
      <c r="A181" t="str">
        <f t="shared" si="4"/>
        <v>201021 Műszaki, informatikai és természettudományi foglalkozásokI5 Szakközépiskola</v>
      </c>
      <c r="B181" t="str">
        <f t="shared" si="5"/>
        <v>201021 Műszaki, informatikai és természettudományi foglalkozásokI5 Szakközépiskola</v>
      </c>
      <c r="C181">
        <v>3321</v>
      </c>
      <c r="D181" t="s">
        <v>168</v>
      </c>
      <c r="E181" t="s">
        <v>169</v>
      </c>
      <c r="F181" s="4" t="s">
        <v>170</v>
      </c>
      <c r="H181" t="s">
        <v>161</v>
      </c>
      <c r="I181">
        <v>619</v>
      </c>
      <c r="J181">
        <v>8</v>
      </c>
      <c r="K181" t="s">
        <v>75</v>
      </c>
      <c r="L181" t="s">
        <v>115</v>
      </c>
      <c r="M181">
        <v>6.7</v>
      </c>
      <c r="N181">
        <v>0</v>
      </c>
      <c r="O181">
        <v>0</v>
      </c>
      <c r="P181">
        <v>0</v>
      </c>
      <c r="Q181">
        <v>25.200000000000003</v>
      </c>
      <c r="R181">
        <v>17.8</v>
      </c>
      <c r="S181">
        <v>0.2</v>
      </c>
      <c r="T181">
        <v>9.4</v>
      </c>
      <c r="U181">
        <v>123.2</v>
      </c>
      <c r="V181">
        <v>0.5</v>
      </c>
      <c r="W181">
        <v>5.5</v>
      </c>
      <c r="X181">
        <v>9.6999999999999993</v>
      </c>
      <c r="Y181">
        <v>41.4</v>
      </c>
      <c r="Z181">
        <v>20.2</v>
      </c>
      <c r="AA181">
        <v>20.5</v>
      </c>
      <c r="AB181">
        <v>6</v>
      </c>
      <c r="AC181">
        <v>139</v>
      </c>
      <c r="AD181">
        <v>7.5</v>
      </c>
      <c r="AE181">
        <v>3.6000000000000005</v>
      </c>
      <c r="AF181">
        <v>10.8</v>
      </c>
      <c r="AG181">
        <v>1.6</v>
      </c>
      <c r="AH181">
        <v>6.8999999999999995</v>
      </c>
      <c r="AI181">
        <v>33</v>
      </c>
      <c r="AJ181">
        <v>39.4</v>
      </c>
      <c r="AK181">
        <v>16</v>
      </c>
      <c r="AL181">
        <v>7.4</v>
      </c>
      <c r="AM181">
        <v>70.5</v>
      </c>
      <c r="AN181">
        <v>120.8</v>
      </c>
      <c r="AO181">
        <v>231</v>
      </c>
      <c r="AP181">
        <v>509.29999999999995</v>
      </c>
      <c r="AQ181">
        <v>30</v>
      </c>
      <c r="AR181">
        <v>0</v>
      </c>
      <c r="AS181">
        <v>1.2000000000000002</v>
      </c>
      <c r="AT181">
        <v>34.799999999999997</v>
      </c>
      <c r="AU181">
        <v>52.5</v>
      </c>
      <c r="AV181">
        <v>3.4000000000000004</v>
      </c>
      <c r="AW181">
        <v>282</v>
      </c>
      <c r="AX181">
        <v>34.5</v>
      </c>
      <c r="AY181">
        <v>104.9</v>
      </c>
      <c r="AZ181">
        <v>1060.7</v>
      </c>
      <c r="BA181">
        <v>269.60000000000002</v>
      </c>
      <c r="BB181">
        <v>38.4</v>
      </c>
      <c r="BC181">
        <v>79.400000000000006</v>
      </c>
      <c r="BD181">
        <v>30</v>
      </c>
      <c r="BE181">
        <v>0</v>
      </c>
      <c r="BF181">
        <v>107.10000000000001</v>
      </c>
      <c r="BG181">
        <v>34</v>
      </c>
      <c r="BH181">
        <v>56.4</v>
      </c>
      <c r="BI181">
        <v>11.5</v>
      </c>
      <c r="BJ181">
        <v>75.5</v>
      </c>
      <c r="BK181">
        <v>0</v>
      </c>
      <c r="BL181">
        <v>329.5</v>
      </c>
      <c r="BM181">
        <v>13.5</v>
      </c>
      <c r="BN181">
        <v>99.4</v>
      </c>
      <c r="BO181">
        <v>317.13333333333327</v>
      </c>
      <c r="BP181">
        <v>180.2</v>
      </c>
      <c r="BQ181">
        <v>118.30000000000001</v>
      </c>
      <c r="BR181">
        <v>30.9</v>
      </c>
      <c r="BS181">
        <v>32.6</v>
      </c>
      <c r="BT181">
        <v>5.3000000000000007</v>
      </c>
      <c r="BU181">
        <v>1</v>
      </c>
      <c r="BV181">
        <v>105.4</v>
      </c>
      <c r="BW181">
        <v>1</v>
      </c>
      <c r="BX181">
        <v>0</v>
      </c>
      <c r="BY181">
        <v>5023.2333333333327</v>
      </c>
    </row>
    <row r="182" spans="1:77" hidden="1" x14ac:dyDescent="0.25">
      <c r="A182" t="str">
        <f t="shared" si="4"/>
        <v>201022 Egészségügyi foglalkozások (felsőfokú képzettséghez kapcsolódó)I5 Szakközépiskola</v>
      </c>
      <c r="B182" t="str">
        <f t="shared" si="5"/>
        <v>201022 Egészségügyi foglalkozások (felsőfokú képzettséghez kapcsolódó)I5 Szakközépiskola</v>
      </c>
      <c r="C182">
        <v>3322</v>
      </c>
      <c r="D182" t="s">
        <v>168</v>
      </c>
      <c r="E182" t="s">
        <v>169</v>
      </c>
      <c r="F182" s="4" t="s">
        <v>170</v>
      </c>
      <c r="H182" t="s">
        <v>161</v>
      </c>
      <c r="I182">
        <v>620</v>
      </c>
      <c r="J182">
        <v>9</v>
      </c>
      <c r="K182" t="s">
        <v>76</v>
      </c>
      <c r="L182" t="s">
        <v>116</v>
      </c>
      <c r="M182">
        <v>0</v>
      </c>
      <c r="N182">
        <v>0</v>
      </c>
      <c r="O182">
        <v>0</v>
      </c>
      <c r="P182">
        <v>0</v>
      </c>
      <c r="Q182">
        <v>0</v>
      </c>
      <c r="R182">
        <v>0</v>
      </c>
      <c r="S182">
        <v>0</v>
      </c>
      <c r="T182">
        <v>0</v>
      </c>
      <c r="U182">
        <v>0</v>
      </c>
      <c r="V182">
        <v>0</v>
      </c>
      <c r="W182">
        <v>0</v>
      </c>
      <c r="X182">
        <v>0</v>
      </c>
      <c r="Y182">
        <v>0</v>
      </c>
      <c r="Z182">
        <v>0</v>
      </c>
      <c r="AA182">
        <v>0</v>
      </c>
      <c r="AB182">
        <v>0</v>
      </c>
      <c r="AC182">
        <v>0</v>
      </c>
      <c r="AD182">
        <v>0</v>
      </c>
      <c r="AE182">
        <v>0</v>
      </c>
      <c r="AF182">
        <v>0</v>
      </c>
      <c r="AG182">
        <v>0</v>
      </c>
      <c r="AH182">
        <v>0</v>
      </c>
      <c r="AI182">
        <v>0</v>
      </c>
      <c r="AJ182">
        <v>0</v>
      </c>
      <c r="AK182">
        <v>0</v>
      </c>
      <c r="AL182">
        <v>0</v>
      </c>
      <c r="AM182">
        <v>0</v>
      </c>
      <c r="AN182">
        <v>0</v>
      </c>
      <c r="AO182">
        <v>0</v>
      </c>
      <c r="AP182">
        <v>16</v>
      </c>
      <c r="AQ182">
        <v>0</v>
      </c>
      <c r="AR182">
        <v>0</v>
      </c>
      <c r="AS182">
        <v>0</v>
      </c>
      <c r="AT182">
        <v>0</v>
      </c>
      <c r="AU182">
        <v>0</v>
      </c>
      <c r="AV182">
        <v>0</v>
      </c>
      <c r="AW182">
        <v>0</v>
      </c>
      <c r="AX182">
        <v>0</v>
      </c>
      <c r="AY182">
        <v>0</v>
      </c>
      <c r="AZ182">
        <v>0</v>
      </c>
      <c r="BA182">
        <v>0</v>
      </c>
      <c r="BB182">
        <v>0</v>
      </c>
      <c r="BC182">
        <v>0</v>
      </c>
      <c r="BD182">
        <v>0</v>
      </c>
      <c r="BE182">
        <v>0</v>
      </c>
      <c r="BF182">
        <v>0</v>
      </c>
      <c r="BG182">
        <v>0</v>
      </c>
      <c r="BH182">
        <v>0</v>
      </c>
      <c r="BI182">
        <v>0</v>
      </c>
      <c r="BJ182">
        <v>0</v>
      </c>
      <c r="BK182">
        <v>0</v>
      </c>
      <c r="BL182">
        <v>0</v>
      </c>
      <c r="BM182">
        <v>0</v>
      </c>
      <c r="BN182">
        <v>17</v>
      </c>
      <c r="BO182">
        <v>47</v>
      </c>
      <c r="BP182">
        <v>78</v>
      </c>
      <c r="BQ182">
        <v>895</v>
      </c>
      <c r="BR182">
        <v>12</v>
      </c>
      <c r="BS182">
        <v>0</v>
      </c>
      <c r="BT182">
        <v>0</v>
      </c>
      <c r="BU182">
        <v>0</v>
      </c>
      <c r="BV182">
        <v>0</v>
      </c>
      <c r="BW182">
        <v>13</v>
      </c>
      <c r="BX182">
        <v>0</v>
      </c>
      <c r="BY182">
        <v>1078</v>
      </c>
    </row>
    <row r="183" spans="1:77" hidden="1" x14ac:dyDescent="0.25">
      <c r="A183" t="str">
        <f t="shared" si="4"/>
        <v>201023 Szociális szolgáltatási foglalkozások (felsőfokú képzettséghez kapcsolódó)I5 Szakközépiskola</v>
      </c>
      <c r="B183" t="str">
        <f t="shared" si="5"/>
        <v>201023 Szociális szolgáltatási foglalkozások (felsőfokú képzettséghez kapcsolódó)I5 Szakközépiskola</v>
      </c>
      <c r="C183">
        <v>3323</v>
      </c>
      <c r="D183" t="s">
        <v>168</v>
      </c>
      <c r="E183" t="s">
        <v>169</v>
      </c>
      <c r="F183" s="4" t="s">
        <v>170</v>
      </c>
      <c r="H183" t="s">
        <v>161</v>
      </c>
      <c r="I183">
        <v>621</v>
      </c>
      <c r="J183">
        <v>10</v>
      </c>
      <c r="K183" t="s">
        <v>77</v>
      </c>
      <c r="L183" t="s">
        <v>117</v>
      </c>
      <c r="M183">
        <v>0</v>
      </c>
      <c r="N183">
        <v>0</v>
      </c>
      <c r="O183">
        <v>0</v>
      </c>
      <c r="P183">
        <v>0</v>
      </c>
      <c r="Q183">
        <v>0</v>
      </c>
      <c r="R183">
        <v>0</v>
      </c>
      <c r="S183">
        <v>0</v>
      </c>
      <c r="T183">
        <v>0</v>
      </c>
      <c r="U183">
        <v>0</v>
      </c>
      <c r="V183">
        <v>0</v>
      </c>
      <c r="W183">
        <v>0</v>
      </c>
      <c r="X183">
        <v>0</v>
      </c>
      <c r="Y183">
        <v>0</v>
      </c>
      <c r="Z183">
        <v>0</v>
      </c>
      <c r="AA183">
        <v>0</v>
      </c>
      <c r="AB183">
        <v>0</v>
      </c>
      <c r="AC183">
        <v>0</v>
      </c>
      <c r="AD183">
        <v>0</v>
      </c>
      <c r="AE183">
        <v>0</v>
      </c>
      <c r="AF183">
        <v>0</v>
      </c>
      <c r="AG183">
        <v>0</v>
      </c>
      <c r="AH183">
        <v>0</v>
      </c>
      <c r="AI183">
        <v>0</v>
      </c>
      <c r="AJ183">
        <v>0</v>
      </c>
      <c r="AK183">
        <v>0</v>
      </c>
      <c r="AL183">
        <v>0</v>
      </c>
      <c r="AM183">
        <v>0</v>
      </c>
      <c r="AN183">
        <v>0</v>
      </c>
      <c r="AO183">
        <v>0</v>
      </c>
      <c r="AP183">
        <v>0</v>
      </c>
      <c r="AQ183">
        <v>0</v>
      </c>
      <c r="AR183">
        <v>0</v>
      </c>
      <c r="AS183">
        <v>0</v>
      </c>
      <c r="AT183">
        <v>0</v>
      </c>
      <c r="AU183">
        <v>0</v>
      </c>
      <c r="AV183">
        <v>0</v>
      </c>
      <c r="AW183">
        <v>0</v>
      </c>
      <c r="AX183">
        <v>0</v>
      </c>
      <c r="AY183">
        <v>0</v>
      </c>
      <c r="AZ183">
        <v>0</v>
      </c>
      <c r="BA183">
        <v>0</v>
      </c>
      <c r="BB183">
        <v>0</v>
      </c>
      <c r="BC183">
        <v>0</v>
      </c>
      <c r="BD183">
        <v>0</v>
      </c>
      <c r="BE183">
        <v>0</v>
      </c>
      <c r="BF183">
        <v>0</v>
      </c>
      <c r="BG183">
        <v>0</v>
      </c>
      <c r="BH183">
        <v>0</v>
      </c>
      <c r="BI183">
        <v>0</v>
      </c>
      <c r="BJ183">
        <v>0</v>
      </c>
      <c r="BK183">
        <v>0</v>
      </c>
      <c r="BL183">
        <v>0</v>
      </c>
      <c r="BM183">
        <v>0</v>
      </c>
      <c r="BN183">
        <v>0</v>
      </c>
      <c r="BO183">
        <v>11</v>
      </c>
      <c r="BP183">
        <v>0</v>
      </c>
      <c r="BQ183">
        <v>0</v>
      </c>
      <c r="BR183">
        <v>1</v>
      </c>
      <c r="BS183">
        <v>0</v>
      </c>
      <c r="BT183">
        <v>0</v>
      </c>
      <c r="BU183">
        <v>0</v>
      </c>
      <c r="BV183">
        <v>0</v>
      </c>
      <c r="BW183">
        <v>0</v>
      </c>
      <c r="BX183">
        <v>0</v>
      </c>
      <c r="BY183">
        <v>12</v>
      </c>
    </row>
    <row r="184" spans="1:77" hidden="1" x14ac:dyDescent="0.25">
      <c r="A184" t="str">
        <f t="shared" si="4"/>
        <v>201024 Oktatók, pedagógusokI5 Szakközépiskola</v>
      </c>
      <c r="B184" t="str">
        <f t="shared" si="5"/>
        <v>201024 Oktatók, pedagógusokI5 Szakközépiskola</v>
      </c>
      <c r="C184">
        <v>3324</v>
      </c>
      <c r="D184" t="s">
        <v>168</v>
      </c>
      <c r="E184" t="s">
        <v>169</v>
      </c>
      <c r="F184" s="4" t="s">
        <v>170</v>
      </c>
      <c r="H184" t="s">
        <v>161</v>
      </c>
      <c r="I184">
        <v>622</v>
      </c>
      <c r="J184">
        <v>11</v>
      </c>
      <c r="K184" t="s">
        <v>78</v>
      </c>
      <c r="L184" t="s">
        <v>118</v>
      </c>
      <c r="M184">
        <v>0</v>
      </c>
      <c r="N184">
        <v>0</v>
      </c>
      <c r="O184">
        <v>0</v>
      </c>
      <c r="P184">
        <v>0</v>
      </c>
      <c r="Q184">
        <v>1.3333333333333333</v>
      </c>
      <c r="R184">
        <v>0</v>
      </c>
      <c r="S184">
        <v>0</v>
      </c>
      <c r="T184">
        <v>0</v>
      </c>
      <c r="U184">
        <v>0</v>
      </c>
      <c r="V184">
        <v>0</v>
      </c>
      <c r="W184">
        <v>0</v>
      </c>
      <c r="X184">
        <v>0</v>
      </c>
      <c r="Y184">
        <v>0</v>
      </c>
      <c r="Z184">
        <v>0</v>
      </c>
      <c r="AA184">
        <v>0</v>
      </c>
      <c r="AB184">
        <v>0</v>
      </c>
      <c r="AC184">
        <v>6.333333333333333</v>
      </c>
      <c r="AD184">
        <v>0</v>
      </c>
      <c r="AE184">
        <v>0</v>
      </c>
      <c r="AF184">
        <v>0</v>
      </c>
      <c r="AG184">
        <v>0</v>
      </c>
      <c r="AH184">
        <v>0</v>
      </c>
      <c r="AI184">
        <v>0</v>
      </c>
      <c r="AJ184">
        <v>0</v>
      </c>
      <c r="AK184">
        <v>0</v>
      </c>
      <c r="AL184">
        <v>0</v>
      </c>
      <c r="AM184">
        <v>0</v>
      </c>
      <c r="AN184">
        <v>0</v>
      </c>
      <c r="AO184">
        <v>11.333333333333334</v>
      </c>
      <c r="AP184">
        <v>5</v>
      </c>
      <c r="AQ184">
        <v>11</v>
      </c>
      <c r="AR184">
        <v>0</v>
      </c>
      <c r="AS184">
        <v>0</v>
      </c>
      <c r="AT184">
        <v>0</v>
      </c>
      <c r="AU184">
        <v>0</v>
      </c>
      <c r="AV184">
        <v>4.333333333333333</v>
      </c>
      <c r="AW184">
        <v>0</v>
      </c>
      <c r="AX184">
        <v>0</v>
      </c>
      <c r="AY184">
        <v>0</v>
      </c>
      <c r="AZ184">
        <v>12.000000000000002</v>
      </c>
      <c r="BA184">
        <v>0</v>
      </c>
      <c r="BB184">
        <v>0</v>
      </c>
      <c r="BC184">
        <v>0</v>
      </c>
      <c r="BD184">
        <v>0</v>
      </c>
      <c r="BE184">
        <v>0</v>
      </c>
      <c r="BF184">
        <v>0</v>
      </c>
      <c r="BG184">
        <v>0</v>
      </c>
      <c r="BH184">
        <v>0</v>
      </c>
      <c r="BI184">
        <v>0</v>
      </c>
      <c r="BJ184">
        <v>10</v>
      </c>
      <c r="BK184">
        <v>0</v>
      </c>
      <c r="BL184">
        <v>0</v>
      </c>
      <c r="BM184">
        <v>0</v>
      </c>
      <c r="BN184">
        <v>24</v>
      </c>
      <c r="BO184">
        <v>144.33333333333334</v>
      </c>
      <c r="BP184">
        <v>1796</v>
      </c>
      <c r="BQ184">
        <v>6</v>
      </c>
      <c r="BR184">
        <v>124.99999999999999</v>
      </c>
      <c r="BS184">
        <v>3.3333333333333335</v>
      </c>
      <c r="BT184">
        <v>7.333333333333333</v>
      </c>
      <c r="BU184">
        <v>28</v>
      </c>
      <c r="BV184">
        <v>0</v>
      </c>
      <c r="BW184">
        <v>0</v>
      </c>
      <c r="BX184">
        <v>0</v>
      </c>
      <c r="BY184">
        <v>2195.3333333333335</v>
      </c>
    </row>
    <row r="185" spans="1:77" hidden="1" x14ac:dyDescent="0.25">
      <c r="A185" t="str">
        <f t="shared" si="4"/>
        <v>201025 Gazdálkodási jellegű foglalkozásokI5 Szakközépiskola</v>
      </c>
      <c r="B185" t="str">
        <f t="shared" si="5"/>
        <v>201025 Gazdálkodási jellegű foglalkozásokI5 Szakközépiskola</v>
      </c>
      <c r="C185">
        <v>3325</v>
      </c>
      <c r="D185" t="s">
        <v>168</v>
      </c>
      <c r="E185" t="s">
        <v>169</v>
      </c>
      <c r="F185" s="4" t="s">
        <v>170</v>
      </c>
      <c r="H185" t="s">
        <v>161</v>
      </c>
      <c r="I185">
        <v>623</v>
      </c>
      <c r="J185">
        <v>12</v>
      </c>
      <c r="K185" t="s">
        <v>79</v>
      </c>
      <c r="L185" t="s">
        <v>119</v>
      </c>
      <c r="M185">
        <v>5.5</v>
      </c>
      <c r="N185">
        <v>0</v>
      </c>
      <c r="O185">
        <v>0</v>
      </c>
      <c r="P185">
        <v>0</v>
      </c>
      <c r="Q185">
        <v>15.5</v>
      </c>
      <c r="R185">
        <v>0</v>
      </c>
      <c r="S185">
        <v>0</v>
      </c>
      <c r="T185">
        <v>0</v>
      </c>
      <c r="U185">
        <v>0</v>
      </c>
      <c r="V185">
        <v>0</v>
      </c>
      <c r="W185">
        <v>0</v>
      </c>
      <c r="X185">
        <v>0</v>
      </c>
      <c r="Y185">
        <v>0</v>
      </c>
      <c r="Z185">
        <v>0</v>
      </c>
      <c r="AA185">
        <v>5</v>
      </c>
      <c r="AB185">
        <v>0</v>
      </c>
      <c r="AC185">
        <v>7.5</v>
      </c>
      <c r="AD185">
        <v>0</v>
      </c>
      <c r="AE185">
        <v>11.5</v>
      </c>
      <c r="AF185">
        <v>0</v>
      </c>
      <c r="AG185">
        <v>0</v>
      </c>
      <c r="AH185">
        <v>2</v>
      </c>
      <c r="AI185">
        <v>0</v>
      </c>
      <c r="AJ185">
        <v>0</v>
      </c>
      <c r="AK185">
        <v>2.5</v>
      </c>
      <c r="AL185">
        <v>0.5</v>
      </c>
      <c r="AM185">
        <v>36</v>
      </c>
      <c r="AN185">
        <v>0</v>
      </c>
      <c r="AO185">
        <v>5</v>
      </c>
      <c r="AP185">
        <v>34</v>
      </c>
      <c r="AQ185">
        <v>0</v>
      </c>
      <c r="AR185">
        <v>0</v>
      </c>
      <c r="AS185">
        <v>0</v>
      </c>
      <c r="AT185">
        <v>0</v>
      </c>
      <c r="AU185">
        <v>0</v>
      </c>
      <c r="AV185">
        <v>0</v>
      </c>
      <c r="AW185">
        <v>0</v>
      </c>
      <c r="AX185">
        <v>0</v>
      </c>
      <c r="AY185">
        <v>0</v>
      </c>
      <c r="AZ185">
        <v>0</v>
      </c>
      <c r="BA185">
        <v>0</v>
      </c>
      <c r="BB185">
        <v>0</v>
      </c>
      <c r="BC185">
        <v>0</v>
      </c>
      <c r="BD185">
        <v>9.5</v>
      </c>
      <c r="BE185">
        <v>0</v>
      </c>
      <c r="BF185">
        <v>11.5</v>
      </c>
      <c r="BG185">
        <v>0</v>
      </c>
      <c r="BH185">
        <v>0</v>
      </c>
      <c r="BI185">
        <v>0</v>
      </c>
      <c r="BJ185">
        <v>0.5</v>
      </c>
      <c r="BK185">
        <v>0</v>
      </c>
      <c r="BL185">
        <v>0</v>
      </c>
      <c r="BM185">
        <v>0</v>
      </c>
      <c r="BN185">
        <v>2.5</v>
      </c>
      <c r="BO185">
        <v>15</v>
      </c>
      <c r="BP185">
        <v>1.5</v>
      </c>
      <c r="BQ185">
        <v>0</v>
      </c>
      <c r="BR185">
        <v>2</v>
      </c>
      <c r="BS185">
        <v>0</v>
      </c>
      <c r="BT185">
        <v>0</v>
      </c>
      <c r="BU185">
        <v>0</v>
      </c>
      <c r="BV185">
        <v>0</v>
      </c>
      <c r="BW185">
        <v>0</v>
      </c>
      <c r="BX185">
        <v>0</v>
      </c>
      <c r="BY185">
        <v>167.5</v>
      </c>
    </row>
    <row r="186" spans="1:77" hidden="1" x14ac:dyDescent="0.25">
      <c r="A186" t="str">
        <f t="shared" si="4"/>
        <v>201026 Jogi és társadalomtudományi foglalkozásokI5 Szakközépiskola</v>
      </c>
      <c r="B186" t="str">
        <f t="shared" si="5"/>
        <v>201026 Jogi és társadalomtudományi foglalkozásokI5 Szakközépiskola</v>
      </c>
      <c r="C186">
        <v>3326</v>
      </c>
      <c r="D186" t="s">
        <v>168</v>
      </c>
      <c r="E186" t="s">
        <v>169</v>
      </c>
      <c r="F186" s="4" t="s">
        <v>170</v>
      </c>
      <c r="H186" t="s">
        <v>161</v>
      </c>
      <c r="I186">
        <v>624</v>
      </c>
      <c r="J186">
        <v>13</v>
      </c>
      <c r="K186" t="s">
        <v>80</v>
      </c>
      <c r="L186" t="s">
        <v>120</v>
      </c>
      <c r="M186">
        <v>0</v>
      </c>
      <c r="N186">
        <v>0</v>
      </c>
      <c r="O186">
        <v>2</v>
      </c>
      <c r="P186">
        <v>0</v>
      </c>
      <c r="Q186">
        <v>2.5</v>
      </c>
      <c r="R186">
        <v>0.5</v>
      </c>
      <c r="S186">
        <v>0</v>
      </c>
      <c r="T186">
        <v>0</v>
      </c>
      <c r="U186">
        <v>0</v>
      </c>
      <c r="V186">
        <v>2.5</v>
      </c>
      <c r="W186">
        <v>0</v>
      </c>
      <c r="X186">
        <v>0</v>
      </c>
      <c r="Y186">
        <v>0</v>
      </c>
      <c r="Z186">
        <v>0</v>
      </c>
      <c r="AA186">
        <v>0</v>
      </c>
      <c r="AB186">
        <v>0</v>
      </c>
      <c r="AC186">
        <v>0</v>
      </c>
      <c r="AD186">
        <v>0</v>
      </c>
      <c r="AE186">
        <v>0</v>
      </c>
      <c r="AF186">
        <v>0</v>
      </c>
      <c r="AG186">
        <v>0</v>
      </c>
      <c r="AH186">
        <v>0</v>
      </c>
      <c r="AI186">
        <v>0</v>
      </c>
      <c r="AJ186">
        <v>0</v>
      </c>
      <c r="AK186">
        <v>0</v>
      </c>
      <c r="AL186">
        <v>2</v>
      </c>
      <c r="AM186">
        <v>0</v>
      </c>
      <c r="AN186">
        <v>0</v>
      </c>
      <c r="AO186">
        <v>0</v>
      </c>
      <c r="AP186">
        <v>0</v>
      </c>
      <c r="AQ186">
        <v>0</v>
      </c>
      <c r="AR186">
        <v>0</v>
      </c>
      <c r="AS186">
        <v>0</v>
      </c>
      <c r="AT186">
        <v>0</v>
      </c>
      <c r="AU186">
        <v>0</v>
      </c>
      <c r="AV186">
        <v>0</v>
      </c>
      <c r="AW186">
        <v>0</v>
      </c>
      <c r="AX186">
        <v>4.5</v>
      </c>
      <c r="AY186">
        <v>0</v>
      </c>
      <c r="AZ186">
        <v>54.5</v>
      </c>
      <c r="BA186">
        <v>6.5</v>
      </c>
      <c r="BB186">
        <v>0</v>
      </c>
      <c r="BC186">
        <v>0</v>
      </c>
      <c r="BD186">
        <v>0</v>
      </c>
      <c r="BE186">
        <v>0</v>
      </c>
      <c r="BF186">
        <v>26</v>
      </c>
      <c r="BG186">
        <v>0</v>
      </c>
      <c r="BH186">
        <v>0</v>
      </c>
      <c r="BI186">
        <v>0</v>
      </c>
      <c r="BJ186">
        <v>0</v>
      </c>
      <c r="BK186">
        <v>0</v>
      </c>
      <c r="BL186">
        <v>0</v>
      </c>
      <c r="BM186">
        <v>0</v>
      </c>
      <c r="BN186">
        <v>2</v>
      </c>
      <c r="BO186">
        <v>0</v>
      </c>
      <c r="BP186">
        <v>0.5</v>
      </c>
      <c r="BQ186">
        <v>0</v>
      </c>
      <c r="BR186">
        <v>0</v>
      </c>
      <c r="BS186">
        <v>0</v>
      </c>
      <c r="BT186">
        <v>0</v>
      </c>
      <c r="BU186">
        <v>6</v>
      </c>
      <c r="BV186">
        <v>0</v>
      </c>
      <c r="BW186">
        <v>0</v>
      </c>
      <c r="BX186">
        <v>0</v>
      </c>
      <c r="BY186">
        <v>109.5</v>
      </c>
    </row>
    <row r="187" spans="1:77" hidden="1" x14ac:dyDescent="0.25">
      <c r="A187" t="str">
        <f t="shared" si="4"/>
        <v>201027 Kulturális, sport-, művészeti és vallási foglalkozások (felsőfokú képzettséghez kapcsolódó)I5 Szakközépiskola</v>
      </c>
      <c r="B187" t="str">
        <f t="shared" si="5"/>
        <v>201027 Kulturális, sport-, művészeti és vallási foglalkozások (felsőfokú képzettséghez kapcsolódó)I5 Szakközépiskola</v>
      </c>
      <c r="C187">
        <v>3327</v>
      </c>
      <c r="D187" t="s">
        <v>168</v>
      </c>
      <c r="E187" t="s">
        <v>169</v>
      </c>
      <c r="F187" s="4" t="s">
        <v>170</v>
      </c>
      <c r="H187" t="s">
        <v>161</v>
      </c>
      <c r="I187">
        <v>625</v>
      </c>
      <c r="J187">
        <v>14</v>
      </c>
      <c r="K187" t="s">
        <v>121</v>
      </c>
      <c r="L187" t="s">
        <v>122</v>
      </c>
      <c r="M187">
        <v>6</v>
      </c>
      <c r="N187">
        <v>0</v>
      </c>
      <c r="O187">
        <v>0</v>
      </c>
      <c r="P187">
        <v>0</v>
      </c>
      <c r="Q187">
        <v>0</v>
      </c>
      <c r="R187">
        <v>99</v>
      </c>
      <c r="S187">
        <v>0</v>
      </c>
      <c r="T187">
        <v>0</v>
      </c>
      <c r="U187">
        <v>0</v>
      </c>
      <c r="V187">
        <v>0</v>
      </c>
      <c r="W187">
        <v>0</v>
      </c>
      <c r="X187">
        <v>0</v>
      </c>
      <c r="Y187">
        <v>0</v>
      </c>
      <c r="Z187">
        <v>0</v>
      </c>
      <c r="AA187">
        <v>0</v>
      </c>
      <c r="AB187">
        <v>0</v>
      </c>
      <c r="AC187">
        <v>0</v>
      </c>
      <c r="AD187">
        <v>0</v>
      </c>
      <c r="AE187">
        <v>0</v>
      </c>
      <c r="AF187">
        <v>0</v>
      </c>
      <c r="AG187">
        <v>0</v>
      </c>
      <c r="AH187">
        <v>0</v>
      </c>
      <c r="AI187">
        <v>0</v>
      </c>
      <c r="AJ187">
        <v>0</v>
      </c>
      <c r="AK187">
        <v>0</v>
      </c>
      <c r="AL187">
        <v>0</v>
      </c>
      <c r="AM187">
        <v>0</v>
      </c>
      <c r="AN187">
        <v>0</v>
      </c>
      <c r="AO187">
        <v>1</v>
      </c>
      <c r="AP187">
        <v>0</v>
      </c>
      <c r="AQ187">
        <v>0</v>
      </c>
      <c r="AR187">
        <v>0</v>
      </c>
      <c r="AS187">
        <v>0</v>
      </c>
      <c r="AT187">
        <v>0</v>
      </c>
      <c r="AU187">
        <v>0</v>
      </c>
      <c r="AV187">
        <v>26</v>
      </c>
      <c r="AW187">
        <v>508</v>
      </c>
      <c r="AX187">
        <v>515.5</v>
      </c>
      <c r="AY187">
        <v>37</v>
      </c>
      <c r="AZ187">
        <v>116</v>
      </c>
      <c r="BA187">
        <v>34</v>
      </c>
      <c r="BB187">
        <v>0</v>
      </c>
      <c r="BC187">
        <v>0</v>
      </c>
      <c r="BD187">
        <v>10.5</v>
      </c>
      <c r="BE187">
        <v>0</v>
      </c>
      <c r="BF187">
        <v>0</v>
      </c>
      <c r="BG187">
        <v>0</v>
      </c>
      <c r="BH187">
        <v>0.5</v>
      </c>
      <c r="BI187">
        <v>6</v>
      </c>
      <c r="BJ187">
        <v>0</v>
      </c>
      <c r="BK187">
        <v>0</v>
      </c>
      <c r="BL187">
        <v>2</v>
      </c>
      <c r="BM187">
        <v>0</v>
      </c>
      <c r="BN187">
        <v>0</v>
      </c>
      <c r="BO187">
        <v>101.83333333333334</v>
      </c>
      <c r="BP187">
        <v>78.5</v>
      </c>
      <c r="BQ187">
        <v>4</v>
      </c>
      <c r="BR187">
        <v>1.5</v>
      </c>
      <c r="BS187">
        <v>378</v>
      </c>
      <c r="BT187">
        <v>75.5</v>
      </c>
      <c r="BU187">
        <v>0</v>
      </c>
      <c r="BV187">
        <v>0</v>
      </c>
      <c r="BW187">
        <v>0</v>
      </c>
      <c r="BX187">
        <v>0</v>
      </c>
      <c r="BY187">
        <v>2000.8333333333333</v>
      </c>
    </row>
    <row r="188" spans="1:77" hidden="1" x14ac:dyDescent="0.25">
      <c r="A188" t="str">
        <f t="shared" si="4"/>
        <v>201029 Egyéb magasan képzett ügyintézőkI5 Szakközépiskola</v>
      </c>
      <c r="B188" t="str">
        <f t="shared" si="5"/>
        <v>201029 Egyéb magasan képzett ügyintézőkI5 Szakközépiskola</v>
      </c>
      <c r="C188">
        <v>3328</v>
      </c>
      <c r="D188" t="s">
        <v>168</v>
      </c>
      <c r="E188" t="s">
        <v>169</v>
      </c>
      <c r="F188" s="4" t="s">
        <v>170</v>
      </c>
      <c r="H188" t="s">
        <v>161</v>
      </c>
      <c r="I188">
        <v>626</v>
      </c>
      <c r="J188">
        <v>15</v>
      </c>
      <c r="K188" t="s">
        <v>81</v>
      </c>
      <c r="L188" t="s">
        <v>123</v>
      </c>
      <c r="M188">
        <v>0</v>
      </c>
      <c r="N188">
        <v>0</v>
      </c>
      <c r="O188">
        <v>0</v>
      </c>
      <c r="P188">
        <v>0</v>
      </c>
      <c r="Q188">
        <v>0</v>
      </c>
      <c r="R188">
        <v>0</v>
      </c>
      <c r="S188">
        <v>0</v>
      </c>
      <c r="T188">
        <v>0</v>
      </c>
      <c r="U188">
        <v>0</v>
      </c>
      <c r="V188">
        <v>0</v>
      </c>
      <c r="W188">
        <v>0</v>
      </c>
      <c r="X188">
        <v>0</v>
      </c>
      <c r="Y188">
        <v>0</v>
      </c>
      <c r="Z188">
        <v>0</v>
      </c>
      <c r="AA188">
        <v>0</v>
      </c>
      <c r="AB188">
        <v>0</v>
      </c>
      <c r="AC188">
        <v>0</v>
      </c>
      <c r="AD188">
        <v>0</v>
      </c>
      <c r="AE188">
        <v>0</v>
      </c>
      <c r="AF188">
        <v>0</v>
      </c>
      <c r="AG188">
        <v>0</v>
      </c>
      <c r="AH188">
        <v>0</v>
      </c>
      <c r="AI188">
        <v>0</v>
      </c>
      <c r="AJ188">
        <v>0</v>
      </c>
      <c r="AK188">
        <v>0</v>
      </c>
      <c r="AL188">
        <v>0</v>
      </c>
      <c r="AM188">
        <v>0</v>
      </c>
      <c r="AN188">
        <v>0</v>
      </c>
      <c r="AO188">
        <v>0</v>
      </c>
      <c r="AP188">
        <v>0</v>
      </c>
      <c r="AQ188">
        <v>0</v>
      </c>
      <c r="AR188">
        <v>0</v>
      </c>
      <c r="AS188">
        <v>0</v>
      </c>
      <c r="AT188">
        <v>0</v>
      </c>
      <c r="AU188">
        <v>0</v>
      </c>
      <c r="AV188">
        <v>0</v>
      </c>
      <c r="AW188">
        <v>0</v>
      </c>
      <c r="AX188">
        <v>0</v>
      </c>
      <c r="AY188">
        <v>0</v>
      </c>
      <c r="AZ188">
        <v>0</v>
      </c>
      <c r="BA188">
        <v>0</v>
      </c>
      <c r="BB188">
        <v>0</v>
      </c>
      <c r="BC188">
        <v>0</v>
      </c>
      <c r="BD188">
        <v>0</v>
      </c>
      <c r="BE188">
        <v>0</v>
      </c>
      <c r="BF188">
        <v>0</v>
      </c>
      <c r="BG188">
        <v>0</v>
      </c>
      <c r="BH188">
        <v>0</v>
      </c>
      <c r="BI188">
        <v>0</v>
      </c>
      <c r="BJ188">
        <v>0</v>
      </c>
      <c r="BK188">
        <v>0</v>
      </c>
      <c r="BL188">
        <v>0</v>
      </c>
      <c r="BM188">
        <v>0</v>
      </c>
      <c r="BN188">
        <v>0</v>
      </c>
      <c r="BO188">
        <v>26</v>
      </c>
      <c r="BP188">
        <v>2</v>
      </c>
      <c r="BQ188">
        <v>0</v>
      </c>
      <c r="BR188">
        <v>0</v>
      </c>
      <c r="BS188">
        <v>0</v>
      </c>
      <c r="BT188">
        <v>0</v>
      </c>
      <c r="BU188">
        <v>0</v>
      </c>
      <c r="BV188">
        <v>0</v>
      </c>
      <c r="BW188">
        <v>0</v>
      </c>
      <c r="BX188">
        <v>0</v>
      </c>
      <c r="BY188">
        <v>28</v>
      </c>
    </row>
    <row r="189" spans="1:77" hidden="1" x14ac:dyDescent="0.25">
      <c r="A189" t="str">
        <f t="shared" si="4"/>
        <v>201031 Technikusok és hasonló műszaki foglalkozásokI5 Szakközépiskola</v>
      </c>
      <c r="B189" t="str">
        <f t="shared" si="5"/>
        <v>201031 Technikusok és hasonló műszaki foglalkozásokI5 Szakközépiskola</v>
      </c>
      <c r="C189">
        <v>3329</v>
      </c>
      <c r="D189" t="s">
        <v>168</v>
      </c>
      <c r="E189" t="s">
        <v>169</v>
      </c>
      <c r="F189" s="4" t="s">
        <v>170</v>
      </c>
      <c r="H189" t="s">
        <v>161</v>
      </c>
      <c r="I189">
        <v>627</v>
      </c>
      <c r="J189">
        <v>16</v>
      </c>
      <c r="K189" t="s">
        <v>82</v>
      </c>
      <c r="L189" t="s">
        <v>83</v>
      </c>
      <c r="M189">
        <v>440.9666666666667</v>
      </c>
      <c r="N189">
        <v>56</v>
      </c>
      <c r="O189">
        <v>10</v>
      </c>
      <c r="P189">
        <v>79.5</v>
      </c>
      <c r="Q189">
        <v>946.4666666666667</v>
      </c>
      <c r="R189">
        <v>477.36666666666662</v>
      </c>
      <c r="S189">
        <v>49.466666666666661</v>
      </c>
      <c r="T189">
        <v>142.1</v>
      </c>
      <c r="U189">
        <v>291.13333333333333</v>
      </c>
      <c r="V189">
        <v>464.66666666666663</v>
      </c>
      <c r="W189">
        <v>858.83333333333337</v>
      </c>
      <c r="X189">
        <v>697.13333333333333</v>
      </c>
      <c r="Y189">
        <v>1170.4333333333334</v>
      </c>
      <c r="Z189">
        <v>507.3</v>
      </c>
      <c r="AA189">
        <v>403.5</v>
      </c>
      <c r="AB189">
        <v>1160.1666666666667</v>
      </c>
      <c r="AC189">
        <v>3334.1666666666661</v>
      </c>
      <c r="AD189">
        <v>706.66666666666663</v>
      </c>
      <c r="AE189">
        <v>1107.9000000000001</v>
      </c>
      <c r="AF189">
        <v>1248.8666666666668</v>
      </c>
      <c r="AG189">
        <v>66.400000000000006</v>
      </c>
      <c r="AH189">
        <v>278.43333333333334</v>
      </c>
      <c r="AI189">
        <v>181</v>
      </c>
      <c r="AJ189">
        <v>1877.7666666666664</v>
      </c>
      <c r="AK189">
        <v>787.66666666666674</v>
      </c>
      <c r="AL189">
        <v>465.76666666666665</v>
      </c>
      <c r="AM189">
        <v>1848.833333333333</v>
      </c>
      <c r="AN189">
        <v>691.5333333333333</v>
      </c>
      <c r="AO189">
        <v>1654.6666666666665</v>
      </c>
      <c r="AP189">
        <v>1966.0333333333331</v>
      </c>
      <c r="AQ189">
        <v>1521.3333333333335</v>
      </c>
      <c r="AR189">
        <v>86.166666666666671</v>
      </c>
      <c r="AS189">
        <v>147.80000000000001</v>
      </c>
      <c r="AT189">
        <v>757.36666666666679</v>
      </c>
      <c r="AU189">
        <v>421.5</v>
      </c>
      <c r="AV189">
        <v>180.10000000000002</v>
      </c>
      <c r="AW189">
        <v>252</v>
      </c>
      <c r="AX189">
        <v>135.5</v>
      </c>
      <c r="AY189">
        <v>566.76666666666654</v>
      </c>
      <c r="AZ189">
        <v>1083.4666666666667</v>
      </c>
      <c r="BA189">
        <v>422.9</v>
      </c>
      <c r="BB189">
        <v>12.600000000000001</v>
      </c>
      <c r="BC189">
        <v>63.6</v>
      </c>
      <c r="BD189">
        <v>1118.6666666666667</v>
      </c>
      <c r="BE189">
        <v>0</v>
      </c>
      <c r="BF189">
        <v>203.9</v>
      </c>
      <c r="BG189">
        <v>1800.1666666666667</v>
      </c>
      <c r="BH189">
        <v>282.60000000000002</v>
      </c>
      <c r="BI189">
        <v>216</v>
      </c>
      <c r="BJ189">
        <v>357</v>
      </c>
      <c r="BK189">
        <v>170</v>
      </c>
      <c r="BL189">
        <v>692.16666666666663</v>
      </c>
      <c r="BM189">
        <v>13.5</v>
      </c>
      <c r="BN189">
        <v>629.76666666666677</v>
      </c>
      <c r="BO189">
        <v>1549.5333333333333</v>
      </c>
      <c r="BP189">
        <v>1098.3</v>
      </c>
      <c r="BQ189">
        <v>458.20000000000005</v>
      </c>
      <c r="BR189">
        <v>103.6</v>
      </c>
      <c r="BS189">
        <v>378.23333333333335</v>
      </c>
      <c r="BT189">
        <v>100.53333333333333</v>
      </c>
      <c r="BU189">
        <v>26</v>
      </c>
      <c r="BV189">
        <v>613.6</v>
      </c>
      <c r="BW189">
        <v>40.5</v>
      </c>
      <c r="BX189">
        <v>0</v>
      </c>
      <c r="BY189">
        <v>39474.099999999991</v>
      </c>
    </row>
    <row r="190" spans="1:77" hidden="1" x14ac:dyDescent="0.25">
      <c r="A190" t="str">
        <f t="shared" si="4"/>
        <v>201032 Szakmai irányítók, felügyelőkI5 Szakközépiskola</v>
      </c>
      <c r="B190" t="str">
        <f t="shared" si="5"/>
        <v>201032 Szakmai irányítók, felügyelőkI5 Szakközépiskola</v>
      </c>
      <c r="C190">
        <v>3330</v>
      </c>
      <c r="D190" t="s">
        <v>168</v>
      </c>
      <c r="E190" t="s">
        <v>169</v>
      </c>
      <c r="F190" s="4" t="s">
        <v>170</v>
      </c>
      <c r="H190" t="s">
        <v>161</v>
      </c>
      <c r="I190">
        <v>628</v>
      </c>
      <c r="J190">
        <v>17</v>
      </c>
      <c r="K190" t="s">
        <v>84</v>
      </c>
      <c r="L190" t="s">
        <v>124</v>
      </c>
      <c r="M190">
        <v>48.666666666666664</v>
      </c>
      <c r="N190">
        <v>0</v>
      </c>
      <c r="O190">
        <v>0</v>
      </c>
      <c r="P190">
        <v>21.333333333333332</v>
      </c>
      <c r="Q190">
        <v>161.33333333333331</v>
      </c>
      <c r="R190">
        <v>240.99999999999997</v>
      </c>
      <c r="S190">
        <v>21.333333333333332</v>
      </c>
      <c r="T190">
        <v>104.33333333333331</v>
      </c>
      <c r="U190">
        <v>56</v>
      </c>
      <c r="V190">
        <v>17.333333333333332</v>
      </c>
      <c r="W190">
        <v>87.333333333333329</v>
      </c>
      <c r="X190">
        <v>20</v>
      </c>
      <c r="Y190">
        <v>39.333333333333329</v>
      </c>
      <c r="Z190">
        <v>85.5</v>
      </c>
      <c r="AA190">
        <v>74.666666666666657</v>
      </c>
      <c r="AB190">
        <v>66.5</v>
      </c>
      <c r="AC190">
        <v>141.66666666666666</v>
      </c>
      <c r="AD190">
        <v>77.333333333333329</v>
      </c>
      <c r="AE190">
        <v>136.33333333333331</v>
      </c>
      <c r="AF190">
        <v>108.33333333333331</v>
      </c>
      <c r="AG190">
        <v>23.333333333333332</v>
      </c>
      <c r="AH190">
        <v>37</v>
      </c>
      <c r="AI190">
        <v>21.333333333333332</v>
      </c>
      <c r="AJ190">
        <v>166</v>
      </c>
      <c r="AK190">
        <v>11.666666666666664</v>
      </c>
      <c r="AL190">
        <v>13.333333333333332</v>
      </c>
      <c r="AM190">
        <v>333.5</v>
      </c>
      <c r="AN190">
        <v>26.666666666666661</v>
      </c>
      <c r="AO190">
        <v>73.5</v>
      </c>
      <c r="AP190">
        <v>66.5</v>
      </c>
      <c r="AQ190">
        <v>47.499999999999993</v>
      </c>
      <c r="AR190">
        <v>3.6666666666666665</v>
      </c>
      <c r="AS190">
        <v>0</v>
      </c>
      <c r="AT190">
        <v>79.666666666666671</v>
      </c>
      <c r="AU190">
        <v>0</v>
      </c>
      <c r="AV190">
        <v>867.66666666666663</v>
      </c>
      <c r="AW190">
        <v>3</v>
      </c>
      <c r="AX190">
        <v>0</v>
      </c>
      <c r="AY190">
        <v>2.6666666666666665</v>
      </c>
      <c r="AZ190">
        <v>0</v>
      </c>
      <c r="BA190">
        <v>11.666666666666666</v>
      </c>
      <c r="BB190">
        <v>0</v>
      </c>
      <c r="BC190">
        <v>0</v>
      </c>
      <c r="BD190">
        <v>71</v>
      </c>
      <c r="BE190">
        <v>0</v>
      </c>
      <c r="BF190">
        <v>8.6666666666666661</v>
      </c>
      <c r="BG190">
        <v>39</v>
      </c>
      <c r="BH190">
        <v>1</v>
      </c>
      <c r="BI190">
        <v>0</v>
      </c>
      <c r="BJ190">
        <v>33.333333333333329</v>
      </c>
      <c r="BK190">
        <v>0</v>
      </c>
      <c r="BL190">
        <v>17.333333333333332</v>
      </c>
      <c r="BM190">
        <v>7.5</v>
      </c>
      <c r="BN190">
        <v>51.5</v>
      </c>
      <c r="BO190">
        <v>95.333333333333329</v>
      </c>
      <c r="BP190">
        <v>70.166666666666671</v>
      </c>
      <c r="BQ190">
        <v>33</v>
      </c>
      <c r="BR190">
        <v>72</v>
      </c>
      <c r="BS190">
        <v>1.3333333333333333</v>
      </c>
      <c r="BT190">
        <v>8.3333333333333339</v>
      </c>
      <c r="BU190">
        <v>4</v>
      </c>
      <c r="BV190">
        <v>0</v>
      </c>
      <c r="BW190">
        <v>0</v>
      </c>
      <c r="BX190">
        <v>0</v>
      </c>
      <c r="BY190">
        <v>3810.4999999999991</v>
      </c>
    </row>
    <row r="191" spans="1:77" hidden="1" x14ac:dyDescent="0.25">
      <c r="A191" t="str">
        <f t="shared" si="4"/>
        <v>201033 Egészségügyi foglalkozásokI5 Szakközépiskola</v>
      </c>
      <c r="B191" t="str">
        <f t="shared" si="5"/>
        <v>201033 Egészségügyi foglalkozásokI5 Szakközépiskola</v>
      </c>
      <c r="C191">
        <v>3331</v>
      </c>
      <c r="D191" t="s">
        <v>168</v>
      </c>
      <c r="E191" t="s">
        <v>169</v>
      </c>
      <c r="F191" s="4" t="s">
        <v>170</v>
      </c>
      <c r="H191" t="s">
        <v>161</v>
      </c>
      <c r="I191">
        <v>629</v>
      </c>
      <c r="J191">
        <v>18</v>
      </c>
      <c r="K191" t="s">
        <v>85</v>
      </c>
      <c r="L191" t="s">
        <v>125</v>
      </c>
      <c r="M191">
        <v>511.5</v>
      </c>
      <c r="N191">
        <v>80.5</v>
      </c>
      <c r="O191">
        <v>5</v>
      </c>
      <c r="P191">
        <v>49</v>
      </c>
      <c r="Q191">
        <v>223.5</v>
      </c>
      <c r="R191">
        <v>112.5</v>
      </c>
      <c r="S191">
        <v>78.5</v>
      </c>
      <c r="T191">
        <v>32</v>
      </c>
      <c r="U191">
        <v>111.5</v>
      </c>
      <c r="V191">
        <v>0</v>
      </c>
      <c r="W191">
        <v>43.5</v>
      </c>
      <c r="X191">
        <v>91</v>
      </c>
      <c r="Y191">
        <v>117.5</v>
      </c>
      <c r="Z191">
        <v>61.5</v>
      </c>
      <c r="AA191">
        <v>13</v>
      </c>
      <c r="AB191">
        <v>106</v>
      </c>
      <c r="AC191">
        <v>135</v>
      </c>
      <c r="AD191">
        <v>53</v>
      </c>
      <c r="AE191">
        <v>57.5</v>
      </c>
      <c r="AF191">
        <v>76.5</v>
      </c>
      <c r="AG191">
        <v>5</v>
      </c>
      <c r="AH191">
        <v>562</v>
      </c>
      <c r="AI191">
        <v>47.5</v>
      </c>
      <c r="AJ191">
        <v>108</v>
      </c>
      <c r="AK191">
        <v>147</v>
      </c>
      <c r="AL191">
        <v>131.5</v>
      </c>
      <c r="AM191">
        <v>893.5</v>
      </c>
      <c r="AN191">
        <v>289</v>
      </c>
      <c r="AO191">
        <v>978.5</v>
      </c>
      <c r="AP191">
        <v>3046</v>
      </c>
      <c r="AQ191">
        <v>298.5</v>
      </c>
      <c r="AR191">
        <v>9</v>
      </c>
      <c r="AS191">
        <v>0</v>
      </c>
      <c r="AT191">
        <v>174.5</v>
      </c>
      <c r="AU191">
        <v>49.999999999999993</v>
      </c>
      <c r="AV191">
        <v>230.5</v>
      </c>
      <c r="AW191">
        <v>31.5</v>
      </c>
      <c r="AX191">
        <v>46.5</v>
      </c>
      <c r="AY191">
        <v>87.5</v>
      </c>
      <c r="AZ191">
        <v>163</v>
      </c>
      <c r="BA191">
        <v>71</v>
      </c>
      <c r="BB191">
        <v>99.5</v>
      </c>
      <c r="BC191">
        <v>25.5</v>
      </c>
      <c r="BD191">
        <v>340.5</v>
      </c>
      <c r="BE191">
        <v>0</v>
      </c>
      <c r="BF191">
        <v>306</v>
      </c>
      <c r="BG191">
        <v>1443</v>
      </c>
      <c r="BH191">
        <v>115.5</v>
      </c>
      <c r="BI191">
        <v>104</v>
      </c>
      <c r="BJ191">
        <v>423.5</v>
      </c>
      <c r="BK191">
        <v>64.5</v>
      </c>
      <c r="BL191">
        <v>67.5</v>
      </c>
      <c r="BM191">
        <v>22.5</v>
      </c>
      <c r="BN191">
        <v>316</v>
      </c>
      <c r="BO191">
        <v>3459</v>
      </c>
      <c r="BP191">
        <v>2654</v>
      </c>
      <c r="BQ191">
        <v>33365.5</v>
      </c>
      <c r="BR191">
        <v>2902</v>
      </c>
      <c r="BS191">
        <v>120</v>
      </c>
      <c r="BT191">
        <v>142</v>
      </c>
      <c r="BU191">
        <v>70.5</v>
      </c>
      <c r="BV191">
        <v>15</v>
      </c>
      <c r="BW191">
        <v>332.5</v>
      </c>
      <c r="BX191">
        <v>0</v>
      </c>
      <c r="BY191">
        <v>55717</v>
      </c>
    </row>
    <row r="192" spans="1:77" hidden="1" x14ac:dyDescent="0.25">
      <c r="A192" t="str">
        <f t="shared" si="4"/>
        <v>201034 Oktatási asszisztensekI5 Szakközépiskola</v>
      </c>
      <c r="B192" t="str">
        <f t="shared" si="5"/>
        <v>201034 Oktatási asszisztensekI5 Szakközépiskola</v>
      </c>
      <c r="C192">
        <v>3332</v>
      </c>
      <c r="D192" t="s">
        <v>168</v>
      </c>
      <c r="E192" t="s">
        <v>169</v>
      </c>
      <c r="F192" s="4" t="s">
        <v>170</v>
      </c>
      <c r="H192" t="s">
        <v>161</v>
      </c>
      <c r="I192">
        <v>630</v>
      </c>
      <c r="J192">
        <v>19</v>
      </c>
      <c r="K192" t="s">
        <v>86</v>
      </c>
      <c r="L192" t="s">
        <v>126</v>
      </c>
      <c r="M192">
        <v>0</v>
      </c>
      <c r="N192">
        <v>0</v>
      </c>
      <c r="O192">
        <v>0</v>
      </c>
      <c r="P192">
        <v>0</v>
      </c>
      <c r="Q192">
        <v>1.3333333333333333</v>
      </c>
      <c r="R192">
        <v>0</v>
      </c>
      <c r="S192">
        <v>0</v>
      </c>
      <c r="T192">
        <v>0</v>
      </c>
      <c r="U192">
        <v>0</v>
      </c>
      <c r="V192">
        <v>0</v>
      </c>
      <c r="W192">
        <v>0</v>
      </c>
      <c r="X192">
        <v>0</v>
      </c>
      <c r="Y192">
        <v>0</v>
      </c>
      <c r="Z192">
        <v>0</v>
      </c>
      <c r="AA192">
        <v>0</v>
      </c>
      <c r="AB192">
        <v>0</v>
      </c>
      <c r="AC192">
        <v>6.333333333333333</v>
      </c>
      <c r="AD192">
        <v>0</v>
      </c>
      <c r="AE192">
        <v>0</v>
      </c>
      <c r="AF192">
        <v>0</v>
      </c>
      <c r="AG192">
        <v>0</v>
      </c>
      <c r="AH192">
        <v>0</v>
      </c>
      <c r="AI192">
        <v>0</v>
      </c>
      <c r="AJ192">
        <v>0</v>
      </c>
      <c r="AK192">
        <v>0</v>
      </c>
      <c r="AL192">
        <v>0.5</v>
      </c>
      <c r="AM192">
        <v>0</v>
      </c>
      <c r="AN192">
        <v>0</v>
      </c>
      <c r="AO192">
        <v>0.33333333333333331</v>
      </c>
      <c r="AP192">
        <v>0</v>
      </c>
      <c r="AQ192">
        <v>11</v>
      </c>
      <c r="AR192">
        <v>0</v>
      </c>
      <c r="AS192">
        <v>0</v>
      </c>
      <c r="AT192">
        <v>0</v>
      </c>
      <c r="AU192">
        <v>0</v>
      </c>
      <c r="AV192">
        <v>15.333333333333332</v>
      </c>
      <c r="AW192">
        <v>0</v>
      </c>
      <c r="AX192">
        <v>0</v>
      </c>
      <c r="AY192">
        <v>0</v>
      </c>
      <c r="AZ192">
        <v>0</v>
      </c>
      <c r="BA192">
        <v>2</v>
      </c>
      <c r="BB192">
        <v>0</v>
      </c>
      <c r="BC192">
        <v>0</v>
      </c>
      <c r="BD192">
        <v>22</v>
      </c>
      <c r="BE192">
        <v>0</v>
      </c>
      <c r="BF192">
        <v>0</v>
      </c>
      <c r="BG192">
        <v>0</v>
      </c>
      <c r="BH192">
        <v>0</v>
      </c>
      <c r="BI192">
        <v>0</v>
      </c>
      <c r="BJ192">
        <v>10</v>
      </c>
      <c r="BK192">
        <v>0</v>
      </c>
      <c r="BL192">
        <v>0</v>
      </c>
      <c r="BM192">
        <v>0</v>
      </c>
      <c r="BN192">
        <v>17</v>
      </c>
      <c r="BO192">
        <v>164.83333333333334</v>
      </c>
      <c r="BP192">
        <v>960.5</v>
      </c>
      <c r="BQ192">
        <v>3</v>
      </c>
      <c r="BR192">
        <v>409</v>
      </c>
      <c r="BS192">
        <v>0.33333333333333331</v>
      </c>
      <c r="BT192">
        <v>2.8333333333333335</v>
      </c>
      <c r="BU192">
        <v>15.5</v>
      </c>
      <c r="BV192">
        <v>0</v>
      </c>
      <c r="BW192">
        <v>0</v>
      </c>
      <c r="BX192">
        <v>0</v>
      </c>
      <c r="BY192">
        <v>1641.8333333333333</v>
      </c>
    </row>
    <row r="193" spans="1:77" hidden="1" x14ac:dyDescent="0.25">
      <c r="A193" t="str">
        <f t="shared" si="4"/>
        <v>201035 Szociális gondozási és munkaerő-piaci szolgáltatási foglalkozásokI5 Szakközépiskola</v>
      </c>
      <c r="B193" t="str">
        <f t="shared" si="5"/>
        <v>201035 Szociális gondozási és munkaerő-piaci szolgáltatási foglalkozásokI5 Szakközépiskola</v>
      </c>
      <c r="C193">
        <v>3333</v>
      </c>
      <c r="D193" t="s">
        <v>168</v>
      </c>
      <c r="E193" t="s">
        <v>169</v>
      </c>
      <c r="F193" s="4" t="s">
        <v>170</v>
      </c>
      <c r="H193" t="s">
        <v>161</v>
      </c>
      <c r="I193">
        <v>631</v>
      </c>
      <c r="J193">
        <v>20</v>
      </c>
      <c r="K193" t="s">
        <v>87</v>
      </c>
      <c r="L193" t="s">
        <v>127</v>
      </c>
      <c r="M193">
        <v>0</v>
      </c>
      <c r="N193">
        <v>0</v>
      </c>
      <c r="O193">
        <v>2</v>
      </c>
      <c r="P193">
        <v>0</v>
      </c>
      <c r="Q193">
        <v>3.5</v>
      </c>
      <c r="R193">
        <v>0.5</v>
      </c>
      <c r="S193">
        <v>0</v>
      </c>
      <c r="T193">
        <v>0</v>
      </c>
      <c r="U193">
        <v>10</v>
      </c>
      <c r="V193">
        <v>2.5</v>
      </c>
      <c r="W193">
        <v>0</v>
      </c>
      <c r="X193">
        <v>0</v>
      </c>
      <c r="Y193">
        <v>0</v>
      </c>
      <c r="Z193">
        <v>0</v>
      </c>
      <c r="AA193">
        <v>1</v>
      </c>
      <c r="AB193">
        <v>0</v>
      </c>
      <c r="AC193">
        <v>38</v>
      </c>
      <c r="AD193">
        <v>0</v>
      </c>
      <c r="AE193">
        <v>0</v>
      </c>
      <c r="AF193">
        <v>0</v>
      </c>
      <c r="AG193">
        <v>0</v>
      </c>
      <c r="AH193">
        <v>4</v>
      </c>
      <c r="AI193">
        <v>0</v>
      </c>
      <c r="AJ193">
        <v>0</v>
      </c>
      <c r="AK193">
        <v>0</v>
      </c>
      <c r="AL193">
        <v>17.5</v>
      </c>
      <c r="AM193">
        <v>0</v>
      </c>
      <c r="AN193">
        <v>0</v>
      </c>
      <c r="AO193">
        <v>25</v>
      </c>
      <c r="AP193">
        <v>21</v>
      </c>
      <c r="AQ193">
        <v>0</v>
      </c>
      <c r="AR193">
        <v>0</v>
      </c>
      <c r="AS193">
        <v>0</v>
      </c>
      <c r="AT193">
        <v>4</v>
      </c>
      <c r="AU193">
        <v>0</v>
      </c>
      <c r="AV193">
        <v>12</v>
      </c>
      <c r="AW193">
        <v>0</v>
      </c>
      <c r="AX193">
        <v>4.5</v>
      </c>
      <c r="AY193">
        <v>0</v>
      </c>
      <c r="AZ193">
        <v>54.5</v>
      </c>
      <c r="BA193">
        <v>8.5</v>
      </c>
      <c r="BB193">
        <v>0</v>
      </c>
      <c r="BC193">
        <v>0</v>
      </c>
      <c r="BD193">
        <v>52</v>
      </c>
      <c r="BE193">
        <v>0</v>
      </c>
      <c r="BF193">
        <v>60</v>
      </c>
      <c r="BG193">
        <v>0</v>
      </c>
      <c r="BH193">
        <v>1</v>
      </c>
      <c r="BI193">
        <v>10</v>
      </c>
      <c r="BJ193">
        <v>0</v>
      </c>
      <c r="BK193">
        <v>0</v>
      </c>
      <c r="BL193">
        <v>33</v>
      </c>
      <c r="BM193">
        <v>0</v>
      </c>
      <c r="BN193">
        <v>20</v>
      </c>
      <c r="BO193">
        <v>1336.5</v>
      </c>
      <c r="BP193">
        <v>1142</v>
      </c>
      <c r="BQ193">
        <v>655</v>
      </c>
      <c r="BR193">
        <v>8586</v>
      </c>
      <c r="BS193">
        <v>4</v>
      </c>
      <c r="BT193">
        <v>1.5</v>
      </c>
      <c r="BU193">
        <v>134.5</v>
      </c>
      <c r="BV193">
        <v>0</v>
      </c>
      <c r="BW193">
        <v>0</v>
      </c>
      <c r="BX193">
        <v>0</v>
      </c>
      <c r="BY193">
        <v>12244</v>
      </c>
    </row>
    <row r="194" spans="1:77" hidden="1" x14ac:dyDescent="0.25">
      <c r="A194" t="str">
        <f t="shared" si="4"/>
        <v>201036 Üzleti jellegű szolgáltatások ügyintézői, hatósági ügyintézők, ügynökökI5 Szakközépiskola</v>
      </c>
      <c r="B194" t="str">
        <f t="shared" si="5"/>
        <v>201036 Üzleti jellegű szolgáltatások ügyintézői, hatósági ügyintézők, ügynökökI5 Szakközépiskola</v>
      </c>
      <c r="C194">
        <v>3334</v>
      </c>
      <c r="D194" t="s">
        <v>168</v>
      </c>
      <c r="E194" t="s">
        <v>169</v>
      </c>
      <c r="F194" s="4" t="s">
        <v>170</v>
      </c>
      <c r="H194" t="s">
        <v>161</v>
      </c>
      <c r="I194">
        <v>632</v>
      </c>
      <c r="J194">
        <v>21</v>
      </c>
      <c r="K194" t="s">
        <v>88</v>
      </c>
      <c r="L194" t="s">
        <v>128</v>
      </c>
      <c r="M194">
        <v>1005.9</v>
      </c>
      <c r="N194">
        <v>115.1</v>
      </c>
      <c r="O194">
        <v>10</v>
      </c>
      <c r="P194">
        <v>185.2</v>
      </c>
      <c r="Q194">
        <v>2705.1000000000004</v>
      </c>
      <c r="R194">
        <v>408.59999999999997</v>
      </c>
      <c r="S194">
        <v>215.39999999999998</v>
      </c>
      <c r="T194">
        <v>274</v>
      </c>
      <c r="U194">
        <v>473.3</v>
      </c>
      <c r="V194">
        <v>191.59999999999997</v>
      </c>
      <c r="W194">
        <v>569.5</v>
      </c>
      <c r="X194">
        <v>302</v>
      </c>
      <c r="Y194">
        <v>537.5</v>
      </c>
      <c r="Z194">
        <v>496.5</v>
      </c>
      <c r="AA194">
        <v>424.70000000000005</v>
      </c>
      <c r="AB194">
        <v>715.40000000000009</v>
      </c>
      <c r="AC194">
        <v>880.7</v>
      </c>
      <c r="AD194">
        <v>459</v>
      </c>
      <c r="AE194">
        <v>671.8</v>
      </c>
      <c r="AF194">
        <v>521.5</v>
      </c>
      <c r="AG194">
        <v>41</v>
      </c>
      <c r="AH194">
        <v>554.70000000000005</v>
      </c>
      <c r="AI194">
        <v>198.39999999999998</v>
      </c>
      <c r="AJ194">
        <v>1544.9</v>
      </c>
      <c r="AK194">
        <v>618.5</v>
      </c>
      <c r="AL194">
        <v>604.70000000000005</v>
      </c>
      <c r="AM194">
        <v>2489.1000000000004</v>
      </c>
      <c r="AN194">
        <v>3524.8999999999996</v>
      </c>
      <c r="AO194">
        <v>12114.2</v>
      </c>
      <c r="AP194">
        <v>7766</v>
      </c>
      <c r="AQ194">
        <v>1700.3</v>
      </c>
      <c r="AR194">
        <v>61.5</v>
      </c>
      <c r="AS194">
        <v>165.2</v>
      </c>
      <c r="AT194">
        <v>1732.8</v>
      </c>
      <c r="AU194">
        <v>2730.3999999999996</v>
      </c>
      <c r="AV194">
        <v>690.2</v>
      </c>
      <c r="AW194">
        <v>594.20000000000005</v>
      </c>
      <c r="AX194">
        <v>439.1</v>
      </c>
      <c r="AY194">
        <v>835.30000000000007</v>
      </c>
      <c r="AZ194">
        <v>884.30000000000007</v>
      </c>
      <c r="BA194">
        <v>10244.700000000001</v>
      </c>
      <c r="BB194">
        <v>2732</v>
      </c>
      <c r="BC194">
        <v>1290.4000000000001</v>
      </c>
      <c r="BD194">
        <v>2398.3000000000002</v>
      </c>
      <c r="BE194">
        <v>0</v>
      </c>
      <c r="BF194">
        <v>5610.7000000000007</v>
      </c>
      <c r="BG194">
        <v>1123.6000000000001</v>
      </c>
      <c r="BH194">
        <v>236.29999999999998</v>
      </c>
      <c r="BI194">
        <v>498.79999999999995</v>
      </c>
      <c r="BJ194">
        <v>338</v>
      </c>
      <c r="BK194">
        <v>258.2</v>
      </c>
      <c r="BL194">
        <v>909.90000000000009</v>
      </c>
      <c r="BM194">
        <v>176</v>
      </c>
      <c r="BN194">
        <v>2949.2</v>
      </c>
      <c r="BO194">
        <v>19487.400000000005</v>
      </c>
      <c r="BP194">
        <v>4854.7000000000007</v>
      </c>
      <c r="BQ194">
        <v>1375.3999999999999</v>
      </c>
      <c r="BR194">
        <v>1293.4999999999998</v>
      </c>
      <c r="BS194">
        <v>1093.1000000000001</v>
      </c>
      <c r="BT194">
        <v>352.20000000000005</v>
      </c>
      <c r="BU194">
        <v>180.4</v>
      </c>
      <c r="BV194">
        <v>175.2</v>
      </c>
      <c r="BW194">
        <v>140.5</v>
      </c>
      <c r="BX194">
        <v>0</v>
      </c>
      <c r="BY194">
        <v>108170.99999999999</v>
      </c>
    </row>
    <row r="195" spans="1:77" hidden="1" x14ac:dyDescent="0.25">
      <c r="A195" t="str">
        <f t="shared" si="4"/>
        <v>201037 Művészeti, kulturális, sport- és vallási foglalkozásokI5 Szakközépiskola</v>
      </c>
      <c r="B195" t="str">
        <f t="shared" si="5"/>
        <v>201037 Művészeti, kulturális, sport- és vallási foglalkozásokI5 Szakközépiskola</v>
      </c>
      <c r="C195">
        <v>3335</v>
      </c>
      <c r="D195" t="s">
        <v>168</v>
      </c>
      <c r="E195" t="s">
        <v>169</v>
      </c>
      <c r="F195" s="4" t="s">
        <v>170</v>
      </c>
      <c r="H195" t="s">
        <v>161</v>
      </c>
      <c r="I195">
        <v>633</v>
      </c>
      <c r="J195">
        <v>22</v>
      </c>
      <c r="K195" t="s">
        <v>89</v>
      </c>
      <c r="L195" t="s">
        <v>129</v>
      </c>
      <c r="M195">
        <v>6</v>
      </c>
      <c r="N195">
        <v>0</v>
      </c>
      <c r="O195">
        <v>0</v>
      </c>
      <c r="P195">
        <v>0</v>
      </c>
      <c r="Q195">
        <v>0</v>
      </c>
      <c r="R195">
        <v>0</v>
      </c>
      <c r="S195">
        <v>6</v>
      </c>
      <c r="T195">
        <v>0</v>
      </c>
      <c r="U195">
        <v>30.333333333333332</v>
      </c>
      <c r="V195">
        <v>0</v>
      </c>
      <c r="W195">
        <v>0</v>
      </c>
      <c r="X195">
        <v>0</v>
      </c>
      <c r="Y195">
        <v>0</v>
      </c>
      <c r="Z195">
        <v>0</v>
      </c>
      <c r="AA195">
        <v>0</v>
      </c>
      <c r="AB195">
        <v>0</v>
      </c>
      <c r="AC195">
        <v>0</v>
      </c>
      <c r="AD195">
        <v>5</v>
      </c>
      <c r="AE195">
        <v>0</v>
      </c>
      <c r="AF195">
        <v>0</v>
      </c>
      <c r="AG195">
        <v>0</v>
      </c>
      <c r="AH195">
        <v>12</v>
      </c>
      <c r="AI195">
        <v>0</v>
      </c>
      <c r="AJ195">
        <v>0</v>
      </c>
      <c r="AK195">
        <v>2.6666666666666665</v>
      </c>
      <c r="AL195">
        <v>1</v>
      </c>
      <c r="AM195">
        <v>8</v>
      </c>
      <c r="AN195">
        <v>0</v>
      </c>
      <c r="AO195">
        <v>70</v>
      </c>
      <c r="AP195">
        <v>212</v>
      </c>
      <c r="AQ195">
        <v>0</v>
      </c>
      <c r="AR195">
        <v>0</v>
      </c>
      <c r="AS195">
        <v>0</v>
      </c>
      <c r="AT195">
        <v>14.666666666666666</v>
      </c>
      <c r="AU195">
        <v>0</v>
      </c>
      <c r="AV195">
        <v>58.5</v>
      </c>
      <c r="AW195">
        <v>151</v>
      </c>
      <c r="AX195">
        <v>495.66666666666663</v>
      </c>
      <c r="AY195">
        <v>10.333333333333334</v>
      </c>
      <c r="AZ195">
        <v>17</v>
      </c>
      <c r="BA195">
        <v>21</v>
      </c>
      <c r="BB195">
        <v>0</v>
      </c>
      <c r="BC195">
        <v>0</v>
      </c>
      <c r="BD195">
        <v>41</v>
      </c>
      <c r="BE195">
        <v>0</v>
      </c>
      <c r="BF195">
        <v>10</v>
      </c>
      <c r="BG195">
        <v>0</v>
      </c>
      <c r="BH195">
        <v>1.5</v>
      </c>
      <c r="BI195">
        <v>21</v>
      </c>
      <c r="BJ195">
        <v>0</v>
      </c>
      <c r="BK195">
        <v>10</v>
      </c>
      <c r="BL195">
        <v>10</v>
      </c>
      <c r="BM195">
        <v>0</v>
      </c>
      <c r="BN195">
        <v>23</v>
      </c>
      <c r="BO195">
        <v>159.66666666666669</v>
      </c>
      <c r="BP195">
        <v>150.83333333333331</v>
      </c>
      <c r="BQ195">
        <v>5.5</v>
      </c>
      <c r="BR195">
        <v>3.5</v>
      </c>
      <c r="BS195">
        <v>825.33333333333326</v>
      </c>
      <c r="BT195">
        <v>557</v>
      </c>
      <c r="BU195">
        <v>9</v>
      </c>
      <c r="BV195">
        <v>14.333333333333332</v>
      </c>
      <c r="BW195">
        <v>7</v>
      </c>
      <c r="BX195">
        <v>0</v>
      </c>
      <c r="BY195">
        <v>2969.8333333333335</v>
      </c>
    </row>
    <row r="196" spans="1:77" hidden="1" x14ac:dyDescent="0.25">
      <c r="A196" t="str">
        <f t="shared" si="4"/>
        <v>201039 Egyéb ügyintézőkI5 Szakközépiskola</v>
      </c>
      <c r="B196" t="str">
        <f t="shared" si="5"/>
        <v>201039 Egyéb ügyintézőkI5 Szakközépiskola</v>
      </c>
      <c r="C196">
        <v>3336</v>
      </c>
      <c r="D196" t="s">
        <v>168</v>
      </c>
      <c r="E196" t="s">
        <v>169</v>
      </c>
      <c r="F196" s="4" t="s">
        <v>170</v>
      </c>
      <c r="H196" t="s">
        <v>161</v>
      </c>
      <c r="I196">
        <v>634</v>
      </c>
      <c r="J196">
        <v>23</v>
      </c>
      <c r="K196" t="s">
        <v>90</v>
      </c>
      <c r="L196" t="s">
        <v>91</v>
      </c>
      <c r="M196">
        <v>32.6</v>
      </c>
      <c r="N196">
        <v>3.4000000000000004</v>
      </c>
      <c r="O196">
        <v>0</v>
      </c>
      <c r="P196">
        <v>1.8</v>
      </c>
      <c r="Q196">
        <v>38.400000000000006</v>
      </c>
      <c r="R196">
        <v>18.400000000000002</v>
      </c>
      <c r="S196">
        <v>9.6000000000000014</v>
      </c>
      <c r="T196">
        <v>14</v>
      </c>
      <c r="U196">
        <v>14.2</v>
      </c>
      <c r="V196">
        <v>7.4</v>
      </c>
      <c r="W196">
        <v>10</v>
      </c>
      <c r="X196">
        <v>7.0000000000000009</v>
      </c>
      <c r="Y196">
        <v>21</v>
      </c>
      <c r="Z196">
        <v>8</v>
      </c>
      <c r="AA196">
        <v>3.8000000000000003</v>
      </c>
      <c r="AB196">
        <v>18.600000000000001</v>
      </c>
      <c r="AC196">
        <v>50.800000000000004</v>
      </c>
      <c r="AD196">
        <v>7</v>
      </c>
      <c r="AE196">
        <v>7.2</v>
      </c>
      <c r="AF196">
        <v>25</v>
      </c>
      <c r="AG196">
        <v>0</v>
      </c>
      <c r="AH196">
        <v>48.8</v>
      </c>
      <c r="AI196">
        <v>6.6000000000000005</v>
      </c>
      <c r="AJ196">
        <v>11.6</v>
      </c>
      <c r="AK196">
        <v>18</v>
      </c>
      <c r="AL196">
        <v>30.800000000000004</v>
      </c>
      <c r="AM196">
        <v>127.4</v>
      </c>
      <c r="AN196">
        <v>65.599999999999994</v>
      </c>
      <c r="AO196">
        <v>169.80000000000007</v>
      </c>
      <c r="AP196">
        <v>137</v>
      </c>
      <c r="AQ196">
        <v>43.199999999999996</v>
      </c>
      <c r="AR196">
        <v>0</v>
      </c>
      <c r="AS196">
        <v>5.8000000000000007</v>
      </c>
      <c r="AT196">
        <v>112.2</v>
      </c>
      <c r="AU196">
        <v>23.6</v>
      </c>
      <c r="AV196">
        <v>18.8</v>
      </c>
      <c r="AW196">
        <v>57.800000000000004</v>
      </c>
      <c r="AX196">
        <v>13.4</v>
      </c>
      <c r="AY196">
        <v>58.199999999999996</v>
      </c>
      <c r="AZ196">
        <v>27.200000000000003</v>
      </c>
      <c r="BA196">
        <v>139.80000000000001</v>
      </c>
      <c r="BB196">
        <v>19</v>
      </c>
      <c r="BC196">
        <v>19.600000000000001</v>
      </c>
      <c r="BD196">
        <v>99.2</v>
      </c>
      <c r="BE196">
        <v>0</v>
      </c>
      <c r="BF196">
        <v>173.8</v>
      </c>
      <c r="BG196">
        <v>171.40000000000003</v>
      </c>
      <c r="BH196">
        <v>9.2000000000000011</v>
      </c>
      <c r="BI196">
        <v>49.2</v>
      </c>
      <c r="BJ196">
        <v>35</v>
      </c>
      <c r="BK196">
        <v>3.8000000000000003</v>
      </c>
      <c r="BL196">
        <v>64.600000000000009</v>
      </c>
      <c r="BM196">
        <v>0</v>
      </c>
      <c r="BN196">
        <v>271.8</v>
      </c>
      <c r="BO196">
        <v>2635.6</v>
      </c>
      <c r="BP196">
        <v>308.8</v>
      </c>
      <c r="BQ196">
        <v>85.6</v>
      </c>
      <c r="BR196">
        <v>52.999999999999993</v>
      </c>
      <c r="BS196">
        <v>37.400000000000006</v>
      </c>
      <c r="BT196">
        <v>6.8000000000000007</v>
      </c>
      <c r="BU196">
        <v>24.6</v>
      </c>
      <c r="BV196">
        <v>1.8</v>
      </c>
      <c r="BW196">
        <v>4</v>
      </c>
      <c r="BX196">
        <v>0</v>
      </c>
      <c r="BY196">
        <v>5488.0000000000009</v>
      </c>
    </row>
    <row r="197" spans="1:77" hidden="1" x14ac:dyDescent="0.25">
      <c r="A197" t="str">
        <f t="shared" si="4"/>
        <v>201041 Irodai, ügyviteli foglalkozásokI5 Szakközépiskola</v>
      </c>
      <c r="B197" t="str">
        <f t="shared" si="5"/>
        <v>201041 Irodai, ügyviteli foglalkozásokI5 Szakközépiskola</v>
      </c>
      <c r="C197">
        <v>3337</v>
      </c>
      <c r="D197" t="s">
        <v>168</v>
      </c>
      <c r="E197" t="s">
        <v>169</v>
      </c>
      <c r="F197" s="4" t="s">
        <v>170</v>
      </c>
      <c r="H197" t="s">
        <v>161</v>
      </c>
      <c r="I197">
        <v>635</v>
      </c>
      <c r="J197">
        <v>24</v>
      </c>
      <c r="K197" t="s">
        <v>92</v>
      </c>
      <c r="L197" t="s">
        <v>130</v>
      </c>
      <c r="M197">
        <v>1543</v>
      </c>
      <c r="N197">
        <v>235.5</v>
      </c>
      <c r="O197">
        <v>28</v>
      </c>
      <c r="P197">
        <v>193.5</v>
      </c>
      <c r="Q197">
        <v>1226.5</v>
      </c>
      <c r="R197">
        <v>340</v>
      </c>
      <c r="S197">
        <v>296.5</v>
      </c>
      <c r="T197">
        <v>175</v>
      </c>
      <c r="U197">
        <v>320.5</v>
      </c>
      <c r="V197">
        <v>55</v>
      </c>
      <c r="W197">
        <v>255.5</v>
      </c>
      <c r="X197">
        <v>125</v>
      </c>
      <c r="Y197">
        <v>351</v>
      </c>
      <c r="Z197">
        <v>276</v>
      </c>
      <c r="AA197">
        <v>90</v>
      </c>
      <c r="AB197">
        <v>537</v>
      </c>
      <c r="AC197">
        <v>716.5</v>
      </c>
      <c r="AD197">
        <v>263.5</v>
      </c>
      <c r="AE197">
        <v>425</v>
      </c>
      <c r="AF197">
        <v>282</v>
      </c>
      <c r="AG197">
        <v>46</v>
      </c>
      <c r="AH197">
        <v>243.5</v>
      </c>
      <c r="AI197">
        <v>108</v>
      </c>
      <c r="AJ197">
        <v>640</v>
      </c>
      <c r="AK197">
        <v>520</v>
      </c>
      <c r="AL197">
        <v>481.5</v>
      </c>
      <c r="AM197">
        <v>2420</v>
      </c>
      <c r="AN197">
        <v>1152.5</v>
      </c>
      <c r="AO197">
        <v>4277.5</v>
      </c>
      <c r="AP197">
        <v>2420.5</v>
      </c>
      <c r="AQ197">
        <v>1372</v>
      </c>
      <c r="AR197">
        <v>53.5</v>
      </c>
      <c r="AS197">
        <v>85</v>
      </c>
      <c r="AT197">
        <v>1031</v>
      </c>
      <c r="AU197">
        <v>2567.5</v>
      </c>
      <c r="AV197">
        <v>725.5</v>
      </c>
      <c r="AW197">
        <v>211.5</v>
      </c>
      <c r="AX197">
        <v>261</v>
      </c>
      <c r="AY197">
        <v>362.5</v>
      </c>
      <c r="AZ197">
        <v>1192.5</v>
      </c>
      <c r="BA197">
        <v>943.5</v>
      </c>
      <c r="BB197">
        <v>375.5</v>
      </c>
      <c r="BC197">
        <v>423</v>
      </c>
      <c r="BD197">
        <v>1678.5</v>
      </c>
      <c r="BE197">
        <v>0</v>
      </c>
      <c r="BF197">
        <v>5992</v>
      </c>
      <c r="BG197">
        <v>579</v>
      </c>
      <c r="BH197">
        <v>186</v>
      </c>
      <c r="BI197">
        <v>290</v>
      </c>
      <c r="BJ197">
        <v>375</v>
      </c>
      <c r="BK197">
        <v>119</v>
      </c>
      <c r="BL197">
        <v>382</v>
      </c>
      <c r="BM197">
        <v>106.5</v>
      </c>
      <c r="BN197">
        <v>1061</v>
      </c>
      <c r="BO197">
        <v>6288.5</v>
      </c>
      <c r="BP197">
        <v>2133</v>
      </c>
      <c r="BQ197">
        <v>1816</v>
      </c>
      <c r="BR197">
        <v>486</v>
      </c>
      <c r="BS197">
        <v>973.5</v>
      </c>
      <c r="BT197">
        <v>280</v>
      </c>
      <c r="BU197">
        <v>74</v>
      </c>
      <c r="BV197">
        <v>63</v>
      </c>
      <c r="BW197">
        <v>142</v>
      </c>
      <c r="BX197">
        <v>0</v>
      </c>
      <c r="BY197">
        <v>52673.5</v>
      </c>
    </row>
    <row r="198" spans="1:77" hidden="1" x14ac:dyDescent="0.25">
      <c r="A198" t="str">
        <f t="shared" si="4"/>
        <v>201042 Ügyfélkapcsolati foglalkozásokI5 Szakközépiskola</v>
      </c>
      <c r="B198" t="str">
        <f t="shared" si="5"/>
        <v>201042 Ügyfélkapcsolati foglalkozásokI5 Szakközépiskola</v>
      </c>
      <c r="C198">
        <v>3338</v>
      </c>
      <c r="D198" t="s">
        <v>168</v>
      </c>
      <c r="E198" t="s">
        <v>169</v>
      </c>
      <c r="F198" s="4" t="s">
        <v>170</v>
      </c>
      <c r="H198" t="s">
        <v>161</v>
      </c>
      <c r="I198">
        <v>636</v>
      </c>
      <c r="J198">
        <v>25</v>
      </c>
      <c r="K198" t="s">
        <v>93</v>
      </c>
      <c r="L198" t="s">
        <v>131</v>
      </c>
      <c r="M198">
        <v>86</v>
      </c>
      <c r="N198">
        <v>17</v>
      </c>
      <c r="O198">
        <v>0</v>
      </c>
      <c r="P198">
        <v>52.5</v>
      </c>
      <c r="Q198">
        <v>144</v>
      </c>
      <c r="R198">
        <v>58.5</v>
      </c>
      <c r="S198">
        <v>74</v>
      </c>
      <c r="T198">
        <v>26</v>
      </c>
      <c r="U198">
        <v>53.833333333333329</v>
      </c>
      <c r="V198">
        <v>7</v>
      </c>
      <c r="W198">
        <v>30.5</v>
      </c>
      <c r="X198">
        <v>6</v>
      </c>
      <c r="Y198">
        <v>25</v>
      </c>
      <c r="Z198">
        <v>65</v>
      </c>
      <c r="AA198">
        <v>4.5</v>
      </c>
      <c r="AB198">
        <v>93.5</v>
      </c>
      <c r="AC198">
        <v>29</v>
      </c>
      <c r="AD198">
        <v>34.5</v>
      </c>
      <c r="AE198">
        <v>74.5</v>
      </c>
      <c r="AF198">
        <v>32</v>
      </c>
      <c r="AG198">
        <v>10</v>
      </c>
      <c r="AH198">
        <v>62</v>
      </c>
      <c r="AI198">
        <v>12.5</v>
      </c>
      <c r="AJ198">
        <v>140.5</v>
      </c>
      <c r="AK198">
        <v>115.16666666666666</v>
      </c>
      <c r="AL198">
        <v>66.5</v>
      </c>
      <c r="AM198">
        <v>265</v>
      </c>
      <c r="AN198">
        <v>491</v>
      </c>
      <c r="AO198">
        <v>762</v>
      </c>
      <c r="AP198">
        <v>481.5</v>
      </c>
      <c r="AQ198">
        <v>374</v>
      </c>
      <c r="AR198">
        <v>15</v>
      </c>
      <c r="AS198">
        <v>0</v>
      </c>
      <c r="AT198">
        <v>187.16666666666666</v>
      </c>
      <c r="AU198">
        <v>6848</v>
      </c>
      <c r="AV198">
        <v>688</v>
      </c>
      <c r="AW198">
        <v>228.5</v>
      </c>
      <c r="AX198">
        <v>109.66666666666666</v>
      </c>
      <c r="AY198">
        <v>603.83333333333326</v>
      </c>
      <c r="AZ198">
        <v>468</v>
      </c>
      <c r="BA198">
        <v>2697</v>
      </c>
      <c r="BB198">
        <v>198</v>
      </c>
      <c r="BC198">
        <v>550.5</v>
      </c>
      <c r="BD198">
        <v>610.5</v>
      </c>
      <c r="BE198">
        <v>0</v>
      </c>
      <c r="BF198">
        <v>403.5</v>
      </c>
      <c r="BG198">
        <v>64</v>
      </c>
      <c r="BH198">
        <v>16</v>
      </c>
      <c r="BI198">
        <v>144</v>
      </c>
      <c r="BJ198">
        <v>82.5</v>
      </c>
      <c r="BK198">
        <v>28.5</v>
      </c>
      <c r="BL198">
        <v>470</v>
      </c>
      <c r="BM198">
        <v>841</v>
      </c>
      <c r="BN198">
        <v>758.5</v>
      </c>
      <c r="BO198">
        <v>1867.8333333333333</v>
      </c>
      <c r="BP198">
        <v>557.33333333333337</v>
      </c>
      <c r="BQ198">
        <v>407.5</v>
      </c>
      <c r="BR198">
        <v>71</v>
      </c>
      <c r="BS198">
        <v>223.83333333333331</v>
      </c>
      <c r="BT198">
        <v>225</v>
      </c>
      <c r="BU198">
        <v>99.5</v>
      </c>
      <c r="BV198">
        <v>14.333333333333332</v>
      </c>
      <c r="BW198">
        <v>118</v>
      </c>
      <c r="BX198">
        <v>0</v>
      </c>
      <c r="BY198">
        <v>23289.999999999993</v>
      </c>
    </row>
    <row r="199" spans="1:77" hidden="1" x14ac:dyDescent="0.25">
      <c r="A199" t="str">
        <f t="shared" ref="A199:A262" si="6">CONCATENATE(F199,L199,H199)</f>
        <v>201051 Kereskedelmi és vendéglátó-ipari foglalkozásokI5 Szakközépiskola</v>
      </c>
      <c r="B199" t="str">
        <f t="shared" ref="B199:B262" si="7">CONCATENATE(F199,L199,H199)</f>
        <v>201051 Kereskedelmi és vendéglátó-ipari foglalkozásokI5 Szakközépiskola</v>
      </c>
      <c r="C199">
        <v>3339</v>
      </c>
      <c r="D199" t="s">
        <v>168</v>
      </c>
      <c r="E199" t="s">
        <v>169</v>
      </c>
      <c r="F199" s="4" t="s">
        <v>170</v>
      </c>
      <c r="H199" t="s">
        <v>161</v>
      </c>
      <c r="I199">
        <v>637</v>
      </c>
      <c r="J199">
        <v>26</v>
      </c>
      <c r="K199" t="s">
        <v>94</v>
      </c>
      <c r="L199" t="s">
        <v>132</v>
      </c>
      <c r="M199">
        <v>514.20000000000005</v>
      </c>
      <c r="N199">
        <v>29</v>
      </c>
      <c r="O199">
        <v>10</v>
      </c>
      <c r="P199">
        <v>61</v>
      </c>
      <c r="Q199">
        <v>1165.1000000000001</v>
      </c>
      <c r="R199">
        <v>345.8</v>
      </c>
      <c r="S199">
        <v>24.4</v>
      </c>
      <c r="T199">
        <v>101</v>
      </c>
      <c r="U199">
        <v>192.6</v>
      </c>
      <c r="V199">
        <v>0</v>
      </c>
      <c r="W199">
        <v>0</v>
      </c>
      <c r="X199">
        <v>36.4</v>
      </c>
      <c r="Y199">
        <v>130.4</v>
      </c>
      <c r="Z199">
        <v>46</v>
      </c>
      <c r="AA199">
        <v>0</v>
      </c>
      <c r="AB199">
        <v>163</v>
      </c>
      <c r="AC199">
        <v>20</v>
      </c>
      <c r="AD199">
        <v>25</v>
      </c>
      <c r="AE199">
        <v>3.1999999999999997</v>
      </c>
      <c r="AF199">
        <v>5</v>
      </c>
      <c r="AG199">
        <v>10</v>
      </c>
      <c r="AH199">
        <v>370</v>
      </c>
      <c r="AI199">
        <v>112</v>
      </c>
      <c r="AJ199">
        <v>41.8</v>
      </c>
      <c r="AK199">
        <v>28</v>
      </c>
      <c r="AL199">
        <v>65.8</v>
      </c>
      <c r="AM199">
        <v>886.5</v>
      </c>
      <c r="AN199">
        <v>3173.2000000000003</v>
      </c>
      <c r="AO199">
        <v>8879.7000000000007</v>
      </c>
      <c r="AP199">
        <v>35652.899999999994</v>
      </c>
      <c r="AQ199">
        <v>213</v>
      </c>
      <c r="AR199">
        <v>179</v>
      </c>
      <c r="AS199">
        <v>113</v>
      </c>
      <c r="AT199">
        <v>48</v>
      </c>
      <c r="AU199">
        <v>102</v>
      </c>
      <c r="AV199">
        <v>10737.699999999999</v>
      </c>
      <c r="AW199">
        <v>67.2</v>
      </c>
      <c r="AX199">
        <v>85</v>
      </c>
      <c r="AY199">
        <v>33</v>
      </c>
      <c r="AZ199">
        <v>299</v>
      </c>
      <c r="BA199">
        <v>46</v>
      </c>
      <c r="BB199">
        <v>0</v>
      </c>
      <c r="BC199">
        <v>198</v>
      </c>
      <c r="BD199">
        <v>1448.3</v>
      </c>
      <c r="BE199">
        <v>0</v>
      </c>
      <c r="BF199">
        <v>104.6</v>
      </c>
      <c r="BG199">
        <v>100</v>
      </c>
      <c r="BH199">
        <v>1</v>
      </c>
      <c r="BI199">
        <v>99</v>
      </c>
      <c r="BJ199">
        <v>416.5</v>
      </c>
      <c r="BK199">
        <v>0</v>
      </c>
      <c r="BL199">
        <v>168.3</v>
      </c>
      <c r="BM199">
        <v>160.5</v>
      </c>
      <c r="BN199">
        <v>574</v>
      </c>
      <c r="BO199">
        <v>186.5</v>
      </c>
      <c r="BP199">
        <v>111</v>
      </c>
      <c r="BQ199">
        <v>45.5</v>
      </c>
      <c r="BR199">
        <v>77.5</v>
      </c>
      <c r="BS199">
        <v>192.9</v>
      </c>
      <c r="BT199">
        <v>133</v>
      </c>
      <c r="BU199">
        <v>4</v>
      </c>
      <c r="BV199">
        <v>142</v>
      </c>
      <c r="BW199">
        <v>174</v>
      </c>
      <c r="BX199">
        <v>0</v>
      </c>
      <c r="BY199">
        <v>68351.5</v>
      </c>
    </row>
    <row r="200" spans="1:77" hidden="1" x14ac:dyDescent="0.25">
      <c r="A200" t="str">
        <f t="shared" si="6"/>
        <v>201052 Szolgáltatási foglalkozásokI5 Szakközépiskola</v>
      </c>
      <c r="B200" t="str">
        <f t="shared" si="7"/>
        <v>201052 Szolgáltatási foglalkozásokI5 Szakközépiskola</v>
      </c>
      <c r="C200">
        <v>3340</v>
      </c>
      <c r="D200" t="s">
        <v>168</v>
      </c>
      <c r="E200" t="s">
        <v>169</v>
      </c>
      <c r="F200" s="4" t="s">
        <v>170</v>
      </c>
      <c r="H200" t="s">
        <v>161</v>
      </c>
      <c r="I200">
        <v>638</v>
      </c>
      <c r="J200">
        <v>27</v>
      </c>
      <c r="K200" t="s">
        <v>95</v>
      </c>
      <c r="L200" t="s">
        <v>133</v>
      </c>
      <c r="M200">
        <v>118</v>
      </c>
      <c r="N200">
        <v>0</v>
      </c>
      <c r="O200">
        <v>82</v>
      </c>
      <c r="P200">
        <v>14</v>
      </c>
      <c r="Q200">
        <v>7.333333333333333</v>
      </c>
      <c r="R200">
        <v>12.833333333333332</v>
      </c>
      <c r="S200">
        <v>3.5</v>
      </c>
      <c r="T200">
        <v>0</v>
      </c>
      <c r="U200">
        <v>38.833333333333329</v>
      </c>
      <c r="V200">
        <v>0</v>
      </c>
      <c r="W200">
        <v>0</v>
      </c>
      <c r="X200">
        <v>35</v>
      </c>
      <c r="Y200">
        <v>28.333333333333332</v>
      </c>
      <c r="Z200">
        <v>18</v>
      </c>
      <c r="AA200">
        <v>43</v>
      </c>
      <c r="AB200">
        <v>0</v>
      </c>
      <c r="AC200">
        <v>137.16666666666666</v>
      </c>
      <c r="AD200">
        <v>43</v>
      </c>
      <c r="AE200">
        <v>42</v>
      </c>
      <c r="AF200">
        <v>81.333333333333343</v>
      </c>
      <c r="AG200">
        <v>0</v>
      </c>
      <c r="AH200">
        <v>0</v>
      </c>
      <c r="AI200">
        <v>3</v>
      </c>
      <c r="AJ200">
        <v>84.5</v>
      </c>
      <c r="AK200">
        <v>434.16666666666663</v>
      </c>
      <c r="AL200">
        <v>119.33333333333333</v>
      </c>
      <c r="AM200">
        <v>214.33333333333331</v>
      </c>
      <c r="AN200">
        <v>82</v>
      </c>
      <c r="AO200">
        <v>351.33333333333337</v>
      </c>
      <c r="AP200">
        <v>564.16666666666663</v>
      </c>
      <c r="AQ200">
        <v>361</v>
      </c>
      <c r="AR200">
        <v>0</v>
      </c>
      <c r="AS200">
        <v>0</v>
      </c>
      <c r="AT200">
        <v>698.16666666666674</v>
      </c>
      <c r="AU200">
        <v>410</v>
      </c>
      <c r="AV200">
        <v>322.83333333333337</v>
      </c>
      <c r="AW200">
        <v>14</v>
      </c>
      <c r="AX200">
        <v>25.666666666666664</v>
      </c>
      <c r="AY200">
        <v>21.333333333333332</v>
      </c>
      <c r="AZ200">
        <v>41</v>
      </c>
      <c r="BA200">
        <v>51.833333333333329</v>
      </c>
      <c r="BB200">
        <v>17</v>
      </c>
      <c r="BC200">
        <v>0</v>
      </c>
      <c r="BD200">
        <v>483.5</v>
      </c>
      <c r="BE200">
        <v>0</v>
      </c>
      <c r="BF200">
        <v>32</v>
      </c>
      <c r="BG200">
        <v>112.66666666666667</v>
      </c>
      <c r="BH200">
        <v>3</v>
      </c>
      <c r="BI200">
        <v>0</v>
      </c>
      <c r="BJ200">
        <v>113</v>
      </c>
      <c r="BK200">
        <v>70</v>
      </c>
      <c r="BL200">
        <v>44</v>
      </c>
      <c r="BM200">
        <v>0</v>
      </c>
      <c r="BN200">
        <v>2174.8333333333335</v>
      </c>
      <c r="BO200">
        <v>2050.6666666666665</v>
      </c>
      <c r="BP200">
        <v>1946.1666666666665</v>
      </c>
      <c r="BQ200">
        <v>1056</v>
      </c>
      <c r="BR200">
        <v>579.33333333333326</v>
      </c>
      <c r="BS200">
        <v>501.66666666666669</v>
      </c>
      <c r="BT200">
        <v>267.83333333333331</v>
      </c>
      <c r="BU200">
        <v>19</v>
      </c>
      <c r="BV200">
        <v>143.33333333333331</v>
      </c>
      <c r="BW200">
        <v>2281.5</v>
      </c>
      <c r="BX200">
        <v>0</v>
      </c>
      <c r="BY200">
        <v>16398.5</v>
      </c>
    </row>
    <row r="201" spans="1:77" hidden="1" x14ac:dyDescent="0.25">
      <c r="A201" t="str">
        <f t="shared" si="6"/>
        <v>201061 Mezőgazdasági foglalkozásokI5 Szakközépiskola</v>
      </c>
      <c r="B201" t="str">
        <f t="shared" si="7"/>
        <v>201061 Mezőgazdasági foglalkozásokI5 Szakközépiskola</v>
      </c>
      <c r="C201">
        <v>3341</v>
      </c>
      <c r="D201" t="s">
        <v>168</v>
      </c>
      <c r="E201" t="s">
        <v>169</v>
      </c>
      <c r="F201" s="4" t="s">
        <v>170</v>
      </c>
      <c r="H201" t="s">
        <v>161</v>
      </c>
      <c r="I201">
        <v>639</v>
      </c>
      <c r="J201">
        <v>28</v>
      </c>
      <c r="K201" t="s">
        <v>96</v>
      </c>
      <c r="L201" t="s">
        <v>97</v>
      </c>
      <c r="M201">
        <v>1336</v>
      </c>
      <c r="N201">
        <v>97</v>
      </c>
      <c r="O201">
        <v>0</v>
      </c>
      <c r="P201">
        <v>0</v>
      </c>
      <c r="Q201">
        <v>82</v>
      </c>
      <c r="R201">
        <v>0</v>
      </c>
      <c r="S201">
        <v>0</v>
      </c>
      <c r="T201">
        <v>0</v>
      </c>
      <c r="U201">
        <v>0</v>
      </c>
      <c r="V201">
        <v>0</v>
      </c>
      <c r="W201">
        <v>0</v>
      </c>
      <c r="X201">
        <v>16</v>
      </c>
      <c r="Y201">
        <v>0</v>
      </c>
      <c r="Z201">
        <v>0</v>
      </c>
      <c r="AA201">
        <v>0</v>
      </c>
      <c r="AB201">
        <v>0</v>
      </c>
      <c r="AC201">
        <v>0</v>
      </c>
      <c r="AD201">
        <v>0</v>
      </c>
      <c r="AE201">
        <v>0</v>
      </c>
      <c r="AF201">
        <v>0</v>
      </c>
      <c r="AG201">
        <v>0</v>
      </c>
      <c r="AH201">
        <v>0</v>
      </c>
      <c r="AI201">
        <v>0</v>
      </c>
      <c r="AJ201">
        <v>0</v>
      </c>
      <c r="AK201">
        <v>8</v>
      </c>
      <c r="AL201">
        <v>140</v>
      </c>
      <c r="AM201">
        <v>20</v>
      </c>
      <c r="AN201">
        <v>6</v>
      </c>
      <c r="AO201">
        <v>206</v>
      </c>
      <c r="AP201">
        <v>104</v>
      </c>
      <c r="AQ201">
        <v>0</v>
      </c>
      <c r="AR201">
        <v>0</v>
      </c>
      <c r="AS201">
        <v>0</v>
      </c>
      <c r="AT201">
        <v>0</v>
      </c>
      <c r="AU201">
        <v>0</v>
      </c>
      <c r="AV201">
        <v>6</v>
      </c>
      <c r="AW201">
        <v>0</v>
      </c>
      <c r="AX201">
        <v>0</v>
      </c>
      <c r="AY201">
        <v>0</v>
      </c>
      <c r="AZ201">
        <v>21</v>
      </c>
      <c r="BA201">
        <v>1</v>
      </c>
      <c r="BB201">
        <v>0</v>
      </c>
      <c r="BC201">
        <v>0</v>
      </c>
      <c r="BD201">
        <v>118</v>
      </c>
      <c r="BE201">
        <v>0</v>
      </c>
      <c r="BF201">
        <v>30</v>
      </c>
      <c r="BG201">
        <v>12</v>
      </c>
      <c r="BH201">
        <v>2</v>
      </c>
      <c r="BI201">
        <v>0</v>
      </c>
      <c r="BJ201">
        <v>0</v>
      </c>
      <c r="BK201">
        <v>41</v>
      </c>
      <c r="BL201">
        <v>0</v>
      </c>
      <c r="BM201">
        <v>0</v>
      </c>
      <c r="BN201">
        <v>157</v>
      </c>
      <c r="BO201">
        <v>95</v>
      </c>
      <c r="BP201">
        <v>98</v>
      </c>
      <c r="BQ201">
        <v>12</v>
      </c>
      <c r="BR201">
        <v>6</v>
      </c>
      <c r="BS201">
        <v>40</v>
      </c>
      <c r="BT201">
        <v>2</v>
      </c>
      <c r="BU201">
        <v>1</v>
      </c>
      <c r="BV201">
        <v>0</v>
      </c>
      <c r="BW201">
        <v>12</v>
      </c>
      <c r="BX201">
        <v>0</v>
      </c>
      <c r="BY201">
        <v>2669</v>
      </c>
    </row>
    <row r="202" spans="1:77" hidden="1" x14ac:dyDescent="0.25">
      <c r="A202" t="str">
        <f t="shared" si="6"/>
        <v>201062 Erdőgazdálkodási, vadgazdálkodási és halászati foglalkozásokI5 Szakközépiskola</v>
      </c>
      <c r="B202" t="str">
        <f t="shared" si="7"/>
        <v>201062 Erdőgazdálkodási, vadgazdálkodási és halászati foglalkozásokI5 Szakközépiskola</v>
      </c>
      <c r="C202">
        <v>3342</v>
      </c>
      <c r="D202" t="s">
        <v>168</v>
      </c>
      <c r="E202" t="s">
        <v>169</v>
      </c>
      <c r="F202" s="4" t="s">
        <v>170</v>
      </c>
      <c r="H202" t="s">
        <v>161</v>
      </c>
      <c r="I202">
        <v>640</v>
      </c>
      <c r="J202">
        <v>29</v>
      </c>
      <c r="K202" t="s">
        <v>98</v>
      </c>
      <c r="L202" t="s">
        <v>134</v>
      </c>
      <c r="M202">
        <v>42</v>
      </c>
      <c r="N202">
        <v>152</v>
      </c>
      <c r="O202">
        <v>20</v>
      </c>
      <c r="P202">
        <v>0</v>
      </c>
      <c r="Q202">
        <v>0</v>
      </c>
      <c r="R202">
        <v>0</v>
      </c>
      <c r="S202">
        <v>7</v>
      </c>
      <c r="T202">
        <v>0</v>
      </c>
      <c r="U202">
        <v>0</v>
      </c>
      <c r="V202">
        <v>0</v>
      </c>
      <c r="W202">
        <v>0</v>
      </c>
      <c r="X202">
        <v>0</v>
      </c>
      <c r="Y202">
        <v>0</v>
      </c>
      <c r="Z202">
        <v>0</v>
      </c>
      <c r="AA202">
        <v>0</v>
      </c>
      <c r="AB202">
        <v>0</v>
      </c>
      <c r="AC202">
        <v>0</v>
      </c>
      <c r="AD202">
        <v>0</v>
      </c>
      <c r="AE202">
        <v>0</v>
      </c>
      <c r="AF202">
        <v>0</v>
      </c>
      <c r="AG202">
        <v>0</v>
      </c>
      <c r="AH202">
        <v>21</v>
      </c>
      <c r="AI202">
        <v>0</v>
      </c>
      <c r="AJ202">
        <v>0</v>
      </c>
      <c r="AK202">
        <v>0</v>
      </c>
      <c r="AL202">
        <v>0</v>
      </c>
      <c r="AM202">
        <v>0</v>
      </c>
      <c r="AN202">
        <v>21</v>
      </c>
      <c r="AO202">
        <v>57</v>
      </c>
      <c r="AP202">
        <v>0</v>
      </c>
      <c r="AQ202">
        <v>0</v>
      </c>
      <c r="AR202">
        <v>0</v>
      </c>
      <c r="AS202">
        <v>0</v>
      </c>
      <c r="AT202">
        <v>0</v>
      </c>
      <c r="AU202">
        <v>0</v>
      </c>
      <c r="AV202">
        <v>0</v>
      </c>
      <c r="AW202">
        <v>0</v>
      </c>
      <c r="AX202">
        <v>0</v>
      </c>
      <c r="AY202">
        <v>0</v>
      </c>
      <c r="AZ202">
        <v>0</v>
      </c>
      <c r="BA202">
        <v>0</v>
      </c>
      <c r="BB202">
        <v>0</v>
      </c>
      <c r="BC202">
        <v>0</v>
      </c>
      <c r="BD202">
        <v>0</v>
      </c>
      <c r="BE202">
        <v>0</v>
      </c>
      <c r="BF202">
        <v>0</v>
      </c>
      <c r="BG202">
        <v>0</v>
      </c>
      <c r="BH202">
        <v>0</v>
      </c>
      <c r="BI202">
        <v>0</v>
      </c>
      <c r="BJ202">
        <v>0</v>
      </c>
      <c r="BK202">
        <v>0</v>
      </c>
      <c r="BL202">
        <v>0</v>
      </c>
      <c r="BM202">
        <v>0</v>
      </c>
      <c r="BN202">
        <v>0</v>
      </c>
      <c r="BO202">
        <v>8</v>
      </c>
      <c r="BP202">
        <v>16</v>
      </c>
      <c r="BQ202">
        <v>0</v>
      </c>
      <c r="BR202">
        <v>0</v>
      </c>
      <c r="BS202">
        <v>1</v>
      </c>
      <c r="BT202">
        <v>156</v>
      </c>
      <c r="BU202">
        <v>0</v>
      </c>
      <c r="BV202">
        <v>0</v>
      </c>
      <c r="BW202">
        <v>0</v>
      </c>
      <c r="BX202">
        <v>0</v>
      </c>
      <c r="BY202">
        <v>501</v>
      </c>
    </row>
    <row r="203" spans="1:77" hidden="1" x14ac:dyDescent="0.25">
      <c r="A203" t="str">
        <f t="shared" si="6"/>
        <v>201071 Élelmiszer-ipari foglalkozásokI5 Szakközépiskola</v>
      </c>
      <c r="B203" t="str">
        <f t="shared" si="7"/>
        <v>201071 Élelmiszer-ipari foglalkozásokI5 Szakközépiskola</v>
      </c>
      <c r="C203">
        <v>3343</v>
      </c>
      <c r="D203" t="s">
        <v>168</v>
      </c>
      <c r="E203" t="s">
        <v>169</v>
      </c>
      <c r="F203" s="4" t="s">
        <v>170</v>
      </c>
      <c r="H203" t="s">
        <v>161</v>
      </c>
      <c r="I203">
        <v>641</v>
      </c>
      <c r="J203">
        <v>30</v>
      </c>
      <c r="K203" t="s">
        <v>99</v>
      </c>
      <c r="L203" t="s">
        <v>135</v>
      </c>
      <c r="M203">
        <v>32</v>
      </c>
      <c r="N203">
        <v>0</v>
      </c>
      <c r="O203">
        <v>0</v>
      </c>
      <c r="P203">
        <v>0</v>
      </c>
      <c r="Q203">
        <v>1033.5</v>
      </c>
      <c r="R203">
        <v>0</v>
      </c>
      <c r="S203">
        <v>0</v>
      </c>
      <c r="T203">
        <v>0</v>
      </c>
      <c r="U203">
        <v>0</v>
      </c>
      <c r="V203">
        <v>0</v>
      </c>
      <c r="W203">
        <v>0</v>
      </c>
      <c r="X203">
        <v>0</v>
      </c>
      <c r="Y203">
        <v>0</v>
      </c>
      <c r="Z203">
        <v>0</v>
      </c>
      <c r="AA203">
        <v>0</v>
      </c>
      <c r="AB203">
        <v>0</v>
      </c>
      <c r="AC203">
        <v>0</v>
      </c>
      <c r="AD203">
        <v>0</v>
      </c>
      <c r="AE203">
        <v>0</v>
      </c>
      <c r="AF203">
        <v>0</v>
      </c>
      <c r="AG203">
        <v>0</v>
      </c>
      <c r="AH203">
        <v>0</v>
      </c>
      <c r="AI203">
        <v>7</v>
      </c>
      <c r="AJ203">
        <v>0</v>
      </c>
      <c r="AK203">
        <v>0</v>
      </c>
      <c r="AL203">
        <v>0</v>
      </c>
      <c r="AM203">
        <v>0</v>
      </c>
      <c r="AN203">
        <v>0</v>
      </c>
      <c r="AO203">
        <v>34</v>
      </c>
      <c r="AP203">
        <v>279</v>
      </c>
      <c r="AQ203">
        <v>0</v>
      </c>
      <c r="AR203">
        <v>0</v>
      </c>
      <c r="AS203">
        <v>0</v>
      </c>
      <c r="AT203">
        <v>12</v>
      </c>
      <c r="AU203">
        <v>0</v>
      </c>
      <c r="AV203">
        <v>46</v>
      </c>
      <c r="AW203">
        <v>0</v>
      </c>
      <c r="AX203">
        <v>0</v>
      </c>
      <c r="AY203">
        <v>0</v>
      </c>
      <c r="AZ203">
        <v>0</v>
      </c>
      <c r="BA203">
        <v>0</v>
      </c>
      <c r="BB203">
        <v>0</v>
      </c>
      <c r="BC203">
        <v>0</v>
      </c>
      <c r="BD203">
        <v>0</v>
      </c>
      <c r="BE203">
        <v>0</v>
      </c>
      <c r="BF203">
        <v>0</v>
      </c>
      <c r="BG203">
        <v>0</v>
      </c>
      <c r="BH203">
        <v>0.5</v>
      </c>
      <c r="BI203">
        <v>0</v>
      </c>
      <c r="BJ203">
        <v>0</v>
      </c>
      <c r="BK203">
        <v>0</v>
      </c>
      <c r="BL203">
        <v>0</v>
      </c>
      <c r="BM203">
        <v>0</v>
      </c>
      <c r="BN203">
        <v>0</v>
      </c>
      <c r="BO203">
        <v>1</v>
      </c>
      <c r="BP203">
        <v>1</v>
      </c>
      <c r="BQ203">
        <v>1</v>
      </c>
      <c r="BR203">
        <v>0</v>
      </c>
      <c r="BS203">
        <v>0</v>
      </c>
      <c r="BT203">
        <v>0</v>
      </c>
      <c r="BU203">
        <v>0</v>
      </c>
      <c r="BV203">
        <v>0</v>
      </c>
      <c r="BW203">
        <v>0</v>
      </c>
      <c r="BX203">
        <v>0</v>
      </c>
      <c r="BY203">
        <v>1447</v>
      </c>
    </row>
    <row r="204" spans="1:77" hidden="1" x14ac:dyDescent="0.25">
      <c r="A204" t="str">
        <f t="shared" si="6"/>
        <v>201072 Könnyűipari foglalkozásokI5 Szakközépiskola</v>
      </c>
      <c r="B204" t="str">
        <f t="shared" si="7"/>
        <v>201072 Könnyűipari foglalkozásokI5 Szakközépiskola</v>
      </c>
      <c r="C204">
        <v>3344</v>
      </c>
      <c r="D204" t="s">
        <v>168</v>
      </c>
      <c r="E204" t="s">
        <v>169</v>
      </c>
      <c r="F204" s="4" t="s">
        <v>170</v>
      </c>
      <c r="H204" t="s">
        <v>161</v>
      </c>
      <c r="I204">
        <v>642</v>
      </c>
      <c r="J204">
        <v>31</v>
      </c>
      <c r="K204" t="s">
        <v>100</v>
      </c>
      <c r="L204" t="s">
        <v>136</v>
      </c>
      <c r="M204">
        <v>52</v>
      </c>
      <c r="N204">
        <v>99</v>
      </c>
      <c r="O204">
        <v>0</v>
      </c>
      <c r="P204">
        <v>0</v>
      </c>
      <c r="Q204">
        <v>119.5</v>
      </c>
      <c r="R204">
        <v>1244.5</v>
      </c>
      <c r="S204">
        <v>330.5</v>
      </c>
      <c r="T204">
        <v>479</v>
      </c>
      <c r="U204">
        <v>2012</v>
      </c>
      <c r="V204">
        <v>0</v>
      </c>
      <c r="W204">
        <v>0</v>
      </c>
      <c r="X204">
        <v>17</v>
      </c>
      <c r="Y204">
        <v>150</v>
      </c>
      <c r="Z204">
        <v>0</v>
      </c>
      <c r="AA204">
        <v>0</v>
      </c>
      <c r="AB204">
        <v>14</v>
      </c>
      <c r="AC204">
        <v>0</v>
      </c>
      <c r="AD204">
        <v>10</v>
      </c>
      <c r="AE204">
        <v>44</v>
      </c>
      <c r="AF204">
        <v>342.5</v>
      </c>
      <c r="AG204">
        <v>0</v>
      </c>
      <c r="AH204">
        <v>755.5</v>
      </c>
      <c r="AI204">
        <v>0</v>
      </c>
      <c r="AJ204">
        <v>1</v>
      </c>
      <c r="AK204">
        <v>11</v>
      </c>
      <c r="AL204">
        <v>2</v>
      </c>
      <c r="AM204">
        <v>111</v>
      </c>
      <c r="AN204">
        <v>10.5</v>
      </c>
      <c r="AO204">
        <v>60</v>
      </c>
      <c r="AP204">
        <v>125</v>
      </c>
      <c r="AQ204">
        <v>18</v>
      </c>
      <c r="AR204">
        <v>0</v>
      </c>
      <c r="AS204">
        <v>0</v>
      </c>
      <c r="AT204">
        <v>0</v>
      </c>
      <c r="AU204">
        <v>0</v>
      </c>
      <c r="AV204">
        <v>10</v>
      </c>
      <c r="AW204">
        <v>190</v>
      </c>
      <c r="AX204">
        <v>12</v>
      </c>
      <c r="AY204">
        <v>0</v>
      </c>
      <c r="AZ204">
        <v>0</v>
      </c>
      <c r="BA204">
        <v>0</v>
      </c>
      <c r="BB204">
        <v>0</v>
      </c>
      <c r="BC204">
        <v>0</v>
      </c>
      <c r="BD204">
        <v>43</v>
      </c>
      <c r="BE204">
        <v>0</v>
      </c>
      <c r="BF204">
        <v>0</v>
      </c>
      <c r="BG204">
        <v>0</v>
      </c>
      <c r="BH204">
        <v>0</v>
      </c>
      <c r="BI204">
        <v>7</v>
      </c>
      <c r="BJ204">
        <v>51.5</v>
      </c>
      <c r="BK204">
        <v>0</v>
      </c>
      <c r="BL204">
        <v>43</v>
      </c>
      <c r="BM204">
        <v>0</v>
      </c>
      <c r="BN204">
        <v>21</v>
      </c>
      <c r="BO204">
        <v>55.5</v>
      </c>
      <c r="BP204">
        <v>91.5</v>
      </c>
      <c r="BQ204">
        <v>20</v>
      </c>
      <c r="BR204">
        <v>50</v>
      </c>
      <c r="BS204">
        <v>153</v>
      </c>
      <c r="BT204">
        <v>3.5</v>
      </c>
      <c r="BU204">
        <v>0</v>
      </c>
      <c r="BV204">
        <v>284</v>
      </c>
      <c r="BW204">
        <v>135</v>
      </c>
      <c r="BX204">
        <v>0</v>
      </c>
      <c r="BY204">
        <v>7178</v>
      </c>
    </row>
    <row r="205" spans="1:77" hidden="1" x14ac:dyDescent="0.25">
      <c r="A205" t="str">
        <f t="shared" si="6"/>
        <v>201073 Fém- és villamosipari foglalkozásokI5 Szakközépiskola</v>
      </c>
      <c r="B205" t="str">
        <f t="shared" si="7"/>
        <v>201073 Fém- és villamosipari foglalkozásokI5 Szakközépiskola</v>
      </c>
      <c r="C205">
        <v>3345</v>
      </c>
      <c r="D205" t="s">
        <v>168</v>
      </c>
      <c r="E205" t="s">
        <v>169</v>
      </c>
      <c r="F205" s="4" t="s">
        <v>170</v>
      </c>
      <c r="H205" t="s">
        <v>161</v>
      </c>
      <c r="I205">
        <v>643</v>
      </c>
      <c r="J205">
        <v>32</v>
      </c>
      <c r="K205" t="s">
        <v>101</v>
      </c>
      <c r="L205" t="s">
        <v>137</v>
      </c>
      <c r="M205">
        <v>718</v>
      </c>
      <c r="N205">
        <v>0</v>
      </c>
      <c r="O205">
        <v>0</v>
      </c>
      <c r="P205">
        <v>83</v>
      </c>
      <c r="Q205">
        <v>468</v>
      </c>
      <c r="R205">
        <v>154</v>
      </c>
      <c r="S205">
        <v>12</v>
      </c>
      <c r="T205">
        <v>69</v>
      </c>
      <c r="U205">
        <v>58</v>
      </c>
      <c r="V205">
        <v>0</v>
      </c>
      <c r="W205">
        <v>149</v>
      </c>
      <c r="X205">
        <v>262</v>
      </c>
      <c r="Y205">
        <v>727.66666666666663</v>
      </c>
      <c r="Z205">
        <v>77</v>
      </c>
      <c r="AA205">
        <v>622.33333333333326</v>
      </c>
      <c r="AB205">
        <v>2532.6666666666661</v>
      </c>
      <c r="AC205">
        <v>2244.333333333333</v>
      </c>
      <c r="AD205">
        <v>1654</v>
      </c>
      <c r="AE205">
        <v>2217.3333333333335</v>
      </c>
      <c r="AF205">
        <v>2312.6666666666665</v>
      </c>
      <c r="AG205">
        <v>418</v>
      </c>
      <c r="AH205">
        <v>488</v>
      </c>
      <c r="AI205">
        <v>1006</v>
      </c>
      <c r="AJ205">
        <v>977</v>
      </c>
      <c r="AK205">
        <v>100</v>
      </c>
      <c r="AL205">
        <v>190</v>
      </c>
      <c r="AM205">
        <v>1361</v>
      </c>
      <c r="AN205">
        <v>5495.6666666666661</v>
      </c>
      <c r="AO205">
        <v>1276.6666666666665</v>
      </c>
      <c r="AP205">
        <v>541</v>
      </c>
      <c r="AQ205">
        <v>1825</v>
      </c>
      <c r="AR205">
        <v>26</v>
      </c>
      <c r="AS205">
        <v>38</v>
      </c>
      <c r="AT205">
        <v>140</v>
      </c>
      <c r="AU205">
        <v>17</v>
      </c>
      <c r="AV205">
        <v>221</v>
      </c>
      <c r="AW205">
        <v>0</v>
      </c>
      <c r="AX205">
        <v>34</v>
      </c>
      <c r="AY205">
        <v>1016</v>
      </c>
      <c r="AZ205">
        <v>197</v>
      </c>
      <c r="BA205">
        <v>29</v>
      </c>
      <c r="BB205">
        <v>0</v>
      </c>
      <c r="BC205">
        <v>29.5</v>
      </c>
      <c r="BD205">
        <v>170</v>
      </c>
      <c r="BE205">
        <v>0</v>
      </c>
      <c r="BF205">
        <v>41</v>
      </c>
      <c r="BG205">
        <v>296</v>
      </c>
      <c r="BH205">
        <v>79</v>
      </c>
      <c r="BI205">
        <v>82</v>
      </c>
      <c r="BJ205">
        <v>24</v>
      </c>
      <c r="BK205">
        <v>57</v>
      </c>
      <c r="BL205">
        <v>334</v>
      </c>
      <c r="BM205">
        <v>0</v>
      </c>
      <c r="BN205">
        <v>443</v>
      </c>
      <c r="BO205">
        <v>573.50000000000011</v>
      </c>
      <c r="BP205">
        <v>432</v>
      </c>
      <c r="BQ205">
        <v>195</v>
      </c>
      <c r="BR205">
        <v>78</v>
      </c>
      <c r="BS205">
        <v>138</v>
      </c>
      <c r="BT205">
        <v>115</v>
      </c>
      <c r="BU205">
        <v>133</v>
      </c>
      <c r="BV205">
        <v>503</v>
      </c>
      <c r="BW205">
        <v>93.333333333333329</v>
      </c>
      <c r="BX205">
        <v>0</v>
      </c>
      <c r="BY205">
        <v>33573.666666666664</v>
      </c>
    </row>
    <row r="206" spans="1:77" hidden="1" x14ac:dyDescent="0.25">
      <c r="A206" t="str">
        <f t="shared" si="6"/>
        <v>201074 Kézműipari foglalkozásokI5 Szakközépiskola</v>
      </c>
      <c r="B206" t="str">
        <f t="shared" si="7"/>
        <v>201074 Kézműipari foglalkozásokI5 Szakközépiskola</v>
      </c>
      <c r="C206">
        <v>3346</v>
      </c>
      <c r="D206" t="s">
        <v>168</v>
      </c>
      <c r="E206" t="s">
        <v>169</v>
      </c>
      <c r="F206" s="4" t="s">
        <v>170</v>
      </c>
      <c r="H206" t="s">
        <v>161</v>
      </c>
      <c r="I206">
        <v>644</v>
      </c>
      <c r="J206">
        <v>33</v>
      </c>
      <c r="K206" t="s">
        <v>102</v>
      </c>
      <c r="L206" t="s">
        <v>138</v>
      </c>
      <c r="M206">
        <v>0</v>
      </c>
      <c r="N206">
        <v>0</v>
      </c>
      <c r="O206">
        <v>0</v>
      </c>
      <c r="P206">
        <v>0</v>
      </c>
      <c r="Q206">
        <v>148</v>
      </c>
      <c r="R206">
        <v>17</v>
      </c>
      <c r="S206">
        <v>0</v>
      </c>
      <c r="T206">
        <v>14</v>
      </c>
      <c r="U206">
        <v>0</v>
      </c>
      <c r="V206">
        <v>0</v>
      </c>
      <c r="W206">
        <v>31</v>
      </c>
      <c r="X206">
        <v>0</v>
      </c>
      <c r="Y206">
        <v>31</v>
      </c>
      <c r="Z206">
        <v>451</v>
      </c>
      <c r="AA206">
        <v>0</v>
      </c>
      <c r="AB206">
        <v>3.5</v>
      </c>
      <c r="AC206">
        <v>64</v>
      </c>
      <c r="AD206">
        <v>111</v>
      </c>
      <c r="AE206">
        <v>0</v>
      </c>
      <c r="AF206">
        <v>32</v>
      </c>
      <c r="AG206">
        <v>0</v>
      </c>
      <c r="AH206">
        <v>116</v>
      </c>
      <c r="AI206">
        <v>0</v>
      </c>
      <c r="AJ206">
        <v>0</v>
      </c>
      <c r="AK206">
        <v>0</v>
      </c>
      <c r="AL206">
        <v>0</v>
      </c>
      <c r="AM206">
        <v>65</v>
      </c>
      <c r="AN206">
        <v>0</v>
      </c>
      <c r="AO206">
        <v>41</v>
      </c>
      <c r="AP206">
        <v>10</v>
      </c>
      <c r="AQ206">
        <v>0</v>
      </c>
      <c r="AR206">
        <v>0</v>
      </c>
      <c r="AS206">
        <v>0</v>
      </c>
      <c r="AT206">
        <v>0</v>
      </c>
      <c r="AU206">
        <v>0</v>
      </c>
      <c r="AV206">
        <v>0</v>
      </c>
      <c r="AW206">
        <v>9.5</v>
      </c>
      <c r="AX206">
        <v>34</v>
      </c>
      <c r="AY206">
        <v>251</v>
      </c>
      <c r="AZ206">
        <v>13</v>
      </c>
      <c r="BA206">
        <v>12</v>
      </c>
      <c r="BB206">
        <v>0</v>
      </c>
      <c r="BC206">
        <v>0</v>
      </c>
      <c r="BD206">
        <v>0</v>
      </c>
      <c r="BE206">
        <v>0</v>
      </c>
      <c r="BF206">
        <v>0</v>
      </c>
      <c r="BG206">
        <v>23</v>
      </c>
      <c r="BH206">
        <v>0</v>
      </c>
      <c r="BI206">
        <v>99</v>
      </c>
      <c r="BJ206">
        <v>0</v>
      </c>
      <c r="BK206">
        <v>0</v>
      </c>
      <c r="BL206">
        <v>70</v>
      </c>
      <c r="BM206">
        <v>0</v>
      </c>
      <c r="BN206">
        <v>14.5</v>
      </c>
      <c r="BO206">
        <v>7.5</v>
      </c>
      <c r="BP206">
        <v>11.5</v>
      </c>
      <c r="BQ206">
        <v>25</v>
      </c>
      <c r="BR206">
        <v>0</v>
      </c>
      <c r="BS206">
        <v>0</v>
      </c>
      <c r="BT206">
        <v>0</v>
      </c>
      <c r="BU206">
        <v>0</v>
      </c>
      <c r="BV206">
        <v>114</v>
      </c>
      <c r="BW206">
        <v>0</v>
      </c>
      <c r="BX206">
        <v>0</v>
      </c>
      <c r="BY206">
        <v>1818.5</v>
      </c>
    </row>
    <row r="207" spans="1:77" hidden="1" x14ac:dyDescent="0.25">
      <c r="A207" t="str">
        <f t="shared" si="6"/>
        <v>201075 Építőipari foglalkozásokI5 Szakközépiskola</v>
      </c>
      <c r="B207" t="str">
        <f t="shared" si="7"/>
        <v>201075 Építőipari foglalkozásokI5 Szakközépiskola</v>
      </c>
      <c r="C207">
        <v>3347</v>
      </c>
      <c r="D207" t="s">
        <v>168</v>
      </c>
      <c r="E207" t="s">
        <v>169</v>
      </c>
      <c r="F207" s="4" t="s">
        <v>170</v>
      </c>
      <c r="H207" t="s">
        <v>161</v>
      </c>
      <c r="I207">
        <v>645</v>
      </c>
      <c r="J207">
        <v>34</v>
      </c>
      <c r="K207" t="s">
        <v>103</v>
      </c>
      <c r="L207" t="s">
        <v>139</v>
      </c>
      <c r="M207">
        <v>106</v>
      </c>
      <c r="N207">
        <v>0</v>
      </c>
      <c r="O207">
        <v>0</v>
      </c>
      <c r="P207">
        <v>0</v>
      </c>
      <c r="Q207">
        <v>100</v>
      </c>
      <c r="R207">
        <v>23</v>
      </c>
      <c r="S207">
        <v>40</v>
      </c>
      <c r="T207">
        <v>41</v>
      </c>
      <c r="U207">
        <v>0</v>
      </c>
      <c r="V207">
        <v>0</v>
      </c>
      <c r="W207">
        <v>0</v>
      </c>
      <c r="X207">
        <v>51</v>
      </c>
      <c r="Y207">
        <v>141</v>
      </c>
      <c r="Z207">
        <v>137</v>
      </c>
      <c r="AA207">
        <v>52</v>
      </c>
      <c r="AB207">
        <v>174</v>
      </c>
      <c r="AC207">
        <v>48</v>
      </c>
      <c r="AD207">
        <v>11</v>
      </c>
      <c r="AE207">
        <v>168</v>
      </c>
      <c r="AF207">
        <v>24</v>
      </c>
      <c r="AG207">
        <v>0</v>
      </c>
      <c r="AH207">
        <v>22</v>
      </c>
      <c r="AI207">
        <v>124</v>
      </c>
      <c r="AJ207">
        <v>458</v>
      </c>
      <c r="AK207">
        <v>281</v>
      </c>
      <c r="AL207">
        <v>126</v>
      </c>
      <c r="AM207">
        <v>4637</v>
      </c>
      <c r="AN207">
        <v>238</v>
      </c>
      <c r="AO207">
        <v>182</v>
      </c>
      <c r="AP207">
        <v>20</v>
      </c>
      <c r="AQ207">
        <v>304</v>
      </c>
      <c r="AR207">
        <v>0</v>
      </c>
      <c r="AS207">
        <v>0</v>
      </c>
      <c r="AT207">
        <v>119</v>
      </c>
      <c r="AU207">
        <v>0</v>
      </c>
      <c r="AV207">
        <v>80</v>
      </c>
      <c r="AW207">
        <v>0</v>
      </c>
      <c r="AX207">
        <v>25</v>
      </c>
      <c r="AY207">
        <v>91</v>
      </c>
      <c r="AZ207">
        <v>41</v>
      </c>
      <c r="BA207">
        <v>0</v>
      </c>
      <c r="BB207">
        <v>0</v>
      </c>
      <c r="BC207">
        <v>0</v>
      </c>
      <c r="BD207">
        <v>179</v>
      </c>
      <c r="BE207">
        <v>0</v>
      </c>
      <c r="BF207">
        <v>0</v>
      </c>
      <c r="BG207">
        <v>141</v>
      </c>
      <c r="BH207">
        <v>2</v>
      </c>
      <c r="BI207">
        <v>41</v>
      </c>
      <c r="BJ207">
        <v>62</v>
      </c>
      <c r="BK207">
        <v>11</v>
      </c>
      <c r="BL207">
        <v>27</v>
      </c>
      <c r="BM207">
        <v>0</v>
      </c>
      <c r="BN207">
        <v>138</v>
      </c>
      <c r="BO207">
        <v>228</v>
      </c>
      <c r="BP207">
        <v>199</v>
      </c>
      <c r="BQ207">
        <v>74</v>
      </c>
      <c r="BR207">
        <v>67</v>
      </c>
      <c r="BS207">
        <v>67</v>
      </c>
      <c r="BT207">
        <v>24</v>
      </c>
      <c r="BU207">
        <v>9</v>
      </c>
      <c r="BV207">
        <v>0</v>
      </c>
      <c r="BW207">
        <v>24</v>
      </c>
      <c r="BX207">
        <v>0</v>
      </c>
      <c r="BY207">
        <v>9157</v>
      </c>
    </row>
    <row r="208" spans="1:77" hidden="1" x14ac:dyDescent="0.25">
      <c r="A208" t="str">
        <f t="shared" si="6"/>
        <v>201079 Egyéb ipari és építőipari foglalkozásokI5 Szakközépiskola</v>
      </c>
      <c r="B208" t="str">
        <f t="shared" si="7"/>
        <v>201079 Egyéb ipari és építőipari foglalkozásokI5 Szakközépiskola</v>
      </c>
      <c r="C208">
        <v>3348</v>
      </c>
      <c r="D208" t="s">
        <v>168</v>
      </c>
      <c r="E208" t="s">
        <v>169</v>
      </c>
      <c r="F208" s="4" t="s">
        <v>170</v>
      </c>
      <c r="H208" t="s">
        <v>161</v>
      </c>
      <c r="I208">
        <v>646</v>
      </c>
      <c r="J208">
        <v>35</v>
      </c>
      <c r="K208" t="s">
        <v>140</v>
      </c>
      <c r="L208" t="s">
        <v>141</v>
      </c>
      <c r="M208">
        <v>0</v>
      </c>
      <c r="N208">
        <v>0</v>
      </c>
      <c r="O208">
        <v>0</v>
      </c>
      <c r="P208">
        <v>0</v>
      </c>
      <c r="Q208">
        <v>0</v>
      </c>
      <c r="R208">
        <v>0</v>
      </c>
      <c r="S208">
        <v>3.5</v>
      </c>
      <c r="T208">
        <v>0</v>
      </c>
      <c r="U208">
        <v>6.5</v>
      </c>
      <c r="V208">
        <v>0</v>
      </c>
      <c r="W208">
        <v>22</v>
      </c>
      <c r="X208">
        <v>0</v>
      </c>
      <c r="Y208">
        <v>0</v>
      </c>
      <c r="Z208">
        <v>0</v>
      </c>
      <c r="AA208">
        <v>0</v>
      </c>
      <c r="AB208">
        <v>0</v>
      </c>
      <c r="AC208">
        <v>12.5</v>
      </c>
      <c r="AD208">
        <v>24</v>
      </c>
      <c r="AE208">
        <v>0</v>
      </c>
      <c r="AF208">
        <v>0</v>
      </c>
      <c r="AG208">
        <v>0</v>
      </c>
      <c r="AH208">
        <v>0</v>
      </c>
      <c r="AI208">
        <v>3</v>
      </c>
      <c r="AJ208">
        <v>0</v>
      </c>
      <c r="AK208">
        <v>42.333333333333329</v>
      </c>
      <c r="AL208">
        <v>29.5</v>
      </c>
      <c r="AM208">
        <v>110.83333333333333</v>
      </c>
      <c r="AN208">
        <v>18</v>
      </c>
      <c r="AO208">
        <v>56</v>
      </c>
      <c r="AP208">
        <v>63</v>
      </c>
      <c r="AQ208">
        <v>37.5</v>
      </c>
      <c r="AR208">
        <v>0</v>
      </c>
      <c r="AS208">
        <v>0</v>
      </c>
      <c r="AT208">
        <v>91.5</v>
      </c>
      <c r="AU208">
        <v>13.5</v>
      </c>
      <c r="AV208">
        <v>4.5</v>
      </c>
      <c r="AW208">
        <v>0</v>
      </c>
      <c r="AX208">
        <v>0</v>
      </c>
      <c r="AY208">
        <v>0</v>
      </c>
      <c r="AZ208">
        <v>0</v>
      </c>
      <c r="BA208">
        <v>0</v>
      </c>
      <c r="BB208">
        <v>0</v>
      </c>
      <c r="BC208">
        <v>0</v>
      </c>
      <c r="BD208">
        <v>4</v>
      </c>
      <c r="BE208">
        <v>0</v>
      </c>
      <c r="BF208">
        <v>0</v>
      </c>
      <c r="BG208">
        <v>0</v>
      </c>
      <c r="BH208">
        <v>0</v>
      </c>
      <c r="BI208">
        <v>0</v>
      </c>
      <c r="BJ208">
        <v>68</v>
      </c>
      <c r="BK208">
        <v>43</v>
      </c>
      <c r="BL208">
        <v>0</v>
      </c>
      <c r="BM208">
        <v>0</v>
      </c>
      <c r="BN208">
        <v>121</v>
      </c>
      <c r="BO208">
        <v>56</v>
      </c>
      <c r="BP208">
        <v>15.5</v>
      </c>
      <c r="BQ208">
        <v>2</v>
      </c>
      <c r="BR208">
        <v>3.1666666666666665</v>
      </c>
      <c r="BS208">
        <v>125.5</v>
      </c>
      <c r="BT208">
        <v>60.5</v>
      </c>
      <c r="BU208">
        <v>12</v>
      </c>
      <c r="BV208">
        <v>0</v>
      </c>
      <c r="BW208">
        <v>9.5</v>
      </c>
      <c r="BX208">
        <v>0</v>
      </c>
      <c r="BY208">
        <v>1058.3333333333333</v>
      </c>
    </row>
    <row r="209" spans="1:77" hidden="1" x14ac:dyDescent="0.25">
      <c r="A209" t="str">
        <f t="shared" si="6"/>
        <v>201081 Feldolgozóipari gépek kezelőiI5 Szakközépiskola</v>
      </c>
      <c r="B209" t="str">
        <f t="shared" si="7"/>
        <v>201081 Feldolgozóipari gépek kezelőiI5 Szakközépiskola</v>
      </c>
      <c r="C209">
        <v>3349</v>
      </c>
      <c r="D209" t="s">
        <v>168</v>
      </c>
      <c r="E209" t="s">
        <v>169</v>
      </c>
      <c r="F209" s="4" t="s">
        <v>170</v>
      </c>
      <c r="H209" t="s">
        <v>161</v>
      </c>
      <c r="I209">
        <v>647</v>
      </c>
      <c r="J209">
        <v>36</v>
      </c>
      <c r="K209" t="s">
        <v>104</v>
      </c>
      <c r="L209" t="s">
        <v>105</v>
      </c>
      <c r="M209">
        <v>59</v>
      </c>
      <c r="N209">
        <v>0</v>
      </c>
      <c r="O209">
        <v>0</v>
      </c>
      <c r="P209">
        <v>9</v>
      </c>
      <c r="Q209">
        <v>1000.3333333333333</v>
      </c>
      <c r="R209">
        <v>1331</v>
      </c>
      <c r="S209">
        <v>92.5</v>
      </c>
      <c r="T209">
        <v>406</v>
      </c>
      <c r="U209">
        <v>30</v>
      </c>
      <c r="V209">
        <v>313.66666666666669</v>
      </c>
      <c r="W209">
        <v>377.66666666666663</v>
      </c>
      <c r="X209">
        <v>317.33333333333337</v>
      </c>
      <c r="Y209">
        <v>1087.8333333333333</v>
      </c>
      <c r="Z209">
        <v>567.5</v>
      </c>
      <c r="AA209">
        <v>484.16666666666663</v>
      </c>
      <c r="AB209">
        <v>278.33333333333331</v>
      </c>
      <c r="AC209">
        <v>594.5</v>
      </c>
      <c r="AD209">
        <v>320</v>
      </c>
      <c r="AE209">
        <v>415.33333333333331</v>
      </c>
      <c r="AF209">
        <v>542</v>
      </c>
      <c r="AG209">
        <v>32</v>
      </c>
      <c r="AH209">
        <v>184.5</v>
      </c>
      <c r="AI209">
        <v>0</v>
      </c>
      <c r="AJ209">
        <v>18</v>
      </c>
      <c r="AK209">
        <v>0</v>
      </c>
      <c r="AL209">
        <v>17.333333333333332</v>
      </c>
      <c r="AM209">
        <v>126</v>
      </c>
      <c r="AN209">
        <v>147.83333333333334</v>
      </c>
      <c r="AO209">
        <v>367.33333333333331</v>
      </c>
      <c r="AP209">
        <v>61</v>
      </c>
      <c r="AQ209">
        <v>2</v>
      </c>
      <c r="AR209">
        <v>0</v>
      </c>
      <c r="AS209">
        <v>0</v>
      </c>
      <c r="AT209">
        <v>31</v>
      </c>
      <c r="AU209">
        <v>0</v>
      </c>
      <c r="AV209">
        <v>10.5</v>
      </c>
      <c r="AW209">
        <v>9</v>
      </c>
      <c r="AX209">
        <v>8.5</v>
      </c>
      <c r="AY209">
        <v>0</v>
      </c>
      <c r="AZ209">
        <v>82.666666666666657</v>
      </c>
      <c r="BA209">
        <v>0</v>
      </c>
      <c r="BB209">
        <v>0</v>
      </c>
      <c r="BC209">
        <v>29.5</v>
      </c>
      <c r="BD209">
        <v>24</v>
      </c>
      <c r="BE209">
        <v>0</v>
      </c>
      <c r="BF209">
        <v>9.5</v>
      </c>
      <c r="BG209">
        <v>0</v>
      </c>
      <c r="BH209">
        <v>0.5</v>
      </c>
      <c r="BI209">
        <v>10.5</v>
      </c>
      <c r="BJ209">
        <v>10.5</v>
      </c>
      <c r="BK209">
        <v>5</v>
      </c>
      <c r="BL209">
        <v>335.83333333333331</v>
      </c>
      <c r="BM209">
        <v>0</v>
      </c>
      <c r="BN209">
        <v>39.333333333333329</v>
      </c>
      <c r="BO209">
        <v>6.4999999999999991</v>
      </c>
      <c r="BP209">
        <v>6</v>
      </c>
      <c r="BQ209">
        <v>2.5</v>
      </c>
      <c r="BR209">
        <v>17</v>
      </c>
      <c r="BS209">
        <v>3</v>
      </c>
      <c r="BT209">
        <v>0.5</v>
      </c>
      <c r="BU209">
        <v>0</v>
      </c>
      <c r="BV209">
        <v>33</v>
      </c>
      <c r="BW209">
        <v>111.66666666666666</v>
      </c>
      <c r="BX209">
        <v>0</v>
      </c>
      <c r="BY209">
        <v>9968.6666666666679</v>
      </c>
    </row>
    <row r="210" spans="1:77" hidden="1" x14ac:dyDescent="0.25">
      <c r="A210" t="str">
        <f t="shared" si="6"/>
        <v>201082 ÖsszeszerelőkI5 Szakközépiskola</v>
      </c>
      <c r="B210" t="str">
        <f t="shared" si="7"/>
        <v>201082 ÖsszeszerelőkI5 Szakközépiskola</v>
      </c>
      <c r="C210">
        <v>3350</v>
      </c>
      <c r="D210" t="s">
        <v>168</v>
      </c>
      <c r="E210" t="s">
        <v>169</v>
      </c>
      <c r="F210" s="4" t="s">
        <v>170</v>
      </c>
      <c r="H210" t="s">
        <v>161</v>
      </c>
      <c r="I210">
        <v>648</v>
      </c>
      <c r="J210">
        <v>37</v>
      </c>
      <c r="K210" t="s">
        <v>106</v>
      </c>
      <c r="L210" t="s">
        <v>142</v>
      </c>
      <c r="M210">
        <v>0</v>
      </c>
      <c r="N210">
        <v>0</v>
      </c>
      <c r="O210">
        <v>0</v>
      </c>
      <c r="P210">
        <v>0</v>
      </c>
      <c r="Q210">
        <v>4.333333333333333</v>
      </c>
      <c r="R210">
        <v>74</v>
      </c>
      <c r="S210">
        <v>0</v>
      </c>
      <c r="T210">
        <v>45</v>
      </c>
      <c r="U210">
        <v>0</v>
      </c>
      <c r="V210">
        <v>22.666666666666664</v>
      </c>
      <c r="W210">
        <v>22.666666666666664</v>
      </c>
      <c r="X210">
        <v>5.333333333333333</v>
      </c>
      <c r="Y210">
        <v>158</v>
      </c>
      <c r="Z210">
        <v>142</v>
      </c>
      <c r="AA210">
        <v>0</v>
      </c>
      <c r="AB210">
        <v>131</v>
      </c>
      <c r="AC210">
        <v>3228.3333333333335</v>
      </c>
      <c r="AD210">
        <v>1062</v>
      </c>
      <c r="AE210">
        <v>587.66666666666663</v>
      </c>
      <c r="AF210">
        <v>1648.6666666666667</v>
      </c>
      <c r="AG210">
        <v>43</v>
      </c>
      <c r="AH210">
        <v>22</v>
      </c>
      <c r="AI210">
        <v>0</v>
      </c>
      <c r="AJ210">
        <v>0</v>
      </c>
      <c r="AK210">
        <v>0</v>
      </c>
      <c r="AL210">
        <v>7.333333333333333</v>
      </c>
      <c r="AM210">
        <v>0</v>
      </c>
      <c r="AN210">
        <v>0</v>
      </c>
      <c r="AO210">
        <v>21</v>
      </c>
      <c r="AP210">
        <v>0</v>
      </c>
      <c r="AQ210">
        <v>0</v>
      </c>
      <c r="AR210">
        <v>0</v>
      </c>
      <c r="AS210">
        <v>0</v>
      </c>
      <c r="AT210">
        <v>0</v>
      </c>
      <c r="AU210">
        <v>0</v>
      </c>
      <c r="AV210">
        <v>0</v>
      </c>
      <c r="AW210">
        <v>0</v>
      </c>
      <c r="AX210">
        <v>0</v>
      </c>
      <c r="AY210">
        <v>0</v>
      </c>
      <c r="AZ210">
        <v>61.666666666666664</v>
      </c>
      <c r="BA210">
        <v>0</v>
      </c>
      <c r="BB210">
        <v>0</v>
      </c>
      <c r="BC210">
        <v>0</v>
      </c>
      <c r="BD210">
        <v>16</v>
      </c>
      <c r="BE210">
        <v>0</v>
      </c>
      <c r="BF210">
        <v>280</v>
      </c>
      <c r="BG210">
        <v>0</v>
      </c>
      <c r="BH210">
        <v>0</v>
      </c>
      <c r="BI210">
        <v>0</v>
      </c>
      <c r="BJ210">
        <v>0</v>
      </c>
      <c r="BK210">
        <v>0</v>
      </c>
      <c r="BL210">
        <v>283.33333333333337</v>
      </c>
      <c r="BM210">
        <v>0</v>
      </c>
      <c r="BN210">
        <v>35.333333333333329</v>
      </c>
      <c r="BO210">
        <v>0</v>
      </c>
      <c r="BP210">
        <v>0</v>
      </c>
      <c r="BQ210">
        <v>0</v>
      </c>
      <c r="BR210">
        <v>0</v>
      </c>
      <c r="BS210">
        <v>0</v>
      </c>
      <c r="BT210">
        <v>0</v>
      </c>
      <c r="BU210">
        <v>0</v>
      </c>
      <c r="BV210">
        <v>0</v>
      </c>
      <c r="BW210">
        <v>0</v>
      </c>
      <c r="BX210">
        <v>0</v>
      </c>
      <c r="BY210">
        <v>7901.3333333333339</v>
      </c>
    </row>
    <row r="211" spans="1:77" hidden="1" x14ac:dyDescent="0.25">
      <c r="A211" t="str">
        <f t="shared" si="6"/>
        <v>201083 Helyhez kötött gépek kezelőiI5 Szakközépiskola</v>
      </c>
      <c r="B211" t="str">
        <f t="shared" si="7"/>
        <v>201083 Helyhez kötött gépek kezelőiI5 Szakközépiskola</v>
      </c>
      <c r="C211">
        <v>3351</v>
      </c>
      <c r="D211" t="s">
        <v>168</v>
      </c>
      <c r="E211" t="s">
        <v>169</v>
      </c>
      <c r="F211" s="4" t="s">
        <v>170</v>
      </c>
      <c r="H211" t="s">
        <v>161</v>
      </c>
      <c r="I211">
        <v>649</v>
      </c>
      <c r="J211">
        <v>38</v>
      </c>
      <c r="K211" t="s">
        <v>107</v>
      </c>
      <c r="L211" t="s">
        <v>143</v>
      </c>
      <c r="M211">
        <v>7.5</v>
      </c>
      <c r="N211">
        <v>0</v>
      </c>
      <c r="O211">
        <v>0</v>
      </c>
      <c r="P211">
        <v>229.5</v>
      </c>
      <c r="Q211">
        <v>220</v>
      </c>
      <c r="R211">
        <v>19</v>
      </c>
      <c r="S211">
        <v>0.5</v>
      </c>
      <c r="T211">
        <v>20</v>
      </c>
      <c r="U211">
        <v>2</v>
      </c>
      <c r="V211">
        <v>313.5</v>
      </c>
      <c r="W211">
        <v>85.5</v>
      </c>
      <c r="X211">
        <v>43.5</v>
      </c>
      <c r="Y211">
        <v>37</v>
      </c>
      <c r="Z211">
        <v>0</v>
      </c>
      <c r="AA211">
        <v>17.5</v>
      </c>
      <c r="AB211">
        <v>6.5</v>
      </c>
      <c r="AC211">
        <v>298</v>
      </c>
      <c r="AD211">
        <v>19.5</v>
      </c>
      <c r="AE211">
        <v>9</v>
      </c>
      <c r="AF211">
        <v>14</v>
      </c>
      <c r="AG211">
        <v>0</v>
      </c>
      <c r="AH211">
        <v>0</v>
      </c>
      <c r="AI211">
        <v>0</v>
      </c>
      <c r="AJ211">
        <v>992.5</v>
      </c>
      <c r="AK211">
        <v>587</v>
      </c>
      <c r="AL211">
        <v>120.5</v>
      </c>
      <c r="AM211">
        <v>122.5</v>
      </c>
      <c r="AN211">
        <v>0</v>
      </c>
      <c r="AO211">
        <v>75</v>
      </c>
      <c r="AP211">
        <v>92</v>
      </c>
      <c r="AQ211">
        <v>181.5</v>
      </c>
      <c r="AR211">
        <v>0</v>
      </c>
      <c r="AS211">
        <v>0</v>
      </c>
      <c r="AT211">
        <v>67</v>
      </c>
      <c r="AU211">
        <v>0</v>
      </c>
      <c r="AV211">
        <v>23</v>
      </c>
      <c r="AW211">
        <v>0</v>
      </c>
      <c r="AX211">
        <v>34</v>
      </c>
      <c r="AY211">
        <v>0</v>
      </c>
      <c r="AZ211">
        <v>10.5</v>
      </c>
      <c r="BA211">
        <v>21</v>
      </c>
      <c r="BB211">
        <v>0</v>
      </c>
      <c r="BC211">
        <v>0</v>
      </c>
      <c r="BD211">
        <v>56.5</v>
      </c>
      <c r="BE211">
        <v>0</v>
      </c>
      <c r="BF211">
        <v>3</v>
      </c>
      <c r="BG211">
        <v>31.5</v>
      </c>
      <c r="BH211">
        <v>0</v>
      </c>
      <c r="BI211">
        <v>0</v>
      </c>
      <c r="BJ211">
        <v>203</v>
      </c>
      <c r="BK211">
        <v>0</v>
      </c>
      <c r="BL211">
        <v>87.5</v>
      </c>
      <c r="BM211">
        <v>0</v>
      </c>
      <c r="BN211">
        <v>50</v>
      </c>
      <c r="BO211">
        <v>207</v>
      </c>
      <c r="BP211">
        <v>217.5</v>
      </c>
      <c r="BQ211">
        <v>112.5</v>
      </c>
      <c r="BR211">
        <v>64.5</v>
      </c>
      <c r="BS211">
        <v>8</v>
      </c>
      <c r="BT211">
        <v>149</v>
      </c>
      <c r="BU211">
        <v>0</v>
      </c>
      <c r="BV211">
        <v>0</v>
      </c>
      <c r="BW211">
        <v>188</v>
      </c>
      <c r="BX211">
        <v>0</v>
      </c>
      <c r="BY211">
        <v>5047</v>
      </c>
    </row>
    <row r="212" spans="1:77" hidden="1" x14ac:dyDescent="0.25">
      <c r="A212" t="str">
        <f t="shared" si="6"/>
        <v>201084 Járművezetők és mobil gépek kezelőiI5 Szakközépiskola</v>
      </c>
      <c r="B212" t="str">
        <f t="shared" si="7"/>
        <v>201084 Járművezetők és mobil gépek kezelőiI5 Szakközépiskola</v>
      </c>
      <c r="C212">
        <v>3352</v>
      </c>
      <c r="D212" t="s">
        <v>168</v>
      </c>
      <c r="E212" t="s">
        <v>169</v>
      </c>
      <c r="F212" s="4" t="s">
        <v>170</v>
      </c>
      <c r="H212" t="s">
        <v>161</v>
      </c>
      <c r="I212">
        <v>650</v>
      </c>
      <c r="J212">
        <v>39</v>
      </c>
      <c r="K212" t="s">
        <v>144</v>
      </c>
      <c r="L212" t="s">
        <v>145</v>
      </c>
      <c r="M212">
        <v>1015</v>
      </c>
      <c r="N212">
        <v>33</v>
      </c>
      <c r="O212">
        <v>28</v>
      </c>
      <c r="P212">
        <v>288.5</v>
      </c>
      <c r="Q212">
        <v>659.5</v>
      </c>
      <c r="R212">
        <v>55</v>
      </c>
      <c r="S212">
        <v>61</v>
      </c>
      <c r="T212">
        <v>86</v>
      </c>
      <c r="U212">
        <v>69.5</v>
      </c>
      <c r="V212">
        <v>30</v>
      </c>
      <c r="W212">
        <v>102</v>
      </c>
      <c r="X212">
        <v>32</v>
      </c>
      <c r="Y212">
        <v>122</v>
      </c>
      <c r="Z212">
        <v>235</v>
      </c>
      <c r="AA212">
        <v>120</v>
      </c>
      <c r="AB212">
        <v>68</v>
      </c>
      <c r="AC212">
        <v>0</v>
      </c>
      <c r="AD212">
        <v>26</v>
      </c>
      <c r="AE212">
        <v>41</v>
      </c>
      <c r="AF212">
        <v>167</v>
      </c>
      <c r="AG212">
        <v>0</v>
      </c>
      <c r="AH212">
        <v>81</v>
      </c>
      <c r="AI212">
        <v>0</v>
      </c>
      <c r="AJ212">
        <v>72</v>
      </c>
      <c r="AK212">
        <v>191</v>
      </c>
      <c r="AL212">
        <v>410.5</v>
      </c>
      <c r="AM212">
        <v>1295</v>
      </c>
      <c r="AN212">
        <v>464</v>
      </c>
      <c r="AO212">
        <v>1916.5</v>
      </c>
      <c r="AP212">
        <v>727</v>
      </c>
      <c r="AQ212">
        <v>8935.5</v>
      </c>
      <c r="AR212">
        <v>213</v>
      </c>
      <c r="AS212">
        <v>66</v>
      </c>
      <c r="AT212">
        <v>588.5</v>
      </c>
      <c r="AU212">
        <v>414.5</v>
      </c>
      <c r="AV212">
        <v>146</v>
      </c>
      <c r="AW212">
        <v>5</v>
      </c>
      <c r="AX212">
        <v>0</v>
      </c>
      <c r="AY212">
        <v>13</v>
      </c>
      <c r="AZ212">
        <v>141</v>
      </c>
      <c r="BA212">
        <v>12</v>
      </c>
      <c r="BB212">
        <v>0</v>
      </c>
      <c r="BC212">
        <v>12</v>
      </c>
      <c r="BD212">
        <v>118</v>
      </c>
      <c r="BE212">
        <v>0</v>
      </c>
      <c r="BF212">
        <v>14</v>
      </c>
      <c r="BG212">
        <v>137</v>
      </c>
      <c r="BH212">
        <v>2</v>
      </c>
      <c r="BI212">
        <v>0</v>
      </c>
      <c r="BJ212">
        <v>1</v>
      </c>
      <c r="BK212">
        <v>204</v>
      </c>
      <c r="BL212">
        <v>114</v>
      </c>
      <c r="BM212">
        <v>57</v>
      </c>
      <c r="BN212">
        <v>144</v>
      </c>
      <c r="BO212">
        <v>712.5</v>
      </c>
      <c r="BP212">
        <v>261</v>
      </c>
      <c r="BQ212">
        <v>1562</v>
      </c>
      <c r="BR212">
        <v>149</v>
      </c>
      <c r="BS212">
        <v>79.5</v>
      </c>
      <c r="BT212">
        <v>16</v>
      </c>
      <c r="BU212">
        <v>3</v>
      </c>
      <c r="BV212">
        <v>10.5</v>
      </c>
      <c r="BW212">
        <v>68</v>
      </c>
      <c r="BX212">
        <v>0</v>
      </c>
      <c r="BY212">
        <v>22594.5</v>
      </c>
    </row>
    <row r="213" spans="1:77" hidden="1" x14ac:dyDescent="0.25">
      <c r="A213" t="str">
        <f t="shared" si="6"/>
        <v>201091 Takarítók és hasonló jellegű egyszerű foglalkozásokI5 Szakközépiskola</v>
      </c>
      <c r="B213" t="str">
        <f t="shared" si="7"/>
        <v>201091 Takarítók és hasonló jellegű egyszerű foglalkozásokI5 Szakközépiskola</v>
      </c>
      <c r="C213">
        <v>3353</v>
      </c>
      <c r="D213" t="s">
        <v>168</v>
      </c>
      <c r="E213" t="s">
        <v>169</v>
      </c>
      <c r="F213" s="4" t="s">
        <v>170</v>
      </c>
      <c r="H213" t="s">
        <v>161</v>
      </c>
      <c r="I213">
        <v>651</v>
      </c>
      <c r="J213">
        <v>40</v>
      </c>
      <c r="K213" t="s">
        <v>108</v>
      </c>
      <c r="L213" t="s">
        <v>146</v>
      </c>
      <c r="M213">
        <v>24</v>
      </c>
      <c r="N213">
        <v>1</v>
      </c>
      <c r="O213">
        <v>10</v>
      </c>
      <c r="P213">
        <v>15</v>
      </c>
      <c r="Q213">
        <v>33</v>
      </c>
      <c r="R213">
        <v>48</v>
      </c>
      <c r="S213">
        <v>7.5</v>
      </c>
      <c r="T213">
        <v>0</v>
      </c>
      <c r="U213">
        <v>1</v>
      </c>
      <c r="V213">
        <v>0</v>
      </c>
      <c r="W213">
        <v>0</v>
      </c>
      <c r="X213">
        <v>0</v>
      </c>
      <c r="Y213">
        <v>12</v>
      </c>
      <c r="Z213">
        <v>29</v>
      </c>
      <c r="AA213">
        <v>0</v>
      </c>
      <c r="AB213">
        <v>14</v>
      </c>
      <c r="AC213">
        <v>30</v>
      </c>
      <c r="AD213">
        <v>15</v>
      </c>
      <c r="AE213">
        <v>24</v>
      </c>
      <c r="AF213">
        <v>3</v>
      </c>
      <c r="AG213">
        <v>0</v>
      </c>
      <c r="AH213">
        <v>1</v>
      </c>
      <c r="AI213">
        <v>0</v>
      </c>
      <c r="AJ213">
        <v>21.5</v>
      </c>
      <c r="AK213">
        <v>10</v>
      </c>
      <c r="AL213">
        <v>1</v>
      </c>
      <c r="AM213">
        <v>45</v>
      </c>
      <c r="AN213">
        <v>199</v>
      </c>
      <c r="AO213">
        <v>110</v>
      </c>
      <c r="AP213">
        <v>356</v>
      </c>
      <c r="AQ213">
        <v>28</v>
      </c>
      <c r="AR213">
        <v>29</v>
      </c>
      <c r="AS213">
        <v>0</v>
      </c>
      <c r="AT213">
        <v>27</v>
      </c>
      <c r="AU213">
        <v>0</v>
      </c>
      <c r="AV213">
        <v>177.5</v>
      </c>
      <c r="AW213">
        <v>10</v>
      </c>
      <c r="AX213">
        <v>24</v>
      </c>
      <c r="AY213">
        <v>45</v>
      </c>
      <c r="AZ213">
        <v>1</v>
      </c>
      <c r="BA213">
        <v>20</v>
      </c>
      <c r="BB213">
        <v>0</v>
      </c>
      <c r="BC213">
        <v>10</v>
      </c>
      <c r="BD213">
        <v>144</v>
      </c>
      <c r="BE213">
        <v>0</v>
      </c>
      <c r="BF213">
        <v>36</v>
      </c>
      <c r="BG213">
        <v>42</v>
      </c>
      <c r="BH213">
        <v>9</v>
      </c>
      <c r="BI213">
        <v>0</v>
      </c>
      <c r="BJ213">
        <v>1</v>
      </c>
      <c r="BK213">
        <v>0</v>
      </c>
      <c r="BL213">
        <v>1</v>
      </c>
      <c r="BM213">
        <v>0</v>
      </c>
      <c r="BN213">
        <v>509</v>
      </c>
      <c r="BO213">
        <v>1107</v>
      </c>
      <c r="BP213">
        <v>1124</v>
      </c>
      <c r="BQ213">
        <v>141.5</v>
      </c>
      <c r="BR213">
        <v>253.5</v>
      </c>
      <c r="BS213">
        <v>72</v>
      </c>
      <c r="BT213">
        <v>76.5</v>
      </c>
      <c r="BU213">
        <v>9</v>
      </c>
      <c r="BV213">
        <v>0</v>
      </c>
      <c r="BW213">
        <v>110.5</v>
      </c>
      <c r="BX213">
        <v>0</v>
      </c>
      <c r="BY213">
        <v>5017.5</v>
      </c>
    </row>
    <row r="214" spans="1:77" hidden="1" x14ac:dyDescent="0.25">
      <c r="A214" t="str">
        <f t="shared" si="6"/>
        <v>201092 Egyszerű szolgáltatási, szállítási és hasonló foglalkozásokI5 Szakközépiskola</v>
      </c>
      <c r="B214" t="str">
        <f t="shared" si="7"/>
        <v>201092 Egyszerű szolgáltatási, szállítási és hasonló foglalkozásokI5 Szakközépiskola</v>
      </c>
      <c r="C214">
        <v>3354</v>
      </c>
      <c r="D214" t="s">
        <v>168</v>
      </c>
      <c r="E214" t="s">
        <v>169</v>
      </c>
      <c r="F214" s="4" t="s">
        <v>170</v>
      </c>
      <c r="H214" t="s">
        <v>161</v>
      </c>
      <c r="I214">
        <v>652</v>
      </c>
      <c r="J214">
        <v>41</v>
      </c>
      <c r="K214" t="s">
        <v>109</v>
      </c>
      <c r="L214" t="s">
        <v>147</v>
      </c>
      <c r="M214">
        <v>411.33333333333337</v>
      </c>
      <c r="N214">
        <v>52</v>
      </c>
      <c r="O214">
        <v>29</v>
      </c>
      <c r="P214">
        <v>42.5</v>
      </c>
      <c r="Q214">
        <v>1690.9999999999998</v>
      </c>
      <c r="R214">
        <v>299.5</v>
      </c>
      <c r="S214">
        <v>36.333333333333329</v>
      </c>
      <c r="T214">
        <v>175.33333333333331</v>
      </c>
      <c r="U214">
        <v>143.16666666666666</v>
      </c>
      <c r="V214">
        <v>0</v>
      </c>
      <c r="W214">
        <v>135.66666666666666</v>
      </c>
      <c r="X214">
        <v>177.33333333333331</v>
      </c>
      <c r="Y214">
        <v>321</v>
      </c>
      <c r="Z214">
        <v>240.99999999999997</v>
      </c>
      <c r="AA214">
        <v>87</v>
      </c>
      <c r="AB214">
        <v>527.66666666666663</v>
      </c>
      <c r="AC214">
        <v>731.33333333333326</v>
      </c>
      <c r="AD214">
        <v>319</v>
      </c>
      <c r="AE214">
        <v>427</v>
      </c>
      <c r="AF214">
        <v>353</v>
      </c>
      <c r="AG214">
        <v>19.333333333333332</v>
      </c>
      <c r="AH214">
        <v>156.66666666666666</v>
      </c>
      <c r="AI214">
        <v>23</v>
      </c>
      <c r="AJ214">
        <v>53</v>
      </c>
      <c r="AK214">
        <v>469.33333333333337</v>
      </c>
      <c r="AL214">
        <v>447.66666666666669</v>
      </c>
      <c r="AM214">
        <v>961</v>
      </c>
      <c r="AN214">
        <v>1056.3333333333333</v>
      </c>
      <c r="AO214">
        <v>2975.8333333333335</v>
      </c>
      <c r="AP214">
        <v>1622.3333333333333</v>
      </c>
      <c r="AQ214">
        <v>415.16666666666669</v>
      </c>
      <c r="AR214">
        <v>41</v>
      </c>
      <c r="AS214">
        <v>43</v>
      </c>
      <c r="AT214">
        <v>750.83333333333326</v>
      </c>
      <c r="AU214">
        <v>61.5</v>
      </c>
      <c r="AV214">
        <v>1290.8333333333333</v>
      </c>
      <c r="AW214">
        <v>17</v>
      </c>
      <c r="AX214">
        <v>87</v>
      </c>
      <c r="AY214">
        <v>15</v>
      </c>
      <c r="AZ214">
        <v>140</v>
      </c>
      <c r="BA214">
        <v>71</v>
      </c>
      <c r="BB214">
        <v>0</v>
      </c>
      <c r="BC214">
        <v>12</v>
      </c>
      <c r="BD214">
        <v>456.5</v>
      </c>
      <c r="BE214">
        <v>0</v>
      </c>
      <c r="BF214">
        <v>134.33333333333334</v>
      </c>
      <c r="BG214">
        <v>141.33333333333334</v>
      </c>
      <c r="BH214">
        <v>54.333333333333336</v>
      </c>
      <c r="BI214">
        <v>10</v>
      </c>
      <c r="BJ214">
        <v>15.5</v>
      </c>
      <c r="BK214">
        <v>55</v>
      </c>
      <c r="BL214">
        <v>266.5</v>
      </c>
      <c r="BM214">
        <v>6</v>
      </c>
      <c r="BN214">
        <v>366.5</v>
      </c>
      <c r="BO214">
        <v>2674</v>
      </c>
      <c r="BP214">
        <v>1537.8333333333335</v>
      </c>
      <c r="BQ214">
        <v>1303.6666666666665</v>
      </c>
      <c r="BR214">
        <v>337.33333333333331</v>
      </c>
      <c r="BS214">
        <v>763.49999999999989</v>
      </c>
      <c r="BT214">
        <v>139.83333333333331</v>
      </c>
      <c r="BU214">
        <v>57.333333333333329</v>
      </c>
      <c r="BV214">
        <v>26.5</v>
      </c>
      <c r="BW214">
        <v>70</v>
      </c>
      <c r="BX214">
        <v>0</v>
      </c>
      <c r="BY214">
        <v>25344.999999999993</v>
      </c>
    </row>
    <row r="215" spans="1:77" hidden="1" x14ac:dyDescent="0.25">
      <c r="A215" t="str">
        <f t="shared" si="6"/>
        <v>201093 Egyszerű ipari, építőipari, mezőgazdasági foglalkozásokI5 Szakközépiskola</v>
      </c>
      <c r="B215" t="str">
        <f t="shared" si="7"/>
        <v>201093 Egyszerű ipari, építőipari, mezőgazdasági foglalkozásokI5 Szakközépiskola</v>
      </c>
      <c r="C215">
        <v>3355</v>
      </c>
      <c r="D215" t="s">
        <v>168</v>
      </c>
      <c r="E215" t="s">
        <v>169</v>
      </c>
      <c r="F215" s="4" t="s">
        <v>170</v>
      </c>
      <c r="H215" t="s">
        <v>161</v>
      </c>
      <c r="I215">
        <v>653</v>
      </c>
      <c r="J215">
        <v>42</v>
      </c>
      <c r="K215" t="s">
        <v>148</v>
      </c>
      <c r="L215" t="s">
        <v>149</v>
      </c>
      <c r="M215">
        <v>367.66666666666663</v>
      </c>
      <c r="N215">
        <v>35</v>
      </c>
      <c r="O215">
        <v>43</v>
      </c>
      <c r="P215">
        <v>0</v>
      </c>
      <c r="Q215">
        <v>302</v>
      </c>
      <c r="R215">
        <v>63.999999999999993</v>
      </c>
      <c r="S215">
        <v>12.666666666666666</v>
      </c>
      <c r="T215">
        <v>68.666666666666657</v>
      </c>
      <c r="U215">
        <v>59.333333333333329</v>
      </c>
      <c r="V215">
        <v>0</v>
      </c>
      <c r="W215">
        <v>11.333333333333332</v>
      </c>
      <c r="X215">
        <v>0.66666666666666663</v>
      </c>
      <c r="Y215">
        <v>25.999999999999996</v>
      </c>
      <c r="Z215">
        <v>14</v>
      </c>
      <c r="AA215">
        <v>0</v>
      </c>
      <c r="AB215">
        <v>101.33333333333333</v>
      </c>
      <c r="AC215">
        <v>70.666666666666657</v>
      </c>
      <c r="AD215">
        <v>8</v>
      </c>
      <c r="AE215">
        <v>43.999999999999993</v>
      </c>
      <c r="AF215">
        <v>0</v>
      </c>
      <c r="AG215">
        <v>4.6666666666666661</v>
      </c>
      <c r="AH215">
        <v>109.33333333333333</v>
      </c>
      <c r="AI215">
        <v>0</v>
      </c>
      <c r="AJ215">
        <v>0</v>
      </c>
      <c r="AK215">
        <v>41.333333333333329</v>
      </c>
      <c r="AL215">
        <v>171.83333333333334</v>
      </c>
      <c r="AM215">
        <v>687.16666666666652</v>
      </c>
      <c r="AN215">
        <v>134.66666666666666</v>
      </c>
      <c r="AO215">
        <v>162.66666666666666</v>
      </c>
      <c r="AP215">
        <v>272.66666666666663</v>
      </c>
      <c r="AQ215">
        <v>37.833333333333336</v>
      </c>
      <c r="AR215">
        <v>0</v>
      </c>
      <c r="AS215">
        <v>24</v>
      </c>
      <c r="AT215">
        <v>62.666666666666664</v>
      </c>
      <c r="AU215">
        <v>0</v>
      </c>
      <c r="AV215">
        <v>141.16666666666669</v>
      </c>
      <c r="AW215">
        <v>0</v>
      </c>
      <c r="AX215">
        <v>0</v>
      </c>
      <c r="AY215">
        <v>0</v>
      </c>
      <c r="AZ215">
        <v>0</v>
      </c>
      <c r="BA215">
        <v>0</v>
      </c>
      <c r="BB215">
        <v>0</v>
      </c>
      <c r="BC215">
        <v>0</v>
      </c>
      <c r="BD215">
        <v>109</v>
      </c>
      <c r="BE215">
        <v>0</v>
      </c>
      <c r="BF215">
        <v>50.666666666666657</v>
      </c>
      <c r="BG215">
        <v>46.666666666666664</v>
      </c>
      <c r="BH215">
        <v>13.666666666666666</v>
      </c>
      <c r="BI215">
        <v>0</v>
      </c>
      <c r="BJ215">
        <v>6</v>
      </c>
      <c r="BK215">
        <v>0</v>
      </c>
      <c r="BL215">
        <v>74</v>
      </c>
      <c r="BM215">
        <v>0</v>
      </c>
      <c r="BN215">
        <v>98.499999999999986</v>
      </c>
      <c r="BO215">
        <v>2093.5</v>
      </c>
      <c r="BP215">
        <v>69.666666666666657</v>
      </c>
      <c r="BQ215">
        <v>32.333333333333329</v>
      </c>
      <c r="BR215">
        <v>72</v>
      </c>
      <c r="BS215">
        <v>59.000000000000007</v>
      </c>
      <c r="BT215">
        <v>58.666666666666664</v>
      </c>
      <c r="BU215">
        <v>16.666666666666664</v>
      </c>
      <c r="BV215">
        <v>0</v>
      </c>
      <c r="BW215">
        <v>76</v>
      </c>
      <c r="BX215">
        <v>0</v>
      </c>
      <c r="BY215">
        <v>5954.6666666666661</v>
      </c>
    </row>
    <row r="216" spans="1:77" hidden="1" x14ac:dyDescent="0.25">
      <c r="A216" t="str">
        <f t="shared" si="6"/>
        <v>201001 Fegyveres szervek felsőfokú képesítést igénylő foglalkozásaiI6 Gimnázium</v>
      </c>
      <c r="B216" t="str">
        <f t="shared" si="7"/>
        <v>201001 Fegyveres szervek felsőfokú képesítést igénylő foglalkozásaiI6 Gimnázium</v>
      </c>
      <c r="C216">
        <v>3987</v>
      </c>
      <c r="D216" t="s">
        <v>168</v>
      </c>
      <c r="E216" t="s">
        <v>169</v>
      </c>
      <c r="F216" s="4" t="s">
        <v>170</v>
      </c>
      <c r="H216" t="s">
        <v>162</v>
      </c>
      <c r="I216">
        <v>612</v>
      </c>
      <c r="J216">
        <v>1</v>
      </c>
      <c r="K216" t="s">
        <v>65</v>
      </c>
      <c r="L216" t="s">
        <v>66</v>
      </c>
      <c r="M216">
        <v>0</v>
      </c>
      <c r="N216">
        <v>0</v>
      </c>
      <c r="O216">
        <v>0</v>
      </c>
      <c r="P216">
        <v>0</v>
      </c>
      <c r="Q216">
        <v>0</v>
      </c>
      <c r="R216">
        <v>0</v>
      </c>
      <c r="S216">
        <v>0</v>
      </c>
      <c r="T216">
        <v>0</v>
      </c>
      <c r="U216">
        <v>0</v>
      </c>
      <c r="V216">
        <v>0</v>
      </c>
      <c r="W216">
        <v>0</v>
      </c>
      <c r="X216">
        <v>0</v>
      </c>
      <c r="Y216">
        <v>0</v>
      </c>
      <c r="Z216">
        <v>0</v>
      </c>
      <c r="AA216">
        <v>0</v>
      </c>
      <c r="AB216">
        <v>0</v>
      </c>
      <c r="AC216">
        <v>0</v>
      </c>
      <c r="AD216">
        <v>0</v>
      </c>
      <c r="AE216">
        <v>0</v>
      </c>
      <c r="AF216">
        <v>0</v>
      </c>
      <c r="AG216">
        <v>0</v>
      </c>
      <c r="AH216">
        <v>0</v>
      </c>
      <c r="AI216">
        <v>0</v>
      </c>
      <c r="AJ216">
        <v>0</v>
      </c>
      <c r="AK216">
        <v>0</v>
      </c>
      <c r="AL216">
        <v>0</v>
      </c>
      <c r="AM216">
        <v>0</v>
      </c>
      <c r="AN216">
        <v>0</v>
      </c>
      <c r="AO216">
        <v>0</v>
      </c>
      <c r="AP216">
        <v>0</v>
      </c>
      <c r="AQ216">
        <v>0</v>
      </c>
      <c r="AR216">
        <v>0</v>
      </c>
      <c r="AS216">
        <v>0</v>
      </c>
      <c r="AT216">
        <v>0</v>
      </c>
      <c r="AU216">
        <v>0</v>
      </c>
      <c r="AV216">
        <v>0</v>
      </c>
      <c r="AW216">
        <v>0</v>
      </c>
      <c r="AX216">
        <v>0</v>
      </c>
      <c r="AY216">
        <v>0</v>
      </c>
      <c r="AZ216">
        <v>0</v>
      </c>
      <c r="BA216">
        <v>0</v>
      </c>
      <c r="BB216">
        <v>0</v>
      </c>
      <c r="BC216">
        <v>0</v>
      </c>
      <c r="BD216">
        <v>0</v>
      </c>
      <c r="BE216">
        <v>0</v>
      </c>
      <c r="BF216">
        <v>0</v>
      </c>
      <c r="BG216">
        <v>0</v>
      </c>
      <c r="BH216">
        <v>0</v>
      </c>
      <c r="BI216">
        <v>0</v>
      </c>
      <c r="BJ216">
        <v>0</v>
      </c>
      <c r="BK216">
        <v>0</v>
      </c>
      <c r="BL216">
        <v>0</v>
      </c>
      <c r="BM216">
        <v>0</v>
      </c>
      <c r="BN216">
        <v>0</v>
      </c>
      <c r="BO216">
        <v>716</v>
      </c>
      <c r="BP216">
        <v>3</v>
      </c>
      <c r="BQ216">
        <v>0</v>
      </c>
      <c r="BR216">
        <v>0</v>
      </c>
      <c r="BS216">
        <v>0</v>
      </c>
      <c r="BT216">
        <v>0</v>
      </c>
      <c r="BU216">
        <v>0</v>
      </c>
      <c r="BV216">
        <v>0</v>
      </c>
      <c r="BW216">
        <v>0</v>
      </c>
      <c r="BX216">
        <v>0</v>
      </c>
      <c r="BY216">
        <v>719</v>
      </c>
    </row>
    <row r="217" spans="1:77" hidden="1" x14ac:dyDescent="0.25">
      <c r="A217" t="str">
        <f t="shared" si="6"/>
        <v>201002 Fegyveres szervek középfokú képesítést igénylő foglalkozásaiI6 Gimnázium</v>
      </c>
      <c r="B217" t="str">
        <f t="shared" si="7"/>
        <v>201002 Fegyveres szervek középfokú képesítést igénylő foglalkozásaiI6 Gimnázium</v>
      </c>
      <c r="C217">
        <v>3988</v>
      </c>
      <c r="D217" t="s">
        <v>168</v>
      </c>
      <c r="E217" t="s">
        <v>169</v>
      </c>
      <c r="F217" s="4" t="s">
        <v>170</v>
      </c>
      <c r="H217" t="s">
        <v>162</v>
      </c>
      <c r="I217">
        <v>613</v>
      </c>
      <c r="J217">
        <v>2</v>
      </c>
      <c r="K217" t="s">
        <v>67</v>
      </c>
      <c r="L217" t="s">
        <v>68</v>
      </c>
      <c r="M217">
        <v>0</v>
      </c>
      <c r="N217">
        <v>0</v>
      </c>
      <c r="O217">
        <v>0</v>
      </c>
      <c r="P217">
        <v>0</v>
      </c>
      <c r="Q217">
        <v>0</v>
      </c>
      <c r="R217">
        <v>0</v>
      </c>
      <c r="S217">
        <v>0</v>
      </c>
      <c r="T217">
        <v>0</v>
      </c>
      <c r="U217">
        <v>0</v>
      </c>
      <c r="V217">
        <v>0</v>
      </c>
      <c r="W217">
        <v>0</v>
      </c>
      <c r="X217">
        <v>0</v>
      </c>
      <c r="Y217">
        <v>0</v>
      </c>
      <c r="Z217">
        <v>0</v>
      </c>
      <c r="AA217">
        <v>0</v>
      </c>
      <c r="AB217">
        <v>0</v>
      </c>
      <c r="AC217">
        <v>0</v>
      </c>
      <c r="AD217">
        <v>0</v>
      </c>
      <c r="AE217">
        <v>0</v>
      </c>
      <c r="AF217">
        <v>0</v>
      </c>
      <c r="AG217">
        <v>0</v>
      </c>
      <c r="AH217">
        <v>0</v>
      </c>
      <c r="AI217">
        <v>0</v>
      </c>
      <c r="AJ217">
        <v>0</v>
      </c>
      <c r="AK217">
        <v>0</v>
      </c>
      <c r="AL217">
        <v>0</v>
      </c>
      <c r="AM217">
        <v>0</v>
      </c>
      <c r="AN217">
        <v>0</v>
      </c>
      <c r="AO217">
        <v>0</v>
      </c>
      <c r="AP217">
        <v>0</v>
      </c>
      <c r="AQ217">
        <v>0</v>
      </c>
      <c r="AR217">
        <v>0</v>
      </c>
      <c r="AS217">
        <v>0</v>
      </c>
      <c r="AT217">
        <v>0</v>
      </c>
      <c r="AU217">
        <v>0</v>
      </c>
      <c r="AV217">
        <v>0</v>
      </c>
      <c r="AW217">
        <v>0</v>
      </c>
      <c r="AX217">
        <v>0</v>
      </c>
      <c r="AY217">
        <v>0</v>
      </c>
      <c r="AZ217">
        <v>0</v>
      </c>
      <c r="BA217">
        <v>0</v>
      </c>
      <c r="BB217">
        <v>0</v>
      </c>
      <c r="BC217">
        <v>0</v>
      </c>
      <c r="BD217">
        <v>0</v>
      </c>
      <c r="BE217">
        <v>0</v>
      </c>
      <c r="BF217">
        <v>0</v>
      </c>
      <c r="BG217">
        <v>0</v>
      </c>
      <c r="BH217">
        <v>0</v>
      </c>
      <c r="BI217">
        <v>0</v>
      </c>
      <c r="BJ217">
        <v>0</v>
      </c>
      <c r="BK217">
        <v>0</v>
      </c>
      <c r="BL217">
        <v>0</v>
      </c>
      <c r="BM217">
        <v>0</v>
      </c>
      <c r="BN217">
        <v>0</v>
      </c>
      <c r="BO217">
        <v>10364</v>
      </c>
      <c r="BP217">
        <v>19</v>
      </c>
      <c r="BQ217">
        <v>0</v>
      </c>
      <c r="BR217">
        <v>0</v>
      </c>
      <c r="BS217">
        <v>0</v>
      </c>
      <c r="BT217">
        <v>0</v>
      </c>
      <c r="BU217">
        <v>0</v>
      </c>
      <c r="BV217">
        <v>0</v>
      </c>
      <c r="BW217">
        <v>0</v>
      </c>
      <c r="BX217">
        <v>0</v>
      </c>
      <c r="BY217">
        <v>10383</v>
      </c>
    </row>
    <row r="218" spans="1:77" hidden="1" x14ac:dyDescent="0.25">
      <c r="A218" t="str">
        <f t="shared" si="6"/>
        <v>201003 Fegyveres szervek középfokú képesítést nem igénylő foglalkozásaiI6 Gimnázium</v>
      </c>
      <c r="B218" t="str">
        <f t="shared" si="7"/>
        <v>201003 Fegyveres szervek középfokú képesítést nem igénylő foglalkozásaiI6 Gimnázium</v>
      </c>
      <c r="C218">
        <v>3989</v>
      </c>
      <c r="D218" t="s">
        <v>168</v>
      </c>
      <c r="E218" t="s">
        <v>169</v>
      </c>
      <c r="F218" s="4" t="s">
        <v>170</v>
      </c>
      <c r="H218" t="s">
        <v>162</v>
      </c>
      <c r="I218">
        <v>614</v>
      </c>
      <c r="J218">
        <v>3</v>
      </c>
      <c r="K218" t="s">
        <v>69</v>
      </c>
      <c r="L218" t="s">
        <v>70</v>
      </c>
      <c r="M218">
        <v>0</v>
      </c>
      <c r="N218">
        <v>0</v>
      </c>
      <c r="O218">
        <v>0</v>
      </c>
      <c r="P218">
        <v>0</v>
      </c>
      <c r="Q218">
        <v>0</v>
      </c>
      <c r="R218">
        <v>0</v>
      </c>
      <c r="S218">
        <v>0</v>
      </c>
      <c r="T218">
        <v>0</v>
      </c>
      <c r="U218">
        <v>0</v>
      </c>
      <c r="V218">
        <v>0</v>
      </c>
      <c r="W218">
        <v>0</v>
      </c>
      <c r="X218">
        <v>0</v>
      </c>
      <c r="Y218">
        <v>0</v>
      </c>
      <c r="Z218">
        <v>0</v>
      </c>
      <c r="AA218">
        <v>0</v>
      </c>
      <c r="AB218">
        <v>0</v>
      </c>
      <c r="AC218">
        <v>0</v>
      </c>
      <c r="AD218">
        <v>0</v>
      </c>
      <c r="AE218">
        <v>0</v>
      </c>
      <c r="AF218">
        <v>0</v>
      </c>
      <c r="AG218">
        <v>0</v>
      </c>
      <c r="AH218">
        <v>0</v>
      </c>
      <c r="AI218">
        <v>0</v>
      </c>
      <c r="AJ218">
        <v>0</v>
      </c>
      <c r="AK218">
        <v>0</v>
      </c>
      <c r="AL218">
        <v>0</v>
      </c>
      <c r="AM218">
        <v>0</v>
      </c>
      <c r="AN218">
        <v>0</v>
      </c>
      <c r="AO218">
        <v>0</v>
      </c>
      <c r="AP218">
        <v>0</v>
      </c>
      <c r="AQ218">
        <v>0</v>
      </c>
      <c r="AR218">
        <v>0</v>
      </c>
      <c r="AS218">
        <v>0</v>
      </c>
      <c r="AT218">
        <v>0</v>
      </c>
      <c r="AU218">
        <v>0</v>
      </c>
      <c r="AV218">
        <v>0</v>
      </c>
      <c r="AW218">
        <v>0</v>
      </c>
      <c r="AX218">
        <v>0</v>
      </c>
      <c r="AY218">
        <v>0</v>
      </c>
      <c r="AZ218">
        <v>0</v>
      </c>
      <c r="BA218">
        <v>0</v>
      </c>
      <c r="BB218">
        <v>0</v>
      </c>
      <c r="BC218">
        <v>0</v>
      </c>
      <c r="BD218">
        <v>0</v>
      </c>
      <c r="BE218">
        <v>0</v>
      </c>
      <c r="BF218">
        <v>0</v>
      </c>
      <c r="BG218">
        <v>0</v>
      </c>
      <c r="BH218">
        <v>0</v>
      </c>
      <c r="BI218">
        <v>0</v>
      </c>
      <c r="BJ218">
        <v>0</v>
      </c>
      <c r="BK218">
        <v>0</v>
      </c>
      <c r="BL218">
        <v>0</v>
      </c>
      <c r="BM218">
        <v>0</v>
      </c>
      <c r="BN218">
        <v>0</v>
      </c>
      <c r="BO218">
        <v>525</v>
      </c>
      <c r="BP218">
        <v>0</v>
      </c>
      <c r="BQ218">
        <v>0</v>
      </c>
      <c r="BR218">
        <v>0</v>
      </c>
      <c r="BS218">
        <v>0</v>
      </c>
      <c r="BT218">
        <v>0</v>
      </c>
      <c r="BU218">
        <v>0</v>
      </c>
      <c r="BV218">
        <v>0</v>
      </c>
      <c r="BW218">
        <v>0</v>
      </c>
      <c r="BX218">
        <v>0</v>
      </c>
      <c r="BY218">
        <v>525</v>
      </c>
    </row>
    <row r="219" spans="1:77" hidden="1" x14ac:dyDescent="0.25">
      <c r="A219" t="str">
        <f t="shared" si="6"/>
        <v>201011 Törvényhozók, igazgatási és érdek-képviseleti vezetőkI6 Gimnázium</v>
      </c>
      <c r="B219" t="str">
        <f t="shared" si="7"/>
        <v>201011 Törvényhozók, igazgatási és érdek-képviseleti vezetőkI6 Gimnázium</v>
      </c>
      <c r="C219">
        <v>3990</v>
      </c>
      <c r="D219" t="s">
        <v>168</v>
      </c>
      <c r="E219" t="s">
        <v>169</v>
      </c>
      <c r="F219" s="4" t="s">
        <v>170</v>
      </c>
      <c r="H219" t="s">
        <v>162</v>
      </c>
      <c r="I219">
        <v>615</v>
      </c>
      <c r="J219">
        <v>4</v>
      </c>
      <c r="K219" t="s">
        <v>71</v>
      </c>
      <c r="L219" t="s">
        <v>111</v>
      </c>
      <c r="M219">
        <v>0</v>
      </c>
      <c r="N219">
        <v>0</v>
      </c>
      <c r="O219">
        <v>0</v>
      </c>
      <c r="P219">
        <v>0</v>
      </c>
      <c r="Q219">
        <v>0</v>
      </c>
      <c r="R219">
        <v>0</v>
      </c>
      <c r="S219">
        <v>0</v>
      </c>
      <c r="T219">
        <v>0</v>
      </c>
      <c r="U219">
        <v>0</v>
      </c>
      <c r="V219">
        <v>0</v>
      </c>
      <c r="W219">
        <v>0</v>
      </c>
      <c r="X219">
        <v>0</v>
      </c>
      <c r="Y219">
        <v>0</v>
      </c>
      <c r="Z219">
        <v>0</v>
      </c>
      <c r="AA219">
        <v>0</v>
      </c>
      <c r="AB219">
        <v>0</v>
      </c>
      <c r="AC219">
        <v>0</v>
      </c>
      <c r="AD219">
        <v>0</v>
      </c>
      <c r="AE219">
        <v>0</v>
      </c>
      <c r="AF219">
        <v>0</v>
      </c>
      <c r="AG219">
        <v>0</v>
      </c>
      <c r="AH219">
        <v>0</v>
      </c>
      <c r="AI219">
        <v>0</v>
      </c>
      <c r="AJ219">
        <v>0</v>
      </c>
      <c r="AK219">
        <v>0</v>
      </c>
      <c r="AL219">
        <v>0</v>
      </c>
      <c r="AM219">
        <v>0</v>
      </c>
      <c r="AN219">
        <v>0</v>
      </c>
      <c r="AO219">
        <v>0</v>
      </c>
      <c r="AP219">
        <v>0</v>
      </c>
      <c r="AQ219">
        <v>0</v>
      </c>
      <c r="AR219">
        <v>0</v>
      </c>
      <c r="AS219">
        <v>0</v>
      </c>
      <c r="AT219">
        <v>0</v>
      </c>
      <c r="AU219">
        <v>0</v>
      </c>
      <c r="AV219">
        <v>0</v>
      </c>
      <c r="AW219">
        <v>0</v>
      </c>
      <c r="AX219">
        <v>0</v>
      </c>
      <c r="AY219">
        <v>0</v>
      </c>
      <c r="AZ219">
        <v>0</v>
      </c>
      <c r="BA219">
        <v>0</v>
      </c>
      <c r="BB219">
        <v>0</v>
      </c>
      <c r="BC219">
        <v>0</v>
      </c>
      <c r="BD219">
        <v>0</v>
      </c>
      <c r="BE219">
        <v>0</v>
      </c>
      <c r="BF219">
        <v>0</v>
      </c>
      <c r="BG219">
        <v>0</v>
      </c>
      <c r="BH219">
        <v>0</v>
      </c>
      <c r="BI219">
        <v>0</v>
      </c>
      <c r="BJ219">
        <v>0</v>
      </c>
      <c r="BK219">
        <v>0</v>
      </c>
      <c r="BL219">
        <v>0</v>
      </c>
      <c r="BM219">
        <v>0</v>
      </c>
      <c r="BN219">
        <v>0</v>
      </c>
      <c r="BO219">
        <v>708</v>
      </c>
      <c r="BP219">
        <v>4</v>
      </c>
      <c r="BQ219">
        <v>5</v>
      </c>
      <c r="BR219">
        <v>10</v>
      </c>
      <c r="BS219">
        <v>0</v>
      </c>
      <c r="BT219">
        <v>1</v>
      </c>
      <c r="BU219">
        <v>0</v>
      </c>
      <c r="BV219">
        <v>0</v>
      </c>
      <c r="BW219">
        <v>0</v>
      </c>
      <c r="BX219">
        <v>0</v>
      </c>
      <c r="BY219">
        <v>728</v>
      </c>
    </row>
    <row r="220" spans="1:77" hidden="1" x14ac:dyDescent="0.25">
      <c r="A220" t="str">
        <f t="shared" si="6"/>
        <v>201012 Gazdasági, költségvetési szervezetek vezetőiI6 Gimnázium</v>
      </c>
      <c r="B220" t="str">
        <f t="shared" si="7"/>
        <v>201012 Gazdasági, költségvetési szervezetek vezetőiI6 Gimnázium</v>
      </c>
      <c r="C220">
        <v>3991</v>
      </c>
      <c r="D220" t="s">
        <v>168</v>
      </c>
      <c r="E220" t="s">
        <v>169</v>
      </c>
      <c r="F220" s="4" t="s">
        <v>170</v>
      </c>
      <c r="H220" t="s">
        <v>162</v>
      </c>
      <c r="I220">
        <v>616</v>
      </c>
      <c r="J220">
        <v>5</v>
      </c>
      <c r="K220" t="s">
        <v>72</v>
      </c>
      <c r="L220" t="s">
        <v>112</v>
      </c>
      <c r="M220">
        <v>46</v>
      </c>
      <c r="N220">
        <v>34</v>
      </c>
      <c r="O220">
        <v>0</v>
      </c>
      <c r="P220">
        <v>0</v>
      </c>
      <c r="Q220">
        <v>49</v>
      </c>
      <c r="R220">
        <v>68</v>
      </c>
      <c r="S220">
        <v>18</v>
      </c>
      <c r="T220">
        <v>57</v>
      </c>
      <c r="U220">
        <v>55</v>
      </c>
      <c r="V220">
        <v>0</v>
      </c>
      <c r="W220">
        <v>0</v>
      </c>
      <c r="X220">
        <v>17</v>
      </c>
      <c r="Y220">
        <v>30</v>
      </c>
      <c r="Z220">
        <v>108</v>
      </c>
      <c r="AA220">
        <v>8</v>
      </c>
      <c r="AB220">
        <v>34</v>
      </c>
      <c r="AC220">
        <v>30</v>
      </c>
      <c r="AD220">
        <v>24</v>
      </c>
      <c r="AE220">
        <v>0</v>
      </c>
      <c r="AF220">
        <v>13</v>
      </c>
      <c r="AG220">
        <v>21</v>
      </c>
      <c r="AH220">
        <v>97</v>
      </c>
      <c r="AI220">
        <v>0</v>
      </c>
      <c r="AJ220">
        <v>0</v>
      </c>
      <c r="AK220">
        <v>0</v>
      </c>
      <c r="AL220">
        <v>77</v>
      </c>
      <c r="AM220">
        <v>443</v>
      </c>
      <c r="AN220">
        <v>115</v>
      </c>
      <c r="AO220">
        <v>489</v>
      </c>
      <c r="AP220">
        <v>234</v>
      </c>
      <c r="AQ220">
        <v>151</v>
      </c>
      <c r="AR220">
        <v>35</v>
      </c>
      <c r="AS220">
        <v>5</v>
      </c>
      <c r="AT220">
        <v>21</v>
      </c>
      <c r="AU220">
        <v>58</v>
      </c>
      <c r="AV220">
        <v>115</v>
      </c>
      <c r="AW220">
        <v>10</v>
      </c>
      <c r="AX220">
        <v>83</v>
      </c>
      <c r="AY220">
        <v>17</v>
      </c>
      <c r="AZ220">
        <v>53</v>
      </c>
      <c r="BA220">
        <v>62</v>
      </c>
      <c r="BB220">
        <v>0</v>
      </c>
      <c r="BC220">
        <v>0</v>
      </c>
      <c r="BD220">
        <v>351</v>
      </c>
      <c r="BE220">
        <v>0</v>
      </c>
      <c r="BF220">
        <v>5</v>
      </c>
      <c r="BG220">
        <v>156</v>
      </c>
      <c r="BH220">
        <v>23</v>
      </c>
      <c r="BI220">
        <v>15</v>
      </c>
      <c r="BJ220">
        <v>10</v>
      </c>
      <c r="BK220">
        <v>76</v>
      </c>
      <c r="BL220">
        <v>10</v>
      </c>
      <c r="BM220">
        <v>36</v>
      </c>
      <c r="BN220">
        <v>287</v>
      </c>
      <c r="BO220">
        <v>25</v>
      </c>
      <c r="BP220">
        <v>203</v>
      </c>
      <c r="BQ220">
        <v>39</v>
      </c>
      <c r="BR220">
        <v>33</v>
      </c>
      <c r="BS220">
        <v>32</v>
      </c>
      <c r="BT220">
        <v>6</v>
      </c>
      <c r="BU220">
        <v>1</v>
      </c>
      <c r="BV220">
        <v>0</v>
      </c>
      <c r="BW220">
        <v>77</v>
      </c>
      <c r="BX220">
        <v>0</v>
      </c>
      <c r="BY220">
        <v>4062</v>
      </c>
    </row>
    <row r="221" spans="1:77" hidden="1" x14ac:dyDescent="0.25">
      <c r="A221" t="str">
        <f t="shared" si="6"/>
        <v>201013 Termelési és szolgáltatást nyújtó egységek vezetőiI6 Gimnázium</v>
      </c>
      <c r="B221" t="str">
        <f t="shared" si="7"/>
        <v>201013 Termelési és szolgáltatást nyújtó egységek vezetőiI6 Gimnázium</v>
      </c>
      <c r="C221">
        <v>3992</v>
      </c>
      <c r="D221" t="s">
        <v>168</v>
      </c>
      <c r="E221" t="s">
        <v>169</v>
      </c>
      <c r="F221" s="4" t="s">
        <v>170</v>
      </c>
      <c r="H221" t="s">
        <v>162</v>
      </c>
      <c r="I221">
        <v>617</v>
      </c>
      <c r="J221">
        <v>6</v>
      </c>
      <c r="K221" t="s">
        <v>73</v>
      </c>
      <c r="L221" t="s">
        <v>113</v>
      </c>
      <c r="M221">
        <v>116.66666666666666</v>
      </c>
      <c r="N221">
        <v>18.5</v>
      </c>
      <c r="O221">
        <v>11.666666666666666</v>
      </c>
      <c r="P221">
        <v>115.66666666666667</v>
      </c>
      <c r="Q221">
        <v>107.63333333333333</v>
      </c>
      <c r="R221">
        <v>45.333333333333329</v>
      </c>
      <c r="S221">
        <v>7.9999999999999991</v>
      </c>
      <c r="T221">
        <v>9</v>
      </c>
      <c r="U221">
        <v>42.666666666666664</v>
      </c>
      <c r="V221">
        <v>8</v>
      </c>
      <c r="W221">
        <v>38.166666666666664</v>
      </c>
      <c r="X221">
        <v>17</v>
      </c>
      <c r="Y221">
        <v>70.333333333333329</v>
      </c>
      <c r="Z221">
        <v>52.999999999999993</v>
      </c>
      <c r="AA221">
        <v>22</v>
      </c>
      <c r="AB221">
        <v>146.16666666666669</v>
      </c>
      <c r="AC221">
        <v>46.666666666666671</v>
      </c>
      <c r="AD221">
        <v>49.666666666666671</v>
      </c>
      <c r="AE221">
        <v>40</v>
      </c>
      <c r="AF221">
        <v>9</v>
      </c>
      <c r="AG221">
        <v>0</v>
      </c>
      <c r="AH221">
        <v>142.66666666666669</v>
      </c>
      <c r="AI221">
        <v>117</v>
      </c>
      <c r="AJ221">
        <v>59.333333333333336</v>
      </c>
      <c r="AK221">
        <v>55.166666666666664</v>
      </c>
      <c r="AL221">
        <v>37</v>
      </c>
      <c r="AM221">
        <v>768.83333333333326</v>
      </c>
      <c r="AN221">
        <v>361.4666666666667</v>
      </c>
      <c r="AO221">
        <v>1402</v>
      </c>
      <c r="AP221">
        <v>1739.7333333333333</v>
      </c>
      <c r="AQ221">
        <v>251.66666666666666</v>
      </c>
      <c r="AR221">
        <v>0</v>
      </c>
      <c r="AS221">
        <v>6.333333333333333</v>
      </c>
      <c r="AT221">
        <v>218.33333333333331</v>
      </c>
      <c r="AU221">
        <v>26</v>
      </c>
      <c r="AV221">
        <v>450.8</v>
      </c>
      <c r="AW221">
        <v>32.333333333333336</v>
      </c>
      <c r="AX221">
        <v>129.33333333333331</v>
      </c>
      <c r="AY221">
        <v>39</v>
      </c>
      <c r="AZ221">
        <v>142</v>
      </c>
      <c r="BA221">
        <v>340.33333333333331</v>
      </c>
      <c r="BB221">
        <v>4.333333333333333</v>
      </c>
      <c r="BC221">
        <v>170.2</v>
      </c>
      <c r="BD221">
        <v>328.16666666666669</v>
      </c>
      <c r="BE221">
        <v>0</v>
      </c>
      <c r="BF221">
        <v>37.666666666666671</v>
      </c>
      <c r="BG221">
        <v>151</v>
      </c>
      <c r="BH221">
        <v>20.333333333333332</v>
      </c>
      <c r="BI221">
        <v>124</v>
      </c>
      <c r="BJ221">
        <v>147.66666666666666</v>
      </c>
      <c r="BK221">
        <v>20</v>
      </c>
      <c r="BL221">
        <v>141.19999999999999</v>
      </c>
      <c r="BM221">
        <v>116.4</v>
      </c>
      <c r="BN221">
        <v>149.66666666666666</v>
      </c>
      <c r="BO221">
        <v>86.333333333333329</v>
      </c>
      <c r="BP221">
        <v>202.33333333333334</v>
      </c>
      <c r="BQ221">
        <v>152.66666666666669</v>
      </c>
      <c r="BR221">
        <v>279.5</v>
      </c>
      <c r="BS221">
        <v>180</v>
      </c>
      <c r="BT221">
        <v>14.666666666666666</v>
      </c>
      <c r="BU221">
        <v>0</v>
      </c>
      <c r="BV221">
        <v>49</v>
      </c>
      <c r="BW221">
        <v>7.333333333333333</v>
      </c>
      <c r="BX221">
        <v>0</v>
      </c>
      <c r="BY221">
        <v>9676.9333333333325</v>
      </c>
    </row>
    <row r="222" spans="1:77" hidden="1" x14ac:dyDescent="0.25">
      <c r="A222" t="str">
        <f t="shared" si="6"/>
        <v>201014 Gazdasági tevékenységet segítő egységek vezetőiI6 Gimnázium</v>
      </c>
      <c r="B222" t="str">
        <f t="shared" si="7"/>
        <v>201014 Gazdasági tevékenységet segítő egységek vezetőiI6 Gimnázium</v>
      </c>
      <c r="C222">
        <v>3993</v>
      </c>
      <c r="D222" t="s">
        <v>168</v>
      </c>
      <c r="E222" t="s">
        <v>169</v>
      </c>
      <c r="F222" s="4" t="s">
        <v>170</v>
      </c>
      <c r="H222" t="s">
        <v>162</v>
      </c>
      <c r="I222">
        <v>618</v>
      </c>
      <c r="J222">
        <v>7</v>
      </c>
      <c r="K222" t="s">
        <v>74</v>
      </c>
      <c r="L222" t="s">
        <v>114</v>
      </c>
      <c r="M222">
        <v>29</v>
      </c>
      <c r="N222">
        <v>0</v>
      </c>
      <c r="O222">
        <v>0</v>
      </c>
      <c r="P222">
        <v>4</v>
      </c>
      <c r="Q222">
        <v>24</v>
      </c>
      <c r="R222">
        <v>6</v>
      </c>
      <c r="S222">
        <v>0</v>
      </c>
      <c r="T222">
        <v>0</v>
      </c>
      <c r="U222">
        <v>112</v>
      </c>
      <c r="V222">
        <v>0</v>
      </c>
      <c r="W222">
        <v>19</v>
      </c>
      <c r="X222">
        <v>0</v>
      </c>
      <c r="Y222">
        <v>20</v>
      </c>
      <c r="Z222">
        <v>33</v>
      </c>
      <c r="AA222">
        <v>0</v>
      </c>
      <c r="AB222">
        <v>10</v>
      </c>
      <c r="AC222">
        <v>10</v>
      </c>
      <c r="AD222">
        <v>0</v>
      </c>
      <c r="AE222">
        <v>44</v>
      </c>
      <c r="AF222">
        <v>0</v>
      </c>
      <c r="AG222">
        <v>0</v>
      </c>
      <c r="AH222">
        <v>4</v>
      </c>
      <c r="AI222">
        <v>0</v>
      </c>
      <c r="AJ222">
        <v>65</v>
      </c>
      <c r="AK222">
        <v>9</v>
      </c>
      <c r="AL222">
        <v>8</v>
      </c>
      <c r="AM222">
        <v>66</v>
      </c>
      <c r="AN222">
        <v>28</v>
      </c>
      <c r="AO222">
        <v>91</v>
      </c>
      <c r="AP222">
        <v>102</v>
      </c>
      <c r="AQ222">
        <v>42</v>
      </c>
      <c r="AR222">
        <v>0</v>
      </c>
      <c r="AS222">
        <v>0</v>
      </c>
      <c r="AT222">
        <v>20</v>
      </c>
      <c r="AU222">
        <v>0</v>
      </c>
      <c r="AV222">
        <v>16</v>
      </c>
      <c r="AW222">
        <v>0</v>
      </c>
      <c r="AX222">
        <v>25</v>
      </c>
      <c r="AY222">
        <v>11</v>
      </c>
      <c r="AZ222">
        <v>5</v>
      </c>
      <c r="BA222">
        <v>137</v>
      </c>
      <c r="BB222">
        <v>21</v>
      </c>
      <c r="BC222">
        <v>4</v>
      </c>
      <c r="BD222">
        <v>21</v>
      </c>
      <c r="BE222">
        <v>0</v>
      </c>
      <c r="BF222">
        <v>57</v>
      </c>
      <c r="BG222">
        <v>5</v>
      </c>
      <c r="BH222">
        <v>24</v>
      </c>
      <c r="BI222">
        <v>5</v>
      </c>
      <c r="BJ222">
        <v>1</v>
      </c>
      <c r="BK222">
        <v>0</v>
      </c>
      <c r="BL222">
        <v>0</v>
      </c>
      <c r="BM222">
        <v>10</v>
      </c>
      <c r="BN222">
        <v>25</v>
      </c>
      <c r="BO222">
        <v>50</v>
      </c>
      <c r="BP222">
        <v>61</v>
      </c>
      <c r="BQ222">
        <v>32</v>
      </c>
      <c r="BR222">
        <v>50</v>
      </c>
      <c r="BS222">
        <v>25</v>
      </c>
      <c r="BT222">
        <v>8</v>
      </c>
      <c r="BU222">
        <v>8</v>
      </c>
      <c r="BV222">
        <v>5</v>
      </c>
      <c r="BW222">
        <v>12</v>
      </c>
      <c r="BX222">
        <v>0</v>
      </c>
      <c r="BY222">
        <v>1364</v>
      </c>
    </row>
    <row r="223" spans="1:77" hidden="1" x14ac:dyDescent="0.25">
      <c r="A223" t="str">
        <f t="shared" si="6"/>
        <v>201021 Műszaki, informatikai és természettudományi foglalkozásokI6 Gimnázium</v>
      </c>
      <c r="B223" t="str">
        <f t="shared" si="7"/>
        <v>201021 Műszaki, informatikai és természettudományi foglalkozásokI6 Gimnázium</v>
      </c>
      <c r="C223">
        <v>3994</v>
      </c>
      <c r="D223" t="s">
        <v>168</v>
      </c>
      <c r="E223" t="s">
        <v>169</v>
      </c>
      <c r="F223" s="4" t="s">
        <v>170</v>
      </c>
      <c r="H223" t="s">
        <v>162</v>
      </c>
      <c r="I223">
        <v>619</v>
      </c>
      <c r="J223">
        <v>8</v>
      </c>
      <c r="K223" t="s">
        <v>75</v>
      </c>
      <c r="L223" t="s">
        <v>115</v>
      </c>
      <c r="M223">
        <v>7.7</v>
      </c>
      <c r="N223">
        <v>0</v>
      </c>
      <c r="O223">
        <v>0</v>
      </c>
      <c r="P223">
        <v>1.6</v>
      </c>
      <c r="Q223">
        <v>57.4</v>
      </c>
      <c r="R223">
        <v>0</v>
      </c>
      <c r="S223">
        <v>0</v>
      </c>
      <c r="T223">
        <v>6</v>
      </c>
      <c r="U223">
        <v>75.2</v>
      </c>
      <c r="V223">
        <v>0.5</v>
      </c>
      <c r="W223">
        <v>6</v>
      </c>
      <c r="X223">
        <v>8.1999999999999993</v>
      </c>
      <c r="Y223">
        <v>0</v>
      </c>
      <c r="Z223">
        <v>3.8000000000000003</v>
      </c>
      <c r="AA223">
        <v>5</v>
      </c>
      <c r="AB223">
        <v>10</v>
      </c>
      <c r="AC223">
        <v>193</v>
      </c>
      <c r="AD223">
        <v>5</v>
      </c>
      <c r="AE223">
        <v>15.6</v>
      </c>
      <c r="AF223">
        <v>7</v>
      </c>
      <c r="AG223">
        <v>0</v>
      </c>
      <c r="AH223">
        <v>13.5</v>
      </c>
      <c r="AI223">
        <v>36</v>
      </c>
      <c r="AJ223">
        <v>27.8</v>
      </c>
      <c r="AK223">
        <v>21.5</v>
      </c>
      <c r="AL223">
        <v>1.8</v>
      </c>
      <c r="AM223">
        <v>2.7</v>
      </c>
      <c r="AN223">
        <v>39</v>
      </c>
      <c r="AO223">
        <v>153.69999999999999</v>
      </c>
      <c r="AP223">
        <v>166.8</v>
      </c>
      <c r="AQ223">
        <v>8.4</v>
      </c>
      <c r="AR223">
        <v>0</v>
      </c>
      <c r="AS223">
        <v>16.2</v>
      </c>
      <c r="AT223">
        <v>38.9</v>
      </c>
      <c r="AU223">
        <v>39.200000000000003</v>
      </c>
      <c r="AV223">
        <v>0.5</v>
      </c>
      <c r="AW223">
        <v>47.5</v>
      </c>
      <c r="AX223">
        <v>8.9</v>
      </c>
      <c r="AY223">
        <v>133.19999999999999</v>
      </c>
      <c r="AZ223">
        <v>875.7</v>
      </c>
      <c r="BA223">
        <v>137.60000000000002</v>
      </c>
      <c r="BB223">
        <v>11.6</v>
      </c>
      <c r="BC223">
        <v>38.6</v>
      </c>
      <c r="BD223">
        <v>31.2</v>
      </c>
      <c r="BE223">
        <v>0</v>
      </c>
      <c r="BF223">
        <v>77.5</v>
      </c>
      <c r="BG223">
        <v>23</v>
      </c>
      <c r="BH223">
        <v>110.4</v>
      </c>
      <c r="BI223">
        <v>4</v>
      </c>
      <c r="BJ223">
        <v>3.4</v>
      </c>
      <c r="BK223">
        <v>0</v>
      </c>
      <c r="BL223">
        <v>43.1</v>
      </c>
      <c r="BM223">
        <v>0</v>
      </c>
      <c r="BN223">
        <v>103.9</v>
      </c>
      <c r="BO223">
        <v>191.73333333333332</v>
      </c>
      <c r="BP223">
        <v>131.19999999999999</v>
      </c>
      <c r="BQ223">
        <v>71.8</v>
      </c>
      <c r="BR223">
        <v>8.6000000000000014</v>
      </c>
      <c r="BS223">
        <v>55.8</v>
      </c>
      <c r="BT223">
        <v>5.6</v>
      </c>
      <c r="BU223">
        <v>2</v>
      </c>
      <c r="BV223">
        <v>6</v>
      </c>
      <c r="BW223">
        <v>0</v>
      </c>
      <c r="BX223">
        <v>0</v>
      </c>
      <c r="BY223">
        <v>3090.333333333333</v>
      </c>
    </row>
    <row r="224" spans="1:77" hidden="1" x14ac:dyDescent="0.25">
      <c r="A224" t="str">
        <f t="shared" si="6"/>
        <v>201022 Egészségügyi foglalkozások (felsőfokú képzettséghez kapcsolódó)I6 Gimnázium</v>
      </c>
      <c r="B224" t="str">
        <f t="shared" si="7"/>
        <v>201022 Egészségügyi foglalkozások (felsőfokú képzettséghez kapcsolódó)I6 Gimnázium</v>
      </c>
      <c r="C224">
        <v>3995</v>
      </c>
      <c r="D224" t="s">
        <v>168</v>
      </c>
      <c r="E224" t="s">
        <v>169</v>
      </c>
      <c r="F224" s="4" t="s">
        <v>170</v>
      </c>
      <c r="H224" t="s">
        <v>162</v>
      </c>
      <c r="I224">
        <v>620</v>
      </c>
      <c r="J224">
        <v>9</v>
      </c>
      <c r="K224" t="s">
        <v>76</v>
      </c>
      <c r="L224" t="s">
        <v>116</v>
      </c>
      <c r="M224">
        <v>0</v>
      </c>
      <c r="N224">
        <v>0</v>
      </c>
      <c r="O224">
        <v>0</v>
      </c>
      <c r="P224">
        <v>0</v>
      </c>
      <c r="Q224">
        <v>0</v>
      </c>
      <c r="R224">
        <v>0</v>
      </c>
      <c r="S224">
        <v>0</v>
      </c>
      <c r="T224">
        <v>0</v>
      </c>
      <c r="U224">
        <v>0</v>
      </c>
      <c r="V224">
        <v>0</v>
      </c>
      <c r="W224">
        <v>0</v>
      </c>
      <c r="X224">
        <v>0</v>
      </c>
      <c r="Y224">
        <v>0</v>
      </c>
      <c r="Z224">
        <v>0</v>
      </c>
      <c r="AA224">
        <v>0</v>
      </c>
      <c r="AB224">
        <v>0</v>
      </c>
      <c r="AC224">
        <v>0</v>
      </c>
      <c r="AD224">
        <v>0</v>
      </c>
      <c r="AE224">
        <v>0</v>
      </c>
      <c r="AF224">
        <v>0</v>
      </c>
      <c r="AG224">
        <v>0</v>
      </c>
      <c r="AH224">
        <v>0</v>
      </c>
      <c r="AI224">
        <v>0</v>
      </c>
      <c r="AJ224">
        <v>0</v>
      </c>
      <c r="AK224">
        <v>0</v>
      </c>
      <c r="AL224">
        <v>0</v>
      </c>
      <c r="AM224">
        <v>0</v>
      </c>
      <c r="AN224">
        <v>0</v>
      </c>
      <c r="AO224">
        <v>0</v>
      </c>
      <c r="AP224">
        <v>0</v>
      </c>
      <c r="AQ224">
        <v>0</v>
      </c>
      <c r="AR224">
        <v>0</v>
      </c>
      <c r="AS224">
        <v>0</v>
      </c>
      <c r="AT224">
        <v>0</v>
      </c>
      <c r="AU224">
        <v>0</v>
      </c>
      <c r="AV224">
        <v>0</v>
      </c>
      <c r="AW224">
        <v>0</v>
      </c>
      <c r="AX224">
        <v>0</v>
      </c>
      <c r="AY224">
        <v>0</v>
      </c>
      <c r="AZ224">
        <v>0</v>
      </c>
      <c r="BA224">
        <v>0</v>
      </c>
      <c r="BB224">
        <v>0</v>
      </c>
      <c r="BC224">
        <v>0</v>
      </c>
      <c r="BD224">
        <v>0</v>
      </c>
      <c r="BE224">
        <v>0</v>
      </c>
      <c r="BF224">
        <v>0</v>
      </c>
      <c r="BG224">
        <v>0</v>
      </c>
      <c r="BH224">
        <v>0</v>
      </c>
      <c r="BI224">
        <v>0</v>
      </c>
      <c r="BJ224">
        <v>0</v>
      </c>
      <c r="BK224">
        <v>0</v>
      </c>
      <c r="BL224">
        <v>1</v>
      </c>
      <c r="BM224">
        <v>0</v>
      </c>
      <c r="BN224">
        <v>0</v>
      </c>
      <c r="BO224">
        <v>5</v>
      </c>
      <c r="BP224">
        <v>54</v>
      </c>
      <c r="BQ224">
        <v>203</v>
      </c>
      <c r="BR224">
        <v>5</v>
      </c>
      <c r="BS224">
        <v>0</v>
      </c>
      <c r="BT224">
        <v>0</v>
      </c>
      <c r="BU224">
        <v>0</v>
      </c>
      <c r="BV224">
        <v>0</v>
      </c>
      <c r="BW224">
        <v>0</v>
      </c>
      <c r="BX224">
        <v>0</v>
      </c>
      <c r="BY224">
        <v>268</v>
      </c>
    </row>
    <row r="225" spans="1:77" hidden="1" x14ac:dyDescent="0.25">
      <c r="A225" t="str">
        <f t="shared" si="6"/>
        <v>201023 Szociális szolgáltatási foglalkozások (felsőfokú képzettséghez kapcsolódó)I6 Gimnázium</v>
      </c>
      <c r="B225" t="str">
        <f t="shared" si="7"/>
        <v>201023 Szociális szolgáltatási foglalkozások (felsőfokú képzettséghez kapcsolódó)I6 Gimnázium</v>
      </c>
      <c r="C225">
        <v>3996</v>
      </c>
      <c r="D225" t="s">
        <v>168</v>
      </c>
      <c r="E225" t="s">
        <v>169</v>
      </c>
      <c r="F225" s="4" t="s">
        <v>170</v>
      </c>
      <c r="H225" t="s">
        <v>162</v>
      </c>
      <c r="I225">
        <v>621</v>
      </c>
      <c r="J225">
        <v>10</v>
      </c>
      <c r="K225" t="s">
        <v>77</v>
      </c>
      <c r="L225" t="s">
        <v>117</v>
      </c>
      <c r="M225">
        <v>0</v>
      </c>
      <c r="N225">
        <v>0</v>
      </c>
      <c r="O225">
        <v>0</v>
      </c>
      <c r="P225">
        <v>0</v>
      </c>
      <c r="Q225">
        <v>0</v>
      </c>
      <c r="R225">
        <v>0</v>
      </c>
      <c r="S225">
        <v>0</v>
      </c>
      <c r="T225">
        <v>0</v>
      </c>
      <c r="U225">
        <v>0</v>
      </c>
      <c r="V225">
        <v>0</v>
      </c>
      <c r="W225">
        <v>0</v>
      </c>
      <c r="X225">
        <v>0</v>
      </c>
      <c r="Y225">
        <v>0</v>
      </c>
      <c r="Z225">
        <v>0</v>
      </c>
      <c r="AA225">
        <v>0</v>
      </c>
      <c r="AB225">
        <v>0</v>
      </c>
      <c r="AC225">
        <v>0</v>
      </c>
      <c r="AD225">
        <v>0</v>
      </c>
      <c r="AE225">
        <v>0</v>
      </c>
      <c r="AF225">
        <v>0</v>
      </c>
      <c r="AG225">
        <v>0</v>
      </c>
      <c r="AH225">
        <v>0</v>
      </c>
      <c r="AI225">
        <v>0</v>
      </c>
      <c r="AJ225">
        <v>0</v>
      </c>
      <c r="AK225">
        <v>0</v>
      </c>
      <c r="AL225">
        <v>0</v>
      </c>
      <c r="AM225">
        <v>0</v>
      </c>
      <c r="AN225">
        <v>0</v>
      </c>
      <c r="AO225">
        <v>0</v>
      </c>
      <c r="AP225">
        <v>0</v>
      </c>
      <c r="AQ225">
        <v>0</v>
      </c>
      <c r="AR225">
        <v>0</v>
      </c>
      <c r="AS225">
        <v>0</v>
      </c>
      <c r="AT225">
        <v>0</v>
      </c>
      <c r="AU225">
        <v>0</v>
      </c>
      <c r="AV225">
        <v>0</v>
      </c>
      <c r="AW225">
        <v>0</v>
      </c>
      <c r="AX225">
        <v>0</v>
      </c>
      <c r="AY225">
        <v>0</v>
      </c>
      <c r="AZ225">
        <v>0</v>
      </c>
      <c r="BA225">
        <v>0</v>
      </c>
      <c r="BB225">
        <v>0</v>
      </c>
      <c r="BC225">
        <v>0</v>
      </c>
      <c r="BD225">
        <v>0</v>
      </c>
      <c r="BE225">
        <v>0</v>
      </c>
      <c r="BF225">
        <v>0</v>
      </c>
      <c r="BG225">
        <v>0</v>
      </c>
      <c r="BH225">
        <v>0</v>
      </c>
      <c r="BI225">
        <v>0</v>
      </c>
      <c r="BJ225">
        <v>0</v>
      </c>
      <c r="BK225">
        <v>0</v>
      </c>
      <c r="BL225">
        <v>0</v>
      </c>
      <c r="BM225">
        <v>0</v>
      </c>
      <c r="BN225">
        <v>0</v>
      </c>
      <c r="BO225">
        <v>4</v>
      </c>
      <c r="BP225">
        <v>0</v>
      </c>
      <c r="BQ225">
        <v>0</v>
      </c>
      <c r="BR225">
        <v>1</v>
      </c>
      <c r="BS225">
        <v>0</v>
      </c>
      <c r="BT225">
        <v>0</v>
      </c>
      <c r="BU225">
        <v>0</v>
      </c>
      <c r="BV225">
        <v>0</v>
      </c>
      <c r="BW225">
        <v>0</v>
      </c>
      <c r="BX225">
        <v>0</v>
      </c>
      <c r="BY225">
        <v>5</v>
      </c>
    </row>
    <row r="226" spans="1:77" hidden="1" x14ac:dyDescent="0.25">
      <c r="A226" t="str">
        <f t="shared" si="6"/>
        <v>201024 Oktatók, pedagógusokI6 Gimnázium</v>
      </c>
      <c r="B226" t="str">
        <f t="shared" si="7"/>
        <v>201024 Oktatók, pedagógusokI6 Gimnázium</v>
      </c>
      <c r="C226">
        <v>3997</v>
      </c>
      <c r="D226" t="s">
        <v>168</v>
      </c>
      <c r="E226" t="s">
        <v>169</v>
      </c>
      <c r="F226" s="4" t="s">
        <v>170</v>
      </c>
      <c r="H226" t="s">
        <v>162</v>
      </c>
      <c r="I226">
        <v>622</v>
      </c>
      <c r="J226">
        <v>11</v>
      </c>
      <c r="K226" t="s">
        <v>78</v>
      </c>
      <c r="L226" t="s">
        <v>118</v>
      </c>
      <c r="M226">
        <v>0</v>
      </c>
      <c r="N226">
        <v>0</v>
      </c>
      <c r="O226">
        <v>0</v>
      </c>
      <c r="P226">
        <v>0</v>
      </c>
      <c r="Q226">
        <v>0</v>
      </c>
      <c r="R226">
        <v>0</v>
      </c>
      <c r="S226">
        <v>0</v>
      </c>
      <c r="T226">
        <v>0</v>
      </c>
      <c r="U226">
        <v>0</v>
      </c>
      <c r="V226">
        <v>0</v>
      </c>
      <c r="W226">
        <v>0</v>
      </c>
      <c r="X226">
        <v>0</v>
      </c>
      <c r="Y226">
        <v>0</v>
      </c>
      <c r="Z226">
        <v>3.333333333333333</v>
      </c>
      <c r="AA226">
        <v>0</v>
      </c>
      <c r="AB226">
        <v>0</v>
      </c>
      <c r="AC226">
        <v>0</v>
      </c>
      <c r="AD226">
        <v>0</v>
      </c>
      <c r="AE226">
        <v>0</v>
      </c>
      <c r="AF226">
        <v>0</v>
      </c>
      <c r="AG226">
        <v>0</v>
      </c>
      <c r="AH226">
        <v>17</v>
      </c>
      <c r="AI226">
        <v>0</v>
      </c>
      <c r="AJ226">
        <v>0</v>
      </c>
      <c r="AK226">
        <v>0</v>
      </c>
      <c r="AL226">
        <v>0</v>
      </c>
      <c r="AM226">
        <v>0</v>
      </c>
      <c r="AN226">
        <v>0</v>
      </c>
      <c r="AO226">
        <v>3.6666666666666665</v>
      </c>
      <c r="AP226">
        <v>3.6666666666666665</v>
      </c>
      <c r="AQ226">
        <v>0</v>
      </c>
      <c r="AR226">
        <v>0</v>
      </c>
      <c r="AS226">
        <v>0</v>
      </c>
      <c r="AT226">
        <v>60</v>
      </c>
      <c r="AU226">
        <v>0</v>
      </c>
      <c r="AV226">
        <v>0.66666666666666663</v>
      </c>
      <c r="AW226">
        <v>0</v>
      </c>
      <c r="AX226">
        <v>0</v>
      </c>
      <c r="AY226">
        <v>0</v>
      </c>
      <c r="AZ226">
        <v>4</v>
      </c>
      <c r="BA226">
        <v>0</v>
      </c>
      <c r="BB226">
        <v>0</v>
      </c>
      <c r="BC226">
        <v>0</v>
      </c>
      <c r="BD226">
        <v>0</v>
      </c>
      <c r="BE226">
        <v>0</v>
      </c>
      <c r="BF226">
        <v>0</v>
      </c>
      <c r="BG226">
        <v>0</v>
      </c>
      <c r="BH226">
        <v>0</v>
      </c>
      <c r="BI226">
        <v>0</v>
      </c>
      <c r="BJ226">
        <v>0</v>
      </c>
      <c r="BK226">
        <v>0</v>
      </c>
      <c r="BL226">
        <v>6.0000000000000009</v>
      </c>
      <c r="BM226">
        <v>0</v>
      </c>
      <c r="BN226">
        <v>1</v>
      </c>
      <c r="BO226">
        <v>87.333333333333343</v>
      </c>
      <c r="BP226">
        <v>941</v>
      </c>
      <c r="BQ226">
        <v>1</v>
      </c>
      <c r="BR226">
        <v>121.99999999999999</v>
      </c>
      <c r="BS226">
        <v>3.333333333333333</v>
      </c>
      <c r="BT226">
        <v>9.3333333333333321</v>
      </c>
      <c r="BU226">
        <v>1</v>
      </c>
      <c r="BV226">
        <v>0</v>
      </c>
      <c r="BW226">
        <v>0</v>
      </c>
      <c r="BX226">
        <v>0</v>
      </c>
      <c r="BY226">
        <v>1264.3333333333333</v>
      </c>
    </row>
    <row r="227" spans="1:77" hidden="1" x14ac:dyDescent="0.25">
      <c r="A227" t="str">
        <f t="shared" si="6"/>
        <v>201025 Gazdálkodási jellegű foglalkozásokI6 Gimnázium</v>
      </c>
      <c r="B227" t="str">
        <f t="shared" si="7"/>
        <v>201025 Gazdálkodási jellegű foglalkozásokI6 Gimnázium</v>
      </c>
      <c r="C227">
        <v>3998</v>
      </c>
      <c r="D227" t="s">
        <v>168</v>
      </c>
      <c r="E227" t="s">
        <v>169</v>
      </c>
      <c r="F227" s="4" t="s">
        <v>170</v>
      </c>
      <c r="H227" t="s">
        <v>162</v>
      </c>
      <c r="I227">
        <v>623</v>
      </c>
      <c r="J227">
        <v>12</v>
      </c>
      <c r="K227" t="s">
        <v>79</v>
      </c>
      <c r="L227" t="s">
        <v>119</v>
      </c>
      <c r="M227">
        <v>0</v>
      </c>
      <c r="N227">
        <v>0</v>
      </c>
      <c r="O227">
        <v>0</v>
      </c>
      <c r="P227">
        <v>0</v>
      </c>
      <c r="Q227">
        <v>8</v>
      </c>
      <c r="R227">
        <v>0</v>
      </c>
      <c r="S227">
        <v>0</v>
      </c>
      <c r="T227">
        <v>0</v>
      </c>
      <c r="U227">
        <v>0</v>
      </c>
      <c r="V227">
        <v>0</v>
      </c>
      <c r="W227">
        <v>0</v>
      </c>
      <c r="X227">
        <v>0</v>
      </c>
      <c r="Y227">
        <v>0</v>
      </c>
      <c r="Z227">
        <v>0</v>
      </c>
      <c r="AA227">
        <v>2.5</v>
      </c>
      <c r="AB227">
        <v>0</v>
      </c>
      <c r="AC227">
        <v>0</v>
      </c>
      <c r="AD227">
        <v>0</v>
      </c>
      <c r="AE227">
        <v>0</v>
      </c>
      <c r="AF227">
        <v>0</v>
      </c>
      <c r="AG227">
        <v>0</v>
      </c>
      <c r="AH227">
        <v>0</v>
      </c>
      <c r="AI227">
        <v>0</v>
      </c>
      <c r="AJ227">
        <v>0</v>
      </c>
      <c r="AK227">
        <v>0</v>
      </c>
      <c r="AL227">
        <v>0</v>
      </c>
      <c r="AM227">
        <v>0</v>
      </c>
      <c r="AN227">
        <v>0</v>
      </c>
      <c r="AO227">
        <v>2.5</v>
      </c>
      <c r="AP227">
        <v>0</v>
      </c>
      <c r="AQ227">
        <v>5.5</v>
      </c>
      <c r="AR227">
        <v>0</v>
      </c>
      <c r="AS227">
        <v>0</v>
      </c>
      <c r="AT227">
        <v>0</v>
      </c>
      <c r="AU227">
        <v>0</v>
      </c>
      <c r="AV227">
        <v>0</v>
      </c>
      <c r="AW227">
        <v>0</v>
      </c>
      <c r="AX227">
        <v>0</v>
      </c>
      <c r="AY227">
        <v>0</v>
      </c>
      <c r="AZ227">
        <v>0</v>
      </c>
      <c r="BA227">
        <v>8.5</v>
      </c>
      <c r="BB227">
        <v>0</v>
      </c>
      <c r="BC227">
        <v>0</v>
      </c>
      <c r="BD227">
        <v>8.5</v>
      </c>
      <c r="BE227">
        <v>0</v>
      </c>
      <c r="BF227">
        <v>30.5</v>
      </c>
      <c r="BG227">
        <v>0</v>
      </c>
      <c r="BH227">
        <v>0</v>
      </c>
      <c r="BI227">
        <v>0</v>
      </c>
      <c r="BJ227">
        <v>0</v>
      </c>
      <c r="BK227">
        <v>0</v>
      </c>
      <c r="BL227">
        <v>0</v>
      </c>
      <c r="BM227">
        <v>0</v>
      </c>
      <c r="BN227">
        <v>2.5</v>
      </c>
      <c r="BO227">
        <v>8.5</v>
      </c>
      <c r="BP227">
        <v>0</v>
      </c>
      <c r="BQ227">
        <v>0</v>
      </c>
      <c r="BR227">
        <v>0</v>
      </c>
      <c r="BS227">
        <v>0</v>
      </c>
      <c r="BT227">
        <v>0</v>
      </c>
      <c r="BU227">
        <v>0</v>
      </c>
      <c r="BV227">
        <v>0</v>
      </c>
      <c r="BW227">
        <v>0</v>
      </c>
      <c r="BX227">
        <v>0</v>
      </c>
      <c r="BY227">
        <v>77</v>
      </c>
    </row>
    <row r="228" spans="1:77" hidden="1" x14ac:dyDescent="0.25">
      <c r="A228" t="str">
        <f t="shared" si="6"/>
        <v>201026 Jogi és társadalomtudományi foglalkozásokI6 Gimnázium</v>
      </c>
      <c r="B228" t="str">
        <f t="shared" si="7"/>
        <v>201026 Jogi és társadalomtudományi foglalkozásokI6 Gimnázium</v>
      </c>
      <c r="C228">
        <v>3999</v>
      </c>
      <c r="D228" t="s">
        <v>168</v>
      </c>
      <c r="E228" t="s">
        <v>169</v>
      </c>
      <c r="F228" s="4" t="s">
        <v>170</v>
      </c>
      <c r="H228" t="s">
        <v>162</v>
      </c>
      <c r="I228">
        <v>624</v>
      </c>
      <c r="J228">
        <v>13</v>
      </c>
      <c r="K228" t="s">
        <v>80</v>
      </c>
      <c r="L228" t="s">
        <v>120</v>
      </c>
      <c r="M228">
        <v>0</v>
      </c>
      <c r="N228">
        <v>0</v>
      </c>
      <c r="O228">
        <v>0</v>
      </c>
      <c r="P228">
        <v>0</v>
      </c>
      <c r="Q228">
        <v>0</v>
      </c>
      <c r="R228">
        <v>10</v>
      </c>
      <c r="S228">
        <v>0</v>
      </c>
      <c r="T228">
        <v>0</v>
      </c>
      <c r="U228">
        <v>0</v>
      </c>
      <c r="V228">
        <v>0</v>
      </c>
      <c r="W228">
        <v>0</v>
      </c>
      <c r="X228">
        <v>1</v>
      </c>
      <c r="Y228">
        <v>0</v>
      </c>
      <c r="Z228">
        <v>0</v>
      </c>
      <c r="AA228">
        <v>0</v>
      </c>
      <c r="AB228">
        <v>0</v>
      </c>
      <c r="AC228">
        <v>0</v>
      </c>
      <c r="AD228">
        <v>0</v>
      </c>
      <c r="AE228">
        <v>0</v>
      </c>
      <c r="AF228">
        <v>0</v>
      </c>
      <c r="AG228">
        <v>0</v>
      </c>
      <c r="AH228">
        <v>0</v>
      </c>
      <c r="AI228">
        <v>0</v>
      </c>
      <c r="AJ228">
        <v>0</v>
      </c>
      <c r="AK228">
        <v>0</v>
      </c>
      <c r="AL228">
        <v>0</v>
      </c>
      <c r="AM228">
        <v>0</v>
      </c>
      <c r="AN228">
        <v>17</v>
      </c>
      <c r="AO228">
        <v>6</v>
      </c>
      <c r="AP228">
        <v>0</v>
      </c>
      <c r="AQ228">
        <v>0</v>
      </c>
      <c r="AR228">
        <v>0</v>
      </c>
      <c r="AS228">
        <v>0</v>
      </c>
      <c r="AT228">
        <v>0</v>
      </c>
      <c r="AU228">
        <v>0</v>
      </c>
      <c r="AV228">
        <v>0</v>
      </c>
      <c r="AW228">
        <v>0</v>
      </c>
      <c r="AX228">
        <v>0</v>
      </c>
      <c r="AY228">
        <v>12</v>
      </c>
      <c r="AZ228">
        <v>2.5</v>
      </c>
      <c r="BA228">
        <v>0</v>
      </c>
      <c r="BB228">
        <v>0</v>
      </c>
      <c r="BC228">
        <v>0</v>
      </c>
      <c r="BD228">
        <v>0</v>
      </c>
      <c r="BE228">
        <v>0</v>
      </c>
      <c r="BF228">
        <v>0</v>
      </c>
      <c r="BG228">
        <v>0</v>
      </c>
      <c r="BH228">
        <v>0</v>
      </c>
      <c r="BI228">
        <v>0</v>
      </c>
      <c r="BJ228">
        <v>5.5</v>
      </c>
      <c r="BK228">
        <v>0</v>
      </c>
      <c r="BL228">
        <v>0</v>
      </c>
      <c r="BM228">
        <v>0</v>
      </c>
      <c r="BN228">
        <v>0</v>
      </c>
      <c r="BO228">
        <v>1</v>
      </c>
      <c r="BP228">
        <v>0</v>
      </c>
      <c r="BQ228">
        <v>0</v>
      </c>
      <c r="BR228">
        <v>0</v>
      </c>
      <c r="BS228">
        <v>0</v>
      </c>
      <c r="BT228">
        <v>0</v>
      </c>
      <c r="BU228">
        <v>0</v>
      </c>
      <c r="BV228">
        <v>0</v>
      </c>
      <c r="BW228">
        <v>0</v>
      </c>
      <c r="BX228">
        <v>0</v>
      </c>
      <c r="BY228">
        <v>55</v>
      </c>
    </row>
    <row r="229" spans="1:77" hidden="1" x14ac:dyDescent="0.25">
      <c r="A229" t="str">
        <f t="shared" si="6"/>
        <v>201027 Kulturális, sport-, művészeti és vallási foglalkozások (felsőfokú képzettséghez kapcsolódó)I6 Gimnázium</v>
      </c>
      <c r="B229" t="str">
        <f t="shared" si="7"/>
        <v>201027 Kulturális, sport-, művészeti és vallási foglalkozások (felsőfokú képzettséghez kapcsolódó)I6 Gimnázium</v>
      </c>
      <c r="C229">
        <v>4000</v>
      </c>
      <c r="D229" t="s">
        <v>168</v>
      </c>
      <c r="E229" t="s">
        <v>169</v>
      </c>
      <c r="F229" s="4" t="s">
        <v>170</v>
      </c>
      <c r="H229" t="s">
        <v>162</v>
      </c>
      <c r="I229">
        <v>625</v>
      </c>
      <c r="J229">
        <v>14</v>
      </c>
      <c r="K229" t="s">
        <v>121</v>
      </c>
      <c r="L229" t="s">
        <v>122</v>
      </c>
      <c r="M229">
        <v>0</v>
      </c>
      <c r="N229">
        <v>0</v>
      </c>
      <c r="O229">
        <v>0</v>
      </c>
      <c r="P229">
        <v>0</v>
      </c>
      <c r="Q229">
        <v>0</v>
      </c>
      <c r="R229">
        <v>0</v>
      </c>
      <c r="S229">
        <v>0</v>
      </c>
      <c r="T229">
        <v>0</v>
      </c>
      <c r="U229">
        <v>0</v>
      </c>
      <c r="V229">
        <v>0</v>
      </c>
      <c r="W229">
        <v>0</v>
      </c>
      <c r="X229">
        <v>6</v>
      </c>
      <c r="Y229">
        <v>8</v>
      </c>
      <c r="Z229">
        <v>0</v>
      </c>
      <c r="AA229">
        <v>0</v>
      </c>
      <c r="AB229">
        <v>0</v>
      </c>
      <c r="AC229">
        <v>0</v>
      </c>
      <c r="AD229">
        <v>0</v>
      </c>
      <c r="AE229">
        <v>0</v>
      </c>
      <c r="AF229">
        <v>0</v>
      </c>
      <c r="AG229">
        <v>0</v>
      </c>
      <c r="AH229">
        <v>0</v>
      </c>
      <c r="AI229">
        <v>0</v>
      </c>
      <c r="AJ229">
        <v>0</v>
      </c>
      <c r="AK229">
        <v>0</v>
      </c>
      <c r="AL229">
        <v>0.5</v>
      </c>
      <c r="AM229">
        <v>0</v>
      </c>
      <c r="AN229">
        <v>0</v>
      </c>
      <c r="AO229">
        <v>85</v>
      </c>
      <c r="AP229">
        <v>28</v>
      </c>
      <c r="AQ229">
        <v>11</v>
      </c>
      <c r="AR229">
        <v>0</v>
      </c>
      <c r="AS229">
        <v>0</v>
      </c>
      <c r="AT229">
        <v>0</v>
      </c>
      <c r="AU229">
        <v>0</v>
      </c>
      <c r="AV229">
        <v>0</v>
      </c>
      <c r="AW229">
        <v>382.5</v>
      </c>
      <c r="AX229">
        <v>589.5</v>
      </c>
      <c r="AY229">
        <v>20</v>
      </c>
      <c r="AZ229">
        <v>0</v>
      </c>
      <c r="BA229">
        <v>0</v>
      </c>
      <c r="BB229">
        <v>0</v>
      </c>
      <c r="BC229">
        <v>0</v>
      </c>
      <c r="BD229">
        <v>5</v>
      </c>
      <c r="BE229">
        <v>0</v>
      </c>
      <c r="BF229">
        <v>0</v>
      </c>
      <c r="BG229">
        <v>0</v>
      </c>
      <c r="BH229">
        <v>0</v>
      </c>
      <c r="BI229">
        <v>6</v>
      </c>
      <c r="BJ229">
        <v>0</v>
      </c>
      <c r="BK229">
        <v>10</v>
      </c>
      <c r="BL229">
        <v>12</v>
      </c>
      <c r="BM229">
        <v>0</v>
      </c>
      <c r="BN229">
        <v>3</v>
      </c>
      <c r="BO229">
        <v>120.33333333333333</v>
      </c>
      <c r="BP229">
        <v>92.5</v>
      </c>
      <c r="BQ229">
        <v>4</v>
      </c>
      <c r="BR229">
        <v>2.5</v>
      </c>
      <c r="BS229">
        <v>559</v>
      </c>
      <c r="BT229">
        <v>84</v>
      </c>
      <c r="BU229">
        <v>9.5</v>
      </c>
      <c r="BV229">
        <v>0</v>
      </c>
      <c r="BW229">
        <v>0</v>
      </c>
      <c r="BX229">
        <v>0</v>
      </c>
      <c r="BY229">
        <v>2038.3333333333333</v>
      </c>
    </row>
    <row r="230" spans="1:77" hidden="1" x14ac:dyDescent="0.25">
      <c r="A230" t="str">
        <f t="shared" si="6"/>
        <v>201029 Egyéb magasan képzett ügyintézőkI6 Gimnázium</v>
      </c>
      <c r="B230" t="str">
        <f t="shared" si="7"/>
        <v>201029 Egyéb magasan képzett ügyintézőkI6 Gimnázium</v>
      </c>
      <c r="C230">
        <v>4001</v>
      </c>
      <c r="D230" t="s">
        <v>168</v>
      </c>
      <c r="E230" t="s">
        <v>169</v>
      </c>
      <c r="F230" s="4" t="s">
        <v>170</v>
      </c>
      <c r="H230" t="s">
        <v>162</v>
      </c>
      <c r="I230">
        <v>626</v>
      </c>
      <c r="J230">
        <v>15</v>
      </c>
      <c r="K230" t="s">
        <v>81</v>
      </c>
      <c r="L230" t="s">
        <v>123</v>
      </c>
      <c r="M230">
        <v>0</v>
      </c>
      <c r="N230">
        <v>0</v>
      </c>
      <c r="O230">
        <v>0</v>
      </c>
      <c r="P230">
        <v>0</v>
      </c>
      <c r="Q230">
        <v>0</v>
      </c>
      <c r="R230">
        <v>0</v>
      </c>
      <c r="S230">
        <v>0</v>
      </c>
      <c r="T230">
        <v>0</v>
      </c>
      <c r="U230">
        <v>0</v>
      </c>
      <c r="V230">
        <v>0</v>
      </c>
      <c r="W230">
        <v>0</v>
      </c>
      <c r="X230">
        <v>0</v>
      </c>
      <c r="Y230">
        <v>0</v>
      </c>
      <c r="Z230">
        <v>0</v>
      </c>
      <c r="AA230">
        <v>0</v>
      </c>
      <c r="AB230">
        <v>0</v>
      </c>
      <c r="AC230">
        <v>0</v>
      </c>
      <c r="AD230">
        <v>0</v>
      </c>
      <c r="AE230">
        <v>0</v>
      </c>
      <c r="AF230">
        <v>0</v>
      </c>
      <c r="AG230">
        <v>0</v>
      </c>
      <c r="AH230">
        <v>0</v>
      </c>
      <c r="AI230">
        <v>0</v>
      </c>
      <c r="AJ230">
        <v>0</v>
      </c>
      <c r="AK230">
        <v>0</v>
      </c>
      <c r="AL230">
        <v>0</v>
      </c>
      <c r="AM230">
        <v>0</v>
      </c>
      <c r="AN230">
        <v>0</v>
      </c>
      <c r="AO230">
        <v>0</v>
      </c>
      <c r="AP230">
        <v>0</v>
      </c>
      <c r="AQ230">
        <v>0</v>
      </c>
      <c r="AR230">
        <v>0</v>
      </c>
      <c r="AS230">
        <v>0</v>
      </c>
      <c r="AT230">
        <v>0</v>
      </c>
      <c r="AU230">
        <v>0</v>
      </c>
      <c r="AV230">
        <v>0</v>
      </c>
      <c r="AW230">
        <v>0</v>
      </c>
      <c r="AX230">
        <v>0</v>
      </c>
      <c r="AY230">
        <v>0</v>
      </c>
      <c r="AZ230">
        <v>0</v>
      </c>
      <c r="BA230">
        <v>0</v>
      </c>
      <c r="BB230">
        <v>0</v>
      </c>
      <c r="BC230">
        <v>0</v>
      </c>
      <c r="BD230">
        <v>0</v>
      </c>
      <c r="BE230">
        <v>0</v>
      </c>
      <c r="BF230">
        <v>0</v>
      </c>
      <c r="BG230">
        <v>0</v>
      </c>
      <c r="BH230">
        <v>0</v>
      </c>
      <c r="BI230">
        <v>0</v>
      </c>
      <c r="BJ230">
        <v>0</v>
      </c>
      <c r="BK230">
        <v>0</v>
      </c>
      <c r="BL230">
        <v>0</v>
      </c>
      <c r="BM230">
        <v>0</v>
      </c>
      <c r="BN230">
        <v>0</v>
      </c>
      <c r="BO230">
        <v>23</v>
      </c>
      <c r="BP230">
        <v>0</v>
      </c>
      <c r="BQ230">
        <v>0</v>
      </c>
      <c r="BR230">
        <v>0</v>
      </c>
      <c r="BS230">
        <v>0</v>
      </c>
      <c r="BT230">
        <v>0</v>
      </c>
      <c r="BU230">
        <v>0</v>
      </c>
      <c r="BV230">
        <v>0</v>
      </c>
      <c r="BW230">
        <v>0</v>
      </c>
      <c r="BX230">
        <v>0</v>
      </c>
      <c r="BY230">
        <v>23</v>
      </c>
    </row>
    <row r="231" spans="1:77" hidden="1" x14ac:dyDescent="0.25">
      <c r="A231" t="str">
        <f t="shared" si="6"/>
        <v>201031 Technikusok és hasonló műszaki foglalkozásokI6 Gimnázium</v>
      </c>
      <c r="B231" t="str">
        <f t="shared" si="7"/>
        <v>201031 Technikusok és hasonló műszaki foglalkozásokI6 Gimnázium</v>
      </c>
      <c r="C231">
        <v>4002</v>
      </c>
      <c r="D231" t="s">
        <v>168</v>
      </c>
      <c r="E231" t="s">
        <v>169</v>
      </c>
      <c r="F231" s="4" t="s">
        <v>170</v>
      </c>
      <c r="H231" t="s">
        <v>162</v>
      </c>
      <c r="I231">
        <v>627</v>
      </c>
      <c r="J231">
        <v>16</v>
      </c>
      <c r="K231" t="s">
        <v>82</v>
      </c>
      <c r="L231" t="s">
        <v>83</v>
      </c>
      <c r="M231">
        <v>65.466666666666669</v>
      </c>
      <c r="N231">
        <v>5.5</v>
      </c>
      <c r="O231">
        <v>5.6666666666666661</v>
      </c>
      <c r="P231">
        <v>31.4</v>
      </c>
      <c r="Q231">
        <v>280.26666666666665</v>
      </c>
      <c r="R231">
        <v>137.33333333333334</v>
      </c>
      <c r="S231">
        <v>4.6666666666666661</v>
      </c>
      <c r="T231">
        <v>58</v>
      </c>
      <c r="U231">
        <v>183.46666666666667</v>
      </c>
      <c r="V231">
        <v>205.66666666666666</v>
      </c>
      <c r="W231">
        <v>271</v>
      </c>
      <c r="X231">
        <v>479.79999999999995</v>
      </c>
      <c r="Y231">
        <v>499.16666666666663</v>
      </c>
      <c r="Z231">
        <v>72.7</v>
      </c>
      <c r="AA231">
        <v>127.66666666666667</v>
      </c>
      <c r="AB231">
        <v>258.33333333333337</v>
      </c>
      <c r="AC231">
        <v>971.5</v>
      </c>
      <c r="AD231">
        <v>141.5</v>
      </c>
      <c r="AE231">
        <v>315.89999999999998</v>
      </c>
      <c r="AF231">
        <v>305.83333333333331</v>
      </c>
      <c r="AG231">
        <v>14</v>
      </c>
      <c r="AH231">
        <v>135.16666666666669</v>
      </c>
      <c r="AI231">
        <v>206.83333333333331</v>
      </c>
      <c r="AJ231">
        <v>748.0333333333333</v>
      </c>
      <c r="AK231">
        <v>314.66666666666663</v>
      </c>
      <c r="AL231">
        <v>137.19999999999999</v>
      </c>
      <c r="AM231">
        <v>438.63333333333333</v>
      </c>
      <c r="AN231">
        <v>211</v>
      </c>
      <c r="AO231">
        <v>525.29999999999995</v>
      </c>
      <c r="AP231">
        <v>165.86666666666667</v>
      </c>
      <c r="AQ231">
        <v>837.6</v>
      </c>
      <c r="AR231">
        <v>4</v>
      </c>
      <c r="AS231">
        <v>19.133333333333333</v>
      </c>
      <c r="AT231">
        <v>1427.4333333333334</v>
      </c>
      <c r="AU231">
        <v>115.8</v>
      </c>
      <c r="AV231">
        <v>75.5</v>
      </c>
      <c r="AW231">
        <v>17.833333333333336</v>
      </c>
      <c r="AX231">
        <v>72.433333333333337</v>
      </c>
      <c r="AY231">
        <v>287.79999999999995</v>
      </c>
      <c r="AZ231">
        <v>893.9666666666667</v>
      </c>
      <c r="BA231">
        <v>427.23333333333335</v>
      </c>
      <c r="BB231">
        <v>41.733333333333334</v>
      </c>
      <c r="BC231">
        <v>10.4</v>
      </c>
      <c r="BD231">
        <v>402.63333333333333</v>
      </c>
      <c r="BE231">
        <v>0</v>
      </c>
      <c r="BF231">
        <v>91.666666666666657</v>
      </c>
      <c r="BG231">
        <v>548</v>
      </c>
      <c r="BH231">
        <v>110.43333333333332</v>
      </c>
      <c r="BI231">
        <v>0</v>
      </c>
      <c r="BJ231">
        <v>39.266666666666666</v>
      </c>
      <c r="BK231">
        <v>29</v>
      </c>
      <c r="BL231">
        <v>283.89999999999998</v>
      </c>
      <c r="BM231">
        <v>0</v>
      </c>
      <c r="BN231">
        <v>549.26666666666665</v>
      </c>
      <c r="BO231">
        <v>669.43333333333339</v>
      </c>
      <c r="BP231">
        <v>598.13333333333333</v>
      </c>
      <c r="BQ231">
        <v>218.86666666666667</v>
      </c>
      <c r="BR231">
        <v>47.900000000000006</v>
      </c>
      <c r="BS231">
        <v>203.2</v>
      </c>
      <c r="BT231">
        <v>138.56666666666666</v>
      </c>
      <c r="BU231">
        <v>18</v>
      </c>
      <c r="BV231">
        <v>55</v>
      </c>
      <c r="BW231">
        <v>93.833333333333329</v>
      </c>
      <c r="BX231">
        <v>0</v>
      </c>
      <c r="BY231">
        <v>15645.499999999998</v>
      </c>
    </row>
    <row r="232" spans="1:77" hidden="1" x14ac:dyDescent="0.25">
      <c r="A232" t="str">
        <f t="shared" si="6"/>
        <v>201032 Szakmai irányítók, felügyelőkI6 Gimnázium</v>
      </c>
      <c r="B232" t="str">
        <f t="shared" si="7"/>
        <v>201032 Szakmai irányítók, felügyelőkI6 Gimnázium</v>
      </c>
      <c r="C232">
        <v>4003</v>
      </c>
      <c r="D232" t="s">
        <v>168</v>
      </c>
      <c r="E232" t="s">
        <v>169</v>
      </c>
      <c r="F232" s="4" t="s">
        <v>170</v>
      </c>
      <c r="H232" t="s">
        <v>162</v>
      </c>
      <c r="I232">
        <v>628</v>
      </c>
      <c r="J232">
        <v>17</v>
      </c>
      <c r="K232" t="s">
        <v>84</v>
      </c>
      <c r="L232" t="s">
        <v>124</v>
      </c>
      <c r="M232">
        <v>9.6666666666666661</v>
      </c>
      <c r="N232">
        <v>0</v>
      </c>
      <c r="O232">
        <v>5.6666666666666661</v>
      </c>
      <c r="P232">
        <v>18.333333333333332</v>
      </c>
      <c r="Q232">
        <v>70.5</v>
      </c>
      <c r="R232">
        <v>66</v>
      </c>
      <c r="S232">
        <v>8.3333333333333321</v>
      </c>
      <c r="T232">
        <v>18</v>
      </c>
      <c r="U232">
        <v>11.666666666666666</v>
      </c>
      <c r="V232">
        <v>11</v>
      </c>
      <c r="W232">
        <v>4</v>
      </c>
      <c r="X232">
        <v>12</v>
      </c>
      <c r="Y232">
        <v>37</v>
      </c>
      <c r="Z232">
        <v>46.999999999999993</v>
      </c>
      <c r="AA232">
        <v>6.6666666666666661</v>
      </c>
      <c r="AB232">
        <v>37.833333333333329</v>
      </c>
      <c r="AC232">
        <v>11.333333333333332</v>
      </c>
      <c r="AD232">
        <v>7.333333333333333</v>
      </c>
      <c r="AE232">
        <v>8</v>
      </c>
      <c r="AF232">
        <v>11</v>
      </c>
      <c r="AG232">
        <v>0</v>
      </c>
      <c r="AH232">
        <v>32.666666666666664</v>
      </c>
      <c r="AI232">
        <v>116.66666666666666</v>
      </c>
      <c r="AJ232">
        <v>70.333333333333329</v>
      </c>
      <c r="AK232">
        <v>6.6666666666666661</v>
      </c>
      <c r="AL232">
        <v>16.666666666666664</v>
      </c>
      <c r="AM232">
        <v>96.000000000000014</v>
      </c>
      <c r="AN232">
        <v>8.3333333333333321</v>
      </c>
      <c r="AO232">
        <v>17.5</v>
      </c>
      <c r="AP232">
        <v>68.5</v>
      </c>
      <c r="AQ232">
        <v>40.833333333333329</v>
      </c>
      <c r="AR232">
        <v>3.5</v>
      </c>
      <c r="AS232">
        <v>1.3333333333333333</v>
      </c>
      <c r="AT232">
        <v>8.3333333333333321</v>
      </c>
      <c r="AU232">
        <v>0</v>
      </c>
      <c r="AV232">
        <v>155.5</v>
      </c>
      <c r="AW232">
        <v>0.33333333333333331</v>
      </c>
      <c r="AX232">
        <v>4.333333333333333</v>
      </c>
      <c r="AY232">
        <v>0</v>
      </c>
      <c r="AZ232">
        <v>3.333333333333333</v>
      </c>
      <c r="BA232">
        <v>22</v>
      </c>
      <c r="BB232">
        <v>0</v>
      </c>
      <c r="BC232">
        <v>0</v>
      </c>
      <c r="BD232">
        <v>41</v>
      </c>
      <c r="BE232">
        <v>0</v>
      </c>
      <c r="BF232">
        <v>0</v>
      </c>
      <c r="BG232">
        <v>0</v>
      </c>
      <c r="BH232">
        <v>10.333333333333332</v>
      </c>
      <c r="BI232">
        <v>0</v>
      </c>
      <c r="BJ232">
        <v>4</v>
      </c>
      <c r="BK232">
        <v>0</v>
      </c>
      <c r="BL232">
        <v>7</v>
      </c>
      <c r="BM232">
        <v>0</v>
      </c>
      <c r="BN232">
        <v>12.333333333333332</v>
      </c>
      <c r="BO232">
        <v>57</v>
      </c>
      <c r="BP232">
        <v>53.833333333333329</v>
      </c>
      <c r="BQ232">
        <v>24.333333333333332</v>
      </c>
      <c r="BR232">
        <v>47</v>
      </c>
      <c r="BS232">
        <v>4.9999999999999991</v>
      </c>
      <c r="BT232">
        <v>0</v>
      </c>
      <c r="BU232">
        <v>0</v>
      </c>
      <c r="BV232">
        <v>0</v>
      </c>
      <c r="BW232">
        <v>11.166666666666666</v>
      </c>
      <c r="BX232">
        <v>0</v>
      </c>
      <c r="BY232">
        <v>1347.1666666666663</v>
      </c>
    </row>
    <row r="233" spans="1:77" hidden="1" x14ac:dyDescent="0.25">
      <c r="A233" t="str">
        <f t="shared" si="6"/>
        <v>201033 Egészségügyi foglalkozásokI6 Gimnázium</v>
      </c>
      <c r="B233" t="str">
        <f t="shared" si="7"/>
        <v>201033 Egészségügyi foglalkozásokI6 Gimnázium</v>
      </c>
      <c r="C233">
        <v>4004</v>
      </c>
      <c r="D233" t="s">
        <v>168</v>
      </c>
      <c r="E233" t="s">
        <v>169</v>
      </c>
      <c r="F233" s="4" t="s">
        <v>170</v>
      </c>
      <c r="H233" t="s">
        <v>162</v>
      </c>
      <c r="I233">
        <v>629</v>
      </c>
      <c r="J233">
        <v>18</v>
      </c>
      <c r="K233" t="s">
        <v>85</v>
      </c>
      <c r="L233" t="s">
        <v>125</v>
      </c>
      <c r="M233">
        <v>155.5</v>
      </c>
      <c r="N233">
        <v>37</v>
      </c>
      <c r="O233">
        <v>5</v>
      </c>
      <c r="P233">
        <v>10</v>
      </c>
      <c r="Q233">
        <v>214.5</v>
      </c>
      <c r="R233">
        <v>42</v>
      </c>
      <c r="S233">
        <v>16</v>
      </c>
      <c r="T233">
        <v>21.5</v>
      </c>
      <c r="U233">
        <v>79.5</v>
      </c>
      <c r="V233">
        <v>7</v>
      </c>
      <c r="W233">
        <v>32</v>
      </c>
      <c r="X233">
        <v>33.5</v>
      </c>
      <c r="Y233">
        <v>31.5</v>
      </c>
      <c r="Z233">
        <v>71</v>
      </c>
      <c r="AA233">
        <v>28.5</v>
      </c>
      <c r="AB233">
        <v>68.5</v>
      </c>
      <c r="AC233">
        <v>74.5</v>
      </c>
      <c r="AD233">
        <v>27.5</v>
      </c>
      <c r="AE233">
        <v>113.5</v>
      </c>
      <c r="AF233">
        <v>31.5</v>
      </c>
      <c r="AG233">
        <v>4.5</v>
      </c>
      <c r="AH233">
        <v>182</v>
      </c>
      <c r="AI233">
        <v>22</v>
      </c>
      <c r="AJ233">
        <v>115.5</v>
      </c>
      <c r="AK233">
        <v>33</v>
      </c>
      <c r="AL233">
        <v>61.5</v>
      </c>
      <c r="AM233">
        <v>376</v>
      </c>
      <c r="AN233">
        <v>166.5</v>
      </c>
      <c r="AO233">
        <v>735.5</v>
      </c>
      <c r="AP233">
        <v>2480.5</v>
      </c>
      <c r="AQ233">
        <v>294</v>
      </c>
      <c r="AR233">
        <v>13</v>
      </c>
      <c r="AS233">
        <v>15</v>
      </c>
      <c r="AT233">
        <v>397.5</v>
      </c>
      <c r="AU233">
        <v>22.5</v>
      </c>
      <c r="AV233">
        <v>204</v>
      </c>
      <c r="AW233">
        <v>22.5</v>
      </c>
      <c r="AX233">
        <v>72.5</v>
      </c>
      <c r="AY233">
        <v>42</v>
      </c>
      <c r="AZ233">
        <v>62</v>
      </c>
      <c r="BA233">
        <v>38</v>
      </c>
      <c r="BB233">
        <v>27.5</v>
      </c>
      <c r="BC233">
        <v>66.5</v>
      </c>
      <c r="BD233">
        <v>167</v>
      </c>
      <c r="BE233">
        <v>0</v>
      </c>
      <c r="BF233">
        <v>214.5</v>
      </c>
      <c r="BG233">
        <v>294.5</v>
      </c>
      <c r="BH233">
        <v>131</v>
      </c>
      <c r="BI233">
        <v>113</v>
      </c>
      <c r="BJ233">
        <v>230.5</v>
      </c>
      <c r="BK233">
        <v>21</v>
      </c>
      <c r="BL233">
        <v>75.5</v>
      </c>
      <c r="BM233">
        <v>16</v>
      </c>
      <c r="BN233">
        <v>188.5</v>
      </c>
      <c r="BO233">
        <v>1817.5</v>
      </c>
      <c r="BP233">
        <v>2146.5</v>
      </c>
      <c r="BQ233">
        <v>11979.5</v>
      </c>
      <c r="BR233">
        <v>959</v>
      </c>
      <c r="BS233">
        <v>66.5</v>
      </c>
      <c r="BT233">
        <v>159</v>
      </c>
      <c r="BU233">
        <v>59.5</v>
      </c>
      <c r="BV233">
        <v>78</v>
      </c>
      <c r="BW233">
        <v>351</v>
      </c>
      <c r="BX233">
        <v>0</v>
      </c>
      <c r="BY233">
        <v>25622</v>
      </c>
    </row>
    <row r="234" spans="1:77" hidden="1" x14ac:dyDescent="0.25">
      <c r="A234" t="str">
        <f t="shared" si="6"/>
        <v>201034 Oktatási asszisztensekI6 Gimnázium</v>
      </c>
      <c r="B234" t="str">
        <f t="shared" si="7"/>
        <v>201034 Oktatási asszisztensekI6 Gimnázium</v>
      </c>
      <c r="C234">
        <v>4005</v>
      </c>
      <c r="D234" t="s">
        <v>168</v>
      </c>
      <c r="E234" t="s">
        <v>169</v>
      </c>
      <c r="F234" s="4" t="s">
        <v>170</v>
      </c>
      <c r="H234" t="s">
        <v>162</v>
      </c>
      <c r="I234">
        <v>630</v>
      </c>
      <c r="J234">
        <v>19</v>
      </c>
      <c r="K234" t="s">
        <v>86</v>
      </c>
      <c r="L234" t="s">
        <v>126</v>
      </c>
      <c r="M234">
        <v>0</v>
      </c>
      <c r="N234">
        <v>0</v>
      </c>
      <c r="O234">
        <v>0</v>
      </c>
      <c r="P234">
        <v>0</v>
      </c>
      <c r="Q234">
        <v>0</v>
      </c>
      <c r="R234">
        <v>0</v>
      </c>
      <c r="S234">
        <v>0</v>
      </c>
      <c r="T234">
        <v>0</v>
      </c>
      <c r="U234">
        <v>0</v>
      </c>
      <c r="V234">
        <v>0</v>
      </c>
      <c r="W234">
        <v>0</v>
      </c>
      <c r="X234">
        <v>0</v>
      </c>
      <c r="Y234">
        <v>0</v>
      </c>
      <c r="Z234">
        <v>3.333333333333333</v>
      </c>
      <c r="AA234">
        <v>0</v>
      </c>
      <c r="AB234">
        <v>0</v>
      </c>
      <c r="AC234">
        <v>0</v>
      </c>
      <c r="AD234">
        <v>0</v>
      </c>
      <c r="AE234">
        <v>0</v>
      </c>
      <c r="AF234">
        <v>0</v>
      </c>
      <c r="AG234">
        <v>0</v>
      </c>
      <c r="AH234">
        <v>0</v>
      </c>
      <c r="AI234">
        <v>0</v>
      </c>
      <c r="AJ234">
        <v>0</v>
      </c>
      <c r="AK234">
        <v>0</v>
      </c>
      <c r="AL234">
        <v>2</v>
      </c>
      <c r="AM234">
        <v>0</v>
      </c>
      <c r="AN234">
        <v>0</v>
      </c>
      <c r="AO234">
        <v>3.6666666666666665</v>
      </c>
      <c r="AP234">
        <v>3.6666666666666665</v>
      </c>
      <c r="AQ234">
        <v>0</v>
      </c>
      <c r="AR234">
        <v>0</v>
      </c>
      <c r="AS234">
        <v>0</v>
      </c>
      <c r="AT234">
        <v>0</v>
      </c>
      <c r="AU234">
        <v>0</v>
      </c>
      <c r="AV234">
        <v>9.1666666666666661</v>
      </c>
      <c r="AW234">
        <v>0</v>
      </c>
      <c r="AX234">
        <v>0</v>
      </c>
      <c r="AY234">
        <v>0</v>
      </c>
      <c r="AZ234">
        <v>4</v>
      </c>
      <c r="BA234">
        <v>0</v>
      </c>
      <c r="BB234">
        <v>0</v>
      </c>
      <c r="BC234">
        <v>0</v>
      </c>
      <c r="BD234">
        <v>3</v>
      </c>
      <c r="BE234">
        <v>0</v>
      </c>
      <c r="BF234">
        <v>0</v>
      </c>
      <c r="BG234">
        <v>0</v>
      </c>
      <c r="BH234">
        <v>0</v>
      </c>
      <c r="BI234">
        <v>0</v>
      </c>
      <c r="BJ234">
        <v>0</v>
      </c>
      <c r="BK234">
        <v>0</v>
      </c>
      <c r="BL234">
        <v>0</v>
      </c>
      <c r="BM234">
        <v>0</v>
      </c>
      <c r="BN234">
        <v>0</v>
      </c>
      <c r="BO234">
        <v>203.83333333333334</v>
      </c>
      <c r="BP234">
        <v>979</v>
      </c>
      <c r="BQ234">
        <v>5.5</v>
      </c>
      <c r="BR234">
        <v>398.49999999999994</v>
      </c>
      <c r="BS234">
        <v>5.333333333333333</v>
      </c>
      <c r="BT234">
        <v>2.8333333333333335</v>
      </c>
      <c r="BU234">
        <v>19</v>
      </c>
      <c r="BV234">
        <v>0</v>
      </c>
      <c r="BW234">
        <v>0</v>
      </c>
      <c r="BX234">
        <v>0</v>
      </c>
      <c r="BY234">
        <v>1642.8333333333333</v>
      </c>
    </row>
    <row r="235" spans="1:77" hidden="1" x14ac:dyDescent="0.25">
      <c r="A235" t="str">
        <f t="shared" si="6"/>
        <v>201035 Szociális gondozási és munkaerő-piaci szolgáltatási foglalkozásokI6 Gimnázium</v>
      </c>
      <c r="B235" t="str">
        <f t="shared" si="7"/>
        <v>201035 Szociális gondozási és munkaerő-piaci szolgáltatási foglalkozásokI6 Gimnázium</v>
      </c>
      <c r="C235">
        <v>4006</v>
      </c>
      <c r="D235" t="s">
        <v>168</v>
      </c>
      <c r="E235" t="s">
        <v>169</v>
      </c>
      <c r="F235" s="4" t="s">
        <v>170</v>
      </c>
      <c r="H235" t="s">
        <v>162</v>
      </c>
      <c r="I235">
        <v>631</v>
      </c>
      <c r="J235">
        <v>20</v>
      </c>
      <c r="K235" t="s">
        <v>87</v>
      </c>
      <c r="L235" t="s">
        <v>127</v>
      </c>
      <c r="M235">
        <v>0</v>
      </c>
      <c r="N235">
        <v>0</v>
      </c>
      <c r="O235">
        <v>0</v>
      </c>
      <c r="P235">
        <v>0</v>
      </c>
      <c r="Q235">
        <v>0</v>
      </c>
      <c r="R235">
        <v>10</v>
      </c>
      <c r="S235">
        <v>0</v>
      </c>
      <c r="T235">
        <v>0</v>
      </c>
      <c r="U235">
        <v>0</v>
      </c>
      <c r="V235">
        <v>0</v>
      </c>
      <c r="W235">
        <v>0</v>
      </c>
      <c r="X235">
        <v>1</v>
      </c>
      <c r="Y235">
        <v>0</v>
      </c>
      <c r="Z235">
        <v>0</v>
      </c>
      <c r="AA235">
        <v>0</v>
      </c>
      <c r="AB235">
        <v>0</v>
      </c>
      <c r="AC235">
        <v>19</v>
      </c>
      <c r="AD235">
        <v>0</v>
      </c>
      <c r="AE235">
        <v>0</v>
      </c>
      <c r="AF235">
        <v>0</v>
      </c>
      <c r="AG235">
        <v>0</v>
      </c>
      <c r="AH235">
        <v>0</v>
      </c>
      <c r="AI235">
        <v>0</v>
      </c>
      <c r="AJ235">
        <v>0</v>
      </c>
      <c r="AK235">
        <v>0</v>
      </c>
      <c r="AL235">
        <v>1</v>
      </c>
      <c r="AM235">
        <v>0</v>
      </c>
      <c r="AN235">
        <v>17</v>
      </c>
      <c r="AO235">
        <v>11</v>
      </c>
      <c r="AP235">
        <v>0</v>
      </c>
      <c r="AQ235">
        <v>0</v>
      </c>
      <c r="AR235">
        <v>0</v>
      </c>
      <c r="AS235">
        <v>0</v>
      </c>
      <c r="AT235">
        <v>0</v>
      </c>
      <c r="AU235">
        <v>0</v>
      </c>
      <c r="AV235">
        <v>6.5</v>
      </c>
      <c r="AW235">
        <v>0</v>
      </c>
      <c r="AX235">
        <v>0</v>
      </c>
      <c r="AY235">
        <v>12</v>
      </c>
      <c r="AZ235">
        <v>2.5</v>
      </c>
      <c r="BA235">
        <v>11</v>
      </c>
      <c r="BB235">
        <v>0</v>
      </c>
      <c r="BC235">
        <v>0</v>
      </c>
      <c r="BD235">
        <v>0</v>
      </c>
      <c r="BE235">
        <v>0</v>
      </c>
      <c r="BF235">
        <v>2</v>
      </c>
      <c r="BG235">
        <v>0</v>
      </c>
      <c r="BH235">
        <v>0</v>
      </c>
      <c r="BI235">
        <v>0</v>
      </c>
      <c r="BJ235">
        <v>5.5</v>
      </c>
      <c r="BK235">
        <v>0</v>
      </c>
      <c r="BL235">
        <v>29</v>
      </c>
      <c r="BM235">
        <v>0</v>
      </c>
      <c r="BN235">
        <v>0</v>
      </c>
      <c r="BO235">
        <v>846.5</v>
      </c>
      <c r="BP235">
        <v>834</v>
      </c>
      <c r="BQ235">
        <v>210.5</v>
      </c>
      <c r="BR235">
        <v>4496.5</v>
      </c>
      <c r="BS235">
        <v>3</v>
      </c>
      <c r="BT235">
        <v>5.5</v>
      </c>
      <c r="BU235">
        <v>104</v>
      </c>
      <c r="BV235">
        <v>0</v>
      </c>
      <c r="BW235">
        <v>0</v>
      </c>
      <c r="BX235">
        <v>0</v>
      </c>
      <c r="BY235">
        <v>6627.5</v>
      </c>
    </row>
    <row r="236" spans="1:77" hidden="1" x14ac:dyDescent="0.25">
      <c r="A236" t="str">
        <f t="shared" si="6"/>
        <v>201036 Üzleti jellegű szolgáltatások ügyintézői, hatósági ügyintézők, ügynökökI6 Gimnázium</v>
      </c>
      <c r="B236" t="str">
        <f t="shared" si="7"/>
        <v>201036 Üzleti jellegű szolgáltatások ügyintézői, hatósági ügyintézők, ügynökökI6 Gimnázium</v>
      </c>
      <c r="C236">
        <v>4007</v>
      </c>
      <c r="D236" t="s">
        <v>168</v>
      </c>
      <c r="E236" t="s">
        <v>169</v>
      </c>
      <c r="F236" s="4" t="s">
        <v>170</v>
      </c>
      <c r="H236" t="s">
        <v>162</v>
      </c>
      <c r="I236">
        <v>632</v>
      </c>
      <c r="J236">
        <v>21</v>
      </c>
      <c r="K236" t="s">
        <v>88</v>
      </c>
      <c r="L236" t="s">
        <v>128</v>
      </c>
      <c r="M236">
        <v>398.4</v>
      </c>
      <c r="N236">
        <v>70</v>
      </c>
      <c r="O236">
        <v>53.599999999999994</v>
      </c>
      <c r="P236">
        <v>53.6</v>
      </c>
      <c r="Q236">
        <v>1036.7</v>
      </c>
      <c r="R236">
        <v>239.5</v>
      </c>
      <c r="S236">
        <v>48.2</v>
      </c>
      <c r="T236">
        <v>102</v>
      </c>
      <c r="U236">
        <v>583.20000000000005</v>
      </c>
      <c r="V236">
        <v>54.999999999999993</v>
      </c>
      <c r="W236">
        <v>279.8</v>
      </c>
      <c r="X236">
        <v>216.70000000000005</v>
      </c>
      <c r="Y236">
        <v>296.60000000000002</v>
      </c>
      <c r="Z236">
        <v>277.7</v>
      </c>
      <c r="AA236">
        <v>125.19999999999999</v>
      </c>
      <c r="AB236">
        <v>368.5</v>
      </c>
      <c r="AC236">
        <v>352.70000000000005</v>
      </c>
      <c r="AD236">
        <v>203.6</v>
      </c>
      <c r="AE236">
        <v>231.9</v>
      </c>
      <c r="AF236">
        <v>193.7</v>
      </c>
      <c r="AG236">
        <v>40</v>
      </c>
      <c r="AH236">
        <v>279.5</v>
      </c>
      <c r="AI236">
        <v>288.8</v>
      </c>
      <c r="AJ236">
        <v>526</v>
      </c>
      <c r="AK236">
        <v>263.3</v>
      </c>
      <c r="AL236">
        <v>222.2</v>
      </c>
      <c r="AM236">
        <v>1268.1999999999998</v>
      </c>
      <c r="AN236">
        <v>1303.4000000000001</v>
      </c>
      <c r="AO236">
        <v>5086.5999999999995</v>
      </c>
      <c r="AP236">
        <v>1980.5</v>
      </c>
      <c r="AQ236">
        <v>1788.5</v>
      </c>
      <c r="AR236">
        <v>53</v>
      </c>
      <c r="AS236">
        <v>98.8</v>
      </c>
      <c r="AT236">
        <v>1798.6</v>
      </c>
      <c r="AU236">
        <v>1453.6000000000001</v>
      </c>
      <c r="AV236">
        <v>324.39999999999998</v>
      </c>
      <c r="AW236">
        <v>641.70000000000005</v>
      </c>
      <c r="AX236">
        <v>198.8</v>
      </c>
      <c r="AY236">
        <v>438.60000000000008</v>
      </c>
      <c r="AZ236">
        <v>597.9</v>
      </c>
      <c r="BA236">
        <v>6458.2000000000016</v>
      </c>
      <c r="BB236">
        <v>1467.4</v>
      </c>
      <c r="BC236">
        <v>550.80000000000007</v>
      </c>
      <c r="BD236">
        <v>1211</v>
      </c>
      <c r="BE236">
        <v>0</v>
      </c>
      <c r="BF236">
        <v>1731.3000000000002</v>
      </c>
      <c r="BG236">
        <v>379.79999999999995</v>
      </c>
      <c r="BH236">
        <v>167.7</v>
      </c>
      <c r="BI236">
        <v>283.60000000000002</v>
      </c>
      <c r="BJ236">
        <v>89.8</v>
      </c>
      <c r="BK236">
        <v>203</v>
      </c>
      <c r="BL236">
        <v>846</v>
      </c>
      <c r="BM236">
        <v>402.6</v>
      </c>
      <c r="BN236">
        <v>1148</v>
      </c>
      <c r="BO236">
        <v>11077.800000000001</v>
      </c>
      <c r="BP236">
        <v>3165.8999999999996</v>
      </c>
      <c r="BQ236">
        <v>857.8</v>
      </c>
      <c r="BR236">
        <v>511.30000000000007</v>
      </c>
      <c r="BS236">
        <v>800.00000000000011</v>
      </c>
      <c r="BT236">
        <v>120.2</v>
      </c>
      <c r="BU236">
        <v>92.799999999999983</v>
      </c>
      <c r="BV236">
        <v>94.4</v>
      </c>
      <c r="BW236">
        <v>191</v>
      </c>
      <c r="BX236">
        <v>0</v>
      </c>
      <c r="BY236">
        <v>55689.400000000009</v>
      </c>
    </row>
    <row r="237" spans="1:77" hidden="1" x14ac:dyDescent="0.25">
      <c r="A237" t="str">
        <f t="shared" si="6"/>
        <v>201037 Művészeti, kulturális, sport- és vallási foglalkozásokI6 Gimnázium</v>
      </c>
      <c r="B237" t="str">
        <f t="shared" si="7"/>
        <v>201037 Művészeti, kulturális, sport- és vallási foglalkozásokI6 Gimnázium</v>
      </c>
      <c r="C237">
        <v>4008</v>
      </c>
      <c r="D237" t="s">
        <v>168</v>
      </c>
      <c r="E237" t="s">
        <v>169</v>
      </c>
      <c r="F237" s="4" t="s">
        <v>170</v>
      </c>
      <c r="H237" t="s">
        <v>162</v>
      </c>
      <c r="I237">
        <v>633</v>
      </c>
      <c r="J237">
        <v>22</v>
      </c>
      <c r="K237" t="s">
        <v>89</v>
      </c>
      <c r="L237" t="s">
        <v>129</v>
      </c>
      <c r="M237">
        <v>3.333333333333333</v>
      </c>
      <c r="N237">
        <v>0</v>
      </c>
      <c r="O237">
        <v>0</v>
      </c>
      <c r="P237">
        <v>0</v>
      </c>
      <c r="Q237">
        <v>24</v>
      </c>
      <c r="R237">
        <v>0</v>
      </c>
      <c r="S237">
        <v>0</v>
      </c>
      <c r="T237">
        <v>6</v>
      </c>
      <c r="U237">
        <v>105.66666666666666</v>
      </c>
      <c r="V237">
        <v>0</v>
      </c>
      <c r="W237">
        <v>0</v>
      </c>
      <c r="X237">
        <v>6</v>
      </c>
      <c r="Y237">
        <v>0</v>
      </c>
      <c r="Z237">
        <v>0</v>
      </c>
      <c r="AA237">
        <v>0</v>
      </c>
      <c r="AB237">
        <v>0</v>
      </c>
      <c r="AC237">
        <v>6</v>
      </c>
      <c r="AD237">
        <v>0</v>
      </c>
      <c r="AE237">
        <v>0</v>
      </c>
      <c r="AF237">
        <v>0</v>
      </c>
      <c r="AG237">
        <v>0</v>
      </c>
      <c r="AH237">
        <v>0</v>
      </c>
      <c r="AI237">
        <v>20.5</v>
      </c>
      <c r="AJ237">
        <v>0</v>
      </c>
      <c r="AK237">
        <v>0</v>
      </c>
      <c r="AL237">
        <v>0.5</v>
      </c>
      <c r="AM237">
        <v>4</v>
      </c>
      <c r="AN237">
        <v>11.333333333333332</v>
      </c>
      <c r="AO237">
        <v>0</v>
      </c>
      <c r="AP237">
        <v>310</v>
      </c>
      <c r="AQ237">
        <v>9</v>
      </c>
      <c r="AR237">
        <v>0</v>
      </c>
      <c r="AS237">
        <v>0</v>
      </c>
      <c r="AT237">
        <v>0</v>
      </c>
      <c r="AU237">
        <v>0</v>
      </c>
      <c r="AV237">
        <v>17</v>
      </c>
      <c r="AW237">
        <v>114</v>
      </c>
      <c r="AX237">
        <v>414.83333333333331</v>
      </c>
      <c r="AY237">
        <v>0</v>
      </c>
      <c r="AZ237">
        <v>46</v>
      </c>
      <c r="BA237">
        <v>0.33333333333333331</v>
      </c>
      <c r="BB237">
        <v>0</v>
      </c>
      <c r="BC237">
        <v>0</v>
      </c>
      <c r="BD237">
        <v>0</v>
      </c>
      <c r="BE237">
        <v>0</v>
      </c>
      <c r="BF237">
        <v>20</v>
      </c>
      <c r="BG237">
        <v>0</v>
      </c>
      <c r="BH237">
        <v>0</v>
      </c>
      <c r="BI237">
        <v>27.5</v>
      </c>
      <c r="BJ237">
        <v>0</v>
      </c>
      <c r="BK237">
        <v>12</v>
      </c>
      <c r="BL237">
        <v>0</v>
      </c>
      <c r="BM237">
        <v>0.33333333333333331</v>
      </c>
      <c r="BN237">
        <v>23</v>
      </c>
      <c r="BO237">
        <v>223.83333333333334</v>
      </c>
      <c r="BP237">
        <v>140.83333333333331</v>
      </c>
      <c r="BQ237">
        <v>8.5</v>
      </c>
      <c r="BR237">
        <v>3.5</v>
      </c>
      <c r="BS237">
        <v>987.83333333333326</v>
      </c>
      <c r="BT237">
        <v>305</v>
      </c>
      <c r="BU237">
        <v>19.5</v>
      </c>
      <c r="BV237">
        <v>0</v>
      </c>
      <c r="BW237">
        <v>0</v>
      </c>
      <c r="BX237">
        <v>0</v>
      </c>
      <c r="BY237">
        <v>2870.333333333333</v>
      </c>
    </row>
    <row r="238" spans="1:77" hidden="1" x14ac:dyDescent="0.25">
      <c r="A238" t="str">
        <f t="shared" si="6"/>
        <v>201039 Egyéb ügyintézőkI6 Gimnázium</v>
      </c>
      <c r="B238" t="str">
        <f t="shared" si="7"/>
        <v>201039 Egyéb ügyintézőkI6 Gimnázium</v>
      </c>
      <c r="C238">
        <v>4009</v>
      </c>
      <c r="D238" t="s">
        <v>168</v>
      </c>
      <c r="E238" t="s">
        <v>169</v>
      </c>
      <c r="F238" s="4" t="s">
        <v>170</v>
      </c>
      <c r="H238" t="s">
        <v>162</v>
      </c>
      <c r="I238">
        <v>634</v>
      </c>
      <c r="J238">
        <v>23</v>
      </c>
      <c r="K238" t="s">
        <v>90</v>
      </c>
      <c r="L238" t="s">
        <v>91</v>
      </c>
      <c r="M238">
        <v>10.600000000000001</v>
      </c>
      <c r="N238">
        <v>0</v>
      </c>
      <c r="O238">
        <v>2.4000000000000004</v>
      </c>
      <c r="P238">
        <v>0.4</v>
      </c>
      <c r="Q238">
        <v>10.8</v>
      </c>
      <c r="R238">
        <v>11</v>
      </c>
      <c r="S238">
        <v>1.8</v>
      </c>
      <c r="T238">
        <v>1</v>
      </c>
      <c r="U238">
        <v>8.8000000000000007</v>
      </c>
      <c r="V238">
        <v>3.0000000000000004</v>
      </c>
      <c r="W238">
        <v>2.2000000000000002</v>
      </c>
      <c r="X238">
        <v>16.8</v>
      </c>
      <c r="Y238">
        <v>11.4</v>
      </c>
      <c r="Z238">
        <v>6.8000000000000007</v>
      </c>
      <c r="AA238">
        <v>5.8000000000000007</v>
      </c>
      <c r="AB238">
        <v>24</v>
      </c>
      <c r="AC238">
        <v>18.8</v>
      </c>
      <c r="AD238">
        <v>4.4000000000000004</v>
      </c>
      <c r="AE238">
        <v>9.6</v>
      </c>
      <c r="AF238">
        <v>2.8</v>
      </c>
      <c r="AG238">
        <v>0</v>
      </c>
      <c r="AH238">
        <v>0</v>
      </c>
      <c r="AI238">
        <v>15.2</v>
      </c>
      <c r="AJ238">
        <v>13</v>
      </c>
      <c r="AK238">
        <v>14.200000000000001</v>
      </c>
      <c r="AL238">
        <v>7.8000000000000007</v>
      </c>
      <c r="AM238">
        <v>50.800000000000004</v>
      </c>
      <c r="AN238">
        <v>44.599999999999994</v>
      </c>
      <c r="AO238">
        <v>92.4</v>
      </c>
      <c r="AP238">
        <v>47</v>
      </c>
      <c r="AQ238">
        <v>74</v>
      </c>
      <c r="AR238">
        <v>0</v>
      </c>
      <c r="AS238">
        <v>4.2</v>
      </c>
      <c r="AT238">
        <v>91.4</v>
      </c>
      <c r="AU238">
        <v>6.4</v>
      </c>
      <c r="AV238">
        <v>28.6</v>
      </c>
      <c r="AW238">
        <v>24.8</v>
      </c>
      <c r="AX238">
        <v>7.2000000000000011</v>
      </c>
      <c r="AY238">
        <v>32.400000000000006</v>
      </c>
      <c r="AZ238">
        <v>23.6</v>
      </c>
      <c r="BA238">
        <v>106.80000000000003</v>
      </c>
      <c r="BB238">
        <v>13.600000000000001</v>
      </c>
      <c r="BC238">
        <v>23.200000000000003</v>
      </c>
      <c r="BD238">
        <v>47</v>
      </c>
      <c r="BE238">
        <v>0</v>
      </c>
      <c r="BF238">
        <v>74.200000000000017</v>
      </c>
      <c r="BG238">
        <v>21.200000000000003</v>
      </c>
      <c r="BH238">
        <v>7.8000000000000007</v>
      </c>
      <c r="BI238">
        <v>1.4000000000000001</v>
      </c>
      <c r="BJ238">
        <v>12.2</v>
      </c>
      <c r="BK238">
        <v>0</v>
      </c>
      <c r="BL238">
        <v>71.000000000000014</v>
      </c>
      <c r="BM238">
        <v>35.400000000000006</v>
      </c>
      <c r="BN238">
        <v>70</v>
      </c>
      <c r="BO238">
        <v>1741.2</v>
      </c>
      <c r="BP238">
        <v>237.60000000000002</v>
      </c>
      <c r="BQ238">
        <v>56.2</v>
      </c>
      <c r="BR238">
        <v>26.2</v>
      </c>
      <c r="BS238">
        <v>83</v>
      </c>
      <c r="BT238">
        <v>5.8</v>
      </c>
      <c r="BU238">
        <v>13.200000000000001</v>
      </c>
      <c r="BV238">
        <v>8.6000000000000014</v>
      </c>
      <c r="BW238">
        <v>2</v>
      </c>
      <c r="BX238">
        <v>0</v>
      </c>
      <c r="BY238">
        <v>3387.6</v>
      </c>
    </row>
    <row r="239" spans="1:77" hidden="1" x14ac:dyDescent="0.25">
      <c r="A239" t="str">
        <f t="shared" si="6"/>
        <v>201041 Irodai, ügyviteli foglalkozásokI6 Gimnázium</v>
      </c>
      <c r="B239" t="str">
        <f t="shared" si="7"/>
        <v>201041 Irodai, ügyviteli foglalkozásokI6 Gimnázium</v>
      </c>
      <c r="C239">
        <v>4010</v>
      </c>
      <c r="D239" t="s">
        <v>168</v>
      </c>
      <c r="E239" t="s">
        <v>169</v>
      </c>
      <c r="F239" s="4" t="s">
        <v>170</v>
      </c>
      <c r="H239" t="s">
        <v>162</v>
      </c>
      <c r="I239">
        <v>635</v>
      </c>
      <c r="J239">
        <v>24</v>
      </c>
      <c r="K239" t="s">
        <v>92</v>
      </c>
      <c r="L239" t="s">
        <v>130</v>
      </c>
      <c r="M239">
        <v>951</v>
      </c>
      <c r="N239">
        <v>219</v>
      </c>
      <c r="O239">
        <v>51</v>
      </c>
      <c r="P239">
        <v>77.5</v>
      </c>
      <c r="Q239">
        <v>706.5</v>
      </c>
      <c r="R239">
        <v>249</v>
      </c>
      <c r="S239">
        <v>79</v>
      </c>
      <c r="T239">
        <v>70.5</v>
      </c>
      <c r="U239">
        <v>312.5</v>
      </c>
      <c r="V239">
        <v>21</v>
      </c>
      <c r="W239">
        <v>124.5</v>
      </c>
      <c r="X239">
        <v>162</v>
      </c>
      <c r="Y239">
        <v>135</v>
      </c>
      <c r="Z239">
        <v>141.5</v>
      </c>
      <c r="AA239">
        <v>20</v>
      </c>
      <c r="AB239">
        <v>430</v>
      </c>
      <c r="AC239">
        <v>300</v>
      </c>
      <c r="AD239">
        <v>60.5</v>
      </c>
      <c r="AE239">
        <v>400</v>
      </c>
      <c r="AF239">
        <v>151.5</v>
      </c>
      <c r="AG239">
        <v>15.5</v>
      </c>
      <c r="AH239">
        <v>243.5</v>
      </c>
      <c r="AI239">
        <v>176</v>
      </c>
      <c r="AJ239">
        <v>398.5</v>
      </c>
      <c r="AK239">
        <v>383.5</v>
      </c>
      <c r="AL239">
        <v>267</v>
      </c>
      <c r="AM239">
        <v>1232.5</v>
      </c>
      <c r="AN239">
        <v>564</v>
      </c>
      <c r="AO239">
        <v>2141</v>
      </c>
      <c r="AP239">
        <v>1859</v>
      </c>
      <c r="AQ239">
        <v>2301.5</v>
      </c>
      <c r="AR239">
        <v>18</v>
      </c>
      <c r="AS239">
        <v>34</v>
      </c>
      <c r="AT239">
        <v>935.5</v>
      </c>
      <c r="AU239">
        <v>1430</v>
      </c>
      <c r="AV239">
        <v>399</v>
      </c>
      <c r="AW239">
        <v>249.5</v>
      </c>
      <c r="AX239">
        <v>198.5</v>
      </c>
      <c r="AY239">
        <v>147.5</v>
      </c>
      <c r="AZ239">
        <v>932</v>
      </c>
      <c r="BA239">
        <v>449.5</v>
      </c>
      <c r="BB239">
        <v>124.5</v>
      </c>
      <c r="BC239">
        <v>684.5</v>
      </c>
      <c r="BD239">
        <v>864</v>
      </c>
      <c r="BE239">
        <v>0</v>
      </c>
      <c r="BF239">
        <v>2299.5</v>
      </c>
      <c r="BG239">
        <v>456</v>
      </c>
      <c r="BH239">
        <v>173</v>
      </c>
      <c r="BI239">
        <v>356</v>
      </c>
      <c r="BJ239">
        <v>241</v>
      </c>
      <c r="BK239">
        <v>134</v>
      </c>
      <c r="BL239">
        <v>367</v>
      </c>
      <c r="BM239">
        <v>93.5</v>
      </c>
      <c r="BN239">
        <v>687</v>
      </c>
      <c r="BO239">
        <v>4813</v>
      </c>
      <c r="BP239">
        <v>2054.5</v>
      </c>
      <c r="BQ239">
        <v>1529.5</v>
      </c>
      <c r="BR239">
        <v>281.5</v>
      </c>
      <c r="BS239">
        <v>848</v>
      </c>
      <c r="BT239">
        <v>170.5</v>
      </c>
      <c r="BU239">
        <v>108</v>
      </c>
      <c r="BV239">
        <v>137</v>
      </c>
      <c r="BW239">
        <v>120.5</v>
      </c>
      <c r="BX239">
        <v>0</v>
      </c>
      <c r="BY239">
        <v>35580</v>
      </c>
    </row>
    <row r="240" spans="1:77" hidden="1" x14ac:dyDescent="0.25">
      <c r="A240" t="str">
        <f t="shared" si="6"/>
        <v>201042 Ügyfélkapcsolati foglalkozásokI6 Gimnázium</v>
      </c>
      <c r="B240" t="str">
        <f t="shared" si="7"/>
        <v>201042 Ügyfélkapcsolati foglalkozásokI6 Gimnázium</v>
      </c>
      <c r="C240">
        <v>4011</v>
      </c>
      <c r="D240" t="s">
        <v>168</v>
      </c>
      <c r="E240" t="s">
        <v>169</v>
      </c>
      <c r="F240" s="4" t="s">
        <v>170</v>
      </c>
      <c r="H240" t="s">
        <v>162</v>
      </c>
      <c r="I240">
        <v>636</v>
      </c>
      <c r="J240">
        <v>25</v>
      </c>
      <c r="K240" t="s">
        <v>93</v>
      </c>
      <c r="L240" t="s">
        <v>131</v>
      </c>
      <c r="M240">
        <v>103.83333333333333</v>
      </c>
      <c r="N240">
        <v>3.5</v>
      </c>
      <c r="O240">
        <v>0</v>
      </c>
      <c r="P240">
        <v>0.5</v>
      </c>
      <c r="Q240">
        <v>85.5</v>
      </c>
      <c r="R240">
        <v>33.5</v>
      </c>
      <c r="S240">
        <v>34</v>
      </c>
      <c r="T240">
        <v>5</v>
      </c>
      <c r="U240">
        <v>86.666666666666657</v>
      </c>
      <c r="V240">
        <v>14</v>
      </c>
      <c r="W240">
        <v>10.5</v>
      </c>
      <c r="X240">
        <v>0</v>
      </c>
      <c r="Y240">
        <v>42.5</v>
      </c>
      <c r="Z240">
        <v>25</v>
      </c>
      <c r="AA240">
        <v>3.5</v>
      </c>
      <c r="AB240">
        <v>18</v>
      </c>
      <c r="AC240">
        <v>59</v>
      </c>
      <c r="AD240">
        <v>10</v>
      </c>
      <c r="AE240">
        <v>114</v>
      </c>
      <c r="AF240">
        <v>38.5</v>
      </c>
      <c r="AG240">
        <v>0</v>
      </c>
      <c r="AH240">
        <v>104</v>
      </c>
      <c r="AI240">
        <v>46</v>
      </c>
      <c r="AJ240">
        <v>67</v>
      </c>
      <c r="AK240">
        <v>64</v>
      </c>
      <c r="AL240">
        <v>42.5</v>
      </c>
      <c r="AM240">
        <v>177.5</v>
      </c>
      <c r="AN240">
        <v>222.83333333333331</v>
      </c>
      <c r="AO240">
        <v>908.5</v>
      </c>
      <c r="AP240">
        <v>292.5</v>
      </c>
      <c r="AQ240">
        <v>201</v>
      </c>
      <c r="AR240">
        <v>46</v>
      </c>
      <c r="AS240">
        <v>0</v>
      </c>
      <c r="AT240">
        <v>274</v>
      </c>
      <c r="AU240">
        <v>3242</v>
      </c>
      <c r="AV240">
        <v>504</v>
      </c>
      <c r="AW240">
        <v>205.5</v>
      </c>
      <c r="AX240">
        <v>66.333333333333329</v>
      </c>
      <c r="AY240">
        <v>319.5</v>
      </c>
      <c r="AZ240">
        <v>456.5</v>
      </c>
      <c r="BA240">
        <v>1810.8333333333335</v>
      </c>
      <c r="BB240">
        <v>72</v>
      </c>
      <c r="BC240">
        <v>303</v>
      </c>
      <c r="BD240">
        <v>339.5</v>
      </c>
      <c r="BE240">
        <v>0</v>
      </c>
      <c r="BF240">
        <v>449.5</v>
      </c>
      <c r="BG240">
        <v>99.5</v>
      </c>
      <c r="BH240">
        <v>59</v>
      </c>
      <c r="BI240">
        <v>210</v>
      </c>
      <c r="BJ240">
        <v>10.5</v>
      </c>
      <c r="BK240">
        <v>3</v>
      </c>
      <c r="BL240">
        <v>560.5</v>
      </c>
      <c r="BM240">
        <v>835.83333333333337</v>
      </c>
      <c r="BN240">
        <v>362</v>
      </c>
      <c r="BO240">
        <v>1494</v>
      </c>
      <c r="BP240">
        <v>525.83333333333326</v>
      </c>
      <c r="BQ240">
        <v>248.5</v>
      </c>
      <c r="BR240">
        <v>33</v>
      </c>
      <c r="BS240">
        <v>130.83333333333331</v>
      </c>
      <c r="BT240">
        <v>106.50000000000001</v>
      </c>
      <c r="BU240">
        <v>64.5</v>
      </c>
      <c r="BV240">
        <v>43</v>
      </c>
      <c r="BW240">
        <v>76.5</v>
      </c>
      <c r="BX240">
        <v>0</v>
      </c>
      <c r="BY240">
        <v>15765.000000000002</v>
      </c>
    </row>
    <row r="241" spans="1:77" hidden="1" x14ac:dyDescent="0.25">
      <c r="A241" t="str">
        <f t="shared" si="6"/>
        <v>201051 Kereskedelmi és vendéglátó-ipari foglalkozásokI6 Gimnázium</v>
      </c>
      <c r="B241" t="str">
        <f t="shared" si="7"/>
        <v>201051 Kereskedelmi és vendéglátó-ipari foglalkozásokI6 Gimnázium</v>
      </c>
      <c r="C241">
        <v>4012</v>
      </c>
      <c r="D241" t="s">
        <v>168</v>
      </c>
      <c r="E241" t="s">
        <v>169</v>
      </c>
      <c r="F241" s="4" t="s">
        <v>170</v>
      </c>
      <c r="H241" t="s">
        <v>162</v>
      </c>
      <c r="I241">
        <v>637</v>
      </c>
      <c r="J241">
        <v>26</v>
      </c>
      <c r="K241" t="s">
        <v>94</v>
      </c>
      <c r="L241" t="s">
        <v>132</v>
      </c>
      <c r="M241">
        <v>67</v>
      </c>
      <c r="N241">
        <v>0</v>
      </c>
      <c r="O241">
        <v>0</v>
      </c>
      <c r="P241">
        <v>22</v>
      </c>
      <c r="Q241">
        <v>290.7</v>
      </c>
      <c r="R241">
        <v>39</v>
      </c>
      <c r="S241">
        <v>12</v>
      </c>
      <c r="T241">
        <v>31</v>
      </c>
      <c r="U241">
        <v>48</v>
      </c>
      <c r="V241">
        <v>0</v>
      </c>
      <c r="W241">
        <v>0</v>
      </c>
      <c r="X241">
        <v>32</v>
      </c>
      <c r="Y241">
        <v>33</v>
      </c>
      <c r="Z241">
        <v>152</v>
      </c>
      <c r="AA241">
        <v>0</v>
      </c>
      <c r="AB241">
        <v>49</v>
      </c>
      <c r="AC241">
        <v>46</v>
      </c>
      <c r="AD241">
        <v>14</v>
      </c>
      <c r="AE241">
        <v>2</v>
      </c>
      <c r="AF241">
        <v>0</v>
      </c>
      <c r="AG241">
        <v>0</v>
      </c>
      <c r="AH241">
        <v>160</v>
      </c>
      <c r="AI241">
        <v>70</v>
      </c>
      <c r="AJ241">
        <v>0</v>
      </c>
      <c r="AK241">
        <v>0.5</v>
      </c>
      <c r="AL241">
        <v>2</v>
      </c>
      <c r="AM241">
        <v>172.5</v>
      </c>
      <c r="AN241">
        <v>897.2</v>
      </c>
      <c r="AO241">
        <v>2935</v>
      </c>
      <c r="AP241">
        <v>18765.599999999999</v>
      </c>
      <c r="AQ241">
        <v>227</v>
      </c>
      <c r="AR241">
        <v>36</v>
      </c>
      <c r="AS241">
        <v>41</v>
      </c>
      <c r="AT241">
        <v>22</v>
      </c>
      <c r="AU241">
        <v>84</v>
      </c>
      <c r="AV241">
        <v>2935.2</v>
      </c>
      <c r="AW241">
        <v>5</v>
      </c>
      <c r="AX241">
        <v>4</v>
      </c>
      <c r="AY241">
        <v>60</v>
      </c>
      <c r="AZ241">
        <v>63</v>
      </c>
      <c r="BA241">
        <v>62</v>
      </c>
      <c r="BB241">
        <v>0</v>
      </c>
      <c r="BC241">
        <v>9.8000000000000007</v>
      </c>
      <c r="BD241">
        <v>405</v>
      </c>
      <c r="BE241">
        <v>0</v>
      </c>
      <c r="BF241">
        <v>0</v>
      </c>
      <c r="BG241">
        <v>6.9999999999999991</v>
      </c>
      <c r="BH241">
        <v>0</v>
      </c>
      <c r="BI241">
        <v>24.5</v>
      </c>
      <c r="BJ241">
        <v>71</v>
      </c>
      <c r="BK241">
        <v>12</v>
      </c>
      <c r="BL241">
        <v>129.30000000000001</v>
      </c>
      <c r="BM241">
        <v>27.6</v>
      </c>
      <c r="BN241">
        <v>82</v>
      </c>
      <c r="BO241">
        <v>103.5</v>
      </c>
      <c r="BP241">
        <v>66</v>
      </c>
      <c r="BQ241">
        <v>60.5</v>
      </c>
      <c r="BR241">
        <v>50</v>
      </c>
      <c r="BS241">
        <v>88</v>
      </c>
      <c r="BT241">
        <v>75</v>
      </c>
      <c r="BU241">
        <v>0</v>
      </c>
      <c r="BV241">
        <v>0</v>
      </c>
      <c r="BW241">
        <v>106.5</v>
      </c>
      <c r="BX241">
        <v>0</v>
      </c>
      <c r="BY241">
        <v>28697.399999999998</v>
      </c>
    </row>
    <row r="242" spans="1:77" hidden="1" x14ac:dyDescent="0.25">
      <c r="A242" t="str">
        <f t="shared" si="6"/>
        <v>201052 Szolgáltatási foglalkozásokI6 Gimnázium</v>
      </c>
      <c r="B242" t="str">
        <f t="shared" si="7"/>
        <v>201052 Szolgáltatási foglalkozásokI6 Gimnázium</v>
      </c>
      <c r="C242">
        <v>4013</v>
      </c>
      <c r="D242" t="s">
        <v>168</v>
      </c>
      <c r="E242" t="s">
        <v>169</v>
      </c>
      <c r="F242" s="4" t="s">
        <v>170</v>
      </c>
      <c r="H242" t="s">
        <v>162</v>
      </c>
      <c r="I242">
        <v>638</v>
      </c>
      <c r="J242">
        <v>27</v>
      </c>
      <c r="K242" t="s">
        <v>95</v>
      </c>
      <c r="L242" t="s">
        <v>133</v>
      </c>
      <c r="M242">
        <v>17.333333333333332</v>
      </c>
      <c r="N242">
        <v>0</v>
      </c>
      <c r="O242">
        <v>41</v>
      </c>
      <c r="P242">
        <v>66</v>
      </c>
      <c r="Q242">
        <v>36</v>
      </c>
      <c r="R242">
        <v>20.333333333333332</v>
      </c>
      <c r="S242">
        <v>0</v>
      </c>
      <c r="T242">
        <v>14</v>
      </c>
      <c r="U242">
        <v>12.999999999999998</v>
      </c>
      <c r="V242">
        <v>8</v>
      </c>
      <c r="W242">
        <v>27.666666666666668</v>
      </c>
      <c r="X242">
        <v>34</v>
      </c>
      <c r="Y242">
        <v>8</v>
      </c>
      <c r="Z242">
        <v>3.333333333333333</v>
      </c>
      <c r="AA242">
        <v>1.6666666666666665</v>
      </c>
      <c r="AB242">
        <v>0</v>
      </c>
      <c r="AC242">
        <v>7</v>
      </c>
      <c r="AD242">
        <v>37</v>
      </c>
      <c r="AE242">
        <v>44</v>
      </c>
      <c r="AF242">
        <v>1</v>
      </c>
      <c r="AG242">
        <v>0</v>
      </c>
      <c r="AH242">
        <v>47</v>
      </c>
      <c r="AI242">
        <v>17</v>
      </c>
      <c r="AJ242">
        <v>26</v>
      </c>
      <c r="AK242">
        <v>120.5</v>
      </c>
      <c r="AL242">
        <v>61.333333333333329</v>
      </c>
      <c r="AM242">
        <v>77.833333333333329</v>
      </c>
      <c r="AN242">
        <v>78.333333333333329</v>
      </c>
      <c r="AO242">
        <v>31.166666666666664</v>
      </c>
      <c r="AP242">
        <v>108.66666666666666</v>
      </c>
      <c r="AQ242">
        <v>1931</v>
      </c>
      <c r="AR242">
        <v>22</v>
      </c>
      <c r="AS242">
        <v>87</v>
      </c>
      <c r="AT242">
        <v>350.5</v>
      </c>
      <c r="AU242">
        <v>132</v>
      </c>
      <c r="AV242">
        <v>123.66666666666666</v>
      </c>
      <c r="AW242">
        <v>18</v>
      </c>
      <c r="AX242">
        <v>7.333333333333333</v>
      </c>
      <c r="AY242">
        <v>30</v>
      </c>
      <c r="AZ242">
        <v>11.666666666666666</v>
      </c>
      <c r="BA242">
        <v>115.66666666666666</v>
      </c>
      <c r="BB242">
        <v>4.333333333333333</v>
      </c>
      <c r="BC242">
        <v>25</v>
      </c>
      <c r="BD242">
        <v>303</v>
      </c>
      <c r="BE242">
        <v>0</v>
      </c>
      <c r="BF242">
        <v>91.666666666666671</v>
      </c>
      <c r="BG242">
        <v>11</v>
      </c>
      <c r="BH242">
        <v>0</v>
      </c>
      <c r="BI242">
        <v>0</v>
      </c>
      <c r="BJ242">
        <v>70.666666666666657</v>
      </c>
      <c r="BK242">
        <v>0</v>
      </c>
      <c r="BL242">
        <v>147</v>
      </c>
      <c r="BM242">
        <v>0.33333333333333331</v>
      </c>
      <c r="BN242">
        <v>742.33333333333326</v>
      </c>
      <c r="BO242">
        <v>1487.1666666666665</v>
      </c>
      <c r="BP242">
        <v>1712.8333333333333</v>
      </c>
      <c r="BQ242">
        <v>941.83333333333337</v>
      </c>
      <c r="BR242">
        <v>378.99999999999994</v>
      </c>
      <c r="BS242">
        <v>277.66666666666669</v>
      </c>
      <c r="BT242">
        <v>112.99999999999999</v>
      </c>
      <c r="BU242">
        <v>12</v>
      </c>
      <c r="BV242">
        <v>0</v>
      </c>
      <c r="BW242">
        <v>919.16666666666663</v>
      </c>
      <c r="BX242">
        <v>0</v>
      </c>
      <c r="BY242">
        <v>11014</v>
      </c>
    </row>
    <row r="243" spans="1:77" hidden="1" x14ac:dyDescent="0.25">
      <c r="A243" t="str">
        <f t="shared" si="6"/>
        <v>201061 Mezőgazdasági foglalkozásokI6 Gimnázium</v>
      </c>
      <c r="B243" t="str">
        <f t="shared" si="7"/>
        <v>201061 Mezőgazdasági foglalkozásokI6 Gimnázium</v>
      </c>
      <c r="C243">
        <v>4014</v>
      </c>
      <c r="D243" t="s">
        <v>168</v>
      </c>
      <c r="E243" t="s">
        <v>169</v>
      </c>
      <c r="F243" s="4" t="s">
        <v>170</v>
      </c>
      <c r="H243" t="s">
        <v>162</v>
      </c>
      <c r="I243">
        <v>639</v>
      </c>
      <c r="J243">
        <v>28</v>
      </c>
      <c r="K243" t="s">
        <v>96</v>
      </c>
      <c r="L243" t="s">
        <v>97</v>
      </c>
      <c r="M243">
        <v>387.5</v>
      </c>
      <c r="N243">
        <v>13.5</v>
      </c>
      <c r="O243">
        <v>6</v>
      </c>
      <c r="P243">
        <v>0</v>
      </c>
      <c r="Q243">
        <v>44</v>
      </c>
      <c r="R243">
        <v>0</v>
      </c>
      <c r="S243">
        <v>0</v>
      </c>
      <c r="T243">
        <v>0</v>
      </c>
      <c r="U243">
        <v>0</v>
      </c>
      <c r="V243">
        <v>0</v>
      </c>
      <c r="W243">
        <v>0</v>
      </c>
      <c r="X243">
        <v>0</v>
      </c>
      <c r="Y243">
        <v>0</v>
      </c>
      <c r="Z243">
        <v>0</v>
      </c>
      <c r="AA243">
        <v>0</v>
      </c>
      <c r="AB243">
        <v>0</v>
      </c>
      <c r="AC243">
        <v>0</v>
      </c>
      <c r="AD243">
        <v>0</v>
      </c>
      <c r="AE243">
        <v>0</v>
      </c>
      <c r="AF243">
        <v>0</v>
      </c>
      <c r="AG243">
        <v>0</v>
      </c>
      <c r="AH243">
        <v>0</v>
      </c>
      <c r="AI243">
        <v>0</v>
      </c>
      <c r="AJ243">
        <v>0</v>
      </c>
      <c r="AK243">
        <v>0</v>
      </c>
      <c r="AL243">
        <v>19</v>
      </c>
      <c r="AM243">
        <v>0</v>
      </c>
      <c r="AN243">
        <v>34</v>
      </c>
      <c r="AO243">
        <v>18.5</v>
      </c>
      <c r="AP243">
        <v>68</v>
      </c>
      <c r="AQ243">
        <v>0</v>
      </c>
      <c r="AR243">
        <v>0</v>
      </c>
      <c r="AS243">
        <v>5</v>
      </c>
      <c r="AT243">
        <v>0</v>
      </c>
      <c r="AU243">
        <v>0</v>
      </c>
      <c r="AV243">
        <v>12</v>
      </c>
      <c r="AW243">
        <v>0</v>
      </c>
      <c r="AX243">
        <v>0</v>
      </c>
      <c r="AY243">
        <v>0</v>
      </c>
      <c r="AZ243">
        <v>1</v>
      </c>
      <c r="BA243">
        <v>1</v>
      </c>
      <c r="BB243">
        <v>0</v>
      </c>
      <c r="BC243">
        <v>0</v>
      </c>
      <c r="BD243">
        <v>99</v>
      </c>
      <c r="BE243">
        <v>0</v>
      </c>
      <c r="BF243">
        <v>0</v>
      </c>
      <c r="BG243">
        <v>0</v>
      </c>
      <c r="BH243">
        <v>9</v>
      </c>
      <c r="BI243">
        <v>0</v>
      </c>
      <c r="BJ243">
        <v>0</v>
      </c>
      <c r="BK243">
        <v>0</v>
      </c>
      <c r="BL243">
        <v>15</v>
      </c>
      <c r="BM243">
        <v>0</v>
      </c>
      <c r="BN243">
        <v>58.5</v>
      </c>
      <c r="BO243">
        <v>37</v>
      </c>
      <c r="BP243">
        <v>60</v>
      </c>
      <c r="BQ243">
        <v>14</v>
      </c>
      <c r="BR243">
        <v>2</v>
      </c>
      <c r="BS243">
        <v>18</v>
      </c>
      <c r="BT243">
        <v>1</v>
      </c>
      <c r="BU243">
        <v>0</v>
      </c>
      <c r="BV243">
        <v>0</v>
      </c>
      <c r="BW243">
        <v>0</v>
      </c>
      <c r="BX243">
        <v>0</v>
      </c>
      <c r="BY243">
        <v>923</v>
      </c>
    </row>
    <row r="244" spans="1:77" hidden="1" x14ac:dyDescent="0.25">
      <c r="A244" t="str">
        <f t="shared" si="6"/>
        <v>201062 Erdőgazdálkodási, vadgazdálkodási és halászati foglalkozásokI6 Gimnázium</v>
      </c>
      <c r="B244" t="str">
        <f t="shared" si="7"/>
        <v>201062 Erdőgazdálkodási, vadgazdálkodási és halászati foglalkozásokI6 Gimnázium</v>
      </c>
      <c r="C244">
        <v>4015</v>
      </c>
      <c r="D244" t="s">
        <v>168</v>
      </c>
      <c r="E244" t="s">
        <v>169</v>
      </c>
      <c r="F244" s="4" t="s">
        <v>170</v>
      </c>
      <c r="H244" t="s">
        <v>162</v>
      </c>
      <c r="I244">
        <v>640</v>
      </c>
      <c r="J244">
        <v>29</v>
      </c>
      <c r="K244" t="s">
        <v>98</v>
      </c>
      <c r="L244" t="s">
        <v>134</v>
      </c>
      <c r="M244">
        <v>0</v>
      </c>
      <c r="N244">
        <v>60</v>
      </c>
      <c r="O244">
        <v>62</v>
      </c>
      <c r="P244">
        <v>0</v>
      </c>
      <c r="Q244">
        <v>0</v>
      </c>
      <c r="R244">
        <v>0</v>
      </c>
      <c r="S244">
        <v>0</v>
      </c>
      <c r="T244">
        <v>0</v>
      </c>
      <c r="U244">
        <v>0</v>
      </c>
      <c r="V244">
        <v>0</v>
      </c>
      <c r="W244">
        <v>0</v>
      </c>
      <c r="X244">
        <v>0</v>
      </c>
      <c r="Y244">
        <v>0</v>
      </c>
      <c r="Z244">
        <v>0</v>
      </c>
      <c r="AA244">
        <v>0</v>
      </c>
      <c r="AB244">
        <v>0</v>
      </c>
      <c r="AC244">
        <v>0</v>
      </c>
      <c r="AD244">
        <v>0</v>
      </c>
      <c r="AE244">
        <v>0</v>
      </c>
      <c r="AF244">
        <v>0</v>
      </c>
      <c r="AG244">
        <v>0</v>
      </c>
      <c r="AH244">
        <v>20</v>
      </c>
      <c r="AI244">
        <v>0</v>
      </c>
      <c r="AJ244">
        <v>0</v>
      </c>
      <c r="AK244">
        <v>0</v>
      </c>
      <c r="AL244">
        <v>0</v>
      </c>
      <c r="AM244">
        <v>0</v>
      </c>
      <c r="AN244">
        <v>0</v>
      </c>
      <c r="AO244">
        <v>12</v>
      </c>
      <c r="AP244">
        <v>0</v>
      </c>
      <c r="AQ244">
        <v>0</v>
      </c>
      <c r="AR244">
        <v>0</v>
      </c>
      <c r="AS244">
        <v>0</v>
      </c>
      <c r="AT244">
        <v>0</v>
      </c>
      <c r="AU244">
        <v>0</v>
      </c>
      <c r="AV244">
        <v>0</v>
      </c>
      <c r="AW244">
        <v>0</v>
      </c>
      <c r="AX244">
        <v>0</v>
      </c>
      <c r="AY244">
        <v>0</v>
      </c>
      <c r="AZ244">
        <v>0</v>
      </c>
      <c r="BA244">
        <v>0</v>
      </c>
      <c r="BB244">
        <v>0</v>
      </c>
      <c r="BC244">
        <v>0</v>
      </c>
      <c r="BD244">
        <v>0</v>
      </c>
      <c r="BE244">
        <v>0</v>
      </c>
      <c r="BF244">
        <v>0</v>
      </c>
      <c r="BG244">
        <v>0</v>
      </c>
      <c r="BH244">
        <v>0</v>
      </c>
      <c r="BI244">
        <v>0</v>
      </c>
      <c r="BJ244">
        <v>0</v>
      </c>
      <c r="BK244">
        <v>0</v>
      </c>
      <c r="BL244">
        <v>0</v>
      </c>
      <c r="BM244">
        <v>0</v>
      </c>
      <c r="BN244">
        <v>0</v>
      </c>
      <c r="BO244">
        <v>2</v>
      </c>
      <c r="BP244">
        <v>1</v>
      </c>
      <c r="BQ244">
        <v>0</v>
      </c>
      <c r="BR244">
        <v>0</v>
      </c>
      <c r="BS244">
        <v>0</v>
      </c>
      <c r="BT244">
        <v>0</v>
      </c>
      <c r="BU244">
        <v>0</v>
      </c>
      <c r="BV244">
        <v>0</v>
      </c>
      <c r="BW244">
        <v>0</v>
      </c>
      <c r="BX244">
        <v>0</v>
      </c>
      <c r="BY244">
        <v>157</v>
      </c>
    </row>
    <row r="245" spans="1:77" hidden="1" x14ac:dyDescent="0.25">
      <c r="A245" t="str">
        <f t="shared" si="6"/>
        <v>201071 Élelmiszer-ipari foglalkozásokI6 Gimnázium</v>
      </c>
      <c r="B245" t="str">
        <f t="shared" si="7"/>
        <v>201071 Élelmiszer-ipari foglalkozásokI6 Gimnázium</v>
      </c>
      <c r="C245">
        <v>4016</v>
      </c>
      <c r="D245" t="s">
        <v>168</v>
      </c>
      <c r="E245" t="s">
        <v>169</v>
      </c>
      <c r="F245" s="4" t="s">
        <v>170</v>
      </c>
      <c r="H245" t="s">
        <v>162</v>
      </c>
      <c r="I245">
        <v>641</v>
      </c>
      <c r="J245">
        <v>30</v>
      </c>
      <c r="K245" t="s">
        <v>99</v>
      </c>
      <c r="L245" t="s">
        <v>135</v>
      </c>
      <c r="M245">
        <v>0</v>
      </c>
      <c r="N245">
        <v>0</v>
      </c>
      <c r="O245">
        <v>5</v>
      </c>
      <c r="P245">
        <v>0</v>
      </c>
      <c r="Q245">
        <v>387.5</v>
      </c>
      <c r="R245">
        <v>0</v>
      </c>
      <c r="S245">
        <v>0</v>
      </c>
      <c r="T245">
        <v>0</v>
      </c>
      <c r="U245">
        <v>0</v>
      </c>
      <c r="V245">
        <v>0</v>
      </c>
      <c r="W245">
        <v>0</v>
      </c>
      <c r="X245">
        <v>0</v>
      </c>
      <c r="Y245">
        <v>0</v>
      </c>
      <c r="Z245">
        <v>0</v>
      </c>
      <c r="AA245">
        <v>0</v>
      </c>
      <c r="AB245">
        <v>0</v>
      </c>
      <c r="AC245">
        <v>0</v>
      </c>
      <c r="AD245">
        <v>0</v>
      </c>
      <c r="AE245">
        <v>0</v>
      </c>
      <c r="AF245">
        <v>0</v>
      </c>
      <c r="AG245">
        <v>0</v>
      </c>
      <c r="AH245">
        <v>0</v>
      </c>
      <c r="AI245">
        <v>0</v>
      </c>
      <c r="AJ245">
        <v>0</v>
      </c>
      <c r="AK245">
        <v>0</v>
      </c>
      <c r="AL245">
        <v>0</v>
      </c>
      <c r="AM245">
        <v>0</v>
      </c>
      <c r="AN245">
        <v>0</v>
      </c>
      <c r="AO245">
        <v>24</v>
      </c>
      <c r="AP245">
        <v>91</v>
      </c>
      <c r="AQ245">
        <v>0</v>
      </c>
      <c r="AR245">
        <v>0</v>
      </c>
      <c r="AS245">
        <v>0</v>
      </c>
      <c r="AT245">
        <v>0</v>
      </c>
      <c r="AU245">
        <v>0</v>
      </c>
      <c r="AV245">
        <v>0</v>
      </c>
      <c r="AW245">
        <v>0</v>
      </c>
      <c r="AX245">
        <v>0</v>
      </c>
      <c r="AY245">
        <v>0</v>
      </c>
      <c r="AZ245">
        <v>0</v>
      </c>
      <c r="BA245">
        <v>0</v>
      </c>
      <c r="BB245">
        <v>0</v>
      </c>
      <c r="BC245">
        <v>0</v>
      </c>
      <c r="BD245">
        <v>0</v>
      </c>
      <c r="BE245">
        <v>0</v>
      </c>
      <c r="BF245">
        <v>0</v>
      </c>
      <c r="BG245">
        <v>0</v>
      </c>
      <c r="BH245">
        <v>0</v>
      </c>
      <c r="BI245">
        <v>0</v>
      </c>
      <c r="BJ245">
        <v>0</v>
      </c>
      <c r="BK245">
        <v>0</v>
      </c>
      <c r="BL245">
        <v>0</v>
      </c>
      <c r="BM245">
        <v>0</v>
      </c>
      <c r="BN245">
        <v>0</v>
      </c>
      <c r="BO245">
        <v>8</v>
      </c>
      <c r="BP245">
        <v>0</v>
      </c>
      <c r="BQ245">
        <v>0</v>
      </c>
      <c r="BR245">
        <v>0</v>
      </c>
      <c r="BS245">
        <v>0</v>
      </c>
      <c r="BT245">
        <v>0</v>
      </c>
      <c r="BU245">
        <v>0</v>
      </c>
      <c r="BV245">
        <v>0</v>
      </c>
      <c r="BW245">
        <v>0</v>
      </c>
      <c r="BX245">
        <v>0</v>
      </c>
      <c r="BY245">
        <v>515.5</v>
      </c>
    </row>
    <row r="246" spans="1:77" hidden="1" x14ac:dyDescent="0.25">
      <c r="A246" t="str">
        <f t="shared" si="6"/>
        <v>201072 Könnyűipari foglalkozásokI6 Gimnázium</v>
      </c>
      <c r="B246" t="str">
        <f t="shared" si="7"/>
        <v>201072 Könnyűipari foglalkozásokI6 Gimnázium</v>
      </c>
      <c r="C246">
        <v>4017</v>
      </c>
      <c r="D246" t="s">
        <v>168</v>
      </c>
      <c r="E246" t="s">
        <v>169</v>
      </c>
      <c r="F246" s="4" t="s">
        <v>170</v>
      </c>
      <c r="H246" t="s">
        <v>162</v>
      </c>
      <c r="I246">
        <v>642</v>
      </c>
      <c r="J246">
        <v>31</v>
      </c>
      <c r="K246" t="s">
        <v>100</v>
      </c>
      <c r="L246" t="s">
        <v>136</v>
      </c>
      <c r="M246">
        <v>9</v>
      </c>
      <c r="N246">
        <v>0</v>
      </c>
      <c r="O246">
        <v>0</v>
      </c>
      <c r="P246">
        <v>0</v>
      </c>
      <c r="Q246">
        <v>0</v>
      </c>
      <c r="R246">
        <v>350.5</v>
      </c>
      <c r="S246">
        <v>83</v>
      </c>
      <c r="T246">
        <v>157</v>
      </c>
      <c r="U246">
        <v>738</v>
      </c>
      <c r="V246">
        <v>0</v>
      </c>
      <c r="W246">
        <v>0</v>
      </c>
      <c r="X246">
        <v>0</v>
      </c>
      <c r="Y246">
        <v>0</v>
      </c>
      <c r="Z246">
        <v>0</v>
      </c>
      <c r="AA246">
        <v>0</v>
      </c>
      <c r="AB246">
        <v>14</v>
      </c>
      <c r="AC246">
        <v>0</v>
      </c>
      <c r="AD246">
        <v>0</v>
      </c>
      <c r="AE246">
        <v>39</v>
      </c>
      <c r="AF246">
        <v>0</v>
      </c>
      <c r="AG246">
        <v>12</v>
      </c>
      <c r="AH246">
        <v>185</v>
      </c>
      <c r="AI246">
        <v>0</v>
      </c>
      <c r="AJ246">
        <v>0</v>
      </c>
      <c r="AK246">
        <v>0</v>
      </c>
      <c r="AL246">
        <v>0</v>
      </c>
      <c r="AM246">
        <v>78</v>
      </c>
      <c r="AN246">
        <v>20</v>
      </c>
      <c r="AO246">
        <v>24</v>
      </c>
      <c r="AP246">
        <v>44</v>
      </c>
      <c r="AQ246">
        <v>0</v>
      </c>
      <c r="AR246">
        <v>0</v>
      </c>
      <c r="AS246">
        <v>0</v>
      </c>
      <c r="AT246">
        <v>0</v>
      </c>
      <c r="AU246">
        <v>0</v>
      </c>
      <c r="AV246">
        <v>2</v>
      </c>
      <c r="AW246">
        <v>192</v>
      </c>
      <c r="AX246">
        <v>0</v>
      </c>
      <c r="AY246">
        <v>0</v>
      </c>
      <c r="AZ246">
        <v>0</v>
      </c>
      <c r="BA246">
        <v>0</v>
      </c>
      <c r="BB246">
        <v>0</v>
      </c>
      <c r="BC246">
        <v>0</v>
      </c>
      <c r="BD246">
        <v>0</v>
      </c>
      <c r="BE246">
        <v>0</v>
      </c>
      <c r="BF246">
        <v>0</v>
      </c>
      <c r="BG246">
        <v>0</v>
      </c>
      <c r="BH246">
        <v>0</v>
      </c>
      <c r="BI246">
        <v>17</v>
      </c>
      <c r="BJ246">
        <v>0</v>
      </c>
      <c r="BK246">
        <v>0</v>
      </c>
      <c r="BL246">
        <v>0</v>
      </c>
      <c r="BM246">
        <v>0</v>
      </c>
      <c r="BN246">
        <v>0</v>
      </c>
      <c r="BO246">
        <v>46.5</v>
      </c>
      <c r="BP246">
        <v>61.5</v>
      </c>
      <c r="BQ246">
        <v>5</v>
      </c>
      <c r="BR246">
        <v>13</v>
      </c>
      <c r="BS246">
        <v>40.5</v>
      </c>
      <c r="BT246">
        <v>1</v>
      </c>
      <c r="BU246">
        <v>0</v>
      </c>
      <c r="BV246">
        <v>0</v>
      </c>
      <c r="BW246">
        <v>0</v>
      </c>
      <c r="BX246">
        <v>0</v>
      </c>
      <c r="BY246">
        <v>2132</v>
      </c>
    </row>
    <row r="247" spans="1:77" hidden="1" x14ac:dyDescent="0.25">
      <c r="A247" t="str">
        <f t="shared" si="6"/>
        <v>201073 Fém- és villamosipari foglalkozásokI6 Gimnázium</v>
      </c>
      <c r="B247" t="str">
        <f t="shared" si="7"/>
        <v>201073 Fém- és villamosipari foglalkozásokI6 Gimnázium</v>
      </c>
      <c r="C247">
        <v>4018</v>
      </c>
      <c r="D247" t="s">
        <v>168</v>
      </c>
      <c r="E247" t="s">
        <v>169</v>
      </c>
      <c r="F247" s="4" t="s">
        <v>170</v>
      </c>
      <c r="H247" t="s">
        <v>162</v>
      </c>
      <c r="I247">
        <v>643</v>
      </c>
      <c r="J247">
        <v>32</v>
      </c>
      <c r="K247" t="s">
        <v>101</v>
      </c>
      <c r="L247" t="s">
        <v>137</v>
      </c>
      <c r="M247">
        <v>68</v>
      </c>
      <c r="N247">
        <v>7</v>
      </c>
      <c r="O247">
        <v>0</v>
      </c>
      <c r="P247">
        <v>18</v>
      </c>
      <c r="Q247">
        <v>109</v>
      </c>
      <c r="R247">
        <v>52</v>
      </c>
      <c r="S247">
        <v>0</v>
      </c>
      <c r="T247">
        <v>0</v>
      </c>
      <c r="U247">
        <v>25</v>
      </c>
      <c r="V247">
        <v>0</v>
      </c>
      <c r="W247">
        <v>98</v>
      </c>
      <c r="X247">
        <v>47</v>
      </c>
      <c r="Y247">
        <v>116</v>
      </c>
      <c r="Z247">
        <v>19</v>
      </c>
      <c r="AA247">
        <v>141</v>
      </c>
      <c r="AB247">
        <v>564.66666666666663</v>
      </c>
      <c r="AC247">
        <v>397.5</v>
      </c>
      <c r="AD247">
        <v>475.16666666666663</v>
      </c>
      <c r="AE247">
        <v>351</v>
      </c>
      <c r="AF247">
        <v>364.66666666666663</v>
      </c>
      <c r="AG247">
        <v>31</v>
      </c>
      <c r="AH247">
        <v>110</v>
      </c>
      <c r="AI247">
        <v>1000</v>
      </c>
      <c r="AJ247">
        <v>249</v>
      </c>
      <c r="AK247">
        <v>15</v>
      </c>
      <c r="AL247">
        <v>28</v>
      </c>
      <c r="AM247">
        <v>359</v>
      </c>
      <c r="AN247">
        <v>697.16666666666663</v>
      </c>
      <c r="AO247">
        <v>179</v>
      </c>
      <c r="AP247">
        <v>108</v>
      </c>
      <c r="AQ247">
        <v>625</v>
      </c>
      <c r="AR247">
        <v>0</v>
      </c>
      <c r="AS247">
        <v>0</v>
      </c>
      <c r="AT247">
        <v>1179</v>
      </c>
      <c r="AU247">
        <v>35</v>
      </c>
      <c r="AV247">
        <v>58</v>
      </c>
      <c r="AW247">
        <v>0</v>
      </c>
      <c r="AX247">
        <v>8.5</v>
      </c>
      <c r="AY247">
        <v>208</v>
      </c>
      <c r="AZ247">
        <v>0</v>
      </c>
      <c r="BA247">
        <v>12</v>
      </c>
      <c r="BB247">
        <v>0</v>
      </c>
      <c r="BC247">
        <v>0</v>
      </c>
      <c r="BD247">
        <v>45</v>
      </c>
      <c r="BE247">
        <v>0</v>
      </c>
      <c r="BF247">
        <v>0</v>
      </c>
      <c r="BG247">
        <v>175</v>
      </c>
      <c r="BH247">
        <v>18</v>
      </c>
      <c r="BI247">
        <v>21</v>
      </c>
      <c r="BJ247">
        <v>0</v>
      </c>
      <c r="BK247">
        <v>0</v>
      </c>
      <c r="BL247">
        <v>240</v>
      </c>
      <c r="BM247">
        <v>0</v>
      </c>
      <c r="BN247">
        <v>123</v>
      </c>
      <c r="BO247">
        <v>143.16666666666666</v>
      </c>
      <c r="BP247">
        <v>141</v>
      </c>
      <c r="BQ247">
        <v>62</v>
      </c>
      <c r="BR247">
        <v>36.666666666666664</v>
      </c>
      <c r="BS247">
        <v>88</v>
      </c>
      <c r="BT247">
        <v>8</v>
      </c>
      <c r="BU247">
        <v>0</v>
      </c>
      <c r="BV247">
        <v>0</v>
      </c>
      <c r="BW247">
        <v>12</v>
      </c>
      <c r="BX247">
        <v>0</v>
      </c>
      <c r="BY247">
        <v>8867.5</v>
      </c>
    </row>
    <row r="248" spans="1:77" hidden="1" x14ac:dyDescent="0.25">
      <c r="A248" t="str">
        <f t="shared" si="6"/>
        <v>201074 Kézműipari foglalkozásokI6 Gimnázium</v>
      </c>
      <c r="B248" t="str">
        <f t="shared" si="7"/>
        <v>201074 Kézműipari foglalkozásokI6 Gimnázium</v>
      </c>
      <c r="C248">
        <v>4019</v>
      </c>
      <c r="D248" t="s">
        <v>168</v>
      </c>
      <c r="E248" t="s">
        <v>169</v>
      </c>
      <c r="F248" s="4" t="s">
        <v>170</v>
      </c>
      <c r="H248" t="s">
        <v>162</v>
      </c>
      <c r="I248">
        <v>644</v>
      </c>
      <c r="J248">
        <v>33</v>
      </c>
      <c r="K248" t="s">
        <v>102</v>
      </c>
      <c r="L248" t="s">
        <v>138</v>
      </c>
      <c r="M248">
        <v>0</v>
      </c>
      <c r="N248">
        <v>0</v>
      </c>
      <c r="O248">
        <v>0</v>
      </c>
      <c r="P248">
        <v>0</v>
      </c>
      <c r="Q248">
        <v>0</v>
      </c>
      <c r="R248">
        <v>0</v>
      </c>
      <c r="S248">
        <v>0</v>
      </c>
      <c r="T248">
        <v>14</v>
      </c>
      <c r="U248">
        <v>0</v>
      </c>
      <c r="V248">
        <v>0</v>
      </c>
      <c r="W248">
        <v>0</v>
      </c>
      <c r="X248">
        <v>0</v>
      </c>
      <c r="Y248">
        <v>27</v>
      </c>
      <c r="Z248">
        <v>110</v>
      </c>
      <c r="AA248">
        <v>20</v>
      </c>
      <c r="AB248">
        <v>6.5</v>
      </c>
      <c r="AC248">
        <v>10.5</v>
      </c>
      <c r="AD248">
        <v>31</v>
      </c>
      <c r="AE248">
        <v>0</v>
      </c>
      <c r="AF248">
        <v>0</v>
      </c>
      <c r="AG248">
        <v>0</v>
      </c>
      <c r="AH248">
        <v>204</v>
      </c>
      <c r="AI248">
        <v>11</v>
      </c>
      <c r="AJ248">
        <v>0</v>
      </c>
      <c r="AK248">
        <v>0</v>
      </c>
      <c r="AL248">
        <v>0</v>
      </c>
      <c r="AM248">
        <v>12</v>
      </c>
      <c r="AN248">
        <v>0</v>
      </c>
      <c r="AO248">
        <v>0</v>
      </c>
      <c r="AP248">
        <v>30</v>
      </c>
      <c r="AQ248">
        <v>0</v>
      </c>
      <c r="AR248">
        <v>0</v>
      </c>
      <c r="AS248">
        <v>0</v>
      </c>
      <c r="AT248">
        <v>0</v>
      </c>
      <c r="AU248">
        <v>0</v>
      </c>
      <c r="AV248">
        <v>0</v>
      </c>
      <c r="AW248">
        <v>0</v>
      </c>
      <c r="AX248">
        <v>8.5</v>
      </c>
      <c r="AY248">
        <v>90</v>
      </c>
      <c r="AZ248">
        <v>0</v>
      </c>
      <c r="BA248">
        <v>12</v>
      </c>
      <c r="BB248">
        <v>0</v>
      </c>
      <c r="BC248">
        <v>0</v>
      </c>
      <c r="BD248">
        <v>0</v>
      </c>
      <c r="BE248">
        <v>0</v>
      </c>
      <c r="BF248">
        <v>0</v>
      </c>
      <c r="BG248">
        <v>0</v>
      </c>
      <c r="BH248">
        <v>0</v>
      </c>
      <c r="BI248">
        <v>0</v>
      </c>
      <c r="BJ248">
        <v>0</v>
      </c>
      <c r="BK248">
        <v>0</v>
      </c>
      <c r="BL248">
        <v>84</v>
      </c>
      <c r="BM248">
        <v>0</v>
      </c>
      <c r="BN248">
        <v>14</v>
      </c>
      <c r="BO248">
        <v>3</v>
      </c>
      <c r="BP248">
        <v>15.5</v>
      </c>
      <c r="BQ248">
        <v>3.5</v>
      </c>
      <c r="BR248">
        <v>1</v>
      </c>
      <c r="BS248">
        <v>1</v>
      </c>
      <c r="BT248">
        <v>0</v>
      </c>
      <c r="BU248">
        <v>0</v>
      </c>
      <c r="BV248">
        <v>15</v>
      </c>
      <c r="BW248">
        <v>17</v>
      </c>
      <c r="BX248">
        <v>0</v>
      </c>
      <c r="BY248">
        <v>740.5</v>
      </c>
    </row>
    <row r="249" spans="1:77" hidden="1" x14ac:dyDescent="0.25">
      <c r="A249" t="str">
        <f t="shared" si="6"/>
        <v>201075 Építőipari foglalkozásokI6 Gimnázium</v>
      </c>
      <c r="B249" t="str">
        <f t="shared" si="7"/>
        <v>201075 Építőipari foglalkozásokI6 Gimnázium</v>
      </c>
      <c r="C249">
        <v>4020</v>
      </c>
      <c r="D249" t="s">
        <v>168</v>
      </c>
      <c r="E249" t="s">
        <v>169</v>
      </c>
      <c r="F249" s="4" t="s">
        <v>170</v>
      </c>
      <c r="H249" t="s">
        <v>162</v>
      </c>
      <c r="I249">
        <v>645</v>
      </c>
      <c r="J249">
        <v>34</v>
      </c>
      <c r="K249" t="s">
        <v>103</v>
      </c>
      <c r="L249" t="s">
        <v>139</v>
      </c>
      <c r="M249">
        <v>21</v>
      </c>
      <c r="N249">
        <v>0</v>
      </c>
      <c r="O249">
        <v>0</v>
      </c>
      <c r="P249">
        <v>18</v>
      </c>
      <c r="Q249">
        <v>11</v>
      </c>
      <c r="R249">
        <v>0</v>
      </c>
      <c r="S249">
        <v>0</v>
      </c>
      <c r="T249">
        <v>0</v>
      </c>
      <c r="U249">
        <v>0</v>
      </c>
      <c r="V249">
        <v>0</v>
      </c>
      <c r="W249">
        <v>10</v>
      </c>
      <c r="X249">
        <v>17</v>
      </c>
      <c r="Y249">
        <v>9</v>
      </c>
      <c r="Z249">
        <v>51</v>
      </c>
      <c r="AA249">
        <v>0</v>
      </c>
      <c r="AB249">
        <v>71</v>
      </c>
      <c r="AC249">
        <v>11</v>
      </c>
      <c r="AD249">
        <v>0</v>
      </c>
      <c r="AE249">
        <v>0</v>
      </c>
      <c r="AF249">
        <v>15</v>
      </c>
      <c r="AG249">
        <v>0</v>
      </c>
      <c r="AH249">
        <v>0</v>
      </c>
      <c r="AI249">
        <v>34</v>
      </c>
      <c r="AJ249">
        <v>145</v>
      </c>
      <c r="AK249">
        <v>35</v>
      </c>
      <c r="AL249">
        <v>8</v>
      </c>
      <c r="AM249">
        <v>621</v>
      </c>
      <c r="AN249">
        <v>6</v>
      </c>
      <c r="AO249">
        <v>21</v>
      </c>
      <c r="AP249">
        <v>13</v>
      </c>
      <c r="AQ249">
        <v>28</v>
      </c>
      <c r="AR249">
        <v>0</v>
      </c>
      <c r="AS249">
        <v>0</v>
      </c>
      <c r="AT249">
        <v>12</v>
      </c>
      <c r="AU249">
        <v>0</v>
      </c>
      <c r="AV249">
        <v>26</v>
      </c>
      <c r="AW249">
        <v>0</v>
      </c>
      <c r="AX249">
        <v>0</v>
      </c>
      <c r="AY249">
        <v>0</v>
      </c>
      <c r="AZ249">
        <v>20</v>
      </c>
      <c r="BA249">
        <v>11</v>
      </c>
      <c r="BB249">
        <v>0</v>
      </c>
      <c r="BC249">
        <v>0</v>
      </c>
      <c r="BD249">
        <v>171</v>
      </c>
      <c r="BE249">
        <v>0</v>
      </c>
      <c r="BF249">
        <v>0</v>
      </c>
      <c r="BG249">
        <v>21</v>
      </c>
      <c r="BH249">
        <v>0</v>
      </c>
      <c r="BI249">
        <v>0</v>
      </c>
      <c r="BJ249">
        <v>0</v>
      </c>
      <c r="BK249">
        <v>0</v>
      </c>
      <c r="BL249">
        <v>0</v>
      </c>
      <c r="BM249">
        <v>0</v>
      </c>
      <c r="BN249">
        <v>83</v>
      </c>
      <c r="BO249">
        <v>101</v>
      </c>
      <c r="BP249">
        <v>84</v>
      </c>
      <c r="BQ249">
        <v>72</v>
      </c>
      <c r="BR249">
        <v>32</v>
      </c>
      <c r="BS249">
        <v>47</v>
      </c>
      <c r="BT249">
        <v>4</v>
      </c>
      <c r="BU249">
        <v>0</v>
      </c>
      <c r="BV249">
        <v>0</v>
      </c>
      <c r="BW249">
        <v>16</v>
      </c>
      <c r="BX249">
        <v>0</v>
      </c>
      <c r="BY249">
        <v>1845</v>
      </c>
    </row>
    <row r="250" spans="1:77" hidden="1" x14ac:dyDescent="0.25">
      <c r="A250" t="str">
        <f t="shared" si="6"/>
        <v>201079 Egyéb ipari és építőipari foglalkozásokI6 Gimnázium</v>
      </c>
      <c r="B250" t="str">
        <f t="shared" si="7"/>
        <v>201079 Egyéb ipari és építőipari foglalkozásokI6 Gimnázium</v>
      </c>
      <c r="C250">
        <v>4021</v>
      </c>
      <c r="D250" t="s">
        <v>168</v>
      </c>
      <c r="E250" t="s">
        <v>169</v>
      </c>
      <c r="F250" s="4" t="s">
        <v>170</v>
      </c>
      <c r="H250" t="s">
        <v>162</v>
      </c>
      <c r="I250">
        <v>646</v>
      </c>
      <c r="J250">
        <v>35</v>
      </c>
      <c r="K250" t="s">
        <v>140</v>
      </c>
      <c r="L250" t="s">
        <v>141</v>
      </c>
      <c r="M250">
        <v>0</v>
      </c>
      <c r="N250">
        <v>0</v>
      </c>
      <c r="O250">
        <v>0</v>
      </c>
      <c r="P250">
        <v>0</v>
      </c>
      <c r="Q250">
        <v>24</v>
      </c>
      <c r="R250">
        <v>0</v>
      </c>
      <c r="S250">
        <v>0</v>
      </c>
      <c r="T250">
        <v>0</v>
      </c>
      <c r="U250">
        <v>0</v>
      </c>
      <c r="V250">
        <v>0</v>
      </c>
      <c r="W250">
        <v>0</v>
      </c>
      <c r="X250">
        <v>0</v>
      </c>
      <c r="Y250">
        <v>0</v>
      </c>
      <c r="Z250">
        <v>0</v>
      </c>
      <c r="AA250">
        <v>0</v>
      </c>
      <c r="AB250">
        <v>0</v>
      </c>
      <c r="AC250">
        <v>0</v>
      </c>
      <c r="AD250">
        <v>16</v>
      </c>
      <c r="AE250">
        <v>0</v>
      </c>
      <c r="AF250">
        <v>0</v>
      </c>
      <c r="AG250">
        <v>0</v>
      </c>
      <c r="AH250">
        <v>0</v>
      </c>
      <c r="AI250">
        <v>0</v>
      </c>
      <c r="AJ250">
        <v>0</v>
      </c>
      <c r="AK250">
        <v>7</v>
      </c>
      <c r="AL250">
        <v>1</v>
      </c>
      <c r="AM250">
        <v>45.5</v>
      </c>
      <c r="AN250">
        <v>0</v>
      </c>
      <c r="AO250">
        <v>2.5</v>
      </c>
      <c r="AP250">
        <v>27</v>
      </c>
      <c r="AQ250">
        <v>72</v>
      </c>
      <c r="AR250">
        <v>0</v>
      </c>
      <c r="AS250">
        <v>0</v>
      </c>
      <c r="AT250">
        <v>88</v>
      </c>
      <c r="AU250">
        <v>20</v>
      </c>
      <c r="AV250">
        <v>0.5</v>
      </c>
      <c r="AW250">
        <v>0</v>
      </c>
      <c r="AX250">
        <v>0</v>
      </c>
      <c r="AY250">
        <v>0</v>
      </c>
      <c r="AZ250">
        <v>6</v>
      </c>
      <c r="BA250">
        <v>0</v>
      </c>
      <c r="BB250">
        <v>0</v>
      </c>
      <c r="BC250">
        <v>0</v>
      </c>
      <c r="BD250">
        <v>0.5</v>
      </c>
      <c r="BE250">
        <v>0</v>
      </c>
      <c r="BF250">
        <v>0</v>
      </c>
      <c r="BG250">
        <v>4</v>
      </c>
      <c r="BH250">
        <v>0</v>
      </c>
      <c r="BI250">
        <v>0</v>
      </c>
      <c r="BJ250">
        <v>27</v>
      </c>
      <c r="BK250">
        <v>0</v>
      </c>
      <c r="BL250">
        <v>0</v>
      </c>
      <c r="BM250">
        <v>0</v>
      </c>
      <c r="BN250">
        <v>43.5</v>
      </c>
      <c r="BO250">
        <v>38.333333333333329</v>
      </c>
      <c r="BP250">
        <v>53.5</v>
      </c>
      <c r="BQ250">
        <v>6.5</v>
      </c>
      <c r="BR250">
        <v>1.5</v>
      </c>
      <c r="BS250">
        <v>14.5</v>
      </c>
      <c r="BT250">
        <v>2</v>
      </c>
      <c r="BU250">
        <v>0</v>
      </c>
      <c r="BV250">
        <v>0</v>
      </c>
      <c r="BW250">
        <v>26.5</v>
      </c>
      <c r="BX250">
        <v>0</v>
      </c>
      <c r="BY250">
        <v>527.33333333333326</v>
      </c>
    </row>
    <row r="251" spans="1:77" hidden="1" x14ac:dyDescent="0.25">
      <c r="A251" t="str">
        <f t="shared" si="6"/>
        <v>201081 Feldolgozóipari gépek kezelőiI6 Gimnázium</v>
      </c>
      <c r="B251" t="str">
        <f t="shared" si="7"/>
        <v>201081 Feldolgozóipari gépek kezelőiI6 Gimnázium</v>
      </c>
      <c r="C251">
        <v>4022</v>
      </c>
      <c r="D251" t="s">
        <v>168</v>
      </c>
      <c r="E251" t="s">
        <v>169</v>
      </c>
      <c r="F251" s="4" t="s">
        <v>170</v>
      </c>
      <c r="H251" t="s">
        <v>162</v>
      </c>
      <c r="I251">
        <v>647</v>
      </c>
      <c r="J251">
        <v>36</v>
      </c>
      <c r="K251" t="s">
        <v>104</v>
      </c>
      <c r="L251" t="s">
        <v>105</v>
      </c>
      <c r="M251">
        <v>9</v>
      </c>
      <c r="N251">
        <v>0</v>
      </c>
      <c r="O251">
        <v>0</v>
      </c>
      <c r="P251">
        <v>18</v>
      </c>
      <c r="Q251">
        <v>360</v>
      </c>
      <c r="R251">
        <v>417.5</v>
      </c>
      <c r="S251">
        <v>14</v>
      </c>
      <c r="T251">
        <v>78</v>
      </c>
      <c r="U251">
        <v>0.33333333333333331</v>
      </c>
      <c r="V251">
        <v>117.16666666666666</v>
      </c>
      <c r="W251">
        <v>118.83333333333334</v>
      </c>
      <c r="X251">
        <v>124</v>
      </c>
      <c r="Y251">
        <v>746.5</v>
      </c>
      <c r="Z251">
        <v>56.5</v>
      </c>
      <c r="AA251">
        <v>124.5</v>
      </c>
      <c r="AB251">
        <v>144.16666666666666</v>
      </c>
      <c r="AC251">
        <v>292.5</v>
      </c>
      <c r="AD251">
        <v>125.33333333333331</v>
      </c>
      <c r="AE251">
        <v>119.5</v>
      </c>
      <c r="AF251">
        <v>177.16666666666666</v>
      </c>
      <c r="AG251">
        <v>0</v>
      </c>
      <c r="AH251">
        <v>69</v>
      </c>
      <c r="AI251">
        <v>20.5</v>
      </c>
      <c r="AJ251">
        <v>0</v>
      </c>
      <c r="AK251">
        <v>0</v>
      </c>
      <c r="AL251">
        <v>0</v>
      </c>
      <c r="AM251">
        <v>0</v>
      </c>
      <c r="AN251">
        <v>49.833333333333336</v>
      </c>
      <c r="AO251">
        <v>83.5</v>
      </c>
      <c r="AP251">
        <v>10</v>
      </c>
      <c r="AQ251">
        <v>9</v>
      </c>
      <c r="AR251">
        <v>0</v>
      </c>
      <c r="AS251">
        <v>0</v>
      </c>
      <c r="AT251">
        <v>0</v>
      </c>
      <c r="AU251">
        <v>0</v>
      </c>
      <c r="AV251">
        <v>0</v>
      </c>
      <c r="AW251">
        <v>14.5</v>
      </c>
      <c r="AX251">
        <v>47</v>
      </c>
      <c r="AY251">
        <v>0</v>
      </c>
      <c r="AZ251">
        <v>13.666666666666666</v>
      </c>
      <c r="BA251">
        <v>0</v>
      </c>
      <c r="BB251">
        <v>0</v>
      </c>
      <c r="BC251">
        <v>0</v>
      </c>
      <c r="BD251">
        <v>12</v>
      </c>
      <c r="BE251">
        <v>0</v>
      </c>
      <c r="BF251">
        <v>9</v>
      </c>
      <c r="BG251">
        <v>0</v>
      </c>
      <c r="BH251">
        <v>0</v>
      </c>
      <c r="BI251">
        <v>0</v>
      </c>
      <c r="BJ251">
        <v>0</v>
      </c>
      <c r="BK251">
        <v>15</v>
      </c>
      <c r="BL251">
        <v>90</v>
      </c>
      <c r="BM251">
        <v>0</v>
      </c>
      <c r="BN251">
        <v>22.5</v>
      </c>
      <c r="BO251">
        <v>50.833333333333336</v>
      </c>
      <c r="BP251">
        <v>12</v>
      </c>
      <c r="BQ251">
        <v>15.5</v>
      </c>
      <c r="BR251">
        <v>16.333333333333332</v>
      </c>
      <c r="BS251">
        <v>35.5</v>
      </c>
      <c r="BT251">
        <v>0</v>
      </c>
      <c r="BU251">
        <v>0</v>
      </c>
      <c r="BV251">
        <v>0</v>
      </c>
      <c r="BW251">
        <v>0</v>
      </c>
      <c r="BX251">
        <v>0</v>
      </c>
      <c r="BY251">
        <v>3638.6666666666665</v>
      </c>
    </row>
    <row r="252" spans="1:77" hidden="1" x14ac:dyDescent="0.25">
      <c r="A252" t="str">
        <f t="shared" si="6"/>
        <v>201082 ÖsszeszerelőkI6 Gimnázium</v>
      </c>
      <c r="B252" t="str">
        <f t="shared" si="7"/>
        <v>201082 ÖsszeszerelőkI6 Gimnázium</v>
      </c>
      <c r="C252">
        <v>4023</v>
      </c>
      <c r="D252" t="s">
        <v>168</v>
      </c>
      <c r="E252" t="s">
        <v>169</v>
      </c>
      <c r="F252" s="4" t="s">
        <v>170</v>
      </c>
      <c r="H252" t="s">
        <v>162</v>
      </c>
      <c r="I252">
        <v>648</v>
      </c>
      <c r="J252">
        <v>37</v>
      </c>
      <c r="K252" t="s">
        <v>106</v>
      </c>
      <c r="L252" t="s">
        <v>142</v>
      </c>
      <c r="M252">
        <v>0</v>
      </c>
      <c r="N252">
        <v>0</v>
      </c>
      <c r="O252">
        <v>0</v>
      </c>
      <c r="P252">
        <v>0</v>
      </c>
      <c r="Q252">
        <v>1</v>
      </c>
      <c r="R252">
        <v>0</v>
      </c>
      <c r="S252">
        <v>0</v>
      </c>
      <c r="T252">
        <v>15</v>
      </c>
      <c r="U252">
        <v>0.33333333333333331</v>
      </c>
      <c r="V252">
        <v>14.666666666666666</v>
      </c>
      <c r="W252">
        <v>3.333333333333333</v>
      </c>
      <c r="X252">
        <v>0</v>
      </c>
      <c r="Y252">
        <v>30.999999999999996</v>
      </c>
      <c r="Z252">
        <v>19</v>
      </c>
      <c r="AA252">
        <v>0</v>
      </c>
      <c r="AB252">
        <v>29.333333333333329</v>
      </c>
      <c r="AC252">
        <v>1513</v>
      </c>
      <c r="AD252">
        <v>584</v>
      </c>
      <c r="AE252">
        <v>263</v>
      </c>
      <c r="AF252">
        <v>794.33333333333337</v>
      </c>
      <c r="AG252">
        <v>0</v>
      </c>
      <c r="AH252">
        <v>32</v>
      </c>
      <c r="AI252">
        <v>22</v>
      </c>
      <c r="AJ252">
        <v>0</v>
      </c>
      <c r="AK252">
        <v>0</v>
      </c>
      <c r="AL252">
        <v>0</v>
      </c>
      <c r="AM252">
        <v>0</v>
      </c>
      <c r="AN252">
        <v>0</v>
      </c>
      <c r="AO252">
        <v>2</v>
      </c>
      <c r="AP252">
        <v>0</v>
      </c>
      <c r="AQ252">
        <v>0</v>
      </c>
      <c r="AR252">
        <v>0</v>
      </c>
      <c r="AS252">
        <v>0</v>
      </c>
      <c r="AT252">
        <v>0</v>
      </c>
      <c r="AU252">
        <v>0</v>
      </c>
      <c r="AV252">
        <v>0</v>
      </c>
      <c r="AW252">
        <v>0</v>
      </c>
      <c r="AX252">
        <v>0</v>
      </c>
      <c r="AY252">
        <v>0</v>
      </c>
      <c r="AZ252">
        <v>13.666666666666666</v>
      </c>
      <c r="BA252">
        <v>0</v>
      </c>
      <c r="BB252">
        <v>0</v>
      </c>
      <c r="BC252">
        <v>0</v>
      </c>
      <c r="BD252">
        <v>0</v>
      </c>
      <c r="BE252">
        <v>0</v>
      </c>
      <c r="BF252">
        <v>29</v>
      </c>
      <c r="BG252">
        <v>0</v>
      </c>
      <c r="BH252">
        <v>0</v>
      </c>
      <c r="BI252">
        <v>0</v>
      </c>
      <c r="BJ252">
        <v>0</v>
      </c>
      <c r="BK252">
        <v>0</v>
      </c>
      <c r="BL252">
        <v>89</v>
      </c>
      <c r="BM252">
        <v>0</v>
      </c>
      <c r="BN252">
        <v>0</v>
      </c>
      <c r="BO252">
        <v>0</v>
      </c>
      <c r="BP252">
        <v>0</v>
      </c>
      <c r="BQ252">
        <v>0</v>
      </c>
      <c r="BR252">
        <v>0</v>
      </c>
      <c r="BS252">
        <v>0</v>
      </c>
      <c r="BT252">
        <v>0</v>
      </c>
      <c r="BU252">
        <v>0</v>
      </c>
      <c r="BV252">
        <v>0</v>
      </c>
      <c r="BW252">
        <v>0</v>
      </c>
      <c r="BX252">
        <v>0</v>
      </c>
      <c r="BY252">
        <v>3455.666666666667</v>
      </c>
    </row>
    <row r="253" spans="1:77" hidden="1" x14ac:dyDescent="0.25">
      <c r="A253" t="str">
        <f t="shared" si="6"/>
        <v>201083 Helyhez kötött gépek kezelőiI6 Gimnázium</v>
      </c>
      <c r="B253" t="str">
        <f t="shared" si="7"/>
        <v>201083 Helyhez kötött gépek kezelőiI6 Gimnázium</v>
      </c>
      <c r="C253">
        <v>4024</v>
      </c>
      <c r="D253" t="s">
        <v>168</v>
      </c>
      <c r="E253" t="s">
        <v>169</v>
      </c>
      <c r="F253" s="4" t="s">
        <v>170</v>
      </c>
      <c r="H253" t="s">
        <v>162</v>
      </c>
      <c r="I253">
        <v>649</v>
      </c>
      <c r="J253">
        <v>38</v>
      </c>
      <c r="K253" t="s">
        <v>107</v>
      </c>
      <c r="L253" t="s">
        <v>143</v>
      </c>
      <c r="M253">
        <v>114</v>
      </c>
      <c r="N253">
        <v>0</v>
      </c>
      <c r="O253">
        <v>0</v>
      </c>
      <c r="P253">
        <v>28</v>
      </c>
      <c r="Q253">
        <v>185</v>
      </c>
      <c r="R253">
        <v>12</v>
      </c>
      <c r="S253">
        <v>0</v>
      </c>
      <c r="T253">
        <v>0</v>
      </c>
      <c r="U253">
        <v>0</v>
      </c>
      <c r="V253">
        <v>63</v>
      </c>
      <c r="W253">
        <v>0</v>
      </c>
      <c r="X253">
        <v>51</v>
      </c>
      <c r="Y253">
        <v>0</v>
      </c>
      <c r="Z253">
        <v>7</v>
      </c>
      <c r="AA253">
        <v>35</v>
      </c>
      <c r="AB253">
        <v>6</v>
      </c>
      <c r="AC253">
        <v>185</v>
      </c>
      <c r="AD253">
        <v>32</v>
      </c>
      <c r="AE253">
        <v>73</v>
      </c>
      <c r="AF253">
        <v>12</v>
      </c>
      <c r="AG253">
        <v>14</v>
      </c>
      <c r="AH253">
        <v>22</v>
      </c>
      <c r="AI253">
        <v>6.5</v>
      </c>
      <c r="AJ253">
        <v>311.5</v>
      </c>
      <c r="AK253">
        <v>232.5</v>
      </c>
      <c r="AL253">
        <v>62</v>
      </c>
      <c r="AM253">
        <v>23.5</v>
      </c>
      <c r="AN253">
        <v>0</v>
      </c>
      <c r="AO253">
        <v>51</v>
      </c>
      <c r="AP253">
        <v>0</v>
      </c>
      <c r="AQ253">
        <v>0</v>
      </c>
      <c r="AR253">
        <v>0</v>
      </c>
      <c r="AS253">
        <v>0</v>
      </c>
      <c r="AT253">
        <v>39</v>
      </c>
      <c r="AU253">
        <v>0</v>
      </c>
      <c r="AV253">
        <v>13.5</v>
      </c>
      <c r="AW253">
        <v>0</v>
      </c>
      <c r="AX253">
        <v>0</v>
      </c>
      <c r="AY253">
        <v>0</v>
      </c>
      <c r="AZ253">
        <v>0</v>
      </c>
      <c r="BA253">
        <v>0</v>
      </c>
      <c r="BB253">
        <v>0</v>
      </c>
      <c r="BC253">
        <v>0</v>
      </c>
      <c r="BD253">
        <v>53</v>
      </c>
      <c r="BE253">
        <v>0</v>
      </c>
      <c r="BF253">
        <v>6</v>
      </c>
      <c r="BG253">
        <v>18</v>
      </c>
      <c r="BH253">
        <v>0</v>
      </c>
      <c r="BI253">
        <v>0</v>
      </c>
      <c r="BJ253">
        <v>0</v>
      </c>
      <c r="BK253">
        <v>0</v>
      </c>
      <c r="BL253">
        <v>60</v>
      </c>
      <c r="BM253">
        <v>0</v>
      </c>
      <c r="BN253">
        <v>23</v>
      </c>
      <c r="BO253">
        <v>88</v>
      </c>
      <c r="BP253">
        <v>120</v>
      </c>
      <c r="BQ253">
        <v>46</v>
      </c>
      <c r="BR253">
        <v>39</v>
      </c>
      <c r="BS253">
        <v>11</v>
      </c>
      <c r="BT253">
        <v>80</v>
      </c>
      <c r="BU253">
        <v>0</v>
      </c>
      <c r="BV253">
        <v>0</v>
      </c>
      <c r="BW253">
        <v>90</v>
      </c>
      <c r="BX253">
        <v>0</v>
      </c>
      <c r="BY253">
        <v>2212.5</v>
      </c>
    </row>
    <row r="254" spans="1:77" hidden="1" x14ac:dyDescent="0.25">
      <c r="A254" t="str">
        <f t="shared" si="6"/>
        <v>201084 Járművezetők és mobil gépek kezelőiI6 Gimnázium</v>
      </c>
      <c r="B254" t="str">
        <f t="shared" si="7"/>
        <v>201084 Járművezetők és mobil gépek kezelőiI6 Gimnázium</v>
      </c>
      <c r="C254">
        <v>4025</v>
      </c>
      <c r="D254" t="s">
        <v>168</v>
      </c>
      <c r="E254" t="s">
        <v>169</v>
      </c>
      <c r="F254" s="4" t="s">
        <v>170</v>
      </c>
      <c r="H254" t="s">
        <v>162</v>
      </c>
      <c r="I254">
        <v>650</v>
      </c>
      <c r="J254">
        <v>39</v>
      </c>
      <c r="K254" t="s">
        <v>144</v>
      </c>
      <c r="L254" t="s">
        <v>145</v>
      </c>
      <c r="M254">
        <v>136</v>
      </c>
      <c r="N254">
        <v>0</v>
      </c>
      <c r="O254">
        <v>0</v>
      </c>
      <c r="P254">
        <v>16</v>
      </c>
      <c r="Q254">
        <v>256</v>
      </c>
      <c r="R254">
        <v>12</v>
      </c>
      <c r="S254">
        <v>0</v>
      </c>
      <c r="T254">
        <v>14</v>
      </c>
      <c r="U254">
        <v>20</v>
      </c>
      <c r="V254">
        <v>0</v>
      </c>
      <c r="W254">
        <v>46</v>
      </c>
      <c r="X254">
        <v>34</v>
      </c>
      <c r="Y254">
        <v>21</v>
      </c>
      <c r="Z254">
        <v>32</v>
      </c>
      <c r="AA254">
        <v>34</v>
      </c>
      <c r="AB254">
        <v>66</v>
      </c>
      <c r="AC254">
        <v>6</v>
      </c>
      <c r="AD254">
        <v>17</v>
      </c>
      <c r="AE254">
        <v>0</v>
      </c>
      <c r="AF254">
        <v>11</v>
      </c>
      <c r="AG254">
        <v>14</v>
      </c>
      <c r="AH254">
        <v>31</v>
      </c>
      <c r="AI254">
        <v>111</v>
      </c>
      <c r="AJ254">
        <v>18</v>
      </c>
      <c r="AK254">
        <v>31</v>
      </c>
      <c r="AL254">
        <v>54</v>
      </c>
      <c r="AM254">
        <v>123</v>
      </c>
      <c r="AN254">
        <v>109</v>
      </c>
      <c r="AO254">
        <v>483</v>
      </c>
      <c r="AP254">
        <v>95.5</v>
      </c>
      <c r="AQ254">
        <v>3113.5</v>
      </c>
      <c r="AR254">
        <v>0</v>
      </c>
      <c r="AS254">
        <v>11</v>
      </c>
      <c r="AT254">
        <v>5839</v>
      </c>
      <c r="AU254">
        <v>192</v>
      </c>
      <c r="AV254">
        <v>113</v>
      </c>
      <c r="AW254">
        <v>0</v>
      </c>
      <c r="AX254">
        <v>0</v>
      </c>
      <c r="AY254">
        <v>0</v>
      </c>
      <c r="AZ254">
        <v>13</v>
      </c>
      <c r="BA254">
        <v>10</v>
      </c>
      <c r="BB254">
        <v>2</v>
      </c>
      <c r="BC254">
        <v>0</v>
      </c>
      <c r="BD254">
        <v>34</v>
      </c>
      <c r="BE254">
        <v>0</v>
      </c>
      <c r="BF254">
        <v>14</v>
      </c>
      <c r="BG254">
        <v>0</v>
      </c>
      <c r="BH254">
        <v>11</v>
      </c>
      <c r="BI254">
        <v>0</v>
      </c>
      <c r="BJ254">
        <v>1</v>
      </c>
      <c r="BK254">
        <v>0</v>
      </c>
      <c r="BL254">
        <v>18</v>
      </c>
      <c r="BM254">
        <v>0</v>
      </c>
      <c r="BN254">
        <v>0</v>
      </c>
      <c r="BO254">
        <v>418</v>
      </c>
      <c r="BP254">
        <v>70.5</v>
      </c>
      <c r="BQ254">
        <v>365</v>
      </c>
      <c r="BR254">
        <v>91.5</v>
      </c>
      <c r="BS254">
        <v>27.5</v>
      </c>
      <c r="BT254">
        <v>66</v>
      </c>
      <c r="BU254">
        <v>11</v>
      </c>
      <c r="BV254">
        <v>0</v>
      </c>
      <c r="BW254">
        <v>23.5</v>
      </c>
      <c r="BX254">
        <v>0</v>
      </c>
      <c r="BY254">
        <v>12235</v>
      </c>
    </row>
    <row r="255" spans="1:77" hidden="1" x14ac:dyDescent="0.25">
      <c r="A255" t="str">
        <f t="shared" si="6"/>
        <v>201091 Takarítók és hasonló jellegű egyszerű foglalkozásokI6 Gimnázium</v>
      </c>
      <c r="B255" t="str">
        <f t="shared" si="7"/>
        <v>201091 Takarítók és hasonló jellegű egyszerű foglalkozásokI6 Gimnázium</v>
      </c>
      <c r="C255">
        <v>4026</v>
      </c>
      <c r="D255" t="s">
        <v>168</v>
      </c>
      <c r="E255" t="s">
        <v>169</v>
      </c>
      <c r="F255" s="4" t="s">
        <v>170</v>
      </c>
      <c r="H255" t="s">
        <v>162</v>
      </c>
      <c r="I255">
        <v>651</v>
      </c>
      <c r="J255">
        <v>40</v>
      </c>
      <c r="K255" t="s">
        <v>108</v>
      </c>
      <c r="L255" t="s">
        <v>146</v>
      </c>
      <c r="M255">
        <v>53</v>
      </c>
      <c r="N255">
        <v>42</v>
      </c>
      <c r="O255">
        <v>0</v>
      </c>
      <c r="P255">
        <v>0</v>
      </c>
      <c r="Q255">
        <v>103</v>
      </c>
      <c r="R255">
        <v>0</v>
      </c>
      <c r="S255">
        <v>7</v>
      </c>
      <c r="T255">
        <v>0</v>
      </c>
      <c r="U255">
        <v>0</v>
      </c>
      <c r="V255">
        <v>0</v>
      </c>
      <c r="W255">
        <v>6</v>
      </c>
      <c r="X255">
        <v>15</v>
      </c>
      <c r="Y255">
        <v>114</v>
      </c>
      <c r="Z255">
        <v>0</v>
      </c>
      <c r="AA255">
        <v>0</v>
      </c>
      <c r="AB255">
        <v>41</v>
      </c>
      <c r="AC255">
        <v>29</v>
      </c>
      <c r="AD255">
        <v>14</v>
      </c>
      <c r="AE255">
        <v>2</v>
      </c>
      <c r="AF255">
        <v>0</v>
      </c>
      <c r="AG255">
        <v>10</v>
      </c>
      <c r="AH255">
        <v>0</v>
      </c>
      <c r="AI255">
        <v>1</v>
      </c>
      <c r="AJ255">
        <v>13</v>
      </c>
      <c r="AK255">
        <v>25</v>
      </c>
      <c r="AL255">
        <v>7</v>
      </c>
      <c r="AM255">
        <v>68</v>
      </c>
      <c r="AN255">
        <v>53</v>
      </c>
      <c r="AO255">
        <v>76</v>
      </c>
      <c r="AP255">
        <v>160</v>
      </c>
      <c r="AQ255">
        <v>36</v>
      </c>
      <c r="AR255">
        <v>7</v>
      </c>
      <c r="AS255">
        <v>0</v>
      </c>
      <c r="AT255">
        <v>1</v>
      </c>
      <c r="AU255">
        <v>34.5</v>
      </c>
      <c r="AV255">
        <v>182</v>
      </c>
      <c r="AW255">
        <v>0</v>
      </c>
      <c r="AX255">
        <v>0</v>
      </c>
      <c r="AY255">
        <v>5</v>
      </c>
      <c r="AZ255">
        <v>3</v>
      </c>
      <c r="BA255">
        <v>38</v>
      </c>
      <c r="BB255">
        <v>0</v>
      </c>
      <c r="BC255">
        <v>0</v>
      </c>
      <c r="BD255">
        <v>46</v>
      </c>
      <c r="BE255">
        <v>0</v>
      </c>
      <c r="BF255">
        <v>2</v>
      </c>
      <c r="BG255">
        <v>21</v>
      </c>
      <c r="BH255">
        <v>3</v>
      </c>
      <c r="BI255">
        <v>0</v>
      </c>
      <c r="BJ255">
        <v>0</v>
      </c>
      <c r="BK255">
        <v>0</v>
      </c>
      <c r="BL255">
        <v>7</v>
      </c>
      <c r="BM255">
        <v>0</v>
      </c>
      <c r="BN255">
        <v>178</v>
      </c>
      <c r="BO255">
        <v>947.5</v>
      </c>
      <c r="BP255">
        <v>1010.5</v>
      </c>
      <c r="BQ255">
        <v>220.5</v>
      </c>
      <c r="BR255">
        <v>178</v>
      </c>
      <c r="BS255">
        <v>76.5</v>
      </c>
      <c r="BT255">
        <v>60</v>
      </c>
      <c r="BU255">
        <v>1</v>
      </c>
      <c r="BV255">
        <v>0</v>
      </c>
      <c r="BW255">
        <v>29.5</v>
      </c>
      <c r="BX255">
        <v>0</v>
      </c>
      <c r="BY255">
        <v>3926</v>
      </c>
    </row>
    <row r="256" spans="1:77" hidden="1" x14ac:dyDescent="0.25">
      <c r="A256" t="str">
        <f t="shared" si="6"/>
        <v>201092 Egyszerű szolgáltatási, szállítási és hasonló foglalkozásokI6 Gimnázium</v>
      </c>
      <c r="B256" t="str">
        <f t="shared" si="7"/>
        <v>201092 Egyszerű szolgáltatási, szállítási és hasonló foglalkozásokI6 Gimnázium</v>
      </c>
      <c r="C256">
        <v>4027</v>
      </c>
      <c r="D256" t="s">
        <v>168</v>
      </c>
      <c r="E256" t="s">
        <v>169</v>
      </c>
      <c r="F256" s="4" t="s">
        <v>170</v>
      </c>
      <c r="H256" t="s">
        <v>162</v>
      </c>
      <c r="I256">
        <v>652</v>
      </c>
      <c r="J256">
        <v>41</v>
      </c>
      <c r="K256" t="s">
        <v>109</v>
      </c>
      <c r="L256" t="s">
        <v>147</v>
      </c>
      <c r="M256">
        <v>243.33333333333334</v>
      </c>
      <c r="N256">
        <v>35</v>
      </c>
      <c r="O256">
        <v>7</v>
      </c>
      <c r="P256">
        <v>16.333333333333332</v>
      </c>
      <c r="Q256">
        <v>875.33333333333326</v>
      </c>
      <c r="R256">
        <v>182.33333333333331</v>
      </c>
      <c r="S256">
        <v>26.999999999999996</v>
      </c>
      <c r="T256">
        <v>102</v>
      </c>
      <c r="U256">
        <v>53.333333333333329</v>
      </c>
      <c r="V256">
        <v>0</v>
      </c>
      <c r="W256">
        <v>70.666666666666657</v>
      </c>
      <c r="X256">
        <v>81</v>
      </c>
      <c r="Y256">
        <v>143.33333333333331</v>
      </c>
      <c r="Z256">
        <v>68.666666666666671</v>
      </c>
      <c r="AA256">
        <v>51</v>
      </c>
      <c r="AB256">
        <v>173</v>
      </c>
      <c r="AC256">
        <v>154.33333333333334</v>
      </c>
      <c r="AD256">
        <v>78</v>
      </c>
      <c r="AE256">
        <v>82</v>
      </c>
      <c r="AF256">
        <v>88.333333333333329</v>
      </c>
      <c r="AG256">
        <v>10</v>
      </c>
      <c r="AH256">
        <v>153.33333333333331</v>
      </c>
      <c r="AI256">
        <v>24</v>
      </c>
      <c r="AJ256">
        <v>37</v>
      </c>
      <c r="AK256">
        <v>91.5</v>
      </c>
      <c r="AL256">
        <v>116.99999999999999</v>
      </c>
      <c r="AM256">
        <v>319.5</v>
      </c>
      <c r="AN256">
        <v>201</v>
      </c>
      <c r="AO256">
        <v>1167</v>
      </c>
      <c r="AP256">
        <v>648.33333333333326</v>
      </c>
      <c r="AQ256">
        <v>141.16666666666666</v>
      </c>
      <c r="AR256">
        <v>14.5</v>
      </c>
      <c r="AS256">
        <v>25.999999999999996</v>
      </c>
      <c r="AT256">
        <v>238.33333333333334</v>
      </c>
      <c r="AU256">
        <v>180</v>
      </c>
      <c r="AV256">
        <v>1142.1666666666665</v>
      </c>
      <c r="AW256">
        <v>15</v>
      </c>
      <c r="AX256">
        <v>0</v>
      </c>
      <c r="AY256">
        <v>23</v>
      </c>
      <c r="AZ256">
        <v>68</v>
      </c>
      <c r="BA256">
        <v>18</v>
      </c>
      <c r="BB256">
        <v>0</v>
      </c>
      <c r="BC256">
        <v>12</v>
      </c>
      <c r="BD256">
        <v>366.83333333333337</v>
      </c>
      <c r="BE256">
        <v>0</v>
      </c>
      <c r="BF256">
        <v>40</v>
      </c>
      <c r="BG256">
        <v>27.666666666666668</v>
      </c>
      <c r="BH256">
        <v>9</v>
      </c>
      <c r="BI256">
        <v>0</v>
      </c>
      <c r="BJ256">
        <v>0</v>
      </c>
      <c r="BK256">
        <v>31</v>
      </c>
      <c r="BL256">
        <v>228.5</v>
      </c>
      <c r="BM256">
        <v>27</v>
      </c>
      <c r="BN256">
        <v>206.33333333333334</v>
      </c>
      <c r="BO256">
        <v>2100</v>
      </c>
      <c r="BP256">
        <v>1240</v>
      </c>
      <c r="BQ256">
        <v>463.33333333333343</v>
      </c>
      <c r="BR256">
        <v>239.16666666666669</v>
      </c>
      <c r="BS256">
        <v>283</v>
      </c>
      <c r="BT256">
        <v>113.16666666666667</v>
      </c>
      <c r="BU256">
        <v>4.333333333333333</v>
      </c>
      <c r="BV256">
        <v>43</v>
      </c>
      <c r="BW256">
        <v>125.83333333333334</v>
      </c>
      <c r="BX256">
        <v>0</v>
      </c>
      <c r="BY256">
        <v>12727.000000000002</v>
      </c>
    </row>
    <row r="257" spans="1:77" hidden="1" x14ac:dyDescent="0.25">
      <c r="A257" t="str">
        <f t="shared" si="6"/>
        <v>201093 Egyszerű ipari, építőipari, mezőgazdasági foglalkozásokI6 Gimnázium</v>
      </c>
      <c r="B257" t="str">
        <f t="shared" si="7"/>
        <v>201093 Egyszerű ipari, építőipari, mezőgazdasági foglalkozásokI6 Gimnázium</v>
      </c>
      <c r="C257">
        <v>4028</v>
      </c>
      <c r="D257" t="s">
        <v>168</v>
      </c>
      <c r="E257" t="s">
        <v>169</v>
      </c>
      <c r="F257" s="4" t="s">
        <v>170</v>
      </c>
      <c r="H257" t="s">
        <v>162</v>
      </c>
      <c r="I257">
        <v>653</v>
      </c>
      <c r="J257">
        <v>42</v>
      </c>
      <c r="K257" t="s">
        <v>148</v>
      </c>
      <c r="L257" t="s">
        <v>149</v>
      </c>
      <c r="M257">
        <v>204.66666666666666</v>
      </c>
      <c r="N257">
        <v>47</v>
      </c>
      <c r="O257">
        <v>48</v>
      </c>
      <c r="P257">
        <v>8.6666666666666661</v>
      </c>
      <c r="Q257">
        <v>114.66666666666666</v>
      </c>
      <c r="R257">
        <v>50.666666666666664</v>
      </c>
      <c r="S257">
        <v>15.999999999999998</v>
      </c>
      <c r="T257">
        <v>24</v>
      </c>
      <c r="U257">
        <v>28.666666666666668</v>
      </c>
      <c r="V257">
        <v>0</v>
      </c>
      <c r="W257">
        <v>11.333333333333332</v>
      </c>
      <c r="X257">
        <v>0</v>
      </c>
      <c r="Y257">
        <v>38.666666666666657</v>
      </c>
      <c r="Z257">
        <v>39.333333333333329</v>
      </c>
      <c r="AA257">
        <v>0</v>
      </c>
      <c r="AB257">
        <v>84</v>
      </c>
      <c r="AC257">
        <v>54.666666666666664</v>
      </c>
      <c r="AD257">
        <v>24</v>
      </c>
      <c r="AE257">
        <v>12</v>
      </c>
      <c r="AF257">
        <v>10.666666666666666</v>
      </c>
      <c r="AG257">
        <v>0</v>
      </c>
      <c r="AH257">
        <v>138.66666666666666</v>
      </c>
      <c r="AI257">
        <v>14</v>
      </c>
      <c r="AJ257">
        <v>0</v>
      </c>
      <c r="AK257">
        <v>0</v>
      </c>
      <c r="AL257">
        <v>70</v>
      </c>
      <c r="AM257">
        <v>207</v>
      </c>
      <c r="AN257">
        <v>31.999999999999996</v>
      </c>
      <c r="AO257">
        <v>120</v>
      </c>
      <c r="AP257">
        <v>103.16666666666667</v>
      </c>
      <c r="AQ257">
        <v>30.333333333333332</v>
      </c>
      <c r="AR257">
        <v>6</v>
      </c>
      <c r="AS257">
        <v>0</v>
      </c>
      <c r="AT257">
        <v>64.166666666666671</v>
      </c>
      <c r="AU257">
        <v>0</v>
      </c>
      <c r="AV257">
        <v>33.333333333333336</v>
      </c>
      <c r="AW257">
        <v>0</v>
      </c>
      <c r="AX257">
        <v>0</v>
      </c>
      <c r="AY257">
        <v>8</v>
      </c>
      <c r="AZ257">
        <v>0</v>
      </c>
      <c r="BA257">
        <v>0</v>
      </c>
      <c r="BB257">
        <v>0</v>
      </c>
      <c r="BC257">
        <v>0</v>
      </c>
      <c r="BD257">
        <v>2.6666666666666665</v>
      </c>
      <c r="BE257">
        <v>0</v>
      </c>
      <c r="BF257">
        <v>0</v>
      </c>
      <c r="BG257">
        <v>5.333333333333333</v>
      </c>
      <c r="BH257">
        <v>8</v>
      </c>
      <c r="BI257">
        <v>0</v>
      </c>
      <c r="BJ257">
        <v>0</v>
      </c>
      <c r="BK257">
        <v>0</v>
      </c>
      <c r="BL257">
        <v>61.999999999999993</v>
      </c>
      <c r="BM257">
        <v>0</v>
      </c>
      <c r="BN257">
        <v>18.666666666666668</v>
      </c>
      <c r="BO257">
        <v>1582.6666666666667</v>
      </c>
      <c r="BP257">
        <v>47.5</v>
      </c>
      <c r="BQ257">
        <v>28.666666666666664</v>
      </c>
      <c r="BR257">
        <v>37.833333333333336</v>
      </c>
      <c r="BS257">
        <v>13</v>
      </c>
      <c r="BT257">
        <v>9.3333333333333321</v>
      </c>
      <c r="BU257">
        <v>0.66666666666666663</v>
      </c>
      <c r="BV257">
        <v>0</v>
      </c>
      <c r="BW257">
        <v>4.6666666666666661</v>
      </c>
      <c r="BX257">
        <v>0</v>
      </c>
      <c r="BY257">
        <v>3464.6666666666665</v>
      </c>
    </row>
    <row r="258" spans="1:77" hidden="1" x14ac:dyDescent="0.25">
      <c r="A258" t="str">
        <f t="shared" si="6"/>
        <v>201001 Fegyveres szervek felsőfokú képesítést igénylő foglalkozásaiI7 Technikum</v>
      </c>
      <c r="B258" t="str">
        <f t="shared" si="7"/>
        <v>201001 Fegyveres szervek felsőfokú képesítést igénylő foglalkozásaiI7 Technikum</v>
      </c>
      <c r="C258">
        <v>4660</v>
      </c>
      <c r="D258" t="s">
        <v>168</v>
      </c>
      <c r="E258" t="s">
        <v>169</v>
      </c>
      <c r="F258" s="4" t="s">
        <v>170</v>
      </c>
      <c r="H258" t="s">
        <v>163</v>
      </c>
      <c r="I258">
        <v>612</v>
      </c>
      <c r="J258">
        <v>1</v>
      </c>
      <c r="K258" t="s">
        <v>65</v>
      </c>
      <c r="L258" t="s">
        <v>66</v>
      </c>
      <c r="M258">
        <v>0</v>
      </c>
      <c r="N258">
        <v>0</v>
      </c>
      <c r="O258">
        <v>0</v>
      </c>
      <c r="P258">
        <v>0</v>
      </c>
      <c r="Q258">
        <v>0</v>
      </c>
      <c r="R258">
        <v>0</v>
      </c>
      <c r="S258">
        <v>0</v>
      </c>
      <c r="T258">
        <v>0</v>
      </c>
      <c r="U258">
        <v>0</v>
      </c>
      <c r="V258">
        <v>0</v>
      </c>
      <c r="W258">
        <v>0</v>
      </c>
      <c r="X258">
        <v>0</v>
      </c>
      <c r="Y258">
        <v>0</v>
      </c>
      <c r="Z258">
        <v>0</v>
      </c>
      <c r="AA258">
        <v>0</v>
      </c>
      <c r="AB258">
        <v>0</v>
      </c>
      <c r="AC258">
        <v>0</v>
      </c>
      <c r="AD258">
        <v>0</v>
      </c>
      <c r="AE258">
        <v>0</v>
      </c>
      <c r="AF258">
        <v>0</v>
      </c>
      <c r="AG258">
        <v>0</v>
      </c>
      <c r="AH258">
        <v>0</v>
      </c>
      <c r="AI258">
        <v>0</v>
      </c>
      <c r="AJ258">
        <v>0</v>
      </c>
      <c r="AK258">
        <v>0</v>
      </c>
      <c r="AL258">
        <v>0</v>
      </c>
      <c r="AM258">
        <v>0</v>
      </c>
      <c r="AN258">
        <v>0</v>
      </c>
      <c r="AO258">
        <v>0</v>
      </c>
      <c r="AP258">
        <v>0</v>
      </c>
      <c r="AQ258">
        <v>0</v>
      </c>
      <c r="AR258">
        <v>0</v>
      </c>
      <c r="AS258">
        <v>0</v>
      </c>
      <c r="AT258">
        <v>0</v>
      </c>
      <c r="AU258">
        <v>0</v>
      </c>
      <c r="AV258">
        <v>0</v>
      </c>
      <c r="AW258">
        <v>0</v>
      </c>
      <c r="AX258">
        <v>0</v>
      </c>
      <c r="AY258">
        <v>0</v>
      </c>
      <c r="AZ258">
        <v>0</v>
      </c>
      <c r="BA258">
        <v>0</v>
      </c>
      <c r="BB258">
        <v>0</v>
      </c>
      <c r="BC258">
        <v>0</v>
      </c>
      <c r="BD258">
        <v>0</v>
      </c>
      <c r="BE258">
        <v>0</v>
      </c>
      <c r="BF258">
        <v>0</v>
      </c>
      <c r="BG258">
        <v>0</v>
      </c>
      <c r="BH258">
        <v>0</v>
      </c>
      <c r="BI258">
        <v>0</v>
      </c>
      <c r="BJ258">
        <v>0</v>
      </c>
      <c r="BK258">
        <v>0</v>
      </c>
      <c r="BL258">
        <v>0</v>
      </c>
      <c r="BM258">
        <v>0</v>
      </c>
      <c r="BN258">
        <v>0</v>
      </c>
      <c r="BO258">
        <v>11</v>
      </c>
      <c r="BP258">
        <v>0</v>
      </c>
      <c r="BQ258">
        <v>0</v>
      </c>
      <c r="BR258">
        <v>0</v>
      </c>
      <c r="BS258">
        <v>0</v>
      </c>
      <c r="BT258">
        <v>0</v>
      </c>
      <c r="BU258">
        <v>0</v>
      </c>
      <c r="BV258">
        <v>0</v>
      </c>
      <c r="BW258">
        <v>0</v>
      </c>
      <c r="BX258">
        <v>0</v>
      </c>
      <c r="BY258">
        <v>11</v>
      </c>
    </row>
    <row r="259" spans="1:77" hidden="1" x14ac:dyDescent="0.25">
      <c r="A259" t="str">
        <f t="shared" si="6"/>
        <v>201002 Fegyveres szervek középfokú képesítést igénylő foglalkozásaiI7 Technikum</v>
      </c>
      <c r="B259" t="str">
        <f t="shared" si="7"/>
        <v>201002 Fegyveres szervek középfokú képesítést igénylő foglalkozásaiI7 Technikum</v>
      </c>
      <c r="C259">
        <v>4661</v>
      </c>
      <c r="D259" t="s">
        <v>168</v>
      </c>
      <c r="E259" t="s">
        <v>169</v>
      </c>
      <c r="F259" s="4" t="s">
        <v>170</v>
      </c>
      <c r="H259" t="s">
        <v>163</v>
      </c>
      <c r="I259">
        <v>613</v>
      </c>
      <c r="J259">
        <v>2</v>
      </c>
      <c r="K259" t="s">
        <v>67</v>
      </c>
      <c r="L259" t="s">
        <v>68</v>
      </c>
      <c r="M259">
        <v>0</v>
      </c>
      <c r="N259">
        <v>0</v>
      </c>
      <c r="O259">
        <v>0</v>
      </c>
      <c r="P259">
        <v>0</v>
      </c>
      <c r="Q259">
        <v>0</v>
      </c>
      <c r="R259">
        <v>0</v>
      </c>
      <c r="S259">
        <v>0</v>
      </c>
      <c r="T259">
        <v>0</v>
      </c>
      <c r="U259">
        <v>0</v>
      </c>
      <c r="V259">
        <v>0</v>
      </c>
      <c r="W259">
        <v>0</v>
      </c>
      <c r="X259">
        <v>0</v>
      </c>
      <c r="Y259">
        <v>0</v>
      </c>
      <c r="Z259">
        <v>0</v>
      </c>
      <c r="AA259">
        <v>0</v>
      </c>
      <c r="AB259">
        <v>0</v>
      </c>
      <c r="AC259">
        <v>0</v>
      </c>
      <c r="AD259">
        <v>0</v>
      </c>
      <c r="AE259">
        <v>0</v>
      </c>
      <c r="AF259">
        <v>0</v>
      </c>
      <c r="AG259">
        <v>0</v>
      </c>
      <c r="AH259">
        <v>0</v>
      </c>
      <c r="AI259">
        <v>0</v>
      </c>
      <c r="AJ259">
        <v>0</v>
      </c>
      <c r="AK259">
        <v>0</v>
      </c>
      <c r="AL259">
        <v>0</v>
      </c>
      <c r="AM259">
        <v>0</v>
      </c>
      <c r="AN259">
        <v>0</v>
      </c>
      <c r="AO259">
        <v>0</v>
      </c>
      <c r="AP259">
        <v>0</v>
      </c>
      <c r="AQ259">
        <v>0</v>
      </c>
      <c r="AR259">
        <v>0</v>
      </c>
      <c r="AS259">
        <v>0</v>
      </c>
      <c r="AT259">
        <v>0</v>
      </c>
      <c r="AU259">
        <v>0</v>
      </c>
      <c r="AV259">
        <v>0</v>
      </c>
      <c r="AW259">
        <v>0</v>
      </c>
      <c r="AX259">
        <v>0</v>
      </c>
      <c r="AY259">
        <v>0</v>
      </c>
      <c r="AZ259">
        <v>0</v>
      </c>
      <c r="BA259">
        <v>0</v>
      </c>
      <c r="BB259">
        <v>0</v>
      </c>
      <c r="BC259">
        <v>0</v>
      </c>
      <c r="BD259">
        <v>0</v>
      </c>
      <c r="BE259">
        <v>0</v>
      </c>
      <c r="BF259">
        <v>0</v>
      </c>
      <c r="BG259">
        <v>0</v>
      </c>
      <c r="BH259">
        <v>0</v>
      </c>
      <c r="BI259">
        <v>0</v>
      </c>
      <c r="BJ259">
        <v>0</v>
      </c>
      <c r="BK259">
        <v>0</v>
      </c>
      <c r="BL259">
        <v>0</v>
      </c>
      <c r="BM259">
        <v>0</v>
      </c>
      <c r="BN259">
        <v>0</v>
      </c>
      <c r="BO259">
        <v>668</v>
      </c>
      <c r="BP259">
        <v>3</v>
      </c>
      <c r="BQ259">
        <v>0</v>
      </c>
      <c r="BR259">
        <v>0</v>
      </c>
      <c r="BS259">
        <v>0</v>
      </c>
      <c r="BT259">
        <v>0</v>
      </c>
      <c r="BU259">
        <v>0</v>
      </c>
      <c r="BV259">
        <v>0</v>
      </c>
      <c r="BW259">
        <v>0</v>
      </c>
      <c r="BX259">
        <v>0</v>
      </c>
      <c r="BY259">
        <v>671</v>
      </c>
    </row>
    <row r="260" spans="1:77" hidden="1" x14ac:dyDescent="0.25">
      <c r="A260" t="str">
        <f t="shared" si="6"/>
        <v>201003 Fegyveres szervek középfokú képesítést nem igénylő foglalkozásaiI7 Technikum</v>
      </c>
      <c r="B260" t="str">
        <f t="shared" si="7"/>
        <v>201003 Fegyveres szervek középfokú képesítést nem igénylő foglalkozásaiI7 Technikum</v>
      </c>
      <c r="C260">
        <v>4662</v>
      </c>
      <c r="D260" t="s">
        <v>168</v>
      </c>
      <c r="E260" t="s">
        <v>169</v>
      </c>
      <c r="F260" s="4" t="s">
        <v>170</v>
      </c>
      <c r="H260" t="s">
        <v>163</v>
      </c>
      <c r="I260">
        <v>614</v>
      </c>
      <c r="J260">
        <v>3</v>
      </c>
      <c r="K260" t="s">
        <v>69</v>
      </c>
      <c r="L260" t="s">
        <v>70</v>
      </c>
      <c r="M260">
        <v>0</v>
      </c>
      <c r="N260">
        <v>0</v>
      </c>
      <c r="O260">
        <v>0</v>
      </c>
      <c r="P260">
        <v>0</v>
      </c>
      <c r="Q260">
        <v>0</v>
      </c>
      <c r="R260">
        <v>0</v>
      </c>
      <c r="S260">
        <v>0</v>
      </c>
      <c r="T260">
        <v>0</v>
      </c>
      <c r="U260">
        <v>0</v>
      </c>
      <c r="V260">
        <v>0</v>
      </c>
      <c r="W260">
        <v>0</v>
      </c>
      <c r="X260">
        <v>0</v>
      </c>
      <c r="Y260">
        <v>0</v>
      </c>
      <c r="Z260">
        <v>0</v>
      </c>
      <c r="AA260">
        <v>0</v>
      </c>
      <c r="AB260">
        <v>0</v>
      </c>
      <c r="AC260">
        <v>0</v>
      </c>
      <c r="AD260">
        <v>0</v>
      </c>
      <c r="AE260">
        <v>0</v>
      </c>
      <c r="AF260">
        <v>0</v>
      </c>
      <c r="AG260">
        <v>0</v>
      </c>
      <c r="AH260">
        <v>0</v>
      </c>
      <c r="AI260">
        <v>0</v>
      </c>
      <c r="AJ260">
        <v>0</v>
      </c>
      <c r="AK260">
        <v>0</v>
      </c>
      <c r="AL260">
        <v>0</v>
      </c>
      <c r="AM260">
        <v>0</v>
      </c>
      <c r="AN260">
        <v>0</v>
      </c>
      <c r="AO260">
        <v>0</v>
      </c>
      <c r="AP260">
        <v>0</v>
      </c>
      <c r="AQ260">
        <v>0</v>
      </c>
      <c r="AR260">
        <v>0</v>
      </c>
      <c r="AS260">
        <v>0</v>
      </c>
      <c r="AT260">
        <v>0</v>
      </c>
      <c r="AU260">
        <v>0</v>
      </c>
      <c r="AV260">
        <v>0</v>
      </c>
      <c r="AW260">
        <v>0</v>
      </c>
      <c r="AX260">
        <v>0</v>
      </c>
      <c r="AY260">
        <v>0</v>
      </c>
      <c r="AZ260">
        <v>0</v>
      </c>
      <c r="BA260">
        <v>0</v>
      </c>
      <c r="BB260">
        <v>0</v>
      </c>
      <c r="BC260">
        <v>0</v>
      </c>
      <c r="BD260">
        <v>0</v>
      </c>
      <c r="BE260">
        <v>0</v>
      </c>
      <c r="BF260">
        <v>0</v>
      </c>
      <c r="BG260">
        <v>0</v>
      </c>
      <c r="BH260">
        <v>0</v>
      </c>
      <c r="BI260">
        <v>0</v>
      </c>
      <c r="BJ260">
        <v>0</v>
      </c>
      <c r="BK260">
        <v>0</v>
      </c>
      <c r="BL260">
        <v>0</v>
      </c>
      <c r="BM260">
        <v>0</v>
      </c>
      <c r="BN260">
        <v>0</v>
      </c>
      <c r="BO260">
        <v>2</v>
      </c>
      <c r="BP260">
        <v>0</v>
      </c>
      <c r="BQ260">
        <v>0</v>
      </c>
      <c r="BR260">
        <v>0</v>
      </c>
      <c r="BS260">
        <v>0</v>
      </c>
      <c r="BT260">
        <v>0</v>
      </c>
      <c r="BU260">
        <v>0</v>
      </c>
      <c r="BV260">
        <v>0</v>
      </c>
      <c r="BW260">
        <v>0</v>
      </c>
      <c r="BX260">
        <v>0</v>
      </c>
      <c r="BY260">
        <v>2</v>
      </c>
    </row>
    <row r="261" spans="1:77" hidden="1" x14ac:dyDescent="0.25">
      <c r="A261" t="str">
        <f t="shared" si="6"/>
        <v>201011 Törvényhozók, igazgatási és érdek-képviseleti vezetőkI7 Technikum</v>
      </c>
      <c r="B261" t="str">
        <f t="shared" si="7"/>
        <v>201011 Törvényhozók, igazgatási és érdek-képviseleti vezetőkI7 Technikum</v>
      </c>
      <c r="C261">
        <v>4663</v>
      </c>
      <c r="D261" t="s">
        <v>168</v>
      </c>
      <c r="E261" t="s">
        <v>169</v>
      </c>
      <c r="F261" s="4" t="s">
        <v>170</v>
      </c>
      <c r="H261" t="s">
        <v>163</v>
      </c>
      <c r="I261">
        <v>615</v>
      </c>
      <c r="J261">
        <v>4</v>
      </c>
      <c r="K261" t="s">
        <v>71</v>
      </c>
      <c r="L261" t="s">
        <v>111</v>
      </c>
      <c r="M261">
        <v>0</v>
      </c>
      <c r="N261">
        <v>0</v>
      </c>
      <c r="O261">
        <v>0</v>
      </c>
      <c r="P261">
        <v>0</v>
      </c>
      <c r="Q261">
        <v>0</v>
      </c>
      <c r="R261">
        <v>0</v>
      </c>
      <c r="S261">
        <v>0</v>
      </c>
      <c r="T261">
        <v>0</v>
      </c>
      <c r="U261">
        <v>0</v>
      </c>
      <c r="V261">
        <v>0</v>
      </c>
      <c r="W261">
        <v>0</v>
      </c>
      <c r="X261">
        <v>0</v>
      </c>
      <c r="Y261">
        <v>0</v>
      </c>
      <c r="Z261">
        <v>0</v>
      </c>
      <c r="AA261">
        <v>0</v>
      </c>
      <c r="AB261">
        <v>0</v>
      </c>
      <c r="AC261">
        <v>0</v>
      </c>
      <c r="AD261">
        <v>0</v>
      </c>
      <c r="AE261">
        <v>0</v>
      </c>
      <c r="AF261">
        <v>0</v>
      </c>
      <c r="AG261">
        <v>0</v>
      </c>
      <c r="AH261">
        <v>0</v>
      </c>
      <c r="AI261">
        <v>0</v>
      </c>
      <c r="AJ261">
        <v>0</v>
      </c>
      <c r="AK261">
        <v>0</v>
      </c>
      <c r="AL261">
        <v>0</v>
      </c>
      <c r="AM261">
        <v>0</v>
      </c>
      <c r="AN261">
        <v>0</v>
      </c>
      <c r="AO261">
        <v>0</v>
      </c>
      <c r="AP261">
        <v>0</v>
      </c>
      <c r="AQ261">
        <v>0</v>
      </c>
      <c r="AR261">
        <v>0</v>
      </c>
      <c r="AS261">
        <v>0</v>
      </c>
      <c r="AT261">
        <v>0</v>
      </c>
      <c r="AU261">
        <v>0</v>
      </c>
      <c r="AV261">
        <v>0</v>
      </c>
      <c r="AW261">
        <v>0</v>
      </c>
      <c r="AX261">
        <v>0</v>
      </c>
      <c r="AY261">
        <v>0</v>
      </c>
      <c r="AZ261">
        <v>0</v>
      </c>
      <c r="BA261">
        <v>0</v>
      </c>
      <c r="BB261">
        <v>0</v>
      </c>
      <c r="BC261">
        <v>0</v>
      </c>
      <c r="BD261">
        <v>0</v>
      </c>
      <c r="BE261">
        <v>0</v>
      </c>
      <c r="BF261">
        <v>0</v>
      </c>
      <c r="BG261">
        <v>0</v>
      </c>
      <c r="BH261">
        <v>0</v>
      </c>
      <c r="BI261">
        <v>0</v>
      </c>
      <c r="BJ261">
        <v>0</v>
      </c>
      <c r="BK261">
        <v>0</v>
      </c>
      <c r="BL261">
        <v>0</v>
      </c>
      <c r="BM261">
        <v>0</v>
      </c>
      <c r="BN261">
        <v>0</v>
      </c>
      <c r="BO261">
        <v>96</v>
      </c>
      <c r="BP261">
        <v>1</v>
      </c>
      <c r="BQ261">
        <v>0</v>
      </c>
      <c r="BR261">
        <v>1</v>
      </c>
      <c r="BS261">
        <v>0</v>
      </c>
      <c r="BT261">
        <v>0</v>
      </c>
      <c r="BU261">
        <v>0</v>
      </c>
      <c r="BV261">
        <v>0</v>
      </c>
      <c r="BW261">
        <v>0</v>
      </c>
      <c r="BX261">
        <v>0</v>
      </c>
      <c r="BY261">
        <v>98</v>
      </c>
    </row>
    <row r="262" spans="1:77" hidden="1" x14ac:dyDescent="0.25">
      <c r="A262" t="str">
        <f t="shared" si="6"/>
        <v>201012 Gazdasági, költségvetési szervezetek vezetőiI7 Technikum</v>
      </c>
      <c r="B262" t="str">
        <f t="shared" si="7"/>
        <v>201012 Gazdasági, költségvetési szervezetek vezetőiI7 Technikum</v>
      </c>
      <c r="C262">
        <v>4664</v>
      </c>
      <c r="D262" t="s">
        <v>168</v>
      </c>
      <c r="E262" t="s">
        <v>169</v>
      </c>
      <c r="F262" s="4" t="s">
        <v>170</v>
      </c>
      <c r="H262" t="s">
        <v>163</v>
      </c>
      <c r="I262">
        <v>616</v>
      </c>
      <c r="J262">
        <v>5</v>
      </c>
      <c r="K262" t="s">
        <v>72</v>
      </c>
      <c r="L262" t="s">
        <v>112</v>
      </c>
      <c r="M262">
        <v>21</v>
      </c>
      <c r="N262">
        <v>5</v>
      </c>
      <c r="O262">
        <v>0</v>
      </c>
      <c r="P262">
        <v>0</v>
      </c>
      <c r="Q262">
        <v>53</v>
      </c>
      <c r="R262">
        <v>0</v>
      </c>
      <c r="S262">
        <v>88</v>
      </c>
      <c r="T262">
        <v>12</v>
      </c>
      <c r="U262">
        <v>11</v>
      </c>
      <c r="V262">
        <v>5</v>
      </c>
      <c r="W262">
        <v>23</v>
      </c>
      <c r="X262">
        <v>0</v>
      </c>
      <c r="Y262">
        <v>20</v>
      </c>
      <c r="Z262">
        <v>0</v>
      </c>
      <c r="AA262">
        <v>7</v>
      </c>
      <c r="AB262">
        <v>87</v>
      </c>
      <c r="AC262">
        <v>14</v>
      </c>
      <c r="AD262">
        <v>0</v>
      </c>
      <c r="AE262">
        <v>103</v>
      </c>
      <c r="AF262">
        <v>0</v>
      </c>
      <c r="AG262">
        <v>10</v>
      </c>
      <c r="AH262">
        <v>42</v>
      </c>
      <c r="AI262">
        <v>33</v>
      </c>
      <c r="AJ262">
        <v>12</v>
      </c>
      <c r="AK262">
        <v>17</v>
      </c>
      <c r="AL262">
        <v>33</v>
      </c>
      <c r="AM262">
        <v>597</v>
      </c>
      <c r="AN262">
        <v>186</v>
      </c>
      <c r="AO262">
        <v>203</v>
      </c>
      <c r="AP262">
        <v>180</v>
      </c>
      <c r="AQ262">
        <v>27</v>
      </c>
      <c r="AR262">
        <v>0</v>
      </c>
      <c r="AS262">
        <v>0</v>
      </c>
      <c r="AT262">
        <v>27</v>
      </c>
      <c r="AU262">
        <v>0</v>
      </c>
      <c r="AV262">
        <v>51</v>
      </c>
      <c r="AW262">
        <v>0</v>
      </c>
      <c r="AX262">
        <v>0</v>
      </c>
      <c r="AY262">
        <v>104</v>
      </c>
      <c r="AZ262">
        <v>0</v>
      </c>
      <c r="BA262">
        <v>16</v>
      </c>
      <c r="BB262">
        <v>0</v>
      </c>
      <c r="BC262">
        <v>0</v>
      </c>
      <c r="BD262">
        <v>161</v>
      </c>
      <c r="BE262">
        <v>0</v>
      </c>
      <c r="BF262">
        <v>211</v>
      </c>
      <c r="BG262">
        <v>15</v>
      </c>
      <c r="BH262">
        <v>2</v>
      </c>
      <c r="BI262">
        <v>10</v>
      </c>
      <c r="BJ262">
        <v>0</v>
      </c>
      <c r="BK262">
        <v>69</v>
      </c>
      <c r="BL262">
        <v>0</v>
      </c>
      <c r="BM262">
        <v>0</v>
      </c>
      <c r="BN262">
        <v>112</v>
      </c>
      <c r="BO262">
        <v>4</v>
      </c>
      <c r="BP262">
        <v>16</v>
      </c>
      <c r="BQ262">
        <v>79</v>
      </c>
      <c r="BR262">
        <v>2</v>
      </c>
      <c r="BS262">
        <v>50</v>
      </c>
      <c r="BT262">
        <v>1</v>
      </c>
      <c r="BU262">
        <v>10</v>
      </c>
      <c r="BV262">
        <v>0</v>
      </c>
      <c r="BW262">
        <v>4</v>
      </c>
      <c r="BX262">
        <v>0</v>
      </c>
      <c r="BY262">
        <v>2733</v>
      </c>
    </row>
    <row r="263" spans="1:77" hidden="1" x14ac:dyDescent="0.25">
      <c r="A263" t="str">
        <f t="shared" ref="A263:A326" si="8">CONCATENATE(F263,L263,H263)</f>
        <v>201013 Termelési és szolgáltatást nyújtó egységek vezetőiI7 Technikum</v>
      </c>
      <c r="B263" t="str">
        <f t="shared" ref="B263:B326" si="9">CONCATENATE(F263,L263,H263)</f>
        <v>201013 Termelési és szolgáltatást nyújtó egységek vezetőiI7 Technikum</v>
      </c>
      <c r="C263">
        <v>4665</v>
      </c>
      <c r="D263" t="s">
        <v>168</v>
      </c>
      <c r="E263" t="s">
        <v>169</v>
      </c>
      <c r="F263" s="4" t="s">
        <v>170</v>
      </c>
      <c r="H263" t="s">
        <v>163</v>
      </c>
      <c r="I263">
        <v>617</v>
      </c>
      <c r="J263">
        <v>6</v>
      </c>
      <c r="K263" t="s">
        <v>73</v>
      </c>
      <c r="L263" t="s">
        <v>113</v>
      </c>
      <c r="M263">
        <v>270</v>
      </c>
      <c r="N263">
        <v>269.5</v>
      </c>
      <c r="O263">
        <v>22</v>
      </c>
      <c r="P263">
        <v>18.666666666666668</v>
      </c>
      <c r="Q263">
        <v>150.26666666666665</v>
      </c>
      <c r="R263">
        <v>37.999999999999993</v>
      </c>
      <c r="S263">
        <v>31.666666666666668</v>
      </c>
      <c r="T263">
        <v>39.666666666666664</v>
      </c>
      <c r="U263">
        <v>23.666666666666664</v>
      </c>
      <c r="V263">
        <v>16</v>
      </c>
      <c r="W263">
        <v>77.666666666666657</v>
      </c>
      <c r="X263">
        <v>56</v>
      </c>
      <c r="Y263">
        <v>87.333333333333329</v>
      </c>
      <c r="Z263">
        <v>135.5</v>
      </c>
      <c r="AA263">
        <v>25.333333333333332</v>
      </c>
      <c r="AB263">
        <v>114.66666666666666</v>
      </c>
      <c r="AC263">
        <v>56.333333333333329</v>
      </c>
      <c r="AD263">
        <v>76</v>
      </c>
      <c r="AE263">
        <v>155.33333333333331</v>
      </c>
      <c r="AF263">
        <v>56.5</v>
      </c>
      <c r="AG263">
        <v>35</v>
      </c>
      <c r="AH263">
        <v>41</v>
      </c>
      <c r="AI263">
        <v>50</v>
      </c>
      <c r="AJ263">
        <v>206.66666666666669</v>
      </c>
      <c r="AK263">
        <v>145.66666666666666</v>
      </c>
      <c r="AL263">
        <v>173</v>
      </c>
      <c r="AM263">
        <v>918.23333333333335</v>
      </c>
      <c r="AN263">
        <v>182.29999999999998</v>
      </c>
      <c r="AO263">
        <v>553.29999999999995</v>
      </c>
      <c r="AP263">
        <v>637.5333333333333</v>
      </c>
      <c r="AQ263">
        <v>191.66666666666666</v>
      </c>
      <c r="AR263">
        <v>0</v>
      </c>
      <c r="AS263">
        <v>0</v>
      </c>
      <c r="AT263">
        <v>127.16666666666666</v>
      </c>
      <c r="AU263">
        <v>9.1666666666666661</v>
      </c>
      <c r="AV263">
        <v>222.60000000000002</v>
      </c>
      <c r="AW263">
        <v>0</v>
      </c>
      <c r="AX263">
        <v>17.666666666666668</v>
      </c>
      <c r="AY263">
        <v>48</v>
      </c>
      <c r="AZ263">
        <v>6</v>
      </c>
      <c r="BA263">
        <v>39</v>
      </c>
      <c r="BB263">
        <v>0</v>
      </c>
      <c r="BC263">
        <v>0</v>
      </c>
      <c r="BD263">
        <v>319.5</v>
      </c>
      <c r="BE263">
        <v>0</v>
      </c>
      <c r="BF263">
        <v>14.600000000000001</v>
      </c>
      <c r="BG263">
        <v>126.2</v>
      </c>
      <c r="BH263">
        <v>38.333333333333336</v>
      </c>
      <c r="BI263">
        <v>0</v>
      </c>
      <c r="BJ263">
        <v>56.333333333333336</v>
      </c>
      <c r="BK263">
        <v>17.833333333333332</v>
      </c>
      <c r="BL263">
        <v>24.333333333333332</v>
      </c>
      <c r="BM263">
        <v>0</v>
      </c>
      <c r="BN263">
        <v>87.666666666666657</v>
      </c>
      <c r="BO263">
        <v>30.5</v>
      </c>
      <c r="BP263">
        <v>119.66666666666666</v>
      </c>
      <c r="BQ263">
        <v>3.5</v>
      </c>
      <c r="BR263">
        <v>16.5</v>
      </c>
      <c r="BS263">
        <v>83</v>
      </c>
      <c r="BT263">
        <v>1</v>
      </c>
      <c r="BU263">
        <v>0</v>
      </c>
      <c r="BV263">
        <v>0</v>
      </c>
      <c r="BW263">
        <v>3.6666666666666661</v>
      </c>
      <c r="BX263">
        <v>0</v>
      </c>
      <c r="BY263">
        <v>6266.7000000000007</v>
      </c>
    </row>
    <row r="264" spans="1:77" hidden="1" x14ac:dyDescent="0.25">
      <c r="A264" t="str">
        <f t="shared" si="8"/>
        <v>201014 Gazdasági tevékenységet segítő egységek vezetőiI7 Technikum</v>
      </c>
      <c r="B264" t="str">
        <f t="shared" si="9"/>
        <v>201014 Gazdasági tevékenységet segítő egységek vezetőiI7 Technikum</v>
      </c>
      <c r="C264">
        <v>4666</v>
      </c>
      <c r="D264" t="s">
        <v>168</v>
      </c>
      <c r="E264" t="s">
        <v>169</v>
      </c>
      <c r="F264" s="4" t="s">
        <v>170</v>
      </c>
      <c r="H264" t="s">
        <v>163</v>
      </c>
      <c r="I264">
        <v>618</v>
      </c>
      <c r="J264">
        <v>7</v>
      </c>
      <c r="K264" t="s">
        <v>74</v>
      </c>
      <c r="L264" t="s">
        <v>114</v>
      </c>
      <c r="M264">
        <v>67</v>
      </c>
      <c r="N264">
        <v>0</v>
      </c>
      <c r="O264">
        <v>0</v>
      </c>
      <c r="P264">
        <v>10</v>
      </c>
      <c r="Q264">
        <v>0</v>
      </c>
      <c r="R264">
        <v>11</v>
      </c>
      <c r="S264">
        <v>6</v>
      </c>
      <c r="T264">
        <v>7</v>
      </c>
      <c r="U264">
        <v>6</v>
      </c>
      <c r="V264">
        <v>0</v>
      </c>
      <c r="W264">
        <v>0</v>
      </c>
      <c r="X264">
        <v>0</v>
      </c>
      <c r="Y264">
        <v>6</v>
      </c>
      <c r="Z264">
        <v>43</v>
      </c>
      <c r="AA264">
        <v>0</v>
      </c>
      <c r="AB264">
        <v>38</v>
      </c>
      <c r="AC264">
        <v>27</v>
      </c>
      <c r="AD264">
        <v>0</v>
      </c>
      <c r="AE264">
        <v>13</v>
      </c>
      <c r="AF264">
        <v>32</v>
      </c>
      <c r="AG264">
        <v>0</v>
      </c>
      <c r="AH264">
        <v>0</v>
      </c>
      <c r="AI264">
        <v>5</v>
      </c>
      <c r="AJ264">
        <v>63</v>
      </c>
      <c r="AK264">
        <v>10</v>
      </c>
      <c r="AL264">
        <v>20</v>
      </c>
      <c r="AM264">
        <v>115</v>
      </c>
      <c r="AN264">
        <v>44</v>
      </c>
      <c r="AO264">
        <v>170</v>
      </c>
      <c r="AP264">
        <v>15</v>
      </c>
      <c r="AQ264">
        <v>0</v>
      </c>
      <c r="AR264">
        <v>10</v>
      </c>
      <c r="AS264">
        <v>0</v>
      </c>
      <c r="AT264">
        <v>39</v>
      </c>
      <c r="AU264">
        <v>0</v>
      </c>
      <c r="AV264">
        <v>22</v>
      </c>
      <c r="AW264">
        <v>16</v>
      </c>
      <c r="AX264">
        <v>5</v>
      </c>
      <c r="AY264">
        <v>10</v>
      </c>
      <c r="AZ264">
        <v>7</v>
      </c>
      <c r="BA264">
        <v>34</v>
      </c>
      <c r="BB264">
        <v>0</v>
      </c>
      <c r="BC264">
        <v>6</v>
      </c>
      <c r="BD264">
        <v>118</v>
      </c>
      <c r="BE264">
        <v>0</v>
      </c>
      <c r="BF264">
        <v>8</v>
      </c>
      <c r="BG264">
        <v>43</v>
      </c>
      <c r="BH264">
        <v>1</v>
      </c>
      <c r="BI264">
        <v>0</v>
      </c>
      <c r="BJ264">
        <v>0</v>
      </c>
      <c r="BK264">
        <v>27</v>
      </c>
      <c r="BL264">
        <v>8</v>
      </c>
      <c r="BM264">
        <v>0</v>
      </c>
      <c r="BN264">
        <v>16</v>
      </c>
      <c r="BO264">
        <v>13</v>
      </c>
      <c r="BP264">
        <v>18</v>
      </c>
      <c r="BQ264">
        <v>9</v>
      </c>
      <c r="BR264">
        <v>9</v>
      </c>
      <c r="BS264">
        <v>6</v>
      </c>
      <c r="BT264">
        <v>2</v>
      </c>
      <c r="BU264">
        <v>0</v>
      </c>
      <c r="BV264">
        <v>0</v>
      </c>
      <c r="BW264">
        <v>0</v>
      </c>
      <c r="BX264">
        <v>0</v>
      </c>
      <c r="BY264">
        <v>1135</v>
      </c>
    </row>
    <row r="265" spans="1:77" hidden="1" x14ac:dyDescent="0.25">
      <c r="A265" t="str">
        <f t="shared" si="8"/>
        <v>201021 Műszaki, informatikai és természettudományi foglalkozásokI7 Technikum</v>
      </c>
      <c r="B265" t="str">
        <f t="shared" si="9"/>
        <v>201021 Műszaki, informatikai és természettudományi foglalkozásokI7 Technikum</v>
      </c>
      <c r="C265">
        <v>4667</v>
      </c>
      <c r="D265" t="s">
        <v>168</v>
      </c>
      <c r="E265" t="s">
        <v>169</v>
      </c>
      <c r="F265" s="4" t="s">
        <v>170</v>
      </c>
      <c r="H265" t="s">
        <v>163</v>
      </c>
      <c r="I265">
        <v>619</v>
      </c>
      <c r="J265">
        <v>8</v>
      </c>
      <c r="K265" t="s">
        <v>75</v>
      </c>
      <c r="L265" t="s">
        <v>115</v>
      </c>
      <c r="M265">
        <v>2</v>
      </c>
      <c r="N265">
        <v>7</v>
      </c>
      <c r="O265">
        <v>0</v>
      </c>
      <c r="P265">
        <v>0</v>
      </c>
      <c r="Q265">
        <v>9.5</v>
      </c>
      <c r="R265">
        <v>0</v>
      </c>
      <c r="S265">
        <v>0</v>
      </c>
      <c r="T265">
        <v>0</v>
      </c>
      <c r="U265">
        <v>0</v>
      </c>
      <c r="V265">
        <v>7</v>
      </c>
      <c r="W265">
        <v>0</v>
      </c>
      <c r="X265">
        <v>12.7</v>
      </c>
      <c r="Y265">
        <v>0</v>
      </c>
      <c r="Z265">
        <v>9</v>
      </c>
      <c r="AA265">
        <v>0</v>
      </c>
      <c r="AB265">
        <v>0</v>
      </c>
      <c r="AC265">
        <v>20.5</v>
      </c>
      <c r="AD265">
        <v>0</v>
      </c>
      <c r="AE265">
        <v>0</v>
      </c>
      <c r="AF265">
        <v>29.6</v>
      </c>
      <c r="AG265">
        <v>0</v>
      </c>
      <c r="AH265">
        <v>8</v>
      </c>
      <c r="AI265">
        <v>0.5</v>
      </c>
      <c r="AJ265">
        <v>7.5</v>
      </c>
      <c r="AK265">
        <v>0</v>
      </c>
      <c r="AL265">
        <v>1</v>
      </c>
      <c r="AM265">
        <v>21.5</v>
      </c>
      <c r="AN265">
        <v>0</v>
      </c>
      <c r="AO265">
        <v>89.3</v>
      </c>
      <c r="AP265">
        <v>38.700000000000003</v>
      </c>
      <c r="AQ265">
        <v>0</v>
      </c>
      <c r="AR265">
        <v>0</v>
      </c>
      <c r="AS265">
        <v>15</v>
      </c>
      <c r="AT265">
        <v>15</v>
      </c>
      <c r="AU265">
        <v>1.2000000000000002</v>
      </c>
      <c r="AV265">
        <v>1</v>
      </c>
      <c r="AW265">
        <v>7.2</v>
      </c>
      <c r="AX265">
        <v>0</v>
      </c>
      <c r="AY265">
        <v>7.8000000000000007</v>
      </c>
      <c r="AZ265">
        <v>268</v>
      </c>
      <c r="BA265">
        <v>23</v>
      </c>
      <c r="BB265">
        <v>16</v>
      </c>
      <c r="BC265">
        <v>13.600000000000001</v>
      </c>
      <c r="BD265">
        <v>20</v>
      </c>
      <c r="BE265">
        <v>0</v>
      </c>
      <c r="BF265">
        <v>47.5</v>
      </c>
      <c r="BG265">
        <v>12.5</v>
      </c>
      <c r="BH265">
        <v>2.5</v>
      </c>
      <c r="BI265">
        <v>0</v>
      </c>
      <c r="BJ265">
        <v>0</v>
      </c>
      <c r="BK265">
        <v>2.5</v>
      </c>
      <c r="BL265">
        <v>9.6999999999999993</v>
      </c>
      <c r="BM265">
        <v>0</v>
      </c>
      <c r="BN265">
        <v>22</v>
      </c>
      <c r="BO265">
        <v>22.9</v>
      </c>
      <c r="BP265">
        <v>39.299999999999997</v>
      </c>
      <c r="BQ265">
        <v>4.1000000000000005</v>
      </c>
      <c r="BR265">
        <v>3.5</v>
      </c>
      <c r="BS265">
        <v>4.4000000000000004</v>
      </c>
      <c r="BT265">
        <v>2.6</v>
      </c>
      <c r="BU265">
        <v>1</v>
      </c>
      <c r="BV265">
        <v>10</v>
      </c>
      <c r="BW265">
        <v>0</v>
      </c>
      <c r="BX265">
        <v>0</v>
      </c>
      <c r="BY265">
        <v>836.1</v>
      </c>
    </row>
    <row r="266" spans="1:77" hidden="1" x14ac:dyDescent="0.25">
      <c r="A266" t="str">
        <f t="shared" si="8"/>
        <v>201022 Egészségügyi foglalkozások (felsőfokú képzettséghez kapcsolódó)I7 Technikum</v>
      </c>
      <c r="B266" t="str">
        <f t="shared" si="9"/>
        <v>201022 Egészségügyi foglalkozások (felsőfokú képzettséghez kapcsolódó)I7 Technikum</v>
      </c>
      <c r="C266">
        <v>4668</v>
      </c>
      <c r="D266" t="s">
        <v>168</v>
      </c>
      <c r="E266" t="s">
        <v>169</v>
      </c>
      <c r="F266" s="4" t="s">
        <v>170</v>
      </c>
      <c r="H266" t="s">
        <v>163</v>
      </c>
      <c r="I266">
        <v>620</v>
      </c>
      <c r="J266">
        <v>9</v>
      </c>
      <c r="K266" t="s">
        <v>76</v>
      </c>
      <c r="L266" t="s">
        <v>116</v>
      </c>
      <c r="M266">
        <v>0</v>
      </c>
      <c r="N266">
        <v>0</v>
      </c>
      <c r="O266">
        <v>0</v>
      </c>
      <c r="P266">
        <v>0</v>
      </c>
      <c r="Q266">
        <v>0</v>
      </c>
      <c r="R266">
        <v>0</v>
      </c>
      <c r="S266">
        <v>0</v>
      </c>
      <c r="T266">
        <v>0</v>
      </c>
      <c r="U266">
        <v>0</v>
      </c>
      <c r="V266">
        <v>0</v>
      </c>
      <c r="W266">
        <v>0</v>
      </c>
      <c r="X266">
        <v>0</v>
      </c>
      <c r="Y266">
        <v>0</v>
      </c>
      <c r="Z266">
        <v>0</v>
      </c>
      <c r="AA266">
        <v>0</v>
      </c>
      <c r="AB266">
        <v>0</v>
      </c>
      <c r="AC266">
        <v>0</v>
      </c>
      <c r="AD266">
        <v>0</v>
      </c>
      <c r="AE266">
        <v>0</v>
      </c>
      <c r="AF266">
        <v>0</v>
      </c>
      <c r="AG266">
        <v>0</v>
      </c>
      <c r="AH266">
        <v>0</v>
      </c>
      <c r="AI266">
        <v>0</v>
      </c>
      <c r="AJ266">
        <v>0</v>
      </c>
      <c r="AK266">
        <v>0</v>
      </c>
      <c r="AL266">
        <v>0</v>
      </c>
      <c r="AM266">
        <v>0</v>
      </c>
      <c r="AN266">
        <v>0</v>
      </c>
      <c r="AO266">
        <v>0</v>
      </c>
      <c r="AP266">
        <v>0</v>
      </c>
      <c r="AQ266">
        <v>0</v>
      </c>
      <c r="AR266">
        <v>0</v>
      </c>
      <c r="AS266">
        <v>0</v>
      </c>
      <c r="AT266">
        <v>0</v>
      </c>
      <c r="AU266">
        <v>0</v>
      </c>
      <c r="AV266">
        <v>0</v>
      </c>
      <c r="AW266">
        <v>0</v>
      </c>
      <c r="AX266">
        <v>0</v>
      </c>
      <c r="AY266">
        <v>0</v>
      </c>
      <c r="AZ266">
        <v>0</v>
      </c>
      <c r="BA266">
        <v>0</v>
      </c>
      <c r="BB266">
        <v>0</v>
      </c>
      <c r="BC266">
        <v>0</v>
      </c>
      <c r="BD266">
        <v>0</v>
      </c>
      <c r="BE266">
        <v>0</v>
      </c>
      <c r="BF266">
        <v>0</v>
      </c>
      <c r="BG266">
        <v>0</v>
      </c>
      <c r="BH266">
        <v>0</v>
      </c>
      <c r="BI266">
        <v>0</v>
      </c>
      <c r="BJ266">
        <v>0</v>
      </c>
      <c r="BK266">
        <v>0</v>
      </c>
      <c r="BL266">
        <v>0</v>
      </c>
      <c r="BM266">
        <v>0</v>
      </c>
      <c r="BN266">
        <v>0</v>
      </c>
      <c r="BO266">
        <v>2</v>
      </c>
      <c r="BP266">
        <v>23.5</v>
      </c>
      <c r="BQ266">
        <v>0</v>
      </c>
      <c r="BR266">
        <v>1</v>
      </c>
      <c r="BS266">
        <v>0</v>
      </c>
      <c r="BT266">
        <v>0</v>
      </c>
      <c r="BU266">
        <v>0</v>
      </c>
      <c r="BV266">
        <v>0</v>
      </c>
      <c r="BW266">
        <v>0</v>
      </c>
      <c r="BX266">
        <v>0</v>
      </c>
      <c r="BY266">
        <v>26.5</v>
      </c>
    </row>
    <row r="267" spans="1:77" hidden="1" x14ac:dyDescent="0.25">
      <c r="A267" t="str">
        <f t="shared" si="8"/>
        <v>201023 Szociális szolgáltatási foglalkozások (felsőfokú képzettséghez kapcsolódó)I7 Technikum</v>
      </c>
      <c r="B267" t="str">
        <f t="shared" si="9"/>
        <v>201023 Szociális szolgáltatási foglalkozások (felsőfokú képzettséghez kapcsolódó)I7 Technikum</v>
      </c>
      <c r="C267">
        <v>4669</v>
      </c>
      <c r="D267" t="s">
        <v>168</v>
      </c>
      <c r="E267" t="s">
        <v>169</v>
      </c>
      <c r="F267" s="4" t="s">
        <v>170</v>
      </c>
      <c r="H267" t="s">
        <v>163</v>
      </c>
      <c r="I267">
        <v>621</v>
      </c>
      <c r="J267">
        <v>10</v>
      </c>
      <c r="K267" t="s">
        <v>77</v>
      </c>
      <c r="L267" t="s">
        <v>117</v>
      </c>
      <c r="M267">
        <v>0</v>
      </c>
      <c r="N267">
        <v>0</v>
      </c>
      <c r="O267">
        <v>0</v>
      </c>
      <c r="P267">
        <v>0</v>
      </c>
      <c r="Q267">
        <v>0</v>
      </c>
      <c r="R267">
        <v>0</v>
      </c>
      <c r="S267">
        <v>0</v>
      </c>
      <c r="T267">
        <v>0</v>
      </c>
      <c r="U267">
        <v>0</v>
      </c>
      <c r="V267">
        <v>0</v>
      </c>
      <c r="W267">
        <v>0</v>
      </c>
      <c r="X267">
        <v>0</v>
      </c>
      <c r="Y267">
        <v>0</v>
      </c>
      <c r="Z267">
        <v>0</v>
      </c>
      <c r="AA267">
        <v>0</v>
      </c>
      <c r="AB267">
        <v>0</v>
      </c>
      <c r="AC267">
        <v>0</v>
      </c>
      <c r="AD267">
        <v>0</v>
      </c>
      <c r="AE267">
        <v>0</v>
      </c>
      <c r="AF267">
        <v>0</v>
      </c>
      <c r="AG267">
        <v>0</v>
      </c>
      <c r="AH267">
        <v>0</v>
      </c>
      <c r="AI267">
        <v>0</v>
      </c>
      <c r="AJ267">
        <v>0</v>
      </c>
      <c r="AK267">
        <v>0</v>
      </c>
      <c r="AL267">
        <v>0</v>
      </c>
      <c r="AM267">
        <v>0</v>
      </c>
      <c r="AN267">
        <v>0</v>
      </c>
      <c r="AO267">
        <v>0</v>
      </c>
      <c r="AP267">
        <v>0</v>
      </c>
      <c r="AQ267">
        <v>0</v>
      </c>
      <c r="AR267">
        <v>0</v>
      </c>
      <c r="AS267">
        <v>0</v>
      </c>
      <c r="AT267">
        <v>0</v>
      </c>
      <c r="AU267">
        <v>0</v>
      </c>
      <c r="AV267">
        <v>0</v>
      </c>
      <c r="AW267">
        <v>0</v>
      </c>
      <c r="AX267">
        <v>0</v>
      </c>
      <c r="AY267">
        <v>0</v>
      </c>
      <c r="AZ267">
        <v>0</v>
      </c>
      <c r="BA267">
        <v>0</v>
      </c>
      <c r="BB267">
        <v>0</v>
      </c>
      <c r="BC267">
        <v>0</v>
      </c>
      <c r="BD267">
        <v>0</v>
      </c>
      <c r="BE267">
        <v>0</v>
      </c>
      <c r="BF267">
        <v>0</v>
      </c>
      <c r="BG267">
        <v>0</v>
      </c>
      <c r="BH267">
        <v>0</v>
      </c>
      <c r="BI267">
        <v>0</v>
      </c>
      <c r="BJ267">
        <v>0</v>
      </c>
      <c r="BK267">
        <v>0</v>
      </c>
      <c r="BL267">
        <v>0</v>
      </c>
      <c r="BM267">
        <v>0</v>
      </c>
      <c r="BN267">
        <v>0</v>
      </c>
      <c r="BO267">
        <v>0</v>
      </c>
      <c r="BP267">
        <v>0</v>
      </c>
      <c r="BQ267">
        <v>0</v>
      </c>
      <c r="BR267">
        <v>0</v>
      </c>
      <c r="BS267">
        <v>0</v>
      </c>
      <c r="BT267">
        <v>0</v>
      </c>
      <c r="BU267">
        <v>0</v>
      </c>
      <c r="BV267">
        <v>0</v>
      </c>
      <c r="BW267">
        <v>0</v>
      </c>
      <c r="BX267">
        <v>0</v>
      </c>
      <c r="BY267">
        <v>0</v>
      </c>
    </row>
    <row r="268" spans="1:77" hidden="1" x14ac:dyDescent="0.25">
      <c r="A268" t="str">
        <f t="shared" si="8"/>
        <v>201024 Oktatók, pedagógusokI7 Technikum</v>
      </c>
      <c r="B268" t="str">
        <f t="shared" si="9"/>
        <v>201024 Oktatók, pedagógusokI7 Technikum</v>
      </c>
      <c r="C268">
        <v>4670</v>
      </c>
      <c r="D268" t="s">
        <v>168</v>
      </c>
      <c r="E268" t="s">
        <v>169</v>
      </c>
      <c r="F268" s="4" t="s">
        <v>170</v>
      </c>
      <c r="H268" t="s">
        <v>163</v>
      </c>
      <c r="I268">
        <v>622</v>
      </c>
      <c r="J268">
        <v>11</v>
      </c>
      <c r="K268" t="s">
        <v>78</v>
      </c>
      <c r="L268" t="s">
        <v>118</v>
      </c>
      <c r="M268">
        <v>0</v>
      </c>
      <c r="N268">
        <v>0</v>
      </c>
      <c r="O268">
        <v>0</v>
      </c>
      <c r="P268">
        <v>0</v>
      </c>
      <c r="Q268">
        <v>0</v>
      </c>
      <c r="R268">
        <v>0</v>
      </c>
      <c r="S268">
        <v>0</v>
      </c>
      <c r="T268">
        <v>0</v>
      </c>
      <c r="U268">
        <v>0</v>
      </c>
      <c r="V268">
        <v>0</v>
      </c>
      <c r="W268">
        <v>0</v>
      </c>
      <c r="X268">
        <v>0</v>
      </c>
      <c r="Y268">
        <v>0</v>
      </c>
      <c r="Z268">
        <v>0</v>
      </c>
      <c r="AA268">
        <v>0</v>
      </c>
      <c r="AB268">
        <v>11</v>
      </c>
      <c r="AC268">
        <v>0</v>
      </c>
      <c r="AD268">
        <v>0</v>
      </c>
      <c r="AE268">
        <v>0</v>
      </c>
      <c r="AF268">
        <v>0</v>
      </c>
      <c r="AG268">
        <v>0</v>
      </c>
      <c r="AH268">
        <v>0</v>
      </c>
      <c r="AI268">
        <v>0</v>
      </c>
      <c r="AJ268">
        <v>0</v>
      </c>
      <c r="AK268">
        <v>0</v>
      </c>
      <c r="AL268">
        <v>0</v>
      </c>
      <c r="AM268">
        <v>0</v>
      </c>
      <c r="AN268">
        <v>0</v>
      </c>
      <c r="AO268">
        <v>0</v>
      </c>
      <c r="AP268">
        <v>1.6666666666666665</v>
      </c>
      <c r="AQ268">
        <v>0</v>
      </c>
      <c r="AR268">
        <v>5</v>
      </c>
      <c r="AS268">
        <v>0</v>
      </c>
      <c r="AT268">
        <v>10</v>
      </c>
      <c r="AU268">
        <v>0</v>
      </c>
      <c r="AV268">
        <v>0.66666666666666663</v>
      </c>
      <c r="AW268">
        <v>0</v>
      </c>
      <c r="AX268">
        <v>0</v>
      </c>
      <c r="AY268">
        <v>0</v>
      </c>
      <c r="AZ268">
        <v>9.6666666666666661</v>
      </c>
      <c r="BA268">
        <v>0</v>
      </c>
      <c r="BB268">
        <v>0</v>
      </c>
      <c r="BC268">
        <v>0</v>
      </c>
      <c r="BD268">
        <v>0</v>
      </c>
      <c r="BE268">
        <v>0</v>
      </c>
      <c r="BF268">
        <v>0</v>
      </c>
      <c r="BG268">
        <v>0</v>
      </c>
      <c r="BH268">
        <v>0</v>
      </c>
      <c r="BI268">
        <v>0</v>
      </c>
      <c r="BJ268">
        <v>0</v>
      </c>
      <c r="BK268">
        <v>0</v>
      </c>
      <c r="BL268">
        <v>0</v>
      </c>
      <c r="BM268">
        <v>0</v>
      </c>
      <c r="BN268">
        <v>0</v>
      </c>
      <c r="BO268">
        <v>5.9999999999999991</v>
      </c>
      <c r="BP268">
        <v>307.83333333333337</v>
      </c>
      <c r="BQ268">
        <v>0</v>
      </c>
      <c r="BR268">
        <v>5.6666666666666661</v>
      </c>
      <c r="BS268">
        <v>1</v>
      </c>
      <c r="BT268">
        <v>9</v>
      </c>
      <c r="BU268">
        <v>0</v>
      </c>
      <c r="BV268">
        <v>0</v>
      </c>
      <c r="BW268">
        <v>0</v>
      </c>
      <c r="BX268">
        <v>0</v>
      </c>
      <c r="BY268">
        <v>367.50000000000006</v>
      </c>
    </row>
    <row r="269" spans="1:77" hidden="1" x14ac:dyDescent="0.25">
      <c r="A269" t="str">
        <f t="shared" si="8"/>
        <v>201025 Gazdálkodási jellegű foglalkozásokI7 Technikum</v>
      </c>
      <c r="B269" t="str">
        <f t="shared" si="9"/>
        <v>201025 Gazdálkodási jellegű foglalkozásokI7 Technikum</v>
      </c>
      <c r="C269">
        <v>4671</v>
      </c>
      <c r="D269" t="s">
        <v>168</v>
      </c>
      <c r="E269" t="s">
        <v>169</v>
      </c>
      <c r="F269" s="4" t="s">
        <v>170</v>
      </c>
      <c r="H269" t="s">
        <v>163</v>
      </c>
      <c r="I269">
        <v>623</v>
      </c>
      <c r="J269">
        <v>12</v>
      </c>
      <c r="K269" t="s">
        <v>79</v>
      </c>
      <c r="L269" t="s">
        <v>119</v>
      </c>
      <c r="M269">
        <v>0</v>
      </c>
      <c r="N269">
        <v>0</v>
      </c>
      <c r="O269">
        <v>0</v>
      </c>
      <c r="P269">
        <v>0</v>
      </c>
      <c r="Q269">
        <v>0</v>
      </c>
      <c r="R269">
        <v>0</v>
      </c>
      <c r="S269">
        <v>0</v>
      </c>
      <c r="T269">
        <v>0</v>
      </c>
      <c r="U269">
        <v>0</v>
      </c>
      <c r="V269">
        <v>0</v>
      </c>
      <c r="W269">
        <v>0</v>
      </c>
      <c r="X269">
        <v>0</v>
      </c>
      <c r="Y269">
        <v>0</v>
      </c>
      <c r="Z269">
        <v>4</v>
      </c>
      <c r="AA269">
        <v>0</v>
      </c>
      <c r="AB269">
        <v>0</v>
      </c>
      <c r="AC269">
        <v>6</v>
      </c>
      <c r="AD269">
        <v>0</v>
      </c>
      <c r="AE269">
        <v>0</v>
      </c>
      <c r="AF269">
        <v>0</v>
      </c>
      <c r="AG269">
        <v>0</v>
      </c>
      <c r="AH269">
        <v>0</v>
      </c>
      <c r="AI269">
        <v>0</v>
      </c>
      <c r="AJ269">
        <v>0</v>
      </c>
      <c r="AK269">
        <v>0</v>
      </c>
      <c r="AL269">
        <v>0</v>
      </c>
      <c r="AM269">
        <v>2.5</v>
      </c>
      <c r="AN269">
        <v>0</v>
      </c>
      <c r="AO269">
        <v>0</v>
      </c>
      <c r="AP269">
        <v>0</v>
      </c>
      <c r="AQ269">
        <v>0</v>
      </c>
      <c r="AR269">
        <v>0</v>
      </c>
      <c r="AS269">
        <v>0</v>
      </c>
      <c r="AT269">
        <v>0</v>
      </c>
      <c r="AU269">
        <v>0</v>
      </c>
      <c r="AV269">
        <v>0</v>
      </c>
      <c r="AW269">
        <v>0</v>
      </c>
      <c r="AX269">
        <v>0</v>
      </c>
      <c r="AY269">
        <v>0</v>
      </c>
      <c r="AZ269">
        <v>0</v>
      </c>
      <c r="BA269">
        <v>0</v>
      </c>
      <c r="BB269">
        <v>0</v>
      </c>
      <c r="BC269">
        <v>0</v>
      </c>
      <c r="BD269">
        <v>0</v>
      </c>
      <c r="BE269">
        <v>0</v>
      </c>
      <c r="BF269">
        <v>0</v>
      </c>
      <c r="BG269">
        <v>0</v>
      </c>
      <c r="BH269">
        <v>0</v>
      </c>
      <c r="BI269">
        <v>0</v>
      </c>
      <c r="BJ269">
        <v>0</v>
      </c>
      <c r="BK269">
        <v>0</v>
      </c>
      <c r="BL269">
        <v>0</v>
      </c>
      <c r="BM269">
        <v>0</v>
      </c>
      <c r="BN269">
        <v>0</v>
      </c>
      <c r="BO269">
        <v>3</v>
      </c>
      <c r="BP269">
        <v>0</v>
      </c>
      <c r="BQ269">
        <v>0</v>
      </c>
      <c r="BR269">
        <v>0</v>
      </c>
      <c r="BS269">
        <v>0</v>
      </c>
      <c r="BT269">
        <v>0</v>
      </c>
      <c r="BU269">
        <v>0</v>
      </c>
      <c r="BV269">
        <v>0</v>
      </c>
      <c r="BW269">
        <v>0</v>
      </c>
      <c r="BX269">
        <v>0</v>
      </c>
      <c r="BY269">
        <v>15.5</v>
      </c>
    </row>
    <row r="270" spans="1:77" hidden="1" x14ac:dyDescent="0.25">
      <c r="A270" t="str">
        <f t="shared" si="8"/>
        <v>201026 Jogi és társadalomtudományi foglalkozásokI7 Technikum</v>
      </c>
      <c r="B270" t="str">
        <f t="shared" si="9"/>
        <v>201026 Jogi és társadalomtudományi foglalkozásokI7 Technikum</v>
      </c>
      <c r="C270">
        <v>4672</v>
      </c>
      <c r="D270" t="s">
        <v>168</v>
      </c>
      <c r="E270" t="s">
        <v>169</v>
      </c>
      <c r="F270" s="4" t="s">
        <v>170</v>
      </c>
      <c r="H270" t="s">
        <v>163</v>
      </c>
      <c r="I270">
        <v>624</v>
      </c>
      <c r="J270">
        <v>13</v>
      </c>
      <c r="K270" t="s">
        <v>80</v>
      </c>
      <c r="L270" t="s">
        <v>120</v>
      </c>
      <c r="M270">
        <v>0</v>
      </c>
      <c r="N270">
        <v>0</v>
      </c>
      <c r="O270">
        <v>0</v>
      </c>
      <c r="P270">
        <v>0</v>
      </c>
      <c r="Q270">
        <v>0</v>
      </c>
      <c r="R270">
        <v>0</v>
      </c>
      <c r="S270">
        <v>2.5</v>
      </c>
      <c r="T270">
        <v>0</v>
      </c>
      <c r="U270">
        <v>0</v>
      </c>
      <c r="V270">
        <v>0</v>
      </c>
      <c r="W270">
        <v>0</v>
      </c>
      <c r="X270">
        <v>0</v>
      </c>
      <c r="Y270">
        <v>0</v>
      </c>
      <c r="Z270">
        <v>0</v>
      </c>
      <c r="AA270">
        <v>0</v>
      </c>
      <c r="AB270">
        <v>0</v>
      </c>
      <c r="AC270">
        <v>0</v>
      </c>
      <c r="AD270">
        <v>0</v>
      </c>
      <c r="AE270">
        <v>0</v>
      </c>
      <c r="AF270">
        <v>0</v>
      </c>
      <c r="AG270">
        <v>0</v>
      </c>
      <c r="AH270">
        <v>0</v>
      </c>
      <c r="AI270">
        <v>0</v>
      </c>
      <c r="AJ270">
        <v>0</v>
      </c>
      <c r="AK270">
        <v>0</v>
      </c>
      <c r="AL270">
        <v>0</v>
      </c>
      <c r="AM270">
        <v>0</v>
      </c>
      <c r="AN270">
        <v>0</v>
      </c>
      <c r="AO270">
        <v>0</v>
      </c>
      <c r="AP270">
        <v>0</v>
      </c>
      <c r="AQ270">
        <v>0</v>
      </c>
      <c r="AR270">
        <v>0</v>
      </c>
      <c r="AS270">
        <v>0</v>
      </c>
      <c r="AT270">
        <v>0</v>
      </c>
      <c r="AU270">
        <v>0</v>
      </c>
      <c r="AV270">
        <v>3</v>
      </c>
      <c r="AW270">
        <v>0</v>
      </c>
      <c r="AX270">
        <v>0</v>
      </c>
      <c r="AY270">
        <v>0</v>
      </c>
      <c r="AZ270">
        <v>0</v>
      </c>
      <c r="BA270">
        <v>0</v>
      </c>
      <c r="BB270">
        <v>0</v>
      </c>
      <c r="BC270">
        <v>0</v>
      </c>
      <c r="BD270">
        <v>0</v>
      </c>
      <c r="BE270">
        <v>0</v>
      </c>
      <c r="BF270">
        <v>0</v>
      </c>
      <c r="BG270">
        <v>0</v>
      </c>
      <c r="BH270">
        <v>0</v>
      </c>
      <c r="BI270">
        <v>0</v>
      </c>
      <c r="BJ270">
        <v>0</v>
      </c>
      <c r="BK270">
        <v>0</v>
      </c>
      <c r="BL270">
        <v>0</v>
      </c>
      <c r="BM270">
        <v>0</v>
      </c>
      <c r="BN270">
        <v>0</v>
      </c>
      <c r="BO270">
        <v>0</v>
      </c>
      <c r="BP270">
        <v>0</v>
      </c>
      <c r="BQ270">
        <v>8.5</v>
      </c>
      <c r="BR270">
        <v>0</v>
      </c>
      <c r="BS270">
        <v>0</v>
      </c>
      <c r="BT270">
        <v>0</v>
      </c>
      <c r="BU270">
        <v>0</v>
      </c>
      <c r="BV270">
        <v>0</v>
      </c>
      <c r="BW270">
        <v>0</v>
      </c>
      <c r="BX270">
        <v>0</v>
      </c>
      <c r="BY270">
        <v>14</v>
      </c>
    </row>
    <row r="271" spans="1:77" hidden="1" x14ac:dyDescent="0.25">
      <c r="A271" t="str">
        <f t="shared" si="8"/>
        <v>201027 Kulturális, sport-, művészeti és vallási foglalkozások (felsőfokú képzettséghez kapcsolódó)I7 Technikum</v>
      </c>
      <c r="B271" t="str">
        <f t="shared" si="9"/>
        <v>201027 Kulturális, sport-, művészeti és vallási foglalkozások (felsőfokú képzettséghez kapcsolódó)I7 Technikum</v>
      </c>
      <c r="C271">
        <v>4673</v>
      </c>
      <c r="D271" t="s">
        <v>168</v>
      </c>
      <c r="E271" t="s">
        <v>169</v>
      </c>
      <c r="F271" s="4" t="s">
        <v>170</v>
      </c>
      <c r="H271" t="s">
        <v>163</v>
      </c>
      <c r="I271">
        <v>625</v>
      </c>
      <c r="J271">
        <v>14</v>
      </c>
      <c r="K271" t="s">
        <v>121</v>
      </c>
      <c r="L271" t="s">
        <v>122</v>
      </c>
      <c r="M271">
        <v>0</v>
      </c>
      <c r="N271">
        <v>0</v>
      </c>
      <c r="O271">
        <v>0</v>
      </c>
      <c r="P271">
        <v>0</v>
      </c>
      <c r="Q271">
        <v>0</v>
      </c>
      <c r="R271">
        <v>0</v>
      </c>
      <c r="S271">
        <v>0</v>
      </c>
      <c r="T271">
        <v>0</v>
      </c>
      <c r="U271">
        <v>0</v>
      </c>
      <c r="V271">
        <v>0</v>
      </c>
      <c r="W271">
        <v>0</v>
      </c>
      <c r="X271">
        <v>0</v>
      </c>
      <c r="Y271">
        <v>0</v>
      </c>
      <c r="Z271">
        <v>0</v>
      </c>
      <c r="AA271">
        <v>0</v>
      </c>
      <c r="AB271">
        <v>0</v>
      </c>
      <c r="AC271">
        <v>0</v>
      </c>
      <c r="AD271">
        <v>0</v>
      </c>
      <c r="AE271">
        <v>0</v>
      </c>
      <c r="AF271">
        <v>0</v>
      </c>
      <c r="AG271">
        <v>0</v>
      </c>
      <c r="AH271">
        <v>0</v>
      </c>
      <c r="AI271">
        <v>0</v>
      </c>
      <c r="AJ271">
        <v>0</v>
      </c>
      <c r="AK271">
        <v>0</v>
      </c>
      <c r="AL271">
        <v>0</v>
      </c>
      <c r="AM271">
        <v>5</v>
      </c>
      <c r="AN271">
        <v>0</v>
      </c>
      <c r="AO271">
        <v>0</v>
      </c>
      <c r="AP271">
        <v>0</v>
      </c>
      <c r="AQ271">
        <v>0</v>
      </c>
      <c r="AR271">
        <v>0</v>
      </c>
      <c r="AS271">
        <v>0</v>
      </c>
      <c r="AT271">
        <v>0</v>
      </c>
      <c r="AU271">
        <v>0</v>
      </c>
      <c r="AV271">
        <v>5.5</v>
      </c>
      <c r="AW271">
        <v>18</v>
      </c>
      <c r="AX271">
        <v>136</v>
      </c>
      <c r="AY271">
        <v>0</v>
      </c>
      <c r="AZ271">
        <v>0</v>
      </c>
      <c r="BA271">
        <v>17</v>
      </c>
      <c r="BB271">
        <v>0</v>
      </c>
      <c r="BC271">
        <v>0</v>
      </c>
      <c r="BD271">
        <v>0</v>
      </c>
      <c r="BE271">
        <v>0</v>
      </c>
      <c r="BF271">
        <v>0</v>
      </c>
      <c r="BG271">
        <v>0</v>
      </c>
      <c r="BH271">
        <v>0</v>
      </c>
      <c r="BI271">
        <v>0</v>
      </c>
      <c r="BJ271">
        <v>0</v>
      </c>
      <c r="BK271">
        <v>10</v>
      </c>
      <c r="BL271">
        <v>0</v>
      </c>
      <c r="BM271">
        <v>0</v>
      </c>
      <c r="BN271">
        <v>0</v>
      </c>
      <c r="BO271">
        <v>6.5</v>
      </c>
      <c r="BP271">
        <v>8.5</v>
      </c>
      <c r="BQ271">
        <v>1.5</v>
      </c>
      <c r="BR271">
        <v>1</v>
      </c>
      <c r="BS271">
        <v>11.5</v>
      </c>
      <c r="BT271">
        <v>7.5</v>
      </c>
      <c r="BU271">
        <v>0.5</v>
      </c>
      <c r="BV271">
        <v>0</v>
      </c>
      <c r="BW271">
        <v>0</v>
      </c>
      <c r="BX271">
        <v>0</v>
      </c>
      <c r="BY271">
        <v>228.5</v>
      </c>
    </row>
    <row r="272" spans="1:77" hidden="1" x14ac:dyDescent="0.25">
      <c r="A272" t="str">
        <f t="shared" si="8"/>
        <v>201029 Egyéb magasan képzett ügyintézőkI7 Technikum</v>
      </c>
      <c r="B272" t="str">
        <f t="shared" si="9"/>
        <v>201029 Egyéb magasan képzett ügyintézőkI7 Technikum</v>
      </c>
      <c r="C272">
        <v>4674</v>
      </c>
      <c r="D272" t="s">
        <v>168</v>
      </c>
      <c r="E272" t="s">
        <v>169</v>
      </c>
      <c r="F272" s="4" t="s">
        <v>170</v>
      </c>
      <c r="H272" t="s">
        <v>163</v>
      </c>
      <c r="I272">
        <v>626</v>
      </c>
      <c r="J272">
        <v>15</v>
      </c>
      <c r="K272" t="s">
        <v>81</v>
      </c>
      <c r="L272" t="s">
        <v>123</v>
      </c>
      <c r="M272">
        <v>0</v>
      </c>
      <c r="N272">
        <v>0</v>
      </c>
      <c r="O272">
        <v>0</v>
      </c>
      <c r="P272">
        <v>0</v>
      </c>
      <c r="Q272">
        <v>0</v>
      </c>
      <c r="R272">
        <v>0</v>
      </c>
      <c r="S272">
        <v>0</v>
      </c>
      <c r="T272">
        <v>0</v>
      </c>
      <c r="U272">
        <v>0</v>
      </c>
      <c r="V272">
        <v>0</v>
      </c>
      <c r="W272">
        <v>0</v>
      </c>
      <c r="X272">
        <v>0</v>
      </c>
      <c r="Y272">
        <v>0</v>
      </c>
      <c r="Z272">
        <v>0</v>
      </c>
      <c r="AA272">
        <v>0</v>
      </c>
      <c r="AB272">
        <v>0</v>
      </c>
      <c r="AC272">
        <v>0</v>
      </c>
      <c r="AD272">
        <v>0</v>
      </c>
      <c r="AE272">
        <v>0</v>
      </c>
      <c r="AF272">
        <v>0</v>
      </c>
      <c r="AG272">
        <v>0</v>
      </c>
      <c r="AH272">
        <v>0</v>
      </c>
      <c r="AI272">
        <v>0</v>
      </c>
      <c r="AJ272">
        <v>0</v>
      </c>
      <c r="AK272">
        <v>0</v>
      </c>
      <c r="AL272">
        <v>0</v>
      </c>
      <c r="AM272">
        <v>0</v>
      </c>
      <c r="AN272">
        <v>0</v>
      </c>
      <c r="AO272">
        <v>0</v>
      </c>
      <c r="AP272">
        <v>0</v>
      </c>
      <c r="AQ272">
        <v>0</v>
      </c>
      <c r="AR272">
        <v>0</v>
      </c>
      <c r="AS272">
        <v>0</v>
      </c>
      <c r="AT272">
        <v>0</v>
      </c>
      <c r="AU272">
        <v>0</v>
      </c>
      <c r="AV272">
        <v>0</v>
      </c>
      <c r="AW272">
        <v>0</v>
      </c>
      <c r="AX272">
        <v>0</v>
      </c>
      <c r="AY272">
        <v>0</v>
      </c>
      <c r="AZ272">
        <v>0</v>
      </c>
      <c r="BA272">
        <v>0</v>
      </c>
      <c r="BB272">
        <v>0</v>
      </c>
      <c r="BC272">
        <v>0</v>
      </c>
      <c r="BD272">
        <v>0</v>
      </c>
      <c r="BE272">
        <v>0</v>
      </c>
      <c r="BF272">
        <v>0</v>
      </c>
      <c r="BG272">
        <v>0</v>
      </c>
      <c r="BH272">
        <v>0</v>
      </c>
      <c r="BI272">
        <v>0</v>
      </c>
      <c r="BJ272">
        <v>0</v>
      </c>
      <c r="BK272">
        <v>0</v>
      </c>
      <c r="BL272">
        <v>0</v>
      </c>
      <c r="BM272">
        <v>0</v>
      </c>
      <c r="BN272">
        <v>0</v>
      </c>
      <c r="BO272">
        <v>5</v>
      </c>
      <c r="BP272">
        <v>0</v>
      </c>
      <c r="BQ272">
        <v>0</v>
      </c>
      <c r="BR272">
        <v>0</v>
      </c>
      <c r="BS272">
        <v>0</v>
      </c>
      <c r="BT272">
        <v>0</v>
      </c>
      <c r="BU272">
        <v>0</v>
      </c>
      <c r="BV272">
        <v>0</v>
      </c>
      <c r="BW272">
        <v>0</v>
      </c>
      <c r="BX272">
        <v>0</v>
      </c>
      <c r="BY272">
        <v>5</v>
      </c>
    </row>
    <row r="273" spans="1:77" hidden="1" x14ac:dyDescent="0.25">
      <c r="A273" t="str">
        <f t="shared" si="8"/>
        <v>201031 Technikusok és hasonló műszaki foglalkozásokI7 Technikum</v>
      </c>
      <c r="B273" t="str">
        <f t="shared" si="9"/>
        <v>201031 Technikusok és hasonló műszaki foglalkozásokI7 Technikum</v>
      </c>
      <c r="C273">
        <v>4675</v>
      </c>
      <c r="D273" t="s">
        <v>168</v>
      </c>
      <c r="E273" t="s">
        <v>169</v>
      </c>
      <c r="F273" s="4" t="s">
        <v>170</v>
      </c>
      <c r="H273" t="s">
        <v>163</v>
      </c>
      <c r="I273">
        <v>627</v>
      </c>
      <c r="J273">
        <v>16</v>
      </c>
      <c r="K273" t="s">
        <v>82</v>
      </c>
      <c r="L273" t="s">
        <v>83</v>
      </c>
      <c r="M273">
        <v>251.16666666666666</v>
      </c>
      <c r="N273">
        <v>178</v>
      </c>
      <c r="O273">
        <v>0</v>
      </c>
      <c r="P273">
        <v>28</v>
      </c>
      <c r="Q273">
        <v>571.16666666666663</v>
      </c>
      <c r="R273">
        <v>203</v>
      </c>
      <c r="S273">
        <v>187</v>
      </c>
      <c r="T273">
        <v>67</v>
      </c>
      <c r="U273">
        <v>22.666666666666664</v>
      </c>
      <c r="V273">
        <v>374.66666666666663</v>
      </c>
      <c r="W273">
        <v>618.16666666666663</v>
      </c>
      <c r="X273">
        <v>1613.8</v>
      </c>
      <c r="Y273">
        <v>283.5</v>
      </c>
      <c r="Z273">
        <v>332.16666666666669</v>
      </c>
      <c r="AA273">
        <v>215</v>
      </c>
      <c r="AB273">
        <v>491.16666666666663</v>
      </c>
      <c r="AC273">
        <v>862.16666666666652</v>
      </c>
      <c r="AD273">
        <v>325.5</v>
      </c>
      <c r="AE273">
        <v>697</v>
      </c>
      <c r="AF273">
        <v>605.56666666666661</v>
      </c>
      <c r="AG273">
        <v>56.999999999999993</v>
      </c>
      <c r="AH273">
        <v>100</v>
      </c>
      <c r="AI273">
        <v>243.33333333333334</v>
      </c>
      <c r="AJ273">
        <v>1248.6666666666667</v>
      </c>
      <c r="AK273">
        <v>408.16666666666669</v>
      </c>
      <c r="AL273">
        <v>250.16666666666666</v>
      </c>
      <c r="AM273">
        <v>2194.333333333333</v>
      </c>
      <c r="AN273">
        <v>593.83333333333326</v>
      </c>
      <c r="AO273">
        <v>692.86666666666667</v>
      </c>
      <c r="AP273">
        <v>135.30000000000001</v>
      </c>
      <c r="AQ273">
        <v>387.16666666666663</v>
      </c>
      <c r="AR273">
        <v>57</v>
      </c>
      <c r="AS273">
        <v>61</v>
      </c>
      <c r="AT273">
        <v>897.16666666666663</v>
      </c>
      <c r="AU273">
        <v>35.966666666666669</v>
      </c>
      <c r="AV273">
        <v>32</v>
      </c>
      <c r="AW273">
        <v>19.8</v>
      </c>
      <c r="AX273">
        <v>10.666666666666666</v>
      </c>
      <c r="AY273">
        <v>217.2</v>
      </c>
      <c r="AZ273">
        <v>286</v>
      </c>
      <c r="BA273">
        <v>67</v>
      </c>
      <c r="BB273">
        <v>15</v>
      </c>
      <c r="BC273">
        <v>54.400000000000006</v>
      </c>
      <c r="BD273">
        <v>418.83333333333331</v>
      </c>
      <c r="BE273">
        <v>0</v>
      </c>
      <c r="BF273">
        <v>13.5</v>
      </c>
      <c r="BG273">
        <v>1130</v>
      </c>
      <c r="BH273">
        <v>353</v>
      </c>
      <c r="BI273">
        <v>0</v>
      </c>
      <c r="BJ273">
        <v>222</v>
      </c>
      <c r="BK273">
        <v>157.33333333333334</v>
      </c>
      <c r="BL273">
        <v>99.133333333333326</v>
      </c>
      <c r="BM273">
        <v>0</v>
      </c>
      <c r="BN273">
        <v>133.66666666666666</v>
      </c>
      <c r="BO273">
        <v>543.6</v>
      </c>
      <c r="BP273">
        <v>330.36666666666667</v>
      </c>
      <c r="BQ273">
        <v>125.39999999999999</v>
      </c>
      <c r="BR273">
        <v>37.5</v>
      </c>
      <c r="BS273">
        <v>68.099999999999994</v>
      </c>
      <c r="BT273">
        <v>77.399999999999991</v>
      </c>
      <c r="BU273">
        <v>1</v>
      </c>
      <c r="BV273">
        <v>65</v>
      </c>
      <c r="BW273">
        <v>21.666666666666664</v>
      </c>
      <c r="BX273">
        <v>0</v>
      </c>
      <c r="BY273">
        <v>19788.23333333333</v>
      </c>
    </row>
    <row r="274" spans="1:77" hidden="1" x14ac:dyDescent="0.25">
      <c r="A274" t="str">
        <f t="shared" si="8"/>
        <v>201032 Szakmai irányítók, felügyelőkI7 Technikum</v>
      </c>
      <c r="B274" t="str">
        <f t="shared" si="9"/>
        <v>201032 Szakmai irányítók, felügyelőkI7 Technikum</v>
      </c>
      <c r="C274">
        <v>4676</v>
      </c>
      <c r="D274" t="s">
        <v>168</v>
      </c>
      <c r="E274" t="s">
        <v>169</v>
      </c>
      <c r="F274" s="4" t="s">
        <v>170</v>
      </c>
      <c r="H274" t="s">
        <v>163</v>
      </c>
      <c r="I274">
        <v>628</v>
      </c>
      <c r="J274">
        <v>17</v>
      </c>
      <c r="K274" t="s">
        <v>84</v>
      </c>
      <c r="L274" t="s">
        <v>124</v>
      </c>
      <c r="M274">
        <v>41.333333333333336</v>
      </c>
      <c r="N274">
        <v>5</v>
      </c>
      <c r="O274">
        <v>0</v>
      </c>
      <c r="P274">
        <v>3.333333333333333</v>
      </c>
      <c r="Q274">
        <v>100.66666666666666</v>
      </c>
      <c r="R274">
        <v>33.999999999999993</v>
      </c>
      <c r="S274">
        <v>10.333333333333332</v>
      </c>
      <c r="T274">
        <v>5.333333333333333</v>
      </c>
      <c r="U274">
        <v>11.666666666666666</v>
      </c>
      <c r="V274">
        <v>12</v>
      </c>
      <c r="W274">
        <v>87</v>
      </c>
      <c r="X274">
        <v>90</v>
      </c>
      <c r="Y274">
        <v>25.999999999999996</v>
      </c>
      <c r="Z274">
        <v>102.83333333333331</v>
      </c>
      <c r="AA274">
        <v>44.666666666666664</v>
      </c>
      <c r="AB274">
        <v>85.333333333333329</v>
      </c>
      <c r="AC274">
        <v>70.333333333333329</v>
      </c>
      <c r="AD274">
        <v>55.5</v>
      </c>
      <c r="AE274">
        <v>61</v>
      </c>
      <c r="AF274">
        <v>58.333333333333329</v>
      </c>
      <c r="AG274">
        <v>8</v>
      </c>
      <c r="AH274">
        <v>14</v>
      </c>
      <c r="AI274">
        <v>50.666666666666664</v>
      </c>
      <c r="AJ274">
        <v>213</v>
      </c>
      <c r="AK274">
        <v>9.1666666666666661</v>
      </c>
      <c r="AL274">
        <v>11</v>
      </c>
      <c r="AM274">
        <v>385.5</v>
      </c>
      <c r="AN274">
        <v>14.999999999999998</v>
      </c>
      <c r="AO274">
        <v>56.833333333333329</v>
      </c>
      <c r="AP274">
        <v>13.5</v>
      </c>
      <c r="AQ274">
        <v>31.666666666666664</v>
      </c>
      <c r="AR274">
        <v>0</v>
      </c>
      <c r="AS274">
        <v>0</v>
      </c>
      <c r="AT274">
        <v>32.666666666666664</v>
      </c>
      <c r="AU274">
        <v>3.6666666666666665</v>
      </c>
      <c r="AV274">
        <v>73.5</v>
      </c>
      <c r="AW274">
        <v>0</v>
      </c>
      <c r="AX274">
        <v>0.66666666666666663</v>
      </c>
      <c r="AY274">
        <v>0</v>
      </c>
      <c r="AZ274">
        <v>0</v>
      </c>
      <c r="BA274">
        <v>14.333333333333332</v>
      </c>
      <c r="BB274">
        <v>0</v>
      </c>
      <c r="BC274">
        <v>0</v>
      </c>
      <c r="BD274">
        <v>58.666666666666664</v>
      </c>
      <c r="BE274">
        <v>0</v>
      </c>
      <c r="BF274">
        <v>0</v>
      </c>
      <c r="BG274">
        <v>0</v>
      </c>
      <c r="BH274">
        <v>14.666666666666666</v>
      </c>
      <c r="BI274">
        <v>0</v>
      </c>
      <c r="BJ274">
        <v>2.6666666666666665</v>
      </c>
      <c r="BK274">
        <v>5.333333333333333</v>
      </c>
      <c r="BL274">
        <v>2.333333333333333</v>
      </c>
      <c r="BM274">
        <v>0</v>
      </c>
      <c r="BN274">
        <v>56.666666666666664</v>
      </c>
      <c r="BO274">
        <v>10.5</v>
      </c>
      <c r="BP274">
        <v>8.1666666666666661</v>
      </c>
      <c r="BQ274">
        <v>1</v>
      </c>
      <c r="BR274">
        <v>3</v>
      </c>
      <c r="BS274">
        <v>0</v>
      </c>
      <c r="BT274">
        <v>0.5</v>
      </c>
      <c r="BU274">
        <v>0</v>
      </c>
      <c r="BV274">
        <v>0</v>
      </c>
      <c r="BW274">
        <v>3.6666666666666661</v>
      </c>
      <c r="BX274">
        <v>0</v>
      </c>
      <c r="BY274">
        <v>2005.0000000000007</v>
      </c>
    </row>
    <row r="275" spans="1:77" hidden="1" x14ac:dyDescent="0.25">
      <c r="A275" t="str">
        <f t="shared" si="8"/>
        <v>201033 Egészségügyi foglalkozásokI7 Technikum</v>
      </c>
      <c r="B275" t="str">
        <f t="shared" si="9"/>
        <v>201033 Egészségügyi foglalkozásokI7 Technikum</v>
      </c>
      <c r="C275">
        <v>4677</v>
      </c>
      <c r="D275" t="s">
        <v>168</v>
      </c>
      <c r="E275" t="s">
        <v>169</v>
      </c>
      <c r="F275" s="4" t="s">
        <v>170</v>
      </c>
      <c r="H275" t="s">
        <v>163</v>
      </c>
      <c r="I275">
        <v>629</v>
      </c>
      <c r="J275">
        <v>18</v>
      </c>
      <c r="K275" t="s">
        <v>85</v>
      </c>
      <c r="L275" t="s">
        <v>125</v>
      </c>
      <c r="M275">
        <v>128.5</v>
      </c>
      <c r="N275">
        <v>163</v>
      </c>
      <c r="O275">
        <v>0</v>
      </c>
      <c r="P275">
        <v>0</v>
      </c>
      <c r="Q275">
        <v>24</v>
      </c>
      <c r="R275">
        <v>1</v>
      </c>
      <c r="S275">
        <v>4.5</v>
      </c>
      <c r="T275">
        <v>0</v>
      </c>
      <c r="U275">
        <v>5</v>
      </c>
      <c r="V275">
        <v>0</v>
      </c>
      <c r="W275">
        <v>0</v>
      </c>
      <c r="X275">
        <v>7.5</v>
      </c>
      <c r="Y275">
        <v>18.5</v>
      </c>
      <c r="Z275">
        <v>19</v>
      </c>
      <c r="AA275">
        <v>30</v>
      </c>
      <c r="AB275">
        <v>4</v>
      </c>
      <c r="AC275">
        <v>50</v>
      </c>
      <c r="AD275">
        <v>0</v>
      </c>
      <c r="AE275">
        <v>7.5</v>
      </c>
      <c r="AF275">
        <v>0</v>
      </c>
      <c r="AG275">
        <v>0</v>
      </c>
      <c r="AH275">
        <v>97</v>
      </c>
      <c r="AI275">
        <v>24.5</v>
      </c>
      <c r="AJ275">
        <v>17.5</v>
      </c>
      <c r="AK275">
        <v>11</v>
      </c>
      <c r="AL275">
        <v>5</v>
      </c>
      <c r="AM275">
        <v>61.5</v>
      </c>
      <c r="AN275">
        <v>24.5</v>
      </c>
      <c r="AO275">
        <v>142</v>
      </c>
      <c r="AP275">
        <v>285</v>
      </c>
      <c r="AQ275">
        <v>0</v>
      </c>
      <c r="AR275">
        <v>5</v>
      </c>
      <c r="AS275">
        <v>7.5</v>
      </c>
      <c r="AT275">
        <v>26.5</v>
      </c>
      <c r="AU275">
        <v>0</v>
      </c>
      <c r="AV275">
        <v>40.5</v>
      </c>
      <c r="AW275">
        <v>0</v>
      </c>
      <c r="AX275">
        <v>0</v>
      </c>
      <c r="AY275">
        <v>17.5</v>
      </c>
      <c r="AZ275">
        <v>0</v>
      </c>
      <c r="BA275">
        <v>8.5</v>
      </c>
      <c r="BB275">
        <v>0</v>
      </c>
      <c r="BC275">
        <v>8.5</v>
      </c>
      <c r="BD275">
        <v>21.5</v>
      </c>
      <c r="BE275">
        <v>0</v>
      </c>
      <c r="BF275">
        <v>3</v>
      </c>
      <c r="BG275">
        <v>69</v>
      </c>
      <c r="BH275">
        <v>36</v>
      </c>
      <c r="BI275">
        <v>0</v>
      </c>
      <c r="BJ275">
        <v>49</v>
      </c>
      <c r="BK275">
        <v>0</v>
      </c>
      <c r="BL275">
        <v>4</v>
      </c>
      <c r="BM275">
        <v>0</v>
      </c>
      <c r="BN275">
        <v>21.5</v>
      </c>
      <c r="BO275">
        <v>109</v>
      </c>
      <c r="BP275">
        <v>183</v>
      </c>
      <c r="BQ275">
        <v>711</v>
      </c>
      <c r="BR275">
        <v>44.5</v>
      </c>
      <c r="BS275">
        <v>3</v>
      </c>
      <c r="BT275">
        <v>11.499999999999998</v>
      </c>
      <c r="BU275">
        <v>0.5</v>
      </c>
      <c r="BV275">
        <v>0</v>
      </c>
      <c r="BW275">
        <v>20.5</v>
      </c>
      <c r="BX275">
        <v>0</v>
      </c>
      <c r="BY275">
        <v>2531.5</v>
      </c>
    </row>
    <row r="276" spans="1:77" hidden="1" x14ac:dyDescent="0.25">
      <c r="A276" t="str">
        <f t="shared" si="8"/>
        <v>201034 Oktatási asszisztensekI7 Technikum</v>
      </c>
      <c r="B276" t="str">
        <f t="shared" si="9"/>
        <v>201034 Oktatási asszisztensekI7 Technikum</v>
      </c>
      <c r="C276">
        <v>4678</v>
      </c>
      <c r="D276" t="s">
        <v>168</v>
      </c>
      <c r="E276" t="s">
        <v>169</v>
      </c>
      <c r="F276" s="4" t="s">
        <v>170</v>
      </c>
      <c r="H276" t="s">
        <v>163</v>
      </c>
      <c r="I276">
        <v>630</v>
      </c>
      <c r="J276">
        <v>19</v>
      </c>
      <c r="K276" t="s">
        <v>86</v>
      </c>
      <c r="L276" t="s">
        <v>126</v>
      </c>
      <c r="M276">
        <v>0</v>
      </c>
      <c r="N276">
        <v>0</v>
      </c>
      <c r="O276">
        <v>0</v>
      </c>
      <c r="P276">
        <v>0</v>
      </c>
      <c r="Q276">
        <v>0</v>
      </c>
      <c r="R276">
        <v>0</v>
      </c>
      <c r="S276">
        <v>0</v>
      </c>
      <c r="T276">
        <v>0</v>
      </c>
      <c r="U276">
        <v>0</v>
      </c>
      <c r="V276">
        <v>0</v>
      </c>
      <c r="W276">
        <v>0</v>
      </c>
      <c r="X276">
        <v>0</v>
      </c>
      <c r="Y276">
        <v>0</v>
      </c>
      <c r="Z276">
        <v>0</v>
      </c>
      <c r="AA276">
        <v>0</v>
      </c>
      <c r="AB276">
        <v>0</v>
      </c>
      <c r="AC276">
        <v>0</v>
      </c>
      <c r="AD276">
        <v>0</v>
      </c>
      <c r="AE276">
        <v>0</v>
      </c>
      <c r="AF276">
        <v>0</v>
      </c>
      <c r="AG276">
        <v>0</v>
      </c>
      <c r="AH276">
        <v>0</v>
      </c>
      <c r="AI276">
        <v>0</v>
      </c>
      <c r="AJ276">
        <v>0</v>
      </c>
      <c r="AK276">
        <v>0</v>
      </c>
      <c r="AL276">
        <v>0</v>
      </c>
      <c r="AM276">
        <v>0</v>
      </c>
      <c r="AN276">
        <v>0</v>
      </c>
      <c r="AO276">
        <v>0</v>
      </c>
      <c r="AP276">
        <v>1.6666666666666665</v>
      </c>
      <c r="AQ276">
        <v>0</v>
      </c>
      <c r="AR276">
        <v>0</v>
      </c>
      <c r="AS276">
        <v>0</v>
      </c>
      <c r="AT276">
        <v>0</v>
      </c>
      <c r="AU276">
        <v>0</v>
      </c>
      <c r="AV276">
        <v>0.66666666666666663</v>
      </c>
      <c r="AW276">
        <v>0</v>
      </c>
      <c r="AX276">
        <v>0</v>
      </c>
      <c r="AY276">
        <v>0</v>
      </c>
      <c r="AZ276">
        <v>9.6666666666666661</v>
      </c>
      <c r="BA276">
        <v>0</v>
      </c>
      <c r="BB276">
        <v>0</v>
      </c>
      <c r="BC276">
        <v>0</v>
      </c>
      <c r="BD276">
        <v>0</v>
      </c>
      <c r="BE276">
        <v>0</v>
      </c>
      <c r="BF276">
        <v>0</v>
      </c>
      <c r="BG276">
        <v>0</v>
      </c>
      <c r="BH276">
        <v>0</v>
      </c>
      <c r="BI276">
        <v>0</v>
      </c>
      <c r="BJ276">
        <v>0</v>
      </c>
      <c r="BK276">
        <v>0</v>
      </c>
      <c r="BL276">
        <v>0</v>
      </c>
      <c r="BM276">
        <v>0</v>
      </c>
      <c r="BN276">
        <v>0</v>
      </c>
      <c r="BO276">
        <v>9.5</v>
      </c>
      <c r="BP276">
        <v>64.333333333333329</v>
      </c>
      <c r="BQ276">
        <v>0</v>
      </c>
      <c r="BR276">
        <v>32.666666666666671</v>
      </c>
      <c r="BS276">
        <v>0</v>
      </c>
      <c r="BT276">
        <v>0</v>
      </c>
      <c r="BU276">
        <v>2.5</v>
      </c>
      <c r="BV276">
        <v>0</v>
      </c>
      <c r="BW276">
        <v>0</v>
      </c>
      <c r="BX276">
        <v>0</v>
      </c>
      <c r="BY276">
        <v>121</v>
      </c>
    </row>
    <row r="277" spans="1:77" hidden="1" x14ac:dyDescent="0.25">
      <c r="A277" t="str">
        <f t="shared" si="8"/>
        <v>201035 Szociális gondozási és munkaerő-piaci szolgáltatási foglalkozásokI7 Technikum</v>
      </c>
      <c r="B277" t="str">
        <f t="shared" si="9"/>
        <v>201035 Szociális gondozási és munkaerő-piaci szolgáltatási foglalkozásokI7 Technikum</v>
      </c>
      <c r="C277">
        <v>4679</v>
      </c>
      <c r="D277" t="s">
        <v>168</v>
      </c>
      <c r="E277" t="s">
        <v>169</v>
      </c>
      <c r="F277" s="4" t="s">
        <v>170</v>
      </c>
      <c r="H277" t="s">
        <v>163</v>
      </c>
      <c r="I277">
        <v>631</v>
      </c>
      <c r="J277">
        <v>20</v>
      </c>
      <c r="K277" t="s">
        <v>87</v>
      </c>
      <c r="L277" t="s">
        <v>127</v>
      </c>
      <c r="M277">
        <v>0</v>
      </c>
      <c r="N277">
        <v>0</v>
      </c>
      <c r="O277">
        <v>0</v>
      </c>
      <c r="P277">
        <v>0</v>
      </c>
      <c r="Q277">
        <v>0</v>
      </c>
      <c r="R277">
        <v>0</v>
      </c>
      <c r="S277">
        <v>2.5</v>
      </c>
      <c r="T277">
        <v>0</v>
      </c>
      <c r="U277">
        <v>0</v>
      </c>
      <c r="V277">
        <v>0</v>
      </c>
      <c r="W277">
        <v>0</v>
      </c>
      <c r="X277">
        <v>0</v>
      </c>
      <c r="Y277">
        <v>0</v>
      </c>
      <c r="Z277">
        <v>0</v>
      </c>
      <c r="AA277">
        <v>0</v>
      </c>
      <c r="AB277">
        <v>0</v>
      </c>
      <c r="AC277">
        <v>0</v>
      </c>
      <c r="AD277">
        <v>0</v>
      </c>
      <c r="AE277">
        <v>0</v>
      </c>
      <c r="AF277">
        <v>0</v>
      </c>
      <c r="AG277">
        <v>0</v>
      </c>
      <c r="AH277">
        <v>0</v>
      </c>
      <c r="AI277">
        <v>22</v>
      </c>
      <c r="AJ277">
        <v>0</v>
      </c>
      <c r="AK277">
        <v>0</v>
      </c>
      <c r="AL277">
        <v>0</v>
      </c>
      <c r="AM277">
        <v>0</v>
      </c>
      <c r="AN277">
        <v>0</v>
      </c>
      <c r="AO277">
        <v>0</v>
      </c>
      <c r="AP277">
        <v>0</v>
      </c>
      <c r="AQ277">
        <v>0</v>
      </c>
      <c r="AR277">
        <v>0</v>
      </c>
      <c r="AS277">
        <v>0</v>
      </c>
      <c r="AT277">
        <v>0</v>
      </c>
      <c r="AU277">
        <v>0</v>
      </c>
      <c r="AV277">
        <v>3</v>
      </c>
      <c r="AW277">
        <v>0</v>
      </c>
      <c r="AX277">
        <v>0</v>
      </c>
      <c r="AY277">
        <v>0</v>
      </c>
      <c r="AZ277">
        <v>0</v>
      </c>
      <c r="BA277">
        <v>0</v>
      </c>
      <c r="BB277">
        <v>0</v>
      </c>
      <c r="BC277">
        <v>0</v>
      </c>
      <c r="BD277">
        <v>0</v>
      </c>
      <c r="BE277">
        <v>0</v>
      </c>
      <c r="BF277">
        <v>0</v>
      </c>
      <c r="BG277">
        <v>0</v>
      </c>
      <c r="BH277">
        <v>0</v>
      </c>
      <c r="BI277">
        <v>0</v>
      </c>
      <c r="BJ277">
        <v>0</v>
      </c>
      <c r="BK277">
        <v>0</v>
      </c>
      <c r="BL277">
        <v>1</v>
      </c>
      <c r="BM277">
        <v>0</v>
      </c>
      <c r="BN277">
        <v>0</v>
      </c>
      <c r="BO277">
        <v>60.5</v>
      </c>
      <c r="BP277">
        <v>34</v>
      </c>
      <c r="BQ277">
        <v>48.5</v>
      </c>
      <c r="BR277">
        <v>191</v>
      </c>
      <c r="BS277">
        <v>1</v>
      </c>
      <c r="BT277">
        <v>0</v>
      </c>
      <c r="BU277">
        <v>26.5</v>
      </c>
      <c r="BV277">
        <v>0</v>
      </c>
      <c r="BW277">
        <v>0</v>
      </c>
      <c r="BX277">
        <v>0</v>
      </c>
      <c r="BY277">
        <v>390</v>
      </c>
    </row>
    <row r="278" spans="1:77" hidden="1" x14ac:dyDescent="0.25">
      <c r="A278" t="str">
        <f t="shared" si="8"/>
        <v>201036 Üzleti jellegű szolgáltatások ügyintézői, hatósági ügyintézők, ügynökökI7 Technikum</v>
      </c>
      <c r="B278" t="str">
        <f t="shared" si="9"/>
        <v>201036 Üzleti jellegű szolgáltatások ügyintézői, hatósági ügyintézők, ügynökökI7 Technikum</v>
      </c>
      <c r="C278">
        <v>4680</v>
      </c>
      <c r="D278" t="s">
        <v>168</v>
      </c>
      <c r="E278" t="s">
        <v>169</v>
      </c>
      <c r="F278" s="4" t="s">
        <v>170</v>
      </c>
      <c r="H278" t="s">
        <v>163</v>
      </c>
      <c r="I278">
        <v>632</v>
      </c>
      <c r="J278">
        <v>21</v>
      </c>
      <c r="K278" t="s">
        <v>88</v>
      </c>
      <c r="L278" t="s">
        <v>128</v>
      </c>
      <c r="M278">
        <v>136.19999999999999</v>
      </c>
      <c r="N278">
        <v>32.200000000000003</v>
      </c>
      <c r="O278">
        <v>5</v>
      </c>
      <c r="P278">
        <v>27</v>
      </c>
      <c r="Q278">
        <v>202.6</v>
      </c>
      <c r="R278">
        <v>56.8</v>
      </c>
      <c r="S278">
        <v>13</v>
      </c>
      <c r="T278">
        <v>56.400000000000006</v>
      </c>
      <c r="U278">
        <v>14</v>
      </c>
      <c r="V278">
        <v>25.200000000000003</v>
      </c>
      <c r="W278">
        <v>125.39999999999999</v>
      </c>
      <c r="X278">
        <v>38.400000000000006</v>
      </c>
      <c r="Y278">
        <v>207.9</v>
      </c>
      <c r="Z278">
        <v>89</v>
      </c>
      <c r="AA278">
        <v>15</v>
      </c>
      <c r="AB278">
        <v>187.5</v>
      </c>
      <c r="AC278">
        <v>118.1</v>
      </c>
      <c r="AD278">
        <v>80</v>
      </c>
      <c r="AE278">
        <v>137</v>
      </c>
      <c r="AF278">
        <v>65</v>
      </c>
      <c r="AG278">
        <v>15</v>
      </c>
      <c r="AH278">
        <v>133</v>
      </c>
      <c r="AI278">
        <v>52</v>
      </c>
      <c r="AJ278">
        <v>177.3</v>
      </c>
      <c r="AK278">
        <v>48</v>
      </c>
      <c r="AL278">
        <v>114.7</v>
      </c>
      <c r="AM278">
        <v>278.2</v>
      </c>
      <c r="AN278">
        <v>530.20000000000005</v>
      </c>
      <c r="AO278">
        <v>1335</v>
      </c>
      <c r="AP278">
        <v>649.1</v>
      </c>
      <c r="AQ278">
        <v>194.8</v>
      </c>
      <c r="AR278">
        <v>15</v>
      </c>
      <c r="AS278">
        <v>189</v>
      </c>
      <c r="AT278">
        <v>349.2</v>
      </c>
      <c r="AU278">
        <v>242.5</v>
      </c>
      <c r="AV278">
        <v>408.6</v>
      </c>
      <c r="AW278">
        <v>49</v>
      </c>
      <c r="AX278">
        <v>17</v>
      </c>
      <c r="AY278">
        <v>164.6</v>
      </c>
      <c r="AZ278">
        <v>381.40000000000003</v>
      </c>
      <c r="BA278">
        <v>963.1</v>
      </c>
      <c r="BB278">
        <v>557.29999999999995</v>
      </c>
      <c r="BC278">
        <v>269.5</v>
      </c>
      <c r="BD278">
        <v>298</v>
      </c>
      <c r="BE278">
        <v>0</v>
      </c>
      <c r="BF278">
        <v>164</v>
      </c>
      <c r="BG278">
        <v>19.8</v>
      </c>
      <c r="BH278">
        <v>4.8999999999999995</v>
      </c>
      <c r="BI278">
        <v>25.200000000000003</v>
      </c>
      <c r="BJ278">
        <v>17</v>
      </c>
      <c r="BK278">
        <v>41.8</v>
      </c>
      <c r="BL278">
        <v>270.8</v>
      </c>
      <c r="BM278">
        <v>0</v>
      </c>
      <c r="BN278">
        <v>247.39999999999998</v>
      </c>
      <c r="BO278">
        <v>567.20000000000005</v>
      </c>
      <c r="BP278">
        <v>314.2</v>
      </c>
      <c r="BQ278">
        <v>44.099999999999994</v>
      </c>
      <c r="BR278">
        <v>37</v>
      </c>
      <c r="BS278">
        <v>223.9</v>
      </c>
      <c r="BT278">
        <v>25</v>
      </c>
      <c r="BU278">
        <v>15.8</v>
      </c>
      <c r="BV278">
        <v>4</v>
      </c>
      <c r="BW278">
        <v>39.4</v>
      </c>
      <c r="BX278">
        <v>0</v>
      </c>
      <c r="BY278">
        <v>11124.699999999999</v>
      </c>
    </row>
    <row r="279" spans="1:77" hidden="1" x14ac:dyDescent="0.25">
      <c r="A279" t="str">
        <f t="shared" si="8"/>
        <v>201037 Művészeti, kulturális, sport- és vallási foglalkozásokI7 Technikum</v>
      </c>
      <c r="B279" t="str">
        <f t="shared" si="9"/>
        <v>201037 Művészeti, kulturális, sport- és vallási foglalkozásokI7 Technikum</v>
      </c>
      <c r="C279">
        <v>4681</v>
      </c>
      <c r="D279" t="s">
        <v>168</v>
      </c>
      <c r="E279" t="s">
        <v>169</v>
      </c>
      <c r="F279" s="4" t="s">
        <v>170</v>
      </c>
      <c r="H279" t="s">
        <v>163</v>
      </c>
      <c r="I279">
        <v>633</v>
      </c>
      <c r="J279">
        <v>22</v>
      </c>
      <c r="K279" t="s">
        <v>89</v>
      </c>
      <c r="L279" t="s">
        <v>129</v>
      </c>
      <c r="M279">
        <v>0</v>
      </c>
      <c r="N279">
        <v>0</v>
      </c>
      <c r="O279">
        <v>0</v>
      </c>
      <c r="P279">
        <v>0</v>
      </c>
      <c r="Q279">
        <v>0</v>
      </c>
      <c r="R279">
        <v>0</v>
      </c>
      <c r="S279">
        <v>0</v>
      </c>
      <c r="T279">
        <v>0</v>
      </c>
      <c r="U279">
        <v>0</v>
      </c>
      <c r="V279">
        <v>0</v>
      </c>
      <c r="W279">
        <v>0</v>
      </c>
      <c r="X279">
        <v>0</v>
      </c>
      <c r="Y279">
        <v>0</v>
      </c>
      <c r="Z279">
        <v>0</v>
      </c>
      <c r="AA279">
        <v>0</v>
      </c>
      <c r="AB279">
        <v>0</v>
      </c>
      <c r="AC279">
        <v>0</v>
      </c>
      <c r="AD279">
        <v>0</v>
      </c>
      <c r="AE279">
        <v>0</v>
      </c>
      <c r="AF279">
        <v>0</v>
      </c>
      <c r="AG279">
        <v>0</v>
      </c>
      <c r="AH279">
        <v>0</v>
      </c>
      <c r="AI279">
        <v>0</v>
      </c>
      <c r="AJ279">
        <v>0</v>
      </c>
      <c r="AK279">
        <v>0</v>
      </c>
      <c r="AL279">
        <v>12</v>
      </c>
      <c r="AM279">
        <v>0</v>
      </c>
      <c r="AN279">
        <v>0</v>
      </c>
      <c r="AO279">
        <v>40.5</v>
      </c>
      <c r="AP279">
        <v>72.5</v>
      </c>
      <c r="AQ279">
        <v>0</v>
      </c>
      <c r="AR279">
        <v>10</v>
      </c>
      <c r="AS279">
        <v>0</v>
      </c>
      <c r="AT279">
        <v>0</v>
      </c>
      <c r="AU279">
        <v>0</v>
      </c>
      <c r="AV279">
        <v>5.5</v>
      </c>
      <c r="AW279">
        <v>13</v>
      </c>
      <c r="AX279">
        <v>50.333333333333329</v>
      </c>
      <c r="AY279">
        <v>0</v>
      </c>
      <c r="AZ279">
        <v>0</v>
      </c>
      <c r="BA279">
        <v>1</v>
      </c>
      <c r="BB279">
        <v>0</v>
      </c>
      <c r="BC279">
        <v>0</v>
      </c>
      <c r="BD279">
        <v>0</v>
      </c>
      <c r="BE279">
        <v>0</v>
      </c>
      <c r="BF279">
        <v>0</v>
      </c>
      <c r="BG279">
        <v>0</v>
      </c>
      <c r="BH279">
        <v>0</v>
      </c>
      <c r="BI279">
        <v>5</v>
      </c>
      <c r="BJ279">
        <v>0</v>
      </c>
      <c r="BK279">
        <v>11.333333333333332</v>
      </c>
      <c r="BL279">
        <v>0</v>
      </c>
      <c r="BM279">
        <v>0</v>
      </c>
      <c r="BN279">
        <v>0</v>
      </c>
      <c r="BO279">
        <v>7.1666666666666661</v>
      </c>
      <c r="BP279">
        <v>10.5</v>
      </c>
      <c r="BQ279">
        <v>0.5</v>
      </c>
      <c r="BR279">
        <v>1.3333333333333333</v>
      </c>
      <c r="BS279">
        <v>126.33333333333333</v>
      </c>
      <c r="BT279">
        <v>7.166666666666667</v>
      </c>
      <c r="BU279">
        <v>0.5</v>
      </c>
      <c r="BV279">
        <v>0</v>
      </c>
      <c r="BW279">
        <v>0</v>
      </c>
      <c r="BX279">
        <v>0</v>
      </c>
      <c r="BY279">
        <v>374.66666666666669</v>
      </c>
    </row>
    <row r="280" spans="1:77" hidden="1" x14ac:dyDescent="0.25">
      <c r="A280" t="str">
        <f t="shared" si="8"/>
        <v>201039 Egyéb ügyintézőkI7 Technikum</v>
      </c>
      <c r="B280" t="str">
        <f t="shared" si="9"/>
        <v>201039 Egyéb ügyintézőkI7 Technikum</v>
      </c>
      <c r="C280">
        <v>4682</v>
      </c>
      <c r="D280" t="s">
        <v>168</v>
      </c>
      <c r="E280" t="s">
        <v>169</v>
      </c>
      <c r="F280" s="4" t="s">
        <v>170</v>
      </c>
      <c r="H280" t="s">
        <v>163</v>
      </c>
      <c r="I280">
        <v>634</v>
      </c>
      <c r="J280">
        <v>23</v>
      </c>
      <c r="K280" t="s">
        <v>90</v>
      </c>
      <c r="L280" t="s">
        <v>91</v>
      </c>
      <c r="M280">
        <v>9.7999999999999989</v>
      </c>
      <c r="N280">
        <v>6.8000000000000007</v>
      </c>
      <c r="O280">
        <v>0</v>
      </c>
      <c r="P280">
        <v>0</v>
      </c>
      <c r="Q280">
        <v>10.4</v>
      </c>
      <c r="R280">
        <v>1.2000000000000002</v>
      </c>
      <c r="S280">
        <v>0</v>
      </c>
      <c r="T280">
        <v>3.6</v>
      </c>
      <c r="U280">
        <v>0</v>
      </c>
      <c r="V280">
        <v>2.8000000000000003</v>
      </c>
      <c r="W280">
        <v>6.6000000000000005</v>
      </c>
      <c r="X280">
        <v>4.6000000000000005</v>
      </c>
      <c r="Y280">
        <v>1.6</v>
      </c>
      <c r="Z280">
        <v>24</v>
      </c>
      <c r="AA280">
        <v>0</v>
      </c>
      <c r="AB280">
        <v>3</v>
      </c>
      <c r="AC280">
        <v>16.399999999999999</v>
      </c>
      <c r="AD280">
        <v>0</v>
      </c>
      <c r="AE280">
        <v>4</v>
      </c>
      <c r="AF280">
        <v>0</v>
      </c>
      <c r="AG280">
        <v>0</v>
      </c>
      <c r="AH280">
        <v>4</v>
      </c>
      <c r="AI280">
        <v>0</v>
      </c>
      <c r="AJ280">
        <v>2.2000000000000002</v>
      </c>
      <c r="AK280">
        <v>0</v>
      </c>
      <c r="AL280">
        <v>3.8000000000000003</v>
      </c>
      <c r="AM280">
        <v>4.8</v>
      </c>
      <c r="AN280">
        <v>17.800000000000004</v>
      </c>
      <c r="AO280">
        <v>22</v>
      </c>
      <c r="AP280">
        <v>0.4</v>
      </c>
      <c r="AQ280">
        <v>9.1999999999999993</v>
      </c>
      <c r="AR280">
        <v>0</v>
      </c>
      <c r="AS280">
        <v>0</v>
      </c>
      <c r="AT280">
        <v>20.8</v>
      </c>
      <c r="AU280">
        <v>19</v>
      </c>
      <c r="AV280">
        <v>2.4</v>
      </c>
      <c r="AW280">
        <v>1</v>
      </c>
      <c r="AX280">
        <v>0</v>
      </c>
      <c r="AY280">
        <v>21.4</v>
      </c>
      <c r="AZ280">
        <v>47.6</v>
      </c>
      <c r="BA280">
        <v>13.4</v>
      </c>
      <c r="BB280">
        <v>37.200000000000003</v>
      </c>
      <c r="BC280">
        <v>0</v>
      </c>
      <c r="BD280">
        <v>5</v>
      </c>
      <c r="BE280">
        <v>0</v>
      </c>
      <c r="BF280">
        <v>11</v>
      </c>
      <c r="BG280">
        <v>0.2</v>
      </c>
      <c r="BH280">
        <v>0.60000000000000009</v>
      </c>
      <c r="BI280">
        <v>0.8</v>
      </c>
      <c r="BJ280">
        <v>0</v>
      </c>
      <c r="BK280">
        <v>4.2</v>
      </c>
      <c r="BL280">
        <v>10.199999999999999</v>
      </c>
      <c r="BM280">
        <v>0</v>
      </c>
      <c r="BN280">
        <v>11.6</v>
      </c>
      <c r="BO280">
        <v>92.8</v>
      </c>
      <c r="BP280">
        <v>19.8</v>
      </c>
      <c r="BQ280">
        <v>1.4000000000000001</v>
      </c>
      <c r="BR280">
        <v>2</v>
      </c>
      <c r="BS280">
        <v>2.6</v>
      </c>
      <c r="BT280">
        <v>0</v>
      </c>
      <c r="BU280">
        <v>1.2000000000000002</v>
      </c>
      <c r="BV280">
        <v>0</v>
      </c>
      <c r="BW280">
        <v>1.6</v>
      </c>
      <c r="BX280">
        <v>0</v>
      </c>
      <c r="BY280">
        <v>486.80000000000007</v>
      </c>
    </row>
    <row r="281" spans="1:77" hidden="1" x14ac:dyDescent="0.25">
      <c r="A281" t="str">
        <f t="shared" si="8"/>
        <v>201041 Irodai, ügyviteli foglalkozásokI7 Technikum</v>
      </c>
      <c r="B281" t="str">
        <f t="shared" si="9"/>
        <v>201041 Irodai, ügyviteli foglalkozásokI7 Technikum</v>
      </c>
      <c r="C281">
        <v>4683</v>
      </c>
      <c r="D281" t="s">
        <v>168</v>
      </c>
      <c r="E281" t="s">
        <v>169</v>
      </c>
      <c r="F281" s="4" t="s">
        <v>170</v>
      </c>
      <c r="H281" t="s">
        <v>163</v>
      </c>
      <c r="I281">
        <v>635</v>
      </c>
      <c r="J281">
        <v>24</v>
      </c>
      <c r="K281" t="s">
        <v>92</v>
      </c>
      <c r="L281" t="s">
        <v>130</v>
      </c>
      <c r="M281">
        <v>157.5</v>
      </c>
      <c r="N281">
        <v>7</v>
      </c>
      <c r="O281">
        <v>8</v>
      </c>
      <c r="P281">
        <v>0</v>
      </c>
      <c r="Q281">
        <v>204.5</v>
      </c>
      <c r="R281">
        <v>98</v>
      </c>
      <c r="S281">
        <v>107.5</v>
      </c>
      <c r="T281">
        <v>36</v>
      </c>
      <c r="U281">
        <v>11</v>
      </c>
      <c r="V281">
        <v>1</v>
      </c>
      <c r="W281">
        <v>13</v>
      </c>
      <c r="X281">
        <v>52.5</v>
      </c>
      <c r="Y281">
        <v>40</v>
      </c>
      <c r="Z281">
        <v>38.5</v>
      </c>
      <c r="AA281">
        <v>0</v>
      </c>
      <c r="AB281">
        <v>109</v>
      </c>
      <c r="AC281">
        <v>58.5</v>
      </c>
      <c r="AD281">
        <v>25</v>
      </c>
      <c r="AE281">
        <v>58.5</v>
      </c>
      <c r="AF281">
        <v>23.5</v>
      </c>
      <c r="AG281">
        <v>14</v>
      </c>
      <c r="AH281">
        <v>42.5</v>
      </c>
      <c r="AI281">
        <v>17</v>
      </c>
      <c r="AJ281">
        <v>14.5</v>
      </c>
      <c r="AK281">
        <v>95</v>
      </c>
      <c r="AL281">
        <v>68.5</v>
      </c>
      <c r="AM281">
        <v>161.5</v>
      </c>
      <c r="AN281">
        <v>217</v>
      </c>
      <c r="AO281">
        <v>354.5</v>
      </c>
      <c r="AP281">
        <v>190.5</v>
      </c>
      <c r="AQ281">
        <v>110.5</v>
      </c>
      <c r="AR281">
        <v>13</v>
      </c>
      <c r="AS281">
        <v>37.5</v>
      </c>
      <c r="AT281">
        <v>86</v>
      </c>
      <c r="AU281">
        <v>241.5</v>
      </c>
      <c r="AV281">
        <v>56</v>
      </c>
      <c r="AW281">
        <v>13</v>
      </c>
      <c r="AX281">
        <v>118</v>
      </c>
      <c r="AY281">
        <v>29.5</v>
      </c>
      <c r="AZ281">
        <v>13</v>
      </c>
      <c r="BA281">
        <v>64</v>
      </c>
      <c r="BB281">
        <v>32.5</v>
      </c>
      <c r="BC281">
        <v>83.5</v>
      </c>
      <c r="BD281">
        <v>126.5</v>
      </c>
      <c r="BE281">
        <v>0</v>
      </c>
      <c r="BF281">
        <v>411.5</v>
      </c>
      <c r="BG281">
        <v>77.5</v>
      </c>
      <c r="BH281">
        <v>41.5</v>
      </c>
      <c r="BI281">
        <v>0</v>
      </c>
      <c r="BJ281">
        <v>2</v>
      </c>
      <c r="BK281">
        <v>20</v>
      </c>
      <c r="BL281">
        <v>41</v>
      </c>
      <c r="BM281">
        <v>0</v>
      </c>
      <c r="BN281">
        <v>128</v>
      </c>
      <c r="BO281">
        <v>200.5</v>
      </c>
      <c r="BP281">
        <v>144</v>
      </c>
      <c r="BQ281">
        <v>49</v>
      </c>
      <c r="BR281">
        <v>25.5</v>
      </c>
      <c r="BS281">
        <v>55.5</v>
      </c>
      <c r="BT281">
        <v>105.5</v>
      </c>
      <c r="BU281">
        <v>1.5</v>
      </c>
      <c r="BV281">
        <v>0</v>
      </c>
      <c r="BW281">
        <v>8.5</v>
      </c>
      <c r="BX281">
        <v>0</v>
      </c>
      <c r="BY281">
        <v>4560</v>
      </c>
    </row>
    <row r="282" spans="1:77" hidden="1" x14ac:dyDescent="0.25">
      <c r="A282" t="str">
        <f t="shared" si="8"/>
        <v>201042 Ügyfélkapcsolati foglalkozásokI7 Technikum</v>
      </c>
      <c r="B282" t="str">
        <f t="shared" si="9"/>
        <v>201042 Ügyfélkapcsolati foglalkozásokI7 Technikum</v>
      </c>
      <c r="C282">
        <v>4684</v>
      </c>
      <c r="D282" t="s">
        <v>168</v>
      </c>
      <c r="E282" t="s">
        <v>169</v>
      </c>
      <c r="F282" s="4" t="s">
        <v>170</v>
      </c>
      <c r="H282" t="s">
        <v>163</v>
      </c>
      <c r="I282">
        <v>636</v>
      </c>
      <c r="J282">
        <v>25</v>
      </c>
      <c r="K282" t="s">
        <v>93</v>
      </c>
      <c r="L282" t="s">
        <v>131</v>
      </c>
      <c r="M282">
        <v>9.5</v>
      </c>
      <c r="N282">
        <v>29</v>
      </c>
      <c r="O282">
        <v>0</v>
      </c>
      <c r="P282">
        <v>0</v>
      </c>
      <c r="Q282">
        <v>0</v>
      </c>
      <c r="R282">
        <v>12</v>
      </c>
      <c r="S282">
        <v>5</v>
      </c>
      <c r="T282">
        <v>0</v>
      </c>
      <c r="U282">
        <v>6</v>
      </c>
      <c r="V282">
        <v>0</v>
      </c>
      <c r="W282">
        <v>0</v>
      </c>
      <c r="X282">
        <v>0</v>
      </c>
      <c r="Y282">
        <v>5</v>
      </c>
      <c r="Z282">
        <v>8.5</v>
      </c>
      <c r="AA282">
        <v>0</v>
      </c>
      <c r="AB282">
        <v>2.5</v>
      </c>
      <c r="AC282">
        <v>6</v>
      </c>
      <c r="AD282">
        <v>0</v>
      </c>
      <c r="AE282">
        <v>5.5</v>
      </c>
      <c r="AF282">
        <v>3.5</v>
      </c>
      <c r="AG282">
        <v>0</v>
      </c>
      <c r="AH282">
        <v>13.5</v>
      </c>
      <c r="AI282">
        <v>27</v>
      </c>
      <c r="AJ282">
        <v>0</v>
      </c>
      <c r="AK282">
        <v>19</v>
      </c>
      <c r="AL282">
        <v>11</v>
      </c>
      <c r="AM282">
        <v>27.5</v>
      </c>
      <c r="AN282">
        <v>67.5</v>
      </c>
      <c r="AO282">
        <v>162</v>
      </c>
      <c r="AP282">
        <v>51.999999999999993</v>
      </c>
      <c r="AQ282">
        <v>11.5</v>
      </c>
      <c r="AR282">
        <v>20</v>
      </c>
      <c r="AS282">
        <v>0</v>
      </c>
      <c r="AT282">
        <v>8.5</v>
      </c>
      <c r="AU282">
        <v>238</v>
      </c>
      <c r="AV282">
        <v>96.5</v>
      </c>
      <c r="AW282">
        <v>11</v>
      </c>
      <c r="AX282">
        <v>8.3333333333333321</v>
      </c>
      <c r="AY282">
        <v>27</v>
      </c>
      <c r="AZ282">
        <v>32</v>
      </c>
      <c r="BA282">
        <v>244</v>
      </c>
      <c r="BB282">
        <v>14</v>
      </c>
      <c r="BC282">
        <v>15.5</v>
      </c>
      <c r="BD282">
        <v>32</v>
      </c>
      <c r="BE282">
        <v>0</v>
      </c>
      <c r="BF282">
        <v>15.5</v>
      </c>
      <c r="BG282">
        <v>2.5</v>
      </c>
      <c r="BH282">
        <v>0.5</v>
      </c>
      <c r="BI282">
        <v>0</v>
      </c>
      <c r="BJ282">
        <v>0</v>
      </c>
      <c r="BK282">
        <v>11.333333333333332</v>
      </c>
      <c r="BL282">
        <v>108</v>
      </c>
      <c r="BM282">
        <v>23</v>
      </c>
      <c r="BN282">
        <v>40.5</v>
      </c>
      <c r="BO282">
        <v>61.666666666666664</v>
      </c>
      <c r="BP282">
        <v>12</v>
      </c>
      <c r="BQ282">
        <v>3</v>
      </c>
      <c r="BR282">
        <v>2.833333333333333</v>
      </c>
      <c r="BS282">
        <v>15.833333333333334</v>
      </c>
      <c r="BT282">
        <v>101.66666666666667</v>
      </c>
      <c r="BU282">
        <v>0</v>
      </c>
      <c r="BV282">
        <v>0</v>
      </c>
      <c r="BW282">
        <v>11</v>
      </c>
      <c r="BX282">
        <v>0</v>
      </c>
      <c r="BY282">
        <v>1639.6666666666667</v>
      </c>
    </row>
    <row r="283" spans="1:77" hidden="1" x14ac:dyDescent="0.25">
      <c r="A283" t="str">
        <f t="shared" si="8"/>
        <v>201051 Kereskedelmi és vendéglátó-ipari foglalkozásokI7 Technikum</v>
      </c>
      <c r="B283" t="str">
        <f t="shared" si="9"/>
        <v>201051 Kereskedelmi és vendéglátó-ipari foglalkozásokI7 Technikum</v>
      </c>
      <c r="C283">
        <v>4685</v>
      </c>
      <c r="D283" t="s">
        <v>168</v>
      </c>
      <c r="E283" t="s">
        <v>169</v>
      </c>
      <c r="F283" s="4" t="s">
        <v>170</v>
      </c>
      <c r="H283" t="s">
        <v>163</v>
      </c>
      <c r="I283">
        <v>637</v>
      </c>
      <c r="J283">
        <v>26</v>
      </c>
      <c r="K283" t="s">
        <v>94</v>
      </c>
      <c r="L283" t="s">
        <v>132</v>
      </c>
      <c r="M283">
        <v>0</v>
      </c>
      <c r="N283">
        <v>0</v>
      </c>
      <c r="O283">
        <v>0</v>
      </c>
      <c r="P283">
        <v>0</v>
      </c>
      <c r="Q283">
        <v>110.4</v>
      </c>
      <c r="R283">
        <v>0</v>
      </c>
      <c r="S283">
        <v>10</v>
      </c>
      <c r="T283">
        <v>13</v>
      </c>
      <c r="U283">
        <v>0</v>
      </c>
      <c r="V283">
        <v>0</v>
      </c>
      <c r="W283">
        <v>0</v>
      </c>
      <c r="X283">
        <v>0</v>
      </c>
      <c r="Y283">
        <v>6</v>
      </c>
      <c r="Z283">
        <v>0</v>
      </c>
      <c r="AA283">
        <v>12</v>
      </c>
      <c r="AB283">
        <v>17</v>
      </c>
      <c r="AC283">
        <v>0</v>
      </c>
      <c r="AD283">
        <v>0</v>
      </c>
      <c r="AE283">
        <v>2</v>
      </c>
      <c r="AF283">
        <v>0</v>
      </c>
      <c r="AG283">
        <v>0</v>
      </c>
      <c r="AH283">
        <v>12</v>
      </c>
      <c r="AI283">
        <v>0</v>
      </c>
      <c r="AJ283">
        <v>0</v>
      </c>
      <c r="AK283">
        <v>0</v>
      </c>
      <c r="AL283">
        <v>7</v>
      </c>
      <c r="AM283">
        <v>136.6</v>
      </c>
      <c r="AN283">
        <v>384.2</v>
      </c>
      <c r="AO283">
        <v>632.70000000000005</v>
      </c>
      <c r="AP283">
        <v>1352.8000000000002</v>
      </c>
      <c r="AQ283">
        <v>11</v>
      </c>
      <c r="AR283">
        <v>0</v>
      </c>
      <c r="AS283">
        <v>10</v>
      </c>
      <c r="AT283">
        <v>33</v>
      </c>
      <c r="AU283">
        <v>0</v>
      </c>
      <c r="AV283">
        <v>692.9</v>
      </c>
      <c r="AW283">
        <v>0</v>
      </c>
      <c r="AX283">
        <v>0</v>
      </c>
      <c r="AY283">
        <v>0</v>
      </c>
      <c r="AZ283">
        <v>21</v>
      </c>
      <c r="BA283">
        <v>0</v>
      </c>
      <c r="BB283">
        <v>0</v>
      </c>
      <c r="BC283">
        <v>0</v>
      </c>
      <c r="BD283">
        <v>8.5</v>
      </c>
      <c r="BE283">
        <v>0</v>
      </c>
      <c r="BF283">
        <v>4.4000000000000004</v>
      </c>
      <c r="BG283">
        <v>4.8000000000000007</v>
      </c>
      <c r="BH283">
        <v>0</v>
      </c>
      <c r="BI283">
        <v>0</v>
      </c>
      <c r="BJ283">
        <v>0</v>
      </c>
      <c r="BK283">
        <v>18</v>
      </c>
      <c r="BL283">
        <v>4</v>
      </c>
      <c r="BM283">
        <v>0</v>
      </c>
      <c r="BN283">
        <v>13</v>
      </c>
      <c r="BO283">
        <v>12.5</v>
      </c>
      <c r="BP283">
        <v>4.5</v>
      </c>
      <c r="BQ283">
        <v>42</v>
      </c>
      <c r="BR283">
        <v>4</v>
      </c>
      <c r="BS283">
        <v>7</v>
      </c>
      <c r="BT283">
        <v>22.5</v>
      </c>
      <c r="BU283">
        <v>0</v>
      </c>
      <c r="BV283">
        <v>0</v>
      </c>
      <c r="BW283">
        <v>0</v>
      </c>
      <c r="BX283">
        <v>0</v>
      </c>
      <c r="BY283">
        <v>3608.8000000000006</v>
      </c>
    </row>
    <row r="284" spans="1:77" hidden="1" x14ac:dyDescent="0.25">
      <c r="A284" t="str">
        <f t="shared" si="8"/>
        <v>201052 Szolgáltatási foglalkozásokI7 Technikum</v>
      </c>
      <c r="B284" t="str">
        <f t="shared" si="9"/>
        <v>201052 Szolgáltatási foglalkozásokI7 Technikum</v>
      </c>
      <c r="C284">
        <v>4686</v>
      </c>
      <c r="D284" t="s">
        <v>168</v>
      </c>
      <c r="E284" t="s">
        <v>169</v>
      </c>
      <c r="F284" s="4" t="s">
        <v>170</v>
      </c>
      <c r="H284" t="s">
        <v>163</v>
      </c>
      <c r="I284">
        <v>638</v>
      </c>
      <c r="J284">
        <v>27</v>
      </c>
      <c r="K284" t="s">
        <v>95</v>
      </c>
      <c r="L284" t="s">
        <v>133</v>
      </c>
      <c r="M284">
        <v>0</v>
      </c>
      <c r="N284">
        <v>0</v>
      </c>
      <c r="O284">
        <v>0</v>
      </c>
      <c r="P284">
        <v>0</v>
      </c>
      <c r="Q284">
        <v>0</v>
      </c>
      <c r="R284">
        <v>0</v>
      </c>
      <c r="S284">
        <v>0</v>
      </c>
      <c r="T284">
        <v>0</v>
      </c>
      <c r="U284">
        <v>0</v>
      </c>
      <c r="V284">
        <v>0</v>
      </c>
      <c r="W284">
        <v>19.666666666666668</v>
      </c>
      <c r="X284">
        <v>17</v>
      </c>
      <c r="Y284">
        <v>0</v>
      </c>
      <c r="Z284">
        <v>3</v>
      </c>
      <c r="AA284">
        <v>0</v>
      </c>
      <c r="AB284">
        <v>9.5</v>
      </c>
      <c r="AC284">
        <v>2</v>
      </c>
      <c r="AD284">
        <v>0</v>
      </c>
      <c r="AE284">
        <v>1.3333333333333333</v>
      </c>
      <c r="AF284">
        <v>1.6666666666666665</v>
      </c>
      <c r="AG284">
        <v>0</v>
      </c>
      <c r="AH284">
        <v>0</v>
      </c>
      <c r="AI284">
        <v>0</v>
      </c>
      <c r="AJ284">
        <v>31.666666666666664</v>
      </c>
      <c r="AK284">
        <v>76.5</v>
      </c>
      <c r="AL284">
        <v>13.333333333333332</v>
      </c>
      <c r="AM284">
        <v>30.333333333333332</v>
      </c>
      <c r="AN284">
        <v>57.166666666666664</v>
      </c>
      <c r="AO284">
        <v>30</v>
      </c>
      <c r="AP284">
        <v>26.333333333333332</v>
      </c>
      <c r="AQ284">
        <v>97</v>
      </c>
      <c r="AR284">
        <v>0</v>
      </c>
      <c r="AS284">
        <v>0</v>
      </c>
      <c r="AT284">
        <v>8</v>
      </c>
      <c r="AU284">
        <v>45</v>
      </c>
      <c r="AV284">
        <v>8.6666666666666679</v>
      </c>
      <c r="AW284">
        <v>2</v>
      </c>
      <c r="AX284">
        <v>8.3333333333333321</v>
      </c>
      <c r="AY284">
        <v>0</v>
      </c>
      <c r="AZ284">
        <v>9.6666666666666661</v>
      </c>
      <c r="BA284">
        <v>4.6666666666666661</v>
      </c>
      <c r="BB284">
        <v>0</v>
      </c>
      <c r="BC284">
        <v>0</v>
      </c>
      <c r="BD284">
        <v>47</v>
      </c>
      <c r="BE284">
        <v>0</v>
      </c>
      <c r="BF284">
        <v>45</v>
      </c>
      <c r="BG284">
        <v>0</v>
      </c>
      <c r="BH284">
        <v>1.5</v>
      </c>
      <c r="BI284">
        <v>0</v>
      </c>
      <c r="BJ284">
        <v>34</v>
      </c>
      <c r="BK284">
        <v>17.333333333333332</v>
      </c>
      <c r="BL284">
        <v>0</v>
      </c>
      <c r="BM284">
        <v>0</v>
      </c>
      <c r="BN284">
        <v>328</v>
      </c>
      <c r="BO284">
        <v>127.16666666666666</v>
      </c>
      <c r="BP284">
        <v>67.833333333333329</v>
      </c>
      <c r="BQ284">
        <v>32.5</v>
      </c>
      <c r="BR284">
        <v>19</v>
      </c>
      <c r="BS284">
        <v>60.833333333333329</v>
      </c>
      <c r="BT284">
        <v>5.1666666666666661</v>
      </c>
      <c r="BU284">
        <v>0</v>
      </c>
      <c r="BV284">
        <v>0</v>
      </c>
      <c r="BW284">
        <v>172.5</v>
      </c>
      <c r="BX284">
        <v>0</v>
      </c>
      <c r="BY284">
        <v>1460.6666666666667</v>
      </c>
    </row>
    <row r="285" spans="1:77" hidden="1" x14ac:dyDescent="0.25">
      <c r="A285" t="str">
        <f t="shared" si="8"/>
        <v>201061 Mezőgazdasági foglalkozásokI7 Technikum</v>
      </c>
      <c r="B285" t="str">
        <f t="shared" si="9"/>
        <v>201061 Mezőgazdasági foglalkozásokI7 Technikum</v>
      </c>
      <c r="C285">
        <v>4687</v>
      </c>
      <c r="D285" t="s">
        <v>168</v>
      </c>
      <c r="E285" t="s">
        <v>169</v>
      </c>
      <c r="F285" s="4" t="s">
        <v>170</v>
      </c>
      <c r="H285" t="s">
        <v>163</v>
      </c>
      <c r="I285">
        <v>639</v>
      </c>
      <c r="J285">
        <v>28</v>
      </c>
      <c r="K285" t="s">
        <v>96</v>
      </c>
      <c r="L285" t="s">
        <v>97</v>
      </c>
      <c r="M285">
        <v>302</v>
      </c>
      <c r="N285">
        <v>244.5</v>
      </c>
      <c r="O285">
        <v>0</v>
      </c>
      <c r="P285">
        <v>0</v>
      </c>
      <c r="Q285">
        <v>23</v>
      </c>
      <c r="R285">
        <v>0</v>
      </c>
      <c r="S285">
        <v>0</v>
      </c>
      <c r="T285">
        <v>0</v>
      </c>
      <c r="U285">
        <v>0</v>
      </c>
      <c r="V285">
        <v>0</v>
      </c>
      <c r="W285">
        <v>0</v>
      </c>
      <c r="X285">
        <v>0</v>
      </c>
      <c r="Y285">
        <v>0</v>
      </c>
      <c r="Z285">
        <v>0</v>
      </c>
      <c r="AA285">
        <v>0</v>
      </c>
      <c r="AB285">
        <v>0</v>
      </c>
      <c r="AC285">
        <v>24</v>
      </c>
      <c r="AD285">
        <v>0</v>
      </c>
      <c r="AE285">
        <v>0</v>
      </c>
      <c r="AF285">
        <v>0</v>
      </c>
      <c r="AG285">
        <v>0</v>
      </c>
      <c r="AH285">
        <v>0</v>
      </c>
      <c r="AI285">
        <v>0</v>
      </c>
      <c r="AJ285">
        <v>0</v>
      </c>
      <c r="AK285">
        <v>0</v>
      </c>
      <c r="AL285">
        <v>31</v>
      </c>
      <c r="AM285">
        <v>0</v>
      </c>
      <c r="AN285">
        <v>0</v>
      </c>
      <c r="AO285">
        <v>25</v>
      </c>
      <c r="AP285">
        <v>0</v>
      </c>
      <c r="AQ285">
        <v>0</v>
      </c>
      <c r="AR285">
        <v>0</v>
      </c>
      <c r="AS285">
        <v>0</v>
      </c>
      <c r="AT285">
        <v>0</v>
      </c>
      <c r="AU285">
        <v>0</v>
      </c>
      <c r="AV285">
        <v>0</v>
      </c>
      <c r="AW285">
        <v>0</v>
      </c>
      <c r="AX285">
        <v>0</v>
      </c>
      <c r="AY285">
        <v>0</v>
      </c>
      <c r="AZ285">
        <v>0</v>
      </c>
      <c r="BA285">
        <v>0</v>
      </c>
      <c r="BB285">
        <v>0</v>
      </c>
      <c r="BC285">
        <v>0</v>
      </c>
      <c r="BD285">
        <v>100</v>
      </c>
      <c r="BE285">
        <v>0</v>
      </c>
      <c r="BF285">
        <v>0</v>
      </c>
      <c r="BG285">
        <v>0</v>
      </c>
      <c r="BH285">
        <v>12</v>
      </c>
      <c r="BI285">
        <v>0</v>
      </c>
      <c r="BJ285">
        <v>0</v>
      </c>
      <c r="BK285">
        <v>0</v>
      </c>
      <c r="BL285">
        <v>0</v>
      </c>
      <c r="BM285">
        <v>0</v>
      </c>
      <c r="BN285">
        <v>9</v>
      </c>
      <c r="BO285">
        <v>22</v>
      </c>
      <c r="BP285">
        <v>28</v>
      </c>
      <c r="BQ285">
        <v>0</v>
      </c>
      <c r="BR285">
        <v>1</v>
      </c>
      <c r="BS285">
        <v>16</v>
      </c>
      <c r="BT285">
        <v>100</v>
      </c>
      <c r="BU285">
        <v>0</v>
      </c>
      <c r="BV285">
        <v>0</v>
      </c>
      <c r="BW285">
        <v>0</v>
      </c>
      <c r="BX285">
        <v>0</v>
      </c>
      <c r="BY285">
        <v>937.5</v>
      </c>
    </row>
    <row r="286" spans="1:77" hidden="1" x14ac:dyDescent="0.25">
      <c r="A286" t="str">
        <f t="shared" si="8"/>
        <v>201062 Erdőgazdálkodási, vadgazdálkodási és halászati foglalkozásokI7 Technikum</v>
      </c>
      <c r="B286" t="str">
        <f t="shared" si="9"/>
        <v>201062 Erdőgazdálkodási, vadgazdálkodási és halászati foglalkozásokI7 Technikum</v>
      </c>
      <c r="C286">
        <v>4688</v>
      </c>
      <c r="D286" t="s">
        <v>168</v>
      </c>
      <c r="E286" t="s">
        <v>169</v>
      </c>
      <c r="F286" s="4" t="s">
        <v>170</v>
      </c>
      <c r="H286" t="s">
        <v>163</v>
      </c>
      <c r="I286">
        <v>640</v>
      </c>
      <c r="J286">
        <v>29</v>
      </c>
      <c r="K286" t="s">
        <v>98</v>
      </c>
      <c r="L286" t="s">
        <v>134</v>
      </c>
      <c r="M286">
        <v>43</v>
      </c>
      <c r="N286">
        <v>270</v>
      </c>
      <c r="O286">
        <v>12</v>
      </c>
      <c r="P286">
        <v>0</v>
      </c>
      <c r="Q286">
        <v>0</v>
      </c>
      <c r="R286">
        <v>0</v>
      </c>
      <c r="S286">
        <v>32</v>
      </c>
      <c r="T286">
        <v>0</v>
      </c>
      <c r="U286">
        <v>0</v>
      </c>
      <c r="V286">
        <v>0</v>
      </c>
      <c r="W286">
        <v>0</v>
      </c>
      <c r="X286">
        <v>0</v>
      </c>
      <c r="Y286">
        <v>0</v>
      </c>
      <c r="Z286">
        <v>0</v>
      </c>
      <c r="AA286">
        <v>0</v>
      </c>
      <c r="AB286">
        <v>0</v>
      </c>
      <c r="AC286">
        <v>0</v>
      </c>
      <c r="AD286">
        <v>0</v>
      </c>
      <c r="AE286">
        <v>0</v>
      </c>
      <c r="AF286">
        <v>0</v>
      </c>
      <c r="AG286">
        <v>0</v>
      </c>
      <c r="AH286">
        <v>0</v>
      </c>
      <c r="AI286">
        <v>0</v>
      </c>
      <c r="AJ286">
        <v>0</v>
      </c>
      <c r="AK286">
        <v>0</v>
      </c>
      <c r="AL286">
        <v>0</v>
      </c>
      <c r="AM286">
        <v>0</v>
      </c>
      <c r="AN286">
        <v>0</v>
      </c>
      <c r="AO286">
        <v>0</v>
      </c>
      <c r="AP286">
        <v>0</v>
      </c>
      <c r="AQ286">
        <v>0</v>
      </c>
      <c r="AR286">
        <v>0</v>
      </c>
      <c r="AS286">
        <v>0</v>
      </c>
      <c r="AT286">
        <v>0</v>
      </c>
      <c r="AU286">
        <v>0</v>
      </c>
      <c r="AV286">
        <v>0</v>
      </c>
      <c r="AW286">
        <v>0</v>
      </c>
      <c r="AX286">
        <v>0</v>
      </c>
      <c r="AY286">
        <v>0</v>
      </c>
      <c r="AZ286">
        <v>0</v>
      </c>
      <c r="BA286">
        <v>0</v>
      </c>
      <c r="BB286">
        <v>0</v>
      </c>
      <c r="BC286">
        <v>0</v>
      </c>
      <c r="BD286">
        <v>0</v>
      </c>
      <c r="BE286">
        <v>0</v>
      </c>
      <c r="BF286">
        <v>0</v>
      </c>
      <c r="BG286">
        <v>0</v>
      </c>
      <c r="BH286">
        <v>0</v>
      </c>
      <c r="BI286">
        <v>0</v>
      </c>
      <c r="BJ286">
        <v>0</v>
      </c>
      <c r="BK286">
        <v>0</v>
      </c>
      <c r="BL286">
        <v>0</v>
      </c>
      <c r="BM286">
        <v>0</v>
      </c>
      <c r="BN286">
        <v>0</v>
      </c>
      <c r="BO286">
        <v>2</v>
      </c>
      <c r="BP286">
        <v>0</v>
      </c>
      <c r="BQ286">
        <v>0</v>
      </c>
      <c r="BR286">
        <v>0</v>
      </c>
      <c r="BS286">
        <v>0</v>
      </c>
      <c r="BT286">
        <v>0</v>
      </c>
      <c r="BU286">
        <v>0</v>
      </c>
      <c r="BV286">
        <v>0</v>
      </c>
      <c r="BW286">
        <v>0</v>
      </c>
      <c r="BX286">
        <v>0</v>
      </c>
      <c r="BY286">
        <v>359</v>
      </c>
    </row>
    <row r="287" spans="1:77" hidden="1" x14ac:dyDescent="0.25">
      <c r="A287" t="str">
        <f t="shared" si="8"/>
        <v>201071 Élelmiszer-ipari foglalkozásokI7 Technikum</v>
      </c>
      <c r="B287" t="str">
        <f t="shared" si="9"/>
        <v>201071 Élelmiszer-ipari foglalkozásokI7 Technikum</v>
      </c>
      <c r="C287">
        <v>4689</v>
      </c>
      <c r="D287" t="s">
        <v>168</v>
      </c>
      <c r="E287" t="s">
        <v>169</v>
      </c>
      <c r="F287" s="4" t="s">
        <v>170</v>
      </c>
      <c r="H287" t="s">
        <v>163</v>
      </c>
      <c r="I287">
        <v>641</v>
      </c>
      <c r="J287">
        <v>30</v>
      </c>
      <c r="K287" t="s">
        <v>99</v>
      </c>
      <c r="L287" t="s">
        <v>135</v>
      </c>
      <c r="M287">
        <v>3</v>
      </c>
      <c r="N287">
        <v>0</v>
      </c>
      <c r="O287">
        <v>0</v>
      </c>
      <c r="P287">
        <v>0</v>
      </c>
      <c r="Q287">
        <v>199</v>
      </c>
      <c r="R287">
        <v>0</v>
      </c>
      <c r="S287">
        <v>0</v>
      </c>
      <c r="T287">
        <v>0</v>
      </c>
      <c r="U287">
        <v>0</v>
      </c>
      <c r="V287">
        <v>0</v>
      </c>
      <c r="W287">
        <v>0</v>
      </c>
      <c r="X287">
        <v>0</v>
      </c>
      <c r="Y287">
        <v>0</v>
      </c>
      <c r="Z287">
        <v>0</v>
      </c>
      <c r="AA287">
        <v>0</v>
      </c>
      <c r="AB287">
        <v>0</v>
      </c>
      <c r="AC287">
        <v>0</v>
      </c>
      <c r="AD287">
        <v>0</v>
      </c>
      <c r="AE287">
        <v>0</v>
      </c>
      <c r="AF287">
        <v>0</v>
      </c>
      <c r="AG287">
        <v>0</v>
      </c>
      <c r="AH287">
        <v>0</v>
      </c>
      <c r="AI287">
        <v>5</v>
      </c>
      <c r="AJ287">
        <v>0</v>
      </c>
      <c r="AK287">
        <v>0</v>
      </c>
      <c r="AL287">
        <v>0</v>
      </c>
      <c r="AM287">
        <v>0</v>
      </c>
      <c r="AN287">
        <v>0</v>
      </c>
      <c r="AO287">
        <v>16</v>
      </c>
      <c r="AP287">
        <v>24</v>
      </c>
      <c r="AQ287">
        <v>0</v>
      </c>
      <c r="AR287">
        <v>0</v>
      </c>
      <c r="AS287">
        <v>0</v>
      </c>
      <c r="AT287">
        <v>0</v>
      </c>
      <c r="AU287">
        <v>0</v>
      </c>
      <c r="AV287">
        <v>0</v>
      </c>
      <c r="AW287">
        <v>0</v>
      </c>
      <c r="AX287">
        <v>0</v>
      </c>
      <c r="AY287">
        <v>0</v>
      </c>
      <c r="AZ287">
        <v>0</v>
      </c>
      <c r="BA287">
        <v>0</v>
      </c>
      <c r="BB287">
        <v>0</v>
      </c>
      <c r="BC287">
        <v>0</v>
      </c>
      <c r="BD287">
        <v>0</v>
      </c>
      <c r="BE287">
        <v>0</v>
      </c>
      <c r="BF287">
        <v>0</v>
      </c>
      <c r="BG287">
        <v>0</v>
      </c>
      <c r="BH287">
        <v>0</v>
      </c>
      <c r="BI287">
        <v>0</v>
      </c>
      <c r="BJ287">
        <v>0</v>
      </c>
      <c r="BK287">
        <v>0</v>
      </c>
      <c r="BL287">
        <v>0</v>
      </c>
      <c r="BM287">
        <v>0</v>
      </c>
      <c r="BN287">
        <v>0</v>
      </c>
      <c r="BO287">
        <v>3</v>
      </c>
      <c r="BP287">
        <v>0</v>
      </c>
      <c r="BQ287">
        <v>0</v>
      </c>
      <c r="BR287">
        <v>0</v>
      </c>
      <c r="BS287">
        <v>0</v>
      </c>
      <c r="BT287">
        <v>0</v>
      </c>
      <c r="BU287">
        <v>0</v>
      </c>
      <c r="BV287">
        <v>0</v>
      </c>
      <c r="BW287">
        <v>0</v>
      </c>
      <c r="BX287">
        <v>0</v>
      </c>
      <c r="BY287">
        <v>250</v>
      </c>
    </row>
    <row r="288" spans="1:77" hidden="1" x14ac:dyDescent="0.25">
      <c r="A288" t="str">
        <f t="shared" si="8"/>
        <v>201072 Könnyűipari foglalkozásokI7 Technikum</v>
      </c>
      <c r="B288" t="str">
        <f t="shared" si="9"/>
        <v>201072 Könnyűipari foglalkozásokI7 Technikum</v>
      </c>
      <c r="C288">
        <v>4690</v>
      </c>
      <c r="D288" t="s">
        <v>168</v>
      </c>
      <c r="E288" t="s">
        <v>169</v>
      </c>
      <c r="F288" s="4" t="s">
        <v>170</v>
      </c>
      <c r="H288" t="s">
        <v>163</v>
      </c>
      <c r="I288">
        <v>642</v>
      </c>
      <c r="J288">
        <v>31</v>
      </c>
      <c r="K288" t="s">
        <v>100</v>
      </c>
      <c r="L288" t="s">
        <v>136</v>
      </c>
      <c r="M288">
        <v>0</v>
      </c>
      <c r="N288">
        <v>36</v>
      </c>
      <c r="O288">
        <v>0</v>
      </c>
      <c r="P288">
        <v>12</v>
      </c>
      <c r="Q288">
        <v>0</v>
      </c>
      <c r="R288">
        <v>205.5</v>
      </c>
      <c r="S288">
        <v>236.5</v>
      </c>
      <c r="T288">
        <v>46</v>
      </c>
      <c r="U288">
        <v>193</v>
      </c>
      <c r="V288">
        <v>0</v>
      </c>
      <c r="W288">
        <v>0</v>
      </c>
      <c r="X288">
        <v>0</v>
      </c>
      <c r="Y288">
        <v>0</v>
      </c>
      <c r="Z288">
        <v>0</v>
      </c>
      <c r="AA288">
        <v>0</v>
      </c>
      <c r="AB288">
        <v>0</v>
      </c>
      <c r="AC288">
        <v>10</v>
      </c>
      <c r="AD288">
        <v>0</v>
      </c>
      <c r="AE288">
        <v>9</v>
      </c>
      <c r="AF288">
        <v>0</v>
      </c>
      <c r="AG288">
        <v>17</v>
      </c>
      <c r="AH288">
        <v>254.5</v>
      </c>
      <c r="AI288">
        <v>0</v>
      </c>
      <c r="AJ288">
        <v>0</v>
      </c>
      <c r="AK288">
        <v>0</v>
      </c>
      <c r="AL288">
        <v>0</v>
      </c>
      <c r="AM288">
        <v>20</v>
      </c>
      <c r="AN288">
        <v>0</v>
      </c>
      <c r="AO288">
        <v>12</v>
      </c>
      <c r="AP288">
        <v>95</v>
      </c>
      <c r="AQ288">
        <v>0</v>
      </c>
      <c r="AR288">
        <v>0</v>
      </c>
      <c r="AS288">
        <v>0</v>
      </c>
      <c r="AT288">
        <v>0</v>
      </c>
      <c r="AU288">
        <v>0</v>
      </c>
      <c r="AV288">
        <v>0</v>
      </c>
      <c r="AW288">
        <v>0</v>
      </c>
      <c r="AX288">
        <v>0</v>
      </c>
      <c r="AY288">
        <v>0</v>
      </c>
      <c r="AZ288">
        <v>0</v>
      </c>
      <c r="BA288">
        <v>0</v>
      </c>
      <c r="BB288">
        <v>0</v>
      </c>
      <c r="BC288">
        <v>0</v>
      </c>
      <c r="BD288">
        <v>0</v>
      </c>
      <c r="BE288">
        <v>0</v>
      </c>
      <c r="BF288">
        <v>0</v>
      </c>
      <c r="BG288">
        <v>31</v>
      </c>
      <c r="BH288">
        <v>0</v>
      </c>
      <c r="BI288">
        <v>14</v>
      </c>
      <c r="BJ288">
        <v>101</v>
      </c>
      <c r="BK288">
        <v>24</v>
      </c>
      <c r="BL288">
        <v>0</v>
      </c>
      <c r="BM288">
        <v>0</v>
      </c>
      <c r="BN288">
        <v>0</v>
      </c>
      <c r="BO288">
        <v>24</v>
      </c>
      <c r="BP288">
        <v>4</v>
      </c>
      <c r="BQ288">
        <v>0</v>
      </c>
      <c r="BR288">
        <v>4</v>
      </c>
      <c r="BS288">
        <v>12.5</v>
      </c>
      <c r="BT288">
        <v>0</v>
      </c>
      <c r="BU288">
        <v>0</v>
      </c>
      <c r="BV288">
        <v>0</v>
      </c>
      <c r="BW288">
        <v>0</v>
      </c>
      <c r="BX288">
        <v>0</v>
      </c>
      <c r="BY288">
        <v>1361</v>
      </c>
    </row>
    <row r="289" spans="1:77" hidden="1" x14ac:dyDescent="0.25">
      <c r="A289" t="str">
        <f t="shared" si="8"/>
        <v>201073 Fém- és villamosipari foglalkozásokI7 Technikum</v>
      </c>
      <c r="B289" t="str">
        <f t="shared" si="9"/>
        <v>201073 Fém- és villamosipari foglalkozásokI7 Technikum</v>
      </c>
      <c r="C289">
        <v>4691</v>
      </c>
      <c r="D289" t="s">
        <v>168</v>
      </c>
      <c r="E289" t="s">
        <v>169</v>
      </c>
      <c r="F289" s="4" t="s">
        <v>170</v>
      </c>
      <c r="H289" t="s">
        <v>163</v>
      </c>
      <c r="I289">
        <v>643</v>
      </c>
      <c r="J289">
        <v>32</v>
      </c>
      <c r="K289" t="s">
        <v>101</v>
      </c>
      <c r="L289" t="s">
        <v>137</v>
      </c>
      <c r="M289">
        <v>77</v>
      </c>
      <c r="N289">
        <v>0</v>
      </c>
      <c r="O289">
        <v>0</v>
      </c>
      <c r="P289">
        <v>13</v>
      </c>
      <c r="Q289">
        <v>122</v>
      </c>
      <c r="R289">
        <v>42</v>
      </c>
      <c r="S289">
        <v>18</v>
      </c>
      <c r="T289">
        <v>0</v>
      </c>
      <c r="U289">
        <v>40</v>
      </c>
      <c r="V289">
        <v>16</v>
      </c>
      <c r="W289">
        <v>98</v>
      </c>
      <c r="X289">
        <v>70</v>
      </c>
      <c r="Y289">
        <v>251</v>
      </c>
      <c r="Z289">
        <v>81</v>
      </c>
      <c r="AA289">
        <v>225.33333333333334</v>
      </c>
      <c r="AB289">
        <v>686.33333333333337</v>
      </c>
      <c r="AC289">
        <v>893</v>
      </c>
      <c r="AD289">
        <v>415.66666666666663</v>
      </c>
      <c r="AE289">
        <v>389</v>
      </c>
      <c r="AF289">
        <v>666.33333333333326</v>
      </c>
      <c r="AG289">
        <v>57</v>
      </c>
      <c r="AH289">
        <v>55</v>
      </c>
      <c r="AI289">
        <v>594</v>
      </c>
      <c r="AJ289">
        <v>219.33333333333334</v>
      </c>
      <c r="AK289">
        <v>89</v>
      </c>
      <c r="AL289">
        <v>115</v>
      </c>
      <c r="AM289">
        <v>344</v>
      </c>
      <c r="AN289">
        <v>1388</v>
      </c>
      <c r="AO289">
        <v>193</v>
      </c>
      <c r="AP289">
        <v>86</v>
      </c>
      <c r="AQ289">
        <v>295</v>
      </c>
      <c r="AR289">
        <v>9</v>
      </c>
      <c r="AS289">
        <v>0</v>
      </c>
      <c r="AT289">
        <v>208</v>
      </c>
      <c r="AU289">
        <v>17</v>
      </c>
      <c r="AV289">
        <v>33</v>
      </c>
      <c r="AW289">
        <v>43</v>
      </c>
      <c r="AX289">
        <v>115</v>
      </c>
      <c r="AY289">
        <v>124.5</v>
      </c>
      <c r="AZ289">
        <v>95</v>
      </c>
      <c r="BA289">
        <v>0</v>
      </c>
      <c r="BB289">
        <v>0</v>
      </c>
      <c r="BC289">
        <v>0</v>
      </c>
      <c r="BD289">
        <v>40.666666666666664</v>
      </c>
      <c r="BE289">
        <v>0</v>
      </c>
      <c r="BF289">
        <v>12</v>
      </c>
      <c r="BG289">
        <v>51</v>
      </c>
      <c r="BH289">
        <v>114</v>
      </c>
      <c r="BI289">
        <v>0</v>
      </c>
      <c r="BJ289">
        <v>0</v>
      </c>
      <c r="BK289">
        <v>34</v>
      </c>
      <c r="BL289">
        <v>10</v>
      </c>
      <c r="BM289">
        <v>0</v>
      </c>
      <c r="BN289">
        <v>114</v>
      </c>
      <c r="BO289">
        <v>50</v>
      </c>
      <c r="BP289">
        <v>53.666666666666664</v>
      </c>
      <c r="BQ289">
        <v>6</v>
      </c>
      <c r="BR289">
        <v>16</v>
      </c>
      <c r="BS289">
        <v>39</v>
      </c>
      <c r="BT289">
        <v>2</v>
      </c>
      <c r="BU289">
        <v>43</v>
      </c>
      <c r="BV289">
        <v>99</v>
      </c>
      <c r="BW289">
        <v>16</v>
      </c>
      <c r="BX289">
        <v>0</v>
      </c>
      <c r="BY289">
        <v>8883.8333333333321</v>
      </c>
    </row>
    <row r="290" spans="1:77" hidden="1" x14ac:dyDescent="0.25">
      <c r="A290" t="str">
        <f t="shared" si="8"/>
        <v>201074 Kézműipari foglalkozásokI7 Technikum</v>
      </c>
      <c r="B290" t="str">
        <f t="shared" si="9"/>
        <v>201074 Kézműipari foglalkozásokI7 Technikum</v>
      </c>
      <c r="C290">
        <v>4692</v>
      </c>
      <c r="D290" t="s">
        <v>168</v>
      </c>
      <c r="E290" t="s">
        <v>169</v>
      </c>
      <c r="F290" s="4" t="s">
        <v>170</v>
      </c>
      <c r="H290" t="s">
        <v>163</v>
      </c>
      <c r="I290">
        <v>644</v>
      </c>
      <c r="J290">
        <v>33</v>
      </c>
      <c r="K290" t="s">
        <v>102</v>
      </c>
      <c r="L290" t="s">
        <v>138</v>
      </c>
      <c r="M290">
        <v>0</v>
      </c>
      <c r="N290">
        <v>0</v>
      </c>
      <c r="O290">
        <v>0</v>
      </c>
      <c r="P290">
        <v>0</v>
      </c>
      <c r="Q290">
        <v>0</v>
      </c>
      <c r="R290">
        <v>17</v>
      </c>
      <c r="S290">
        <v>0</v>
      </c>
      <c r="T290">
        <v>0</v>
      </c>
      <c r="U290">
        <v>0</v>
      </c>
      <c r="V290">
        <v>0</v>
      </c>
      <c r="W290">
        <v>10</v>
      </c>
      <c r="X290">
        <v>0</v>
      </c>
      <c r="Y290">
        <v>0</v>
      </c>
      <c r="Z290">
        <v>39</v>
      </c>
      <c r="AA290">
        <v>0</v>
      </c>
      <c r="AB290">
        <v>0</v>
      </c>
      <c r="AC290">
        <v>0</v>
      </c>
      <c r="AD290">
        <v>15</v>
      </c>
      <c r="AE290">
        <v>2.5</v>
      </c>
      <c r="AF290">
        <v>0</v>
      </c>
      <c r="AG290">
        <v>0</v>
      </c>
      <c r="AH290">
        <v>62</v>
      </c>
      <c r="AI290">
        <v>24.5</v>
      </c>
      <c r="AJ290">
        <v>0</v>
      </c>
      <c r="AK290">
        <v>0</v>
      </c>
      <c r="AL290">
        <v>0</v>
      </c>
      <c r="AM290">
        <v>6</v>
      </c>
      <c r="AN290">
        <v>0</v>
      </c>
      <c r="AO290">
        <v>0</v>
      </c>
      <c r="AP290">
        <v>0</v>
      </c>
      <c r="AQ290">
        <v>0</v>
      </c>
      <c r="AR290">
        <v>0</v>
      </c>
      <c r="AS290">
        <v>0</v>
      </c>
      <c r="AT290">
        <v>0</v>
      </c>
      <c r="AU290">
        <v>0</v>
      </c>
      <c r="AV290">
        <v>0</v>
      </c>
      <c r="AW290">
        <v>0</v>
      </c>
      <c r="AX290">
        <v>34</v>
      </c>
      <c r="AY290">
        <v>105.5</v>
      </c>
      <c r="AZ290">
        <v>0</v>
      </c>
      <c r="BA290">
        <v>0</v>
      </c>
      <c r="BB290">
        <v>0</v>
      </c>
      <c r="BC290">
        <v>0</v>
      </c>
      <c r="BD290">
        <v>0</v>
      </c>
      <c r="BE290">
        <v>0</v>
      </c>
      <c r="BF290">
        <v>0</v>
      </c>
      <c r="BG290">
        <v>0</v>
      </c>
      <c r="BH290">
        <v>0</v>
      </c>
      <c r="BI290">
        <v>0</v>
      </c>
      <c r="BJ290">
        <v>0</v>
      </c>
      <c r="BK290">
        <v>0</v>
      </c>
      <c r="BL290">
        <v>0</v>
      </c>
      <c r="BM290">
        <v>0</v>
      </c>
      <c r="BN290">
        <v>14</v>
      </c>
      <c r="BO290">
        <v>0</v>
      </c>
      <c r="BP290">
        <v>5</v>
      </c>
      <c r="BQ290">
        <v>0.5</v>
      </c>
      <c r="BR290">
        <v>0</v>
      </c>
      <c r="BS290">
        <v>0</v>
      </c>
      <c r="BT290">
        <v>0</v>
      </c>
      <c r="BU290">
        <v>0</v>
      </c>
      <c r="BV290">
        <v>0</v>
      </c>
      <c r="BW290">
        <v>0</v>
      </c>
      <c r="BX290">
        <v>0</v>
      </c>
      <c r="BY290">
        <v>335</v>
      </c>
    </row>
    <row r="291" spans="1:77" hidden="1" x14ac:dyDescent="0.25">
      <c r="A291" t="str">
        <f t="shared" si="8"/>
        <v>201075 Építőipari foglalkozásokI7 Technikum</v>
      </c>
      <c r="B291" t="str">
        <f t="shared" si="9"/>
        <v>201075 Építőipari foglalkozásokI7 Technikum</v>
      </c>
      <c r="C291">
        <v>4693</v>
      </c>
      <c r="D291" t="s">
        <v>168</v>
      </c>
      <c r="E291" t="s">
        <v>169</v>
      </c>
      <c r="F291" s="4" t="s">
        <v>170</v>
      </c>
      <c r="H291" t="s">
        <v>163</v>
      </c>
      <c r="I291">
        <v>645</v>
      </c>
      <c r="J291">
        <v>34</v>
      </c>
      <c r="K291" t="s">
        <v>103</v>
      </c>
      <c r="L291" t="s">
        <v>139</v>
      </c>
      <c r="M291">
        <v>36</v>
      </c>
      <c r="N291">
        <v>0</v>
      </c>
      <c r="O291">
        <v>0</v>
      </c>
      <c r="P291">
        <v>18</v>
      </c>
      <c r="Q291">
        <v>59</v>
      </c>
      <c r="R291">
        <v>0</v>
      </c>
      <c r="S291">
        <v>4</v>
      </c>
      <c r="T291">
        <v>6</v>
      </c>
      <c r="U291">
        <v>0</v>
      </c>
      <c r="V291">
        <v>0</v>
      </c>
      <c r="W291">
        <v>17</v>
      </c>
      <c r="X291">
        <v>0</v>
      </c>
      <c r="Y291">
        <v>6</v>
      </c>
      <c r="Z291">
        <v>4</v>
      </c>
      <c r="AA291">
        <v>35</v>
      </c>
      <c r="AB291">
        <v>47</v>
      </c>
      <c r="AC291">
        <v>30</v>
      </c>
      <c r="AD291">
        <v>0</v>
      </c>
      <c r="AE291">
        <v>13</v>
      </c>
      <c r="AF291">
        <v>34</v>
      </c>
      <c r="AG291">
        <v>0</v>
      </c>
      <c r="AH291">
        <v>0</v>
      </c>
      <c r="AI291">
        <v>58</v>
      </c>
      <c r="AJ291">
        <v>220</v>
      </c>
      <c r="AK291">
        <v>93</v>
      </c>
      <c r="AL291">
        <v>1</v>
      </c>
      <c r="AM291">
        <v>907</v>
      </c>
      <c r="AN291">
        <v>37</v>
      </c>
      <c r="AO291">
        <v>38</v>
      </c>
      <c r="AP291">
        <v>6</v>
      </c>
      <c r="AQ291">
        <v>0</v>
      </c>
      <c r="AR291">
        <v>0</v>
      </c>
      <c r="AS291">
        <v>0</v>
      </c>
      <c r="AT291">
        <v>0</v>
      </c>
      <c r="AU291">
        <v>0</v>
      </c>
      <c r="AV291">
        <v>2</v>
      </c>
      <c r="AW291">
        <v>0</v>
      </c>
      <c r="AX291">
        <v>0</v>
      </c>
      <c r="AY291">
        <v>47</v>
      </c>
      <c r="AZ291">
        <v>8</v>
      </c>
      <c r="BA291">
        <v>0</v>
      </c>
      <c r="BB291">
        <v>0</v>
      </c>
      <c r="BC291">
        <v>118</v>
      </c>
      <c r="BD291">
        <v>51</v>
      </c>
      <c r="BE291">
        <v>0</v>
      </c>
      <c r="BF291">
        <v>21</v>
      </c>
      <c r="BG291">
        <v>0</v>
      </c>
      <c r="BH291">
        <v>0</v>
      </c>
      <c r="BI291">
        <v>0</v>
      </c>
      <c r="BJ291">
        <v>0</v>
      </c>
      <c r="BK291">
        <v>0</v>
      </c>
      <c r="BL291">
        <v>0</v>
      </c>
      <c r="BM291">
        <v>0</v>
      </c>
      <c r="BN291">
        <v>20</v>
      </c>
      <c r="BO291">
        <v>31</v>
      </c>
      <c r="BP291">
        <v>55</v>
      </c>
      <c r="BQ291">
        <v>6</v>
      </c>
      <c r="BR291">
        <v>4</v>
      </c>
      <c r="BS291">
        <v>7</v>
      </c>
      <c r="BT291">
        <v>3</v>
      </c>
      <c r="BU291">
        <v>0</v>
      </c>
      <c r="BV291">
        <v>0</v>
      </c>
      <c r="BW291">
        <v>43</v>
      </c>
      <c r="BX291">
        <v>0</v>
      </c>
      <c r="BY291">
        <v>2085</v>
      </c>
    </row>
    <row r="292" spans="1:77" hidden="1" x14ac:dyDescent="0.25">
      <c r="A292" t="str">
        <f t="shared" si="8"/>
        <v>201079 Egyéb ipari és építőipari foglalkozásokI7 Technikum</v>
      </c>
      <c r="B292" t="str">
        <f t="shared" si="9"/>
        <v>201079 Egyéb ipari és építőipari foglalkozásokI7 Technikum</v>
      </c>
      <c r="C292">
        <v>4694</v>
      </c>
      <c r="D292" t="s">
        <v>168</v>
      </c>
      <c r="E292" t="s">
        <v>169</v>
      </c>
      <c r="F292" s="4" t="s">
        <v>170</v>
      </c>
      <c r="H292" t="s">
        <v>163</v>
      </c>
      <c r="I292">
        <v>646</v>
      </c>
      <c r="J292">
        <v>35</v>
      </c>
      <c r="K292" t="s">
        <v>140</v>
      </c>
      <c r="L292" t="s">
        <v>141</v>
      </c>
      <c r="M292">
        <v>0</v>
      </c>
      <c r="N292">
        <v>0</v>
      </c>
      <c r="O292">
        <v>0</v>
      </c>
      <c r="P292">
        <v>10</v>
      </c>
      <c r="Q292">
        <v>0</v>
      </c>
      <c r="R292">
        <v>0</v>
      </c>
      <c r="S292">
        <v>0</v>
      </c>
      <c r="T292">
        <v>0</v>
      </c>
      <c r="U292">
        <v>0</v>
      </c>
      <c r="V292">
        <v>0</v>
      </c>
      <c r="W292">
        <v>0</v>
      </c>
      <c r="X292">
        <v>0</v>
      </c>
      <c r="Y292">
        <v>0</v>
      </c>
      <c r="Z292">
        <v>0</v>
      </c>
      <c r="AA292">
        <v>0</v>
      </c>
      <c r="AB292">
        <v>0</v>
      </c>
      <c r="AC292">
        <v>0</v>
      </c>
      <c r="AD292">
        <v>0</v>
      </c>
      <c r="AE292">
        <v>0</v>
      </c>
      <c r="AF292">
        <v>0</v>
      </c>
      <c r="AG292">
        <v>0</v>
      </c>
      <c r="AH292">
        <v>0</v>
      </c>
      <c r="AI292">
        <v>0</v>
      </c>
      <c r="AJ292">
        <v>5</v>
      </c>
      <c r="AK292">
        <v>0</v>
      </c>
      <c r="AL292">
        <v>6.5</v>
      </c>
      <c r="AM292">
        <v>12.166666666666668</v>
      </c>
      <c r="AN292">
        <v>20.5</v>
      </c>
      <c r="AO292">
        <v>9</v>
      </c>
      <c r="AP292">
        <v>23</v>
      </c>
      <c r="AQ292">
        <v>0</v>
      </c>
      <c r="AR292">
        <v>0</v>
      </c>
      <c r="AS292">
        <v>0</v>
      </c>
      <c r="AT292">
        <v>30</v>
      </c>
      <c r="AU292">
        <v>0</v>
      </c>
      <c r="AV292">
        <v>0</v>
      </c>
      <c r="AW292">
        <v>0</v>
      </c>
      <c r="AX292">
        <v>0</v>
      </c>
      <c r="AY292">
        <v>0</v>
      </c>
      <c r="AZ292">
        <v>0</v>
      </c>
      <c r="BA292">
        <v>0</v>
      </c>
      <c r="BB292">
        <v>0</v>
      </c>
      <c r="BC292">
        <v>0</v>
      </c>
      <c r="BD292">
        <v>0</v>
      </c>
      <c r="BE292">
        <v>0</v>
      </c>
      <c r="BF292">
        <v>0</v>
      </c>
      <c r="BG292">
        <v>0</v>
      </c>
      <c r="BH292">
        <v>0.5</v>
      </c>
      <c r="BI292">
        <v>0</v>
      </c>
      <c r="BJ292">
        <v>0</v>
      </c>
      <c r="BK292">
        <v>0</v>
      </c>
      <c r="BL292">
        <v>0</v>
      </c>
      <c r="BM292">
        <v>0</v>
      </c>
      <c r="BN292">
        <v>156</v>
      </c>
      <c r="BO292">
        <v>8.3333333333333321</v>
      </c>
      <c r="BP292">
        <v>3.5</v>
      </c>
      <c r="BQ292">
        <v>0.5</v>
      </c>
      <c r="BR292">
        <v>0</v>
      </c>
      <c r="BS292">
        <v>0</v>
      </c>
      <c r="BT292">
        <v>0</v>
      </c>
      <c r="BU292">
        <v>0</v>
      </c>
      <c r="BV292">
        <v>0</v>
      </c>
      <c r="BW292">
        <v>3.5</v>
      </c>
      <c r="BX292">
        <v>0</v>
      </c>
      <c r="BY292">
        <v>288.5</v>
      </c>
    </row>
    <row r="293" spans="1:77" hidden="1" x14ac:dyDescent="0.25">
      <c r="A293" t="str">
        <f t="shared" si="8"/>
        <v>201081 Feldolgozóipari gépek kezelőiI7 Technikum</v>
      </c>
      <c r="B293" t="str">
        <f t="shared" si="9"/>
        <v>201081 Feldolgozóipari gépek kezelőiI7 Technikum</v>
      </c>
      <c r="C293">
        <v>4695</v>
      </c>
      <c r="D293" t="s">
        <v>168</v>
      </c>
      <c r="E293" t="s">
        <v>169</v>
      </c>
      <c r="F293" s="4" t="s">
        <v>170</v>
      </c>
      <c r="H293" t="s">
        <v>163</v>
      </c>
      <c r="I293">
        <v>647</v>
      </c>
      <c r="J293">
        <v>36</v>
      </c>
      <c r="K293" t="s">
        <v>104</v>
      </c>
      <c r="L293" t="s">
        <v>105</v>
      </c>
      <c r="M293">
        <v>3</v>
      </c>
      <c r="N293">
        <v>9</v>
      </c>
      <c r="O293">
        <v>0</v>
      </c>
      <c r="P293">
        <v>20</v>
      </c>
      <c r="Q293">
        <v>139</v>
      </c>
      <c r="R293">
        <v>160.5</v>
      </c>
      <c r="S293">
        <v>25.5</v>
      </c>
      <c r="T293">
        <v>65</v>
      </c>
      <c r="U293">
        <v>0</v>
      </c>
      <c r="V293">
        <v>170.66666666666666</v>
      </c>
      <c r="W293">
        <v>259</v>
      </c>
      <c r="X293">
        <v>386.5</v>
      </c>
      <c r="Y293">
        <v>210.83333333333331</v>
      </c>
      <c r="Z293">
        <v>346</v>
      </c>
      <c r="AA293">
        <v>199.66666666666666</v>
      </c>
      <c r="AB293">
        <v>86.833333333333329</v>
      </c>
      <c r="AC293">
        <v>218.33333333333331</v>
      </c>
      <c r="AD293">
        <v>22.333333333333332</v>
      </c>
      <c r="AE293">
        <v>61.666666666666664</v>
      </c>
      <c r="AF293">
        <v>178.33333333333331</v>
      </c>
      <c r="AG293">
        <v>0</v>
      </c>
      <c r="AH293">
        <v>34.5</v>
      </c>
      <c r="AI293">
        <v>7.5</v>
      </c>
      <c r="AJ293">
        <v>2.6666666666666665</v>
      </c>
      <c r="AK293">
        <v>0</v>
      </c>
      <c r="AL293">
        <v>0</v>
      </c>
      <c r="AM293">
        <v>7</v>
      </c>
      <c r="AN293">
        <v>0</v>
      </c>
      <c r="AO293">
        <v>47</v>
      </c>
      <c r="AP293">
        <v>0</v>
      </c>
      <c r="AQ293">
        <v>0</v>
      </c>
      <c r="AR293">
        <v>0</v>
      </c>
      <c r="AS293">
        <v>0</v>
      </c>
      <c r="AT293">
        <v>0</v>
      </c>
      <c r="AU293">
        <v>0</v>
      </c>
      <c r="AV293">
        <v>0</v>
      </c>
      <c r="AW293">
        <v>0</v>
      </c>
      <c r="AX293">
        <v>0</v>
      </c>
      <c r="AY293">
        <v>0</v>
      </c>
      <c r="AZ293">
        <v>7</v>
      </c>
      <c r="BA293">
        <v>0</v>
      </c>
      <c r="BB293">
        <v>0</v>
      </c>
      <c r="BC293">
        <v>0</v>
      </c>
      <c r="BD293">
        <v>2.333333333333333</v>
      </c>
      <c r="BE293">
        <v>0</v>
      </c>
      <c r="BF293">
        <v>3</v>
      </c>
      <c r="BG293">
        <v>10.5</v>
      </c>
      <c r="BH293">
        <v>0</v>
      </c>
      <c r="BI293">
        <v>0</v>
      </c>
      <c r="BJ293">
        <v>0</v>
      </c>
      <c r="BK293">
        <v>0</v>
      </c>
      <c r="BL293">
        <v>48.5</v>
      </c>
      <c r="BM293">
        <v>0</v>
      </c>
      <c r="BN293">
        <v>0</v>
      </c>
      <c r="BO293">
        <v>0</v>
      </c>
      <c r="BP293">
        <v>1.3333333333333333</v>
      </c>
      <c r="BQ293">
        <v>0</v>
      </c>
      <c r="BR293">
        <v>28</v>
      </c>
      <c r="BS293">
        <v>0.5</v>
      </c>
      <c r="BT293">
        <v>0</v>
      </c>
      <c r="BU293">
        <v>0</v>
      </c>
      <c r="BV293">
        <v>0</v>
      </c>
      <c r="BW293">
        <v>0</v>
      </c>
      <c r="BX293">
        <v>0</v>
      </c>
      <c r="BY293">
        <v>2762.0000000000005</v>
      </c>
    </row>
    <row r="294" spans="1:77" hidden="1" x14ac:dyDescent="0.25">
      <c r="A294" t="str">
        <f t="shared" si="8"/>
        <v>201082 ÖsszeszerelőkI7 Technikum</v>
      </c>
      <c r="B294" t="str">
        <f t="shared" si="9"/>
        <v>201082 ÖsszeszerelőkI7 Technikum</v>
      </c>
      <c r="C294">
        <v>4696</v>
      </c>
      <c r="D294" t="s">
        <v>168</v>
      </c>
      <c r="E294" t="s">
        <v>169</v>
      </c>
      <c r="F294" s="4" t="s">
        <v>170</v>
      </c>
      <c r="H294" t="s">
        <v>163</v>
      </c>
      <c r="I294">
        <v>648</v>
      </c>
      <c r="J294">
        <v>37</v>
      </c>
      <c r="K294" t="s">
        <v>106</v>
      </c>
      <c r="L294" t="s">
        <v>142</v>
      </c>
      <c r="M294">
        <v>0</v>
      </c>
      <c r="N294">
        <v>0</v>
      </c>
      <c r="O294">
        <v>0</v>
      </c>
      <c r="P294">
        <v>0</v>
      </c>
      <c r="Q294">
        <v>0</v>
      </c>
      <c r="R294">
        <v>0</v>
      </c>
      <c r="S294">
        <v>0</v>
      </c>
      <c r="T294">
        <v>4</v>
      </c>
      <c r="U294">
        <v>0</v>
      </c>
      <c r="V294">
        <v>14.666666666666666</v>
      </c>
      <c r="W294">
        <v>13</v>
      </c>
      <c r="X294">
        <v>0</v>
      </c>
      <c r="Y294">
        <v>21.333333333333332</v>
      </c>
      <c r="Z294">
        <v>0</v>
      </c>
      <c r="AA294">
        <v>0</v>
      </c>
      <c r="AB294">
        <v>12.666666666666664</v>
      </c>
      <c r="AC294">
        <v>472.33333333333331</v>
      </c>
      <c r="AD294">
        <v>67</v>
      </c>
      <c r="AE294">
        <v>9.6666666666666661</v>
      </c>
      <c r="AF294">
        <v>282.66666666666669</v>
      </c>
      <c r="AG294">
        <v>0</v>
      </c>
      <c r="AH294">
        <v>7</v>
      </c>
      <c r="AI294">
        <v>0</v>
      </c>
      <c r="AJ294">
        <v>0</v>
      </c>
      <c r="AK294">
        <v>0</v>
      </c>
      <c r="AL294">
        <v>0</v>
      </c>
      <c r="AM294">
        <v>7</v>
      </c>
      <c r="AN294">
        <v>0</v>
      </c>
      <c r="AO294">
        <v>0</v>
      </c>
      <c r="AP294">
        <v>0</v>
      </c>
      <c r="AQ294">
        <v>0</v>
      </c>
      <c r="AR294">
        <v>0</v>
      </c>
      <c r="AS294">
        <v>0</v>
      </c>
      <c r="AT294">
        <v>0</v>
      </c>
      <c r="AU294">
        <v>0</v>
      </c>
      <c r="AV294">
        <v>0</v>
      </c>
      <c r="AW294">
        <v>0</v>
      </c>
      <c r="AX294">
        <v>0</v>
      </c>
      <c r="AY294">
        <v>0</v>
      </c>
      <c r="AZ294">
        <v>7</v>
      </c>
      <c r="BA294">
        <v>0</v>
      </c>
      <c r="BB294">
        <v>0</v>
      </c>
      <c r="BC294">
        <v>0</v>
      </c>
      <c r="BD294">
        <v>0</v>
      </c>
      <c r="BE294">
        <v>0</v>
      </c>
      <c r="BF294">
        <v>0</v>
      </c>
      <c r="BG294">
        <v>0</v>
      </c>
      <c r="BH294">
        <v>0</v>
      </c>
      <c r="BI294">
        <v>0</v>
      </c>
      <c r="BJ294">
        <v>0</v>
      </c>
      <c r="BK294">
        <v>0</v>
      </c>
      <c r="BL294">
        <v>39</v>
      </c>
      <c r="BM294">
        <v>0</v>
      </c>
      <c r="BN294">
        <v>0</v>
      </c>
      <c r="BO294">
        <v>0</v>
      </c>
      <c r="BP294">
        <v>0</v>
      </c>
      <c r="BQ294">
        <v>0</v>
      </c>
      <c r="BR294">
        <v>0</v>
      </c>
      <c r="BS294">
        <v>0</v>
      </c>
      <c r="BT294">
        <v>0</v>
      </c>
      <c r="BU294">
        <v>0</v>
      </c>
      <c r="BV294">
        <v>0</v>
      </c>
      <c r="BW294">
        <v>0</v>
      </c>
      <c r="BX294">
        <v>0</v>
      </c>
      <c r="BY294">
        <v>957.33333333333326</v>
      </c>
    </row>
    <row r="295" spans="1:77" hidden="1" x14ac:dyDescent="0.25">
      <c r="A295" t="str">
        <f t="shared" si="8"/>
        <v>201083 Helyhez kötött gépek kezelőiI7 Technikum</v>
      </c>
      <c r="B295" t="str">
        <f t="shared" si="9"/>
        <v>201083 Helyhez kötött gépek kezelőiI7 Technikum</v>
      </c>
      <c r="C295">
        <v>4697</v>
      </c>
      <c r="D295" t="s">
        <v>168</v>
      </c>
      <c r="E295" t="s">
        <v>169</v>
      </c>
      <c r="F295" s="4" t="s">
        <v>170</v>
      </c>
      <c r="H295" t="s">
        <v>163</v>
      </c>
      <c r="I295">
        <v>649</v>
      </c>
      <c r="J295">
        <v>38</v>
      </c>
      <c r="K295" t="s">
        <v>107</v>
      </c>
      <c r="L295" t="s">
        <v>143</v>
      </c>
      <c r="M295">
        <v>3</v>
      </c>
      <c r="N295">
        <v>0</v>
      </c>
      <c r="O295">
        <v>0</v>
      </c>
      <c r="P295">
        <v>76</v>
      </c>
      <c r="Q295">
        <v>126.5</v>
      </c>
      <c r="R295">
        <v>0</v>
      </c>
      <c r="S295">
        <v>0</v>
      </c>
      <c r="T295">
        <v>0</v>
      </c>
      <c r="U295">
        <v>0</v>
      </c>
      <c r="V295">
        <v>333</v>
      </c>
      <c r="W295">
        <v>8.5</v>
      </c>
      <c r="X295">
        <v>17</v>
      </c>
      <c r="Y295">
        <v>0</v>
      </c>
      <c r="Z295">
        <v>7.5</v>
      </c>
      <c r="AA295">
        <v>0</v>
      </c>
      <c r="AB295">
        <v>21.5</v>
      </c>
      <c r="AC295">
        <v>39</v>
      </c>
      <c r="AD295">
        <v>0</v>
      </c>
      <c r="AE295">
        <v>0</v>
      </c>
      <c r="AF295">
        <v>0</v>
      </c>
      <c r="AG295">
        <v>0</v>
      </c>
      <c r="AH295">
        <v>0</v>
      </c>
      <c r="AI295">
        <v>5</v>
      </c>
      <c r="AJ295">
        <v>455</v>
      </c>
      <c r="AK295">
        <v>165.5</v>
      </c>
      <c r="AL295">
        <v>23.5</v>
      </c>
      <c r="AM295">
        <v>75.5</v>
      </c>
      <c r="AN295">
        <v>0</v>
      </c>
      <c r="AO295">
        <v>3</v>
      </c>
      <c r="AP295">
        <v>0</v>
      </c>
      <c r="AQ295">
        <v>10.5</v>
      </c>
      <c r="AR295">
        <v>0</v>
      </c>
      <c r="AS295">
        <v>0</v>
      </c>
      <c r="AT295">
        <v>6</v>
      </c>
      <c r="AU295">
        <v>0</v>
      </c>
      <c r="AV295">
        <v>37.5</v>
      </c>
      <c r="AW295">
        <v>0</v>
      </c>
      <c r="AX295">
        <v>0</v>
      </c>
      <c r="AY295">
        <v>0</v>
      </c>
      <c r="AZ295">
        <v>0</v>
      </c>
      <c r="BA295">
        <v>0</v>
      </c>
      <c r="BB295">
        <v>0</v>
      </c>
      <c r="BC295">
        <v>0</v>
      </c>
      <c r="BD295">
        <v>11.5</v>
      </c>
      <c r="BE295">
        <v>0</v>
      </c>
      <c r="BF295">
        <v>3</v>
      </c>
      <c r="BG295">
        <v>0</v>
      </c>
      <c r="BH295">
        <v>0</v>
      </c>
      <c r="BI295">
        <v>0</v>
      </c>
      <c r="BJ295">
        <v>0</v>
      </c>
      <c r="BK295">
        <v>6</v>
      </c>
      <c r="BL295">
        <v>8</v>
      </c>
      <c r="BM295">
        <v>0</v>
      </c>
      <c r="BN295">
        <v>21</v>
      </c>
      <c r="BO295">
        <v>43</v>
      </c>
      <c r="BP295">
        <v>13.5</v>
      </c>
      <c r="BQ295">
        <v>40</v>
      </c>
      <c r="BR295">
        <v>4.5</v>
      </c>
      <c r="BS295">
        <v>1</v>
      </c>
      <c r="BT295">
        <v>15.5</v>
      </c>
      <c r="BU295">
        <v>0</v>
      </c>
      <c r="BV295">
        <v>0</v>
      </c>
      <c r="BW295">
        <v>2.5</v>
      </c>
      <c r="BX295">
        <v>0</v>
      </c>
      <c r="BY295">
        <v>1583</v>
      </c>
    </row>
    <row r="296" spans="1:77" hidden="1" x14ac:dyDescent="0.25">
      <c r="A296" t="str">
        <f t="shared" si="8"/>
        <v>201084 Járművezetők és mobil gépek kezelőiI7 Technikum</v>
      </c>
      <c r="B296" t="str">
        <f t="shared" si="9"/>
        <v>201084 Járművezetők és mobil gépek kezelőiI7 Technikum</v>
      </c>
      <c r="C296">
        <v>4698</v>
      </c>
      <c r="D296" t="s">
        <v>168</v>
      </c>
      <c r="E296" t="s">
        <v>169</v>
      </c>
      <c r="F296" s="4" t="s">
        <v>170</v>
      </c>
      <c r="H296" t="s">
        <v>163</v>
      </c>
      <c r="I296">
        <v>650</v>
      </c>
      <c r="J296">
        <v>39</v>
      </c>
      <c r="K296" t="s">
        <v>144</v>
      </c>
      <c r="L296" t="s">
        <v>145</v>
      </c>
      <c r="M296">
        <v>132</v>
      </c>
      <c r="N296">
        <v>52</v>
      </c>
      <c r="O296">
        <v>0</v>
      </c>
      <c r="P296">
        <v>26</v>
      </c>
      <c r="Q296">
        <v>122.5</v>
      </c>
      <c r="R296">
        <v>5</v>
      </c>
      <c r="S296">
        <v>0</v>
      </c>
      <c r="T296">
        <v>0</v>
      </c>
      <c r="U296">
        <v>5</v>
      </c>
      <c r="V296">
        <v>22</v>
      </c>
      <c r="W296">
        <v>0</v>
      </c>
      <c r="X296">
        <v>0</v>
      </c>
      <c r="Y296">
        <v>63</v>
      </c>
      <c r="Z296">
        <v>0</v>
      </c>
      <c r="AA296">
        <v>0</v>
      </c>
      <c r="AB296">
        <v>18</v>
      </c>
      <c r="AC296">
        <v>0</v>
      </c>
      <c r="AD296">
        <v>0</v>
      </c>
      <c r="AE296">
        <v>0</v>
      </c>
      <c r="AF296">
        <v>0</v>
      </c>
      <c r="AG296">
        <v>13</v>
      </c>
      <c r="AH296">
        <v>0</v>
      </c>
      <c r="AI296">
        <v>0</v>
      </c>
      <c r="AJ296">
        <v>23</v>
      </c>
      <c r="AK296">
        <v>0</v>
      </c>
      <c r="AL296">
        <v>103</v>
      </c>
      <c r="AM296">
        <v>198</v>
      </c>
      <c r="AN296">
        <v>42</v>
      </c>
      <c r="AO296">
        <v>262</v>
      </c>
      <c r="AP296">
        <v>150</v>
      </c>
      <c r="AQ296">
        <v>683</v>
      </c>
      <c r="AR296">
        <v>22</v>
      </c>
      <c r="AS296">
        <v>5</v>
      </c>
      <c r="AT296">
        <v>1029</v>
      </c>
      <c r="AU296">
        <v>84</v>
      </c>
      <c r="AV296">
        <v>57</v>
      </c>
      <c r="AW296">
        <v>6</v>
      </c>
      <c r="AX296">
        <v>0</v>
      </c>
      <c r="AY296">
        <v>0</v>
      </c>
      <c r="AZ296">
        <v>0</v>
      </c>
      <c r="BA296">
        <v>0</v>
      </c>
      <c r="BB296">
        <v>0</v>
      </c>
      <c r="BC296">
        <v>0</v>
      </c>
      <c r="BD296">
        <v>16</v>
      </c>
      <c r="BE296">
        <v>0</v>
      </c>
      <c r="BF296">
        <v>0</v>
      </c>
      <c r="BG296">
        <v>0</v>
      </c>
      <c r="BH296">
        <v>0</v>
      </c>
      <c r="BI296">
        <v>0</v>
      </c>
      <c r="BJ296">
        <v>0</v>
      </c>
      <c r="BK296">
        <v>0</v>
      </c>
      <c r="BL296">
        <v>1</v>
      </c>
      <c r="BM296">
        <v>0</v>
      </c>
      <c r="BN296">
        <v>36</v>
      </c>
      <c r="BO296">
        <v>41.5</v>
      </c>
      <c r="BP296">
        <v>4.5</v>
      </c>
      <c r="BQ296">
        <v>16.5</v>
      </c>
      <c r="BR296">
        <v>18.5</v>
      </c>
      <c r="BS296">
        <v>4</v>
      </c>
      <c r="BT296">
        <v>1</v>
      </c>
      <c r="BU296">
        <v>0</v>
      </c>
      <c r="BV296">
        <v>0</v>
      </c>
      <c r="BW296">
        <v>0</v>
      </c>
      <c r="BX296">
        <v>0</v>
      </c>
      <c r="BY296">
        <v>3261.5</v>
      </c>
    </row>
    <row r="297" spans="1:77" hidden="1" x14ac:dyDescent="0.25">
      <c r="A297" t="str">
        <f t="shared" si="8"/>
        <v>201091 Takarítók és hasonló jellegű egyszerű foglalkozásokI7 Technikum</v>
      </c>
      <c r="B297" t="str">
        <f t="shared" si="9"/>
        <v>201091 Takarítók és hasonló jellegű egyszerű foglalkozásokI7 Technikum</v>
      </c>
      <c r="C297">
        <v>4699</v>
      </c>
      <c r="D297" t="s">
        <v>168</v>
      </c>
      <c r="E297" t="s">
        <v>169</v>
      </c>
      <c r="F297" s="4" t="s">
        <v>170</v>
      </c>
      <c r="H297" t="s">
        <v>163</v>
      </c>
      <c r="I297">
        <v>651</v>
      </c>
      <c r="J297">
        <v>40</v>
      </c>
      <c r="K297" t="s">
        <v>108</v>
      </c>
      <c r="L297" t="s">
        <v>146</v>
      </c>
      <c r="M297">
        <v>0</v>
      </c>
      <c r="N297">
        <v>0</v>
      </c>
      <c r="O297">
        <v>0</v>
      </c>
      <c r="P297">
        <v>0</v>
      </c>
      <c r="Q297">
        <v>0</v>
      </c>
      <c r="R297">
        <v>0</v>
      </c>
      <c r="S297">
        <v>0</v>
      </c>
      <c r="T297">
        <v>28</v>
      </c>
      <c r="U297">
        <v>0</v>
      </c>
      <c r="V297">
        <v>0</v>
      </c>
      <c r="W297">
        <v>0</v>
      </c>
      <c r="X297">
        <v>29</v>
      </c>
      <c r="Y297">
        <v>4</v>
      </c>
      <c r="Z297">
        <v>0</v>
      </c>
      <c r="AA297">
        <v>0</v>
      </c>
      <c r="AB297">
        <v>0</v>
      </c>
      <c r="AC297">
        <v>16</v>
      </c>
      <c r="AD297">
        <v>0</v>
      </c>
      <c r="AE297">
        <v>0</v>
      </c>
      <c r="AF297">
        <v>0</v>
      </c>
      <c r="AG297">
        <v>0</v>
      </c>
      <c r="AH297">
        <v>0</v>
      </c>
      <c r="AI297">
        <v>1</v>
      </c>
      <c r="AJ297">
        <v>0</v>
      </c>
      <c r="AK297">
        <v>0</v>
      </c>
      <c r="AL297">
        <v>0</v>
      </c>
      <c r="AM297">
        <v>0</v>
      </c>
      <c r="AN297">
        <v>0</v>
      </c>
      <c r="AO297">
        <v>13</v>
      </c>
      <c r="AP297">
        <v>0</v>
      </c>
      <c r="AQ297">
        <v>0</v>
      </c>
      <c r="AR297">
        <v>0</v>
      </c>
      <c r="AS297">
        <v>0</v>
      </c>
      <c r="AT297">
        <v>0</v>
      </c>
      <c r="AU297">
        <v>0</v>
      </c>
      <c r="AV297">
        <v>122.5</v>
      </c>
      <c r="AW297">
        <v>0</v>
      </c>
      <c r="AX297">
        <v>0</v>
      </c>
      <c r="AY297">
        <v>0</v>
      </c>
      <c r="AZ297">
        <v>0</v>
      </c>
      <c r="BA297">
        <v>0</v>
      </c>
      <c r="BB297">
        <v>0</v>
      </c>
      <c r="BC297">
        <v>0</v>
      </c>
      <c r="BD297">
        <v>38</v>
      </c>
      <c r="BE297">
        <v>0</v>
      </c>
      <c r="BF297">
        <v>0</v>
      </c>
      <c r="BG297">
        <v>1</v>
      </c>
      <c r="BH297">
        <v>0</v>
      </c>
      <c r="BI297">
        <v>0</v>
      </c>
      <c r="BJ297">
        <v>0</v>
      </c>
      <c r="BK297">
        <v>0</v>
      </c>
      <c r="BL297">
        <v>2</v>
      </c>
      <c r="BM297">
        <v>0</v>
      </c>
      <c r="BN297">
        <v>15</v>
      </c>
      <c r="BO297">
        <v>81</v>
      </c>
      <c r="BP297">
        <v>50</v>
      </c>
      <c r="BQ297">
        <v>14</v>
      </c>
      <c r="BR297">
        <v>4.5</v>
      </c>
      <c r="BS297">
        <v>6</v>
      </c>
      <c r="BT297">
        <v>2</v>
      </c>
      <c r="BU297">
        <v>0</v>
      </c>
      <c r="BV297">
        <v>0</v>
      </c>
      <c r="BW297">
        <v>0.5</v>
      </c>
      <c r="BX297">
        <v>0</v>
      </c>
      <c r="BY297">
        <v>427.5</v>
      </c>
    </row>
    <row r="298" spans="1:77" hidden="1" x14ac:dyDescent="0.25">
      <c r="A298" t="str">
        <f t="shared" si="8"/>
        <v>201092 Egyszerű szolgáltatási, szállítási és hasonló foglalkozásokI7 Technikum</v>
      </c>
      <c r="B298" t="str">
        <f t="shared" si="9"/>
        <v>201092 Egyszerű szolgáltatási, szállítási és hasonló foglalkozásokI7 Technikum</v>
      </c>
      <c r="C298">
        <v>4700</v>
      </c>
      <c r="D298" t="s">
        <v>168</v>
      </c>
      <c r="E298" t="s">
        <v>169</v>
      </c>
      <c r="F298" s="4" t="s">
        <v>170</v>
      </c>
      <c r="H298" t="s">
        <v>163</v>
      </c>
      <c r="I298">
        <v>652</v>
      </c>
      <c r="J298">
        <v>41</v>
      </c>
      <c r="K298" t="s">
        <v>109</v>
      </c>
      <c r="L298" t="s">
        <v>147</v>
      </c>
      <c r="M298">
        <v>116</v>
      </c>
      <c r="N298">
        <v>0</v>
      </c>
      <c r="O298">
        <v>0</v>
      </c>
      <c r="P298">
        <v>49</v>
      </c>
      <c r="Q298">
        <v>144.5</v>
      </c>
      <c r="R298">
        <v>108</v>
      </c>
      <c r="S298">
        <v>26.666666666666668</v>
      </c>
      <c r="T298">
        <v>10</v>
      </c>
      <c r="U298">
        <v>4</v>
      </c>
      <c r="V298">
        <v>0</v>
      </c>
      <c r="W298">
        <v>27.666666666666664</v>
      </c>
      <c r="X298">
        <v>83</v>
      </c>
      <c r="Y298">
        <v>72</v>
      </c>
      <c r="Z298">
        <v>0</v>
      </c>
      <c r="AA298">
        <v>25</v>
      </c>
      <c r="AB298">
        <v>72.666666666666657</v>
      </c>
      <c r="AC298">
        <v>72.666666666666657</v>
      </c>
      <c r="AD298">
        <v>31</v>
      </c>
      <c r="AE298">
        <v>56</v>
      </c>
      <c r="AF298">
        <v>15.333333333333334</v>
      </c>
      <c r="AG298">
        <v>0</v>
      </c>
      <c r="AH298">
        <v>64.666666666666657</v>
      </c>
      <c r="AI298">
        <v>21</v>
      </c>
      <c r="AJ298">
        <v>18</v>
      </c>
      <c r="AK298">
        <v>41</v>
      </c>
      <c r="AL298">
        <v>30.5</v>
      </c>
      <c r="AM298">
        <v>78</v>
      </c>
      <c r="AN298">
        <v>192</v>
      </c>
      <c r="AO298">
        <v>349</v>
      </c>
      <c r="AP298">
        <v>102</v>
      </c>
      <c r="AQ298">
        <v>42</v>
      </c>
      <c r="AR298">
        <v>10</v>
      </c>
      <c r="AS298">
        <v>56</v>
      </c>
      <c r="AT298">
        <v>66.666666666666657</v>
      </c>
      <c r="AU298">
        <v>0</v>
      </c>
      <c r="AV298">
        <v>147.66666666666666</v>
      </c>
      <c r="AW298">
        <v>0</v>
      </c>
      <c r="AX298">
        <v>0</v>
      </c>
      <c r="AY298">
        <v>0</v>
      </c>
      <c r="AZ298">
        <v>0</v>
      </c>
      <c r="BA298">
        <v>0</v>
      </c>
      <c r="BB298">
        <v>0</v>
      </c>
      <c r="BC298">
        <v>0</v>
      </c>
      <c r="BD298">
        <v>35</v>
      </c>
      <c r="BE298">
        <v>0</v>
      </c>
      <c r="BF298">
        <v>0</v>
      </c>
      <c r="BG298">
        <v>19.333333333333332</v>
      </c>
      <c r="BH298">
        <v>29</v>
      </c>
      <c r="BI298">
        <v>0</v>
      </c>
      <c r="BJ298">
        <v>0</v>
      </c>
      <c r="BK298">
        <v>43</v>
      </c>
      <c r="BL298">
        <v>51.333333333333336</v>
      </c>
      <c r="BM298">
        <v>0</v>
      </c>
      <c r="BN298">
        <v>71</v>
      </c>
      <c r="BO298">
        <v>223.5</v>
      </c>
      <c r="BP298">
        <v>130.33333333333334</v>
      </c>
      <c r="BQ298">
        <v>6.1666666666666661</v>
      </c>
      <c r="BR298">
        <v>31.833333333333332</v>
      </c>
      <c r="BS298">
        <v>16</v>
      </c>
      <c r="BT298">
        <v>15</v>
      </c>
      <c r="BU298">
        <v>1</v>
      </c>
      <c r="BV298">
        <v>0</v>
      </c>
      <c r="BW298">
        <v>0</v>
      </c>
      <c r="BX298">
        <v>0</v>
      </c>
      <c r="BY298">
        <v>2804.5000000000005</v>
      </c>
    </row>
    <row r="299" spans="1:77" hidden="1" x14ac:dyDescent="0.25">
      <c r="A299" t="str">
        <f t="shared" si="8"/>
        <v>201093 Egyszerű ipari, építőipari, mezőgazdasági foglalkozásokI7 Technikum</v>
      </c>
      <c r="B299" t="str">
        <f t="shared" si="9"/>
        <v>201093 Egyszerű ipari, építőipari, mezőgazdasági foglalkozásokI7 Technikum</v>
      </c>
      <c r="C299">
        <v>4701</v>
      </c>
      <c r="D299" t="s">
        <v>168</v>
      </c>
      <c r="E299" t="s">
        <v>169</v>
      </c>
      <c r="F299" s="4" t="s">
        <v>170</v>
      </c>
      <c r="H299" t="s">
        <v>163</v>
      </c>
      <c r="I299">
        <v>653</v>
      </c>
      <c r="J299">
        <v>42</v>
      </c>
      <c r="K299" t="s">
        <v>148</v>
      </c>
      <c r="L299" t="s">
        <v>149</v>
      </c>
      <c r="M299">
        <v>19</v>
      </c>
      <c r="N299">
        <v>48</v>
      </c>
      <c r="O299">
        <v>0</v>
      </c>
      <c r="P299">
        <v>0</v>
      </c>
      <c r="Q299">
        <v>24</v>
      </c>
      <c r="R299">
        <v>0</v>
      </c>
      <c r="S299">
        <v>5.333333333333333</v>
      </c>
      <c r="T299">
        <v>20</v>
      </c>
      <c r="U299">
        <v>8</v>
      </c>
      <c r="V299">
        <v>0</v>
      </c>
      <c r="W299">
        <v>11.333333333333332</v>
      </c>
      <c r="X299">
        <v>0</v>
      </c>
      <c r="Y299">
        <v>0</v>
      </c>
      <c r="Z299">
        <v>0</v>
      </c>
      <c r="AA299">
        <v>0</v>
      </c>
      <c r="AB299">
        <v>3.333333333333333</v>
      </c>
      <c r="AC299">
        <v>5.333333333333333</v>
      </c>
      <c r="AD299">
        <v>0</v>
      </c>
      <c r="AE299">
        <v>0</v>
      </c>
      <c r="AF299">
        <v>0.66666666666666663</v>
      </c>
      <c r="AG299">
        <v>0</v>
      </c>
      <c r="AH299">
        <v>15.333333333333332</v>
      </c>
      <c r="AI299">
        <v>0</v>
      </c>
      <c r="AJ299">
        <v>0</v>
      </c>
      <c r="AK299">
        <v>0</v>
      </c>
      <c r="AL299">
        <v>2</v>
      </c>
      <c r="AM299">
        <v>83.833333333333329</v>
      </c>
      <c r="AN299">
        <v>0</v>
      </c>
      <c r="AO299">
        <v>0</v>
      </c>
      <c r="AP299">
        <v>0</v>
      </c>
      <c r="AQ299">
        <v>0</v>
      </c>
      <c r="AR299">
        <v>0</v>
      </c>
      <c r="AS299">
        <v>0</v>
      </c>
      <c r="AT299">
        <v>33.333333333333329</v>
      </c>
      <c r="AU299">
        <v>0</v>
      </c>
      <c r="AV299">
        <v>19.333333333333332</v>
      </c>
      <c r="AW299">
        <v>0</v>
      </c>
      <c r="AX299">
        <v>0</v>
      </c>
      <c r="AY299">
        <v>0</v>
      </c>
      <c r="AZ299">
        <v>0</v>
      </c>
      <c r="BA299">
        <v>0</v>
      </c>
      <c r="BB299">
        <v>0</v>
      </c>
      <c r="BC299">
        <v>0</v>
      </c>
      <c r="BD299">
        <v>0</v>
      </c>
      <c r="BE299">
        <v>0</v>
      </c>
      <c r="BF299">
        <v>0</v>
      </c>
      <c r="BG299">
        <v>10.666666666666666</v>
      </c>
      <c r="BH299">
        <v>0</v>
      </c>
      <c r="BI299">
        <v>0</v>
      </c>
      <c r="BJ299">
        <v>0</v>
      </c>
      <c r="BK299">
        <v>12</v>
      </c>
      <c r="BL299">
        <v>0.66666666666666663</v>
      </c>
      <c r="BM299">
        <v>0</v>
      </c>
      <c r="BN299">
        <v>14</v>
      </c>
      <c r="BO299">
        <v>193.66666666666666</v>
      </c>
      <c r="BP299">
        <v>8.6666666666666661</v>
      </c>
      <c r="BQ299">
        <v>2.333333333333333</v>
      </c>
      <c r="BR299">
        <v>2.6666666666666665</v>
      </c>
      <c r="BS299">
        <v>0</v>
      </c>
      <c r="BT299">
        <v>10</v>
      </c>
      <c r="BU299">
        <v>0</v>
      </c>
      <c r="BV299">
        <v>0</v>
      </c>
      <c r="BW299">
        <v>0</v>
      </c>
      <c r="BX299">
        <v>0</v>
      </c>
      <c r="BY299">
        <v>553.5</v>
      </c>
    </row>
    <row r="300" spans="1:77" hidden="1" x14ac:dyDescent="0.25">
      <c r="A300" t="str">
        <f t="shared" si="8"/>
        <v>201001 Fegyveres szervek felsőfokú képesítést igénylő foglalkozásaiI8 Főiskola</v>
      </c>
      <c r="B300" t="str">
        <f t="shared" si="9"/>
        <v>201001 Fegyveres szervek felsőfokú képesítést igénylő foglalkozásaiI8 Főiskola</v>
      </c>
      <c r="C300">
        <v>5333</v>
      </c>
      <c r="D300" t="s">
        <v>168</v>
      </c>
      <c r="E300" t="s">
        <v>169</v>
      </c>
      <c r="F300" s="4" t="s">
        <v>170</v>
      </c>
      <c r="H300" t="s">
        <v>164</v>
      </c>
      <c r="I300">
        <v>612</v>
      </c>
      <c r="J300">
        <v>1</v>
      </c>
      <c r="K300" t="s">
        <v>65</v>
      </c>
      <c r="L300" t="s">
        <v>66</v>
      </c>
      <c r="M300">
        <v>0</v>
      </c>
      <c r="N300">
        <v>0</v>
      </c>
      <c r="O300">
        <v>0</v>
      </c>
      <c r="P300">
        <v>0</v>
      </c>
      <c r="Q300">
        <v>0</v>
      </c>
      <c r="R300">
        <v>0</v>
      </c>
      <c r="S300">
        <v>0</v>
      </c>
      <c r="T300">
        <v>0</v>
      </c>
      <c r="U300">
        <v>0</v>
      </c>
      <c r="V300">
        <v>0</v>
      </c>
      <c r="W300">
        <v>0</v>
      </c>
      <c r="X300">
        <v>0</v>
      </c>
      <c r="Y300">
        <v>0</v>
      </c>
      <c r="Z300">
        <v>0</v>
      </c>
      <c r="AA300">
        <v>0</v>
      </c>
      <c r="AB300">
        <v>0</v>
      </c>
      <c r="AC300">
        <v>0</v>
      </c>
      <c r="AD300">
        <v>0</v>
      </c>
      <c r="AE300">
        <v>0</v>
      </c>
      <c r="AF300">
        <v>0</v>
      </c>
      <c r="AG300">
        <v>0</v>
      </c>
      <c r="AH300">
        <v>0</v>
      </c>
      <c r="AI300">
        <v>0</v>
      </c>
      <c r="AJ300">
        <v>0</v>
      </c>
      <c r="AK300">
        <v>0</v>
      </c>
      <c r="AL300">
        <v>0</v>
      </c>
      <c r="AM300">
        <v>0</v>
      </c>
      <c r="AN300">
        <v>0</v>
      </c>
      <c r="AO300">
        <v>0</v>
      </c>
      <c r="AP300">
        <v>0</v>
      </c>
      <c r="AQ300">
        <v>0</v>
      </c>
      <c r="AR300">
        <v>0</v>
      </c>
      <c r="AS300">
        <v>0</v>
      </c>
      <c r="AT300">
        <v>0</v>
      </c>
      <c r="AU300">
        <v>0</v>
      </c>
      <c r="AV300">
        <v>0</v>
      </c>
      <c r="AW300">
        <v>0</v>
      </c>
      <c r="AX300">
        <v>0</v>
      </c>
      <c r="AY300">
        <v>0</v>
      </c>
      <c r="AZ300">
        <v>0</v>
      </c>
      <c r="BA300">
        <v>0</v>
      </c>
      <c r="BB300">
        <v>0</v>
      </c>
      <c r="BC300">
        <v>0</v>
      </c>
      <c r="BD300">
        <v>0</v>
      </c>
      <c r="BE300">
        <v>0</v>
      </c>
      <c r="BF300">
        <v>0</v>
      </c>
      <c r="BG300">
        <v>0</v>
      </c>
      <c r="BH300">
        <v>0</v>
      </c>
      <c r="BI300">
        <v>0</v>
      </c>
      <c r="BJ300">
        <v>0</v>
      </c>
      <c r="BK300">
        <v>0</v>
      </c>
      <c r="BL300">
        <v>0</v>
      </c>
      <c r="BM300">
        <v>0</v>
      </c>
      <c r="BN300">
        <v>0</v>
      </c>
      <c r="BO300">
        <v>10022</v>
      </c>
      <c r="BP300">
        <v>120</v>
      </c>
      <c r="BQ300">
        <v>0</v>
      </c>
      <c r="BR300">
        <v>0</v>
      </c>
      <c r="BS300">
        <v>0</v>
      </c>
      <c r="BT300">
        <v>0</v>
      </c>
      <c r="BU300">
        <v>0</v>
      </c>
      <c r="BV300">
        <v>0</v>
      </c>
      <c r="BW300">
        <v>0</v>
      </c>
      <c r="BX300">
        <v>0</v>
      </c>
      <c r="BY300">
        <v>10142</v>
      </c>
    </row>
    <row r="301" spans="1:77" hidden="1" x14ac:dyDescent="0.25">
      <c r="A301" t="str">
        <f t="shared" si="8"/>
        <v>201002 Fegyveres szervek középfokú képesítést igénylő foglalkozásaiI8 Főiskola</v>
      </c>
      <c r="B301" t="str">
        <f t="shared" si="9"/>
        <v>201002 Fegyveres szervek középfokú képesítést igénylő foglalkozásaiI8 Főiskola</v>
      </c>
      <c r="C301">
        <v>5334</v>
      </c>
      <c r="D301" t="s">
        <v>168</v>
      </c>
      <c r="E301" t="s">
        <v>169</v>
      </c>
      <c r="F301" s="4" t="s">
        <v>170</v>
      </c>
      <c r="H301" t="s">
        <v>164</v>
      </c>
      <c r="I301">
        <v>613</v>
      </c>
      <c r="J301">
        <v>2</v>
      </c>
      <c r="K301" t="s">
        <v>67</v>
      </c>
      <c r="L301" t="s">
        <v>68</v>
      </c>
      <c r="M301">
        <v>0</v>
      </c>
      <c r="N301">
        <v>0</v>
      </c>
      <c r="O301">
        <v>0</v>
      </c>
      <c r="P301">
        <v>0</v>
      </c>
      <c r="Q301">
        <v>0</v>
      </c>
      <c r="R301">
        <v>0</v>
      </c>
      <c r="S301">
        <v>0</v>
      </c>
      <c r="T301">
        <v>0</v>
      </c>
      <c r="U301">
        <v>0</v>
      </c>
      <c r="V301">
        <v>0</v>
      </c>
      <c r="W301">
        <v>0</v>
      </c>
      <c r="X301">
        <v>0</v>
      </c>
      <c r="Y301">
        <v>0</v>
      </c>
      <c r="Z301">
        <v>0</v>
      </c>
      <c r="AA301">
        <v>0</v>
      </c>
      <c r="AB301">
        <v>0</v>
      </c>
      <c r="AC301">
        <v>0</v>
      </c>
      <c r="AD301">
        <v>0</v>
      </c>
      <c r="AE301">
        <v>0</v>
      </c>
      <c r="AF301">
        <v>0</v>
      </c>
      <c r="AG301">
        <v>0</v>
      </c>
      <c r="AH301">
        <v>0</v>
      </c>
      <c r="AI301">
        <v>0</v>
      </c>
      <c r="AJ301">
        <v>0</v>
      </c>
      <c r="AK301">
        <v>0</v>
      </c>
      <c r="AL301">
        <v>0</v>
      </c>
      <c r="AM301">
        <v>0</v>
      </c>
      <c r="AN301">
        <v>0</v>
      </c>
      <c r="AO301">
        <v>0</v>
      </c>
      <c r="AP301">
        <v>0</v>
      </c>
      <c r="AQ301">
        <v>0</v>
      </c>
      <c r="AR301">
        <v>0</v>
      </c>
      <c r="AS301">
        <v>0</v>
      </c>
      <c r="AT301">
        <v>0</v>
      </c>
      <c r="AU301">
        <v>0</v>
      </c>
      <c r="AV301">
        <v>0</v>
      </c>
      <c r="AW301">
        <v>0</v>
      </c>
      <c r="AX301">
        <v>0</v>
      </c>
      <c r="AY301">
        <v>0</v>
      </c>
      <c r="AZ301">
        <v>0</v>
      </c>
      <c r="BA301">
        <v>0</v>
      </c>
      <c r="BB301">
        <v>0</v>
      </c>
      <c r="BC301">
        <v>0</v>
      </c>
      <c r="BD301">
        <v>0</v>
      </c>
      <c r="BE301">
        <v>0</v>
      </c>
      <c r="BF301">
        <v>0</v>
      </c>
      <c r="BG301">
        <v>0</v>
      </c>
      <c r="BH301">
        <v>0</v>
      </c>
      <c r="BI301">
        <v>0</v>
      </c>
      <c r="BJ301">
        <v>0</v>
      </c>
      <c r="BK301">
        <v>0</v>
      </c>
      <c r="BL301">
        <v>0</v>
      </c>
      <c r="BM301">
        <v>0</v>
      </c>
      <c r="BN301">
        <v>0</v>
      </c>
      <c r="BO301">
        <v>728</v>
      </c>
      <c r="BP301">
        <v>2</v>
      </c>
      <c r="BQ301">
        <v>0</v>
      </c>
      <c r="BR301">
        <v>0</v>
      </c>
      <c r="BS301">
        <v>0</v>
      </c>
      <c r="BT301">
        <v>0</v>
      </c>
      <c r="BU301">
        <v>0</v>
      </c>
      <c r="BV301">
        <v>0</v>
      </c>
      <c r="BW301">
        <v>0</v>
      </c>
      <c r="BX301">
        <v>0</v>
      </c>
      <c r="BY301">
        <v>730</v>
      </c>
    </row>
    <row r="302" spans="1:77" hidden="1" x14ac:dyDescent="0.25">
      <c r="A302" t="str">
        <f t="shared" si="8"/>
        <v>201003 Fegyveres szervek középfokú képesítést nem igénylő foglalkozásaiI8 Főiskola</v>
      </c>
      <c r="B302" t="str">
        <f t="shared" si="9"/>
        <v>201003 Fegyveres szervek középfokú képesítést nem igénylő foglalkozásaiI8 Főiskola</v>
      </c>
      <c r="C302">
        <v>5335</v>
      </c>
      <c r="D302" t="s">
        <v>168</v>
      </c>
      <c r="E302" t="s">
        <v>169</v>
      </c>
      <c r="F302" s="4" t="s">
        <v>170</v>
      </c>
      <c r="H302" t="s">
        <v>164</v>
      </c>
      <c r="I302">
        <v>614</v>
      </c>
      <c r="J302">
        <v>3</v>
      </c>
      <c r="K302" t="s">
        <v>69</v>
      </c>
      <c r="L302" t="s">
        <v>70</v>
      </c>
      <c r="M302">
        <v>0</v>
      </c>
      <c r="N302">
        <v>0</v>
      </c>
      <c r="O302">
        <v>0</v>
      </c>
      <c r="P302">
        <v>0</v>
      </c>
      <c r="Q302">
        <v>0</v>
      </c>
      <c r="R302">
        <v>0</v>
      </c>
      <c r="S302">
        <v>0</v>
      </c>
      <c r="T302">
        <v>0</v>
      </c>
      <c r="U302">
        <v>0</v>
      </c>
      <c r="V302">
        <v>0</v>
      </c>
      <c r="W302">
        <v>0</v>
      </c>
      <c r="X302">
        <v>0</v>
      </c>
      <c r="Y302">
        <v>0</v>
      </c>
      <c r="Z302">
        <v>0</v>
      </c>
      <c r="AA302">
        <v>0</v>
      </c>
      <c r="AB302">
        <v>0</v>
      </c>
      <c r="AC302">
        <v>0</v>
      </c>
      <c r="AD302">
        <v>0</v>
      </c>
      <c r="AE302">
        <v>0</v>
      </c>
      <c r="AF302">
        <v>0</v>
      </c>
      <c r="AG302">
        <v>0</v>
      </c>
      <c r="AH302">
        <v>0</v>
      </c>
      <c r="AI302">
        <v>0</v>
      </c>
      <c r="AJ302">
        <v>0</v>
      </c>
      <c r="AK302">
        <v>0</v>
      </c>
      <c r="AL302">
        <v>0</v>
      </c>
      <c r="AM302">
        <v>0</v>
      </c>
      <c r="AN302">
        <v>0</v>
      </c>
      <c r="AO302">
        <v>0</v>
      </c>
      <c r="AP302">
        <v>0</v>
      </c>
      <c r="AQ302">
        <v>0</v>
      </c>
      <c r="AR302">
        <v>0</v>
      </c>
      <c r="AS302">
        <v>0</v>
      </c>
      <c r="AT302">
        <v>0</v>
      </c>
      <c r="AU302">
        <v>0</v>
      </c>
      <c r="AV302">
        <v>0</v>
      </c>
      <c r="AW302">
        <v>0</v>
      </c>
      <c r="AX302">
        <v>0</v>
      </c>
      <c r="AY302">
        <v>0</v>
      </c>
      <c r="AZ302">
        <v>0</v>
      </c>
      <c r="BA302">
        <v>0</v>
      </c>
      <c r="BB302">
        <v>0</v>
      </c>
      <c r="BC302">
        <v>0</v>
      </c>
      <c r="BD302">
        <v>0</v>
      </c>
      <c r="BE302">
        <v>0</v>
      </c>
      <c r="BF302">
        <v>0</v>
      </c>
      <c r="BG302">
        <v>0</v>
      </c>
      <c r="BH302">
        <v>0</v>
      </c>
      <c r="BI302">
        <v>0</v>
      </c>
      <c r="BJ302">
        <v>0</v>
      </c>
      <c r="BK302">
        <v>0</v>
      </c>
      <c r="BL302">
        <v>0</v>
      </c>
      <c r="BM302">
        <v>0</v>
      </c>
      <c r="BN302">
        <v>0</v>
      </c>
      <c r="BO302">
        <v>26</v>
      </c>
      <c r="BP302">
        <v>0</v>
      </c>
      <c r="BQ302">
        <v>0</v>
      </c>
      <c r="BR302">
        <v>0</v>
      </c>
      <c r="BS302">
        <v>0</v>
      </c>
      <c r="BT302">
        <v>0</v>
      </c>
      <c r="BU302">
        <v>0</v>
      </c>
      <c r="BV302">
        <v>0</v>
      </c>
      <c r="BW302">
        <v>0</v>
      </c>
      <c r="BX302">
        <v>0</v>
      </c>
      <c r="BY302">
        <v>26</v>
      </c>
    </row>
    <row r="303" spans="1:77" hidden="1" x14ac:dyDescent="0.25">
      <c r="A303" t="str">
        <f t="shared" si="8"/>
        <v>201011 Törvényhozók, igazgatási és érdek-képviseleti vezetőkI8 Főiskola</v>
      </c>
      <c r="B303" t="str">
        <f t="shared" si="9"/>
        <v>201011 Törvényhozók, igazgatási és érdek-képviseleti vezetőkI8 Főiskola</v>
      </c>
      <c r="C303">
        <v>5336</v>
      </c>
      <c r="D303" t="s">
        <v>168</v>
      </c>
      <c r="E303" t="s">
        <v>169</v>
      </c>
      <c r="F303" s="4" t="s">
        <v>170</v>
      </c>
      <c r="H303" t="s">
        <v>164</v>
      </c>
      <c r="I303">
        <v>615</v>
      </c>
      <c r="J303">
        <v>4</v>
      </c>
      <c r="K303" t="s">
        <v>71</v>
      </c>
      <c r="L303" t="s">
        <v>111</v>
      </c>
      <c r="M303">
        <v>0</v>
      </c>
      <c r="N303">
        <v>0</v>
      </c>
      <c r="O303">
        <v>0</v>
      </c>
      <c r="P303">
        <v>0</v>
      </c>
      <c r="Q303">
        <v>0</v>
      </c>
      <c r="R303">
        <v>0</v>
      </c>
      <c r="S303">
        <v>0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0</v>
      </c>
      <c r="AA303">
        <v>0</v>
      </c>
      <c r="AB303">
        <v>0</v>
      </c>
      <c r="AC303">
        <v>0</v>
      </c>
      <c r="AD303">
        <v>0</v>
      </c>
      <c r="AE303">
        <v>0</v>
      </c>
      <c r="AF303">
        <v>0</v>
      </c>
      <c r="AG303">
        <v>0</v>
      </c>
      <c r="AH303">
        <v>0</v>
      </c>
      <c r="AI303">
        <v>0</v>
      </c>
      <c r="AJ303">
        <v>0</v>
      </c>
      <c r="AK303">
        <v>0</v>
      </c>
      <c r="AL303">
        <v>2</v>
      </c>
      <c r="AM303">
        <v>0</v>
      </c>
      <c r="AN303">
        <v>0</v>
      </c>
      <c r="AO303">
        <v>0</v>
      </c>
      <c r="AP303">
        <v>0</v>
      </c>
      <c r="AQ303">
        <v>0</v>
      </c>
      <c r="AR303">
        <v>0</v>
      </c>
      <c r="AS303">
        <v>0</v>
      </c>
      <c r="AT303">
        <v>1</v>
      </c>
      <c r="AU303">
        <v>0</v>
      </c>
      <c r="AV303">
        <v>1</v>
      </c>
      <c r="AW303">
        <v>0</v>
      </c>
      <c r="AX303">
        <v>0</v>
      </c>
      <c r="AY303">
        <v>0</v>
      </c>
      <c r="AZ303">
        <v>0</v>
      </c>
      <c r="BA303">
        <v>0</v>
      </c>
      <c r="BB303">
        <v>0</v>
      </c>
      <c r="BC303">
        <v>0</v>
      </c>
      <c r="BD303">
        <v>0</v>
      </c>
      <c r="BE303">
        <v>0</v>
      </c>
      <c r="BF303">
        <v>1</v>
      </c>
      <c r="BG303">
        <v>3</v>
      </c>
      <c r="BH303">
        <v>0</v>
      </c>
      <c r="BI303">
        <v>0</v>
      </c>
      <c r="BJ303">
        <v>4</v>
      </c>
      <c r="BK303">
        <v>0</v>
      </c>
      <c r="BL303">
        <v>0</v>
      </c>
      <c r="BM303">
        <v>3</v>
      </c>
      <c r="BN303">
        <v>1</v>
      </c>
      <c r="BO303">
        <v>5724</v>
      </c>
      <c r="BP303">
        <v>241</v>
      </c>
      <c r="BQ303">
        <v>56</v>
      </c>
      <c r="BR303">
        <v>89</v>
      </c>
      <c r="BS303">
        <v>31</v>
      </c>
      <c r="BT303">
        <v>18</v>
      </c>
      <c r="BU303">
        <v>0</v>
      </c>
      <c r="BV303">
        <v>0</v>
      </c>
      <c r="BW303">
        <v>0</v>
      </c>
      <c r="BX303">
        <v>0</v>
      </c>
      <c r="BY303">
        <v>6175</v>
      </c>
    </row>
    <row r="304" spans="1:77" hidden="1" x14ac:dyDescent="0.25">
      <c r="A304" t="str">
        <f t="shared" si="8"/>
        <v>201012 Gazdasági, költségvetési szervezetek vezetőiI8 Főiskola</v>
      </c>
      <c r="B304" t="str">
        <f t="shared" si="9"/>
        <v>201012 Gazdasági, költségvetési szervezetek vezetőiI8 Főiskola</v>
      </c>
      <c r="C304">
        <v>5337</v>
      </c>
      <c r="D304" t="s">
        <v>168</v>
      </c>
      <c r="E304" t="s">
        <v>169</v>
      </c>
      <c r="F304" s="4" t="s">
        <v>170</v>
      </c>
      <c r="H304" t="s">
        <v>164</v>
      </c>
      <c r="I304">
        <v>616</v>
      </c>
      <c r="J304">
        <v>5</v>
      </c>
      <c r="K304" t="s">
        <v>72</v>
      </c>
      <c r="L304" t="s">
        <v>112</v>
      </c>
      <c r="M304">
        <v>446</v>
      </c>
      <c r="N304">
        <v>20</v>
      </c>
      <c r="O304">
        <v>0</v>
      </c>
      <c r="P304">
        <v>73</v>
      </c>
      <c r="Q304">
        <v>219</v>
      </c>
      <c r="R304">
        <v>175</v>
      </c>
      <c r="S304">
        <v>96</v>
      </c>
      <c r="T304">
        <v>115</v>
      </c>
      <c r="U304">
        <v>183</v>
      </c>
      <c r="V304">
        <v>0</v>
      </c>
      <c r="W304">
        <v>23</v>
      </c>
      <c r="X304">
        <v>0</v>
      </c>
      <c r="Y304">
        <v>109</v>
      </c>
      <c r="Z304">
        <v>197</v>
      </c>
      <c r="AA304">
        <v>41</v>
      </c>
      <c r="AB304">
        <v>171</v>
      </c>
      <c r="AC304">
        <v>179</v>
      </c>
      <c r="AD304">
        <v>62</v>
      </c>
      <c r="AE304">
        <v>165</v>
      </c>
      <c r="AF304">
        <v>60</v>
      </c>
      <c r="AG304">
        <v>27</v>
      </c>
      <c r="AH304">
        <v>133</v>
      </c>
      <c r="AI304">
        <v>73</v>
      </c>
      <c r="AJ304">
        <v>119</v>
      </c>
      <c r="AK304">
        <v>114</v>
      </c>
      <c r="AL304">
        <v>193</v>
      </c>
      <c r="AM304">
        <v>1151</v>
      </c>
      <c r="AN304">
        <v>389</v>
      </c>
      <c r="AO304">
        <v>1487</v>
      </c>
      <c r="AP304">
        <v>862</v>
      </c>
      <c r="AQ304">
        <v>278</v>
      </c>
      <c r="AR304">
        <v>121</v>
      </c>
      <c r="AS304">
        <v>28</v>
      </c>
      <c r="AT304">
        <v>200</v>
      </c>
      <c r="AU304">
        <v>17</v>
      </c>
      <c r="AV304">
        <v>296</v>
      </c>
      <c r="AW304">
        <v>135</v>
      </c>
      <c r="AX304">
        <v>151</v>
      </c>
      <c r="AY304">
        <v>69</v>
      </c>
      <c r="AZ304">
        <v>711</v>
      </c>
      <c r="BA304">
        <v>317</v>
      </c>
      <c r="BB304">
        <v>12</v>
      </c>
      <c r="BC304">
        <v>577</v>
      </c>
      <c r="BD304">
        <v>688</v>
      </c>
      <c r="BE304">
        <v>0</v>
      </c>
      <c r="BF304">
        <v>897</v>
      </c>
      <c r="BG304">
        <v>545</v>
      </c>
      <c r="BH304">
        <v>78</v>
      </c>
      <c r="BI304">
        <v>163</v>
      </c>
      <c r="BJ304">
        <v>162</v>
      </c>
      <c r="BK304">
        <v>92</v>
      </c>
      <c r="BL304">
        <v>116</v>
      </c>
      <c r="BM304">
        <v>23</v>
      </c>
      <c r="BN304">
        <v>645</v>
      </c>
      <c r="BO304">
        <v>756</v>
      </c>
      <c r="BP304">
        <v>4507</v>
      </c>
      <c r="BQ304">
        <v>190</v>
      </c>
      <c r="BR304">
        <v>561</v>
      </c>
      <c r="BS304">
        <v>191</v>
      </c>
      <c r="BT304">
        <v>297</v>
      </c>
      <c r="BU304">
        <v>7</v>
      </c>
      <c r="BV304">
        <v>205</v>
      </c>
      <c r="BW304">
        <v>112</v>
      </c>
      <c r="BX304">
        <v>0</v>
      </c>
      <c r="BY304">
        <v>20029</v>
      </c>
    </row>
    <row r="305" spans="1:77" hidden="1" x14ac:dyDescent="0.25">
      <c r="A305" t="str">
        <f t="shared" si="8"/>
        <v>201013 Termelési és szolgáltatást nyújtó egységek vezetőiI8 Főiskola</v>
      </c>
      <c r="B305" t="str">
        <f t="shared" si="9"/>
        <v>201013 Termelési és szolgáltatást nyújtó egységek vezetőiI8 Főiskola</v>
      </c>
      <c r="C305">
        <v>5338</v>
      </c>
      <c r="D305" t="s">
        <v>168</v>
      </c>
      <c r="E305" t="s">
        <v>169</v>
      </c>
      <c r="F305" s="4" t="s">
        <v>170</v>
      </c>
      <c r="H305" t="s">
        <v>164</v>
      </c>
      <c r="I305">
        <v>617</v>
      </c>
      <c r="J305">
        <v>6</v>
      </c>
      <c r="K305" t="s">
        <v>73</v>
      </c>
      <c r="L305" t="s">
        <v>113</v>
      </c>
      <c r="M305">
        <v>803.4666666666667</v>
      </c>
      <c r="N305">
        <v>87</v>
      </c>
      <c r="O305">
        <v>17</v>
      </c>
      <c r="P305">
        <v>5</v>
      </c>
      <c r="Q305">
        <v>596.06666666666661</v>
      </c>
      <c r="R305">
        <v>174.93333333333334</v>
      </c>
      <c r="S305">
        <v>57.333333333333336</v>
      </c>
      <c r="T305">
        <v>229.5333333333333</v>
      </c>
      <c r="U305">
        <v>213.4</v>
      </c>
      <c r="V305">
        <v>77.833333333333329</v>
      </c>
      <c r="W305">
        <v>124.93333333333332</v>
      </c>
      <c r="X305">
        <v>127</v>
      </c>
      <c r="Y305">
        <v>171.33333333333334</v>
      </c>
      <c r="Z305">
        <v>305.33333333333331</v>
      </c>
      <c r="AA305">
        <v>234.66666666666666</v>
      </c>
      <c r="AB305">
        <v>360.93333333333328</v>
      </c>
      <c r="AC305">
        <v>269</v>
      </c>
      <c r="AD305">
        <v>365</v>
      </c>
      <c r="AE305">
        <v>303</v>
      </c>
      <c r="AF305">
        <v>155.76666666666665</v>
      </c>
      <c r="AG305">
        <v>29.5</v>
      </c>
      <c r="AH305">
        <v>301.7</v>
      </c>
      <c r="AI305">
        <v>200.33333333333331</v>
      </c>
      <c r="AJ305">
        <v>359.09999999999997</v>
      </c>
      <c r="AK305">
        <v>393.5</v>
      </c>
      <c r="AL305">
        <v>207.5</v>
      </c>
      <c r="AM305">
        <v>2239.0333333333333</v>
      </c>
      <c r="AN305">
        <v>769.43333333333328</v>
      </c>
      <c r="AO305">
        <v>3526.333333333333</v>
      </c>
      <c r="AP305">
        <v>3492.9333333333334</v>
      </c>
      <c r="AQ305">
        <v>439.33333333333331</v>
      </c>
      <c r="AR305">
        <v>15</v>
      </c>
      <c r="AS305">
        <v>29.5</v>
      </c>
      <c r="AT305">
        <v>835.93333333333328</v>
      </c>
      <c r="AU305">
        <v>279.93333333333334</v>
      </c>
      <c r="AV305">
        <v>824.2</v>
      </c>
      <c r="AW305">
        <v>283.86666666666667</v>
      </c>
      <c r="AX305">
        <v>242.5</v>
      </c>
      <c r="AY305">
        <v>141</v>
      </c>
      <c r="AZ305">
        <v>596.86666666666667</v>
      </c>
      <c r="BA305">
        <v>1020.3666666666667</v>
      </c>
      <c r="BB305">
        <v>141</v>
      </c>
      <c r="BC305">
        <v>221.26666666666665</v>
      </c>
      <c r="BD305">
        <v>1589.6999999999998</v>
      </c>
      <c r="BE305">
        <v>0</v>
      </c>
      <c r="BF305">
        <v>592</v>
      </c>
      <c r="BG305">
        <v>701.63333333333321</v>
      </c>
      <c r="BH305">
        <v>67.5</v>
      </c>
      <c r="BI305">
        <v>58</v>
      </c>
      <c r="BJ305">
        <v>219</v>
      </c>
      <c r="BK305">
        <v>246.03333333333333</v>
      </c>
      <c r="BL305">
        <v>85.8</v>
      </c>
      <c r="BM305">
        <v>247.06666666666666</v>
      </c>
      <c r="BN305">
        <v>614.59999999999991</v>
      </c>
      <c r="BO305">
        <v>1049.3333333333333</v>
      </c>
      <c r="BP305">
        <v>7297.7333333333336</v>
      </c>
      <c r="BQ305">
        <v>710.1</v>
      </c>
      <c r="BR305">
        <v>2125.5</v>
      </c>
      <c r="BS305">
        <v>665.33333333333326</v>
      </c>
      <c r="BT305">
        <v>365.5</v>
      </c>
      <c r="BU305">
        <v>55.666666666666671</v>
      </c>
      <c r="BV305">
        <v>23</v>
      </c>
      <c r="BW305">
        <v>79.5</v>
      </c>
      <c r="BX305">
        <v>0</v>
      </c>
      <c r="BY305">
        <v>38061.66666666665</v>
      </c>
    </row>
    <row r="306" spans="1:77" hidden="1" x14ac:dyDescent="0.25">
      <c r="A306" t="str">
        <f t="shared" si="8"/>
        <v>201014 Gazdasági tevékenységet segítő egységek vezetőiI8 Főiskola</v>
      </c>
      <c r="B306" t="str">
        <f t="shared" si="9"/>
        <v>201014 Gazdasági tevékenységet segítő egységek vezetőiI8 Főiskola</v>
      </c>
      <c r="C306">
        <v>5339</v>
      </c>
      <c r="D306" t="s">
        <v>168</v>
      </c>
      <c r="E306" t="s">
        <v>169</v>
      </c>
      <c r="F306" s="4" t="s">
        <v>170</v>
      </c>
      <c r="H306" t="s">
        <v>164</v>
      </c>
      <c r="I306">
        <v>618</v>
      </c>
      <c r="J306">
        <v>7</v>
      </c>
      <c r="K306" t="s">
        <v>74</v>
      </c>
      <c r="L306" t="s">
        <v>114</v>
      </c>
      <c r="M306">
        <v>148</v>
      </c>
      <c r="N306">
        <v>55</v>
      </c>
      <c r="O306">
        <v>0</v>
      </c>
      <c r="P306">
        <v>48</v>
      </c>
      <c r="Q306">
        <v>292</v>
      </c>
      <c r="R306">
        <v>107</v>
      </c>
      <c r="S306">
        <v>15</v>
      </c>
      <c r="T306">
        <v>14</v>
      </c>
      <c r="U306">
        <v>105</v>
      </c>
      <c r="V306">
        <v>23</v>
      </c>
      <c r="W306">
        <v>69</v>
      </c>
      <c r="X306">
        <v>91</v>
      </c>
      <c r="Y306">
        <v>113</v>
      </c>
      <c r="Z306">
        <v>86</v>
      </c>
      <c r="AA306">
        <v>53</v>
      </c>
      <c r="AB306">
        <v>229</v>
      </c>
      <c r="AC306">
        <v>217</v>
      </c>
      <c r="AD306">
        <v>163</v>
      </c>
      <c r="AE306">
        <v>233</v>
      </c>
      <c r="AF306">
        <v>195</v>
      </c>
      <c r="AG306">
        <v>13</v>
      </c>
      <c r="AH306">
        <v>47</v>
      </c>
      <c r="AI306">
        <v>91</v>
      </c>
      <c r="AJ306">
        <v>255</v>
      </c>
      <c r="AK306">
        <v>140</v>
      </c>
      <c r="AL306">
        <v>182</v>
      </c>
      <c r="AM306">
        <v>505</v>
      </c>
      <c r="AN306">
        <v>175</v>
      </c>
      <c r="AO306">
        <v>871</v>
      </c>
      <c r="AP306">
        <v>483</v>
      </c>
      <c r="AQ306">
        <v>147</v>
      </c>
      <c r="AR306">
        <v>15</v>
      </c>
      <c r="AS306">
        <v>58</v>
      </c>
      <c r="AT306">
        <v>437</v>
      </c>
      <c r="AU306">
        <v>55</v>
      </c>
      <c r="AV306">
        <v>190</v>
      </c>
      <c r="AW306">
        <v>48</v>
      </c>
      <c r="AX306">
        <v>91</v>
      </c>
      <c r="AY306">
        <v>278</v>
      </c>
      <c r="AZ306">
        <v>100</v>
      </c>
      <c r="BA306">
        <v>477</v>
      </c>
      <c r="BB306">
        <v>159</v>
      </c>
      <c r="BC306">
        <v>98</v>
      </c>
      <c r="BD306">
        <v>471</v>
      </c>
      <c r="BE306">
        <v>0</v>
      </c>
      <c r="BF306">
        <v>435</v>
      </c>
      <c r="BG306">
        <v>198</v>
      </c>
      <c r="BH306">
        <v>49</v>
      </c>
      <c r="BI306">
        <v>66</v>
      </c>
      <c r="BJ306">
        <v>150</v>
      </c>
      <c r="BK306">
        <v>62</v>
      </c>
      <c r="BL306">
        <v>49</v>
      </c>
      <c r="BM306">
        <v>11</v>
      </c>
      <c r="BN306">
        <v>220</v>
      </c>
      <c r="BO306">
        <v>421</v>
      </c>
      <c r="BP306">
        <v>644</v>
      </c>
      <c r="BQ306">
        <v>166</v>
      </c>
      <c r="BR306">
        <v>246</v>
      </c>
      <c r="BS306">
        <v>162</v>
      </c>
      <c r="BT306">
        <v>73</v>
      </c>
      <c r="BU306">
        <v>14</v>
      </c>
      <c r="BV306">
        <v>5</v>
      </c>
      <c r="BW306">
        <v>62</v>
      </c>
      <c r="BX306">
        <v>0</v>
      </c>
      <c r="BY306">
        <v>10675</v>
      </c>
    </row>
    <row r="307" spans="1:77" hidden="1" x14ac:dyDescent="0.25">
      <c r="A307" t="str">
        <f t="shared" si="8"/>
        <v>201021 Műszaki, informatikai és természettudományi foglalkozásokI8 Főiskola</v>
      </c>
      <c r="B307" t="str">
        <f t="shared" si="9"/>
        <v>201021 Műszaki, informatikai és természettudományi foglalkozásokI8 Főiskola</v>
      </c>
      <c r="C307">
        <v>5340</v>
      </c>
      <c r="D307" t="s">
        <v>168</v>
      </c>
      <c r="E307" t="s">
        <v>169</v>
      </c>
      <c r="F307" s="4" t="s">
        <v>170</v>
      </c>
      <c r="H307" t="s">
        <v>164</v>
      </c>
      <c r="I307">
        <v>619</v>
      </c>
      <c r="J307">
        <v>8</v>
      </c>
      <c r="K307" t="s">
        <v>75</v>
      </c>
      <c r="L307" t="s">
        <v>115</v>
      </c>
      <c r="M307">
        <v>206.5</v>
      </c>
      <c r="N307">
        <v>12</v>
      </c>
      <c r="O307">
        <v>0</v>
      </c>
      <c r="P307">
        <v>205.6</v>
      </c>
      <c r="Q307">
        <v>313.89999999999998</v>
      </c>
      <c r="R307">
        <v>47.6</v>
      </c>
      <c r="S307">
        <v>53</v>
      </c>
      <c r="T307">
        <v>46</v>
      </c>
      <c r="U307">
        <v>182</v>
      </c>
      <c r="V307">
        <v>248.5</v>
      </c>
      <c r="W307">
        <v>196</v>
      </c>
      <c r="X307">
        <v>365</v>
      </c>
      <c r="Y307">
        <v>246.8</v>
      </c>
      <c r="Z307">
        <v>159.03333333333333</v>
      </c>
      <c r="AA307">
        <v>283</v>
      </c>
      <c r="AB307">
        <v>734</v>
      </c>
      <c r="AC307">
        <v>1852.8</v>
      </c>
      <c r="AD307">
        <v>556</v>
      </c>
      <c r="AE307">
        <v>938</v>
      </c>
      <c r="AF307">
        <v>935</v>
      </c>
      <c r="AG307">
        <v>98</v>
      </c>
      <c r="AH307">
        <v>135.19999999999999</v>
      </c>
      <c r="AI307">
        <v>582</v>
      </c>
      <c r="AJ307">
        <v>848.3</v>
      </c>
      <c r="AK307">
        <v>294</v>
      </c>
      <c r="AL307">
        <v>193.5</v>
      </c>
      <c r="AM307">
        <v>1880.5</v>
      </c>
      <c r="AN307">
        <v>367.2</v>
      </c>
      <c r="AO307">
        <v>2589.6666666666665</v>
      </c>
      <c r="AP307">
        <v>423.16666666666669</v>
      </c>
      <c r="AQ307">
        <v>276.39999999999998</v>
      </c>
      <c r="AR307">
        <v>0</v>
      </c>
      <c r="AS307">
        <v>9.5</v>
      </c>
      <c r="AT307">
        <v>426</v>
      </c>
      <c r="AU307">
        <v>194.7</v>
      </c>
      <c r="AV307">
        <v>45.400000000000006</v>
      </c>
      <c r="AW307">
        <v>834.2</v>
      </c>
      <c r="AX307">
        <v>176</v>
      </c>
      <c r="AY307">
        <v>1448.1</v>
      </c>
      <c r="AZ307">
        <v>4909</v>
      </c>
      <c r="BA307">
        <v>667.2</v>
      </c>
      <c r="BB307">
        <v>193.2</v>
      </c>
      <c r="BC307">
        <v>99.5</v>
      </c>
      <c r="BD307">
        <v>362.5</v>
      </c>
      <c r="BE307">
        <v>0</v>
      </c>
      <c r="BF307">
        <v>230.1</v>
      </c>
      <c r="BG307">
        <v>2320.3000000000002</v>
      </c>
      <c r="BH307">
        <v>600.73333333333335</v>
      </c>
      <c r="BI307">
        <v>97.166666666666657</v>
      </c>
      <c r="BJ307">
        <v>639.5</v>
      </c>
      <c r="BK307">
        <v>39</v>
      </c>
      <c r="BL307">
        <v>96</v>
      </c>
      <c r="BM307">
        <v>0</v>
      </c>
      <c r="BN307">
        <v>345.5</v>
      </c>
      <c r="BO307">
        <v>2672.8333333333335</v>
      </c>
      <c r="BP307">
        <v>927.90000000000009</v>
      </c>
      <c r="BQ307">
        <v>344.90000000000003</v>
      </c>
      <c r="BR307">
        <v>51.400000000000006</v>
      </c>
      <c r="BS307">
        <v>153.1</v>
      </c>
      <c r="BT307">
        <v>16.2</v>
      </c>
      <c r="BU307">
        <v>19.5</v>
      </c>
      <c r="BV307">
        <v>172.6</v>
      </c>
      <c r="BW307">
        <v>30</v>
      </c>
      <c r="BX307">
        <v>0</v>
      </c>
      <c r="BY307">
        <v>33390.699999999997</v>
      </c>
    </row>
    <row r="308" spans="1:77" hidden="1" x14ac:dyDescent="0.25">
      <c r="A308" t="str">
        <f t="shared" si="8"/>
        <v>201022 Egészségügyi foglalkozások (felsőfokú képzettséghez kapcsolódó)I8 Főiskola</v>
      </c>
      <c r="B308" t="str">
        <f t="shared" si="9"/>
        <v>201022 Egészségügyi foglalkozások (felsőfokú képzettséghez kapcsolódó)I8 Főiskola</v>
      </c>
      <c r="C308">
        <v>5341</v>
      </c>
      <c r="D308" t="s">
        <v>168</v>
      </c>
      <c r="E308" t="s">
        <v>169</v>
      </c>
      <c r="F308" s="4" t="s">
        <v>170</v>
      </c>
      <c r="H308" t="s">
        <v>164</v>
      </c>
      <c r="I308">
        <v>620</v>
      </c>
      <c r="J308">
        <v>9</v>
      </c>
      <c r="K308" t="s">
        <v>76</v>
      </c>
      <c r="L308" t="s">
        <v>116</v>
      </c>
      <c r="M308">
        <v>119.5</v>
      </c>
      <c r="N308">
        <v>7</v>
      </c>
      <c r="O308">
        <v>0</v>
      </c>
      <c r="P308">
        <v>0</v>
      </c>
      <c r="Q308">
        <v>7.5</v>
      </c>
      <c r="R308">
        <v>0</v>
      </c>
      <c r="S308">
        <v>0</v>
      </c>
      <c r="T308">
        <v>0</v>
      </c>
      <c r="U308">
        <v>55</v>
      </c>
      <c r="V308">
        <v>7</v>
      </c>
      <c r="W308">
        <v>0</v>
      </c>
      <c r="X308">
        <v>0.5</v>
      </c>
      <c r="Y308">
        <v>0</v>
      </c>
      <c r="Z308">
        <v>37</v>
      </c>
      <c r="AA308">
        <v>0</v>
      </c>
      <c r="AB308">
        <v>0.5</v>
      </c>
      <c r="AC308">
        <v>12</v>
      </c>
      <c r="AD308">
        <v>0</v>
      </c>
      <c r="AE308">
        <v>0</v>
      </c>
      <c r="AF308">
        <v>4</v>
      </c>
      <c r="AG308">
        <v>0</v>
      </c>
      <c r="AH308">
        <v>89</v>
      </c>
      <c r="AI308">
        <v>0</v>
      </c>
      <c r="AJ308">
        <v>0</v>
      </c>
      <c r="AK308">
        <v>12.5</v>
      </c>
      <c r="AL308">
        <v>4</v>
      </c>
      <c r="AM308">
        <v>7.5</v>
      </c>
      <c r="AN308">
        <v>0</v>
      </c>
      <c r="AO308">
        <v>326.5</v>
      </c>
      <c r="AP308">
        <v>354</v>
      </c>
      <c r="AQ308">
        <v>0</v>
      </c>
      <c r="AR308">
        <v>0</v>
      </c>
      <c r="AS308">
        <v>0</v>
      </c>
      <c r="AT308">
        <v>0</v>
      </c>
      <c r="AU308">
        <v>0</v>
      </c>
      <c r="AV308">
        <v>276</v>
      </c>
      <c r="AW308">
        <v>0</v>
      </c>
      <c r="AX308">
        <v>0</v>
      </c>
      <c r="AY308">
        <v>0</v>
      </c>
      <c r="AZ308">
        <v>4</v>
      </c>
      <c r="BA308">
        <v>0</v>
      </c>
      <c r="BB308">
        <v>8</v>
      </c>
      <c r="BC308">
        <v>0</v>
      </c>
      <c r="BD308">
        <v>4.5</v>
      </c>
      <c r="BE308">
        <v>0</v>
      </c>
      <c r="BF308">
        <v>44</v>
      </c>
      <c r="BG308">
        <v>5.5</v>
      </c>
      <c r="BH308">
        <v>37</v>
      </c>
      <c r="BI308">
        <v>80</v>
      </c>
      <c r="BJ308">
        <v>80</v>
      </c>
      <c r="BK308">
        <v>10</v>
      </c>
      <c r="BL308">
        <v>4</v>
      </c>
      <c r="BM308">
        <v>0</v>
      </c>
      <c r="BN308">
        <v>38</v>
      </c>
      <c r="BO308">
        <v>2941</v>
      </c>
      <c r="BP308">
        <v>2962.5</v>
      </c>
      <c r="BQ308">
        <v>7118.5</v>
      </c>
      <c r="BR308">
        <v>1053.5</v>
      </c>
      <c r="BS308">
        <v>3.5</v>
      </c>
      <c r="BT308">
        <v>24</v>
      </c>
      <c r="BU308">
        <v>20.5</v>
      </c>
      <c r="BV308">
        <v>0</v>
      </c>
      <c r="BW308">
        <v>79</v>
      </c>
      <c r="BX308">
        <v>0</v>
      </c>
      <c r="BY308">
        <v>15837</v>
      </c>
    </row>
    <row r="309" spans="1:77" hidden="1" x14ac:dyDescent="0.25">
      <c r="A309" t="str">
        <f t="shared" si="8"/>
        <v>201023 Szociális szolgáltatási foglalkozások (felsőfokú képzettséghez kapcsolódó)I8 Főiskola</v>
      </c>
      <c r="B309" t="str">
        <f t="shared" si="9"/>
        <v>201023 Szociális szolgáltatási foglalkozások (felsőfokú képzettséghez kapcsolódó)I8 Főiskola</v>
      </c>
      <c r="C309">
        <v>5342</v>
      </c>
      <c r="D309" t="s">
        <v>168</v>
      </c>
      <c r="E309" t="s">
        <v>169</v>
      </c>
      <c r="F309" s="4" t="s">
        <v>170</v>
      </c>
      <c r="H309" t="s">
        <v>164</v>
      </c>
      <c r="I309">
        <v>621</v>
      </c>
      <c r="J309">
        <v>10</v>
      </c>
      <c r="K309" t="s">
        <v>77</v>
      </c>
      <c r="L309" t="s">
        <v>117</v>
      </c>
      <c r="M309">
        <v>0</v>
      </c>
      <c r="N309">
        <v>0</v>
      </c>
      <c r="O309">
        <v>0</v>
      </c>
      <c r="P309">
        <v>0</v>
      </c>
      <c r="Q309">
        <v>1</v>
      </c>
      <c r="R309">
        <v>0</v>
      </c>
      <c r="S309">
        <v>0</v>
      </c>
      <c r="T309">
        <v>3</v>
      </c>
      <c r="U309">
        <v>0</v>
      </c>
      <c r="V309">
        <v>0</v>
      </c>
      <c r="W309">
        <v>0</v>
      </c>
      <c r="X309">
        <v>0</v>
      </c>
      <c r="Y309">
        <v>0</v>
      </c>
      <c r="Z309">
        <v>0</v>
      </c>
      <c r="AA309">
        <v>0</v>
      </c>
      <c r="AB309">
        <v>0</v>
      </c>
      <c r="AC309">
        <v>0</v>
      </c>
      <c r="AD309">
        <v>0</v>
      </c>
      <c r="AE309">
        <v>0</v>
      </c>
      <c r="AF309">
        <v>0</v>
      </c>
      <c r="AG309">
        <v>0</v>
      </c>
      <c r="AH309">
        <v>0</v>
      </c>
      <c r="AI309">
        <v>0</v>
      </c>
      <c r="AJ309">
        <v>0</v>
      </c>
      <c r="AK309">
        <v>0</v>
      </c>
      <c r="AL309">
        <v>1</v>
      </c>
      <c r="AM309">
        <v>0</v>
      </c>
      <c r="AN309">
        <v>0</v>
      </c>
      <c r="AO309">
        <v>0</v>
      </c>
      <c r="AP309">
        <v>0</v>
      </c>
      <c r="AQ309">
        <v>0</v>
      </c>
      <c r="AR309">
        <v>0</v>
      </c>
      <c r="AS309">
        <v>0</v>
      </c>
      <c r="AT309">
        <v>0</v>
      </c>
      <c r="AU309">
        <v>0</v>
      </c>
      <c r="AV309">
        <v>1</v>
      </c>
      <c r="AW309">
        <v>0</v>
      </c>
      <c r="AX309">
        <v>0</v>
      </c>
      <c r="AY309">
        <v>0</v>
      </c>
      <c r="AZ309">
        <v>0</v>
      </c>
      <c r="BA309">
        <v>0</v>
      </c>
      <c r="BB309">
        <v>0</v>
      </c>
      <c r="BC309">
        <v>0</v>
      </c>
      <c r="BD309">
        <v>17</v>
      </c>
      <c r="BE309">
        <v>0</v>
      </c>
      <c r="BF309">
        <v>0</v>
      </c>
      <c r="BG309">
        <v>0</v>
      </c>
      <c r="BH309">
        <v>0</v>
      </c>
      <c r="BI309">
        <v>0</v>
      </c>
      <c r="BJ309">
        <v>0</v>
      </c>
      <c r="BK309">
        <v>0</v>
      </c>
      <c r="BL309">
        <v>1</v>
      </c>
      <c r="BM309">
        <v>0</v>
      </c>
      <c r="BN309">
        <v>28</v>
      </c>
      <c r="BO309">
        <v>286</v>
      </c>
      <c r="BP309">
        <v>108</v>
      </c>
      <c r="BQ309">
        <v>123</v>
      </c>
      <c r="BR309">
        <v>2126</v>
      </c>
      <c r="BS309">
        <v>1</v>
      </c>
      <c r="BT309">
        <v>1</v>
      </c>
      <c r="BU309">
        <v>99</v>
      </c>
      <c r="BV309">
        <v>0</v>
      </c>
      <c r="BW309">
        <v>0</v>
      </c>
      <c r="BX309">
        <v>0</v>
      </c>
      <c r="BY309">
        <v>2796</v>
      </c>
    </row>
    <row r="310" spans="1:77" hidden="1" x14ac:dyDescent="0.25">
      <c r="A310" t="str">
        <f t="shared" si="8"/>
        <v>201024 Oktatók, pedagógusokI8 Főiskola</v>
      </c>
      <c r="B310" t="str">
        <f t="shared" si="9"/>
        <v>201024 Oktatók, pedagógusokI8 Főiskola</v>
      </c>
      <c r="C310">
        <v>5343</v>
      </c>
      <c r="D310" t="s">
        <v>168</v>
      </c>
      <c r="E310" t="s">
        <v>169</v>
      </c>
      <c r="F310" s="4" t="s">
        <v>170</v>
      </c>
      <c r="H310" t="s">
        <v>164</v>
      </c>
      <c r="I310">
        <v>622</v>
      </c>
      <c r="J310">
        <v>11</v>
      </c>
      <c r="K310" t="s">
        <v>78</v>
      </c>
      <c r="L310" t="s">
        <v>118</v>
      </c>
      <c r="M310">
        <v>2</v>
      </c>
      <c r="N310">
        <v>0</v>
      </c>
      <c r="O310">
        <v>0</v>
      </c>
      <c r="P310">
        <v>0</v>
      </c>
      <c r="Q310">
        <v>0</v>
      </c>
      <c r="R310">
        <v>0.33333333333333331</v>
      </c>
      <c r="S310">
        <v>0</v>
      </c>
      <c r="T310">
        <v>1</v>
      </c>
      <c r="U310">
        <v>0</v>
      </c>
      <c r="V310">
        <v>0</v>
      </c>
      <c r="W310">
        <v>0</v>
      </c>
      <c r="X310">
        <v>11</v>
      </c>
      <c r="Y310">
        <v>0</v>
      </c>
      <c r="Z310">
        <v>0</v>
      </c>
      <c r="AA310">
        <v>0</v>
      </c>
      <c r="AB310">
        <v>0</v>
      </c>
      <c r="AC310">
        <v>10</v>
      </c>
      <c r="AD310">
        <v>5</v>
      </c>
      <c r="AE310">
        <v>0</v>
      </c>
      <c r="AF310">
        <v>0</v>
      </c>
      <c r="AG310">
        <v>0</v>
      </c>
      <c r="AH310">
        <v>1</v>
      </c>
      <c r="AI310">
        <v>0</v>
      </c>
      <c r="AJ310">
        <v>0</v>
      </c>
      <c r="AK310">
        <v>2.5</v>
      </c>
      <c r="AL310">
        <v>1</v>
      </c>
      <c r="AM310">
        <v>16</v>
      </c>
      <c r="AN310">
        <v>34</v>
      </c>
      <c r="AO310">
        <v>8.6666666666666661</v>
      </c>
      <c r="AP310">
        <v>6.6666666666666661</v>
      </c>
      <c r="AQ310">
        <v>0</v>
      </c>
      <c r="AR310">
        <v>5</v>
      </c>
      <c r="AS310">
        <v>0</v>
      </c>
      <c r="AT310">
        <v>75</v>
      </c>
      <c r="AU310">
        <v>65</v>
      </c>
      <c r="AV310">
        <v>416.66666666666669</v>
      </c>
      <c r="AW310">
        <v>14.666666666666666</v>
      </c>
      <c r="AX310">
        <v>0</v>
      </c>
      <c r="AY310">
        <v>0</v>
      </c>
      <c r="AZ310">
        <v>74</v>
      </c>
      <c r="BA310">
        <v>12</v>
      </c>
      <c r="BB310">
        <v>20</v>
      </c>
      <c r="BC310">
        <v>0</v>
      </c>
      <c r="BD310">
        <v>8</v>
      </c>
      <c r="BE310">
        <v>0</v>
      </c>
      <c r="BF310">
        <v>45</v>
      </c>
      <c r="BG310">
        <v>56.000000000000007</v>
      </c>
      <c r="BH310">
        <v>54.000000000000007</v>
      </c>
      <c r="BI310">
        <v>0</v>
      </c>
      <c r="BJ310">
        <v>18</v>
      </c>
      <c r="BK310">
        <v>19</v>
      </c>
      <c r="BL310">
        <v>39.999999999999993</v>
      </c>
      <c r="BM310">
        <v>0</v>
      </c>
      <c r="BN310">
        <v>87</v>
      </c>
      <c r="BO310">
        <v>7362.3333333333321</v>
      </c>
      <c r="BP310">
        <v>96220.666666666657</v>
      </c>
      <c r="BQ310">
        <v>197.5</v>
      </c>
      <c r="BR310">
        <v>2021.3333333333335</v>
      </c>
      <c r="BS310">
        <v>40.666666666666671</v>
      </c>
      <c r="BT310">
        <v>440</v>
      </c>
      <c r="BU310">
        <v>79</v>
      </c>
      <c r="BV310">
        <v>0</v>
      </c>
      <c r="BW310">
        <v>0</v>
      </c>
      <c r="BX310">
        <v>0</v>
      </c>
      <c r="BY310">
        <v>107469.99999999999</v>
      </c>
    </row>
    <row r="311" spans="1:77" hidden="1" x14ac:dyDescent="0.25">
      <c r="A311" t="str">
        <f t="shared" si="8"/>
        <v>201025 Gazdálkodási jellegű foglalkozásokI8 Főiskola</v>
      </c>
      <c r="B311" t="str">
        <f t="shared" si="9"/>
        <v>201025 Gazdálkodási jellegű foglalkozásokI8 Főiskola</v>
      </c>
      <c r="C311">
        <v>5344</v>
      </c>
      <c r="D311" t="s">
        <v>168</v>
      </c>
      <c r="E311" t="s">
        <v>169</v>
      </c>
      <c r="F311" s="4" t="s">
        <v>170</v>
      </c>
      <c r="H311" t="s">
        <v>164</v>
      </c>
      <c r="I311">
        <v>623</v>
      </c>
      <c r="J311">
        <v>12</v>
      </c>
      <c r="K311" t="s">
        <v>79</v>
      </c>
      <c r="L311" t="s">
        <v>119</v>
      </c>
      <c r="M311">
        <v>170</v>
      </c>
      <c r="N311">
        <v>12</v>
      </c>
      <c r="O311">
        <v>37</v>
      </c>
      <c r="P311">
        <v>35</v>
      </c>
      <c r="Q311">
        <v>508</v>
      </c>
      <c r="R311">
        <v>20.5</v>
      </c>
      <c r="S311">
        <v>14</v>
      </c>
      <c r="T311">
        <v>59</v>
      </c>
      <c r="U311">
        <v>57</v>
      </c>
      <c r="V311">
        <v>126</v>
      </c>
      <c r="W311">
        <v>246</v>
      </c>
      <c r="X311">
        <v>190</v>
      </c>
      <c r="Y311">
        <v>147.5</v>
      </c>
      <c r="Z311">
        <v>216.5</v>
      </c>
      <c r="AA311">
        <v>125</v>
      </c>
      <c r="AB311">
        <v>231</v>
      </c>
      <c r="AC311">
        <v>262</v>
      </c>
      <c r="AD311">
        <v>218</v>
      </c>
      <c r="AE311">
        <v>152.5</v>
      </c>
      <c r="AF311">
        <v>229.5</v>
      </c>
      <c r="AG311">
        <v>27</v>
      </c>
      <c r="AH311">
        <v>158</v>
      </c>
      <c r="AI311">
        <v>191.5</v>
      </c>
      <c r="AJ311">
        <v>456.5</v>
      </c>
      <c r="AK311">
        <v>139</v>
      </c>
      <c r="AL311">
        <v>82</v>
      </c>
      <c r="AM311">
        <v>375</v>
      </c>
      <c r="AN311">
        <v>499</v>
      </c>
      <c r="AO311">
        <v>3888</v>
      </c>
      <c r="AP311">
        <v>671.5</v>
      </c>
      <c r="AQ311">
        <v>448.5</v>
      </c>
      <c r="AR311">
        <v>85</v>
      </c>
      <c r="AS311">
        <v>118</v>
      </c>
      <c r="AT311">
        <v>569.5</v>
      </c>
      <c r="AU311">
        <v>358</v>
      </c>
      <c r="AV311">
        <v>112</v>
      </c>
      <c r="AW311">
        <v>292</v>
      </c>
      <c r="AX311">
        <v>105</v>
      </c>
      <c r="AY311">
        <v>429.5</v>
      </c>
      <c r="AZ311">
        <v>910</v>
      </c>
      <c r="BA311">
        <v>1926.5</v>
      </c>
      <c r="BB311">
        <v>328.5</v>
      </c>
      <c r="BC311">
        <v>384.5</v>
      </c>
      <c r="BD311">
        <v>443.5</v>
      </c>
      <c r="BE311">
        <v>0</v>
      </c>
      <c r="BF311">
        <v>1783.5</v>
      </c>
      <c r="BG311">
        <v>157</v>
      </c>
      <c r="BH311">
        <v>34.5</v>
      </c>
      <c r="BI311">
        <v>1243</v>
      </c>
      <c r="BJ311">
        <v>70</v>
      </c>
      <c r="BK311">
        <v>169</v>
      </c>
      <c r="BL311">
        <v>311</v>
      </c>
      <c r="BM311">
        <v>8</v>
      </c>
      <c r="BN311">
        <v>672</v>
      </c>
      <c r="BO311">
        <v>4702</v>
      </c>
      <c r="BP311">
        <v>299</v>
      </c>
      <c r="BQ311">
        <v>201</v>
      </c>
      <c r="BR311">
        <v>80</v>
      </c>
      <c r="BS311">
        <v>161</v>
      </c>
      <c r="BT311">
        <v>15.5</v>
      </c>
      <c r="BU311">
        <v>57.5</v>
      </c>
      <c r="BV311">
        <v>14</v>
      </c>
      <c r="BW311">
        <v>29</v>
      </c>
      <c r="BX311">
        <v>0</v>
      </c>
      <c r="BY311">
        <v>26061.5</v>
      </c>
    </row>
    <row r="312" spans="1:77" hidden="1" x14ac:dyDescent="0.25">
      <c r="A312" t="str">
        <f t="shared" si="8"/>
        <v>201026 Jogi és társadalomtudományi foglalkozásokI8 Főiskola</v>
      </c>
      <c r="B312" t="str">
        <f t="shared" si="9"/>
        <v>201026 Jogi és társadalomtudományi foglalkozásokI8 Főiskola</v>
      </c>
      <c r="C312">
        <v>5345</v>
      </c>
      <c r="D312" t="s">
        <v>168</v>
      </c>
      <c r="E312" t="s">
        <v>169</v>
      </c>
      <c r="F312" s="4" t="s">
        <v>170</v>
      </c>
      <c r="H312" t="s">
        <v>164</v>
      </c>
      <c r="I312">
        <v>624</v>
      </c>
      <c r="J312">
        <v>13</v>
      </c>
      <c r="K312" t="s">
        <v>80</v>
      </c>
      <c r="L312" t="s">
        <v>120</v>
      </c>
      <c r="M312">
        <v>16.5</v>
      </c>
      <c r="N312">
        <v>34</v>
      </c>
      <c r="O312">
        <v>0</v>
      </c>
      <c r="P312">
        <v>12</v>
      </c>
      <c r="Q312">
        <v>102</v>
      </c>
      <c r="R312">
        <v>16.5</v>
      </c>
      <c r="S312">
        <v>2.5</v>
      </c>
      <c r="T312">
        <v>0</v>
      </c>
      <c r="U312">
        <v>0</v>
      </c>
      <c r="V312">
        <v>69</v>
      </c>
      <c r="W312">
        <v>48.5</v>
      </c>
      <c r="X312">
        <v>41</v>
      </c>
      <c r="Y312">
        <v>32</v>
      </c>
      <c r="Z312">
        <v>12</v>
      </c>
      <c r="AA312">
        <v>0</v>
      </c>
      <c r="AB312">
        <v>105</v>
      </c>
      <c r="AC312">
        <v>72</v>
      </c>
      <c r="AD312">
        <v>61</v>
      </c>
      <c r="AE312">
        <v>14</v>
      </c>
      <c r="AF312">
        <v>11.5</v>
      </c>
      <c r="AG312">
        <v>0</v>
      </c>
      <c r="AH312">
        <v>0</v>
      </c>
      <c r="AI312">
        <v>0</v>
      </c>
      <c r="AJ312">
        <v>154</v>
      </c>
      <c r="AK312">
        <v>90</v>
      </c>
      <c r="AL312">
        <v>23</v>
      </c>
      <c r="AM312">
        <v>80</v>
      </c>
      <c r="AN312">
        <v>113</v>
      </c>
      <c r="AO312">
        <v>145</v>
      </c>
      <c r="AP312">
        <v>85</v>
      </c>
      <c r="AQ312">
        <v>117</v>
      </c>
      <c r="AR312">
        <v>0</v>
      </c>
      <c r="AS312">
        <v>0</v>
      </c>
      <c r="AT312">
        <v>24</v>
      </c>
      <c r="AU312">
        <v>64</v>
      </c>
      <c r="AV312">
        <v>12</v>
      </c>
      <c r="AW312">
        <v>11</v>
      </c>
      <c r="AX312">
        <v>31</v>
      </c>
      <c r="AY312">
        <v>323</v>
      </c>
      <c r="AZ312">
        <v>39.5</v>
      </c>
      <c r="BA312">
        <v>517</v>
      </c>
      <c r="BB312">
        <v>36</v>
      </c>
      <c r="BC312">
        <v>40</v>
      </c>
      <c r="BD312">
        <v>101</v>
      </c>
      <c r="BE312">
        <v>0</v>
      </c>
      <c r="BF312">
        <v>963</v>
      </c>
      <c r="BG312">
        <v>34</v>
      </c>
      <c r="BH312">
        <v>26</v>
      </c>
      <c r="BI312">
        <v>45</v>
      </c>
      <c r="BJ312">
        <v>162.5</v>
      </c>
      <c r="BK312">
        <v>36</v>
      </c>
      <c r="BL312">
        <v>0.5</v>
      </c>
      <c r="BM312">
        <v>4</v>
      </c>
      <c r="BN312">
        <v>29.5</v>
      </c>
      <c r="BO312">
        <v>936.5</v>
      </c>
      <c r="BP312">
        <v>214</v>
      </c>
      <c r="BQ312">
        <v>83</v>
      </c>
      <c r="BR312">
        <v>46</v>
      </c>
      <c r="BS312">
        <v>34</v>
      </c>
      <c r="BT312">
        <v>5.5</v>
      </c>
      <c r="BU312">
        <v>38</v>
      </c>
      <c r="BV312">
        <v>0</v>
      </c>
      <c r="BW312">
        <v>0</v>
      </c>
      <c r="BX312">
        <v>0</v>
      </c>
      <c r="BY312">
        <v>5312.5</v>
      </c>
    </row>
    <row r="313" spans="1:77" hidden="1" x14ac:dyDescent="0.25">
      <c r="A313" t="str">
        <f t="shared" si="8"/>
        <v>201027 Kulturális, sport-, művészeti és vallási foglalkozások (felsőfokú képzettséghez kapcsolódó)I8 Főiskola</v>
      </c>
      <c r="B313" t="str">
        <f t="shared" si="9"/>
        <v>201027 Kulturális, sport-, művészeti és vallási foglalkozások (felsőfokú képzettséghez kapcsolódó)I8 Főiskola</v>
      </c>
      <c r="C313">
        <v>5346</v>
      </c>
      <c r="D313" t="s">
        <v>168</v>
      </c>
      <c r="E313" t="s">
        <v>169</v>
      </c>
      <c r="F313" s="4" t="s">
        <v>170</v>
      </c>
      <c r="H313" t="s">
        <v>164</v>
      </c>
      <c r="I313">
        <v>625</v>
      </c>
      <c r="J313">
        <v>14</v>
      </c>
      <c r="K313" t="s">
        <v>121</v>
      </c>
      <c r="L313" t="s">
        <v>122</v>
      </c>
      <c r="M313">
        <v>0</v>
      </c>
      <c r="N313">
        <v>0</v>
      </c>
      <c r="O313">
        <v>0</v>
      </c>
      <c r="P313">
        <v>0</v>
      </c>
      <c r="Q313">
        <v>0</v>
      </c>
      <c r="R313">
        <v>0</v>
      </c>
      <c r="S313">
        <v>0</v>
      </c>
      <c r="T313">
        <v>0</v>
      </c>
      <c r="U313">
        <v>22</v>
      </c>
      <c r="V313">
        <v>0</v>
      </c>
      <c r="W313">
        <v>0</v>
      </c>
      <c r="X313">
        <v>11</v>
      </c>
      <c r="Y313">
        <v>27</v>
      </c>
      <c r="Z313">
        <v>3.333333333333333</v>
      </c>
      <c r="AA313">
        <v>0</v>
      </c>
      <c r="AB313">
        <v>0</v>
      </c>
      <c r="AC313">
        <v>0</v>
      </c>
      <c r="AD313">
        <v>0</v>
      </c>
      <c r="AE313">
        <v>0</v>
      </c>
      <c r="AF313">
        <v>0</v>
      </c>
      <c r="AG313">
        <v>0</v>
      </c>
      <c r="AH313">
        <v>0</v>
      </c>
      <c r="AI313">
        <v>0</v>
      </c>
      <c r="AJ313">
        <v>5</v>
      </c>
      <c r="AK313">
        <v>25</v>
      </c>
      <c r="AL313">
        <v>0</v>
      </c>
      <c r="AM313">
        <v>4</v>
      </c>
      <c r="AN313">
        <v>34</v>
      </c>
      <c r="AO313">
        <v>35.666666666666671</v>
      </c>
      <c r="AP313">
        <v>16.666666666666668</v>
      </c>
      <c r="AQ313">
        <v>11</v>
      </c>
      <c r="AR313">
        <v>0</v>
      </c>
      <c r="AS313">
        <v>0</v>
      </c>
      <c r="AT313">
        <v>12</v>
      </c>
      <c r="AU313">
        <v>0</v>
      </c>
      <c r="AV313">
        <v>23.5</v>
      </c>
      <c r="AW313">
        <v>1301.5</v>
      </c>
      <c r="AX313">
        <v>1706</v>
      </c>
      <c r="AY313">
        <v>19</v>
      </c>
      <c r="AZ313">
        <v>252</v>
      </c>
      <c r="BA313">
        <v>0</v>
      </c>
      <c r="BB313">
        <v>24</v>
      </c>
      <c r="BC313">
        <v>0</v>
      </c>
      <c r="BD313">
        <v>20</v>
      </c>
      <c r="BE313">
        <v>0</v>
      </c>
      <c r="BF313">
        <v>222</v>
      </c>
      <c r="BG313">
        <v>5</v>
      </c>
      <c r="BH313">
        <v>46.333333333333329</v>
      </c>
      <c r="BI313">
        <v>262.66666666666663</v>
      </c>
      <c r="BJ313">
        <v>40</v>
      </c>
      <c r="BK313">
        <v>31</v>
      </c>
      <c r="BL313">
        <v>8</v>
      </c>
      <c r="BM313">
        <v>1</v>
      </c>
      <c r="BN313">
        <v>84</v>
      </c>
      <c r="BO313">
        <v>602.33333333333337</v>
      </c>
      <c r="BP313">
        <v>1288</v>
      </c>
      <c r="BQ313">
        <v>55.5</v>
      </c>
      <c r="BR313">
        <v>44</v>
      </c>
      <c r="BS313">
        <v>3008.5</v>
      </c>
      <c r="BT313">
        <v>618</v>
      </c>
      <c r="BU313">
        <v>56</v>
      </c>
      <c r="BV313">
        <v>0</v>
      </c>
      <c r="BW313">
        <v>32</v>
      </c>
      <c r="BX313">
        <v>0</v>
      </c>
      <c r="BY313">
        <v>9957</v>
      </c>
    </row>
    <row r="314" spans="1:77" hidden="1" x14ac:dyDescent="0.25">
      <c r="A314" t="str">
        <f t="shared" si="8"/>
        <v>201029 Egyéb magasan képzett ügyintézőkI8 Főiskola</v>
      </c>
      <c r="B314" t="str">
        <f t="shared" si="9"/>
        <v>201029 Egyéb magasan képzett ügyintézőkI8 Főiskola</v>
      </c>
      <c r="C314">
        <v>5347</v>
      </c>
      <c r="D314" t="s">
        <v>168</v>
      </c>
      <c r="E314" t="s">
        <v>169</v>
      </c>
      <c r="F314" s="4" t="s">
        <v>170</v>
      </c>
      <c r="H314" t="s">
        <v>164</v>
      </c>
      <c r="I314">
        <v>626</v>
      </c>
      <c r="J314">
        <v>15</v>
      </c>
      <c r="K314" t="s">
        <v>81</v>
      </c>
      <c r="L314" t="s">
        <v>123</v>
      </c>
      <c r="M314">
        <v>75</v>
      </c>
      <c r="N314">
        <v>0</v>
      </c>
      <c r="O314">
        <v>14</v>
      </c>
      <c r="P314">
        <v>8</v>
      </c>
      <c r="Q314">
        <v>136</v>
      </c>
      <c r="R314">
        <v>56</v>
      </c>
      <c r="S314">
        <v>0</v>
      </c>
      <c r="T314">
        <v>49</v>
      </c>
      <c r="U314">
        <v>20</v>
      </c>
      <c r="V314">
        <v>127</v>
      </c>
      <c r="W314">
        <v>13</v>
      </c>
      <c r="X314">
        <v>102</v>
      </c>
      <c r="Y314">
        <v>146</v>
      </c>
      <c r="Z314">
        <v>31</v>
      </c>
      <c r="AA314">
        <v>84</v>
      </c>
      <c r="AB314">
        <v>129</v>
      </c>
      <c r="AC314">
        <v>124</v>
      </c>
      <c r="AD314">
        <v>91</v>
      </c>
      <c r="AE314">
        <v>130</v>
      </c>
      <c r="AF314">
        <v>303</v>
      </c>
      <c r="AG314">
        <v>8</v>
      </c>
      <c r="AH314">
        <v>13</v>
      </c>
      <c r="AI314">
        <v>103</v>
      </c>
      <c r="AJ314">
        <v>399</v>
      </c>
      <c r="AK314">
        <v>106</v>
      </c>
      <c r="AL314">
        <v>89</v>
      </c>
      <c r="AM314">
        <v>378</v>
      </c>
      <c r="AN314">
        <v>145</v>
      </c>
      <c r="AO314">
        <v>781</v>
      </c>
      <c r="AP314">
        <v>46</v>
      </c>
      <c r="AQ314">
        <v>414</v>
      </c>
      <c r="AR314">
        <v>11</v>
      </c>
      <c r="AS314">
        <v>7</v>
      </c>
      <c r="AT314">
        <v>1005</v>
      </c>
      <c r="AU314">
        <v>460</v>
      </c>
      <c r="AV314">
        <v>27</v>
      </c>
      <c r="AW314">
        <v>73</v>
      </c>
      <c r="AX314">
        <v>126</v>
      </c>
      <c r="AY314">
        <v>730</v>
      </c>
      <c r="AZ314">
        <v>232</v>
      </c>
      <c r="BA314">
        <v>867</v>
      </c>
      <c r="BB314">
        <v>239</v>
      </c>
      <c r="BC314">
        <v>26</v>
      </c>
      <c r="BD314">
        <v>337</v>
      </c>
      <c r="BE314">
        <v>0</v>
      </c>
      <c r="BF314">
        <v>438</v>
      </c>
      <c r="BG314">
        <v>169</v>
      </c>
      <c r="BH314">
        <v>189</v>
      </c>
      <c r="BI314">
        <v>160</v>
      </c>
      <c r="BJ314">
        <v>108</v>
      </c>
      <c r="BK314">
        <v>33</v>
      </c>
      <c r="BL314">
        <v>50</v>
      </c>
      <c r="BM314">
        <v>1</v>
      </c>
      <c r="BN314">
        <v>285</v>
      </c>
      <c r="BO314">
        <v>12622</v>
      </c>
      <c r="BP314">
        <v>1196</v>
      </c>
      <c r="BQ314">
        <v>110</v>
      </c>
      <c r="BR314">
        <v>152</v>
      </c>
      <c r="BS314">
        <v>110</v>
      </c>
      <c r="BT314">
        <v>11</v>
      </c>
      <c r="BU314">
        <v>156</v>
      </c>
      <c r="BV314">
        <v>0</v>
      </c>
      <c r="BW314">
        <v>5</v>
      </c>
      <c r="BX314">
        <v>0</v>
      </c>
      <c r="BY314">
        <v>24055</v>
      </c>
    </row>
    <row r="315" spans="1:77" hidden="1" x14ac:dyDescent="0.25">
      <c r="A315" t="str">
        <f t="shared" si="8"/>
        <v>201031 Technikusok és hasonló műszaki foglalkozásokI8 Főiskola</v>
      </c>
      <c r="B315" t="str">
        <f t="shared" si="9"/>
        <v>201031 Technikusok és hasonló műszaki foglalkozásokI8 Főiskola</v>
      </c>
      <c r="C315">
        <v>5348</v>
      </c>
      <c r="D315" t="s">
        <v>168</v>
      </c>
      <c r="E315" t="s">
        <v>169</v>
      </c>
      <c r="F315" s="4" t="s">
        <v>170</v>
      </c>
      <c r="H315" t="s">
        <v>164</v>
      </c>
      <c r="I315">
        <v>627</v>
      </c>
      <c r="J315">
        <v>16</v>
      </c>
      <c r="K315" t="s">
        <v>82</v>
      </c>
      <c r="L315" t="s">
        <v>83</v>
      </c>
      <c r="M315">
        <v>106.33333333333331</v>
      </c>
      <c r="N315">
        <v>5</v>
      </c>
      <c r="O315">
        <v>32</v>
      </c>
      <c r="P315">
        <v>33.066666666666663</v>
      </c>
      <c r="Q315">
        <v>403.59999999999997</v>
      </c>
      <c r="R315">
        <v>115.06666666666666</v>
      </c>
      <c r="S315">
        <v>94</v>
      </c>
      <c r="T315">
        <v>19.666666666666668</v>
      </c>
      <c r="U315">
        <v>62.333333333333329</v>
      </c>
      <c r="V315">
        <v>67.5</v>
      </c>
      <c r="W315">
        <v>112.16666666666667</v>
      </c>
      <c r="X315">
        <v>219.83333333333331</v>
      </c>
      <c r="Y315">
        <v>304.20000000000005</v>
      </c>
      <c r="Z315">
        <v>121.13333333333333</v>
      </c>
      <c r="AA315">
        <v>90</v>
      </c>
      <c r="AB315">
        <v>449.16666666666663</v>
      </c>
      <c r="AC315">
        <v>768.86666666666656</v>
      </c>
      <c r="AD315">
        <v>222</v>
      </c>
      <c r="AE315">
        <v>407.66666666666663</v>
      </c>
      <c r="AF315">
        <v>274</v>
      </c>
      <c r="AG315">
        <v>68</v>
      </c>
      <c r="AH315">
        <v>214.13333333333333</v>
      </c>
      <c r="AI315">
        <v>179.66666666666666</v>
      </c>
      <c r="AJ315">
        <v>631.69999999999993</v>
      </c>
      <c r="AK315">
        <v>372</v>
      </c>
      <c r="AL315">
        <v>148</v>
      </c>
      <c r="AM315">
        <v>889</v>
      </c>
      <c r="AN315">
        <v>285.63333333333333</v>
      </c>
      <c r="AO315">
        <v>594.99999999999989</v>
      </c>
      <c r="AP315">
        <v>290.33333333333331</v>
      </c>
      <c r="AQ315">
        <v>420.43333333333328</v>
      </c>
      <c r="AR315">
        <v>0</v>
      </c>
      <c r="AS315">
        <v>100.5</v>
      </c>
      <c r="AT315">
        <v>811.33333333333326</v>
      </c>
      <c r="AU315">
        <v>218.96666666666667</v>
      </c>
      <c r="AV315">
        <v>12.600000000000001</v>
      </c>
      <c r="AW315">
        <v>284.4666666666667</v>
      </c>
      <c r="AX315">
        <v>61.5</v>
      </c>
      <c r="AY315">
        <v>205.40000000000003</v>
      </c>
      <c r="AZ315">
        <v>1967.6666666666667</v>
      </c>
      <c r="BA315">
        <v>565.9666666666667</v>
      </c>
      <c r="BB315">
        <v>69.3</v>
      </c>
      <c r="BC315">
        <v>38.166666666666664</v>
      </c>
      <c r="BD315">
        <v>394.33333333333331</v>
      </c>
      <c r="BE315">
        <v>0</v>
      </c>
      <c r="BF315">
        <v>114.39999999999999</v>
      </c>
      <c r="BG315">
        <v>739.5333333333333</v>
      </c>
      <c r="BH315">
        <v>146.60000000000002</v>
      </c>
      <c r="BI315">
        <v>9.5</v>
      </c>
      <c r="BJ315">
        <v>15.5</v>
      </c>
      <c r="BK315">
        <v>23.833333333333332</v>
      </c>
      <c r="BL315">
        <v>133.5</v>
      </c>
      <c r="BM315">
        <v>3.6666666666666665</v>
      </c>
      <c r="BN315">
        <v>137.66666666666663</v>
      </c>
      <c r="BO315">
        <v>1118.3333333333335</v>
      </c>
      <c r="BP315">
        <v>578.93333333333339</v>
      </c>
      <c r="BQ315">
        <v>113.6</v>
      </c>
      <c r="BR315">
        <v>49.099999999999994</v>
      </c>
      <c r="BS315">
        <v>166.23333333333332</v>
      </c>
      <c r="BT315">
        <v>24.799999999999997</v>
      </c>
      <c r="BU315">
        <v>3.6666666666666665</v>
      </c>
      <c r="BV315">
        <v>84.4</v>
      </c>
      <c r="BW315">
        <v>26.499999999999996</v>
      </c>
      <c r="BX315">
        <v>0</v>
      </c>
      <c r="BY315">
        <v>16221.466666666667</v>
      </c>
    </row>
    <row r="316" spans="1:77" hidden="1" x14ac:dyDescent="0.25">
      <c r="A316" t="str">
        <f t="shared" si="8"/>
        <v>201032 Szakmai irányítók, felügyelőkI8 Főiskola</v>
      </c>
      <c r="B316" t="str">
        <f t="shared" si="9"/>
        <v>201032 Szakmai irányítók, felügyelőkI8 Főiskola</v>
      </c>
      <c r="C316">
        <v>5349</v>
      </c>
      <c r="D316" t="s">
        <v>168</v>
      </c>
      <c r="E316" t="s">
        <v>169</v>
      </c>
      <c r="F316" s="4" t="s">
        <v>170</v>
      </c>
      <c r="H316" t="s">
        <v>164</v>
      </c>
      <c r="I316">
        <v>628</v>
      </c>
      <c r="J316">
        <v>17</v>
      </c>
      <c r="K316" t="s">
        <v>84</v>
      </c>
      <c r="L316" t="s">
        <v>124</v>
      </c>
      <c r="M316">
        <v>50.333333333333336</v>
      </c>
      <c r="N316">
        <v>0</v>
      </c>
      <c r="O316">
        <v>0</v>
      </c>
      <c r="P316">
        <v>8.3333333333333321</v>
      </c>
      <c r="Q316">
        <v>129</v>
      </c>
      <c r="R316">
        <v>21</v>
      </c>
      <c r="S316">
        <v>6.6666666666666661</v>
      </c>
      <c r="T316">
        <v>83</v>
      </c>
      <c r="U316">
        <v>49</v>
      </c>
      <c r="V316">
        <v>23.166666666666664</v>
      </c>
      <c r="W316">
        <v>45.999999999999993</v>
      </c>
      <c r="X316">
        <v>51</v>
      </c>
      <c r="Y316">
        <v>57.333333333333329</v>
      </c>
      <c r="Z316">
        <v>122.99999999999999</v>
      </c>
      <c r="AA316">
        <v>89.333333333333329</v>
      </c>
      <c r="AB316">
        <v>73.833333333333329</v>
      </c>
      <c r="AC316">
        <v>72.833333333333329</v>
      </c>
      <c r="AD316">
        <v>42.333333333333329</v>
      </c>
      <c r="AE316">
        <v>54</v>
      </c>
      <c r="AF316">
        <v>45.333333333333329</v>
      </c>
      <c r="AG316">
        <v>0</v>
      </c>
      <c r="AH316">
        <v>22.666666666666664</v>
      </c>
      <c r="AI316">
        <v>61.333333333333321</v>
      </c>
      <c r="AJ316">
        <v>158.16666666666666</v>
      </c>
      <c r="AK316">
        <v>15.166666666666666</v>
      </c>
      <c r="AL316">
        <v>15.333333333333332</v>
      </c>
      <c r="AM316">
        <v>598.5</v>
      </c>
      <c r="AN316">
        <v>19</v>
      </c>
      <c r="AO316">
        <v>22.333333333333336</v>
      </c>
      <c r="AP316">
        <v>7.333333333333333</v>
      </c>
      <c r="AQ316">
        <v>40.333333333333329</v>
      </c>
      <c r="AR316">
        <v>0</v>
      </c>
      <c r="AS316">
        <v>0</v>
      </c>
      <c r="AT316">
        <v>122.33333333333333</v>
      </c>
      <c r="AU316">
        <v>18</v>
      </c>
      <c r="AV316">
        <v>11</v>
      </c>
      <c r="AW316">
        <v>0</v>
      </c>
      <c r="AX316">
        <v>6</v>
      </c>
      <c r="AY316">
        <v>0</v>
      </c>
      <c r="AZ316">
        <v>9</v>
      </c>
      <c r="BA316">
        <v>10.999999999999998</v>
      </c>
      <c r="BB316">
        <v>4</v>
      </c>
      <c r="BC316">
        <v>2.6666666666666665</v>
      </c>
      <c r="BD316">
        <v>98.166666666666657</v>
      </c>
      <c r="BE316">
        <v>0</v>
      </c>
      <c r="BF316">
        <v>4</v>
      </c>
      <c r="BG316">
        <v>25.833333333333332</v>
      </c>
      <c r="BH316">
        <v>9</v>
      </c>
      <c r="BI316">
        <v>0</v>
      </c>
      <c r="BJ316">
        <v>0</v>
      </c>
      <c r="BK316">
        <v>5</v>
      </c>
      <c r="BL316">
        <v>8</v>
      </c>
      <c r="BM316">
        <v>0</v>
      </c>
      <c r="BN316">
        <v>37.333333333333329</v>
      </c>
      <c r="BO316">
        <v>9.3333333333333321</v>
      </c>
      <c r="BP316">
        <v>6.6666666666666661</v>
      </c>
      <c r="BQ316">
        <v>2.6666666666666665</v>
      </c>
      <c r="BR316">
        <v>12</v>
      </c>
      <c r="BS316">
        <v>5.333333333333333</v>
      </c>
      <c r="BT316">
        <v>1</v>
      </c>
      <c r="BU316">
        <v>0</v>
      </c>
      <c r="BV316">
        <v>0</v>
      </c>
      <c r="BW316">
        <v>0</v>
      </c>
      <c r="BX316">
        <v>0</v>
      </c>
      <c r="BY316">
        <v>2394</v>
      </c>
    </row>
    <row r="317" spans="1:77" hidden="1" x14ac:dyDescent="0.25">
      <c r="A317" t="str">
        <f t="shared" si="8"/>
        <v>201033 Egészségügyi foglalkozásokI8 Főiskola</v>
      </c>
      <c r="B317" t="str">
        <f t="shared" si="9"/>
        <v>201033 Egészségügyi foglalkozásokI8 Főiskola</v>
      </c>
      <c r="C317">
        <v>5350</v>
      </c>
      <c r="D317" t="s">
        <v>168</v>
      </c>
      <c r="E317" t="s">
        <v>169</v>
      </c>
      <c r="F317" s="4" t="s">
        <v>170</v>
      </c>
      <c r="H317" t="s">
        <v>164</v>
      </c>
      <c r="I317">
        <v>629</v>
      </c>
      <c r="J317">
        <v>18</v>
      </c>
      <c r="K317" t="s">
        <v>85</v>
      </c>
      <c r="L317" t="s">
        <v>125</v>
      </c>
      <c r="M317">
        <v>101.5</v>
      </c>
      <c r="N317">
        <v>5</v>
      </c>
      <c r="O317">
        <v>0</v>
      </c>
      <c r="P317">
        <v>2.5</v>
      </c>
      <c r="Q317">
        <v>61</v>
      </c>
      <c r="R317">
        <v>14</v>
      </c>
      <c r="S317">
        <v>9.5</v>
      </c>
      <c r="T317">
        <v>0</v>
      </c>
      <c r="U317">
        <v>15.5</v>
      </c>
      <c r="V317">
        <v>0</v>
      </c>
      <c r="W317">
        <v>16</v>
      </c>
      <c r="X317">
        <v>16</v>
      </c>
      <c r="Y317">
        <v>14.5</v>
      </c>
      <c r="Z317">
        <v>4</v>
      </c>
      <c r="AA317">
        <v>5</v>
      </c>
      <c r="AB317">
        <v>48.5</v>
      </c>
      <c r="AC317">
        <v>26</v>
      </c>
      <c r="AD317">
        <v>12.5</v>
      </c>
      <c r="AE317">
        <v>11.5</v>
      </c>
      <c r="AF317">
        <v>7.5</v>
      </c>
      <c r="AG317">
        <v>21</v>
      </c>
      <c r="AH317">
        <v>97.5</v>
      </c>
      <c r="AI317">
        <v>0</v>
      </c>
      <c r="AJ317">
        <v>35.5</v>
      </c>
      <c r="AK317">
        <v>14</v>
      </c>
      <c r="AL317">
        <v>37.5</v>
      </c>
      <c r="AM317">
        <v>200</v>
      </c>
      <c r="AN317">
        <v>94.5</v>
      </c>
      <c r="AO317">
        <v>338.5</v>
      </c>
      <c r="AP317">
        <v>913</v>
      </c>
      <c r="AQ317">
        <v>61</v>
      </c>
      <c r="AR317">
        <v>0</v>
      </c>
      <c r="AS317">
        <v>0</v>
      </c>
      <c r="AT317">
        <v>76</v>
      </c>
      <c r="AU317">
        <v>8.5</v>
      </c>
      <c r="AV317">
        <v>20.5</v>
      </c>
      <c r="AW317">
        <v>9.5</v>
      </c>
      <c r="AX317">
        <v>8</v>
      </c>
      <c r="AY317">
        <v>38</v>
      </c>
      <c r="AZ317">
        <v>89.5</v>
      </c>
      <c r="BA317">
        <v>25.5</v>
      </c>
      <c r="BB317">
        <v>18</v>
      </c>
      <c r="BC317">
        <v>51</v>
      </c>
      <c r="BD317">
        <v>106</v>
      </c>
      <c r="BE317">
        <v>0</v>
      </c>
      <c r="BF317">
        <v>148.5</v>
      </c>
      <c r="BG317">
        <v>117</v>
      </c>
      <c r="BH317">
        <v>133.5</v>
      </c>
      <c r="BI317">
        <v>0</v>
      </c>
      <c r="BJ317">
        <v>46.5</v>
      </c>
      <c r="BK317">
        <v>12.5</v>
      </c>
      <c r="BL317">
        <v>113</v>
      </c>
      <c r="BM317">
        <v>0</v>
      </c>
      <c r="BN317">
        <v>150</v>
      </c>
      <c r="BO317">
        <v>441.5</v>
      </c>
      <c r="BP317">
        <v>687</v>
      </c>
      <c r="BQ317">
        <v>3443.5</v>
      </c>
      <c r="BR317">
        <v>241</v>
      </c>
      <c r="BS317">
        <v>84</v>
      </c>
      <c r="BT317">
        <v>19</v>
      </c>
      <c r="BU317">
        <v>11.5</v>
      </c>
      <c r="BV317">
        <v>0</v>
      </c>
      <c r="BW317">
        <v>0</v>
      </c>
      <c r="BX317">
        <v>0</v>
      </c>
      <c r="BY317">
        <v>8282</v>
      </c>
    </row>
    <row r="318" spans="1:77" hidden="1" x14ac:dyDescent="0.25">
      <c r="A318" t="str">
        <f t="shared" si="8"/>
        <v>201034 Oktatási asszisztensekI8 Főiskola</v>
      </c>
      <c r="B318" t="str">
        <f t="shared" si="9"/>
        <v>201034 Oktatási asszisztensekI8 Főiskola</v>
      </c>
      <c r="C318">
        <v>5351</v>
      </c>
      <c r="D318" t="s">
        <v>168</v>
      </c>
      <c r="E318" t="s">
        <v>169</v>
      </c>
      <c r="F318" s="4" t="s">
        <v>170</v>
      </c>
      <c r="H318" t="s">
        <v>164</v>
      </c>
      <c r="I318">
        <v>630</v>
      </c>
      <c r="J318">
        <v>19</v>
      </c>
      <c r="K318" t="s">
        <v>86</v>
      </c>
      <c r="L318" t="s">
        <v>126</v>
      </c>
      <c r="M318">
        <v>0</v>
      </c>
      <c r="N318">
        <v>0</v>
      </c>
      <c r="O318">
        <v>0</v>
      </c>
      <c r="P318">
        <v>0</v>
      </c>
      <c r="Q318">
        <v>0</v>
      </c>
      <c r="R318">
        <v>0.33333333333333331</v>
      </c>
      <c r="S318">
        <v>0</v>
      </c>
      <c r="T318">
        <v>0</v>
      </c>
      <c r="U318">
        <v>0</v>
      </c>
      <c r="V318">
        <v>0</v>
      </c>
      <c r="W318">
        <v>0</v>
      </c>
      <c r="X318">
        <v>0</v>
      </c>
      <c r="Y318">
        <v>0</v>
      </c>
      <c r="Z318">
        <v>0</v>
      </c>
      <c r="AA318">
        <v>0</v>
      </c>
      <c r="AB318">
        <v>0</v>
      </c>
      <c r="AC318">
        <v>0</v>
      </c>
      <c r="AD318">
        <v>0</v>
      </c>
      <c r="AE318">
        <v>0</v>
      </c>
      <c r="AF318">
        <v>0</v>
      </c>
      <c r="AG318">
        <v>0</v>
      </c>
      <c r="AH318">
        <v>0</v>
      </c>
      <c r="AI318">
        <v>0</v>
      </c>
      <c r="AJ318">
        <v>0</v>
      </c>
      <c r="AK318">
        <v>0</v>
      </c>
      <c r="AL318">
        <v>1</v>
      </c>
      <c r="AM318">
        <v>14</v>
      </c>
      <c r="AN318">
        <v>0</v>
      </c>
      <c r="AO318">
        <v>3.6666666666666665</v>
      </c>
      <c r="AP318">
        <v>7.1666666666666661</v>
      </c>
      <c r="AQ318">
        <v>0</v>
      </c>
      <c r="AR318">
        <v>0</v>
      </c>
      <c r="AS318">
        <v>0</v>
      </c>
      <c r="AT318">
        <v>12</v>
      </c>
      <c r="AU318">
        <v>0</v>
      </c>
      <c r="AV318">
        <v>16.666666666666664</v>
      </c>
      <c r="AW318">
        <v>5.6666666666666661</v>
      </c>
      <c r="AX318">
        <v>0</v>
      </c>
      <c r="AY318">
        <v>0</v>
      </c>
      <c r="AZ318">
        <v>0</v>
      </c>
      <c r="BA318">
        <v>2</v>
      </c>
      <c r="BB318">
        <v>0</v>
      </c>
      <c r="BC318">
        <v>0</v>
      </c>
      <c r="BD318">
        <v>22</v>
      </c>
      <c r="BE318">
        <v>0</v>
      </c>
      <c r="BF318">
        <v>0</v>
      </c>
      <c r="BG318">
        <v>0</v>
      </c>
      <c r="BH318">
        <v>0</v>
      </c>
      <c r="BI318">
        <v>0</v>
      </c>
      <c r="BJ318">
        <v>0</v>
      </c>
      <c r="BK318">
        <v>0</v>
      </c>
      <c r="BL318">
        <v>0</v>
      </c>
      <c r="BM318">
        <v>0</v>
      </c>
      <c r="BN318">
        <v>1</v>
      </c>
      <c r="BO318">
        <v>188.33333333333334</v>
      </c>
      <c r="BP318">
        <v>966.66666666666663</v>
      </c>
      <c r="BQ318">
        <v>8.5</v>
      </c>
      <c r="BR318">
        <v>247.83333333333331</v>
      </c>
      <c r="BS318">
        <v>2.6666666666666665</v>
      </c>
      <c r="BT318">
        <v>5</v>
      </c>
      <c r="BU318">
        <v>12</v>
      </c>
      <c r="BV318">
        <v>0</v>
      </c>
      <c r="BW318">
        <v>0.5</v>
      </c>
      <c r="BX318">
        <v>0</v>
      </c>
      <c r="BY318">
        <v>1517</v>
      </c>
    </row>
    <row r="319" spans="1:77" hidden="1" x14ac:dyDescent="0.25">
      <c r="A319" t="str">
        <f t="shared" si="8"/>
        <v>201035 Szociális gondozási és munkaerő-piaci szolgáltatási foglalkozásokI8 Főiskola</v>
      </c>
      <c r="B319" t="str">
        <f t="shared" si="9"/>
        <v>201035 Szociális gondozási és munkaerő-piaci szolgáltatási foglalkozásokI8 Főiskola</v>
      </c>
      <c r="C319">
        <v>5352</v>
      </c>
      <c r="D319" t="s">
        <v>168</v>
      </c>
      <c r="E319" t="s">
        <v>169</v>
      </c>
      <c r="F319" s="4" t="s">
        <v>170</v>
      </c>
      <c r="H319" t="s">
        <v>164</v>
      </c>
      <c r="I319">
        <v>631</v>
      </c>
      <c r="J319">
        <v>20</v>
      </c>
      <c r="K319" t="s">
        <v>87</v>
      </c>
      <c r="L319" t="s">
        <v>127</v>
      </c>
      <c r="M319">
        <v>2.5</v>
      </c>
      <c r="N319">
        <v>0</v>
      </c>
      <c r="O319">
        <v>0</v>
      </c>
      <c r="P319">
        <v>0</v>
      </c>
      <c r="Q319">
        <v>4</v>
      </c>
      <c r="R319">
        <v>4.5</v>
      </c>
      <c r="S319">
        <v>2.5</v>
      </c>
      <c r="T319">
        <v>0</v>
      </c>
      <c r="U319">
        <v>0</v>
      </c>
      <c r="V319">
        <v>0</v>
      </c>
      <c r="W319">
        <v>4.5</v>
      </c>
      <c r="X319">
        <v>0</v>
      </c>
      <c r="Y319">
        <v>0</v>
      </c>
      <c r="Z319">
        <v>0</v>
      </c>
      <c r="AA319">
        <v>0</v>
      </c>
      <c r="AB319">
        <v>0</v>
      </c>
      <c r="AC319">
        <v>24</v>
      </c>
      <c r="AD319">
        <v>0</v>
      </c>
      <c r="AE319">
        <v>0</v>
      </c>
      <c r="AF319">
        <v>8.5</v>
      </c>
      <c r="AG319">
        <v>0</v>
      </c>
      <c r="AH319">
        <v>15</v>
      </c>
      <c r="AI319">
        <v>0</v>
      </c>
      <c r="AJ319">
        <v>0</v>
      </c>
      <c r="AK319">
        <v>5</v>
      </c>
      <c r="AL319">
        <v>0</v>
      </c>
      <c r="AM319">
        <v>0</v>
      </c>
      <c r="AN319">
        <v>5</v>
      </c>
      <c r="AO319">
        <v>22</v>
      </c>
      <c r="AP319">
        <v>5.5</v>
      </c>
      <c r="AQ319">
        <v>0</v>
      </c>
      <c r="AR319">
        <v>0</v>
      </c>
      <c r="AS319">
        <v>0</v>
      </c>
      <c r="AT319">
        <v>0</v>
      </c>
      <c r="AU319">
        <v>0</v>
      </c>
      <c r="AV319">
        <v>3</v>
      </c>
      <c r="AW319">
        <v>0</v>
      </c>
      <c r="AX319">
        <v>0</v>
      </c>
      <c r="AY319">
        <v>0</v>
      </c>
      <c r="AZ319">
        <v>2.5</v>
      </c>
      <c r="BA319">
        <v>2</v>
      </c>
      <c r="BB319">
        <v>0</v>
      </c>
      <c r="BC319">
        <v>0</v>
      </c>
      <c r="BD319">
        <v>0</v>
      </c>
      <c r="BE319">
        <v>0</v>
      </c>
      <c r="BF319">
        <v>2</v>
      </c>
      <c r="BG319">
        <v>6</v>
      </c>
      <c r="BH319">
        <v>0</v>
      </c>
      <c r="BI319">
        <v>28</v>
      </c>
      <c r="BJ319">
        <v>131.5</v>
      </c>
      <c r="BK319">
        <v>0</v>
      </c>
      <c r="BL319">
        <v>83.5</v>
      </c>
      <c r="BM319">
        <v>0</v>
      </c>
      <c r="BN319">
        <v>58.5</v>
      </c>
      <c r="BO319">
        <v>2018.5</v>
      </c>
      <c r="BP319">
        <v>337</v>
      </c>
      <c r="BQ319">
        <v>168.5</v>
      </c>
      <c r="BR319">
        <v>2931.5</v>
      </c>
      <c r="BS319">
        <v>4</v>
      </c>
      <c r="BT319">
        <v>4.5</v>
      </c>
      <c r="BU319">
        <v>67</v>
      </c>
      <c r="BV319">
        <v>0</v>
      </c>
      <c r="BW319">
        <v>0.5</v>
      </c>
      <c r="BX319">
        <v>0</v>
      </c>
      <c r="BY319">
        <v>5951.5</v>
      </c>
    </row>
    <row r="320" spans="1:77" hidden="1" x14ac:dyDescent="0.25">
      <c r="A320" t="str">
        <f t="shared" si="8"/>
        <v>201036 Üzleti jellegű szolgáltatások ügyintézői, hatósági ügyintézők, ügynökökI8 Főiskola</v>
      </c>
      <c r="B320" t="str">
        <f t="shared" si="9"/>
        <v>201036 Üzleti jellegű szolgáltatások ügyintézői, hatósági ügyintézők, ügynökökI8 Főiskola</v>
      </c>
      <c r="C320">
        <v>5353</v>
      </c>
      <c r="D320" t="s">
        <v>168</v>
      </c>
      <c r="E320" t="s">
        <v>169</v>
      </c>
      <c r="F320" s="4" t="s">
        <v>170</v>
      </c>
      <c r="H320" t="s">
        <v>164</v>
      </c>
      <c r="I320">
        <v>632</v>
      </c>
      <c r="J320">
        <v>21</v>
      </c>
      <c r="K320" t="s">
        <v>88</v>
      </c>
      <c r="L320" t="s">
        <v>128</v>
      </c>
      <c r="M320">
        <v>302</v>
      </c>
      <c r="N320">
        <v>25.5</v>
      </c>
      <c r="O320">
        <v>5</v>
      </c>
      <c r="P320">
        <v>97.8</v>
      </c>
      <c r="Q320">
        <v>946.5</v>
      </c>
      <c r="R320">
        <v>119.1</v>
      </c>
      <c r="S320">
        <v>69</v>
      </c>
      <c r="T320">
        <v>239.5</v>
      </c>
      <c r="U320">
        <v>209.8</v>
      </c>
      <c r="V320">
        <v>43.8</v>
      </c>
      <c r="W320">
        <v>134</v>
      </c>
      <c r="X320">
        <v>135</v>
      </c>
      <c r="Y320">
        <v>429.70000000000005</v>
      </c>
      <c r="Z320">
        <v>229.3</v>
      </c>
      <c r="AA320">
        <v>135.5</v>
      </c>
      <c r="AB320">
        <v>515</v>
      </c>
      <c r="AC320">
        <v>892.09999999999991</v>
      </c>
      <c r="AD320">
        <v>303.60000000000002</v>
      </c>
      <c r="AE320">
        <v>651.6</v>
      </c>
      <c r="AF320">
        <v>406.6</v>
      </c>
      <c r="AG320">
        <v>40</v>
      </c>
      <c r="AH320">
        <v>126</v>
      </c>
      <c r="AI320">
        <v>163.30000000000001</v>
      </c>
      <c r="AJ320">
        <v>521.80000000000007</v>
      </c>
      <c r="AK320">
        <v>161</v>
      </c>
      <c r="AL320">
        <v>216.10000000000002</v>
      </c>
      <c r="AM320">
        <v>1248.0999999999999</v>
      </c>
      <c r="AN320">
        <v>1253.3999999999999</v>
      </c>
      <c r="AO320">
        <v>5001</v>
      </c>
      <c r="AP320">
        <v>1450.1</v>
      </c>
      <c r="AQ320">
        <v>516.5</v>
      </c>
      <c r="AR320">
        <v>70.2</v>
      </c>
      <c r="AS320">
        <v>113.9</v>
      </c>
      <c r="AT320">
        <v>1009.6</v>
      </c>
      <c r="AU320">
        <v>401</v>
      </c>
      <c r="AV320">
        <v>381.5</v>
      </c>
      <c r="AW320">
        <v>265.2</v>
      </c>
      <c r="AX320">
        <v>91.999999999999986</v>
      </c>
      <c r="AY320">
        <v>389.1</v>
      </c>
      <c r="AZ320">
        <v>685.5</v>
      </c>
      <c r="BA320">
        <v>4851.0000000000009</v>
      </c>
      <c r="BB320">
        <v>1961.1000000000001</v>
      </c>
      <c r="BC320">
        <v>560.4</v>
      </c>
      <c r="BD320">
        <v>829.80000000000007</v>
      </c>
      <c r="BE320">
        <v>0</v>
      </c>
      <c r="BF320">
        <v>1645.7999999999997</v>
      </c>
      <c r="BG320">
        <v>592.29999999999995</v>
      </c>
      <c r="BH320">
        <v>221.2</v>
      </c>
      <c r="BI320">
        <v>645</v>
      </c>
      <c r="BJ320">
        <v>219.60000000000002</v>
      </c>
      <c r="BK320">
        <v>267.2</v>
      </c>
      <c r="BL320">
        <v>413.9</v>
      </c>
      <c r="BM320">
        <v>107.6</v>
      </c>
      <c r="BN320">
        <v>551.6</v>
      </c>
      <c r="BO320">
        <v>9492.1</v>
      </c>
      <c r="BP320">
        <v>2258.7000000000003</v>
      </c>
      <c r="BQ320">
        <v>403.80000000000007</v>
      </c>
      <c r="BR320">
        <v>423.8</v>
      </c>
      <c r="BS320">
        <v>203.5</v>
      </c>
      <c r="BT320">
        <v>73.100000000000009</v>
      </c>
      <c r="BU320">
        <v>30.1</v>
      </c>
      <c r="BV320">
        <v>10</v>
      </c>
      <c r="BW320">
        <v>111.8</v>
      </c>
      <c r="BX320">
        <v>0</v>
      </c>
      <c r="BY320">
        <v>45869.100000000006</v>
      </c>
    </row>
    <row r="321" spans="1:77" hidden="1" x14ac:dyDescent="0.25">
      <c r="A321" t="str">
        <f t="shared" si="8"/>
        <v>201037 Művészeti, kulturális, sport- és vallási foglalkozásokI8 Főiskola</v>
      </c>
      <c r="B321" t="str">
        <f t="shared" si="9"/>
        <v>201037 Művészeti, kulturális, sport- és vallási foglalkozásokI8 Főiskola</v>
      </c>
      <c r="C321">
        <v>5354</v>
      </c>
      <c r="D321" t="s">
        <v>168</v>
      </c>
      <c r="E321" t="s">
        <v>169</v>
      </c>
      <c r="F321" s="4" t="s">
        <v>170</v>
      </c>
      <c r="H321" t="s">
        <v>164</v>
      </c>
      <c r="I321">
        <v>633</v>
      </c>
      <c r="J321">
        <v>22</v>
      </c>
      <c r="K321" t="s">
        <v>89</v>
      </c>
      <c r="L321" t="s">
        <v>129</v>
      </c>
      <c r="M321">
        <v>0</v>
      </c>
      <c r="N321">
        <v>0</v>
      </c>
      <c r="O321">
        <v>0</v>
      </c>
      <c r="P321">
        <v>0</v>
      </c>
      <c r="Q321">
        <v>10</v>
      </c>
      <c r="R321">
        <v>0</v>
      </c>
      <c r="S321">
        <v>0</v>
      </c>
      <c r="T321">
        <v>0</v>
      </c>
      <c r="U321">
        <v>34.666666666666664</v>
      </c>
      <c r="V321">
        <v>0</v>
      </c>
      <c r="W321">
        <v>0</v>
      </c>
      <c r="X321">
        <v>0</v>
      </c>
      <c r="Y321">
        <v>17</v>
      </c>
      <c r="Z321">
        <v>3.333333333333333</v>
      </c>
      <c r="AA321">
        <v>0</v>
      </c>
      <c r="AB321">
        <v>0</v>
      </c>
      <c r="AC321">
        <v>0</v>
      </c>
      <c r="AD321">
        <v>0</v>
      </c>
      <c r="AE321">
        <v>0</v>
      </c>
      <c r="AF321">
        <v>0</v>
      </c>
      <c r="AG321">
        <v>0</v>
      </c>
      <c r="AH321">
        <v>17</v>
      </c>
      <c r="AI321">
        <v>0</v>
      </c>
      <c r="AJ321">
        <v>0</v>
      </c>
      <c r="AK321">
        <v>0</v>
      </c>
      <c r="AL321">
        <v>10</v>
      </c>
      <c r="AM321">
        <v>4</v>
      </c>
      <c r="AN321">
        <v>0</v>
      </c>
      <c r="AO321">
        <v>68.666666666666657</v>
      </c>
      <c r="AP321">
        <v>3.6666666666666665</v>
      </c>
      <c r="AQ321">
        <v>11</v>
      </c>
      <c r="AR321">
        <v>0</v>
      </c>
      <c r="AS321">
        <v>0</v>
      </c>
      <c r="AT321">
        <v>13.666666666666666</v>
      </c>
      <c r="AU321">
        <v>0</v>
      </c>
      <c r="AV321">
        <v>9.5</v>
      </c>
      <c r="AW321">
        <v>35.833333333333336</v>
      </c>
      <c r="AX321">
        <v>224.66666666666666</v>
      </c>
      <c r="AY321">
        <v>9</v>
      </c>
      <c r="AZ321">
        <v>51</v>
      </c>
      <c r="BA321">
        <v>0</v>
      </c>
      <c r="BB321">
        <v>0</v>
      </c>
      <c r="BC321">
        <v>0</v>
      </c>
      <c r="BD321">
        <v>9.6666666666666661</v>
      </c>
      <c r="BE321">
        <v>0</v>
      </c>
      <c r="BF321">
        <v>57.333333333333329</v>
      </c>
      <c r="BG321">
        <v>0</v>
      </c>
      <c r="BH321">
        <v>0.33333333333333331</v>
      </c>
      <c r="BI321">
        <v>120.16666666666667</v>
      </c>
      <c r="BJ321">
        <v>33.333333333333336</v>
      </c>
      <c r="BK321">
        <v>0</v>
      </c>
      <c r="BL321">
        <v>0</v>
      </c>
      <c r="BM321">
        <v>0.33333333333333331</v>
      </c>
      <c r="BN321">
        <v>59</v>
      </c>
      <c r="BO321">
        <v>150.83333333333334</v>
      </c>
      <c r="BP321">
        <v>159</v>
      </c>
      <c r="BQ321">
        <v>11.5</v>
      </c>
      <c r="BR321">
        <v>4</v>
      </c>
      <c r="BS321">
        <v>498.16666666666669</v>
      </c>
      <c r="BT321">
        <v>316</v>
      </c>
      <c r="BU321">
        <v>50</v>
      </c>
      <c r="BV321">
        <v>0</v>
      </c>
      <c r="BW321">
        <v>0</v>
      </c>
      <c r="BX321">
        <v>0</v>
      </c>
      <c r="BY321">
        <v>1992.6666666666667</v>
      </c>
    </row>
    <row r="322" spans="1:77" hidden="1" x14ac:dyDescent="0.25">
      <c r="A322" t="str">
        <f t="shared" si="8"/>
        <v>201039 Egyéb ügyintézőkI8 Főiskola</v>
      </c>
      <c r="B322" t="str">
        <f t="shared" si="9"/>
        <v>201039 Egyéb ügyintézőkI8 Főiskola</v>
      </c>
      <c r="C322">
        <v>5355</v>
      </c>
      <c r="D322" t="s">
        <v>168</v>
      </c>
      <c r="E322" t="s">
        <v>169</v>
      </c>
      <c r="F322" s="4" t="s">
        <v>170</v>
      </c>
      <c r="H322" t="s">
        <v>164</v>
      </c>
      <c r="I322">
        <v>634</v>
      </c>
      <c r="J322">
        <v>23</v>
      </c>
      <c r="K322" t="s">
        <v>90</v>
      </c>
      <c r="L322" t="s">
        <v>91</v>
      </c>
      <c r="M322">
        <v>12</v>
      </c>
      <c r="N322">
        <v>0</v>
      </c>
      <c r="O322">
        <v>0</v>
      </c>
      <c r="P322">
        <v>4.2</v>
      </c>
      <c r="Q322">
        <v>23.000000000000004</v>
      </c>
      <c r="R322">
        <v>2.4</v>
      </c>
      <c r="S322">
        <v>8</v>
      </c>
      <c r="T322">
        <v>20</v>
      </c>
      <c r="U322">
        <v>1.2</v>
      </c>
      <c r="V322">
        <v>0.2</v>
      </c>
      <c r="W322">
        <v>9</v>
      </c>
      <c r="X322">
        <v>0</v>
      </c>
      <c r="Y322">
        <v>12.8</v>
      </c>
      <c r="Z322">
        <v>5.2</v>
      </c>
      <c r="AA322">
        <v>4</v>
      </c>
      <c r="AB322">
        <v>17</v>
      </c>
      <c r="AC322">
        <v>8.4</v>
      </c>
      <c r="AD322">
        <v>3.4000000000000004</v>
      </c>
      <c r="AE322">
        <v>27.400000000000002</v>
      </c>
      <c r="AF322">
        <v>4.4000000000000004</v>
      </c>
      <c r="AG322">
        <v>0</v>
      </c>
      <c r="AH322">
        <v>35</v>
      </c>
      <c r="AI322">
        <v>3.2</v>
      </c>
      <c r="AJ322">
        <v>5.2</v>
      </c>
      <c r="AK322">
        <v>3</v>
      </c>
      <c r="AL322">
        <v>6.4</v>
      </c>
      <c r="AM322">
        <v>46.400000000000006</v>
      </c>
      <c r="AN322">
        <v>27.6</v>
      </c>
      <c r="AO322">
        <v>97</v>
      </c>
      <c r="AP322">
        <v>56.4</v>
      </c>
      <c r="AQ322">
        <v>21</v>
      </c>
      <c r="AR322">
        <v>9.8000000000000007</v>
      </c>
      <c r="AS322">
        <v>6.6000000000000005</v>
      </c>
      <c r="AT322">
        <v>53.400000000000006</v>
      </c>
      <c r="AU322">
        <v>0</v>
      </c>
      <c r="AV322">
        <v>7.0000000000000018</v>
      </c>
      <c r="AW322">
        <v>39.799999999999997</v>
      </c>
      <c r="AX322">
        <v>2</v>
      </c>
      <c r="AY322">
        <v>36.400000000000006</v>
      </c>
      <c r="AZ322">
        <v>31</v>
      </c>
      <c r="BA322">
        <v>86</v>
      </c>
      <c r="BB322">
        <v>45.400000000000006</v>
      </c>
      <c r="BC322">
        <v>8.6000000000000014</v>
      </c>
      <c r="BD322">
        <v>22.200000000000003</v>
      </c>
      <c r="BE322">
        <v>0</v>
      </c>
      <c r="BF322">
        <v>102.2</v>
      </c>
      <c r="BG322">
        <v>19.200000000000003</v>
      </c>
      <c r="BH322">
        <v>19.8</v>
      </c>
      <c r="BI322">
        <v>53</v>
      </c>
      <c r="BJ322">
        <v>0.4</v>
      </c>
      <c r="BK322">
        <v>6.8000000000000007</v>
      </c>
      <c r="BL322">
        <v>28.599999999999998</v>
      </c>
      <c r="BM322">
        <v>2.4</v>
      </c>
      <c r="BN322">
        <v>52.4</v>
      </c>
      <c r="BO322">
        <v>1024.4000000000001</v>
      </c>
      <c r="BP322">
        <v>196.79999999999998</v>
      </c>
      <c r="BQ322">
        <v>27.200000000000003</v>
      </c>
      <c r="BR322">
        <v>16.200000000000003</v>
      </c>
      <c r="BS322">
        <v>18</v>
      </c>
      <c r="BT322">
        <v>4.4000000000000004</v>
      </c>
      <c r="BU322">
        <v>0.4</v>
      </c>
      <c r="BV322">
        <v>0</v>
      </c>
      <c r="BW322">
        <v>0.2</v>
      </c>
      <c r="BX322">
        <v>0</v>
      </c>
      <c r="BY322">
        <v>2384.4</v>
      </c>
    </row>
    <row r="323" spans="1:77" hidden="1" x14ac:dyDescent="0.25">
      <c r="A323" t="str">
        <f t="shared" si="8"/>
        <v>201041 Irodai, ügyviteli foglalkozásokI8 Főiskola</v>
      </c>
      <c r="B323" t="str">
        <f t="shared" si="9"/>
        <v>201041 Irodai, ügyviteli foglalkozásokI8 Főiskola</v>
      </c>
      <c r="C323">
        <v>5356</v>
      </c>
      <c r="D323" t="s">
        <v>168</v>
      </c>
      <c r="E323" t="s">
        <v>169</v>
      </c>
      <c r="F323" s="4" t="s">
        <v>170</v>
      </c>
      <c r="H323" t="s">
        <v>164</v>
      </c>
      <c r="I323">
        <v>635</v>
      </c>
      <c r="J323">
        <v>24</v>
      </c>
      <c r="K323" t="s">
        <v>92</v>
      </c>
      <c r="L323" t="s">
        <v>130</v>
      </c>
      <c r="M323">
        <v>182</v>
      </c>
      <c r="N323">
        <v>39.5</v>
      </c>
      <c r="O323">
        <v>0</v>
      </c>
      <c r="P323">
        <v>77.5</v>
      </c>
      <c r="Q323">
        <v>249.5</v>
      </c>
      <c r="R323">
        <v>101</v>
      </c>
      <c r="S323">
        <v>59.5</v>
      </c>
      <c r="T323">
        <v>23.5</v>
      </c>
      <c r="U323">
        <v>80.5</v>
      </c>
      <c r="V323">
        <v>14</v>
      </c>
      <c r="W323">
        <v>38</v>
      </c>
      <c r="X323">
        <v>71</v>
      </c>
      <c r="Y323">
        <v>113.5</v>
      </c>
      <c r="Z323">
        <v>86.5</v>
      </c>
      <c r="AA323">
        <v>23</v>
      </c>
      <c r="AB323">
        <v>219.5</v>
      </c>
      <c r="AC323">
        <v>283</v>
      </c>
      <c r="AD323">
        <v>56</v>
      </c>
      <c r="AE323">
        <v>88.5</v>
      </c>
      <c r="AF323">
        <v>265.5</v>
      </c>
      <c r="AG323">
        <v>19</v>
      </c>
      <c r="AH323">
        <v>129.5</v>
      </c>
      <c r="AI323">
        <v>17.5</v>
      </c>
      <c r="AJ323">
        <v>80.5</v>
      </c>
      <c r="AK323">
        <v>29.5</v>
      </c>
      <c r="AL323">
        <v>146</v>
      </c>
      <c r="AM323">
        <v>369.5</v>
      </c>
      <c r="AN323">
        <v>642</v>
      </c>
      <c r="AO323">
        <v>1535</v>
      </c>
      <c r="AP323">
        <v>416</v>
      </c>
      <c r="AQ323">
        <v>403</v>
      </c>
      <c r="AR323">
        <v>20.5</v>
      </c>
      <c r="AS323">
        <v>19.5</v>
      </c>
      <c r="AT323">
        <v>316</v>
      </c>
      <c r="AU323">
        <v>152.5</v>
      </c>
      <c r="AV323">
        <v>186</v>
      </c>
      <c r="AW323">
        <v>46.5</v>
      </c>
      <c r="AX323">
        <v>189</v>
      </c>
      <c r="AY323">
        <v>111.5</v>
      </c>
      <c r="AZ323">
        <v>418</v>
      </c>
      <c r="BA323">
        <v>291.5</v>
      </c>
      <c r="BB323">
        <v>53.5</v>
      </c>
      <c r="BC323">
        <v>147.5</v>
      </c>
      <c r="BD323">
        <v>272.5</v>
      </c>
      <c r="BE323">
        <v>0</v>
      </c>
      <c r="BF323">
        <v>2336.5</v>
      </c>
      <c r="BG323">
        <v>379</v>
      </c>
      <c r="BH323">
        <v>88</v>
      </c>
      <c r="BI323">
        <v>51.5</v>
      </c>
      <c r="BJ323">
        <v>86</v>
      </c>
      <c r="BK323">
        <v>44.5</v>
      </c>
      <c r="BL323">
        <v>304.5</v>
      </c>
      <c r="BM323">
        <v>18</v>
      </c>
      <c r="BN323">
        <v>267</v>
      </c>
      <c r="BO323">
        <v>601.5</v>
      </c>
      <c r="BP323">
        <v>561.5</v>
      </c>
      <c r="BQ323">
        <v>187.5</v>
      </c>
      <c r="BR323">
        <v>37</v>
      </c>
      <c r="BS323">
        <v>182</v>
      </c>
      <c r="BT323">
        <v>56.5</v>
      </c>
      <c r="BU323">
        <v>33</v>
      </c>
      <c r="BV323">
        <v>0</v>
      </c>
      <c r="BW323">
        <v>28</v>
      </c>
      <c r="BX323">
        <v>0</v>
      </c>
      <c r="BY323">
        <v>13345.5</v>
      </c>
    </row>
    <row r="324" spans="1:77" hidden="1" x14ac:dyDescent="0.25">
      <c r="A324" t="str">
        <f t="shared" si="8"/>
        <v>201042 Ügyfélkapcsolati foglalkozásokI8 Főiskola</v>
      </c>
      <c r="B324" t="str">
        <f t="shared" si="9"/>
        <v>201042 Ügyfélkapcsolati foglalkozásokI8 Főiskola</v>
      </c>
      <c r="C324">
        <v>5357</v>
      </c>
      <c r="D324" t="s">
        <v>168</v>
      </c>
      <c r="E324" t="s">
        <v>169</v>
      </c>
      <c r="F324" s="4" t="s">
        <v>170</v>
      </c>
      <c r="H324" t="s">
        <v>164</v>
      </c>
      <c r="I324">
        <v>636</v>
      </c>
      <c r="J324">
        <v>25</v>
      </c>
      <c r="K324" t="s">
        <v>93</v>
      </c>
      <c r="L324" t="s">
        <v>131</v>
      </c>
      <c r="M324">
        <v>47</v>
      </c>
      <c r="N324">
        <v>0</v>
      </c>
      <c r="O324">
        <v>0</v>
      </c>
      <c r="P324">
        <v>38</v>
      </c>
      <c r="Q324">
        <v>55.5</v>
      </c>
      <c r="R324">
        <v>10</v>
      </c>
      <c r="S324">
        <v>4</v>
      </c>
      <c r="T324">
        <v>6</v>
      </c>
      <c r="U324">
        <v>31.666666666666664</v>
      </c>
      <c r="V324">
        <v>14</v>
      </c>
      <c r="W324">
        <v>0</v>
      </c>
      <c r="X324">
        <v>0</v>
      </c>
      <c r="Y324">
        <v>23</v>
      </c>
      <c r="Z324">
        <v>10</v>
      </c>
      <c r="AA324">
        <v>5</v>
      </c>
      <c r="AB324">
        <v>32</v>
      </c>
      <c r="AC324">
        <v>57.5</v>
      </c>
      <c r="AD324">
        <v>17.5</v>
      </c>
      <c r="AE324">
        <v>30</v>
      </c>
      <c r="AF324">
        <v>26</v>
      </c>
      <c r="AG324">
        <v>2</v>
      </c>
      <c r="AH324">
        <v>15</v>
      </c>
      <c r="AI324">
        <v>13.5</v>
      </c>
      <c r="AJ324">
        <v>18</v>
      </c>
      <c r="AK324">
        <v>18.5</v>
      </c>
      <c r="AL324">
        <v>25</v>
      </c>
      <c r="AM324">
        <v>25</v>
      </c>
      <c r="AN324">
        <v>100.5</v>
      </c>
      <c r="AO324">
        <v>383</v>
      </c>
      <c r="AP324">
        <v>32.5</v>
      </c>
      <c r="AQ324">
        <v>85.5</v>
      </c>
      <c r="AR324">
        <v>48.5</v>
      </c>
      <c r="AS324">
        <v>0</v>
      </c>
      <c r="AT324">
        <v>62.166666666666664</v>
      </c>
      <c r="AU324">
        <v>381</v>
      </c>
      <c r="AV324">
        <v>490.5</v>
      </c>
      <c r="AW324">
        <v>52.333333333333336</v>
      </c>
      <c r="AX324">
        <v>69.666666666666671</v>
      </c>
      <c r="AY324">
        <v>275</v>
      </c>
      <c r="AZ324">
        <v>323</v>
      </c>
      <c r="BA324">
        <v>875.5</v>
      </c>
      <c r="BB324">
        <v>34</v>
      </c>
      <c r="BC324">
        <v>60</v>
      </c>
      <c r="BD324">
        <v>133.66666666666666</v>
      </c>
      <c r="BE324">
        <v>0</v>
      </c>
      <c r="BF324">
        <v>254.33333333333331</v>
      </c>
      <c r="BG324">
        <v>91.5</v>
      </c>
      <c r="BH324">
        <v>9</v>
      </c>
      <c r="BI324">
        <v>5.5</v>
      </c>
      <c r="BJ324">
        <v>8.8333333333333339</v>
      </c>
      <c r="BK324">
        <v>0</v>
      </c>
      <c r="BL324">
        <v>120</v>
      </c>
      <c r="BM324">
        <v>1092.3333333333333</v>
      </c>
      <c r="BN324">
        <v>138</v>
      </c>
      <c r="BO324">
        <v>315</v>
      </c>
      <c r="BP324">
        <v>159</v>
      </c>
      <c r="BQ324">
        <v>124.5</v>
      </c>
      <c r="BR324">
        <v>15.5</v>
      </c>
      <c r="BS324">
        <v>89.666666666666671</v>
      </c>
      <c r="BT324">
        <v>59.5</v>
      </c>
      <c r="BU324">
        <v>20.5</v>
      </c>
      <c r="BV324">
        <v>0</v>
      </c>
      <c r="BW324">
        <v>58</v>
      </c>
      <c r="BX324">
        <v>0</v>
      </c>
      <c r="BY324">
        <v>6492.1666666666661</v>
      </c>
    </row>
    <row r="325" spans="1:77" hidden="1" x14ac:dyDescent="0.25">
      <c r="A325" t="str">
        <f t="shared" si="8"/>
        <v>201051 Kereskedelmi és vendéglátó-ipari foglalkozásokI8 Főiskola</v>
      </c>
      <c r="B325" t="str">
        <f t="shared" si="9"/>
        <v>201051 Kereskedelmi és vendéglátó-ipari foglalkozásokI8 Főiskola</v>
      </c>
      <c r="C325">
        <v>5358</v>
      </c>
      <c r="D325" t="s">
        <v>168</v>
      </c>
      <c r="E325" t="s">
        <v>169</v>
      </c>
      <c r="F325" s="4" t="s">
        <v>170</v>
      </c>
      <c r="H325" t="s">
        <v>164</v>
      </c>
      <c r="I325">
        <v>637</v>
      </c>
      <c r="J325">
        <v>26</v>
      </c>
      <c r="K325" t="s">
        <v>94</v>
      </c>
      <c r="L325" t="s">
        <v>132</v>
      </c>
      <c r="M325">
        <v>3.2</v>
      </c>
      <c r="N325">
        <v>0</v>
      </c>
      <c r="O325">
        <v>0</v>
      </c>
      <c r="P325">
        <v>0</v>
      </c>
      <c r="Q325">
        <v>138.1</v>
      </c>
      <c r="R325">
        <v>31.4</v>
      </c>
      <c r="S325">
        <v>33</v>
      </c>
      <c r="T325">
        <v>2.8000000000000003</v>
      </c>
      <c r="U325">
        <v>15.600000000000001</v>
      </c>
      <c r="V325">
        <v>2</v>
      </c>
      <c r="W325">
        <v>14.4</v>
      </c>
      <c r="X325">
        <v>0</v>
      </c>
      <c r="Y325">
        <v>0</v>
      </c>
      <c r="Z325">
        <v>19</v>
      </c>
      <c r="AA325">
        <v>0</v>
      </c>
      <c r="AB325">
        <v>4.4000000000000004</v>
      </c>
      <c r="AC325">
        <v>0</v>
      </c>
      <c r="AD325">
        <v>8</v>
      </c>
      <c r="AE325">
        <v>8</v>
      </c>
      <c r="AF325">
        <v>6.4</v>
      </c>
      <c r="AG325">
        <v>0</v>
      </c>
      <c r="AH325">
        <v>12.8</v>
      </c>
      <c r="AI325">
        <v>4</v>
      </c>
      <c r="AJ325">
        <v>12.4</v>
      </c>
      <c r="AK325">
        <v>5</v>
      </c>
      <c r="AL325">
        <v>3</v>
      </c>
      <c r="AM325">
        <v>132.80000000000001</v>
      </c>
      <c r="AN325">
        <v>547.4</v>
      </c>
      <c r="AO325">
        <v>966</v>
      </c>
      <c r="AP325">
        <v>2061.3999999999996</v>
      </c>
      <c r="AQ325">
        <v>11</v>
      </c>
      <c r="AR325">
        <v>0</v>
      </c>
      <c r="AS325">
        <v>0</v>
      </c>
      <c r="AT325">
        <v>24.4</v>
      </c>
      <c r="AU325">
        <v>4.4000000000000004</v>
      </c>
      <c r="AV325">
        <v>387.8</v>
      </c>
      <c r="AW325">
        <v>48.8</v>
      </c>
      <c r="AX325">
        <v>10</v>
      </c>
      <c r="AY325">
        <v>48</v>
      </c>
      <c r="AZ325">
        <v>92.800000000000011</v>
      </c>
      <c r="BA325">
        <v>25.799999999999997</v>
      </c>
      <c r="BB325">
        <v>0</v>
      </c>
      <c r="BC325">
        <v>2.4000000000000004</v>
      </c>
      <c r="BD325">
        <v>128.80000000000001</v>
      </c>
      <c r="BE325">
        <v>0</v>
      </c>
      <c r="BF325">
        <v>41</v>
      </c>
      <c r="BG325">
        <v>130.19999999999999</v>
      </c>
      <c r="BH325">
        <v>1</v>
      </c>
      <c r="BI325">
        <v>10.5</v>
      </c>
      <c r="BJ325">
        <v>42</v>
      </c>
      <c r="BK325">
        <v>57.8</v>
      </c>
      <c r="BL325">
        <v>13.7</v>
      </c>
      <c r="BM325">
        <v>7.6000000000000005</v>
      </c>
      <c r="BN325">
        <v>18.399999999999999</v>
      </c>
      <c r="BO325">
        <v>4</v>
      </c>
      <c r="BP325">
        <v>32.6</v>
      </c>
      <c r="BQ325">
        <v>2.4</v>
      </c>
      <c r="BR325">
        <v>2</v>
      </c>
      <c r="BS325">
        <v>24</v>
      </c>
      <c r="BT325">
        <v>31</v>
      </c>
      <c r="BU325">
        <v>33</v>
      </c>
      <c r="BV325">
        <v>148</v>
      </c>
      <c r="BW325">
        <v>4</v>
      </c>
      <c r="BX325">
        <v>0</v>
      </c>
      <c r="BY325">
        <v>5418.5</v>
      </c>
    </row>
    <row r="326" spans="1:77" hidden="1" x14ac:dyDescent="0.25">
      <c r="A326" t="str">
        <f t="shared" si="8"/>
        <v>201052 Szolgáltatási foglalkozásokI8 Főiskola</v>
      </c>
      <c r="B326" t="str">
        <f t="shared" si="9"/>
        <v>201052 Szolgáltatási foglalkozásokI8 Főiskola</v>
      </c>
      <c r="C326">
        <v>5359</v>
      </c>
      <c r="D326" t="s">
        <v>168</v>
      </c>
      <c r="E326" t="s">
        <v>169</v>
      </c>
      <c r="F326" s="4" t="s">
        <v>170</v>
      </c>
      <c r="H326" t="s">
        <v>164</v>
      </c>
      <c r="I326">
        <v>638</v>
      </c>
      <c r="J326">
        <v>27</v>
      </c>
      <c r="K326" t="s">
        <v>95</v>
      </c>
      <c r="L326" t="s">
        <v>133</v>
      </c>
      <c r="M326">
        <v>28.666666666666668</v>
      </c>
      <c r="N326">
        <v>0</v>
      </c>
      <c r="O326">
        <v>12</v>
      </c>
      <c r="P326">
        <v>0</v>
      </c>
      <c r="Q326">
        <v>9.3333333333333321</v>
      </c>
      <c r="R326">
        <v>0.33333333333333331</v>
      </c>
      <c r="S326">
        <v>0</v>
      </c>
      <c r="T326">
        <v>0</v>
      </c>
      <c r="U326">
        <v>21.333333333333332</v>
      </c>
      <c r="V326">
        <v>0</v>
      </c>
      <c r="W326">
        <v>21.333333333333332</v>
      </c>
      <c r="X326">
        <v>3.6666666666666665</v>
      </c>
      <c r="Y326">
        <v>10</v>
      </c>
      <c r="Z326">
        <v>5.333333333333333</v>
      </c>
      <c r="AA326">
        <v>0.5</v>
      </c>
      <c r="AB326">
        <v>0</v>
      </c>
      <c r="AC326">
        <v>39</v>
      </c>
      <c r="AD326">
        <v>15.666666666666666</v>
      </c>
      <c r="AE326">
        <v>3.333333333333333</v>
      </c>
      <c r="AF326">
        <v>14</v>
      </c>
      <c r="AG326">
        <v>0</v>
      </c>
      <c r="AH326">
        <v>32</v>
      </c>
      <c r="AI326">
        <v>5.6666666666666661</v>
      </c>
      <c r="AJ326">
        <v>37.333333333333329</v>
      </c>
      <c r="AK326">
        <v>33.833333333333329</v>
      </c>
      <c r="AL326">
        <v>62.166666666666664</v>
      </c>
      <c r="AM326">
        <v>36.166666666666664</v>
      </c>
      <c r="AN326">
        <v>27.333333333333329</v>
      </c>
      <c r="AO326">
        <v>127</v>
      </c>
      <c r="AP326">
        <v>18.666666666666668</v>
      </c>
      <c r="AQ326">
        <v>129</v>
      </c>
      <c r="AR326">
        <v>0</v>
      </c>
      <c r="AS326">
        <v>96</v>
      </c>
      <c r="AT326">
        <v>115.66666666666667</v>
      </c>
      <c r="AU326">
        <v>10</v>
      </c>
      <c r="AV326">
        <v>60.166666666666664</v>
      </c>
      <c r="AW326">
        <v>31.666666666666668</v>
      </c>
      <c r="AX326">
        <v>35.666666666666671</v>
      </c>
      <c r="AY326">
        <v>0</v>
      </c>
      <c r="AZ326">
        <v>18.666666666666668</v>
      </c>
      <c r="BA326">
        <v>253.66666666666663</v>
      </c>
      <c r="BB326">
        <v>1</v>
      </c>
      <c r="BC326">
        <v>8</v>
      </c>
      <c r="BD326">
        <v>170.66666666666666</v>
      </c>
      <c r="BE326">
        <v>0</v>
      </c>
      <c r="BF326">
        <v>52.333333333333329</v>
      </c>
      <c r="BG326">
        <v>14.5</v>
      </c>
      <c r="BH326">
        <v>14</v>
      </c>
      <c r="BI326">
        <v>3</v>
      </c>
      <c r="BJ326">
        <v>10.333333333333332</v>
      </c>
      <c r="BK326">
        <v>3.333333333333333</v>
      </c>
      <c r="BL326">
        <v>47</v>
      </c>
      <c r="BM326">
        <v>45</v>
      </c>
      <c r="BN326">
        <v>296</v>
      </c>
      <c r="BO326">
        <v>348.83333333333331</v>
      </c>
      <c r="BP326">
        <v>468.83333333333326</v>
      </c>
      <c r="BQ326">
        <v>79.333333333333329</v>
      </c>
      <c r="BR326">
        <v>166.83333333333331</v>
      </c>
      <c r="BS326">
        <v>48.333333333333336</v>
      </c>
      <c r="BT326">
        <v>30</v>
      </c>
      <c r="BU326">
        <v>4.1666666666666661</v>
      </c>
      <c r="BV326">
        <v>6</v>
      </c>
      <c r="BW326">
        <v>146</v>
      </c>
      <c r="BX326">
        <v>0</v>
      </c>
      <c r="BY326">
        <v>3278.666666666667</v>
      </c>
    </row>
    <row r="327" spans="1:77" hidden="1" x14ac:dyDescent="0.25">
      <c r="A327" t="str">
        <f t="shared" ref="A327:A390" si="10">CONCATENATE(F327,L327,H327)</f>
        <v>201061 Mezőgazdasági foglalkozásokI8 Főiskola</v>
      </c>
      <c r="B327" t="str">
        <f t="shared" ref="B327:B390" si="11">CONCATENATE(F327,L327,H327)</f>
        <v>201061 Mezőgazdasági foglalkozásokI8 Főiskola</v>
      </c>
      <c r="C327">
        <v>5360</v>
      </c>
      <c r="D327" t="s">
        <v>168</v>
      </c>
      <c r="E327" t="s">
        <v>169</v>
      </c>
      <c r="F327" s="4" t="s">
        <v>170</v>
      </c>
      <c r="H327" t="s">
        <v>164</v>
      </c>
      <c r="I327">
        <v>639</v>
      </c>
      <c r="J327">
        <v>28</v>
      </c>
      <c r="K327" t="s">
        <v>96</v>
      </c>
      <c r="L327" t="s">
        <v>97</v>
      </c>
      <c r="M327">
        <v>727.5</v>
      </c>
      <c r="N327">
        <v>59</v>
      </c>
      <c r="O327">
        <v>0</v>
      </c>
      <c r="P327">
        <v>0</v>
      </c>
      <c r="Q327">
        <v>41.5</v>
      </c>
      <c r="R327">
        <v>0</v>
      </c>
      <c r="S327">
        <v>0</v>
      </c>
      <c r="T327">
        <v>0</v>
      </c>
      <c r="U327">
        <v>0</v>
      </c>
      <c r="V327">
        <v>0</v>
      </c>
      <c r="W327">
        <v>0</v>
      </c>
      <c r="X327">
        <v>0</v>
      </c>
      <c r="Y327">
        <v>0</v>
      </c>
      <c r="Z327">
        <v>0</v>
      </c>
      <c r="AA327">
        <v>0</v>
      </c>
      <c r="AB327">
        <v>0</v>
      </c>
      <c r="AC327">
        <v>4.5</v>
      </c>
      <c r="AD327">
        <v>0</v>
      </c>
      <c r="AE327">
        <v>0</v>
      </c>
      <c r="AF327">
        <v>0</v>
      </c>
      <c r="AG327">
        <v>1.5</v>
      </c>
      <c r="AH327">
        <v>0</v>
      </c>
      <c r="AI327">
        <v>0</v>
      </c>
      <c r="AJ327">
        <v>0</v>
      </c>
      <c r="AK327">
        <v>3</v>
      </c>
      <c r="AL327">
        <v>2</v>
      </c>
      <c r="AM327">
        <v>0</v>
      </c>
      <c r="AN327">
        <v>0</v>
      </c>
      <c r="AO327">
        <v>43</v>
      </c>
      <c r="AP327">
        <v>0</v>
      </c>
      <c r="AQ327">
        <v>69</v>
      </c>
      <c r="AR327">
        <v>0</v>
      </c>
      <c r="AS327">
        <v>2.5</v>
      </c>
      <c r="AT327">
        <v>0</v>
      </c>
      <c r="AU327">
        <v>0</v>
      </c>
      <c r="AV327">
        <v>0</v>
      </c>
      <c r="AW327">
        <v>0</v>
      </c>
      <c r="AX327">
        <v>0</v>
      </c>
      <c r="AY327">
        <v>0</v>
      </c>
      <c r="AZ327">
        <v>0</v>
      </c>
      <c r="BA327">
        <v>0</v>
      </c>
      <c r="BB327">
        <v>0</v>
      </c>
      <c r="BC327">
        <v>0</v>
      </c>
      <c r="BD327">
        <v>0</v>
      </c>
      <c r="BE327">
        <v>0</v>
      </c>
      <c r="BF327">
        <v>0</v>
      </c>
      <c r="BG327">
        <v>0</v>
      </c>
      <c r="BH327">
        <v>16.5</v>
      </c>
      <c r="BI327">
        <v>0</v>
      </c>
      <c r="BJ327">
        <v>0</v>
      </c>
      <c r="BK327">
        <v>0</v>
      </c>
      <c r="BL327">
        <v>0</v>
      </c>
      <c r="BM327">
        <v>0</v>
      </c>
      <c r="BN327">
        <v>0</v>
      </c>
      <c r="BO327">
        <v>6</v>
      </c>
      <c r="BP327">
        <v>2</v>
      </c>
      <c r="BQ327">
        <v>0</v>
      </c>
      <c r="BR327">
        <v>0</v>
      </c>
      <c r="BS327">
        <v>4</v>
      </c>
      <c r="BT327">
        <v>0</v>
      </c>
      <c r="BU327">
        <v>1</v>
      </c>
      <c r="BV327">
        <v>0</v>
      </c>
      <c r="BW327">
        <v>9</v>
      </c>
      <c r="BX327">
        <v>0</v>
      </c>
      <c r="BY327">
        <v>992</v>
      </c>
    </row>
    <row r="328" spans="1:77" hidden="1" x14ac:dyDescent="0.25">
      <c r="A328" t="str">
        <f t="shared" si="10"/>
        <v>201062 Erdőgazdálkodási, vadgazdálkodási és halászati foglalkozásokI8 Főiskola</v>
      </c>
      <c r="B328" t="str">
        <f t="shared" si="11"/>
        <v>201062 Erdőgazdálkodási, vadgazdálkodási és halászati foglalkozásokI8 Főiskola</v>
      </c>
      <c r="C328">
        <v>5361</v>
      </c>
      <c r="D328" t="s">
        <v>168</v>
      </c>
      <c r="E328" t="s">
        <v>169</v>
      </c>
      <c r="F328" s="4" t="s">
        <v>170</v>
      </c>
      <c r="H328" t="s">
        <v>164</v>
      </c>
      <c r="I328">
        <v>640</v>
      </c>
      <c r="J328">
        <v>29</v>
      </c>
      <c r="K328" t="s">
        <v>98</v>
      </c>
      <c r="L328" t="s">
        <v>134</v>
      </c>
      <c r="M328">
        <v>19</v>
      </c>
      <c r="N328">
        <v>38</v>
      </c>
      <c r="O328">
        <v>12</v>
      </c>
      <c r="P328">
        <v>0</v>
      </c>
      <c r="Q328">
        <v>0</v>
      </c>
      <c r="R328">
        <v>0</v>
      </c>
      <c r="S328">
        <v>0</v>
      </c>
      <c r="T328">
        <v>0</v>
      </c>
      <c r="U328">
        <v>0</v>
      </c>
      <c r="V328">
        <v>0</v>
      </c>
      <c r="W328">
        <v>0</v>
      </c>
      <c r="X328">
        <v>0</v>
      </c>
      <c r="Y328">
        <v>0</v>
      </c>
      <c r="Z328">
        <v>0</v>
      </c>
      <c r="AA328">
        <v>0</v>
      </c>
      <c r="AB328">
        <v>0</v>
      </c>
      <c r="AC328">
        <v>0</v>
      </c>
      <c r="AD328">
        <v>0</v>
      </c>
      <c r="AE328">
        <v>0</v>
      </c>
      <c r="AF328">
        <v>0</v>
      </c>
      <c r="AG328">
        <v>0</v>
      </c>
      <c r="AH328">
        <v>0</v>
      </c>
      <c r="AI328">
        <v>0</v>
      </c>
      <c r="AJ328">
        <v>0</v>
      </c>
      <c r="AK328">
        <v>0</v>
      </c>
      <c r="AL328">
        <v>0</v>
      </c>
      <c r="AM328">
        <v>0</v>
      </c>
      <c r="AN328">
        <v>0</v>
      </c>
      <c r="AO328">
        <v>0</v>
      </c>
      <c r="AP328">
        <v>0</v>
      </c>
      <c r="AQ328">
        <v>0</v>
      </c>
      <c r="AR328">
        <v>0</v>
      </c>
      <c r="AS328">
        <v>0</v>
      </c>
      <c r="AT328">
        <v>0</v>
      </c>
      <c r="AU328">
        <v>0</v>
      </c>
      <c r="AV328">
        <v>0</v>
      </c>
      <c r="AW328">
        <v>0</v>
      </c>
      <c r="AX328">
        <v>0</v>
      </c>
      <c r="AY328">
        <v>0</v>
      </c>
      <c r="AZ328">
        <v>0</v>
      </c>
      <c r="BA328">
        <v>0</v>
      </c>
      <c r="BB328">
        <v>0</v>
      </c>
      <c r="BC328">
        <v>0</v>
      </c>
      <c r="BD328">
        <v>0</v>
      </c>
      <c r="BE328">
        <v>0</v>
      </c>
      <c r="BF328">
        <v>0</v>
      </c>
      <c r="BG328">
        <v>0</v>
      </c>
      <c r="BH328">
        <v>0</v>
      </c>
      <c r="BI328">
        <v>0</v>
      </c>
      <c r="BJ328">
        <v>0</v>
      </c>
      <c r="BK328">
        <v>0</v>
      </c>
      <c r="BL328">
        <v>0</v>
      </c>
      <c r="BM328">
        <v>0</v>
      </c>
      <c r="BN328">
        <v>0</v>
      </c>
      <c r="BO328">
        <v>0</v>
      </c>
      <c r="BP328">
        <v>0</v>
      </c>
      <c r="BQ328">
        <v>0</v>
      </c>
      <c r="BR328">
        <v>0</v>
      </c>
      <c r="BS328">
        <v>0</v>
      </c>
      <c r="BT328">
        <v>0</v>
      </c>
      <c r="BU328">
        <v>0</v>
      </c>
      <c r="BV328">
        <v>0</v>
      </c>
      <c r="BW328">
        <v>0</v>
      </c>
      <c r="BX328">
        <v>0</v>
      </c>
      <c r="BY328">
        <v>69</v>
      </c>
    </row>
    <row r="329" spans="1:77" hidden="1" x14ac:dyDescent="0.25">
      <c r="A329" t="str">
        <f t="shared" si="10"/>
        <v>201071 Élelmiszer-ipari foglalkozásokI8 Főiskola</v>
      </c>
      <c r="B329" t="str">
        <f t="shared" si="11"/>
        <v>201071 Élelmiszer-ipari foglalkozásokI8 Főiskola</v>
      </c>
      <c r="C329">
        <v>5362</v>
      </c>
      <c r="D329" t="s">
        <v>168</v>
      </c>
      <c r="E329" t="s">
        <v>169</v>
      </c>
      <c r="F329" s="4" t="s">
        <v>170</v>
      </c>
      <c r="H329" t="s">
        <v>164</v>
      </c>
      <c r="I329">
        <v>641</v>
      </c>
      <c r="J329">
        <v>30</v>
      </c>
      <c r="K329" t="s">
        <v>99</v>
      </c>
      <c r="L329" t="s">
        <v>135</v>
      </c>
      <c r="M329">
        <v>0</v>
      </c>
      <c r="N329">
        <v>0</v>
      </c>
      <c r="O329">
        <v>0</v>
      </c>
      <c r="P329">
        <v>0</v>
      </c>
      <c r="Q329">
        <v>65.5</v>
      </c>
      <c r="R329">
        <v>0</v>
      </c>
      <c r="S329">
        <v>0</v>
      </c>
      <c r="T329">
        <v>0</v>
      </c>
      <c r="U329">
        <v>0</v>
      </c>
      <c r="V329">
        <v>0</v>
      </c>
      <c r="W329">
        <v>0</v>
      </c>
      <c r="X329">
        <v>0</v>
      </c>
      <c r="Y329">
        <v>0</v>
      </c>
      <c r="Z329">
        <v>0</v>
      </c>
      <c r="AA329">
        <v>0</v>
      </c>
      <c r="AB329">
        <v>0</v>
      </c>
      <c r="AC329">
        <v>0</v>
      </c>
      <c r="AD329">
        <v>0</v>
      </c>
      <c r="AE329">
        <v>0</v>
      </c>
      <c r="AF329">
        <v>0</v>
      </c>
      <c r="AG329">
        <v>0</v>
      </c>
      <c r="AH329">
        <v>0</v>
      </c>
      <c r="AI329">
        <v>0</v>
      </c>
      <c r="AJ329">
        <v>0</v>
      </c>
      <c r="AK329">
        <v>0</v>
      </c>
      <c r="AL329">
        <v>0</v>
      </c>
      <c r="AM329">
        <v>0</v>
      </c>
      <c r="AN329">
        <v>0</v>
      </c>
      <c r="AO329">
        <v>22</v>
      </c>
      <c r="AP329">
        <v>0</v>
      </c>
      <c r="AQ329">
        <v>0</v>
      </c>
      <c r="AR329">
        <v>0</v>
      </c>
      <c r="AS329">
        <v>0</v>
      </c>
      <c r="AT329">
        <v>0</v>
      </c>
      <c r="AU329">
        <v>0</v>
      </c>
      <c r="AV329">
        <v>0</v>
      </c>
      <c r="AW329">
        <v>0</v>
      </c>
      <c r="AX329">
        <v>0</v>
      </c>
      <c r="AY329">
        <v>0</v>
      </c>
      <c r="AZ329">
        <v>0</v>
      </c>
      <c r="BA329">
        <v>0</v>
      </c>
      <c r="BB329">
        <v>0</v>
      </c>
      <c r="BC329">
        <v>0</v>
      </c>
      <c r="BD329">
        <v>0</v>
      </c>
      <c r="BE329">
        <v>0</v>
      </c>
      <c r="BF329">
        <v>0</v>
      </c>
      <c r="BG329">
        <v>0</v>
      </c>
      <c r="BH329">
        <v>0</v>
      </c>
      <c r="BI329">
        <v>0</v>
      </c>
      <c r="BJ329">
        <v>0</v>
      </c>
      <c r="BK329">
        <v>0</v>
      </c>
      <c r="BL329">
        <v>0</v>
      </c>
      <c r="BM329">
        <v>0</v>
      </c>
      <c r="BN329">
        <v>0</v>
      </c>
      <c r="BO329">
        <v>0</v>
      </c>
      <c r="BP329">
        <v>0</v>
      </c>
      <c r="BQ329">
        <v>0</v>
      </c>
      <c r="BR329">
        <v>0</v>
      </c>
      <c r="BS329">
        <v>0</v>
      </c>
      <c r="BT329">
        <v>0</v>
      </c>
      <c r="BU329">
        <v>0</v>
      </c>
      <c r="BV329">
        <v>0</v>
      </c>
      <c r="BW329">
        <v>0</v>
      </c>
      <c r="BX329">
        <v>0</v>
      </c>
      <c r="BY329">
        <v>87.5</v>
      </c>
    </row>
    <row r="330" spans="1:77" hidden="1" x14ac:dyDescent="0.25">
      <c r="A330" t="str">
        <f t="shared" si="10"/>
        <v>201072 Könnyűipari foglalkozásokI8 Főiskola</v>
      </c>
      <c r="B330" t="str">
        <f t="shared" si="11"/>
        <v>201072 Könnyűipari foglalkozásokI8 Főiskola</v>
      </c>
      <c r="C330">
        <v>5363</v>
      </c>
      <c r="D330" t="s">
        <v>168</v>
      </c>
      <c r="E330" t="s">
        <v>169</v>
      </c>
      <c r="F330" s="4" t="s">
        <v>170</v>
      </c>
      <c r="H330" t="s">
        <v>164</v>
      </c>
      <c r="I330">
        <v>642</v>
      </c>
      <c r="J330">
        <v>31</v>
      </c>
      <c r="K330" t="s">
        <v>100</v>
      </c>
      <c r="L330" t="s">
        <v>136</v>
      </c>
      <c r="M330">
        <v>0</v>
      </c>
      <c r="N330">
        <v>0</v>
      </c>
      <c r="O330">
        <v>0</v>
      </c>
      <c r="P330">
        <v>0</v>
      </c>
      <c r="Q330">
        <v>0</v>
      </c>
      <c r="R330">
        <v>28</v>
      </c>
      <c r="S330">
        <v>0</v>
      </c>
      <c r="T330">
        <v>65</v>
      </c>
      <c r="U330">
        <v>203</v>
      </c>
      <c r="V330">
        <v>0</v>
      </c>
      <c r="W330">
        <v>0</v>
      </c>
      <c r="X330">
        <v>0</v>
      </c>
      <c r="Y330">
        <v>13</v>
      </c>
      <c r="Z330">
        <v>0</v>
      </c>
      <c r="AA330">
        <v>0</v>
      </c>
      <c r="AB330">
        <v>0</v>
      </c>
      <c r="AC330">
        <v>0</v>
      </c>
      <c r="AD330">
        <v>0</v>
      </c>
      <c r="AE330">
        <v>0</v>
      </c>
      <c r="AF330">
        <v>0</v>
      </c>
      <c r="AG330">
        <v>0</v>
      </c>
      <c r="AH330">
        <v>121.5</v>
      </c>
      <c r="AI330">
        <v>0</v>
      </c>
      <c r="AJ330">
        <v>0</v>
      </c>
      <c r="AK330">
        <v>1</v>
      </c>
      <c r="AL330">
        <v>0</v>
      </c>
      <c r="AM330">
        <v>11</v>
      </c>
      <c r="AN330">
        <v>0</v>
      </c>
      <c r="AO330">
        <v>12</v>
      </c>
      <c r="AP330">
        <v>0</v>
      </c>
      <c r="AQ330">
        <v>0</v>
      </c>
      <c r="AR330">
        <v>0</v>
      </c>
      <c r="AS330">
        <v>0</v>
      </c>
      <c r="AT330">
        <v>0</v>
      </c>
      <c r="AU330">
        <v>0</v>
      </c>
      <c r="AV330">
        <v>0</v>
      </c>
      <c r="AW330">
        <v>0</v>
      </c>
      <c r="AX330">
        <v>0</v>
      </c>
      <c r="AY330">
        <v>0</v>
      </c>
      <c r="AZ330">
        <v>0</v>
      </c>
      <c r="BA330">
        <v>0</v>
      </c>
      <c r="BB330">
        <v>0</v>
      </c>
      <c r="BC330">
        <v>0</v>
      </c>
      <c r="BD330">
        <v>0</v>
      </c>
      <c r="BE330">
        <v>0</v>
      </c>
      <c r="BF330">
        <v>0</v>
      </c>
      <c r="BG330">
        <v>0</v>
      </c>
      <c r="BH330">
        <v>0</v>
      </c>
      <c r="BI330">
        <v>66</v>
      </c>
      <c r="BJ330">
        <v>0</v>
      </c>
      <c r="BK330">
        <v>0</v>
      </c>
      <c r="BL330">
        <v>0</v>
      </c>
      <c r="BM330">
        <v>0</v>
      </c>
      <c r="BN330">
        <v>0</v>
      </c>
      <c r="BO330">
        <v>2.5</v>
      </c>
      <c r="BP330">
        <v>0</v>
      </c>
      <c r="BQ330">
        <v>0</v>
      </c>
      <c r="BR330">
        <v>2</v>
      </c>
      <c r="BS330">
        <v>1</v>
      </c>
      <c r="BT330">
        <v>0</v>
      </c>
      <c r="BU330">
        <v>0</v>
      </c>
      <c r="BV330">
        <v>0</v>
      </c>
      <c r="BW330">
        <v>0</v>
      </c>
      <c r="BX330">
        <v>0</v>
      </c>
      <c r="BY330">
        <v>526</v>
      </c>
    </row>
    <row r="331" spans="1:77" hidden="1" x14ac:dyDescent="0.25">
      <c r="A331" t="str">
        <f t="shared" si="10"/>
        <v>201073 Fém- és villamosipari foglalkozásokI8 Főiskola</v>
      </c>
      <c r="B331" t="str">
        <f t="shared" si="11"/>
        <v>201073 Fém- és villamosipari foglalkozásokI8 Főiskola</v>
      </c>
      <c r="C331">
        <v>5364</v>
      </c>
      <c r="D331" t="s">
        <v>168</v>
      </c>
      <c r="E331" t="s">
        <v>169</v>
      </c>
      <c r="F331" s="4" t="s">
        <v>170</v>
      </c>
      <c r="H331" t="s">
        <v>164</v>
      </c>
      <c r="I331">
        <v>643</v>
      </c>
      <c r="J331">
        <v>32</v>
      </c>
      <c r="K331" t="s">
        <v>101</v>
      </c>
      <c r="L331" t="s">
        <v>137</v>
      </c>
      <c r="M331">
        <v>0</v>
      </c>
      <c r="N331">
        <v>0</v>
      </c>
      <c r="O331">
        <v>0</v>
      </c>
      <c r="P331">
        <v>0</v>
      </c>
      <c r="Q331">
        <v>10</v>
      </c>
      <c r="R331">
        <v>0</v>
      </c>
      <c r="S331">
        <v>0</v>
      </c>
      <c r="T331">
        <v>0</v>
      </c>
      <c r="U331">
        <v>0</v>
      </c>
      <c r="V331">
        <v>0</v>
      </c>
      <c r="W331">
        <v>0</v>
      </c>
      <c r="X331">
        <v>0</v>
      </c>
      <c r="Y331">
        <v>18</v>
      </c>
      <c r="Z331">
        <v>36</v>
      </c>
      <c r="AA331">
        <v>32</v>
      </c>
      <c r="AB331">
        <v>136.33333333333331</v>
      </c>
      <c r="AC331">
        <v>281</v>
      </c>
      <c r="AD331">
        <v>77</v>
      </c>
      <c r="AE331">
        <v>36</v>
      </c>
      <c r="AF331">
        <v>162</v>
      </c>
      <c r="AG331">
        <v>50</v>
      </c>
      <c r="AH331">
        <v>22</v>
      </c>
      <c r="AI331">
        <v>119</v>
      </c>
      <c r="AJ331">
        <v>52</v>
      </c>
      <c r="AK331">
        <v>17</v>
      </c>
      <c r="AL331">
        <v>0</v>
      </c>
      <c r="AM331">
        <v>6</v>
      </c>
      <c r="AN331">
        <v>249</v>
      </c>
      <c r="AO331">
        <v>50</v>
      </c>
      <c r="AP331">
        <v>68</v>
      </c>
      <c r="AQ331">
        <v>48</v>
      </c>
      <c r="AR331">
        <v>0</v>
      </c>
      <c r="AS331">
        <v>0</v>
      </c>
      <c r="AT331">
        <v>32</v>
      </c>
      <c r="AU331">
        <v>0</v>
      </c>
      <c r="AV331">
        <v>12</v>
      </c>
      <c r="AW331">
        <v>0</v>
      </c>
      <c r="AX331">
        <v>42.5</v>
      </c>
      <c r="AY331">
        <v>35</v>
      </c>
      <c r="AZ331">
        <v>12</v>
      </c>
      <c r="BA331">
        <v>0</v>
      </c>
      <c r="BB331">
        <v>0</v>
      </c>
      <c r="BC331">
        <v>0</v>
      </c>
      <c r="BD331">
        <v>0</v>
      </c>
      <c r="BE331">
        <v>0</v>
      </c>
      <c r="BF331">
        <v>0</v>
      </c>
      <c r="BG331">
        <v>76</v>
      </c>
      <c r="BH331">
        <v>0</v>
      </c>
      <c r="BI331">
        <v>0</v>
      </c>
      <c r="BJ331">
        <v>9.5</v>
      </c>
      <c r="BK331">
        <v>0</v>
      </c>
      <c r="BL331">
        <v>0</v>
      </c>
      <c r="BM331">
        <v>0</v>
      </c>
      <c r="BN331">
        <v>20</v>
      </c>
      <c r="BO331">
        <v>16.5</v>
      </c>
      <c r="BP331">
        <v>3</v>
      </c>
      <c r="BQ331">
        <v>0</v>
      </c>
      <c r="BR331">
        <v>0</v>
      </c>
      <c r="BS331">
        <v>12</v>
      </c>
      <c r="BT331">
        <v>1</v>
      </c>
      <c r="BU331">
        <v>0</v>
      </c>
      <c r="BV331">
        <v>0</v>
      </c>
      <c r="BW331">
        <v>0</v>
      </c>
      <c r="BX331">
        <v>0</v>
      </c>
      <c r="BY331">
        <v>1740.8333333333333</v>
      </c>
    </row>
    <row r="332" spans="1:77" hidden="1" x14ac:dyDescent="0.25">
      <c r="A332" t="str">
        <f t="shared" si="10"/>
        <v>201074 Kézműipari foglalkozásokI8 Főiskola</v>
      </c>
      <c r="B332" t="str">
        <f t="shared" si="11"/>
        <v>201074 Kézműipari foglalkozásokI8 Főiskola</v>
      </c>
      <c r="C332">
        <v>5365</v>
      </c>
      <c r="D332" t="s">
        <v>168</v>
      </c>
      <c r="E332" t="s">
        <v>169</v>
      </c>
      <c r="F332" s="4" t="s">
        <v>170</v>
      </c>
      <c r="H332" t="s">
        <v>164</v>
      </c>
      <c r="I332">
        <v>644</v>
      </c>
      <c r="J332">
        <v>33</v>
      </c>
      <c r="K332" t="s">
        <v>102</v>
      </c>
      <c r="L332" t="s">
        <v>138</v>
      </c>
      <c r="M332">
        <v>0</v>
      </c>
      <c r="N332">
        <v>0</v>
      </c>
      <c r="O332">
        <v>0</v>
      </c>
      <c r="P332">
        <v>0</v>
      </c>
      <c r="Q332">
        <v>0</v>
      </c>
      <c r="R332">
        <v>0</v>
      </c>
      <c r="S332">
        <v>0</v>
      </c>
      <c r="T332">
        <v>0</v>
      </c>
      <c r="U332">
        <v>0</v>
      </c>
      <c r="V332">
        <v>0</v>
      </c>
      <c r="W332">
        <v>12</v>
      </c>
      <c r="X332">
        <v>0</v>
      </c>
      <c r="Y332">
        <v>0</v>
      </c>
      <c r="Z332">
        <v>0</v>
      </c>
      <c r="AA332">
        <v>0</v>
      </c>
      <c r="AB332">
        <v>41</v>
      </c>
      <c r="AC332">
        <v>0</v>
      </c>
      <c r="AD332">
        <v>17</v>
      </c>
      <c r="AE332">
        <v>0.5</v>
      </c>
      <c r="AF332">
        <v>17</v>
      </c>
      <c r="AG332">
        <v>0</v>
      </c>
      <c r="AH332">
        <v>71</v>
      </c>
      <c r="AI332">
        <v>0</v>
      </c>
      <c r="AJ332">
        <v>0</v>
      </c>
      <c r="AK332">
        <v>0</v>
      </c>
      <c r="AL332">
        <v>0</v>
      </c>
      <c r="AM332">
        <v>0</v>
      </c>
      <c r="AN332">
        <v>0</v>
      </c>
      <c r="AO332">
        <v>0</v>
      </c>
      <c r="AP332">
        <v>0</v>
      </c>
      <c r="AQ332">
        <v>0</v>
      </c>
      <c r="AR332">
        <v>0</v>
      </c>
      <c r="AS332">
        <v>0</v>
      </c>
      <c r="AT332">
        <v>0</v>
      </c>
      <c r="AU332">
        <v>0</v>
      </c>
      <c r="AV332">
        <v>0</v>
      </c>
      <c r="AW332">
        <v>0</v>
      </c>
      <c r="AX332">
        <v>42.5</v>
      </c>
      <c r="AY332">
        <v>16</v>
      </c>
      <c r="AZ332">
        <v>0</v>
      </c>
      <c r="BA332">
        <v>0</v>
      </c>
      <c r="BB332">
        <v>0</v>
      </c>
      <c r="BC332">
        <v>0</v>
      </c>
      <c r="BD332">
        <v>0</v>
      </c>
      <c r="BE332">
        <v>0</v>
      </c>
      <c r="BF332">
        <v>0</v>
      </c>
      <c r="BG332">
        <v>0</v>
      </c>
      <c r="BH332">
        <v>0</v>
      </c>
      <c r="BI332">
        <v>0</v>
      </c>
      <c r="BJ332">
        <v>0.5</v>
      </c>
      <c r="BK332">
        <v>0</v>
      </c>
      <c r="BL332">
        <v>0</v>
      </c>
      <c r="BM332">
        <v>0</v>
      </c>
      <c r="BN332">
        <v>0</v>
      </c>
      <c r="BO332">
        <v>0.5</v>
      </c>
      <c r="BP332">
        <v>2.5</v>
      </c>
      <c r="BQ332">
        <v>0.5</v>
      </c>
      <c r="BR332">
        <v>0</v>
      </c>
      <c r="BS332">
        <v>0</v>
      </c>
      <c r="BT332">
        <v>0</v>
      </c>
      <c r="BU332">
        <v>0</v>
      </c>
      <c r="BV332">
        <v>0</v>
      </c>
      <c r="BW332">
        <v>0</v>
      </c>
      <c r="BX332">
        <v>0</v>
      </c>
      <c r="BY332">
        <v>221</v>
      </c>
    </row>
    <row r="333" spans="1:77" hidden="1" x14ac:dyDescent="0.25">
      <c r="A333" t="str">
        <f t="shared" si="10"/>
        <v>201075 Építőipari foglalkozásokI8 Főiskola</v>
      </c>
      <c r="B333" t="str">
        <f t="shared" si="11"/>
        <v>201075 Építőipari foglalkozásokI8 Főiskola</v>
      </c>
      <c r="C333">
        <v>5366</v>
      </c>
      <c r="D333" t="s">
        <v>168</v>
      </c>
      <c r="E333" t="s">
        <v>169</v>
      </c>
      <c r="F333" s="4" t="s">
        <v>170</v>
      </c>
      <c r="H333" t="s">
        <v>164</v>
      </c>
      <c r="I333">
        <v>645</v>
      </c>
      <c r="J333">
        <v>34</v>
      </c>
      <c r="K333" t="s">
        <v>103</v>
      </c>
      <c r="L333" t="s">
        <v>139</v>
      </c>
      <c r="M333">
        <v>0</v>
      </c>
      <c r="N333">
        <v>0</v>
      </c>
      <c r="O333">
        <v>0</v>
      </c>
      <c r="P333">
        <v>0</v>
      </c>
      <c r="Q333">
        <v>0</v>
      </c>
      <c r="R333">
        <v>0</v>
      </c>
      <c r="S333">
        <v>17</v>
      </c>
      <c r="T333">
        <v>0</v>
      </c>
      <c r="U333">
        <v>0</v>
      </c>
      <c r="V333">
        <v>0</v>
      </c>
      <c r="W333">
        <v>0</v>
      </c>
      <c r="X333">
        <v>0</v>
      </c>
      <c r="Y333">
        <v>0</v>
      </c>
      <c r="Z333">
        <v>8</v>
      </c>
      <c r="AA333">
        <v>0</v>
      </c>
      <c r="AB333">
        <v>0</v>
      </c>
      <c r="AC333">
        <v>0</v>
      </c>
      <c r="AD333">
        <v>0</v>
      </c>
      <c r="AE333">
        <v>25</v>
      </c>
      <c r="AF333">
        <v>0</v>
      </c>
      <c r="AG333">
        <v>0</v>
      </c>
      <c r="AH333">
        <v>0</v>
      </c>
      <c r="AI333">
        <v>0</v>
      </c>
      <c r="AJ333">
        <v>0</v>
      </c>
      <c r="AK333">
        <v>0</v>
      </c>
      <c r="AL333">
        <v>2</v>
      </c>
      <c r="AM333">
        <v>263</v>
      </c>
      <c r="AN333">
        <v>12</v>
      </c>
      <c r="AO333">
        <v>0</v>
      </c>
      <c r="AP333">
        <v>0</v>
      </c>
      <c r="AQ333">
        <v>0</v>
      </c>
      <c r="AR333">
        <v>0</v>
      </c>
      <c r="AS333">
        <v>0</v>
      </c>
      <c r="AT333">
        <v>0</v>
      </c>
      <c r="AU333">
        <v>0</v>
      </c>
      <c r="AV333">
        <v>0</v>
      </c>
      <c r="AW333">
        <v>0</v>
      </c>
      <c r="AX333">
        <v>0</v>
      </c>
      <c r="AY333">
        <v>0</v>
      </c>
      <c r="AZ333">
        <v>0</v>
      </c>
      <c r="BA333">
        <v>0</v>
      </c>
      <c r="BB333">
        <v>0</v>
      </c>
      <c r="BC333">
        <v>0</v>
      </c>
      <c r="BD333">
        <v>38</v>
      </c>
      <c r="BE333">
        <v>0</v>
      </c>
      <c r="BF333">
        <v>0</v>
      </c>
      <c r="BG333">
        <v>0</v>
      </c>
      <c r="BH333">
        <v>0</v>
      </c>
      <c r="BI333">
        <v>0</v>
      </c>
      <c r="BJ333">
        <v>21</v>
      </c>
      <c r="BK333">
        <v>38</v>
      </c>
      <c r="BL333">
        <v>0</v>
      </c>
      <c r="BM333">
        <v>0</v>
      </c>
      <c r="BN333">
        <v>12</v>
      </c>
      <c r="BO333">
        <v>18</v>
      </c>
      <c r="BP333">
        <v>5</v>
      </c>
      <c r="BQ333">
        <v>27</v>
      </c>
      <c r="BR333">
        <v>0</v>
      </c>
      <c r="BS333">
        <v>3</v>
      </c>
      <c r="BT333">
        <v>0</v>
      </c>
      <c r="BU333">
        <v>1</v>
      </c>
      <c r="BV333">
        <v>0</v>
      </c>
      <c r="BW333">
        <v>0</v>
      </c>
      <c r="BX333">
        <v>0</v>
      </c>
      <c r="BY333">
        <v>490</v>
      </c>
    </row>
    <row r="334" spans="1:77" hidden="1" x14ac:dyDescent="0.25">
      <c r="A334" t="str">
        <f t="shared" si="10"/>
        <v>201079 Egyéb ipari és építőipari foglalkozásokI8 Főiskola</v>
      </c>
      <c r="B334" t="str">
        <f t="shared" si="11"/>
        <v>201079 Egyéb ipari és építőipari foglalkozásokI8 Főiskola</v>
      </c>
      <c r="C334">
        <v>5367</v>
      </c>
      <c r="D334" t="s">
        <v>168</v>
      </c>
      <c r="E334" t="s">
        <v>169</v>
      </c>
      <c r="F334" s="4" t="s">
        <v>170</v>
      </c>
      <c r="H334" t="s">
        <v>164</v>
      </c>
      <c r="I334">
        <v>646</v>
      </c>
      <c r="J334">
        <v>35</v>
      </c>
      <c r="K334" t="s">
        <v>140</v>
      </c>
      <c r="L334" t="s">
        <v>141</v>
      </c>
      <c r="M334">
        <v>0</v>
      </c>
      <c r="N334">
        <v>0</v>
      </c>
      <c r="O334">
        <v>0</v>
      </c>
      <c r="P334">
        <v>0</v>
      </c>
      <c r="Q334">
        <v>0</v>
      </c>
      <c r="R334">
        <v>0</v>
      </c>
      <c r="S334">
        <v>0</v>
      </c>
      <c r="T334">
        <v>0</v>
      </c>
      <c r="U334">
        <v>0</v>
      </c>
      <c r="V334">
        <v>0</v>
      </c>
      <c r="W334">
        <v>0</v>
      </c>
      <c r="X334">
        <v>0</v>
      </c>
      <c r="Y334">
        <v>0</v>
      </c>
      <c r="Z334">
        <v>0</v>
      </c>
      <c r="AA334">
        <v>0</v>
      </c>
      <c r="AB334">
        <v>0</v>
      </c>
      <c r="AC334">
        <v>0</v>
      </c>
      <c r="AD334">
        <v>0</v>
      </c>
      <c r="AE334">
        <v>0</v>
      </c>
      <c r="AF334">
        <v>0</v>
      </c>
      <c r="AG334">
        <v>0</v>
      </c>
      <c r="AH334">
        <v>0</v>
      </c>
      <c r="AI334">
        <v>0</v>
      </c>
      <c r="AJ334">
        <v>0</v>
      </c>
      <c r="AK334">
        <v>0</v>
      </c>
      <c r="AL334">
        <v>0.5</v>
      </c>
      <c r="AM334">
        <v>15.5</v>
      </c>
      <c r="AN334">
        <v>0</v>
      </c>
      <c r="AO334">
        <v>0</v>
      </c>
      <c r="AP334">
        <v>17</v>
      </c>
      <c r="AQ334">
        <v>0</v>
      </c>
      <c r="AR334">
        <v>0</v>
      </c>
      <c r="AS334">
        <v>0</v>
      </c>
      <c r="AT334">
        <v>0</v>
      </c>
      <c r="AU334">
        <v>0</v>
      </c>
      <c r="AV334">
        <v>4</v>
      </c>
      <c r="AW334">
        <v>0</v>
      </c>
      <c r="AX334">
        <v>0</v>
      </c>
      <c r="AY334">
        <v>0</v>
      </c>
      <c r="AZ334">
        <v>0</v>
      </c>
      <c r="BA334">
        <v>0</v>
      </c>
      <c r="BB334">
        <v>0</v>
      </c>
      <c r="BC334">
        <v>0</v>
      </c>
      <c r="BD334">
        <v>0</v>
      </c>
      <c r="BE334">
        <v>0</v>
      </c>
      <c r="BF334">
        <v>0</v>
      </c>
      <c r="BG334">
        <v>2.5</v>
      </c>
      <c r="BH334">
        <v>0</v>
      </c>
      <c r="BI334">
        <v>0</v>
      </c>
      <c r="BJ334">
        <v>0.5</v>
      </c>
      <c r="BK334">
        <v>0</v>
      </c>
      <c r="BL334">
        <v>0</v>
      </c>
      <c r="BM334">
        <v>0</v>
      </c>
      <c r="BN334">
        <v>0</v>
      </c>
      <c r="BO334">
        <v>16</v>
      </c>
      <c r="BP334">
        <v>1.5</v>
      </c>
      <c r="BQ334">
        <v>4</v>
      </c>
      <c r="BR334">
        <v>0.5</v>
      </c>
      <c r="BS334">
        <v>0</v>
      </c>
      <c r="BT334">
        <v>0.5</v>
      </c>
      <c r="BU334">
        <v>0</v>
      </c>
      <c r="BV334">
        <v>0</v>
      </c>
      <c r="BW334">
        <v>0</v>
      </c>
      <c r="BX334">
        <v>0</v>
      </c>
      <c r="BY334">
        <v>62.5</v>
      </c>
    </row>
    <row r="335" spans="1:77" hidden="1" x14ac:dyDescent="0.25">
      <c r="A335" t="str">
        <f t="shared" si="10"/>
        <v>201081 Feldolgozóipari gépek kezelőiI8 Főiskola</v>
      </c>
      <c r="B335" t="str">
        <f t="shared" si="11"/>
        <v>201081 Feldolgozóipari gépek kezelőiI8 Főiskola</v>
      </c>
      <c r="C335">
        <v>5368</v>
      </c>
      <c r="D335" t="s">
        <v>168</v>
      </c>
      <c r="E335" t="s">
        <v>169</v>
      </c>
      <c r="F335" s="4" t="s">
        <v>170</v>
      </c>
      <c r="H335" t="s">
        <v>164</v>
      </c>
      <c r="I335">
        <v>647</v>
      </c>
      <c r="J335">
        <v>36</v>
      </c>
      <c r="K335" t="s">
        <v>104</v>
      </c>
      <c r="L335" t="s">
        <v>105</v>
      </c>
      <c r="M335">
        <v>17</v>
      </c>
      <c r="N335">
        <v>0</v>
      </c>
      <c r="O335">
        <v>0</v>
      </c>
      <c r="P335">
        <v>0</v>
      </c>
      <c r="Q335">
        <v>68.5</v>
      </c>
      <c r="R335">
        <v>72</v>
      </c>
      <c r="S335">
        <v>0</v>
      </c>
      <c r="T335">
        <v>29</v>
      </c>
      <c r="U335">
        <v>1</v>
      </c>
      <c r="V335">
        <v>12</v>
      </c>
      <c r="W335">
        <v>11.833333333333332</v>
      </c>
      <c r="X335">
        <v>0</v>
      </c>
      <c r="Y335">
        <v>98.666666666666657</v>
      </c>
      <c r="Z335">
        <v>0</v>
      </c>
      <c r="AA335">
        <v>54</v>
      </c>
      <c r="AB335">
        <v>19.5</v>
      </c>
      <c r="AC335">
        <v>0</v>
      </c>
      <c r="AD335">
        <v>47</v>
      </c>
      <c r="AE335">
        <v>0</v>
      </c>
      <c r="AF335">
        <v>41</v>
      </c>
      <c r="AG335">
        <v>0</v>
      </c>
      <c r="AH335">
        <v>9</v>
      </c>
      <c r="AI335">
        <v>0</v>
      </c>
      <c r="AJ335">
        <v>0</v>
      </c>
      <c r="AK335">
        <v>0</v>
      </c>
      <c r="AL335">
        <v>0</v>
      </c>
      <c r="AM335">
        <v>0</v>
      </c>
      <c r="AN335">
        <v>0</v>
      </c>
      <c r="AO335">
        <v>10</v>
      </c>
      <c r="AP335">
        <v>1</v>
      </c>
      <c r="AQ335">
        <v>0</v>
      </c>
      <c r="AR335">
        <v>0</v>
      </c>
      <c r="AS335">
        <v>0</v>
      </c>
      <c r="AT335">
        <v>0</v>
      </c>
      <c r="AU335">
        <v>0</v>
      </c>
      <c r="AV335">
        <v>0</v>
      </c>
      <c r="AW335">
        <v>0</v>
      </c>
      <c r="AX335">
        <v>0</v>
      </c>
      <c r="AY335">
        <v>0</v>
      </c>
      <c r="AZ335">
        <v>10</v>
      </c>
      <c r="BA335">
        <v>0</v>
      </c>
      <c r="BB335">
        <v>0</v>
      </c>
      <c r="BC335">
        <v>0</v>
      </c>
      <c r="BD335">
        <v>0</v>
      </c>
      <c r="BE335">
        <v>0</v>
      </c>
      <c r="BF335">
        <v>3</v>
      </c>
      <c r="BG335">
        <v>0</v>
      </c>
      <c r="BH335">
        <v>0</v>
      </c>
      <c r="BI335">
        <v>0</v>
      </c>
      <c r="BJ335">
        <v>0</v>
      </c>
      <c r="BK335">
        <v>0</v>
      </c>
      <c r="BL335">
        <v>25.5</v>
      </c>
      <c r="BM335">
        <v>0</v>
      </c>
      <c r="BN335">
        <v>6.5</v>
      </c>
      <c r="BO335">
        <v>0.5</v>
      </c>
      <c r="BP335">
        <v>5</v>
      </c>
      <c r="BQ335">
        <v>0</v>
      </c>
      <c r="BR335">
        <v>0</v>
      </c>
      <c r="BS335">
        <v>0</v>
      </c>
      <c r="BT335">
        <v>0</v>
      </c>
      <c r="BU335">
        <v>0</v>
      </c>
      <c r="BV335">
        <v>0</v>
      </c>
      <c r="BW335">
        <v>0</v>
      </c>
      <c r="BX335">
        <v>0</v>
      </c>
      <c r="BY335">
        <v>542</v>
      </c>
    </row>
    <row r="336" spans="1:77" hidden="1" x14ac:dyDescent="0.25">
      <c r="A336" t="str">
        <f t="shared" si="10"/>
        <v>201082 ÖsszeszerelőkI8 Főiskola</v>
      </c>
      <c r="B336" t="str">
        <f t="shared" si="11"/>
        <v>201082 ÖsszeszerelőkI8 Főiskola</v>
      </c>
      <c r="C336">
        <v>5369</v>
      </c>
      <c r="D336" t="s">
        <v>168</v>
      </c>
      <c r="E336" t="s">
        <v>169</v>
      </c>
      <c r="F336" s="4" t="s">
        <v>170</v>
      </c>
      <c r="H336" t="s">
        <v>164</v>
      </c>
      <c r="I336">
        <v>648</v>
      </c>
      <c r="J336">
        <v>37</v>
      </c>
      <c r="K336" t="s">
        <v>106</v>
      </c>
      <c r="L336" t="s">
        <v>142</v>
      </c>
      <c r="M336">
        <v>2</v>
      </c>
      <c r="N336">
        <v>0</v>
      </c>
      <c r="O336">
        <v>0</v>
      </c>
      <c r="P336">
        <v>0</v>
      </c>
      <c r="Q336">
        <v>0</v>
      </c>
      <c r="R336">
        <v>0</v>
      </c>
      <c r="S336">
        <v>0</v>
      </c>
      <c r="T336">
        <v>0</v>
      </c>
      <c r="U336">
        <v>0</v>
      </c>
      <c r="V336">
        <v>0</v>
      </c>
      <c r="W336">
        <v>3.333333333333333</v>
      </c>
      <c r="X336">
        <v>0</v>
      </c>
      <c r="Y336">
        <v>3.6666666666666665</v>
      </c>
      <c r="Z336">
        <v>0</v>
      </c>
      <c r="AA336">
        <v>0</v>
      </c>
      <c r="AB336">
        <v>3.333333333333333</v>
      </c>
      <c r="AC336">
        <v>236</v>
      </c>
      <c r="AD336">
        <v>33</v>
      </c>
      <c r="AE336">
        <v>27</v>
      </c>
      <c r="AF336">
        <v>16</v>
      </c>
      <c r="AG336">
        <v>0</v>
      </c>
      <c r="AH336">
        <v>0</v>
      </c>
      <c r="AI336">
        <v>0</v>
      </c>
      <c r="AJ336">
        <v>0</v>
      </c>
      <c r="AK336">
        <v>0</v>
      </c>
      <c r="AL336">
        <v>0</v>
      </c>
      <c r="AM336">
        <v>0</v>
      </c>
      <c r="AN336">
        <v>0</v>
      </c>
      <c r="AO336">
        <v>0</v>
      </c>
      <c r="AP336">
        <v>0</v>
      </c>
      <c r="AQ336">
        <v>0</v>
      </c>
      <c r="AR336">
        <v>0</v>
      </c>
      <c r="AS336">
        <v>0</v>
      </c>
      <c r="AT336">
        <v>0</v>
      </c>
      <c r="AU336">
        <v>0</v>
      </c>
      <c r="AV336">
        <v>0</v>
      </c>
      <c r="AW336">
        <v>0</v>
      </c>
      <c r="AX336">
        <v>0</v>
      </c>
      <c r="AY336">
        <v>0</v>
      </c>
      <c r="AZ336">
        <v>0</v>
      </c>
      <c r="BA336">
        <v>0</v>
      </c>
      <c r="BB336">
        <v>0</v>
      </c>
      <c r="BC336">
        <v>0</v>
      </c>
      <c r="BD336">
        <v>0</v>
      </c>
      <c r="BE336">
        <v>0</v>
      </c>
      <c r="BF336">
        <v>29</v>
      </c>
      <c r="BG336">
        <v>0</v>
      </c>
      <c r="BH336">
        <v>0</v>
      </c>
      <c r="BI336">
        <v>0</v>
      </c>
      <c r="BJ336">
        <v>0</v>
      </c>
      <c r="BK336">
        <v>0</v>
      </c>
      <c r="BL336">
        <v>0</v>
      </c>
      <c r="BM336">
        <v>0</v>
      </c>
      <c r="BN336">
        <v>0</v>
      </c>
      <c r="BO336">
        <v>0</v>
      </c>
      <c r="BP336">
        <v>0</v>
      </c>
      <c r="BQ336">
        <v>0</v>
      </c>
      <c r="BR336">
        <v>0</v>
      </c>
      <c r="BS336">
        <v>0</v>
      </c>
      <c r="BT336">
        <v>0</v>
      </c>
      <c r="BU336">
        <v>0</v>
      </c>
      <c r="BV336">
        <v>0</v>
      </c>
      <c r="BW336">
        <v>0</v>
      </c>
      <c r="BX336">
        <v>0</v>
      </c>
      <c r="BY336">
        <v>353.33333333333337</v>
      </c>
    </row>
    <row r="337" spans="1:77" hidden="1" x14ac:dyDescent="0.25">
      <c r="A337" t="str">
        <f t="shared" si="10"/>
        <v>201083 Helyhez kötött gépek kezelőiI8 Főiskola</v>
      </c>
      <c r="B337" t="str">
        <f t="shared" si="11"/>
        <v>201083 Helyhez kötött gépek kezelőiI8 Főiskola</v>
      </c>
      <c r="C337">
        <v>5370</v>
      </c>
      <c r="D337" t="s">
        <v>168</v>
      </c>
      <c r="E337" t="s">
        <v>169</v>
      </c>
      <c r="F337" s="4" t="s">
        <v>170</v>
      </c>
      <c r="H337" t="s">
        <v>164</v>
      </c>
      <c r="I337">
        <v>649</v>
      </c>
      <c r="J337">
        <v>38</v>
      </c>
      <c r="K337" t="s">
        <v>107</v>
      </c>
      <c r="L337" t="s">
        <v>143</v>
      </c>
      <c r="M337">
        <v>0</v>
      </c>
      <c r="N337">
        <v>0</v>
      </c>
      <c r="O337">
        <v>0</v>
      </c>
      <c r="P337">
        <v>22</v>
      </c>
      <c r="Q337">
        <v>51</v>
      </c>
      <c r="R337">
        <v>0</v>
      </c>
      <c r="S337">
        <v>0</v>
      </c>
      <c r="T337">
        <v>0</v>
      </c>
      <c r="U337">
        <v>0</v>
      </c>
      <c r="V337">
        <v>22</v>
      </c>
      <c r="W337">
        <v>0</v>
      </c>
      <c r="X337">
        <v>0</v>
      </c>
      <c r="Y337">
        <v>0</v>
      </c>
      <c r="Z337">
        <v>0</v>
      </c>
      <c r="AA337">
        <v>0</v>
      </c>
      <c r="AB337">
        <v>0</v>
      </c>
      <c r="AC337">
        <v>13</v>
      </c>
      <c r="AD337">
        <v>0</v>
      </c>
      <c r="AE337">
        <v>0</v>
      </c>
      <c r="AF337">
        <v>0</v>
      </c>
      <c r="AG337">
        <v>0</v>
      </c>
      <c r="AH337">
        <v>0</v>
      </c>
      <c r="AI337">
        <v>0</v>
      </c>
      <c r="AJ337">
        <v>99.5</v>
      </c>
      <c r="AK337">
        <v>41.5</v>
      </c>
      <c r="AL337">
        <v>6</v>
      </c>
      <c r="AM337">
        <v>6.5</v>
      </c>
      <c r="AN337">
        <v>5</v>
      </c>
      <c r="AO337">
        <v>0</v>
      </c>
      <c r="AP337">
        <v>0</v>
      </c>
      <c r="AQ337">
        <v>0</v>
      </c>
      <c r="AR337">
        <v>0</v>
      </c>
      <c r="AS337">
        <v>0</v>
      </c>
      <c r="AT337">
        <v>0</v>
      </c>
      <c r="AU337">
        <v>0</v>
      </c>
      <c r="AV337">
        <v>0</v>
      </c>
      <c r="AW337">
        <v>0</v>
      </c>
      <c r="AX337">
        <v>8</v>
      </c>
      <c r="AY337">
        <v>0</v>
      </c>
      <c r="AZ337">
        <v>0</v>
      </c>
      <c r="BA337">
        <v>0</v>
      </c>
      <c r="BB337">
        <v>0</v>
      </c>
      <c r="BC337">
        <v>0</v>
      </c>
      <c r="BD337">
        <v>0</v>
      </c>
      <c r="BE337">
        <v>0</v>
      </c>
      <c r="BF337">
        <v>3</v>
      </c>
      <c r="BG337">
        <v>21</v>
      </c>
      <c r="BH337">
        <v>0</v>
      </c>
      <c r="BI337">
        <v>0</v>
      </c>
      <c r="BJ337">
        <v>0.5</v>
      </c>
      <c r="BK337">
        <v>0</v>
      </c>
      <c r="BL337">
        <v>0</v>
      </c>
      <c r="BM337">
        <v>0</v>
      </c>
      <c r="BN337">
        <v>0</v>
      </c>
      <c r="BO337">
        <v>4</v>
      </c>
      <c r="BP337">
        <v>5</v>
      </c>
      <c r="BQ337">
        <v>8</v>
      </c>
      <c r="BR337">
        <v>1.5</v>
      </c>
      <c r="BS337">
        <v>0</v>
      </c>
      <c r="BT337">
        <v>4</v>
      </c>
      <c r="BU337">
        <v>0</v>
      </c>
      <c r="BV337">
        <v>0</v>
      </c>
      <c r="BW337">
        <v>13</v>
      </c>
      <c r="BX337">
        <v>0</v>
      </c>
      <c r="BY337">
        <v>334.5</v>
      </c>
    </row>
    <row r="338" spans="1:77" hidden="1" x14ac:dyDescent="0.25">
      <c r="A338" t="str">
        <f t="shared" si="10"/>
        <v>201084 Járművezetők és mobil gépek kezelőiI8 Főiskola</v>
      </c>
      <c r="B338" t="str">
        <f t="shared" si="11"/>
        <v>201084 Járművezetők és mobil gépek kezelőiI8 Főiskola</v>
      </c>
      <c r="C338">
        <v>5371</v>
      </c>
      <c r="D338" t="s">
        <v>168</v>
      </c>
      <c r="E338" t="s">
        <v>169</v>
      </c>
      <c r="F338" s="4" t="s">
        <v>170</v>
      </c>
      <c r="H338" t="s">
        <v>164</v>
      </c>
      <c r="I338">
        <v>650</v>
      </c>
      <c r="J338">
        <v>39</v>
      </c>
      <c r="K338" t="s">
        <v>144</v>
      </c>
      <c r="L338" t="s">
        <v>145</v>
      </c>
      <c r="M338">
        <v>148</v>
      </c>
      <c r="N338">
        <v>9</v>
      </c>
      <c r="O338">
        <v>0</v>
      </c>
      <c r="P338">
        <v>0</v>
      </c>
      <c r="Q338">
        <v>27.5</v>
      </c>
      <c r="R338">
        <v>0</v>
      </c>
      <c r="S338">
        <v>0</v>
      </c>
      <c r="T338">
        <v>0</v>
      </c>
      <c r="U338">
        <v>0</v>
      </c>
      <c r="V338">
        <v>0</v>
      </c>
      <c r="W338">
        <v>6</v>
      </c>
      <c r="X338">
        <v>0</v>
      </c>
      <c r="Y338">
        <v>0</v>
      </c>
      <c r="Z338">
        <v>0</v>
      </c>
      <c r="AA338">
        <v>0</v>
      </c>
      <c r="AB338">
        <v>0</v>
      </c>
      <c r="AC338">
        <v>0</v>
      </c>
      <c r="AD338">
        <v>0</v>
      </c>
      <c r="AE338">
        <v>7</v>
      </c>
      <c r="AF338">
        <v>0</v>
      </c>
      <c r="AG338">
        <v>0</v>
      </c>
      <c r="AH338">
        <v>0</v>
      </c>
      <c r="AI338">
        <v>0</v>
      </c>
      <c r="AJ338">
        <v>0</v>
      </c>
      <c r="AK338">
        <v>0</v>
      </c>
      <c r="AL338">
        <v>5</v>
      </c>
      <c r="AM338">
        <v>30</v>
      </c>
      <c r="AN338">
        <v>17</v>
      </c>
      <c r="AO338">
        <v>5</v>
      </c>
      <c r="AP338">
        <v>0</v>
      </c>
      <c r="AQ338">
        <v>239</v>
      </c>
      <c r="AR338">
        <v>0</v>
      </c>
      <c r="AS338">
        <v>2</v>
      </c>
      <c r="AT338">
        <v>287</v>
      </c>
      <c r="AU338">
        <v>0</v>
      </c>
      <c r="AV338">
        <v>6</v>
      </c>
      <c r="AW338">
        <v>0</v>
      </c>
      <c r="AX338">
        <v>0</v>
      </c>
      <c r="AY338">
        <v>0</v>
      </c>
      <c r="AZ338">
        <v>0</v>
      </c>
      <c r="BA338">
        <v>0</v>
      </c>
      <c r="BB338">
        <v>0</v>
      </c>
      <c r="BC338">
        <v>0</v>
      </c>
      <c r="BD338">
        <v>99</v>
      </c>
      <c r="BE338">
        <v>0</v>
      </c>
      <c r="BF338">
        <v>0</v>
      </c>
      <c r="BG338">
        <v>0</v>
      </c>
      <c r="BH338">
        <v>0</v>
      </c>
      <c r="BI338">
        <v>0</v>
      </c>
      <c r="BJ338">
        <v>94</v>
      </c>
      <c r="BK338">
        <v>0</v>
      </c>
      <c r="BL338">
        <v>0</v>
      </c>
      <c r="BM338">
        <v>0</v>
      </c>
      <c r="BN338">
        <v>0</v>
      </c>
      <c r="BO338">
        <v>45</v>
      </c>
      <c r="BP338">
        <v>79</v>
      </c>
      <c r="BQ338">
        <v>21</v>
      </c>
      <c r="BR338">
        <v>0</v>
      </c>
      <c r="BS338">
        <v>0</v>
      </c>
      <c r="BT338">
        <v>0</v>
      </c>
      <c r="BU338">
        <v>0</v>
      </c>
      <c r="BV338">
        <v>0</v>
      </c>
      <c r="BW338">
        <v>0</v>
      </c>
      <c r="BX338">
        <v>0</v>
      </c>
      <c r="BY338">
        <v>1126.5</v>
      </c>
    </row>
    <row r="339" spans="1:77" hidden="1" x14ac:dyDescent="0.25">
      <c r="A339" t="str">
        <f t="shared" si="10"/>
        <v>201091 Takarítók és hasonló jellegű egyszerű foglalkozásokI8 Főiskola</v>
      </c>
      <c r="B339" t="str">
        <f t="shared" si="11"/>
        <v>201091 Takarítók és hasonló jellegű egyszerű foglalkozásokI8 Főiskola</v>
      </c>
      <c r="C339">
        <v>5372</v>
      </c>
      <c r="D339" t="s">
        <v>168</v>
      </c>
      <c r="E339" t="s">
        <v>169</v>
      </c>
      <c r="F339" s="4" t="s">
        <v>170</v>
      </c>
      <c r="H339" t="s">
        <v>164</v>
      </c>
      <c r="I339">
        <v>651</v>
      </c>
      <c r="J339">
        <v>40</v>
      </c>
      <c r="K339" t="s">
        <v>108</v>
      </c>
      <c r="L339" t="s">
        <v>146</v>
      </c>
      <c r="M339">
        <v>0</v>
      </c>
      <c r="N339">
        <v>0</v>
      </c>
      <c r="O339">
        <v>0</v>
      </c>
      <c r="P339">
        <v>0</v>
      </c>
      <c r="Q339">
        <v>27</v>
      </c>
      <c r="R339">
        <v>0</v>
      </c>
      <c r="S339">
        <v>0</v>
      </c>
      <c r="T339">
        <v>0</v>
      </c>
      <c r="U339">
        <v>0</v>
      </c>
      <c r="V339">
        <v>0</v>
      </c>
      <c r="W339">
        <v>0</v>
      </c>
      <c r="X339">
        <v>0</v>
      </c>
      <c r="Y339">
        <v>0</v>
      </c>
      <c r="Z339">
        <v>0</v>
      </c>
      <c r="AA339">
        <v>0</v>
      </c>
      <c r="AB339">
        <v>0</v>
      </c>
      <c r="AC339">
        <v>0</v>
      </c>
      <c r="AD339">
        <v>0</v>
      </c>
      <c r="AE339">
        <v>0</v>
      </c>
      <c r="AF339">
        <v>0</v>
      </c>
      <c r="AG339">
        <v>0</v>
      </c>
      <c r="AH339">
        <v>0</v>
      </c>
      <c r="AI339">
        <v>0</v>
      </c>
      <c r="AJ339">
        <v>0</v>
      </c>
      <c r="AK339">
        <v>1</v>
      </c>
      <c r="AL339">
        <v>0</v>
      </c>
      <c r="AM339">
        <v>0</v>
      </c>
      <c r="AN339">
        <v>0</v>
      </c>
      <c r="AO339">
        <v>10</v>
      </c>
      <c r="AP339">
        <v>0</v>
      </c>
      <c r="AQ339">
        <v>0</v>
      </c>
      <c r="AR339">
        <v>0</v>
      </c>
      <c r="AS339">
        <v>0</v>
      </c>
      <c r="AT339">
        <v>0</v>
      </c>
      <c r="AU339">
        <v>0</v>
      </c>
      <c r="AV339">
        <v>21</v>
      </c>
      <c r="AW339">
        <v>0</v>
      </c>
      <c r="AX339">
        <v>0</v>
      </c>
      <c r="AY339">
        <v>0</v>
      </c>
      <c r="AZ339">
        <v>0</v>
      </c>
      <c r="BA339">
        <v>0</v>
      </c>
      <c r="BB339">
        <v>0</v>
      </c>
      <c r="BC339">
        <v>0</v>
      </c>
      <c r="BD339">
        <v>0</v>
      </c>
      <c r="BE339">
        <v>0</v>
      </c>
      <c r="BF339">
        <v>1</v>
      </c>
      <c r="BG339">
        <v>0</v>
      </c>
      <c r="BH339">
        <v>0</v>
      </c>
      <c r="BI339">
        <v>0</v>
      </c>
      <c r="BJ339">
        <v>0</v>
      </c>
      <c r="BK339">
        <v>0</v>
      </c>
      <c r="BL339">
        <v>1</v>
      </c>
      <c r="BM339">
        <v>0</v>
      </c>
      <c r="BN339">
        <v>0</v>
      </c>
      <c r="BO339">
        <v>75</v>
      </c>
      <c r="BP339">
        <v>41.5</v>
      </c>
      <c r="BQ339">
        <v>19</v>
      </c>
      <c r="BR339">
        <v>8.5</v>
      </c>
      <c r="BS339">
        <v>4</v>
      </c>
      <c r="BT339">
        <v>0</v>
      </c>
      <c r="BU339">
        <v>0</v>
      </c>
      <c r="BV339">
        <v>0</v>
      </c>
      <c r="BW339">
        <v>13</v>
      </c>
      <c r="BX339">
        <v>0</v>
      </c>
      <c r="BY339">
        <v>222</v>
      </c>
    </row>
    <row r="340" spans="1:77" hidden="1" x14ac:dyDescent="0.25">
      <c r="A340" t="str">
        <f t="shared" si="10"/>
        <v>201092 Egyszerű szolgáltatási, szállítási és hasonló foglalkozásokI8 Főiskola</v>
      </c>
      <c r="B340" t="str">
        <f t="shared" si="11"/>
        <v>201092 Egyszerű szolgáltatási, szállítási és hasonló foglalkozásokI8 Főiskola</v>
      </c>
      <c r="C340">
        <v>5373</v>
      </c>
      <c r="D340" t="s">
        <v>168</v>
      </c>
      <c r="E340" t="s">
        <v>169</v>
      </c>
      <c r="F340" s="4" t="s">
        <v>170</v>
      </c>
      <c r="H340" t="s">
        <v>164</v>
      </c>
      <c r="I340">
        <v>652</v>
      </c>
      <c r="J340">
        <v>41</v>
      </c>
      <c r="K340" t="s">
        <v>109</v>
      </c>
      <c r="L340" t="s">
        <v>147</v>
      </c>
      <c r="M340">
        <v>32</v>
      </c>
      <c r="N340">
        <v>9</v>
      </c>
      <c r="O340">
        <v>0</v>
      </c>
      <c r="P340">
        <v>0</v>
      </c>
      <c r="Q340">
        <v>75.333333333333329</v>
      </c>
      <c r="R340">
        <v>6</v>
      </c>
      <c r="S340">
        <v>2</v>
      </c>
      <c r="T340">
        <v>0</v>
      </c>
      <c r="U340">
        <v>5.333333333333333</v>
      </c>
      <c r="V340">
        <v>0</v>
      </c>
      <c r="W340">
        <v>0</v>
      </c>
      <c r="X340">
        <v>24</v>
      </c>
      <c r="Y340">
        <v>37.333333333333336</v>
      </c>
      <c r="Z340">
        <v>0</v>
      </c>
      <c r="AA340">
        <v>0</v>
      </c>
      <c r="AB340">
        <v>21</v>
      </c>
      <c r="AC340">
        <v>97</v>
      </c>
      <c r="AD340">
        <v>17</v>
      </c>
      <c r="AE340">
        <v>39</v>
      </c>
      <c r="AF340">
        <v>10</v>
      </c>
      <c r="AG340">
        <v>0</v>
      </c>
      <c r="AH340">
        <v>0</v>
      </c>
      <c r="AI340">
        <v>5</v>
      </c>
      <c r="AJ340">
        <v>0</v>
      </c>
      <c r="AK340">
        <v>42</v>
      </c>
      <c r="AL340">
        <v>13</v>
      </c>
      <c r="AM340">
        <v>39.333333333333329</v>
      </c>
      <c r="AN340">
        <v>81</v>
      </c>
      <c r="AO340">
        <v>264</v>
      </c>
      <c r="AP340">
        <v>55.333333333333336</v>
      </c>
      <c r="AQ340">
        <v>7.6666666666666661</v>
      </c>
      <c r="AR340">
        <v>0</v>
      </c>
      <c r="AS340">
        <v>0</v>
      </c>
      <c r="AT340">
        <v>5</v>
      </c>
      <c r="AU340">
        <v>0</v>
      </c>
      <c r="AV340">
        <v>118.33333333333333</v>
      </c>
      <c r="AW340">
        <v>0</v>
      </c>
      <c r="AX340">
        <v>0</v>
      </c>
      <c r="AY340">
        <v>6</v>
      </c>
      <c r="AZ340">
        <v>0</v>
      </c>
      <c r="BA340">
        <v>0</v>
      </c>
      <c r="BB340">
        <v>0</v>
      </c>
      <c r="BC340">
        <v>0</v>
      </c>
      <c r="BD340">
        <v>12.333333333333334</v>
      </c>
      <c r="BE340">
        <v>0</v>
      </c>
      <c r="BF340">
        <v>71</v>
      </c>
      <c r="BG340">
        <v>0</v>
      </c>
      <c r="BH340">
        <v>0</v>
      </c>
      <c r="BI340">
        <v>3</v>
      </c>
      <c r="BJ340">
        <v>0</v>
      </c>
      <c r="BK340">
        <v>0</v>
      </c>
      <c r="BL340">
        <v>40.5</v>
      </c>
      <c r="BM340">
        <v>0</v>
      </c>
      <c r="BN340">
        <v>33.666666666666664</v>
      </c>
      <c r="BO340">
        <v>324</v>
      </c>
      <c r="BP340">
        <v>148</v>
      </c>
      <c r="BQ340">
        <v>15</v>
      </c>
      <c r="BR340">
        <v>18</v>
      </c>
      <c r="BS340">
        <v>39.666666666666671</v>
      </c>
      <c r="BT340">
        <v>6.333333333333333</v>
      </c>
      <c r="BU340">
        <v>1.5</v>
      </c>
      <c r="BV340">
        <v>0</v>
      </c>
      <c r="BW340">
        <v>82</v>
      </c>
      <c r="BX340">
        <v>0</v>
      </c>
      <c r="BY340">
        <v>1806.6666666666667</v>
      </c>
    </row>
    <row r="341" spans="1:77" hidden="1" x14ac:dyDescent="0.25">
      <c r="A341" t="str">
        <f t="shared" si="10"/>
        <v>201093 Egyszerű ipari, építőipari, mezőgazdasági foglalkozásokI8 Főiskola</v>
      </c>
      <c r="B341" t="str">
        <f t="shared" si="11"/>
        <v>201093 Egyszerű ipari, építőipari, mezőgazdasági foglalkozásokI8 Főiskola</v>
      </c>
      <c r="C341">
        <v>5374</v>
      </c>
      <c r="D341" t="s">
        <v>168</v>
      </c>
      <c r="E341" t="s">
        <v>169</v>
      </c>
      <c r="F341" s="4" t="s">
        <v>170</v>
      </c>
      <c r="H341" t="s">
        <v>164</v>
      </c>
      <c r="I341">
        <v>653</v>
      </c>
      <c r="J341">
        <v>42</v>
      </c>
      <c r="K341" t="s">
        <v>148</v>
      </c>
      <c r="L341" t="s">
        <v>149</v>
      </c>
      <c r="M341">
        <v>0</v>
      </c>
      <c r="N341">
        <v>0</v>
      </c>
      <c r="O341">
        <v>0</v>
      </c>
      <c r="P341">
        <v>0</v>
      </c>
      <c r="Q341">
        <v>22.666666666666664</v>
      </c>
      <c r="R341">
        <v>0</v>
      </c>
      <c r="S341">
        <v>0</v>
      </c>
      <c r="T341">
        <v>0</v>
      </c>
      <c r="U341">
        <v>0.66666666666666663</v>
      </c>
      <c r="V341">
        <v>0</v>
      </c>
      <c r="W341">
        <v>0</v>
      </c>
      <c r="X341">
        <v>14</v>
      </c>
      <c r="Y341">
        <v>0.66666666666666663</v>
      </c>
      <c r="Z341">
        <v>0</v>
      </c>
      <c r="AA341">
        <v>0</v>
      </c>
      <c r="AB341">
        <v>0</v>
      </c>
      <c r="AC341">
        <v>0</v>
      </c>
      <c r="AD341">
        <v>0</v>
      </c>
      <c r="AE341">
        <v>0</v>
      </c>
      <c r="AF341">
        <v>0</v>
      </c>
      <c r="AG341">
        <v>0</v>
      </c>
      <c r="AH341">
        <v>0</v>
      </c>
      <c r="AI341">
        <v>0</v>
      </c>
      <c r="AJ341">
        <v>0</v>
      </c>
      <c r="AK341">
        <v>0</v>
      </c>
      <c r="AL341">
        <v>2</v>
      </c>
      <c r="AM341">
        <v>40.166666666666664</v>
      </c>
      <c r="AN341">
        <v>0</v>
      </c>
      <c r="AO341">
        <v>10</v>
      </c>
      <c r="AP341">
        <v>0.66666666666666663</v>
      </c>
      <c r="AQ341">
        <v>5.333333333333333</v>
      </c>
      <c r="AR341">
        <v>0</v>
      </c>
      <c r="AS341">
        <v>0</v>
      </c>
      <c r="AT341">
        <v>8</v>
      </c>
      <c r="AU341">
        <v>0</v>
      </c>
      <c r="AV341">
        <v>0.66666666666666663</v>
      </c>
      <c r="AW341">
        <v>0</v>
      </c>
      <c r="AX341">
        <v>0</v>
      </c>
      <c r="AY341">
        <v>0</v>
      </c>
      <c r="AZ341">
        <v>0</v>
      </c>
      <c r="BA341">
        <v>0</v>
      </c>
      <c r="BB341">
        <v>0</v>
      </c>
      <c r="BC341">
        <v>0</v>
      </c>
      <c r="BD341">
        <v>0.66666666666666663</v>
      </c>
      <c r="BE341">
        <v>0</v>
      </c>
      <c r="BF341">
        <v>0</v>
      </c>
      <c r="BG341">
        <v>0</v>
      </c>
      <c r="BH341">
        <v>0</v>
      </c>
      <c r="BI341">
        <v>0</v>
      </c>
      <c r="BJ341">
        <v>0</v>
      </c>
      <c r="BK341">
        <v>0</v>
      </c>
      <c r="BL341">
        <v>0</v>
      </c>
      <c r="BM341">
        <v>0</v>
      </c>
      <c r="BN341">
        <v>3.333333333333333</v>
      </c>
      <c r="BO341">
        <v>295</v>
      </c>
      <c r="BP341">
        <v>16</v>
      </c>
      <c r="BQ341">
        <v>2</v>
      </c>
      <c r="BR341">
        <v>3.9999999999999996</v>
      </c>
      <c r="BS341">
        <v>3.333333333333333</v>
      </c>
      <c r="BT341">
        <v>2.6666666666666665</v>
      </c>
      <c r="BU341">
        <v>0</v>
      </c>
      <c r="BV341">
        <v>0</v>
      </c>
      <c r="BW341">
        <v>0</v>
      </c>
      <c r="BX341">
        <v>0</v>
      </c>
      <c r="BY341">
        <v>431.83333333333331</v>
      </c>
    </row>
    <row r="342" spans="1:77" hidden="1" x14ac:dyDescent="0.25">
      <c r="A342" t="str">
        <f t="shared" si="10"/>
        <v>201001 Fegyveres szervek felsőfokú képesítést igénylő foglalkozásaiI9 Egyetem</v>
      </c>
      <c r="B342" t="str">
        <f t="shared" si="11"/>
        <v>201001 Fegyveres szervek felsőfokú képesítést igénylő foglalkozásaiI9 Egyetem</v>
      </c>
      <c r="C342">
        <v>6006</v>
      </c>
      <c r="D342" t="s">
        <v>168</v>
      </c>
      <c r="E342" t="s">
        <v>169</v>
      </c>
      <c r="F342" s="4" t="s">
        <v>170</v>
      </c>
      <c r="H342" t="s">
        <v>165</v>
      </c>
      <c r="I342">
        <v>612</v>
      </c>
      <c r="J342">
        <v>1</v>
      </c>
      <c r="K342" t="s">
        <v>65</v>
      </c>
      <c r="L342" t="s">
        <v>66</v>
      </c>
      <c r="M342">
        <v>0</v>
      </c>
      <c r="N342">
        <v>0</v>
      </c>
      <c r="O342">
        <v>0</v>
      </c>
      <c r="P342">
        <v>0</v>
      </c>
      <c r="Q342">
        <v>0</v>
      </c>
      <c r="R342">
        <v>0</v>
      </c>
      <c r="S342">
        <v>0</v>
      </c>
      <c r="T342">
        <v>0</v>
      </c>
      <c r="U342">
        <v>0</v>
      </c>
      <c r="V342">
        <v>0</v>
      </c>
      <c r="W342">
        <v>0</v>
      </c>
      <c r="X342">
        <v>0</v>
      </c>
      <c r="Y342">
        <v>0</v>
      </c>
      <c r="Z342">
        <v>0</v>
      </c>
      <c r="AA342">
        <v>0</v>
      </c>
      <c r="AB342">
        <v>0</v>
      </c>
      <c r="AC342">
        <v>0</v>
      </c>
      <c r="AD342">
        <v>0</v>
      </c>
      <c r="AE342">
        <v>0</v>
      </c>
      <c r="AF342">
        <v>0</v>
      </c>
      <c r="AG342">
        <v>0</v>
      </c>
      <c r="AH342">
        <v>0</v>
      </c>
      <c r="AI342">
        <v>0</v>
      </c>
      <c r="AJ342">
        <v>0</v>
      </c>
      <c r="AK342">
        <v>0</v>
      </c>
      <c r="AL342">
        <v>0</v>
      </c>
      <c r="AM342">
        <v>0</v>
      </c>
      <c r="AN342">
        <v>0</v>
      </c>
      <c r="AO342">
        <v>0</v>
      </c>
      <c r="AP342">
        <v>0</v>
      </c>
      <c r="AQ342">
        <v>0</v>
      </c>
      <c r="AR342">
        <v>0</v>
      </c>
      <c r="AS342">
        <v>0</v>
      </c>
      <c r="AT342">
        <v>0</v>
      </c>
      <c r="AU342">
        <v>0</v>
      </c>
      <c r="AV342">
        <v>0</v>
      </c>
      <c r="AW342">
        <v>0</v>
      </c>
      <c r="AX342">
        <v>0</v>
      </c>
      <c r="AY342">
        <v>0</v>
      </c>
      <c r="AZ342">
        <v>0</v>
      </c>
      <c r="BA342">
        <v>0</v>
      </c>
      <c r="BB342">
        <v>0</v>
      </c>
      <c r="BC342">
        <v>0</v>
      </c>
      <c r="BD342">
        <v>0</v>
      </c>
      <c r="BE342">
        <v>0</v>
      </c>
      <c r="BF342">
        <v>0</v>
      </c>
      <c r="BG342">
        <v>0</v>
      </c>
      <c r="BH342">
        <v>0</v>
      </c>
      <c r="BI342">
        <v>0</v>
      </c>
      <c r="BJ342">
        <v>0</v>
      </c>
      <c r="BK342">
        <v>0</v>
      </c>
      <c r="BL342">
        <v>0</v>
      </c>
      <c r="BM342">
        <v>0</v>
      </c>
      <c r="BN342">
        <v>0</v>
      </c>
      <c r="BO342">
        <v>4800</v>
      </c>
      <c r="BP342">
        <v>44</v>
      </c>
      <c r="BQ342">
        <v>0</v>
      </c>
      <c r="BR342">
        <v>0</v>
      </c>
      <c r="BS342">
        <v>0</v>
      </c>
      <c r="BT342">
        <v>0</v>
      </c>
      <c r="BU342">
        <v>0</v>
      </c>
      <c r="BV342">
        <v>0</v>
      </c>
      <c r="BW342">
        <v>0</v>
      </c>
      <c r="BX342">
        <v>0</v>
      </c>
      <c r="BY342">
        <v>4844</v>
      </c>
    </row>
    <row r="343" spans="1:77" hidden="1" x14ac:dyDescent="0.25">
      <c r="A343" t="str">
        <f t="shared" si="10"/>
        <v>201002 Fegyveres szervek középfokú képesítést igénylő foglalkozásaiI9 Egyetem</v>
      </c>
      <c r="B343" t="str">
        <f t="shared" si="11"/>
        <v>201002 Fegyveres szervek középfokú képesítést igénylő foglalkozásaiI9 Egyetem</v>
      </c>
      <c r="C343">
        <v>6007</v>
      </c>
      <c r="D343" t="s">
        <v>168</v>
      </c>
      <c r="E343" t="s">
        <v>169</v>
      </c>
      <c r="F343" s="4" t="s">
        <v>170</v>
      </c>
      <c r="H343" t="s">
        <v>165</v>
      </c>
      <c r="I343">
        <v>613</v>
      </c>
      <c r="J343">
        <v>2</v>
      </c>
      <c r="K343" t="s">
        <v>67</v>
      </c>
      <c r="L343" t="s">
        <v>68</v>
      </c>
      <c r="M343">
        <v>0</v>
      </c>
      <c r="N343">
        <v>0</v>
      </c>
      <c r="O343">
        <v>0</v>
      </c>
      <c r="P343">
        <v>0</v>
      </c>
      <c r="Q343">
        <v>0</v>
      </c>
      <c r="R343">
        <v>0</v>
      </c>
      <c r="S343">
        <v>0</v>
      </c>
      <c r="T343">
        <v>0</v>
      </c>
      <c r="U343">
        <v>0</v>
      </c>
      <c r="V343">
        <v>0</v>
      </c>
      <c r="W343">
        <v>0</v>
      </c>
      <c r="X343">
        <v>0</v>
      </c>
      <c r="Y343">
        <v>0</v>
      </c>
      <c r="Z343">
        <v>0</v>
      </c>
      <c r="AA343">
        <v>0</v>
      </c>
      <c r="AB343">
        <v>0</v>
      </c>
      <c r="AC343">
        <v>0</v>
      </c>
      <c r="AD343">
        <v>0</v>
      </c>
      <c r="AE343">
        <v>0</v>
      </c>
      <c r="AF343">
        <v>0</v>
      </c>
      <c r="AG343">
        <v>0</v>
      </c>
      <c r="AH343">
        <v>0</v>
      </c>
      <c r="AI343">
        <v>0</v>
      </c>
      <c r="AJ343">
        <v>0</v>
      </c>
      <c r="AK343">
        <v>0</v>
      </c>
      <c r="AL343">
        <v>0</v>
      </c>
      <c r="AM343">
        <v>0</v>
      </c>
      <c r="AN343">
        <v>0</v>
      </c>
      <c r="AO343">
        <v>0</v>
      </c>
      <c r="AP343">
        <v>0</v>
      </c>
      <c r="AQ343">
        <v>0</v>
      </c>
      <c r="AR343">
        <v>0</v>
      </c>
      <c r="AS343">
        <v>0</v>
      </c>
      <c r="AT343">
        <v>0</v>
      </c>
      <c r="AU343">
        <v>0</v>
      </c>
      <c r="AV343">
        <v>0</v>
      </c>
      <c r="AW343">
        <v>0</v>
      </c>
      <c r="AX343">
        <v>0</v>
      </c>
      <c r="AY343">
        <v>0</v>
      </c>
      <c r="AZ343">
        <v>0</v>
      </c>
      <c r="BA343">
        <v>0</v>
      </c>
      <c r="BB343">
        <v>0</v>
      </c>
      <c r="BC343">
        <v>0</v>
      </c>
      <c r="BD343">
        <v>0</v>
      </c>
      <c r="BE343">
        <v>0</v>
      </c>
      <c r="BF343">
        <v>0</v>
      </c>
      <c r="BG343">
        <v>0</v>
      </c>
      <c r="BH343">
        <v>0</v>
      </c>
      <c r="BI343">
        <v>0</v>
      </c>
      <c r="BJ343">
        <v>0</v>
      </c>
      <c r="BK343">
        <v>0</v>
      </c>
      <c r="BL343">
        <v>0</v>
      </c>
      <c r="BM343">
        <v>0</v>
      </c>
      <c r="BN343">
        <v>0</v>
      </c>
      <c r="BO343">
        <v>47</v>
      </c>
      <c r="BP343">
        <v>1</v>
      </c>
      <c r="BQ343">
        <v>0</v>
      </c>
      <c r="BR343">
        <v>0</v>
      </c>
      <c r="BS343">
        <v>0</v>
      </c>
      <c r="BT343">
        <v>0</v>
      </c>
      <c r="BU343">
        <v>0</v>
      </c>
      <c r="BV343">
        <v>0</v>
      </c>
      <c r="BW343">
        <v>0</v>
      </c>
      <c r="BX343">
        <v>0</v>
      </c>
      <c r="BY343">
        <v>48</v>
      </c>
    </row>
    <row r="344" spans="1:77" hidden="1" x14ac:dyDescent="0.25">
      <c r="A344" t="str">
        <f t="shared" si="10"/>
        <v>201003 Fegyveres szervek középfokú képesítést nem igénylő foglalkozásaiI9 Egyetem</v>
      </c>
      <c r="B344" t="str">
        <f t="shared" si="11"/>
        <v>201003 Fegyveres szervek középfokú képesítést nem igénylő foglalkozásaiI9 Egyetem</v>
      </c>
      <c r="C344">
        <v>6008</v>
      </c>
      <c r="D344" t="s">
        <v>168</v>
      </c>
      <c r="E344" t="s">
        <v>169</v>
      </c>
      <c r="F344" s="4" t="s">
        <v>170</v>
      </c>
      <c r="H344" t="s">
        <v>165</v>
      </c>
      <c r="I344">
        <v>614</v>
      </c>
      <c r="J344">
        <v>3</v>
      </c>
      <c r="K344" t="s">
        <v>69</v>
      </c>
      <c r="L344" t="s">
        <v>70</v>
      </c>
      <c r="M344">
        <v>0</v>
      </c>
      <c r="N344">
        <v>0</v>
      </c>
      <c r="O344">
        <v>0</v>
      </c>
      <c r="P344">
        <v>0</v>
      </c>
      <c r="Q344">
        <v>0</v>
      </c>
      <c r="R344">
        <v>0</v>
      </c>
      <c r="S344">
        <v>0</v>
      </c>
      <c r="T344">
        <v>0</v>
      </c>
      <c r="U344">
        <v>0</v>
      </c>
      <c r="V344">
        <v>0</v>
      </c>
      <c r="W344">
        <v>0</v>
      </c>
      <c r="X344">
        <v>0</v>
      </c>
      <c r="Y344">
        <v>0</v>
      </c>
      <c r="Z344">
        <v>0</v>
      </c>
      <c r="AA344">
        <v>0</v>
      </c>
      <c r="AB344">
        <v>0</v>
      </c>
      <c r="AC344">
        <v>0</v>
      </c>
      <c r="AD344">
        <v>0</v>
      </c>
      <c r="AE344">
        <v>0</v>
      </c>
      <c r="AF344">
        <v>0</v>
      </c>
      <c r="AG344">
        <v>0</v>
      </c>
      <c r="AH344">
        <v>0</v>
      </c>
      <c r="AI344">
        <v>0</v>
      </c>
      <c r="AJ344">
        <v>0</v>
      </c>
      <c r="AK344">
        <v>0</v>
      </c>
      <c r="AL344">
        <v>0</v>
      </c>
      <c r="AM344">
        <v>0</v>
      </c>
      <c r="AN344">
        <v>0</v>
      </c>
      <c r="AO344">
        <v>0</v>
      </c>
      <c r="AP344">
        <v>0</v>
      </c>
      <c r="AQ344">
        <v>0</v>
      </c>
      <c r="AR344">
        <v>0</v>
      </c>
      <c r="AS344">
        <v>0</v>
      </c>
      <c r="AT344">
        <v>0</v>
      </c>
      <c r="AU344">
        <v>0</v>
      </c>
      <c r="AV344">
        <v>0</v>
      </c>
      <c r="AW344">
        <v>0</v>
      </c>
      <c r="AX344">
        <v>0</v>
      </c>
      <c r="AY344">
        <v>0</v>
      </c>
      <c r="AZ344">
        <v>0</v>
      </c>
      <c r="BA344">
        <v>0</v>
      </c>
      <c r="BB344">
        <v>0</v>
      </c>
      <c r="BC344">
        <v>0</v>
      </c>
      <c r="BD344">
        <v>0</v>
      </c>
      <c r="BE344">
        <v>0</v>
      </c>
      <c r="BF344">
        <v>0</v>
      </c>
      <c r="BG344">
        <v>0</v>
      </c>
      <c r="BH344">
        <v>0</v>
      </c>
      <c r="BI344">
        <v>0</v>
      </c>
      <c r="BJ344">
        <v>0</v>
      </c>
      <c r="BK344">
        <v>0</v>
      </c>
      <c r="BL344">
        <v>0</v>
      </c>
      <c r="BM344">
        <v>0</v>
      </c>
      <c r="BN344">
        <v>0</v>
      </c>
      <c r="BO344">
        <v>2</v>
      </c>
      <c r="BP344">
        <v>0</v>
      </c>
      <c r="BQ344">
        <v>0</v>
      </c>
      <c r="BR344">
        <v>0</v>
      </c>
      <c r="BS344">
        <v>0</v>
      </c>
      <c r="BT344">
        <v>0</v>
      </c>
      <c r="BU344">
        <v>0</v>
      </c>
      <c r="BV344">
        <v>0</v>
      </c>
      <c r="BW344">
        <v>0</v>
      </c>
      <c r="BX344">
        <v>0</v>
      </c>
      <c r="BY344">
        <v>2</v>
      </c>
    </row>
    <row r="345" spans="1:77" hidden="1" x14ac:dyDescent="0.25">
      <c r="A345" t="str">
        <f t="shared" si="10"/>
        <v>201011 Törvényhozók, igazgatási és érdek-képviseleti vezetőkI9 Egyetem</v>
      </c>
      <c r="B345" t="str">
        <f t="shared" si="11"/>
        <v>201011 Törvényhozók, igazgatási és érdek-képviseleti vezetőkI9 Egyetem</v>
      </c>
      <c r="C345">
        <v>6009</v>
      </c>
      <c r="D345" t="s">
        <v>168</v>
      </c>
      <c r="E345" t="s">
        <v>169</v>
      </c>
      <c r="F345" s="4" t="s">
        <v>170</v>
      </c>
      <c r="H345" t="s">
        <v>165</v>
      </c>
      <c r="I345">
        <v>615</v>
      </c>
      <c r="J345">
        <v>4</v>
      </c>
      <c r="K345" t="s">
        <v>71</v>
      </c>
      <c r="L345" t="s">
        <v>111</v>
      </c>
      <c r="M345">
        <v>0</v>
      </c>
      <c r="N345">
        <v>0</v>
      </c>
      <c r="O345">
        <v>0</v>
      </c>
      <c r="P345">
        <v>0</v>
      </c>
      <c r="Q345">
        <v>0</v>
      </c>
      <c r="R345">
        <v>0</v>
      </c>
      <c r="S345">
        <v>0</v>
      </c>
      <c r="T345">
        <v>0</v>
      </c>
      <c r="U345">
        <v>0</v>
      </c>
      <c r="V345">
        <v>0</v>
      </c>
      <c r="W345">
        <v>0</v>
      </c>
      <c r="X345">
        <v>0</v>
      </c>
      <c r="Y345">
        <v>0</v>
      </c>
      <c r="Z345">
        <v>0</v>
      </c>
      <c r="AA345">
        <v>0</v>
      </c>
      <c r="AB345">
        <v>0</v>
      </c>
      <c r="AC345">
        <v>0</v>
      </c>
      <c r="AD345">
        <v>0</v>
      </c>
      <c r="AE345">
        <v>0</v>
      </c>
      <c r="AF345">
        <v>0</v>
      </c>
      <c r="AG345">
        <v>0</v>
      </c>
      <c r="AH345">
        <v>0</v>
      </c>
      <c r="AI345">
        <v>0</v>
      </c>
      <c r="AJ345">
        <v>0</v>
      </c>
      <c r="AK345">
        <v>0</v>
      </c>
      <c r="AL345">
        <v>1</v>
      </c>
      <c r="AM345">
        <v>0</v>
      </c>
      <c r="AN345">
        <v>0</v>
      </c>
      <c r="AO345">
        <v>0</v>
      </c>
      <c r="AP345">
        <v>0</v>
      </c>
      <c r="AQ345">
        <v>0</v>
      </c>
      <c r="AR345">
        <v>0</v>
      </c>
      <c r="AS345">
        <v>0</v>
      </c>
      <c r="AT345">
        <v>0</v>
      </c>
      <c r="AU345">
        <v>0</v>
      </c>
      <c r="AV345">
        <v>0</v>
      </c>
      <c r="AW345">
        <v>0</v>
      </c>
      <c r="AX345">
        <v>0</v>
      </c>
      <c r="AY345">
        <v>0</v>
      </c>
      <c r="AZ345">
        <v>0</v>
      </c>
      <c r="BA345">
        <v>0</v>
      </c>
      <c r="BB345">
        <v>0</v>
      </c>
      <c r="BC345">
        <v>0</v>
      </c>
      <c r="BD345">
        <v>3</v>
      </c>
      <c r="BE345">
        <v>0</v>
      </c>
      <c r="BF345">
        <v>0</v>
      </c>
      <c r="BG345">
        <v>17</v>
      </c>
      <c r="BH345">
        <v>1</v>
      </c>
      <c r="BI345">
        <v>0</v>
      </c>
      <c r="BJ345">
        <v>17</v>
      </c>
      <c r="BK345">
        <v>0</v>
      </c>
      <c r="BL345">
        <v>1</v>
      </c>
      <c r="BM345">
        <v>0</v>
      </c>
      <c r="BN345">
        <v>1</v>
      </c>
      <c r="BO345">
        <v>8552</v>
      </c>
      <c r="BP345">
        <v>105</v>
      </c>
      <c r="BQ345">
        <v>221</v>
      </c>
      <c r="BR345">
        <v>16</v>
      </c>
      <c r="BS345">
        <v>43</v>
      </c>
      <c r="BT345">
        <v>4</v>
      </c>
      <c r="BU345">
        <v>0</v>
      </c>
      <c r="BV345">
        <v>0</v>
      </c>
      <c r="BW345">
        <v>0</v>
      </c>
      <c r="BX345">
        <v>0</v>
      </c>
      <c r="BY345">
        <v>8982</v>
      </c>
    </row>
    <row r="346" spans="1:77" hidden="1" x14ac:dyDescent="0.25">
      <c r="A346" t="str">
        <f t="shared" si="10"/>
        <v>201012 Gazdasági, költségvetési szervezetek vezetőiI9 Egyetem</v>
      </c>
      <c r="B346" t="str">
        <f t="shared" si="11"/>
        <v>201012 Gazdasági, költségvetési szervezetek vezetőiI9 Egyetem</v>
      </c>
      <c r="C346">
        <v>6010</v>
      </c>
      <c r="D346" t="s">
        <v>168</v>
      </c>
      <c r="E346" t="s">
        <v>169</v>
      </c>
      <c r="F346" s="4" t="s">
        <v>170</v>
      </c>
      <c r="H346" t="s">
        <v>165</v>
      </c>
      <c r="I346">
        <v>616</v>
      </c>
      <c r="J346">
        <v>5</v>
      </c>
      <c r="K346" t="s">
        <v>72</v>
      </c>
      <c r="L346" t="s">
        <v>112</v>
      </c>
      <c r="M346">
        <v>600</v>
      </c>
      <c r="N346">
        <v>40</v>
      </c>
      <c r="O346">
        <v>27</v>
      </c>
      <c r="P346">
        <v>49</v>
      </c>
      <c r="Q346">
        <v>274</v>
      </c>
      <c r="R346">
        <v>82</v>
      </c>
      <c r="S346">
        <v>125</v>
      </c>
      <c r="T346">
        <v>51</v>
      </c>
      <c r="U346">
        <v>64</v>
      </c>
      <c r="V346">
        <v>0</v>
      </c>
      <c r="W346">
        <v>168</v>
      </c>
      <c r="X346">
        <v>44</v>
      </c>
      <c r="Y346">
        <v>149</v>
      </c>
      <c r="Z346">
        <v>98</v>
      </c>
      <c r="AA346">
        <v>70</v>
      </c>
      <c r="AB346">
        <v>140</v>
      </c>
      <c r="AC346">
        <v>105</v>
      </c>
      <c r="AD346">
        <v>30</v>
      </c>
      <c r="AE346">
        <v>125</v>
      </c>
      <c r="AF346">
        <v>59</v>
      </c>
      <c r="AG346">
        <v>30</v>
      </c>
      <c r="AH346">
        <v>192</v>
      </c>
      <c r="AI346">
        <v>30</v>
      </c>
      <c r="AJ346">
        <v>392</v>
      </c>
      <c r="AK346">
        <v>114</v>
      </c>
      <c r="AL346">
        <v>236</v>
      </c>
      <c r="AM346">
        <v>702</v>
      </c>
      <c r="AN346">
        <v>368</v>
      </c>
      <c r="AO346">
        <v>1430</v>
      </c>
      <c r="AP346">
        <v>888</v>
      </c>
      <c r="AQ346">
        <v>167</v>
      </c>
      <c r="AR346">
        <v>13</v>
      </c>
      <c r="AS346">
        <v>5</v>
      </c>
      <c r="AT346">
        <v>302</v>
      </c>
      <c r="AU346">
        <v>0</v>
      </c>
      <c r="AV346">
        <v>138</v>
      </c>
      <c r="AW346">
        <v>151</v>
      </c>
      <c r="AX346">
        <v>121</v>
      </c>
      <c r="AY346">
        <v>20</v>
      </c>
      <c r="AZ346">
        <v>584</v>
      </c>
      <c r="BA346">
        <v>496</v>
      </c>
      <c r="BB346">
        <v>50</v>
      </c>
      <c r="BC346">
        <v>232</v>
      </c>
      <c r="BD346">
        <v>604</v>
      </c>
      <c r="BE346">
        <v>0</v>
      </c>
      <c r="BF346">
        <v>815</v>
      </c>
      <c r="BG346">
        <v>987</v>
      </c>
      <c r="BH346">
        <v>262</v>
      </c>
      <c r="BI346">
        <v>162</v>
      </c>
      <c r="BJ346">
        <v>481</v>
      </c>
      <c r="BK346">
        <v>129</v>
      </c>
      <c r="BL346">
        <v>18</v>
      </c>
      <c r="BM346">
        <v>11</v>
      </c>
      <c r="BN346">
        <v>178</v>
      </c>
      <c r="BO346">
        <v>196</v>
      </c>
      <c r="BP346">
        <v>1562</v>
      </c>
      <c r="BQ346">
        <v>975</v>
      </c>
      <c r="BR346">
        <v>120</v>
      </c>
      <c r="BS346">
        <v>289</v>
      </c>
      <c r="BT346">
        <v>87</v>
      </c>
      <c r="BU346">
        <v>16</v>
      </c>
      <c r="BV346">
        <v>59</v>
      </c>
      <c r="BW346">
        <v>125</v>
      </c>
      <c r="BX346">
        <v>0</v>
      </c>
      <c r="BY346">
        <v>16037</v>
      </c>
    </row>
    <row r="347" spans="1:77" hidden="1" x14ac:dyDescent="0.25">
      <c r="A347" t="str">
        <f t="shared" si="10"/>
        <v>201013 Termelési és szolgáltatást nyújtó egységek vezetőiI9 Egyetem</v>
      </c>
      <c r="B347" t="str">
        <f t="shared" si="11"/>
        <v>201013 Termelési és szolgáltatást nyújtó egységek vezetőiI9 Egyetem</v>
      </c>
      <c r="C347">
        <v>6011</v>
      </c>
      <c r="D347" t="s">
        <v>168</v>
      </c>
      <c r="E347" t="s">
        <v>169</v>
      </c>
      <c r="F347" s="4" t="s">
        <v>170</v>
      </c>
      <c r="H347" t="s">
        <v>165</v>
      </c>
      <c r="I347">
        <v>617</v>
      </c>
      <c r="J347">
        <v>6</v>
      </c>
      <c r="K347" t="s">
        <v>73</v>
      </c>
      <c r="L347" t="s">
        <v>113</v>
      </c>
      <c r="M347">
        <v>840.66666666666663</v>
      </c>
      <c r="N347">
        <v>174.33333333333331</v>
      </c>
      <c r="O347">
        <v>52.5</v>
      </c>
      <c r="P347">
        <v>51.666666666666664</v>
      </c>
      <c r="Q347">
        <v>399.23333333333335</v>
      </c>
      <c r="R347">
        <v>48.666666666666664</v>
      </c>
      <c r="S347">
        <v>20.166666666666664</v>
      </c>
      <c r="T347">
        <v>76.599999999999994</v>
      </c>
      <c r="U347">
        <v>169</v>
      </c>
      <c r="V347">
        <v>145</v>
      </c>
      <c r="W347">
        <v>244.66666666666669</v>
      </c>
      <c r="X347">
        <v>456.99999999999994</v>
      </c>
      <c r="Y347">
        <v>285</v>
      </c>
      <c r="Z347">
        <v>150.63333333333333</v>
      </c>
      <c r="AA347">
        <v>93.666666666666671</v>
      </c>
      <c r="AB347">
        <v>234.66666666666666</v>
      </c>
      <c r="AC347">
        <v>352.33333333333331</v>
      </c>
      <c r="AD347">
        <v>183</v>
      </c>
      <c r="AE347">
        <v>194.33333333333331</v>
      </c>
      <c r="AF347">
        <v>171.16666666666666</v>
      </c>
      <c r="AG347">
        <v>32.666666666666664</v>
      </c>
      <c r="AH347">
        <v>88.666666666666657</v>
      </c>
      <c r="AI347">
        <v>133.33333333333331</v>
      </c>
      <c r="AJ347">
        <v>512</v>
      </c>
      <c r="AK347">
        <v>168.33333333333331</v>
      </c>
      <c r="AL347">
        <v>195.83333333333331</v>
      </c>
      <c r="AM347">
        <v>1438.5</v>
      </c>
      <c r="AN347">
        <v>232.66666666666666</v>
      </c>
      <c r="AO347">
        <v>2794.6</v>
      </c>
      <c r="AP347">
        <v>930.49999999999989</v>
      </c>
      <c r="AQ347">
        <v>157.33333333333331</v>
      </c>
      <c r="AR347">
        <v>31.333333333333332</v>
      </c>
      <c r="AS347">
        <v>50</v>
      </c>
      <c r="AT347">
        <v>272.33333333333331</v>
      </c>
      <c r="AU347">
        <v>61.833333333333336</v>
      </c>
      <c r="AV347">
        <v>132.6</v>
      </c>
      <c r="AW347">
        <v>178</v>
      </c>
      <c r="AX347">
        <v>221.33333333333331</v>
      </c>
      <c r="AY347">
        <v>114</v>
      </c>
      <c r="AZ347">
        <v>1187.4666666666667</v>
      </c>
      <c r="BA347">
        <v>1036.8</v>
      </c>
      <c r="BB347">
        <v>174.66666666666666</v>
      </c>
      <c r="BC347">
        <v>162.66666666666666</v>
      </c>
      <c r="BD347">
        <v>643.73333333333335</v>
      </c>
      <c r="BE347">
        <v>0</v>
      </c>
      <c r="BF347">
        <v>895.5</v>
      </c>
      <c r="BG347">
        <v>599.83333333333326</v>
      </c>
      <c r="BH347">
        <v>165.33333333333334</v>
      </c>
      <c r="BI347">
        <v>268</v>
      </c>
      <c r="BJ347">
        <v>145.33333333333331</v>
      </c>
      <c r="BK347">
        <v>105.33333333333333</v>
      </c>
      <c r="BL347">
        <v>32.533333333333339</v>
      </c>
      <c r="BM347">
        <v>71.5</v>
      </c>
      <c r="BN347">
        <v>117.5</v>
      </c>
      <c r="BO347">
        <v>399.00000000000006</v>
      </c>
      <c r="BP347">
        <v>3894.666666666667</v>
      </c>
      <c r="BQ347">
        <v>2961.333333333333</v>
      </c>
      <c r="BR347">
        <v>333.66666666666663</v>
      </c>
      <c r="BS347">
        <v>483.16666666666669</v>
      </c>
      <c r="BT347">
        <v>55.333333333333336</v>
      </c>
      <c r="BU347">
        <v>19.666666666666664</v>
      </c>
      <c r="BV347">
        <v>50</v>
      </c>
      <c r="BW347">
        <v>37</v>
      </c>
      <c r="BX347">
        <v>0</v>
      </c>
      <c r="BY347">
        <v>25930.2</v>
      </c>
    </row>
    <row r="348" spans="1:77" hidden="1" x14ac:dyDescent="0.25">
      <c r="A348" t="str">
        <f t="shared" si="10"/>
        <v>201014 Gazdasági tevékenységet segítő egységek vezetőiI9 Egyetem</v>
      </c>
      <c r="B348" t="str">
        <f t="shared" si="11"/>
        <v>201014 Gazdasági tevékenységet segítő egységek vezetőiI9 Egyetem</v>
      </c>
      <c r="C348">
        <v>6012</v>
      </c>
      <c r="D348" t="s">
        <v>168</v>
      </c>
      <c r="E348" t="s">
        <v>169</v>
      </c>
      <c r="F348" s="4" t="s">
        <v>170</v>
      </c>
      <c r="H348" t="s">
        <v>165</v>
      </c>
      <c r="I348">
        <v>618</v>
      </c>
      <c r="J348">
        <v>7</v>
      </c>
      <c r="K348" t="s">
        <v>74</v>
      </c>
      <c r="L348" t="s">
        <v>114</v>
      </c>
      <c r="M348">
        <v>139</v>
      </c>
      <c r="N348">
        <v>0</v>
      </c>
      <c r="O348">
        <v>0</v>
      </c>
      <c r="P348">
        <v>0</v>
      </c>
      <c r="Q348">
        <v>343</v>
      </c>
      <c r="R348">
        <v>123</v>
      </c>
      <c r="S348">
        <v>30</v>
      </c>
      <c r="T348">
        <v>46</v>
      </c>
      <c r="U348">
        <v>15</v>
      </c>
      <c r="V348">
        <v>137</v>
      </c>
      <c r="W348">
        <v>229</v>
      </c>
      <c r="X348">
        <v>360</v>
      </c>
      <c r="Y348">
        <v>182</v>
      </c>
      <c r="Z348">
        <v>75</v>
      </c>
      <c r="AA348">
        <v>115</v>
      </c>
      <c r="AB348">
        <v>216</v>
      </c>
      <c r="AC348">
        <v>250</v>
      </c>
      <c r="AD348">
        <v>80</v>
      </c>
      <c r="AE348">
        <v>128</v>
      </c>
      <c r="AF348">
        <v>112</v>
      </c>
      <c r="AG348">
        <v>9</v>
      </c>
      <c r="AH348">
        <v>32</v>
      </c>
      <c r="AI348">
        <v>110</v>
      </c>
      <c r="AJ348">
        <v>364</v>
      </c>
      <c r="AK348">
        <v>103</v>
      </c>
      <c r="AL348">
        <v>73</v>
      </c>
      <c r="AM348">
        <v>331</v>
      </c>
      <c r="AN348">
        <v>142</v>
      </c>
      <c r="AO348">
        <v>925</v>
      </c>
      <c r="AP348">
        <v>350</v>
      </c>
      <c r="AQ348">
        <v>167</v>
      </c>
      <c r="AR348">
        <v>60</v>
      </c>
      <c r="AS348">
        <v>26</v>
      </c>
      <c r="AT348">
        <v>270</v>
      </c>
      <c r="AU348">
        <v>43</v>
      </c>
      <c r="AV348">
        <v>86</v>
      </c>
      <c r="AW348">
        <v>111</v>
      </c>
      <c r="AX348">
        <v>92</v>
      </c>
      <c r="AY348">
        <v>389</v>
      </c>
      <c r="AZ348">
        <v>224</v>
      </c>
      <c r="BA348">
        <v>726</v>
      </c>
      <c r="BB348">
        <v>187</v>
      </c>
      <c r="BC348">
        <v>44</v>
      </c>
      <c r="BD348">
        <v>215</v>
      </c>
      <c r="BE348">
        <v>0</v>
      </c>
      <c r="BF348">
        <v>209</v>
      </c>
      <c r="BG348">
        <v>206</v>
      </c>
      <c r="BH348">
        <v>395</v>
      </c>
      <c r="BI348">
        <v>34</v>
      </c>
      <c r="BJ348">
        <v>46</v>
      </c>
      <c r="BK348">
        <v>27</v>
      </c>
      <c r="BL348">
        <v>31</v>
      </c>
      <c r="BM348">
        <v>0</v>
      </c>
      <c r="BN348">
        <v>116</v>
      </c>
      <c r="BO348">
        <v>321</v>
      </c>
      <c r="BP348">
        <v>364</v>
      </c>
      <c r="BQ348">
        <v>97</v>
      </c>
      <c r="BR348">
        <v>56</v>
      </c>
      <c r="BS348">
        <v>212</v>
      </c>
      <c r="BT348">
        <v>18</v>
      </c>
      <c r="BU348">
        <v>8</v>
      </c>
      <c r="BV348">
        <v>0</v>
      </c>
      <c r="BW348">
        <v>2</v>
      </c>
      <c r="BX348">
        <v>0</v>
      </c>
      <c r="BY348">
        <v>9801</v>
      </c>
    </row>
    <row r="349" spans="1:77" hidden="1" x14ac:dyDescent="0.25">
      <c r="A349" t="str">
        <f t="shared" si="10"/>
        <v>201021 Műszaki, informatikai és természettudományi foglalkozásokI9 Egyetem</v>
      </c>
      <c r="B349" t="str">
        <f t="shared" si="11"/>
        <v>201021 Műszaki, informatikai és természettudományi foglalkozásokI9 Egyetem</v>
      </c>
      <c r="C349">
        <v>6013</v>
      </c>
      <c r="D349" t="s">
        <v>168</v>
      </c>
      <c r="E349" t="s">
        <v>169</v>
      </c>
      <c r="F349" s="4" t="s">
        <v>170</v>
      </c>
      <c r="H349" t="s">
        <v>165</v>
      </c>
      <c r="I349">
        <v>619</v>
      </c>
      <c r="J349">
        <v>8</v>
      </c>
      <c r="K349" t="s">
        <v>75</v>
      </c>
      <c r="L349" t="s">
        <v>115</v>
      </c>
      <c r="M349">
        <v>317</v>
      </c>
      <c r="N349">
        <v>122.5</v>
      </c>
      <c r="O349">
        <v>7.5</v>
      </c>
      <c r="P349">
        <v>56</v>
      </c>
      <c r="Q349">
        <v>301</v>
      </c>
      <c r="R349">
        <v>16</v>
      </c>
      <c r="S349">
        <v>4</v>
      </c>
      <c r="T349">
        <v>19</v>
      </c>
      <c r="U349">
        <v>139.5</v>
      </c>
      <c r="V349">
        <v>642</v>
      </c>
      <c r="W349">
        <v>444</v>
      </c>
      <c r="X349">
        <v>1523.5</v>
      </c>
      <c r="Y349">
        <v>242</v>
      </c>
      <c r="Z349">
        <v>173</v>
      </c>
      <c r="AA349">
        <v>234</v>
      </c>
      <c r="AB349">
        <v>388</v>
      </c>
      <c r="AC349">
        <v>1109</v>
      </c>
      <c r="AD349">
        <v>419</v>
      </c>
      <c r="AE349">
        <v>573</v>
      </c>
      <c r="AF349">
        <v>741.5</v>
      </c>
      <c r="AG349">
        <v>198</v>
      </c>
      <c r="AH349">
        <v>266.39999999999998</v>
      </c>
      <c r="AI349">
        <v>226</v>
      </c>
      <c r="AJ349">
        <v>761</v>
      </c>
      <c r="AK349">
        <v>251.5</v>
      </c>
      <c r="AL349">
        <v>271</v>
      </c>
      <c r="AM349">
        <v>1455.1666666666667</v>
      </c>
      <c r="AN349">
        <v>96.7</v>
      </c>
      <c r="AO349">
        <v>1768.1000000000001</v>
      </c>
      <c r="AP349">
        <v>238</v>
      </c>
      <c r="AQ349">
        <v>317.5</v>
      </c>
      <c r="AR349">
        <v>41</v>
      </c>
      <c r="AS349">
        <v>21</v>
      </c>
      <c r="AT349">
        <v>300.39999999999998</v>
      </c>
      <c r="AU349">
        <v>48</v>
      </c>
      <c r="AV349">
        <v>28.4</v>
      </c>
      <c r="AW349">
        <v>833.5</v>
      </c>
      <c r="AX349">
        <v>33</v>
      </c>
      <c r="AY349">
        <v>1047.5</v>
      </c>
      <c r="AZ349">
        <v>3698.4</v>
      </c>
      <c r="BA349">
        <v>445.4</v>
      </c>
      <c r="BB349">
        <v>291.5</v>
      </c>
      <c r="BC349">
        <v>31</v>
      </c>
      <c r="BD349">
        <v>459</v>
      </c>
      <c r="BE349">
        <v>0</v>
      </c>
      <c r="BF349">
        <v>356.7</v>
      </c>
      <c r="BG349">
        <v>4927.7</v>
      </c>
      <c r="BH349">
        <v>3025.7</v>
      </c>
      <c r="BI349">
        <v>14</v>
      </c>
      <c r="BJ349">
        <v>822.5</v>
      </c>
      <c r="BK349">
        <v>50</v>
      </c>
      <c r="BL349">
        <v>65.2</v>
      </c>
      <c r="BM349">
        <v>3.5</v>
      </c>
      <c r="BN349">
        <v>190</v>
      </c>
      <c r="BO349">
        <v>2420.2666666666669</v>
      </c>
      <c r="BP349">
        <v>1827.4333333333334</v>
      </c>
      <c r="BQ349">
        <v>606.09999999999991</v>
      </c>
      <c r="BR349">
        <v>71.5</v>
      </c>
      <c r="BS349">
        <v>107.66666666666667</v>
      </c>
      <c r="BT349">
        <v>5</v>
      </c>
      <c r="BU349">
        <v>0</v>
      </c>
      <c r="BV349">
        <v>66</v>
      </c>
      <c r="BW349">
        <v>1</v>
      </c>
      <c r="BX349">
        <v>0</v>
      </c>
      <c r="BY349">
        <v>35159.23333333333</v>
      </c>
    </row>
    <row r="350" spans="1:77" hidden="1" x14ac:dyDescent="0.25">
      <c r="A350" t="str">
        <f t="shared" si="10"/>
        <v>201022 Egészségügyi foglalkozások (felsőfokú képzettséghez kapcsolódó)I9 Egyetem</v>
      </c>
      <c r="B350" t="str">
        <f t="shared" si="11"/>
        <v>201022 Egészségügyi foglalkozások (felsőfokú képzettséghez kapcsolódó)I9 Egyetem</v>
      </c>
      <c r="C350">
        <v>6014</v>
      </c>
      <c r="D350" t="s">
        <v>168</v>
      </c>
      <c r="E350" t="s">
        <v>169</v>
      </c>
      <c r="F350" s="4" t="s">
        <v>170</v>
      </c>
      <c r="H350" t="s">
        <v>165</v>
      </c>
      <c r="I350">
        <v>620</v>
      </c>
      <c r="J350">
        <v>9</v>
      </c>
      <c r="K350" t="s">
        <v>76</v>
      </c>
      <c r="L350" t="s">
        <v>116</v>
      </c>
      <c r="M350">
        <v>379</v>
      </c>
      <c r="N350">
        <v>108.5</v>
      </c>
      <c r="O350">
        <v>7.5</v>
      </c>
      <c r="P350">
        <v>0</v>
      </c>
      <c r="Q350">
        <v>15</v>
      </c>
      <c r="R350">
        <v>0</v>
      </c>
      <c r="S350">
        <v>0</v>
      </c>
      <c r="T350">
        <v>0</v>
      </c>
      <c r="U350">
        <v>0</v>
      </c>
      <c r="V350">
        <v>0</v>
      </c>
      <c r="W350">
        <v>6</v>
      </c>
      <c r="X350">
        <v>91.5</v>
      </c>
      <c r="Y350">
        <v>10</v>
      </c>
      <c r="Z350">
        <v>11</v>
      </c>
      <c r="AA350">
        <v>22</v>
      </c>
      <c r="AB350">
        <v>9</v>
      </c>
      <c r="AC350">
        <v>0</v>
      </c>
      <c r="AD350">
        <v>0</v>
      </c>
      <c r="AE350">
        <v>0</v>
      </c>
      <c r="AF350">
        <v>0</v>
      </c>
      <c r="AG350">
        <v>0</v>
      </c>
      <c r="AH350">
        <v>45</v>
      </c>
      <c r="AI350">
        <v>0</v>
      </c>
      <c r="AJ350">
        <v>0</v>
      </c>
      <c r="AK350">
        <v>0</v>
      </c>
      <c r="AL350">
        <v>10</v>
      </c>
      <c r="AM350">
        <v>0.5</v>
      </c>
      <c r="AN350">
        <v>2.5</v>
      </c>
      <c r="AO350">
        <v>597.5</v>
      </c>
      <c r="AP350">
        <v>2313.5</v>
      </c>
      <c r="AQ350">
        <v>11</v>
      </c>
      <c r="AR350">
        <v>0</v>
      </c>
      <c r="AS350">
        <v>0</v>
      </c>
      <c r="AT350">
        <v>0</v>
      </c>
      <c r="AU350">
        <v>0</v>
      </c>
      <c r="AV350">
        <v>75.5</v>
      </c>
      <c r="AW350">
        <v>0</v>
      </c>
      <c r="AX350">
        <v>0</v>
      </c>
      <c r="AY350">
        <v>0</v>
      </c>
      <c r="AZ350">
        <v>10</v>
      </c>
      <c r="BA350">
        <v>5</v>
      </c>
      <c r="BB350">
        <v>0</v>
      </c>
      <c r="BC350">
        <v>0</v>
      </c>
      <c r="BD350">
        <v>11.5</v>
      </c>
      <c r="BE350">
        <v>0</v>
      </c>
      <c r="BF350">
        <v>2</v>
      </c>
      <c r="BG350">
        <v>439</v>
      </c>
      <c r="BH350">
        <v>262.5</v>
      </c>
      <c r="BI350">
        <v>13</v>
      </c>
      <c r="BJ350">
        <v>735</v>
      </c>
      <c r="BK350">
        <v>22</v>
      </c>
      <c r="BL350">
        <v>2</v>
      </c>
      <c r="BM350">
        <v>0</v>
      </c>
      <c r="BN350">
        <v>116</v>
      </c>
      <c r="BO350">
        <v>2208.5</v>
      </c>
      <c r="BP350">
        <v>1892</v>
      </c>
      <c r="BQ350">
        <v>13960</v>
      </c>
      <c r="BR350">
        <v>155.5</v>
      </c>
      <c r="BS350">
        <v>6.5</v>
      </c>
      <c r="BT350">
        <v>4.5</v>
      </c>
      <c r="BU350">
        <v>1</v>
      </c>
      <c r="BV350">
        <v>0</v>
      </c>
      <c r="BW350">
        <v>10</v>
      </c>
      <c r="BX350">
        <v>0</v>
      </c>
      <c r="BY350">
        <v>23571</v>
      </c>
    </row>
    <row r="351" spans="1:77" hidden="1" x14ac:dyDescent="0.25">
      <c r="A351" t="str">
        <f t="shared" si="10"/>
        <v>201023 Szociális szolgáltatási foglalkozások (felsőfokú képzettséghez kapcsolódó)I9 Egyetem</v>
      </c>
      <c r="B351" t="str">
        <f t="shared" si="11"/>
        <v>201023 Szociális szolgáltatási foglalkozások (felsőfokú képzettséghez kapcsolódó)I9 Egyetem</v>
      </c>
      <c r="C351">
        <v>6015</v>
      </c>
      <c r="D351" t="s">
        <v>168</v>
      </c>
      <c r="E351" t="s">
        <v>169</v>
      </c>
      <c r="F351" s="4" t="s">
        <v>170</v>
      </c>
      <c r="H351" t="s">
        <v>165</v>
      </c>
      <c r="I351">
        <v>621</v>
      </c>
      <c r="J351">
        <v>10</v>
      </c>
      <c r="K351" t="s">
        <v>77</v>
      </c>
      <c r="L351" t="s">
        <v>117</v>
      </c>
      <c r="M351">
        <v>0</v>
      </c>
      <c r="N351">
        <v>0</v>
      </c>
      <c r="O351">
        <v>0</v>
      </c>
      <c r="P351">
        <v>0</v>
      </c>
      <c r="Q351">
        <v>0</v>
      </c>
      <c r="R351">
        <v>7</v>
      </c>
      <c r="S351">
        <v>0</v>
      </c>
      <c r="T351">
        <v>0</v>
      </c>
      <c r="U351">
        <v>0</v>
      </c>
      <c r="V351">
        <v>0</v>
      </c>
      <c r="W351">
        <v>0</v>
      </c>
      <c r="X351">
        <v>0</v>
      </c>
      <c r="Y351">
        <v>0</v>
      </c>
      <c r="Z351">
        <v>0</v>
      </c>
      <c r="AA351">
        <v>0</v>
      </c>
      <c r="AB351">
        <v>0</v>
      </c>
      <c r="AC351">
        <v>0</v>
      </c>
      <c r="AD351">
        <v>0</v>
      </c>
      <c r="AE351">
        <v>0</v>
      </c>
      <c r="AF351">
        <v>0</v>
      </c>
      <c r="AG351">
        <v>0</v>
      </c>
      <c r="AH351">
        <v>0</v>
      </c>
      <c r="AI351">
        <v>0</v>
      </c>
      <c r="AJ351">
        <v>0</v>
      </c>
      <c r="AK351">
        <v>0</v>
      </c>
      <c r="AL351">
        <v>0</v>
      </c>
      <c r="AM351">
        <v>0</v>
      </c>
      <c r="AN351">
        <v>0</v>
      </c>
      <c r="AO351">
        <v>0</v>
      </c>
      <c r="AP351">
        <v>0</v>
      </c>
      <c r="AQ351">
        <v>0</v>
      </c>
      <c r="AR351">
        <v>0</v>
      </c>
      <c r="AS351">
        <v>0</v>
      </c>
      <c r="AT351">
        <v>0</v>
      </c>
      <c r="AU351">
        <v>0</v>
      </c>
      <c r="AV351">
        <v>0</v>
      </c>
      <c r="AW351">
        <v>0</v>
      </c>
      <c r="AX351">
        <v>0</v>
      </c>
      <c r="AY351">
        <v>0</v>
      </c>
      <c r="AZ351">
        <v>0</v>
      </c>
      <c r="BA351">
        <v>0</v>
      </c>
      <c r="BB351">
        <v>0</v>
      </c>
      <c r="BC351">
        <v>0</v>
      </c>
      <c r="BD351">
        <v>0</v>
      </c>
      <c r="BE351">
        <v>0</v>
      </c>
      <c r="BF351">
        <v>0</v>
      </c>
      <c r="BG351">
        <v>0</v>
      </c>
      <c r="BH351">
        <v>0</v>
      </c>
      <c r="BI351">
        <v>0</v>
      </c>
      <c r="BJ351">
        <v>0</v>
      </c>
      <c r="BK351">
        <v>0</v>
      </c>
      <c r="BL351">
        <v>0</v>
      </c>
      <c r="BM351">
        <v>0</v>
      </c>
      <c r="BN351">
        <v>0</v>
      </c>
      <c r="BO351">
        <v>36</v>
      </c>
      <c r="BP351">
        <v>13</v>
      </c>
      <c r="BQ351">
        <v>24</v>
      </c>
      <c r="BR351">
        <v>278</v>
      </c>
      <c r="BS351">
        <v>0</v>
      </c>
      <c r="BT351">
        <v>1</v>
      </c>
      <c r="BU351">
        <v>37</v>
      </c>
      <c r="BV351">
        <v>0</v>
      </c>
      <c r="BW351">
        <v>0</v>
      </c>
      <c r="BX351">
        <v>0</v>
      </c>
      <c r="BY351">
        <v>396</v>
      </c>
    </row>
    <row r="352" spans="1:77" hidden="1" x14ac:dyDescent="0.25">
      <c r="A352" t="str">
        <f t="shared" si="10"/>
        <v>201024 Oktatók, pedagógusokI9 Egyetem</v>
      </c>
      <c r="B352" t="str">
        <f t="shared" si="11"/>
        <v>201024 Oktatók, pedagógusokI9 Egyetem</v>
      </c>
      <c r="C352">
        <v>6016</v>
      </c>
      <c r="D352" t="s">
        <v>168</v>
      </c>
      <c r="E352" t="s">
        <v>169</v>
      </c>
      <c r="F352" s="4" t="s">
        <v>170</v>
      </c>
      <c r="H352" t="s">
        <v>165</v>
      </c>
      <c r="I352">
        <v>622</v>
      </c>
      <c r="J352">
        <v>11</v>
      </c>
      <c r="K352" t="s">
        <v>78</v>
      </c>
      <c r="L352" t="s">
        <v>118</v>
      </c>
      <c r="M352">
        <v>1</v>
      </c>
      <c r="N352">
        <v>0</v>
      </c>
      <c r="O352">
        <v>0</v>
      </c>
      <c r="P352">
        <v>0</v>
      </c>
      <c r="Q352">
        <v>0</v>
      </c>
      <c r="R352">
        <v>0</v>
      </c>
      <c r="S352">
        <v>0</v>
      </c>
      <c r="T352">
        <v>0</v>
      </c>
      <c r="U352">
        <v>0</v>
      </c>
      <c r="V352">
        <v>0</v>
      </c>
      <c r="W352">
        <v>0</v>
      </c>
      <c r="X352">
        <v>0</v>
      </c>
      <c r="Y352">
        <v>0</v>
      </c>
      <c r="Z352">
        <v>0</v>
      </c>
      <c r="AA352">
        <v>0</v>
      </c>
      <c r="AB352">
        <v>7.333333333333333</v>
      </c>
      <c r="AC352">
        <v>0</v>
      </c>
      <c r="AD352">
        <v>0</v>
      </c>
      <c r="AE352">
        <v>0</v>
      </c>
      <c r="AF352">
        <v>0</v>
      </c>
      <c r="AG352">
        <v>0</v>
      </c>
      <c r="AH352">
        <v>24</v>
      </c>
      <c r="AI352">
        <v>0</v>
      </c>
      <c r="AJ352">
        <v>0</v>
      </c>
      <c r="AK352">
        <v>0</v>
      </c>
      <c r="AL352">
        <v>0</v>
      </c>
      <c r="AM352">
        <v>0</v>
      </c>
      <c r="AN352">
        <v>6.0000000000000009</v>
      </c>
      <c r="AO352">
        <v>5</v>
      </c>
      <c r="AP352">
        <v>50</v>
      </c>
      <c r="AQ352">
        <v>3.6666666666666665</v>
      </c>
      <c r="AR352">
        <v>0</v>
      </c>
      <c r="AS352">
        <v>0</v>
      </c>
      <c r="AT352">
        <v>13</v>
      </c>
      <c r="AU352">
        <v>0</v>
      </c>
      <c r="AV352">
        <v>257.16666666666669</v>
      </c>
      <c r="AW352">
        <v>0</v>
      </c>
      <c r="AX352">
        <v>0</v>
      </c>
      <c r="AY352">
        <v>0</v>
      </c>
      <c r="AZ352">
        <v>0</v>
      </c>
      <c r="BA352">
        <v>0</v>
      </c>
      <c r="BB352">
        <v>17</v>
      </c>
      <c r="BC352">
        <v>0</v>
      </c>
      <c r="BD352">
        <v>4</v>
      </c>
      <c r="BE352">
        <v>0</v>
      </c>
      <c r="BF352">
        <v>0</v>
      </c>
      <c r="BG352">
        <v>0</v>
      </c>
      <c r="BH352">
        <v>31</v>
      </c>
      <c r="BI352">
        <v>0</v>
      </c>
      <c r="BJ352">
        <v>7</v>
      </c>
      <c r="BK352">
        <v>0</v>
      </c>
      <c r="BL352">
        <v>0</v>
      </c>
      <c r="BM352">
        <v>0</v>
      </c>
      <c r="BN352">
        <v>7</v>
      </c>
      <c r="BO352">
        <v>810.33333333333326</v>
      </c>
      <c r="BP352">
        <v>38532.666666666664</v>
      </c>
      <c r="BQ352">
        <v>57</v>
      </c>
      <c r="BR352">
        <v>222.83333333333329</v>
      </c>
      <c r="BS352">
        <v>58.333333333333329</v>
      </c>
      <c r="BT352">
        <v>180.5</v>
      </c>
      <c r="BU352">
        <v>35</v>
      </c>
      <c r="BV352">
        <v>0</v>
      </c>
      <c r="BW352">
        <v>0</v>
      </c>
      <c r="BX352">
        <v>0</v>
      </c>
      <c r="BY352">
        <v>40329.833333333336</v>
      </c>
    </row>
    <row r="353" spans="1:77" hidden="1" x14ac:dyDescent="0.25">
      <c r="A353" t="str">
        <f t="shared" si="10"/>
        <v>201025 Gazdálkodási jellegű foglalkozásokI9 Egyetem</v>
      </c>
      <c r="B353" t="str">
        <f t="shared" si="11"/>
        <v>201025 Gazdálkodási jellegű foglalkozásokI9 Egyetem</v>
      </c>
      <c r="C353">
        <v>6017</v>
      </c>
      <c r="D353" t="s">
        <v>168</v>
      </c>
      <c r="E353" t="s">
        <v>169</v>
      </c>
      <c r="F353" s="4" t="s">
        <v>170</v>
      </c>
      <c r="H353" t="s">
        <v>165</v>
      </c>
      <c r="I353">
        <v>623</v>
      </c>
      <c r="J353">
        <v>12</v>
      </c>
      <c r="K353" t="s">
        <v>79</v>
      </c>
      <c r="L353" t="s">
        <v>119</v>
      </c>
      <c r="M353">
        <v>86</v>
      </c>
      <c r="N353">
        <v>9</v>
      </c>
      <c r="O353">
        <v>0</v>
      </c>
      <c r="P353">
        <v>5</v>
      </c>
      <c r="Q353">
        <v>414.5</v>
      </c>
      <c r="R353">
        <v>16.5</v>
      </c>
      <c r="S353">
        <v>59.5</v>
      </c>
      <c r="T353">
        <v>27</v>
      </c>
      <c r="U353">
        <v>10</v>
      </c>
      <c r="V353">
        <v>124</v>
      </c>
      <c r="W353">
        <v>113</v>
      </c>
      <c r="X353">
        <v>377</v>
      </c>
      <c r="Y353">
        <v>91</v>
      </c>
      <c r="Z353">
        <v>82</v>
      </c>
      <c r="AA353">
        <v>82</v>
      </c>
      <c r="AB353">
        <v>58</v>
      </c>
      <c r="AC353">
        <v>173</v>
      </c>
      <c r="AD353">
        <v>186</v>
      </c>
      <c r="AE353">
        <v>31</v>
      </c>
      <c r="AF353">
        <v>22</v>
      </c>
      <c r="AG353">
        <v>0</v>
      </c>
      <c r="AH353">
        <v>86.5</v>
      </c>
      <c r="AI353">
        <v>47</v>
      </c>
      <c r="AJ353">
        <v>228</v>
      </c>
      <c r="AK353">
        <v>39.5</v>
      </c>
      <c r="AL353">
        <v>29</v>
      </c>
      <c r="AM353">
        <v>185.5</v>
      </c>
      <c r="AN353">
        <v>94</v>
      </c>
      <c r="AO353">
        <v>2187</v>
      </c>
      <c r="AP353">
        <v>167.5</v>
      </c>
      <c r="AQ353">
        <v>235</v>
      </c>
      <c r="AR353">
        <v>10</v>
      </c>
      <c r="AS353">
        <v>44</v>
      </c>
      <c r="AT353">
        <v>178</v>
      </c>
      <c r="AU353">
        <v>158</v>
      </c>
      <c r="AV353">
        <v>51</v>
      </c>
      <c r="AW353">
        <v>83</v>
      </c>
      <c r="AX353">
        <v>51</v>
      </c>
      <c r="AY353">
        <v>247</v>
      </c>
      <c r="AZ353">
        <v>303</v>
      </c>
      <c r="BA353">
        <v>1805</v>
      </c>
      <c r="BB353">
        <v>205</v>
      </c>
      <c r="BC353">
        <v>253.5</v>
      </c>
      <c r="BD353">
        <v>301.5</v>
      </c>
      <c r="BE353">
        <v>0</v>
      </c>
      <c r="BF353">
        <v>1692</v>
      </c>
      <c r="BG353">
        <v>119.5</v>
      </c>
      <c r="BH353">
        <v>161.5</v>
      </c>
      <c r="BI353">
        <v>255</v>
      </c>
      <c r="BJ353">
        <v>27</v>
      </c>
      <c r="BK353">
        <v>194</v>
      </c>
      <c r="BL353">
        <v>127</v>
      </c>
      <c r="BM353">
        <v>129</v>
      </c>
      <c r="BN353">
        <v>184</v>
      </c>
      <c r="BO353">
        <v>981</v>
      </c>
      <c r="BP353">
        <v>137.5</v>
      </c>
      <c r="BQ353">
        <v>114</v>
      </c>
      <c r="BR353">
        <v>18.5</v>
      </c>
      <c r="BS353">
        <v>97</v>
      </c>
      <c r="BT353">
        <v>10</v>
      </c>
      <c r="BU353">
        <v>44</v>
      </c>
      <c r="BV353">
        <v>0</v>
      </c>
      <c r="BW353">
        <v>0</v>
      </c>
      <c r="BX353">
        <v>0</v>
      </c>
      <c r="BY353">
        <v>13246.5</v>
      </c>
    </row>
    <row r="354" spans="1:77" hidden="1" x14ac:dyDescent="0.25">
      <c r="A354" t="str">
        <f t="shared" si="10"/>
        <v>201026 Jogi és társadalomtudományi foglalkozásokI9 Egyetem</v>
      </c>
      <c r="B354" t="str">
        <f t="shared" si="11"/>
        <v>201026 Jogi és társadalomtudományi foglalkozásokI9 Egyetem</v>
      </c>
      <c r="C354">
        <v>6018</v>
      </c>
      <c r="D354" t="s">
        <v>168</v>
      </c>
      <c r="E354" t="s">
        <v>169</v>
      </c>
      <c r="F354" s="4" t="s">
        <v>170</v>
      </c>
      <c r="H354" t="s">
        <v>165</v>
      </c>
      <c r="I354">
        <v>624</v>
      </c>
      <c r="J354">
        <v>13</v>
      </c>
      <c r="K354" t="s">
        <v>80</v>
      </c>
      <c r="L354" t="s">
        <v>120</v>
      </c>
      <c r="M354">
        <v>68</v>
      </c>
      <c r="N354">
        <v>14</v>
      </c>
      <c r="O354">
        <v>0</v>
      </c>
      <c r="P354">
        <v>32</v>
      </c>
      <c r="Q354">
        <v>52.5</v>
      </c>
      <c r="R354">
        <v>0</v>
      </c>
      <c r="S354">
        <v>0</v>
      </c>
      <c r="T354">
        <v>11</v>
      </c>
      <c r="U354">
        <v>0</v>
      </c>
      <c r="V354">
        <v>261</v>
      </c>
      <c r="W354">
        <v>72</v>
      </c>
      <c r="X354">
        <v>65</v>
      </c>
      <c r="Y354">
        <v>9</v>
      </c>
      <c r="Z354">
        <v>16.5</v>
      </c>
      <c r="AA354">
        <v>10</v>
      </c>
      <c r="AB354">
        <v>20</v>
      </c>
      <c r="AC354">
        <v>66</v>
      </c>
      <c r="AD354">
        <v>93</v>
      </c>
      <c r="AE354">
        <v>19.5</v>
      </c>
      <c r="AF354">
        <v>13</v>
      </c>
      <c r="AG354">
        <v>0</v>
      </c>
      <c r="AH354">
        <v>0</v>
      </c>
      <c r="AI354">
        <v>17</v>
      </c>
      <c r="AJ354">
        <v>322</v>
      </c>
      <c r="AK354">
        <v>37</v>
      </c>
      <c r="AL354">
        <v>31</v>
      </c>
      <c r="AM354">
        <v>135</v>
      </c>
      <c r="AN354">
        <v>125</v>
      </c>
      <c r="AO354">
        <v>209.5</v>
      </c>
      <c r="AP354">
        <v>112.5</v>
      </c>
      <c r="AQ354">
        <v>132.5</v>
      </c>
      <c r="AR354">
        <v>0</v>
      </c>
      <c r="AS354">
        <v>15</v>
      </c>
      <c r="AT354">
        <v>106</v>
      </c>
      <c r="AU354">
        <v>53</v>
      </c>
      <c r="AV354">
        <v>13</v>
      </c>
      <c r="AW354">
        <v>7</v>
      </c>
      <c r="AX354">
        <v>19</v>
      </c>
      <c r="AY354">
        <v>176</v>
      </c>
      <c r="AZ354">
        <v>146</v>
      </c>
      <c r="BA354">
        <v>1031</v>
      </c>
      <c r="BB354">
        <v>172</v>
      </c>
      <c r="BC354">
        <v>134</v>
      </c>
      <c r="BD354">
        <v>281</v>
      </c>
      <c r="BE354">
        <v>0</v>
      </c>
      <c r="BF354">
        <v>2630.5</v>
      </c>
      <c r="BG354">
        <v>68</v>
      </c>
      <c r="BH354">
        <v>917</v>
      </c>
      <c r="BI354">
        <v>8</v>
      </c>
      <c r="BJ354">
        <v>218</v>
      </c>
      <c r="BK354">
        <v>63</v>
      </c>
      <c r="BL354">
        <v>32</v>
      </c>
      <c r="BM354">
        <v>1</v>
      </c>
      <c r="BN354">
        <v>72</v>
      </c>
      <c r="BO354">
        <v>7324.5</v>
      </c>
      <c r="BP354">
        <v>1178</v>
      </c>
      <c r="BQ354">
        <v>522.5</v>
      </c>
      <c r="BR354">
        <v>241</v>
      </c>
      <c r="BS354">
        <v>297</v>
      </c>
      <c r="BT354">
        <v>11</v>
      </c>
      <c r="BU354">
        <v>12</v>
      </c>
      <c r="BV354">
        <v>0</v>
      </c>
      <c r="BW354">
        <v>52.5</v>
      </c>
      <c r="BX354">
        <v>0</v>
      </c>
      <c r="BY354">
        <v>17745</v>
      </c>
    </row>
    <row r="355" spans="1:77" hidden="1" x14ac:dyDescent="0.25">
      <c r="A355" t="str">
        <f t="shared" si="10"/>
        <v>201027 Kulturális, sport-, művészeti és vallási foglalkozások (felsőfokú képzettséghez kapcsolódó)I9 Egyetem</v>
      </c>
      <c r="B355" t="str">
        <f t="shared" si="11"/>
        <v>201027 Kulturális, sport-, művészeti és vallási foglalkozások (felsőfokú képzettséghez kapcsolódó)I9 Egyetem</v>
      </c>
      <c r="C355">
        <v>6019</v>
      </c>
      <c r="D355" t="s">
        <v>168</v>
      </c>
      <c r="E355" t="s">
        <v>169</v>
      </c>
      <c r="F355" s="4" t="s">
        <v>170</v>
      </c>
      <c r="H355" t="s">
        <v>165</v>
      </c>
      <c r="I355">
        <v>625</v>
      </c>
      <c r="J355">
        <v>14</v>
      </c>
      <c r="K355" t="s">
        <v>121</v>
      </c>
      <c r="L355" t="s">
        <v>122</v>
      </c>
      <c r="M355">
        <v>0</v>
      </c>
      <c r="N355">
        <v>0</v>
      </c>
      <c r="O355">
        <v>17</v>
      </c>
      <c r="P355">
        <v>0</v>
      </c>
      <c r="Q355">
        <v>0</v>
      </c>
      <c r="R355">
        <v>0</v>
      </c>
      <c r="S355">
        <v>0</v>
      </c>
      <c r="T355">
        <v>6</v>
      </c>
      <c r="U355">
        <v>20</v>
      </c>
      <c r="V355">
        <v>0</v>
      </c>
      <c r="W355">
        <v>0</v>
      </c>
      <c r="X355">
        <v>0</v>
      </c>
      <c r="Y355">
        <v>0</v>
      </c>
      <c r="Z355">
        <v>0</v>
      </c>
      <c r="AA355">
        <v>0</v>
      </c>
      <c r="AB355">
        <v>0</v>
      </c>
      <c r="AC355">
        <v>0</v>
      </c>
      <c r="AD355">
        <v>0</v>
      </c>
      <c r="AE355">
        <v>0</v>
      </c>
      <c r="AF355">
        <v>0</v>
      </c>
      <c r="AG355">
        <v>0</v>
      </c>
      <c r="AH355">
        <v>0</v>
      </c>
      <c r="AI355">
        <v>0</v>
      </c>
      <c r="AJ355">
        <v>0</v>
      </c>
      <c r="AK355">
        <v>0</v>
      </c>
      <c r="AL355">
        <v>0</v>
      </c>
      <c r="AM355">
        <v>5.6666666666666661</v>
      </c>
      <c r="AN355">
        <v>4</v>
      </c>
      <c r="AO355">
        <v>33</v>
      </c>
      <c r="AP355">
        <v>4</v>
      </c>
      <c r="AQ355">
        <v>10</v>
      </c>
      <c r="AR355">
        <v>0</v>
      </c>
      <c r="AS355">
        <v>0</v>
      </c>
      <c r="AT355">
        <v>0</v>
      </c>
      <c r="AU355">
        <v>0</v>
      </c>
      <c r="AV355">
        <v>21</v>
      </c>
      <c r="AW355">
        <v>604</v>
      </c>
      <c r="AX355">
        <v>919</v>
      </c>
      <c r="AY355">
        <v>23</v>
      </c>
      <c r="AZ355">
        <v>131</v>
      </c>
      <c r="BA355">
        <v>17</v>
      </c>
      <c r="BB355">
        <v>8</v>
      </c>
      <c r="BC355">
        <v>0</v>
      </c>
      <c r="BD355">
        <v>17</v>
      </c>
      <c r="BE355">
        <v>0</v>
      </c>
      <c r="BF355">
        <v>10</v>
      </c>
      <c r="BG355">
        <v>17</v>
      </c>
      <c r="BH355">
        <v>55</v>
      </c>
      <c r="BI355">
        <v>23</v>
      </c>
      <c r="BJ355">
        <v>2</v>
      </c>
      <c r="BK355">
        <v>0</v>
      </c>
      <c r="BL355">
        <v>0</v>
      </c>
      <c r="BM355">
        <v>0</v>
      </c>
      <c r="BN355">
        <v>0</v>
      </c>
      <c r="BO355">
        <v>156.16666666666669</v>
      </c>
      <c r="BP355">
        <v>860.33333333333326</v>
      </c>
      <c r="BQ355">
        <v>20</v>
      </c>
      <c r="BR355">
        <v>8</v>
      </c>
      <c r="BS355">
        <v>1828.1666666666667</v>
      </c>
      <c r="BT355">
        <v>175.5</v>
      </c>
      <c r="BU355">
        <v>45</v>
      </c>
      <c r="BV355">
        <v>0</v>
      </c>
      <c r="BW355">
        <v>0</v>
      </c>
      <c r="BX355">
        <v>0</v>
      </c>
      <c r="BY355">
        <v>5039.833333333333</v>
      </c>
    </row>
    <row r="356" spans="1:77" hidden="1" x14ac:dyDescent="0.25">
      <c r="A356" t="str">
        <f t="shared" si="10"/>
        <v>201029 Egyéb magasan képzett ügyintézőkI9 Egyetem</v>
      </c>
      <c r="B356" t="str">
        <f t="shared" si="11"/>
        <v>201029 Egyéb magasan képzett ügyintézőkI9 Egyetem</v>
      </c>
      <c r="C356">
        <v>6020</v>
      </c>
      <c r="D356" t="s">
        <v>168</v>
      </c>
      <c r="E356" t="s">
        <v>169</v>
      </c>
      <c r="F356" s="4" t="s">
        <v>170</v>
      </c>
      <c r="H356" t="s">
        <v>165</v>
      </c>
      <c r="I356">
        <v>626</v>
      </c>
      <c r="J356">
        <v>15</v>
      </c>
      <c r="K356" t="s">
        <v>81</v>
      </c>
      <c r="L356" t="s">
        <v>123</v>
      </c>
      <c r="M356">
        <v>44</v>
      </c>
      <c r="N356">
        <v>0</v>
      </c>
      <c r="O356">
        <v>0</v>
      </c>
      <c r="P356">
        <v>0</v>
      </c>
      <c r="Q356">
        <v>51</v>
      </c>
      <c r="R356">
        <v>0</v>
      </c>
      <c r="S356">
        <v>0</v>
      </c>
      <c r="T356">
        <v>9</v>
      </c>
      <c r="U356">
        <v>10</v>
      </c>
      <c r="V356">
        <v>183</v>
      </c>
      <c r="W356">
        <v>45</v>
      </c>
      <c r="X356">
        <v>378</v>
      </c>
      <c r="Y356">
        <v>86</v>
      </c>
      <c r="Z356">
        <v>31</v>
      </c>
      <c r="AA356">
        <v>11</v>
      </c>
      <c r="AB356">
        <v>51</v>
      </c>
      <c r="AC356">
        <v>130</v>
      </c>
      <c r="AD356">
        <v>49</v>
      </c>
      <c r="AE356">
        <v>48</v>
      </c>
      <c r="AF356">
        <v>68</v>
      </c>
      <c r="AG356">
        <v>0</v>
      </c>
      <c r="AH356">
        <v>43</v>
      </c>
      <c r="AI356">
        <v>119</v>
      </c>
      <c r="AJ356">
        <v>239</v>
      </c>
      <c r="AK356">
        <v>114</v>
      </c>
      <c r="AL356">
        <v>84</v>
      </c>
      <c r="AM356">
        <v>296</v>
      </c>
      <c r="AN356">
        <v>46</v>
      </c>
      <c r="AO356">
        <v>291</v>
      </c>
      <c r="AP356">
        <v>136</v>
      </c>
      <c r="AQ356">
        <v>158</v>
      </c>
      <c r="AR356">
        <v>0</v>
      </c>
      <c r="AS356">
        <v>0</v>
      </c>
      <c r="AT356">
        <v>357</v>
      </c>
      <c r="AU356">
        <v>55</v>
      </c>
      <c r="AV356">
        <v>0</v>
      </c>
      <c r="AW356">
        <v>27</v>
      </c>
      <c r="AX356">
        <v>47</v>
      </c>
      <c r="AY356">
        <v>473</v>
      </c>
      <c r="AZ356">
        <v>709</v>
      </c>
      <c r="BA356">
        <v>349</v>
      </c>
      <c r="BB356">
        <v>183</v>
      </c>
      <c r="BC356">
        <v>31</v>
      </c>
      <c r="BD356">
        <v>99</v>
      </c>
      <c r="BE356">
        <v>0</v>
      </c>
      <c r="BF356">
        <v>261</v>
      </c>
      <c r="BG356">
        <v>186</v>
      </c>
      <c r="BH356">
        <v>193</v>
      </c>
      <c r="BI356">
        <v>2</v>
      </c>
      <c r="BJ356">
        <v>65</v>
      </c>
      <c r="BK356">
        <v>6</v>
      </c>
      <c r="BL356">
        <v>35</v>
      </c>
      <c r="BM356">
        <v>5</v>
      </c>
      <c r="BN356">
        <v>58</v>
      </c>
      <c r="BO356">
        <v>11808</v>
      </c>
      <c r="BP356">
        <v>1141</v>
      </c>
      <c r="BQ356">
        <v>105</v>
      </c>
      <c r="BR356">
        <v>40</v>
      </c>
      <c r="BS356">
        <v>158</v>
      </c>
      <c r="BT356">
        <v>9</v>
      </c>
      <c r="BU356">
        <v>258</v>
      </c>
      <c r="BV356">
        <v>0</v>
      </c>
      <c r="BW356">
        <v>5</v>
      </c>
      <c r="BX356">
        <v>0</v>
      </c>
      <c r="BY356">
        <v>19385</v>
      </c>
    </row>
    <row r="357" spans="1:77" hidden="1" x14ac:dyDescent="0.25">
      <c r="A357" t="str">
        <f t="shared" si="10"/>
        <v>201031 Technikusok és hasonló műszaki foglalkozásokI9 Egyetem</v>
      </c>
      <c r="B357" t="str">
        <f t="shared" si="11"/>
        <v>201031 Technikusok és hasonló műszaki foglalkozásokI9 Egyetem</v>
      </c>
      <c r="C357">
        <v>6021</v>
      </c>
      <c r="D357" t="s">
        <v>168</v>
      </c>
      <c r="E357" t="s">
        <v>169</v>
      </c>
      <c r="F357" s="4" t="s">
        <v>170</v>
      </c>
      <c r="H357" t="s">
        <v>165</v>
      </c>
      <c r="I357">
        <v>627</v>
      </c>
      <c r="J357">
        <v>16</v>
      </c>
      <c r="K357" t="s">
        <v>82</v>
      </c>
      <c r="L357" t="s">
        <v>83</v>
      </c>
      <c r="M357">
        <v>29.499999999999996</v>
      </c>
      <c r="N357">
        <v>24.5</v>
      </c>
      <c r="O357">
        <v>0</v>
      </c>
      <c r="P357">
        <v>18.333333333333332</v>
      </c>
      <c r="Q357">
        <v>125</v>
      </c>
      <c r="R357">
        <v>10.666666666666666</v>
      </c>
      <c r="S357">
        <v>28.333333333333332</v>
      </c>
      <c r="T357">
        <v>16</v>
      </c>
      <c r="U357">
        <v>106.5</v>
      </c>
      <c r="V357">
        <v>27</v>
      </c>
      <c r="W357">
        <v>48</v>
      </c>
      <c r="X357">
        <v>215</v>
      </c>
      <c r="Y357">
        <v>79.333333333333329</v>
      </c>
      <c r="Z357">
        <v>19</v>
      </c>
      <c r="AA357">
        <v>93.5</v>
      </c>
      <c r="AB357">
        <v>168.33333333333331</v>
      </c>
      <c r="AC357">
        <v>214.83333333333331</v>
      </c>
      <c r="AD357">
        <v>80.666666666666657</v>
      </c>
      <c r="AE357">
        <v>76.833333333333329</v>
      </c>
      <c r="AF357">
        <v>82.166666666666657</v>
      </c>
      <c r="AG357">
        <v>26</v>
      </c>
      <c r="AH357">
        <v>56.1</v>
      </c>
      <c r="AI357">
        <v>52</v>
      </c>
      <c r="AJ357">
        <v>299.83333333333331</v>
      </c>
      <c r="AK357">
        <v>82</v>
      </c>
      <c r="AL357">
        <v>51.666666666666664</v>
      </c>
      <c r="AM357">
        <v>180.49999999999997</v>
      </c>
      <c r="AN357">
        <v>46.466666666666669</v>
      </c>
      <c r="AO357">
        <v>479.90000000000003</v>
      </c>
      <c r="AP357">
        <v>81.166666666666657</v>
      </c>
      <c r="AQ357">
        <v>104.5</v>
      </c>
      <c r="AR357">
        <v>0</v>
      </c>
      <c r="AS357">
        <v>48</v>
      </c>
      <c r="AT357">
        <v>168.93333333333334</v>
      </c>
      <c r="AU357">
        <v>36.166666666666671</v>
      </c>
      <c r="AV357">
        <v>11.6</v>
      </c>
      <c r="AW357">
        <v>24.5</v>
      </c>
      <c r="AX357">
        <v>33.333333333333336</v>
      </c>
      <c r="AY357">
        <v>45</v>
      </c>
      <c r="AZ357">
        <v>822.26666666666665</v>
      </c>
      <c r="BA357">
        <v>208.93333333333334</v>
      </c>
      <c r="BB357">
        <v>36.166666666666671</v>
      </c>
      <c r="BC357">
        <v>45.666666666666664</v>
      </c>
      <c r="BD357">
        <v>195.83333333333331</v>
      </c>
      <c r="BE357">
        <v>0</v>
      </c>
      <c r="BF357">
        <v>144.80000000000001</v>
      </c>
      <c r="BG357">
        <v>718.9666666666667</v>
      </c>
      <c r="BH357">
        <v>9.8000000000000007</v>
      </c>
      <c r="BI357">
        <v>5</v>
      </c>
      <c r="BJ357">
        <v>32</v>
      </c>
      <c r="BK357">
        <v>0</v>
      </c>
      <c r="BL357">
        <v>66.800000000000011</v>
      </c>
      <c r="BM357">
        <v>6</v>
      </c>
      <c r="BN357">
        <v>110.66666666666669</v>
      </c>
      <c r="BO357">
        <v>341.9</v>
      </c>
      <c r="BP357">
        <v>184.56666666666666</v>
      </c>
      <c r="BQ357">
        <v>42.233333333333334</v>
      </c>
      <c r="BR357">
        <v>5.1666666666666661</v>
      </c>
      <c r="BS357">
        <v>47.666666666666671</v>
      </c>
      <c r="BT357">
        <v>6.333333333333333</v>
      </c>
      <c r="BU357">
        <v>4.6666666666666661</v>
      </c>
      <c r="BV357">
        <v>0</v>
      </c>
      <c r="BW357">
        <v>17.999999999999996</v>
      </c>
      <c r="BX357">
        <v>0</v>
      </c>
      <c r="BY357">
        <v>6344.6000000000022</v>
      </c>
    </row>
    <row r="358" spans="1:77" hidden="1" x14ac:dyDescent="0.25">
      <c r="A358" t="str">
        <f t="shared" si="10"/>
        <v>201032 Szakmai irányítók, felügyelőkI9 Egyetem</v>
      </c>
      <c r="B358" t="str">
        <f t="shared" si="11"/>
        <v>201032 Szakmai irányítók, felügyelőkI9 Egyetem</v>
      </c>
      <c r="C358">
        <v>6022</v>
      </c>
      <c r="D358" t="s">
        <v>168</v>
      </c>
      <c r="E358" t="s">
        <v>169</v>
      </c>
      <c r="F358" s="4" t="s">
        <v>170</v>
      </c>
      <c r="H358" t="s">
        <v>165</v>
      </c>
      <c r="I358">
        <v>628</v>
      </c>
      <c r="J358">
        <v>17</v>
      </c>
      <c r="K358" t="s">
        <v>84</v>
      </c>
      <c r="L358" t="s">
        <v>124</v>
      </c>
      <c r="M358">
        <v>34.666666666666657</v>
      </c>
      <c r="N358">
        <v>17.666666666666664</v>
      </c>
      <c r="O358">
        <v>0</v>
      </c>
      <c r="P358">
        <v>20</v>
      </c>
      <c r="Q358">
        <v>25.666666666666664</v>
      </c>
      <c r="R358">
        <v>17.666666666666668</v>
      </c>
      <c r="S358">
        <v>4</v>
      </c>
      <c r="T358">
        <v>6</v>
      </c>
      <c r="U358">
        <v>0</v>
      </c>
      <c r="V358">
        <v>6</v>
      </c>
      <c r="W358">
        <v>59.333333333333329</v>
      </c>
      <c r="X358">
        <v>189.99999999999997</v>
      </c>
      <c r="Y358">
        <v>53.666666666666664</v>
      </c>
      <c r="Z358">
        <v>62.166666666666664</v>
      </c>
      <c r="AA358">
        <v>13.333333333333332</v>
      </c>
      <c r="AB358">
        <v>101.66666666666666</v>
      </c>
      <c r="AC358">
        <v>105.5</v>
      </c>
      <c r="AD358">
        <v>40.333333333333329</v>
      </c>
      <c r="AE358">
        <v>58.333333333333329</v>
      </c>
      <c r="AF358">
        <v>79.166666666666671</v>
      </c>
      <c r="AG358">
        <v>9.3333333333333321</v>
      </c>
      <c r="AH358">
        <v>3.333333333333333</v>
      </c>
      <c r="AI358">
        <v>6.6666666666666661</v>
      </c>
      <c r="AJ358">
        <v>112.66666666666666</v>
      </c>
      <c r="AK358">
        <v>17.666666666666664</v>
      </c>
      <c r="AL358">
        <v>20.5</v>
      </c>
      <c r="AM358">
        <v>224.49999999999997</v>
      </c>
      <c r="AN358">
        <v>0</v>
      </c>
      <c r="AO358">
        <v>126</v>
      </c>
      <c r="AP358">
        <v>24.333333333333329</v>
      </c>
      <c r="AQ358">
        <v>14.666666666666666</v>
      </c>
      <c r="AR358">
        <v>6.6666666666666661</v>
      </c>
      <c r="AS358">
        <v>0</v>
      </c>
      <c r="AT358">
        <v>15.333333333333332</v>
      </c>
      <c r="AU358">
        <v>11</v>
      </c>
      <c r="AV358">
        <v>4</v>
      </c>
      <c r="AW358">
        <v>0</v>
      </c>
      <c r="AX358">
        <v>4.333333333333333</v>
      </c>
      <c r="AY358">
        <v>0</v>
      </c>
      <c r="AZ358">
        <v>3</v>
      </c>
      <c r="BA358">
        <v>23.666666666666668</v>
      </c>
      <c r="BB358">
        <v>3.6666666666666665</v>
      </c>
      <c r="BC358">
        <v>6.6666666666666661</v>
      </c>
      <c r="BD358">
        <v>5</v>
      </c>
      <c r="BE358">
        <v>0</v>
      </c>
      <c r="BF358">
        <v>4</v>
      </c>
      <c r="BG358">
        <v>44.166666666666664</v>
      </c>
      <c r="BH358">
        <v>6.6666666666666661</v>
      </c>
      <c r="BI358">
        <v>0</v>
      </c>
      <c r="BJ358">
        <v>68.666666666666657</v>
      </c>
      <c r="BK358">
        <v>6.6666666666666661</v>
      </c>
      <c r="BL358">
        <v>6.6666666666666661</v>
      </c>
      <c r="BM358">
        <v>0</v>
      </c>
      <c r="BN358">
        <v>10.666666666666666</v>
      </c>
      <c r="BO358">
        <v>3.1666666666666665</v>
      </c>
      <c r="BP358">
        <v>7.8333333333333321</v>
      </c>
      <c r="BQ358">
        <v>2.333333333333333</v>
      </c>
      <c r="BR358">
        <v>2.1666666666666665</v>
      </c>
      <c r="BS358">
        <v>0.66666666666666663</v>
      </c>
      <c r="BT358">
        <v>0.33333333333333331</v>
      </c>
      <c r="BU358">
        <v>4.6666666666666661</v>
      </c>
      <c r="BV358">
        <v>0</v>
      </c>
      <c r="BW358">
        <v>3.333333333333333</v>
      </c>
      <c r="BX358">
        <v>0</v>
      </c>
      <c r="BY358">
        <v>1710.1666666666674</v>
      </c>
    </row>
    <row r="359" spans="1:77" hidden="1" x14ac:dyDescent="0.25">
      <c r="A359" t="str">
        <f t="shared" si="10"/>
        <v>201033 Egészségügyi foglalkozásokI9 Egyetem</v>
      </c>
      <c r="B359" t="str">
        <f t="shared" si="11"/>
        <v>201033 Egészségügyi foglalkozásokI9 Egyetem</v>
      </c>
      <c r="C359">
        <v>6023</v>
      </c>
      <c r="D359" t="s">
        <v>168</v>
      </c>
      <c r="E359" t="s">
        <v>169</v>
      </c>
      <c r="F359" s="4" t="s">
        <v>170</v>
      </c>
      <c r="H359" t="s">
        <v>165</v>
      </c>
      <c r="I359">
        <v>629</v>
      </c>
      <c r="J359">
        <v>18</v>
      </c>
      <c r="K359" t="s">
        <v>85</v>
      </c>
      <c r="L359" t="s">
        <v>125</v>
      </c>
      <c r="M359">
        <v>16</v>
      </c>
      <c r="N359">
        <v>4.5</v>
      </c>
      <c r="O359">
        <v>0</v>
      </c>
      <c r="P359">
        <v>0</v>
      </c>
      <c r="Q359">
        <v>15.5</v>
      </c>
      <c r="R359">
        <v>0</v>
      </c>
      <c r="S359">
        <v>11</v>
      </c>
      <c r="T359">
        <v>0</v>
      </c>
      <c r="U359">
        <v>14.5</v>
      </c>
      <c r="V359">
        <v>0</v>
      </c>
      <c r="W359">
        <v>1</v>
      </c>
      <c r="X359">
        <v>8</v>
      </c>
      <c r="Y359">
        <v>5</v>
      </c>
      <c r="Z359">
        <v>5</v>
      </c>
      <c r="AA359">
        <v>0</v>
      </c>
      <c r="AB359">
        <v>8.5</v>
      </c>
      <c r="AC359">
        <v>0</v>
      </c>
      <c r="AD359">
        <v>0</v>
      </c>
      <c r="AE359">
        <v>9</v>
      </c>
      <c r="AF359">
        <v>0</v>
      </c>
      <c r="AG359">
        <v>0</v>
      </c>
      <c r="AH359">
        <v>3.5</v>
      </c>
      <c r="AI359">
        <v>0</v>
      </c>
      <c r="AJ359">
        <v>5</v>
      </c>
      <c r="AK359">
        <v>0</v>
      </c>
      <c r="AL359">
        <v>15</v>
      </c>
      <c r="AM359">
        <v>19</v>
      </c>
      <c r="AN359">
        <v>15.5</v>
      </c>
      <c r="AO359">
        <v>74</v>
      </c>
      <c r="AP359">
        <v>125.5</v>
      </c>
      <c r="AQ359">
        <v>6.5</v>
      </c>
      <c r="AR359">
        <v>0</v>
      </c>
      <c r="AS359">
        <v>0</v>
      </c>
      <c r="AT359">
        <v>6.5</v>
      </c>
      <c r="AU359">
        <v>0</v>
      </c>
      <c r="AV359">
        <v>26.5</v>
      </c>
      <c r="AW359">
        <v>0</v>
      </c>
      <c r="AX359">
        <v>99</v>
      </c>
      <c r="AY359">
        <v>9</v>
      </c>
      <c r="AZ359">
        <v>29</v>
      </c>
      <c r="BA359">
        <v>9</v>
      </c>
      <c r="BB359">
        <v>5</v>
      </c>
      <c r="BC359">
        <v>0</v>
      </c>
      <c r="BD359">
        <v>20</v>
      </c>
      <c r="BE359">
        <v>0</v>
      </c>
      <c r="BF359">
        <v>5</v>
      </c>
      <c r="BG359">
        <v>153</v>
      </c>
      <c r="BH359">
        <v>93</v>
      </c>
      <c r="BI359">
        <v>0</v>
      </c>
      <c r="BJ359">
        <v>108</v>
      </c>
      <c r="BK359">
        <v>2.5</v>
      </c>
      <c r="BL359">
        <v>14.5</v>
      </c>
      <c r="BM359">
        <v>16.5</v>
      </c>
      <c r="BN359">
        <v>8</v>
      </c>
      <c r="BO359">
        <v>73</v>
      </c>
      <c r="BP359">
        <v>23.5</v>
      </c>
      <c r="BQ359">
        <v>285</v>
      </c>
      <c r="BR359">
        <v>10.5</v>
      </c>
      <c r="BS359">
        <v>15.5</v>
      </c>
      <c r="BT359">
        <v>1</v>
      </c>
      <c r="BU359">
        <v>2.5</v>
      </c>
      <c r="BV359">
        <v>0</v>
      </c>
      <c r="BW359">
        <v>0</v>
      </c>
      <c r="BX359">
        <v>0</v>
      </c>
      <c r="BY359">
        <v>1377.5</v>
      </c>
    </row>
    <row r="360" spans="1:77" hidden="1" x14ac:dyDescent="0.25">
      <c r="A360" t="str">
        <f t="shared" si="10"/>
        <v>201034 Oktatási asszisztensekI9 Egyetem</v>
      </c>
      <c r="B360" t="str">
        <f t="shared" si="11"/>
        <v>201034 Oktatási asszisztensekI9 Egyetem</v>
      </c>
      <c r="C360">
        <v>6024</v>
      </c>
      <c r="D360" t="s">
        <v>168</v>
      </c>
      <c r="E360" t="s">
        <v>169</v>
      </c>
      <c r="F360" s="4" t="s">
        <v>170</v>
      </c>
      <c r="H360" t="s">
        <v>165</v>
      </c>
      <c r="I360">
        <v>630</v>
      </c>
      <c r="J360">
        <v>19</v>
      </c>
      <c r="K360" t="s">
        <v>86</v>
      </c>
      <c r="L360" t="s">
        <v>126</v>
      </c>
      <c r="M360">
        <v>0</v>
      </c>
      <c r="N360">
        <v>0</v>
      </c>
      <c r="O360">
        <v>0</v>
      </c>
      <c r="P360">
        <v>0</v>
      </c>
      <c r="Q360">
        <v>0</v>
      </c>
      <c r="R360">
        <v>0</v>
      </c>
      <c r="S360">
        <v>0</v>
      </c>
      <c r="T360">
        <v>0</v>
      </c>
      <c r="U360">
        <v>0</v>
      </c>
      <c r="V360">
        <v>0</v>
      </c>
      <c r="W360">
        <v>0</v>
      </c>
      <c r="X360">
        <v>0</v>
      </c>
      <c r="Y360">
        <v>0</v>
      </c>
      <c r="Z360">
        <v>0</v>
      </c>
      <c r="AA360">
        <v>0</v>
      </c>
      <c r="AB360">
        <v>0.33333333333333331</v>
      </c>
      <c r="AC360">
        <v>0</v>
      </c>
      <c r="AD360">
        <v>0</v>
      </c>
      <c r="AE360">
        <v>0</v>
      </c>
      <c r="AF360">
        <v>0</v>
      </c>
      <c r="AG360">
        <v>0</v>
      </c>
      <c r="AH360">
        <v>0</v>
      </c>
      <c r="AI360">
        <v>0</v>
      </c>
      <c r="AJ360">
        <v>0</v>
      </c>
      <c r="AK360">
        <v>0</v>
      </c>
      <c r="AL360">
        <v>0</v>
      </c>
      <c r="AM360">
        <v>0</v>
      </c>
      <c r="AN360">
        <v>0</v>
      </c>
      <c r="AO360">
        <v>0</v>
      </c>
      <c r="AP360">
        <v>0</v>
      </c>
      <c r="AQ360">
        <v>3.6666666666666665</v>
      </c>
      <c r="AR360">
        <v>0</v>
      </c>
      <c r="AS360">
        <v>0</v>
      </c>
      <c r="AT360">
        <v>0</v>
      </c>
      <c r="AU360">
        <v>0</v>
      </c>
      <c r="AV360">
        <v>14.166666666666666</v>
      </c>
      <c r="AW360">
        <v>0</v>
      </c>
      <c r="AX360">
        <v>0</v>
      </c>
      <c r="AY360">
        <v>0</v>
      </c>
      <c r="AZ360">
        <v>0</v>
      </c>
      <c r="BA360">
        <v>0</v>
      </c>
      <c r="BB360">
        <v>0</v>
      </c>
      <c r="BC360">
        <v>0</v>
      </c>
      <c r="BD360">
        <v>0</v>
      </c>
      <c r="BE360">
        <v>0</v>
      </c>
      <c r="BF360">
        <v>0</v>
      </c>
      <c r="BG360">
        <v>0</v>
      </c>
      <c r="BH360">
        <v>0</v>
      </c>
      <c r="BI360">
        <v>0</v>
      </c>
      <c r="BJ360">
        <v>0</v>
      </c>
      <c r="BK360">
        <v>0</v>
      </c>
      <c r="BL360">
        <v>0</v>
      </c>
      <c r="BM360">
        <v>0</v>
      </c>
      <c r="BN360">
        <v>0</v>
      </c>
      <c r="BO360">
        <v>21.833333333333332</v>
      </c>
      <c r="BP360">
        <v>110.16666666666666</v>
      </c>
      <c r="BQ360">
        <v>0</v>
      </c>
      <c r="BR360">
        <v>17.833333333333329</v>
      </c>
      <c r="BS360">
        <v>3.333333333333333</v>
      </c>
      <c r="BT360">
        <v>0</v>
      </c>
      <c r="BU360">
        <v>1</v>
      </c>
      <c r="BV360">
        <v>0</v>
      </c>
      <c r="BW360">
        <v>0</v>
      </c>
      <c r="BX360">
        <v>0</v>
      </c>
      <c r="BY360">
        <v>172.33333333333334</v>
      </c>
    </row>
    <row r="361" spans="1:77" hidden="1" x14ac:dyDescent="0.25">
      <c r="A361" t="str">
        <f t="shared" si="10"/>
        <v>201035 Szociális gondozási és munkaerő-piaci szolgáltatási foglalkozásokI9 Egyetem</v>
      </c>
      <c r="B361" t="str">
        <f t="shared" si="11"/>
        <v>201035 Szociális gondozási és munkaerő-piaci szolgáltatási foglalkozásokI9 Egyetem</v>
      </c>
      <c r="C361">
        <v>6025</v>
      </c>
      <c r="D361" t="s">
        <v>168</v>
      </c>
      <c r="E361" t="s">
        <v>169</v>
      </c>
      <c r="F361" s="4" t="s">
        <v>170</v>
      </c>
      <c r="H361" t="s">
        <v>165</v>
      </c>
      <c r="I361">
        <v>631</v>
      </c>
      <c r="J361">
        <v>20</v>
      </c>
      <c r="K361" t="s">
        <v>87</v>
      </c>
      <c r="L361" t="s">
        <v>127</v>
      </c>
      <c r="M361">
        <v>0</v>
      </c>
      <c r="N361">
        <v>0</v>
      </c>
      <c r="O361">
        <v>0</v>
      </c>
      <c r="P361">
        <v>0</v>
      </c>
      <c r="Q361">
        <v>0.5</v>
      </c>
      <c r="R361">
        <v>0</v>
      </c>
      <c r="S361">
        <v>0</v>
      </c>
      <c r="T361">
        <v>0</v>
      </c>
      <c r="U361">
        <v>0</v>
      </c>
      <c r="V361">
        <v>0</v>
      </c>
      <c r="W361">
        <v>0</v>
      </c>
      <c r="X361">
        <v>0</v>
      </c>
      <c r="Y361">
        <v>0</v>
      </c>
      <c r="Z361">
        <v>0.5</v>
      </c>
      <c r="AA361">
        <v>0</v>
      </c>
      <c r="AB361">
        <v>0</v>
      </c>
      <c r="AC361">
        <v>0</v>
      </c>
      <c r="AD361">
        <v>7</v>
      </c>
      <c r="AE361">
        <v>2.5</v>
      </c>
      <c r="AF361">
        <v>3</v>
      </c>
      <c r="AG361">
        <v>0</v>
      </c>
      <c r="AH361">
        <v>0</v>
      </c>
      <c r="AI361">
        <v>0</v>
      </c>
      <c r="AJ361">
        <v>9</v>
      </c>
      <c r="AK361">
        <v>0</v>
      </c>
      <c r="AL361">
        <v>10</v>
      </c>
      <c r="AM361">
        <v>10</v>
      </c>
      <c r="AN361">
        <v>0</v>
      </c>
      <c r="AO361">
        <v>4.5</v>
      </c>
      <c r="AP361">
        <v>7.5</v>
      </c>
      <c r="AQ361">
        <v>5.5</v>
      </c>
      <c r="AR361">
        <v>0</v>
      </c>
      <c r="AS361">
        <v>0</v>
      </c>
      <c r="AT361">
        <v>0</v>
      </c>
      <c r="AU361">
        <v>0</v>
      </c>
      <c r="AV361">
        <v>0.5</v>
      </c>
      <c r="AW361">
        <v>0</v>
      </c>
      <c r="AX361">
        <v>0</v>
      </c>
      <c r="AY361">
        <v>0</v>
      </c>
      <c r="AZ361">
        <v>58</v>
      </c>
      <c r="BA361">
        <v>0</v>
      </c>
      <c r="BB361">
        <v>0</v>
      </c>
      <c r="BC361">
        <v>0</v>
      </c>
      <c r="BD361">
        <v>0</v>
      </c>
      <c r="BE361">
        <v>0</v>
      </c>
      <c r="BF361">
        <v>12.5</v>
      </c>
      <c r="BG361">
        <v>0</v>
      </c>
      <c r="BH361">
        <v>33</v>
      </c>
      <c r="BI361">
        <v>0</v>
      </c>
      <c r="BJ361">
        <v>94</v>
      </c>
      <c r="BK361">
        <v>0</v>
      </c>
      <c r="BL361">
        <v>10</v>
      </c>
      <c r="BM361">
        <v>0</v>
      </c>
      <c r="BN361">
        <v>0</v>
      </c>
      <c r="BO361">
        <v>321</v>
      </c>
      <c r="BP361">
        <v>27.5</v>
      </c>
      <c r="BQ361">
        <v>6.5</v>
      </c>
      <c r="BR361">
        <v>232.5</v>
      </c>
      <c r="BS361">
        <v>1</v>
      </c>
      <c r="BT361">
        <v>0</v>
      </c>
      <c r="BU361">
        <v>12</v>
      </c>
      <c r="BV361">
        <v>0</v>
      </c>
      <c r="BW361">
        <v>2.5</v>
      </c>
      <c r="BX361">
        <v>0</v>
      </c>
      <c r="BY361">
        <v>871</v>
      </c>
    </row>
    <row r="362" spans="1:77" hidden="1" x14ac:dyDescent="0.25">
      <c r="A362" t="str">
        <f t="shared" si="10"/>
        <v>201036 Üzleti jellegű szolgáltatások ügyintézői, hatósági ügyintézők, ügynökökI9 Egyetem</v>
      </c>
      <c r="B362" t="str">
        <f t="shared" si="11"/>
        <v>201036 Üzleti jellegű szolgáltatások ügyintézői, hatósági ügyintézők, ügynökökI9 Egyetem</v>
      </c>
      <c r="C362">
        <v>6026</v>
      </c>
      <c r="D362" t="s">
        <v>168</v>
      </c>
      <c r="E362" t="s">
        <v>169</v>
      </c>
      <c r="F362" s="4" t="s">
        <v>170</v>
      </c>
      <c r="H362" t="s">
        <v>165</v>
      </c>
      <c r="I362">
        <v>632</v>
      </c>
      <c r="J362">
        <v>21</v>
      </c>
      <c r="K362" t="s">
        <v>88</v>
      </c>
      <c r="L362" t="s">
        <v>128</v>
      </c>
      <c r="M362">
        <v>38</v>
      </c>
      <c r="N362">
        <v>17</v>
      </c>
      <c r="O362">
        <v>0</v>
      </c>
      <c r="P362">
        <v>12</v>
      </c>
      <c r="Q362">
        <v>303.89999999999998</v>
      </c>
      <c r="R362">
        <v>18.5</v>
      </c>
      <c r="S362">
        <v>36.5</v>
      </c>
      <c r="T362">
        <v>25.8</v>
      </c>
      <c r="U362">
        <v>35</v>
      </c>
      <c r="V362">
        <v>14</v>
      </c>
      <c r="W362">
        <v>77.8</v>
      </c>
      <c r="X362">
        <v>62.199999999999996</v>
      </c>
      <c r="Y362">
        <v>96.5</v>
      </c>
      <c r="Z362">
        <v>115.2</v>
      </c>
      <c r="AA362">
        <v>53.5</v>
      </c>
      <c r="AB362">
        <v>108.8</v>
      </c>
      <c r="AC362">
        <v>368</v>
      </c>
      <c r="AD362">
        <v>85.5</v>
      </c>
      <c r="AE362">
        <v>134.39999999999998</v>
      </c>
      <c r="AF362">
        <v>195</v>
      </c>
      <c r="AG362">
        <v>14</v>
      </c>
      <c r="AH362">
        <v>90</v>
      </c>
      <c r="AI362">
        <v>32</v>
      </c>
      <c r="AJ362">
        <v>190.7</v>
      </c>
      <c r="AK362">
        <v>40.5</v>
      </c>
      <c r="AL362">
        <v>36.400000000000006</v>
      </c>
      <c r="AM362">
        <v>138.69999999999999</v>
      </c>
      <c r="AN362">
        <v>318.8</v>
      </c>
      <c r="AO362">
        <v>1541.1999999999998</v>
      </c>
      <c r="AP362">
        <v>230</v>
      </c>
      <c r="AQ362">
        <v>139.30000000000001</v>
      </c>
      <c r="AR362">
        <v>5</v>
      </c>
      <c r="AS362">
        <v>61.8</v>
      </c>
      <c r="AT362">
        <v>189.8</v>
      </c>
      <c r="AU362">
        <v>32</v>
      </c>
      <c r="AV362">
        <v>75.800000000000011</v>
      </c>
      <c r="AW362">
        <v>165.8</v>
      </c>
      <c r="AX362">
        <v>46</v>
      </c>
      <c r="AY362">
        <v>222.70000000000002</v>
      </c>
      <c r="AZ362">
        <v>302.5</v>
      </c>
      <c r="BA362">
        <v>2231.6</v>
      </c>
      <c r="BB362">
        <v>733.99999999999989</v>
      </c>
      <c r="BC362">
        <v>204.5</v>
      </c>
      <c r="BD362">
        <v>320.39999999999998</v>
      </c>
      <c r="BE362">
        <v>0</v>
      </c>
      <c r="BF362">
        <v>577.70000000000005</v>
      </c>
      <c r="BG362">
        <v>332.6</v>
      </c>
      <c r="BH362">
        <v>68.099999999999994</v>
      </c>
      <c r="BI362">
        <v>11.600000000000001</v>
      </c>
      <c r="BJ362">
        <v>214.89999999999998</v>
      </c>
      <c r="BK362">
        <v>56.6</v>
      </c>
      <c r="BL362">
        <v>80.5</v>
      </c>
      <c r="BM362">
        <v>0</v>
      </c>
      <c r="BN362">
        <v>164.6</v>
      </c>
      <c r="BO362">
        <v>1535.6</v>
      </c>
      <c r="BP362">
        <v>557.90000000000009</v>
      </c>
      <c r="BQ362">
        <v>84.300000000000011</v>
      </c>
      <c r="BR362">
        <v>30.1</v>
      </c>
      <c r="BS362">
        <v>87.5</v>
      </c>
      <c r="BT362">
        <v>11</v>
      </c>
      <c r="BU362">
        <v>1.8</v>
      </c>
      <c r="BV362">
        <v>0</v>
      </c>
      <c r="BW362">
        <v>16.399999999999999</v>
      </c>
      <c r="BX362">
        <v>0</v>
      </c>
      <c r="BY362">
        <v>12992.300000000001</v>
      </c>
    </row>
    <row r="363" spans="1:77" hidden="1" x14ac:dyDescent="0.25">
      <c r="A363" t="str">
        <f t="shared" si="10"/>
        <v>201037 Művészeti, kulturális, sport- és vallási foglalkozásokI9 Egyetem</v>
      </c>
      <c r="B363" t="str">
        <f t="shared" si="11"/>
        <v>201037 Művészeti, kulturális, sport- és vallási foglalkozásokI9 Egyetem</v>
      </c>
      <c r="C363">
        <v>6027</v>
      </c>
      <c r="D363" t="s">
        <v>168</v>
      </c>
      <c r="E363" t="s">
        <v>169</v>
      </c>
      <c r="F363" s="4" t="s">
        <v>170</v>
      </c>
      <c r="H363" t="s">
        <v>165</v>
      </c>
      <c r="I363">
        <v>633</v>
      </c>
      <c r="J363">
        <v>22</v>
      </c>
      <c r="K363" t="s">
        <v>89</v>
      </c>
      <c r="L363" t="s">
        <v>129</v>
      </c>
      <c r="M363">
        <v>0</v>
      </c>
      <c r="N363">
        <v>0</v>
      </c>
      <c r="O363">
        <v>0</v>
      </c>
      <c r="P363">
        <v>0</v>
      </c>
      <c r="Q363">
        <v>0</v>
      </c>
      <c r="R363">
        <v>0</v>
      </c>
      <c r="S363">
        <v>6</v>
      </c>
      <c r="T363">
        <v>0</v>
      </c>
      <c r="U363">
        <v>27.5</v>
      </c>
      <c r="V363">
        <v>0</v>
      </c>
      <c r="W363">
        <v>0</v>
      </c>
      <c r="X363">
        <v>16</v>
      </c>
      <c r="Y363">
        <v>0</v>
      </c>
      <c r="Z363">
        <v>0</v>
      </c>
      <c r="AA363">
        <v>0</v>
      </c>
      <c r="AB363">
        <v>0</v>
      </c>
      <c r="AC363">
        <v>0</v>
      </c>
      <c r="AD363">
        <v>0</v>
      </c>
      <c r="AE363">
        <v>0</v>
      </c>
      <c r="AF363">
        <v>0</v>
      </c>
      <c r="AG363">
        <v>0</v>
      </c>
      <c r="AH363">
        <v>0</v>
      </c>
      <c r="AI363">
        <v>10.5</v>
      </c>
      <c r="AJ363">
        <v>0</v>
      </c>
      <c r="AK363">
        <v>0</v>
      </c>
      <c r="AL363">
        <v>0</v>
      </c>
      <c r="AM363">
        <v>5.6666666666666661</v>
      </c>
      <c r="AN363">
        <v>0</v>
      </c>
      <c r="AO363">
        <v>6</v>
      </c>
      <c r="AP363">
        <v>34</v>
      </c>
      <c r="AQ363">
        <v>11</v>
      </c>
      <c r="AR363">
        <v>0</v>
      </c>
      <c r="AS363">
        <v>0</v>
      </c>
      <c r="AT363">
        <v>0</v>
      </c>
      <c r="AU363">
        <v>0</v>
      </c>
      <c r="AV363">
        <v>11</v>
      </c>
      <c r="AW363">
        <v>10</v>
      </c>
      <c r="AX363">
        <v>33</v>
      </c>
      <c r="AY363">
        <v>0</v>
      </c>
      <c r="AZ363">
        <v>0</v>
      </c>
      <c r="BA363">
        <v>0</v>
      </c>
      <c r="BB363">
        <v>0</v>
      </c>
      <c r="BC363">
        <v>0</v>
      </c>
      <c r="BD363">
        <v>0</v>
      </c>
      <c r="BE363">
        <v>0</v>
      </c>
      <c r="BF363">
        <v>0</v>
      </c>
      <c r="BG363">
        <v>0</v>
      </c>
      <c r="BH363">
        <v>0</v>
      </c>
      <c r="BI363">
        <v>49.5</v>
      </c>
      <c r="BJ363">
        <v>0.66666666666666663</v>
      </c>
      <c r="BK363">
        <v>0</v>
      </c>
      <c r="BL363">
        <v>0</v>
      </c>
      <c r="BM363">
        <v>0</v>
      </c>
      <c r="BN363">
        <v>0</v>
      </c>
      <c r="BO363">
        <v>24.833333333333336</v>
      </c>
      <c r="BP363">
        <v>43.333333333333329</v>
      </c>
      <c r="BQ363">
        <v>3</v>
      </c>
      <c r="BR363">
        <v>0</v>
      </c>
      <c r="BS363">
        <v>157</v>
      </c>
      <c r="BT363">
        <v>29.5</v>
      </c>
      <c r="BU363">
        <v>26</v>
      </c>
      <c r="BV363">
        <v>0</v>
      </c>
      <c r="BW363">
        <v>0</v>
      </c>
      <c r="BX363">
        <v>0</v>
      </c>
      <c r="BY363">
        <v>504.5</v>
      </c>
    </row>
    <row r="364" spans="1:77" hidden="1" x14ac:dyDescent="0.25">
      <c r="A364" t="str">
        <f t="shared" si="10"/>
        <v>201039 Egyéb ügyintézőkI9 Egyetem</v>
      </c>
      <c r="B364" t="str">
        <f t="shared" si="11"/>
        <v>201039 Egyéb ügyintézőkI9 Egyetem</v>
      </c>
      <c r="C364">
        <v>6028</v>
      </c>
      <c r="D364" t="s">
        <v>168</v>
      </c>
      <c r="E364" t="s">
        <v>169</v>
      </c>
      <c r="F364" s="4" t="s">
        <v>170</v>
      </c>
      <c r="H364" t="s">
        <v>165</v>
      </c>
      <c r="I364">
        <v>634</v>
      </c>
      <c r="J364">
        <v>23</v>
      </c>
      <c r="K364" t="s">
        <v>90</v>
      </c>
      <c r="L364" t="s">
        <v>91</v>
      </c>
      <c r="M364">
        <v>0</v>
      </c>
      <c r="N364">
        <v>0</v>
      </c>
      <c r="O364">
        <v>0</v>
      </c>
      <c r="P364">
        <v>0</v>
      </c>
      <c r="Q364">
        <v>7.6000000000000005</v>
      </c>
      <c r="R364">
        <v>0</v>
      </c>
      <c r="S364">
        <v>0</v>
      </c>
      <c r="T364">
        <v>0.2</v>
      </c>
      <c r="U364">
        <v>0</v>
      </c>
      <c r="V364">
        <v>0</v>
      </c>
      <c r="W364">
        <v>3.2</v>
      </c>
      <c r="X364">
        <v>2.8000000000000003</v>
      </c>
      <c r="Y364">
        <v>2</v>
      </c>
      <c r="Z364">
        <v>2.8</v>
      </c>
      <c r="AA364">
        <v>0</v>
      </c>
      <c r="AB364">
        <v>0.2</v>
      </c>
      <c r="AC364">
        <v>8</v>
      </c>
      <c r="AD364">
        <v>0</v>
      </c>
      <c r="AE364">
        <v>2.6</v>
      </c>
      <c r="AF364">
        <v>0</v>
      </c>
      <c r="AG364">
        <v>0</v>
      </c>
      <c r="AH364">
        <v>0</v>
      </c>
      <c r="AI364">
        <v>0</v>
      </c>
      <c r="AJ364">
        <v>11.8</v>
      </c>
      <c r="AK364">
        <v>1</v>
      </c>
      <c r="AL364">
        <v>3.6</v>
      </c>
      <c r="AM364">
        <v>5.8000000000000007</v>
      </c>
      <c r="AN364">
        <v>10.199999999999999</v>
      </c>
      <c r="AO364">
        <v>69.800000000000011</v>
      </c>
      <c r="AP364">
        <v>8</v>
      </c>
      <c r="AQ364">
        <v>2.2000000000000002</v>
      </c>
      <c r="AR364">
        <v>0</v>
      </c>
      <c r="AS364">
        <v>3.2</v>
      </c>
      <c r="AT364">
        <v>8.1999999999999993</v>
      </c>
      <c r="AU364">
        <v>0</v>
      </c>
      <c r="AV364">
        <v>2.2000000000000002</v>
      </c>
      <c r="AW364">
        <v>33.200000000000003</v>
      </c>
      <c r="AX364">
        <v>0</v>
      </c>
      <c r="AY364">
        <v>24.8</v>
      </c>
      <c r="AZ364">
        <v>17.000000000000004</v>
      </c>
      <c r="BA364">
        <v>18.400000000000002</v>
      </c>
      <c r="BB364">
        <v>13</v>
      </c>
      <c r="BC364">
        <v>0</v>
      </c>
      <c r="BD364">
        <v>4.6000000000000005</v>
      </c>
      <c r="BE364">
        <v>0</v>
      </c>
      <c r="BF364">
        <v>27.8</v>
      </c>
      <c r="BG364">
        <v>39.400000000000006</v>
      </c>
      <c r="BH364">
        <v>8.4</v>
      </c>
      <c r="BI364">
        <v>1.4000000000000001</v>
      </c>
      <c r="BJ364">
        <v>2.6</v>
      </c>
      <c r="BK364">
        <v>5.4</v>
      </c>
      <c r="BL364">
        <v>11.000000000000002</v>
      </c>
      <c r="BM364">
        <v>0</v>
      </c>
      <c r="BN364">
        <v>3.4000000000000004</v>
      </c>
      <c r="BO364">
        <v>140.39999999999998</v>
      </c>
      <c r="BP364">
        <v>80.599999999999994</v>
      </c>
      <c r="BQ364">
        <v>8.2000000000000011</v>
      </c>
      <c r="BR364">
        <v>1.4</v>
      </c>
      <c r="BS364">
        <v>7</v>
      </c>
      <c r="BT364">
        <v>2</v>
      </c>
      <c r="BU364">
        <v>0.2</v>
      </c>
      <c r="BV364">
        <v>0</v>
      </c>
      <c r="BW364">
        <v>1.6</v>
      </c>
      <c r="BX364">
        <v>0</v>
      </c>
      <c r="BY364">
        <v>607.20000000000005</v>
      </c>
    </row>
    <row r="365" spans="1:77" hidden="1" x14ac:dyDescent="0.25">
      <c r="A365" t="str">
        <f t="shared" si="10"/>
        <v>201041 Irodai, ügyviteli foglalkozásokI9 Egyetem</v>
      </c>
      <c r="B365" t="str">
        <f t="shared" si="11"/>
        <v>201041 Irodai, ügyviteli foglalkozásokI9 Egyetem</v>
      </c>
      <c r="C365">
        <v>6029</v>
      </c>
      <c r="D365" t="s">
        <v>168</v>
      </c>
      <c r="E365" t="s">
        <v>169</v>
      </c>
      <c r="F365" s="4" t="s">
        <v>170</v>
      </c>
      <c r="H365" t="s">
        <v>165</v>
      </c>
      <c r="I365">
        <v>635</v>
      </c>
      <c r="J365">
        <v>24</v>
      </c>
      <c r="K365" t="s">
        <v>92</v>
      </c>
      <c r="L365" t="s">
        <v>130</v>
      </c>
      <c r="M365">
        <v>32.5</v>
      </c>
      <c r="N365">
        <v>0</v>
      </c>
      <c r="O365">
        <v>10</v>
      </c>
      <c r="P365">
        <v>10</v>
      </c>
      <c r="Q365">
        <v>87.5</v>
      </c>
      <c r="R365">
        <v>4</v>
      </c>
      <c r="S365">
        <v>26</v>
      </c>
      <c r="T365">
        <v>0</v>
      </c>
      <c r="U365">
        <v>21.5</v>
      </c>
      <c r="V365">
        <v>0</v>
      </c>
      <c r="W365">
        <v>0</v>
      </c>
      <c r="X365">
        <v>9</v>
      </c>
      <c r="Y365">
        <v>14.5</v>
      </c>
      <c r="Z365">
        <v>23</v>
      </c>
      <c r="AA365">
        <v>0</v>
      </c>
      <c r="AB365">
        <v>105.5</v>
      </c>
      <c r="AC365">
        <v>122.5</v>
      </c>
      <c r="AD365">
        <v>2.5</v>
      </c>
      <c r="AE365">
        <v>54</v>
      </c>
      <c r="AF365">
        <v>62.5</v>
      </c>
      <c r="AG365">
        <v>3</v>
      </c>
      <c r="AH365">
        <v>21.5</v>
      </c>
      <c r="AI365">
        <v>15.5</v>
      </c>
      <c r="AJ365">
        <v>64.5</v>
      </c>
      <c r="AK365">
        <v>5</v>
      </c>
      <c r="AL365">
        <v>23.5</v>
      </c>
      <c r="AM365">
        <v>115.5</v>
      </c>
      <c r="AN365">
        <v>115.5</v>
      </c>
      <c r="AO365">
        <v>333</v>
      </c>
      <c r="AP365">
        <v>152</v>
      </c>
      <c r="AQ365">
        <v>51</v>
      </c>
      <c r="AR365">
        <v>0</v>
      </c>
      <c r="AS365">
        <v>13</v>
      </c>
      <c r="AT365">
        <v>73.5</v>
      </c>
      <c r="AU365">
        <v>17</v>
      </c>
      <c r="AV365">
        <v>13.5</v>
      </c>
      <c r="AW365">
        <v>1.5</v>
      </c>
      <c r="AX365">
        <v>93</v>
      </c>
      <c r="AY365">
        <v>9</v>
      </c>
      <c r="AZ365">
        <v>379.5</v>
      </c>
      <c r="BA365">
        <v>61.5</v>
      </c>
      <c r="BB365">
        <v>61</v>
      </c>
      <c r="BC365">
        <v>26.5</v>
      </c>
      <c r="BD365">
        <v>16.5</v>
      </c>
      <c r="BE365">
        <v>0</v>
      </c>
      <c r="BF365">
        <v>666</v>
      </c>
      <c r="BG365">
        <v>64</v>
      </c>
      <c r="BH365">
        <v>43.5</v>
      </c>
      <c r="BI365">
        <v>25</v>
      </c>
      <c r="BJ365">
        <v>28.5</v>
      </c>
      <c r="BK365">
        <v>14.5</v>
      </c>
      <c r="BL365">
        <v>104.5</v>
      </c>
      <c r="BM365">
        <v>42.5</v>
      </c>
      <c r="BN365">
        <v>164.5</v>
      </c>
      <c r="BO365">
        <v>143.5</v>
      </c>
      <c r="BP365">
        <v>77.5</v>
      </c>
      <c r="BQ365">
        <v>100</v>
      </c>
      <c r="BR365">
        <v>4.5</v>
      </c>
      <c r="BS365">
        <v>24</v>
      </c>
      <c r="BT365">
        <v>3.5</v>
      </c>
      <c r="BU365">
        <v>7</v>
      </c>
      <c r="BV365">
        <v>0</v>
      </c>
      <c r="BW365">
        <v>4.5</v>
      </c>
      <c r="BX365">
        <v>0</v>
      </c>
      <c r="BY365">
        <v>3768</v>
      </c>
    </row>
    <row r="366" spans="1:77" hidden="1" x14ac:dyDescent="0.25">
      <c r="A366" t="str">
        <f t="shared" si="10"/>
        <v>201042 Ügyfélkapcsolati foglalkozásokI9 Egyetem</v>
      </c>
      <c r="B366" t="str">
        <f t="shared" si="11"/>
        <v>201042 Ügyfélkapcsolati foglalkozásokI9 Egyetem</v>
      </c>
      <c r="C366">
        <v>6030</v>
      </c>
      <c r="D366" t="s">
        <v>168</v>
      </c>
      <c r="E366" t="s">
        <v>169</v>
      </c>
      <c r="F366" s="4" t="s">
        <v>170</v>
      </c>
      <c r="H366" t="s">
        <v>165</v>
      </c>
      <c r="I366">
        <v>636</v>
      </c>
      <c r="J366">
        <v>25</v>
      </c>
      <c r="K366" t="s">
        <v>93</v>
      </c>
      <c r="L366" t="s">
        <v>131</v>
      </c>
      <c r="M366">
        <v>13.5</v>
      </c>
      <c r="N366">
        <v>0</v>
      </c>
      <c r="O366">
        <v>0</v>
      </c>
      <c r="P366">
        <v>21</v>
      </c>
      <c r="Q366">
        <v>0</v>
      </c>
      <c r="R366">
        <v>0</v>
      </c>
      <c r="S366">
        <v>0</v>
      </c>
      <c r="T366">
        <v>0</v>
      </c>
      <c r="U366">
        <v>6</v>
      </c>
      <c r="V366">
        <v>0</v>
      </c>
      <c r="W366">
        <v>0</v>
      </c>
      <c r="X366">
        <v>0</v>
      </c>
      <c r="Y366">
        <v>0</v>
      </c>
      <c r="Z366">
        <v>0</v>
      </c>
      <c r="AA366">
        <v>0</v>
      </c>
      <c r="AB366">
        <v>2</v>
      </c>
      <c r="AC366">
        <v>17.5</v>
      </c>
      <c r="AD366">
        <v>0</v>
      </c>
      <c r="AE366">
        <v>5.5</v>
      </c>
      <c r="AF366">
        <v>13.5</v>
      </c>
      <c r="AG366">
        <v>0</v>
      </c>
      <c r="AH366">
        <v>4</v>
      </c>
      <c r="AI366">
        <v>9.5</v>
      </c>
      <c r="AJ366">
        <v>0</v>
      </c>
      <c r="AK366">
        <v>0</v>
      </c>
      <c r="AL366">
        <v>6.5</v>
      </c>
      <c r="AM366">
        <v>15</v>
      </c>
      <c r="AN366">
        <v>11</v>
      </c>
      <c r="AO366">
        <v>80.5</v>
      </c>
      <c r="AP366">
        <v>27.5</v>
      </c>
      <c r="AQ366">
        <v>5</v>
      </c>
      <c r="AR366">
        <v>19</v>
      </c>
      <c r="AS366">
        <v>0</v>
      </c>
      <c r="AT366">
        <v>34</v>
      </c>
      <c r="AU366">
        <v>87</v>
      </c>
      <c r="AV366">
        <v>60</v>
      </c>
      <c r="AW366">
        <v>14.499999999999998</v>
      </c>
      <c r="AX366">
        <v>0</v>
      </c>
      <c r="AY366">
        <v>33</v>
      </c>
      <c r="AZ366">
        <v>351</v>
      </c>
      <c r="BA366">
        <v>475.5</v>
      </c>
      <c r="BB366">
        <v>5</v>
      </c>
      <c r="BC366">
        <v>25.5</v>
      </c>
      <c r="BD366">
        <v>0</v>
      </c>
      <c r="BE366">
        <v>0</v>
      </c>
      <c r="BF366">
        <v>222.5</v>
      </c>
      <c r="BG366">
        <v>1</v>
      </c>
      <c r="BH366">
        <v>7.5</v>
      </c>
      <c r="BI366">
        <v>14</v>
      </c>
      <c r="BJ366">
        <v>41.166666666666671</v>
      </c>
      <c r="BK366">
        <v>0</v>
      </c>
      <c r="BL366">
        <v>52.5</v>
      </c>
      <c r="BM366">
        <v>95</v>
      </c>
      <c r="BN366">
        <v>54.5</v>
      </c>
      <c r="BO366">
        <v>85.166666666666657</v>
      </c>
      <c r="BP366">
        <v>34</v>
      </c>
      <c r="BQ366">
        <v>93.5</v>
      </c>
      <c r="BR366">
        <v>1</v>
      </c>
      <c r="BS366">
        <v>3.3333333333333335</v>
      </c>
      <c r="BT366">
        <v>115.5</v>
      </c>
      <c r="BU366">
        <v>8.5</v>
      </c>
      <c r="BV366">
        <v>0</v>
      </c>
      <c r="BW366">
        <v>9.5</v>
      </c>
      <c r="BX366">
        <v>0</v>
      </c>
      <c r="BY366">
        <v>2181.166666666667</v>
      </c>
    </row>
    <row r="367" spans="1:77" hidden="1" x14ac:dyDescent="0.25">
      <c r="A367" t="str">
        <f t="shared" si="10"/>
        <v>201051 Kereskedelmi és vendéglátó-ipari foglalkozásokI9 Egyetem</v>
      </c>
      <c r="B367" t="str">
        <f t="shared" si="11"/>
        <v>201051 Kereskedelmi és vendéglátó-ipari foglalkozásokI9 Egyetem</v>
      </c>
      <c r="C367">
        <v>6031</v>
      </c>
      <c r="D367" t="s">
        <v>168</v>
      </c>
      <c r="E367" t="s">
        <v>169</v>
      </c>
      <c r="F367" s="4" t="s">
        <v>170</v>
      </c>
      <c r="H367" t="s">
        <v>165</v>
      </c>
      <c r="I367">
        <v>637</v>
      </c>
      <c r="J367">
        <v>26</v>
      </c>
      <c r="K367" t="s">
        <v>94</v>
      </c>
      <c r="L367" t="s">
        <v>132</v>
      </c>
      <c r="M367">
        <v>0</v>
      </c>
      <c r="N367">
        <v>0</v>
      </c>
      <c r="O367">
        <v>0</v>
      </c>
      <c r="P367">
        <v>0</v>
      </c>
      <c r="Q367">
        <v>39.6</v>
      </c>
      <c r="R367">
        <v>8</v>
      </c>
      <c r="S367">
        <v>0</v>
      </c>
      <c r="T367">
        <v>2.4000000000000004</v>
      </c>
      <c r="U367">
        <v>7.5</v>
      </c>
      <c r="V367">
        <v>0</v>
      </c>
      <c r="W367">
        <v>2</v>
      </c>
      <c r="X367">
        <v>0</v>
      </c>
      <c r="Y367">
        <v>0</v>
      </c>
      <c r="Z367">
        <v>7.2</v>
      </c>
      <c r="AA367">
        <v>0</v>
      </c>
      <c r="AB367">
        <v>24</v>
      </c>
      <c r="AC367">
        <v>0</v>
      </c>
      <c r="AD367">
        <v>0</v>
      </c>
      <c r="AE367">
        <v>0</v>
      </c>
      <c r="AF367">
        <v>0</v>
      </c>
      <c r="AG367">
        <v>0</v>
      </c>
      <c r="AH367">
        <v>0</v>
      </c>
      <c r="AI367">
        <v>0</v>
      </c>
      <c r="AJ367">
        <v>0</v>
      </c>
      <c r="AK367">
        <v>0</v>
      </c>
      <c r="AL367">
        <v>0</v>
      </c>
      <c r="AM367">
        <v>14</v>
      </c>
      <c r="AN367">
        <v>25</v>
      </c>
      <c r="AO367">
        <v>284.39999999999998</v>
      </c>
      <c r="AP367">
        <v>368</v>
      </c>
      <c r="AQ367">
        <v>0</v>
      </c>
      <c r="AR367">
        <v>0</v>
      </c>
      <c r="AS367">
        <v>5</v>
      </c>
      <c r="AT367">
        <v>0</v>
      </c>
      <c r="AU367">
        <v>0</v>
      </c>
      <c r="AV367">
        <v>75.400000000000006</v>
      </c>
      <c r="AW367">
        <v>0</v>
      </c>
      <c r="AX367">
        <v>0</v>
      </c>
      <c r="AY367">
        <v>0</v>
      </c>
      <c r="AZ367">
        <v>7.2</v>
      </c>
      <c r="BA367">
        <v>7.2</v>
      </c>
      <c r="BB367">
        <v>0</v>
      </c>
      <c r="BC367">
        <v>0</v>
      </c>
      <c r="BD367">
        <v>39.6</v>
      </c>
      <c r="BE367">
        <v>0</v>
      </c>
      <c r="BF367">
        <v>0</v>
      </c>
      <c r="BG367">
        <v>0</v>
      </c>
      <c r="BH367">
        <v>0</v>
      </c>
      <c r="BI367">
        <v>49.5</v>
      </c>
      <c r="BJ367">
        <v>30</v>
      </c>
      <c r="BK367">
        <v>0</v>
      </c>
      <c r="BL367">
        <v>4.8000000000000007</v>
      </c>
      <c r="BM367">
        <v>0</v>
      </c>
      <c r="BN367">
        <v>0</v>
      </c>
      <c r="BO367">
        <v>0.5</v>
      </c>
      <c r="BP367">
        <v>0.5</v>
      </c>
      <c r="BQ367">
        <v>0</v>
      </c>
      <c r="BR367">
        <v>0.5</v>
      </c>
      <c r="BS367">
        <v>0</v>
      </c>
      <c r="BT367">
        <v>2</v>
      </c>
      <c r="BU367">
        <v>0</v>
      </c>
      <c r="BV367">
        <v>0</v>
      </c>
      <c r="BW367">
        <v>9</v>
      </c>
      <c r="BX367">
        <v>0</v>
      </c>
      <c r="BY367">
        <v>1013.3</v>
      </c>
    </row>
    <row r="368" spans="1:77" hidden="1" x14ac:dyDescent="0.25">
      <c r="A368" t="str">
        <f t="shared" si="10"/>
        <v>201052 Szolgáltatási foglalkozásokI9 Egyetem</v>
      </c>
      <c r="B368" t="str">
        <f t="shared" si="11"/>
        <v>201052 Szolgáltatási foglalkozásokI9 Egyetem</v>
      </c>
      <c r="C368">
        <v>6032</v>
      </c>
      <c r="D368" t="s">
        <v>168</v>
      </c>
      <c r="E368" t="s">
        <v>169</v>
      </c>
      <c r="F368" s="4" t="s">
        <v>170</v>
      </c>
      <c r="H368" t="s">
        <v>165</v>
      </c>
      <c r="I368">
        <v>638</v>
      </c>
      <c r="J368">
        <v>27</v>
      </c>
      <c r="K368" t="s">
        <v>95</v>
      </c>
      <c r="L368" t="s">
        <v>133</v>
      </c>
      <c r="M368">
        <v>6.6666666666666661</v>
      </c>
      <c r="N368">
        <v>13</v>
      </c>
      <c r="O368">
        <v>0</v>
      </c>
      <c r="P368">
        <v>12</v>
      </c>
      <c r="Q368">
        <v>0</v>
      </c>
      <c r="R368">
        <v>4</v>
      </c>
      <c r="S368">
        <v>0</v>
      </c>
      <c r="T368">
        <v>0</v>
      </c>
      <c r="U368">
        <v>0</v>
      </c>
      <c r="V368">
        <v>0</v>
      </c>
      <c r="W368">
        <v>0</v>
      </c>
      <c r="X368">
        <v>3</v>
      </c>
      <c r="Y368">
        <v>0</v>
      </c>
      <c r="Z368">
        <v>0</v>
      </c>
      <c r="AA368">
        <v>0</v>
      </c>
      <c r="AB368">
        <v>0.33333333333333331</v>
      </c>
      <c r="AC368">
        <v>2</v>
      </c>
      <c r="AD368">
        <v>0</v>
      </c>
      <c r="AE368">
        <v>0</v>
      </c>
      <c r="AF368">
        <v>0</v>
      </c>
      <c r="AG368">
        <v>0</v>
      </c>
      <c r="AH368">
        <v>0</v>
      </c>
      <c r="AI368">
        <v>0</v>
      </c>
      <c r="AJ368">
        <v>0</v>
      </c>
      <c r="AK368">
        <v>0</v>
      </c>
      <c r="AL368">
        <v>10.5</v>
      </c>
      <c r="AM368">
        <v>0</v>
      </c>
      <c r="AN368">
        <v>1.6666666666666665</v>
      </c>
      <c r="AO368">
        <v>0</v>
      </c>
      <c r="AP368">
        <v>29</v>
      </c>
      <c r="AQ368">
        <v>19.666666666666668</v>
      </c>
      <c r="AR368">
        <v>0</v>
      </c>
      <c r="AS368">
        <v>40</v>
      </c>
      <c r="AT368">
        <v>94</v>
      </c>
      <c r="AU368">
        <v>0</v>
      </c>
      <c r="AV368">
        <v>13.666666666666666</v>
      </c>
      <c r="AW368">
        <v>0</v>
      </c>
      <c r="AX368">
        <v>0</v>
      </c>
      <c r="AY368">
        <v>0</v>
      </c>
      <c r="AZ368">
        <v>10.666666666666666</v>
      </c>
      <c r="BA368">
        <v>96.999999999999986</v>
      </c>
      <c r="BB368">
        <v>0</v>
      </c>
      <c r="BC368">
        <v>0</v>
      </c>
      <c r="BD368">
        <v>24.333333333333332</v>
      </c>
      <c r="BE368">
        <v>0</v>
      </c>
      <c r="BF368">
        <v>7.5</v>
      </c>
      <c r="BG368">
        <v>11.833333333333332</v>
      </c>
      <c r="BH368">
        <v>0</v>
      </c>
      <c r="BI368">
        <v>0</v>
      </c>
      <c r="BJ368">
        <v>0.66666666666666663</v>
      </c>
      <c r="BK368">
        <v>10</v>
      </c>
      <c r="BL368">
        <v>6</v>
      </c>
      <c r="BM368">
        <v>27</v>
      </c>
      <c r="BN368">
        <v>91.666666666666671</v>
      </c>
      <c r="BO368">
        <v>60.333333333333336</v>
      </c>
      <c r="BP368">
        <v>75.5</v>
      </c>
      <c r="BQ368">
        <v>19.5</v>
      </c>
      <c r="BR368">
        <v>13.333333333333332</v>
      </c>
      <c r="BS368">
        <v>4.6666666666666661</v>
      </c>
      <c r="BT368">
        <v>7</v>
      </c>
      <c r="BU368">
        <v>11</v>
      </c>
      <c r="BV368">
        <v>0</v>
      </c>
      <c r="BW368">
        <v>14.666666666666664</v>
      </c>
      <c r="BX368">
        <v>0</v>
      </c>
      <c r="BY368">
        <v>742.16666666666663</v>
      </c>
    </row>
    <row r="369" spans="1:77" hidden="1" x14ac:dyDescent="0.25">
      <c r="A369" t="str">
        <f t="shared" si="10"/>
        <v>201061 Mezőgazdasági foglalkozásokI9 Egyetem</v>
      </c>
      <c r="B369" t="str">
        <f t="shared" si="11"/>
        <v>201061 Mezőgazdasági foglalkozásokI9 Egyetem</v>
      </c>
      <c r="C369">
        <v>6033</v>
      </c>
      <c r="D369" t="s">
        <v>168</v>
      </c>
      <c r="E369" t="s">
        <v>169</v>
      </c>
      <c r="F369" s="4" t="s">
        <v>170</v>
      </c>
      <c r="H369" t="s">
        <v>165</v>
      </c>
      <c r="I369">
        <v>639</v>
      </c>
      <c r="J369">
        <v>28</v>
      </c>
      <c r="K369" t="s">
        <v>96</v>
      </c>
      <c r="L369" t="s">
        <v>97</v>
      </c>
      <c r="M369">
        <v>310.5</v>
      </c>
      <c r="N369">
        <v>44</v>
      </c>
      <c r="O369">
        <v>25.5</v>
      </c>
      <c r="P369">
        <v>0</v>
      </c>
      <c r="Q369">
        <v>6.5</v>
      </c>
      <c r="R369">
        <v>0</v>
      </c>
      <c r="S369">
        <v>6.5</v>
      </c>
      <c r="T369">
        <v>0</v>
      </c>
      <c r="U369">
        <v>0</v>
      </c>
      <c r="V369">
        <v>0</v>
      </c>
      <c r="W369">
        <v>0</v>
      </c>
      <c r="X369">
        <v>0</v>
      </c>
      <c r="Y369">
        <v>0</v>
      </c>
      <c r="Z369">
        <v>0</v>
      </c>
      <c r="AA369">
        <v>0</v>
      </c>
      <c r="AB369">
        <v>0</v>
      </c>
      <c r="AC369">
        <v>0</v>
      </c>
      <c r="AD369">
        <v>0</v>
      </c>
      <c r="AE369">
        <v>0</v>
      </c>
      <c r="AF369">
        <v>0</v>
      </c>
      <c r="AG369">
        <v>0</v>
      </c>
      <c r="AH369">
        <v>0</v>
      </c>
      <c r="AI369">
        <v>0</v>
      </c>
      <c r="AJ369">
        <v>0</v>
      </c>
      <c r="AK369">
        <v>0</v>
      </c>
      <c r="AL369">
        <v>0</v>
      </c>
      <c r="AM369">
        <v>12</v>
      </c>
      <c r="AN369">
        <v>0</v>
      </c>
      <c r="AO369">
        <v>12</v>
      </c>
      <c r="AP369">
        <v>18</v>
      </c>
      <c r="AQ369">
        <v>0</v>
      </c>
      <c r="AR369">
        <v>0</v>
      </c>
      <c r="AS369">
        <v>0</v>
      </c>
      <c r="AT369">
        <v>0</v>
      </c>
      <c r="AU369">
        <v>0</v>
      </c>
      <c r="AV369">
        <v>0</v>
      </c>
      <c r="AW369">
        <v>0</v>
      </c>
      <c r="AX369">
        <v>0</v>
      </c>
      <c r="AY369">
        <v>0</v>
      </c>
      <c r="AZ369">
        <v>0</v>
      </c>
      <c r="BA369">
        <v>0</v>
      </c>
      <c r="BB369">
        <v>0</v>
      </c>
      <c r="BC369">
        <v>0</v>
      </c>
      <c r="BD369">
        <v>0</v>
      </c>
      <c r="BE369">
        <v>0</v>
      </c>
      <c r="BF369">
        <v>49.5</v>
      </c>
      <c r="BG369">
        <v>0</v>
      </c>
      <c r="BH369">
        <v>0</v>
      </c>
      <c r="BI369">
        <v>0</v>
      </c>
      <c r="BJ369">
        <v>0</v>
      </c>
      <c r="BK369">
        <v>0</v>
      </c>
      <c r="BL369">
        <v>15</v>
      </c>
      <c r="BM369">
        <v>0</v>
      </c>
      <c r="BN369">
        <v>28.5</v>
      </c>
      <c r="BO369">
        <v>6</v>
      </c>
      <c r="BP369">
        <v>3</v>
      </c>
      <c r="BQ369">
        <v>0</v>
      </c>
      <c r="BR369">
        <v>0</v>
      </c>
      <c r="BS369">
        <v>13</v>
      </c>
      <c r="BT369">
        <v>0</v>
      </c>
      <c r="BU369">
        <v>0</v>
      </c>
      <c r="BV369">
        <v>0</v>
      </c>
      <c r="BW369">
        <v>0</v>
      </c>
      <c r="BX369">
        <v>0</v>
      </c>
      <c r="BY369">
        <v>550</v>
      </c>
    </row>
    <row r="370" spans="1:77" hidden="1" x14ac:dyDescent="0.25">
      <c r="A370" t="str">
        <f t="shared" si="10"/>
        <v>201062 Erdőgazdálkodási, vadgazdálkodási és halászati foglalkozásokI9 Egyetem</v>
      </c>
      <c r="B370" t="str">
        <f t="shared" si="11"/>
        <v>201062 Erdőgazdálkodási, vadgazdálkodási és halászati foglalkozásokI9 Egyetem</v>
      </c>
      <c r="C370">
        <v>6034</v>
      </c>
      <c r="D370" t="s">
        <v>168</v>
      </c>
      <c r="E370" t="s">
        <v>169</v>
      </c>
      <c r="F370" s="4" t="s">
        <v>170</v>
      </c>
      <c r="H370" t="s">
        <v>165</v>
      </c>
      <c r="I370">
        <v>640</v>
      </c>
      <c r="J370">
        <v>29</v>
      </c>
      <c r="K370" t="s">
        <v>98</v>
      </c>
      <c r="L370" t="s">
        <v>134</v>
      </c>
      <c r="M370">
        <v>0</v>
      </c>
      <c r="N370">
        <v>0</v>
      </c>
      <c r="O370">
        <v>0</v>
      </c>
      <c r="P370">
        <v>0</v>
      </c>
      <c r="Q370">
        <v>0</v>
      </c>
      <c r="R370">
        <v>0</v>
      </c>
      <c r="S370">
        <v>0</v>
      </c>
      <c r="T370">
        <v>0</v>
      </c>
      <c r="U370">
        <v>0</v>
      </c>
      <c r="V370">
        <v>0</v>
      </c>
      <c r="W370">
        <v>0</v>
      </c>
      <c r="X370">
        <v>0</v>
      </c>
      <c r="Y370">
        <v>0</v>
      </c>
      <c r="Z370">
        <v>0</v>
      </c>
      <c r="AA370">
        <v>0</v>
      </c>
      <c r="AB370">
        <v>0</v>
      </c>
      <c r="AC370">
        <v>0</v>
      </c>
      <c r="AD370">
        <v>0</v>
      </c>
      <c r="AE370">
        <v>0</v>
      </c>
      <c r="AF370">
        <v>0</v>
      </c>
      <c r="AG370">
        <v>0</v>
      </c>
      <c r="AH370">
        <v>0</v>
      </c>
      <c r="AI370">
        <v>0</v>
      </c>
      <c r="AJ370">
        <v>0</v>
      </c>
      <c r="AK370">
        <v>0</v>
      </c>
      <c r="AL370">
        <v>0</v>
      </c>
      <c r="AM370">
        <v>0</v>
      </c>
      <c r="AN370">
        <v>0</v>
      </c>
      <c r="AO370">
        <v>0</v>
      </c>
      <c r="AP370">
        <v>0</v>
      </c>
      <c r="AQ370">
        <v>0</v>
      </c>
      <c r="AR370">
        <v>0</v>
      </c>
      <c r="AS370">
        <v>0</v>
      </c>
      <c r="AT370">
        <v>0</v>
      </c>
      <c r="AU370">
        <v>0</v>
      </c>
      <c r="AV370">
        <v>0</v>
      </c>
      <c r="AW370">
        <v>0</v>
      </c>
      <c r="AX370">
        <v>0</v>
      </c>
      <c r="AY370">
        <v>0</v>
      </c>
      <c r="AZ370">
        <v>0</v>
      </c>
      <c r="BA370">
        <v>0</v>
      </c>
      <c r="BB370">
        <v>0</v>
      </c>
      <c r="BC370">
        <v>0</v>
      </c>
      <c r="BD370">
        <v>0</v>
      </c>
      <c r="BE370">
        <v>0</v>
      </c>
      <c r="BF370">
        <v>0</v>
      </c>
      <c r="BG370">
        <v>0</v>
      </c>
      <c r="BH370">
        <v>0</v>
      </c>
      <c r="BI370">
        <v>0</v>
      </c>
      <c r="BJ370">
        <v>0</v>
      </c>
      <c r="BK370">
        <v>0</v>
      </c>
      <c r="BL370">
        <v>0</v>
      </c>
      <c r="BM370">
        <v>0</v>
      </c>
      <c r="BN370">
        <v>0</v>
      </c>
      <c r="BO370">
        <v>1</v>
      </c>
      <c r="BP370">
        <v>0</v>
      </c>
      <c r="BQ370">
        <v>0</v>
      </c>
      <c r="BR370">
        <v>0</v>
      </c>
      <c r="BS370">
        <v>0</v>
      </c>
      <c r="BT370">
        <v>0</v>
      </c>
      <c r="BU370">
        <v>0</v>
      </c>
      <c r="BV370">
        <v>0</v>
      </c>
      <c r="BW370">
        <v>0</v>
      </c>
      <c r="BX370">
        <v>0</v>
      </c>
      <c r="BY370">
        <v>1</v>
      </c>
    </row>
    <row r="371" spans="1:77" hidden="1" x14ac:dyDescent="0.25">
      <c r="A371" t="str">
        <f t="shared" si="10"/>
        <v>201071 Élelmiszer-ipari foglalkozásokI9 Egyetem</v>
      </c>
      <c r="B371" t="str">
        <f t="shared" si="11"/>
        <v>201071 Élelmiszer-ipari foglalkozásokI9 Egyetem</v>
      </c>
      <c r="C371">
        <v>6035</v>
      </c>
      <c r="D371" t="s">
        <v>168</v>
      </c>
      <c r="E371" t="s">
        <v>169</v>
      </c>
      <c r="F371" s="4" t="s">
        <v>170</v>
      </c>
      <c r="H371" t="s">
        <v>165</v>
      </c>
      <c r="I371">
        <v>641</v>
      </c>
      <c r="J371">
        <v>30</v>
      </c>
      <c r="K371" t="s">
        <v>99</v>
      </c>
      <c r="L371" t="s">
        <v>135</v>
      </c>
      <c r="M371">
        <v>0</v>
      </c>
      <c r="N371">
        <v>0</v>
      </c>
      <c r="O371">
        <v>0</v>
      </c>
      <c r="P371">
        <v>0</v>
      </c>
      <c r="Q371">
        <v>1</v>
      </c>
      <c r="R371">
        <v>0</v>
      </c>
      <c r="S371">
        <v>0</v>
      </c>
      <c r="T371">
        <v>0</v>
      </c>
      <c r="U371">
        <v>0</v>
      </c>
      <c r="V371">
        <v>0</v>
      </c>
      <c r="W371">
        <v>0</v>
      </c>
      <c r="X371">
        <v>0</v>
      </c>
      <c r="Y371">
        <v>0</v>
      </c>
      <c r="Z371">
        <v>0</v>
      </c>
      <c r="AA371">
        <v>0</v>
      </c>
      <c r="AB371">
        <v>0</v>
      </c>
      <c r="AC371">
        <v>0</v>
      </c>
      <c r="AD371">
        <v>0</v>
      </c>
      <c r="AE371">
        <v>0</v>
      </c>
      <c r="AF371">
        <v>0</v>
      </c>
      <c r="AG371">
        <v>0</v>
      </c>
      <c r="AH371">
        <v>0</v>
      </c>
      <c r="AI371">
        <v>0</v>
      </c>
      <c r="AJ371">
        <v>0</v>
      </c>
      <c r="AK371">
        <v>0</v>
      </c>
      <c r="AL371">
        <v>0</v>
      </c>
      <c r="AM371">
        <v>0</v>
      </c>
      <c r="AN371">
        <v>0</v>
      </c>
      <c r="AO371">
        <v>0</v>
      </c>
      <c r="AP371">
        <v>0</v>
      </c>
      <c r="AQ371">
        <v>0</v>
      </c>
      <c r="AR371">
        <v>0</v>
      </c>
      <c r="AS371">
        <v>0</v>
      </c>
      <c r="AT371">
        <v>0</v>
      </c>
      <c r="AU371">
        <v>0</v>
      </c>
      <c r="AV371">
        <v>0</v>
      </c>
      <c r="AW371">
        <v>0</v>
      </c>
      <c r="AX371">
        <v>0</v>
      </c>
      <c r="AY371">
        <v>0</v>
      </c>
      <c r="AZ371">
        <v>0</v>
      </c>
      <c r="BA371">
        <v>0</v>
      </c>
      <c r="BB371">
        <v>0</v>
      </c>
      <c r="BC371">
        <v>0</v>
      </c>
      <c r="BD371">
        <v>0</v>
      </c>
      <c r="BE371">
        <v>0</v>
      </c>
      <c r="BF371">
        <v>0</v>
      </c>
      <c r="BG371">
        <v>0</v>
      </c>
      <c r="BH371">
        <v>0</v>
      </c>
      <c r="BI371">
        <v>0</v>
      </c>
      <c r="BJ371">
        <v>0</v>
      </c>
      <c r="BK371">
        <v>0</v>
      </c>
      <c r="BL371">
        <v>0</v>
      </c>
      <c r="BM371">
        <v>0</v>
      </c>
      <c r="BN371">
        <v>0</v>
      </c>
      <c r="BO371">
        <v>0</v>
      </c>
      <c r="BP371">
        <v>0</v>
      </c>
      <c r="BQ371">
        <v>0</v>
      </c>
      <c r="BR371">
        <v>0</v>
      </c>
      <c r="BS371">
        <v>0</v>
      </c>
      <c r="BT371">
        <v>0</v>
      </c>
      <c r="BU371">
        <v>0</v>
      </c>
      <c r="BV371">
        <v>0</v>
      </c>
      <c r="BW371">
        <v>0</v>
      </c>
      <c r="BX371">
        <v>0</v>
      </c>
      <c r="BY371">
        <v>1</v>
      </c>
    </row>
    <row r="372" spans="1:77" hidden="1" x14ac:dyDescent="0.25">
      <c r="A372" t="str">
        <f t="shared" si="10"/>
        <v>201072 Könnyűipari foglalkozásokI9 Egyetem</v>
      </c>
      <c r="B372" t="str">
        <f t="shared" si="11"/>
        <v>201072 Könnyűipari foglalkozásokI9 Egyetem</v>
      </c>
      <c r="C372">
        <v>6036</v>
      </c>
      <c r="D372" t="s">
        <v>168</v>
      </c>
      <c r="E372" t="s">
        <v>169</v>
      </c>
      <c r="F372" s="4" t="s">
        <v>170</v>
      </c>
      <c r="H372" t="s">
        <v>165</v>
      </c>
      <c r="I372">
        <v>642</v>
      </c>
      <c r="J372">
        <v>31</v>
      </c>
      <c r="K372" t="s">
        <v>100</v>
      </c>
      <c r="L372" t="s">
        <v>136</v>
      </c>
      <c r="M372">
        <v>0</v>
      </c>
      <c r="N372">
        <v>0</v>
      </c>
      <c r="O372">
        <v>0</v>
      </c>
      <c r="P372">
        <v>0</v>
      </c>
      <c r="Q372">
        <v>0</v>
      </c>
      <c r="R372">
        <v>9.5</v>
      </c>
      <c r="S372">
        <v>0</v>
      </c>
      <c r="T372">
        <v>0</v>
      </c>
      <c r="U372">
        <v>5</v>
      </c>
      <c r="V372">
        <v>0</v>
      </c>
      <c r="W372">
        <v>0</v>
      </c>
      <c r="X372">
        <v>0</v>
      </c>
      <c r="Y372">
        <v>31</v>
      </c>
      <c r="Z372">
        <v>0</v>
      </c>
      <c r="AA372">
        <v>0</v>
      </c>
      <c r="AB372">
        <v>0</v>
      </c>
      <c r="AC372">
        <v>0</v>
      </c>
      <c r="AD372">
        <v>0</v>
      </c>
      <c r="AE372">
        <v>0</v>
      </c>
      <c r="AF372">
        <v>0</v>
      </c>
      <c r="AG372">
        <v>0</v>
      </c>
      <c r="AH372">
        <v>0</v>
      </c>
      <c r="AI372">
        <v>0</v>
      </c>
      <c r="AJ372">
        <v>0</v>
      </c>
      <c r="AK372">
        <v>0</v>
      </c>
      <c r="AL372">
        <v>0</v>
      </c>
      <c r="AM372">
        <v>0</v>
      </c>
      <c r="AN372">
        <v>0</v>
      </c>
      <c r="AO372">
        <v>0</v>
      </c>
      <c r="AP372">
        <v>0</v>
      </c>
      <c r="AQ372">
        <v>0</v>
      </c>
      <c r="AR372">
        <v>0</v>
      </c>
      <c r="AS372">
        <v>0</v>
      </c>
      <c r="AT372">
        <v>0</v>
      </c>
      <c r="AU372">
        <v>0</v>
      </c>
      <c r="AV372">
        <v>0</v>
      </c>
      <c r="AW372">
        <v>13</v>
      </c>
      <c r="AX372">
        <v>0</v>
      </c>
      <c r="AY372">
        <v>0</v>
      </c>
      <c r="AZ372">
        <v>0</v>
      </c>
      <c r="BA372">
        <v>0</v>
      </c>
      <c r="BB372">
        <v>0</v>
      </c>
      <c r="BC372">
        <v>0</v>
      </c>
      <c r="BD372">
        <v>0</v>
      </c>
      <c r="BE372">
        <v>0</v>
      </c>
      <c r="BF372">
        <v>0</v>
      </c>
      <c r="BG372">
        <v>0</v>
      </c>
      <c r="BH372">
        <v>0</v>
      </c>
      <c r="BI372">
        <v>0</v>
      </c>
      <c r="BJ372">
        <v>0</v>
      </c>
      <c r="BK372">
        <v>0</v>
      </c>
      <c r="BL372">
        <v>0</v>
      </c>
      <c r="BM372">
        <v>0</v>
      </c>
      <c r="BN372">
        <v>0</v>
      </c>
      <c r="BO372">
        <v>1.5</v>
      </c>
      <c r="BP372">
        <v>0</v>
      </c>
      <c r="BQ372">
        <v>0</v>
      </c>
      <c r="BR372">
        <v>0</v>
      </c>
      <c r="BS372">
        <v>0</v>
      </c>
      <c r="BT372">
        <v>1</v>
      </c>
      <c r="BU372">
        <v>0</v>
      </c>
      <c r="BV372">
        <v>0</v>
      </c>
      <c r="BW372">
        <v>0</v>
      </c>
      <c r="BX372">
        <v>0</v>
      </c>
      <c r="BY372">
        <v>61</v>
      </c>
    </row>
    <row r="373" spans="1:77" hidden="1" x14ac:dyDescent="0.25">
      <c r="A373" t="str">
        <f t="shared" si="10"/>
        <v>201073 Fém- és villamosipari foglalkozásokI9 Egyetem</v>
      </c>
      <c r="B373" t="str">
        <f t="shared" si="11"/>
        <v>201073 Fém- és villamosipari foglalkozásokI9 Egyetem</v>
      </c>
      <c r="C373">
        <v>6037</v>
      </c>
      <c r="D373" t="s">
        <v>168</v>
      </c>
      <c r="E373" t="s">
        <v>169</v>
      </c>
      <c r="F373" s="4" t="s">
        <v>170</v>
      </c>
      <c r="H373" t="s">
        <v>165</v>
      </c>
      <c r="I373">
        <v>643</v>
      </c>
      <c r="J373">
        <v>32</v>
      </c>
      <c r="K373" t="s">
        <v>101</v>
      </c>
      <c r="L373" t="s">
        <v>137</v>
      </c>
      <c r="M373">
        <v>0</v>
      </c>
      <c r="N373">
        <v>0</v>
      </c>
      <c r="O373">
        <v>0</v>
      </c>
      <c r="P373">
        <v>0</v>
      </c>
      <c r="Q373">
        <v>0</v>
      </c>
      <c r="R373">
        <v>1</v>
      </c>
      <c r="S373">
        <v>0</v>
      </c>
      <c r="T373">
        <v>0</v>
      </c>
      <c r="U373">
        <v>0</v>
      </c>
      <c r="V373">
        <v>0</v>
      </c>
      <c r="W373">
        <v>0</v>
      </c>
      <c r="X373">
        <v>0</v>
      </c>
      <c r="Y373">
        <v>0</v>
      </c>
      <c r="Z373">
        <v>0</v>
      </c>
      <c r="AA373">
        <v>10.666666666666666</v>
      </c>
      <c r="AB373">
        <v>6</v>
      </c>
      <c r="AC373">
        <v>0</v>
      </c>
      <c r="AD373">
        <v>56</v>
      </c>
      <c r="AE373">
        <v>14</v>
      </c>
      <c r="AF373">
        <v>0</v>
      </c>
      <c r="AG373">
        <v>0</v>
      </c>
      <c r="AH373">
        <v>0</v>
      </c>
      <c r="AI373">
        <v>13</v>
      </c>
      <c r="AJ373">
        <v>0</v>
      </c>
      <c r="AK373">
        <v>0</v>
      </c>
      <c r="AL373">
        <v>0</v>
      </c>
      <c r="AM373">
        <v>2</v>
      </c>
      <c r="AN373">
        <v>7</v>
      </c>
      <c r="AO373">
        <v>0</v>
      </c>
      <c r="AP373">
        <v>0</v>
      </c>
      <c r="AQ373">
        <v>0</v>
      </c>
      <c r="AR373">
        <v>0</v>
      </c>
      <c r="AS373">
        <v>0</v>
      </c>
      <c r="AT373">
        <v>16</v>
      </c>
      <c r="AU373">
        <v>0</v>
      </c>
      <c r="AV373">
        <v>0</v>
      </c>
      <c r="AW373">
        <v>0</v>
      </c>
      <c r="AX373">
        <v>0</v>
      </c>
      <c r="AY373">
        <v>0</v>
      </c>
      <c r="AZ373">
        <v>0</v>
      </c>
      <c r="BA373">
        <v>0</v>
      </c>
      <c r="BB373">
        <v>0</v>
      </c>
      <c r="BC373">
        <v>0</v>
      </c>
      <c r="BD373">
        <v>0</v>
      </c>
      <c r="BE373">
        <v>0</v>
      </c>
      <c r="BF373">
        <v>0</v>
      </c>
      <c r="BG373">
        <v>0</v>
      </c>
      <c r="BH373">
        <v>0</v>
      </c>
      <c r="BI373">
        <v>0</v>
      </c>
      <c r="BJ373">
        <v>0</v>
      </c>
      <c r="BK373">
        <v>0</v>
      </c>
      <c r="BL373">
        <v>0</v>
      </c>
      <c r="BM373">
        <v>0</v>
      </c>
      <c r="BN373">
        <v>33</v>
      </c>
      <c r="BO373">
        <v>4</v>
      </c>
      <c r="BP373">
        <v>2</v>
      </c>
      <c r="BQ373">
        <v>0</v>
      </c>
      <c r="BR373">
        <v>0</v>
      </c>
      <c r="BS373">
        <v>0</v>
      </c>
      <c r="BT373">
        <v>1</v>
      </c>
      <c r="BU373">
        <v>0</v>
      </c>
      <c r="BV373">
        <v>0</v>
      </c>
      <c r="BW373">
        <v>0</v>
      </c>
      <c r="BX373">
        <v>0</v>
      </c>
      <c r="BY373">
        <v>165.66666666666666</v>
      </c>
    </row>
    <row r="374" spans="1:77" hidden="1" x14ac:dyDescent="0.25">
      <c r="A374" t="str">
        <f t="shared" si="10"/>
        <v>201074 Kézműipari foglalkozásokI9 Egyetem</v>
      </c>
      <c r="B374" t="str">
        <f t="shared" si="11"/>
        <v>201074 Kézműipari foglalkozásokI9 Egyetem</v>
      </c>
      <c r="C374">
        <v>6038</v>
      </c>
      <c r="D374" t="s">
        <v>168</v>
      </c>
      <c r="E374" t="s">
        <v>169</v>
      </c>
      <c r="F374" s="4" t="s">
        <v>170</v>
      </c>
      <c r="H374" t="s">
        <v>165</v>
      </c>
      <c r="I374">
        <v>644</v>
      </c>
      <c r="J374">
        <v>33</v>
      </c>
      <c r="K374" t="s">
        <v>102</v>
      </c>
      <c r="L374" t="s">
        <v>138</v>
      </c>
      <c r="M374">
        <v>0</v>
      </c>
      <c r="N374">
        <v>0</v>
      </c>
      <c r="O374">
        <v>0</v>
      </c>
      <c r="P374">
        <v>0</v>
      </c>
      <c r="Q374">
        <v>0</v>
      </c>
      <c r="R374">
        <v>0</v>
      </c>
      <c r="S374">
        <v>0</v>
      </c>
      <c r="T374">
        <v>0</v>
      </c>
      <c r="U374">
        <v>0</v>
      </c>
      <c r="V374">
        <v>0</v>
      </c>
      <c r="W374">
        <v>0</v>
      </c>
      <c r="X374">
        <v>0</v>
      </c>
      <c r="Y374">
        <v>0</v>
      </c>
      <c r="Z374">
        <v>0</v>
      </c>
      <c r="AA374">
        <v>0</v>
      </c>
      <c r="AB374">
        <v>0</v>
      </c>
      <c r="AC374">
        <v>0</v>
      </c>
      <c r="AD374">
        <v>0</v>
      </c>
      <c r="AE374">
        <v>0</v>
      </c>
      <c r="AF374">
        <v>17</v>
      </c>
      <c r="AG374">
        <v>0</v>
      </c>
      <c r="AH374">
        <v>168</v>
      </c>
      <c r="AI374">
        <v>0</v>
      </c>
      <c r="AJ374">
        <v>0</v>
      </c>
      <c r="AK374">
        <v>0</v>
      </c>
      <c r="AL374">
        <v>0</v>
      </c>
      <c r="AM374">
        <v>0</v>
      </c>
      <c r="AN374">
        <v>0</v>
      </c>
      <c r="AO374">
        <v>0</v>
      </c>
      <c r="AP374">
        <v>0</v>
      </c>
      <c r="AQ374">
        <v>0</v>
      </c>
      <c r="AR374">
        <v>0</v>
      </c>
      <c r="AS374">
        <v>0</v>
      </c>
      <c r="AT374">
        <v>0</v>
      </c>
      <c r="AU374">
        <v>0</v>
      </c>
      <c r="AV374">
        <v>0</v>
      </c>
      <c r="AW374">
        <v>0</v>
      </c>
      <c r="AX374">
        <v>0</v>
      </c>
      <c r="AY374">
        <v>0</v>
      </c>
      <c r="AZ374">
        <v>0</v>
      </c>
      <c r="BA374">
        <v>0</v>
      </c>
      <c r="BB374">
        <v>0</v>
      </c>
      <c r="BC374">
        <v>0</v>
      </c>
      <c r="BD374">
        <v>0</v>
      </c>
      <c r="BE374">
        <v>0</v>
      </c>
      <c r="BF374">
        <v>0</v>
      </c>
      <c r="BG374">
        <v>0</v>
      </c>
      <c r="BH374">
        <v>0</v>
      </c>
      <c r="BI374">
        <v>0</v>
      </c>
      <c r="BJ374">
        <v>0</v>
      </c>
      <c r="BK374">
        <v>0</v>
      </c>
      <c r="BL374">
        <v>0</v>
      </c>
      <c r="BM374">
        <v>0</v>
      </c>
      <c r="BN374">
        <v>0</v>
      </c>
      <c r="BO374">
        <v>0</v>
      </c>
      <c r="BP374">
        <v>0</v>
      </c>
      <c r="BQ374">
        <v>0</v>
      </c>
      <c r="BR374">
        <v>0</v>
      </c>
      <c r="BS374">
        <v>0</v>
      </c>
      <c r="BT374">
        <v>0</v>
      </c>
      <c r="BU374">
        <v>0</v>
      </c>
      <c r="BV374">
        <v>0</v>
      </c>
      <c r="BW374">
        <v>0</v>
      </c>
      <c r="BX374">
        <v>0</v>
      </c>
      <c r="BY374">
        <v>185</v>
      </c>
    </row>
    <row r="375" spans="1:77" hidden="1" x14ac:dyDescent="0.25">
      <c r="A375" t="str">
        <f t="shared" si="10"/>
        <v>201075 Építőipari foglalkozásokI9 Egyetem</v>
      </c>
      <c r="B375" t="str">
        <f t="shared" si="11"/>
        <v>201075 Építőipari foglalkozásokI9 Egyetem</v>
      </c>
      <c r="C375">
        <v>6039</v>
      </c>
      <c r="D375" t="s">
        <v>168</v>
      </c>
      <c r="E375" t="s">
        <v>169</v>
      </c>
      <c r="F375" s="4" t="s">
        <v>170</v>
      </c>
      <c r="H375" t="s">
        <v>165</v>
      </c>
      <c r="I375">
        <v>645</v>
      </c>
      <c r="J375">
        <v>34</v>
      </c>
      <c r="K375" t="s">
        <v>103</v>
      </c>
      <c r="L375" t="s">
        <v>139</v>
      </c>
      <c r="M375">
        <v>0</v>
      </c>
      <c r="N375">
        <v>0</v>
      </c>
      <c r="O375">
        <v>0</v>
      </c>
      <c r="P375">
        <v>0</v>
      </c>
      <c r="Q375">
        <v>0</v>
      </c>
      <c r="R375">
        <v>0</v>
      </c>
      <c r="S375">
        <v>0</v>
      </c>
      <c r="T375">
        <v>0</v>
      </c>
      <c r="U375">
        <v>0</v>
      </c>
      <c r="V375">
        <v>0</v>
      </c>
      <c r="W375">
        <v>0</v>
      </c>
      <c r="X375">
        <v>0</v>
      </c>
      <c r="Y375">
        <v>0</v>
      </c>
      <c r="Z375">
        <v>0</v>
      </c>
      <c r="AA375">
        <v>0</v>
      </c>
      <c r="AB375">
        <v>0</v>
      </c>
      <c r="AC375">
        <v>0</v>
      </c>
      <c r="AD375">
        <v>0</v>
      </c>
      <c r="AE375">
        <v>0</v>
      </c>
      <c r="AF375">
        <v>0</v>
      </c>
      <c r="AG375">
        <v>0</v>
      </c>
      <c r="AH375">
        <v>10</v>
      </c>
      <c r="AI375">
        <v>0</v>
      </c>
      <c r="AJ375">
        <v>0</v>
      </c>
      <c r="AK375">
        <v>0</v>
      </c>
      <c r="AL375">
        <v>0</v>
      </c>
      <c r="AM375">
        <v>10</v>
      </c>
      <c r="AN375">
        <v>0</v>
      </c>
      <c r="AO375">
        <v>0</v>
      </c>
      <c r="AP375">
        <v>0</v>
      </c>
      <c r="AQ375">
        <v>0</v>
      </c>
      <c r="AR375">
        <v>0</v>
      </c>
      <c r="AS375">
        <v>0</v>
      </c>
      <c r="AT375">
        <v>0</v>
      </c>
      <c r="AU375">
        <v>0</v>
      </c>
      <c r="AV375">
        <v>0</v>
      </c>
      <c r="AW375">
        <v>0</v>
      </c>
      <c r="AX375">
        <v>0</v>
      </c>
      <c r="AY375">
        <v>0</v>
      </c>
      <c r="AZ375">
        <v>0</v>
      </c>
      <c r="BA375">
        <v>0</v>
      </c>
      <c r="BB375">
        <v>0</v>
      </c>
      <c r="BC375">
        <v>0</v>
      </c>
      <c r="BD375">
        <v>10</v>
      </c>
      <c r="BE375">
        <v>0</v>
      </c>
      <c r="BF375">
        <v>0</v>
      </c>
      <c r="BG375">
        <v>0</v>
      </c>
      <c r="BH375">
        <v>0</v>
      </c>
      <c r="BI375">
        <v>0</v>
      </c>
      <c r="BJ375">
        <v>0</v>
      </c>
      <c r="BK375">
        <v>0</v>
      </c>
      <c r="BL375">
        <v>0</v>
      </c>
      <c r="BM375">
        <v>0</v>
      </c>
      <c r="BN375">
        <v>12</v>
      </c>
      <c r="BO375">
        <v>8</v>
      </c>
      <c r="BP375">
        <v>2</v>
      </c>
      <c r="BQ375">
        <v>1</v>
      </c>
      <c r="BR375">
        <v>0</v>
      </c>
      <c r="BS375">
        <v>0</v>
      </c>
      <c r="BT375">
        <v>0</v>
      </c>
      <c r="BU375">
        <v>0</v>
      </c>
      <c r="BV375">
        <v>0</v>
      </c>
      <c r="BW375">
        <v>1</v>
      </c>
      <c r="BX375">
        <v>0</v>
      </c>
      <c r="BY375">
        <v>54</v>
      </c>
    </row>
    <row r="376" spans="1:77" hidden="1" x14ac:dyDescent="0.25">
      <c r="A376" t="str">
        <f t="shared" si="10"/>
        <v>201079 Egyéb ipari és építőipari foglalkozásokI9 Egyetem</v>
      </c>
      <c r="B376" t="str">
        <f t="shared" si="11"/>
        <v>201079 Egyéb ipari és építőipari foglalkozásokI9 Egyetem</v>
      </c>
      <c r="C376">
        <v>6040</v>
      </c>
      <c r="D376" t="s">
        <v>168</v>
      </c>
      <c r="E376" t="s">
        <v>169</v>
      </c>
      <c r="F376" s="4" t="s">
        <v>170</v>
      </c>
      <c r="H376" t="s">
        <v>165</v>
      </c>
      <c r="I376">
        <v>646</v>
      </c>
      <c r="J376">
        <v>35</v>
      </c>
      <c r="K376" t="s">
        <v>140</v>
      </c>
      <c r="L376" t="s">
        <v>141</v>
      </c>
      <c r="M376">
        <v>0</v>
      </c>
      <c r="N376">
        <v>0</v>
      </c>
      <c r="O376">
        <v>0</v>
      </c>
      <c r="P376">
        <v>0</v>
      </c>
      <c r="Q376">
        <v>0</v>
      </c>
      <c r="R376">
        <v>0</v>
      </c>
      <c r="S376">
        <v>0</v>
      </c>
      <c r="T376">
        <v>0</v>
      </c>
      <c r="U376">
        <v>0</v>
      </c>
      <c r="V376">
        <v>0</v>
      </c>
      <c r="W376">
        <v>0</v>
      </c>
      <c r="X376">
        <v>0</v>
      </c>
      <c r="Y376">
        <v>0</v>
      </c>
      <c r="Z376">
        <v>0</v>
      </c>
      <c r="AA376">
        <v>0</v>
      </c>
      <c r="AB376">
        <v>0</v>
      </c>
      <c r="AC376">
        <v>0</v>
      </c>
      <c r="AD376">
        <v>0</v>
      </c>
      <c r="AE376">
        <v>0</v>
      </c>
      <c r="AF376">
        <v>0</v>
      </c>
      <c r="AG376">
        <v>0</v>
      </c>
      <c r="AH376">
        <v>0</v>
      </c>
      <c r="AI376">
        <v>0</v>
      </c>
      <c r="AJ376">
        <v>0</v>
      </c>
      <c r="AK376">
        <v>0</v>
      </c>
      <c r="AL376">
        <v>0.5</v>
      </c>
      <c r="AM376">
        <v>16.166666666666664</v>
      </c>
      <c r="AN376">
        <v>0</v>
      </c>
      <c r="AO376">
        <v>0</v>
      </c>
      <c r="AP376">
        <v>0</v>
      </c>
      <c r="AQ376">
        <v>0</v>
      </c>
      <c r="AR376">
        <v>0</v>
      </c>
      <c r="AS376">
        <v>0</v>
      </c>
      <c r="AT376">
        <v>0</v>
      </c>
      <c r="AU376">
        <v>0</v>
      </c>
      <c r="AV376">
        <v>0</v>
      </c>
      <c r="AW376">
        <v>0</v>
      </c>
      <c r="AX376">
        <v>0</v>
      </c>
      <c r="AY376">
        <v>0</v>
      </c>
      <c r="AZ376">
        <v>0</v>
      </c>
      <c r="BA376">
        <v>0</v>
      </c>
      <c r="BB376">
        <v>0</v>
      </c>
      <c r="BC376">
        <v>0</v>
      </c>
      <c r="BD376">
        <v>0</v>
      </c>
      <c r="BE376">
        <v>0</v>
      </c>
      <c r="BF376">
        <v>0</v>
      </c>
      <c r="BG376">
        <v>0</v>
      </c>
      <c r="BH376">
        <v>0</v>
      </c>
      <c r="BI376">
        <v>0</v>
      </c>
      <c r="BJ376">
        <v>0</v>
      </c>
      <c r="BK376">
        <v>0</v>
      </c>
      <c r="BL376">
        <v>0</v>
      </c>
      <c r="BM376">
        <v>0</v>
      </c>
      <c r="BN376">
        <v>0</v>
      </c>
      <c r="BO376">
        <v>6.5</v>
      </c>
      <c r="BP376">
        <v>0</v>
      </c>
      <c r="BQ376">
        <v>1.5</v>
      </c>
      <c r="BR376">
        <v>0</v>
      </c>
      <c r="BS376">
        <v>0</v>
      </c>
      <c r="BT376">
        <v>0.5</v>
      </c>
      <c r="BU376">
        <v>0</v>
      </c>
      <c r="BV376">
        <v>0</v>
      </c>
      <c r="BW376">
        <v>0</v>
      </c>
      <c r="BX376">
        <v>0</v>
      </c>
      <c r="BY376">
        <v>25.166666666666664</v>
      </c>
    </row>
    <row r="377" spans="1:77" hidden="1" x14ac:dyDescent="0.25">
      <c r="A377" t="str">
        <f t="shared" si="10"/>
        <v>201081 Feldolgozóipari gépek kezelőiI9 Egyetem</v>
      </c>
      <c r="B377" t="str">
        <f t="shared" si="11"/>
        <v>201081 Feldolgozóipari gépek kezelőiI9 Egyetem</v>
      </c>
      <c r="C377">
        <v>6041</v>
      </c>
      <c r="D377" t="s">
        <v>168</v>
      </c>
      <c r="E377" t="s">
        <v>169</v>
      </c>
      <c r="F377" s="4" t="s">
        <v>170</v>
      </c>
      <c r="H377" t="s">
        <v>165</v>
      </c>
      <c r="I377">
        <v>647</v>
      </c>
      <c r="J377">
        <v>36</v>
      </c>
      <c r="K377" t="s">
        <v>104</v>
      </c>
      <c r="L377" t="s">
        <v>105</v>
      </c>
      <c r="M377">
        <v>0</v>
      </c>
      <c r="N377">
        <v>0</v>
      </c>
      <c r="O377">
        <v>0</v>
      </c>
      <c r="P377">
        <v>0</v>
      </c>
      <c r="Q377">
        <v>0</v>
      </c>
      <c r="R377">
        <v>38.5</v>
      </c>
      <c r="S377">
        <v>0</v>
      </c>
      <c r="T377">
        <v>0</v>
      </c>
      <c r="U377">
        <v>0</v>
      </c>
      <c r="V377">
        <v>11</v>
      </c>
      <c r="W377">
        <v>0</v>
      </c>
      <c r="X377">
        <v>18</v>
      </c>
      <c r="Y377">
        <v>0</v>
      </c>
      <c r="Z377">
        <v>0</v>
      </c>
      <c r="AA377">
        <v>5.333333333333333</v>
      </c>
      <c r="AB377">
        <v>1.6666666666666665</v>
      </c>
      <c r="AC377">
        <v>11.666666666666666</v>
      </c>
      <c r="AD377">
        <v>5</v>
      </c>
      <c r="AE377">
        <v>0</v>
      </c>
      <c r="AF377">
        <v>1</v>
      </c>
      <c r="AG377">
        <v>0</v>
      </c>
      <c r="AH377">
        <v>0</v>
      </c>
      <c r="AI377">
        <v>10.5</v>
      </c>
      <c r="AJ377">
        <v>0</v>
      </c>
      <c r="AK377">
        <v>0</v>
      </c>
      <c r="AL377">
        <v>0</v>
      </c>
      <c r="AM377">
        <v>0</v>
      </c>
      <c r="AN377">
        <v>0</v>
      </c>
      <c r="AO377">
        <v>0</v>
      </c>
      <c r="AP377">
        <v>0</v>
      </c>
      <c r="AQ377">
        <v>0</v>
      </c>
      <c r="AR377">
        <v>0</v>
      </c>
      <c r="AS377">
        <v>0</v>
      </c>
      <c r="AT377">
        <v>0</v>
      </c>
      <c r="AU377">
        <v>0</v>
      </c>
      <c r="AV377">
        <v>0</v>
      </c>
      <c r="AW377">
        <v>0</v>
      </c>
      <c r="AX377">
        <v>3</v>
      </c>
      <c r="AY377">
        <v>0</v>
      </c>
      <c r="AZ377">
        <v>0</v>
      </c>
      <c r="BA377">
        <v>0</v>
      </c>
      <c r="BB377">
        <v>0</v>
      </c>
      <c r="BC377">
        <v>0</v>
      </c>
      <c r="BD377">
        <v>0</v>
      </c>
      <c r="BE377">
        <v>0</v>
      </c>
      <c r="BF377">
        <v>0</v>
      </c>
      <c r="BG377">
        <v>0</v>
      </c>
      <c r="BH377">
        <v>0</v>
      </c>
      <c r="BI377">
        <v>0</v>
      </c>
      <c r="BJ377">
        <v>0</v>
      </c>
      <c r="BK377">
        <v>0</v>
      </c>
      <c r="BL377">
        <v>0</v>
      </c>
      <c r="BM377">
        <v>0</v>
      </c>
      <c r="BN377">
        <v>0</v>
      </c>
      <c r="BO377">
        <v>0</v>
      </c>
      <c r="BP377">
        <v>0</v>
      </c>
      <c r="BQ377">
        <v>0</v>
      </c>
      <c r="BR377">
        <v>0</v>
      </c>
      <c r="BS377">
        <v>0.5</v>
      </c>
      <c r="BT377">
        <v>0</v>
      </c>
      <c r="BU377">
        <v>0</v>
      </c>
      <c r="BV377">
        <v>0</v>
      </c>
      <c r="BW377">
        <v>0</v>
      </c>
      <c r="BX377">
        <v>0</v>
      </c>
      <c r="BY377">
        <v>106.16666666666667</v>
      </c>
    </row>
    <row r="378" spans="1:77" hidden="1" x14ac:dyDescent="0.25">
      <c r="A378" t="str">
        <f t="shared" si="10"/>
        <v>201082 ÖsszeszerelőkI9 Egyetem</v>
      </c>
      <c r="B378" t="str">
        <f t="shared" si="11"/>
        <v>201082 ÖsszeszerelőkI9 Egyetem</v>
      </c>
      <c r="C378">
        <v>6042</v>
      </c>
      <c r="D378" t="s">
        <v>168</v>
      </c>
      <c r="E378" t="s">
        <v>169</v>
      </c>
      <c r="F378" s="4" t="s">
        <v>170</v>
      </c>
      <c r="H378" t="s">
        <v>165</v>
      </c>
      <c r="I378">
        <v>648</v>
      </c>
      <c r="J378">
        <v>37</v>
      </c>
      <c r="K378" t="s">
        <v>106</v>
      </c>
      <c r="L378" t="s">
        <v>142</v>
      </c>
      <c r="M378">
        <v>0</v>
      </c>
      <c r="N378">
        <v>0</v>
      </c>
      <c r="O378">
        <v>0</v>
      </c>
      <c r="P378">
        <v>0</v>
      </c>
      <c r="Q378">
        <v>0</v>
      </c>
      <c r="R378">
        <v>0</v>
      </c>
      <c r="S378">
        <v>0</v>
      </c>
      <c r="T378">
        <v>0</v>
      </c>
      <c r="U378">
        <v>0</v>
      </c>
      <c r="V378">
        <v>0</v>
      </c>
      <c r="W378">
        <v>0</v>
      </c>
      <c r="X378">
        <v>0</v>
      </c>
      <c r="Y378">
        <v>0</v>
      </c>
      <c r="Z378">
        <v>0</v>
      </c>
      <c r="AA378">
        <v>0</v>
      </c>
      <c r="AB378">
        <v>1.6666666666666665</v>
      </c>
      <c r="AC378">
        <v>53.666666666666664</v>
      </c>
      <c r="AD378">
        <v>5</v>
      </c>
      <c r="AE378">
        <v>14</v>
      </c>
      <c r="AF378">
        <v>1</v>
      </c>
      <c r="AG378">
        <v>0</v>
      </c>
      <c r="AH378">
        <v>0</v>
      </c>
      <c r="AI378">
        <v>0</v>
      </c>
      <c r="AJ378">
        <v>0</v>
      </c>
      <c r="AK378">
        <v>0</v>
      </c>
      <c r="AL378">
        <v>0</v>
      </c>
      <c r="AM378">
        <v>0</v>
      </c>
      <c r="AN378">
        <v>0</v>
      </c>
      <c r="AO378">
        <v>0</v>
      </c>
      <c r="AP378">
        <v>0</v>
      </c>
      <c r="AQ378">
        <v>0</v>
      </c>
      <c r="AR378">
        <v>0</v>
      </c>
      <c r="AS378">
        <v>0</v>
      </c>
      <c r="AT378">
        <v>0</v>
      </c>
      <c r="AU378">
        <v>0</v>
      </c>
      <c r="AV378">
        <v>0</v>
      </c>
      <c r="AW378">
        <v>0</v>
      </c>
      <c r="AX378">
        <v>0</v>
      </c>
      <c r="AY378">
        <v>0</v>
      </c>
      <c r="AZ378">
        <v>0</v>
      </c>
      <c r="BA378">
        <v>0</v>
      </c>
      <c r="BB378">
        <v>0</v>
      </c>
      <c r="BC378">
        <v>0</v>
      </c>
      <c r="BD378">
        <v>0</v>
      </c>
      <c r="BE378">
        <v>0</v>
      </c>
      <c r="BF378">
        <v>0</v>
      </c>
      <c r="BG378">
        <v>0</v>
      </c>
      <c r="BH378">
        <v>0</v>
      </c>
      <c r="BI378">
        <v>0</v>
      </c>
      <c r="BJ378">
        <v>0</v>
      </c>
      <c r="BK378">
        <v>0</v>
      </c>
      <c r="BL378">
        <v>18</v>
      </c>
      <c r="BM378">
        <v>0</v>
      </c>
      <c r="BN378">
        <v>0</v>
      </c>
      <c r="BO378">
        <v>0</v>
      </c>
      <c r="BP378">
        <v>0</v>
      </c>
      <c r="BQ378">
        <v>0</v>
      </c>
      <c r="BR378">
        <v>0</v>
      </c>
      <c r="BS378">
        <v>0</v>
      </c>
      <c r="BT378">
        <v>0</v>
      </c>
      <c r="BU378">
        <v>0</v>
      </c>
      <c r="BV378">
        <v>0</v>
      </c>
      <c r="BW378">
        <v>0</v>
      </c>
      <c r="BX378">
        <v>0</v>
      </c>
      <c r="BY378">
        <v>93.333333333333329</v>
      </c>
    </row>
    <row r="379" spans="1:77" hidden="1" x14ac:dyDescent="0.25">
      <c r="A379" t="str">
        <f t="shared" si="10"/>
        <v>201083 Helyhez kötött gépek kezelőiI9 Egyetem</v>
      </c>
      <c r="B379" t="str">
        <f t="shared" si="11"/>
        <v>201083 Helyhez kötött gépek kezelőiI9 Egyetem</v>
      </c>
      <c r="C379">
        <v>6043</v>
      </c>
      <c r="D379" t="s">
        <v>168</v>
      </c>
      <c r="E379" t="s">
        <v>169</v>
      </c>
      <c r="F379" s="4" t="s">
        <v>170</v>
      </c>
      <c r="H379" t="s">
        <v>165</v>
      </c>
      <c r="I379">
        <v>649</v>
      </c>
      <c r="J379">
        <v>38</v>
      </c>
      <c r="K379" t="s">
        <v>107</v>
      </c>
      <c r="L379" t="s">
        <v>143</v>
      </c>
      <c r="M379">
        <v>0</v>
      </c>
      <c r="N379">
        <v>0</v>
      </c>
      <c r="O379">
        <v>0</v>
      </c>
      <c r="P379">
        <v>80</v>
      </c>
      <c r="Q379">
        <v>0</v>
      </c>
      <c r="R379">
        <v>0</v>
      </c>
      <c r="S379">
        <v>0</v>
      </c>
      <c r="T379">
        <v>0</v>
      </c>
      <c r="U379">
        <v>0</v>
      </c>
      <c r="V379">
        <v>0</v>
      </c>
      <c r="W379">
        <v>0</v>
      </c>
      <c r="X379">
        <v>17</v>
      </c>
      <c r="Y379">
        <v>0</v>
      </c>
      <c r="Z379">
        <v>0</v>
      </c>
      <c r="AA379">
        <v>0</v>
      </c>
      <c r="AB379">
        <v>0</v>
      </c>
      <c r="AC379">
        <v>13</v>
      </c>
      <c r="AD379">
        <v>0</v>
      </c>
      <c r="AE379">
        <v>0</v>
      </c>
      <c r="AF379">
        <v>0</v>
      </c>
      <c r="AG379">
        <v>0</v>
      </c>
      <c r="AH379">
        <v>0</v>
      </c>
      <c r="AI379">
        <v>0</v>
      </c>
      <c r="AJ379">
        <v>23.5</v>
      </c>
      <c r="AK379">
        <v>0.5</v>
      </c>
      <c r="AL379">
        <v>0</v>
      </c>
      <c r="AM379">
        <v>0</v>
      </c>
      <c r="AN379">
        <v>0</v>
      </c>
      <c r="AO379">
        <v>14</v>
      </c>
      <c r="AP379">
        <v>0</v>
      </c>
      <c r="AQ379">
        <v>0</v>
      </c>
      <c r="AR379">
        <v>0</v>
      </c>
      <c r="AS379">
        <v>0</v>
      </c>
      <c r="AT379">
        <v>0</v>
      </c>
      <c r="AU379">
        <v>0</v>
      </c>
      <c r="AV379">
        <v>0</v>
      </c>
      <c r="AW379">
        <v>0</v>
      </c>
      <c r="AX379">
        <v>0</v>
      </c>
      <c r="AY379">
        <v>0</v>
      </c>
      <c r="AZ379">
        <v>0</v>
      </c>
      <c r="BA379">
        <v>0</v>
      </c>
      <c r="BB379">
        <v>0</v>
      </c>
      <c r="BC379">
        <v>0</v>
      </c>
      <c r="BD379">
        <v>0</v>
      </c>
      <c r="BE379">
        <v>0</v>
      </c>
      <c r="BF379">
        <v>0</v>
      </c>
      <c r="BG379">
        <v>0</v>
      </c>
      <c r="BH379">
        <v>0</v>
      </c>
      <c r="BI379">
        <v>0</v>
      </c>
      <c r="BJ379">
        <v>0</v>
      </c>
      <c r="BK379">
        <v>0</v>
      </c>
      <c r="BL379">
        <v>0</v>
      </c>
      <c r="BM379">
        <v>0</v>
      </c>
      <c r="BN379">
        <v>0</v>
      </c>
      <c r="BO379">
        <v>0.5</v>
      </c>
      <c r="BP379">
        <v>1</v>
      </c>
      <c r="BQ379">
        <v>0</v>
      </c>
      <c r="BR379">
        <v>0</v>
      </c>
      <c r="BS379">
        <v>0</v>
      </c>
      <c r="BT379">
        <v>7.5</v>
      </c>
      <c r="BU379">
        <v>0</v>
      </c>
      <c r="BV379">
        <v>0</v>
      </c>
      <c r="BW379">
        <v>0</v>
      </c>
      <c r="BX379">
        <v>0</v>
      </c>
      <c r="BY379">
        <v>157</v>
      </c>
    </row>
    <row r="380" spans="1:77" hidden="1" x14ac:dyDescent="0.25">
      <c r="A380" t="str">
        <f t="shared" si="10"/>
        <v>201084 Járművezetők és mobil gépek kezelőiI9 Egyetem</v>
      </c>
      <c r="B380" t="str">
        <f t="shared" si="11"/>
        <v>201084 Járművezetők és mobil gépek kezelőiI9 Egyetem</v>
      </c>
      <c r="C380">
        <v>6044</v>
      </c>
      <c r="D380" t="s">
        <v>168</v>
      </c>
      <c r="E380" t="s">
        <v>169</v>
      </c>
      <c r="F380" s="4" t="s">
        <v>170</v>
      </c>
      <c r="H380" t="s">
        <v>165</v>
      </c>
      <c r="I380">
        <v>650</v>
      </c>
      <c r="J380">
        <v>39</v>
      </c>
      <c r="K380" t="s">
        <v>144</v>
      </c>
      <c r="L380" t="s">
        <v>145</v>
      </c>
      <c r="M380">
        <v>0</v>
      </c>
      <c r="N380">
        <v>0</v>
      </c>
      <c r="O380">
        <v>0</v>
      </c>
      <c r="P380">
        <v>0</v>
      </c>
      <c r="Q380">
        <v>0</v>
      </c>
      <c r="R380">
        <v>0</v>
      </c>
      <c r="S380">
        <v>0</v>
      </c>
      <c r="T380">
        <v>0</v>
      </c>
      <c r="U380">
        <v>0</v>
      </c>
      <c r="V380">
        <v>0</v>
      </c>
      <c r="W380">
        <v>0</v>
      </c>
      <c r="X380">
        <v>0</v>
      </c>
      <c r="Y380">
        <v>0</v>
      </c>
      <c r="Z380">
        <v>0</v>
      </c>
      <c r="AA380">
        <v>0</v>
      </c>
      <c r="AB380">
        <v>0</v>
      </c>
      <c r="AC380">
        <v>0</v>
      </c>
      <c r="AD380">
        <v>0</v>
      </c>
      <c r="AE380">
        <v>0</v>
      </c>
      <c r="AF380">
        <v>28</v>
      </c>
      <c r="AG380">
        <v>0</v>
      </c>
      <c r="AH380">
        <v>0</v>
      </c>
      <c r="AI380">
        <v>0</v>
      </c>
      <c r="AJ380">
        <v>0</v>
      </c>
      <c r="AK380">
        <v>0</v>
      </c>
      <c r="AL380">
        <v>0</v>
      </c>
      <c r="AM380">
        <v>0</v>
      </c>
      <c r="AN380">
        <v>6</v>
      </c>
      <c r="AO380">
        <v>12</v>
      </c>
      <c r="AP380">
        <v>33</v>
      </c>
      <c r="AQ380">
        <v>83</v>
      </c>
      <c r="AR380">
        <v>0</v>
      </c>
      <c r="AS380">
        <v>0</v>
      </c>
      <c r="AT380">
        <v>16</v>
      </c>
      <c r="AU380">
        <v>0</v>
      </c>
      <c r="AV380">
        <v>0</v>
      </c>
      <c r="AW380">
        <v>0</v>
      </c>
      <c r="AX380">
        <v>0</v>
      </c>
      <c r="AY380">
        <v>0</v>
      </c>
      <c r="AZ380">
        <v>0</v>
      </c>
      <c r="BA380">
        <v>0</v>
      </c>
      <c r="BB380">
        <v>0</v>
      </c>
      <c r="BC380">
        <v>0</v>
      </c>
      <c r="BD380">
        <v>4.5</v>
      </c>
      <c r="BE380">
        <v>0</v>
      </c>
      <c r="BF380">
        <v>0</v>
      </c>
      <c r="BG380">
        <v>0</v>
      </c>
      <c r="BH380">
        <v>0</v>
      </c>
      <c r="BI380">
        <v>0</v>
      </c>
      <c r="BJ380">
        <v>0</v>
      </c>
      <c r="BK380">
        <v>0</v>
      </c>
      <c r="BL380">
        <v>0</v>
      </c>
      <c r="BM380">
        <v>0</v>
      </c>
      <c r="BN380">
        <v>0</v>
      </c>
      <c r="BO380">
        <v>7</v>
      </c>
      <c r="BP380">
        <v>2.5</v>
      </c>
      <c r="BQ380">
        <v>3</v>
      </c>
      <c r="BR380">
        <v>0</v>
      </c>
      <c r="BS380">
        <v>26</v>
      </c>
      <c r="BT380">
        <v>0</v>
      </c>
      <c r="BU380">
        <v>0</v>
      </c>
      <c r="BV380">
        <v>0</v>
      </c>
      <c r="BW380">
        <v>0</v>
      </c>
      <c r="BX380">
        <v>0</v>
      </c>
      <c r="BY380">
        <v>221</v>
      </c>
    </row>
    <row r="381" spans="1:77" hidden="1" x14ac:dyDescent="0.25">
      <c r="A381" t="str">
        <f t="shared" si="10"/>
        <v>201091 Takarítók és hasonló jellegű egyszerű foglalkozásokI9 Egyetem</v>
      </c>
      <c r="B381" t="str">
        <f t="shared" si="11"/>
        <v>201091 Takarítók és hasonló jellegű egyszerű foglalkozásokI9 Egyetem</v>
      </c>
      <c r="C381">
        <v>6045</v>
      </c>
      <c r="D381" t="s">
        <v>168</v>
      </c>
      <c r="E381" t="s">
        <v>169</v>
      </c>
      <c r="F381" s="4" t="s">
        <v>170</v>
      </c>
      <c r="H381" t="s">
        <v>165</v>
      </c>
      <c r="I381">
        <v>651</v>
      </c>
      <c r="J381">
        <v>40</v>
      </c>
      <c r="K381" t="s">
        <v>108</v>
      </c>
      <c r="L381" t="s">
        <v>146</v>
      </c>
      <c r="M381">
        <v>0</v>
      </c>
      <c r="N381">
        <v>0</v>
      </c>
      <c r="O381">
        <v>0</v>
      </c>
      <c r="P381">
        <v>0</v>
      </c>
      <c r="Q381">
        <v>1</v>
      </c>
      <c r="R381">
        <v>0</v>
      </c>
      <c r="S381">
        <v>0</v>
      </c>
      <c r="T381">
        <v>0</v>
      </c>
      <c r="U381">
        <v>0</v>
      </c>
      <c r="V381">
        <v>0</v>
      </c>
      <c r="W381">
        <v>0</v>
      </c>
      <c r="X381">
        <v>0</v>
      </c>
      <c r="Y381">
        <v>0</v>
      </c>
      <c r="Z381">
        <v>0</v>
      </c>
      <c r="AA381">
        <v>0</v>
      </c>
      <c r="AB381">
        <v>0</v>
      </c>
      <c r="AC381">
        <v>0</v>
      </c>
      <c r="AD381">
        <v>0</v>
      </c>
      <c r="AE381">
        <v>0</v>
      </c>
      <c r="AF381">
        <v>0</v>
      </c>
      <c r="AG381">
        <v>0</v>
      </c>
      <c r="AH381">
        <v>0</v>
      </c>
      <c r="AI381">
        <v>0</v>
      </c>
      <c r="AJ381">
        <v>0</v>
      </c>
      <c r="AK381">
        <v>0</v>
      </c>
      <c r="AL381">
        <v>0</v>
      </c>
      <c r="AM381">
        <v>0</v>
      </c>
      <c r="AN381">
        <v>0</v>
      </c>
      <c r="AO381">
        <v>0</v>
      </c>
      <c r="AP381">
        <v>1</v>
      </c>
      <c r="AQ381">
        <v>0</v>
      </c>
      <c r="AR381">
        <v>0</v>
      </c>
      <c r="AS381">
        <v>0</v>
      </c>
      <c r="AT381">
        <v>0</v>
      </c>
      <c r="AU381">
        <v>0</v>
      </c>
      <c r="AV381">
        <v>0</v>
      </c>
      <c r="AW381">
        <v>0</v>
      </c>
      <c r="AX381">
        <v>0</v>
      </c>
      <c r="AY381">
        <v>0</v>
      </c>
      <c r="AZ381">
        <v>0</v>
      </c>
      <c r="BA381">
        <v>0</v>
      </c>
      <c r="BB381">
        <v>0</v>
      </c>
      <c r="BC381">
        <v>0</v>
      </c>
      <c r="BD381">
        <v>0</v>
      </c>
      <c r="BE381">
        <v>0</v>
      </c>
      <c r="BF381">
        <v>0</v>
      </c>
      <c r="BG381">
        <v>0</v>
      </c>
      <c r="BH381">
        <v>0</v>
      </c>
      <c r="BI381">
        <v>0</v>
      </c>
      <c r="BJ381">
        <v>12</v>
      </c>
      <c r="BK381">
        <v>0</v>
      </c>
      <c r="BL381">
        <v>0</v>
      </c>
      <c r="BM381">
        <v>0</v>
      </c>
      <c r="BN381">
        <v>0</v>
      </c>
      <c r="BO381">
        <v>17</v>
      </c>
      <c r="BP381">
        <v>6</v>
      </c>
      <c r="BQ381">
        <v>3</v>
      </c>
      <c r="BR381">
        <v>1</v>
      </c>
      <c r="BS381">
        <v>2</v>
      </c>
      <c r="BT381">
        <v>1</v>
      </c>
      <c r="BU381">
        <v>0</v>
      </c>
      <c r="BV381">
        <v>0</v>
      </c>
      <c r="BW381">
        <v>0</v>
      </c>
      <c r="BX381">
        <v>0</v>
      </c>
      <c r="BY381">
        <v>44</v>
      </c>
    </row>
    <row r="382" spans="1:77" hidden="1" x14ac:dyDescent="0.25">
      <c r="A382" t="str">
        <f t="shared" si="10"/>
        <v>201092 Egyszerű szolgáltatási, szállítási és hasonló foglalkozásokI9 Egyetem</v>
      </c>
      <c r="B382" t="str">
        <f t="shared" si="11"/>
        <v>201092 Egyszerű szolgáltatási, szállítási és hasonló foglalkozásokI9 Egyetem</v>
      </c>
      <c r="C382">
        <v>6046</v>
      </c>
      <c r="D382" t="s">
        <v>168</v>
      </c>
      <c r="E382" t="s">
        <v>169</v>
      </c>
      <c r="F382" s="4" t="s">
        <v>170</v>
      </c>
      <c r="H382" t="s">
        <v>165</v>
      </c>
      <c r="I382">
        <v>652</v>
      </c>
      <c r="J382">
        <v>41</v>
      </c>
      <c r="K382" t="s">
        <v>109</v>
      </c>
      <c r="L382" t="s">
        <v>147</v>
      </c>
      <c r="M382">
        <v>9.3333333333333321</v>
      </c>
      <c r="N382">
        <v>0</v>
      </c>
      <c r="O382">
        <v>0</v>
      </c>
      <c r="P382">
        <v>0</v>
      </c>
      <c r="Q382">
        <v>43</v>
      </c>
      <c r="R382">
        <v>0</v>
      </c>
      <c r="S382">
        <v>4</v>
      </c>
      <c r="T382">
        <v>0</v>
      </c>
      <c r="U382">
        <v>0</v>
      </c>
      <c r="V382">
        <v>0</v>
      </c>
      <c r="W382">
        <v>0</v>
      </c>
      <c r="X382">
        <v>0</v>
      </c>
      <c r="Y382">
        <v>0</v>
      </c>
      <c r="Z382">
        <v>0</v>
      </c>
      <c r="AA382">
        <v>8</v>
      </c>
      <c r="AB382">
        <v>23.333333333333332</v>
      </c>
      <c r="AC382">
        <v>0</v>
      </c>
      <c r="AD382">
        <v>4</v>
      </c>
      <c r="AE382">
        <v>14</v>
      </c>
      <c r="AF382">
        <v>0</v>
      </c>
      <c r="AG382">
        <v>0</v>
      </c>
      <c r="AH382">
        <v>15.666666666666666</v>
      </c>
      <c r="AI382">
        <v>0</v>
      </c>
      <c r="AJ382">
        <v>21</v>
      </c>
      <c r="AK382">
        <v>0</v>
      </c>
      <c r="AL382">
        <v>1</v>
      </c>
      <c r="AM382">
        <v>0</v>
      </c>
      <c r="AN382">
        <v>6</v>
      </c>
      <c r="AO382">
        <v>55</v>
      </c>
      <c r="AP382">
        <v>44</v>
      </c>
      <c r="AQ382">
        <v>19</v>
      </c>
      <c r="AR382">
        <v>0</v>
      </c>
      <c r="AS382">
        <v>0</v>
      </c>
      <c r="AT382">
        <v>6</v>
      </c>
      <c r="AU382">
        <v>0</v>
      </c>
      <c r="AV382">
        <v>5</v>
      </c>
      <c r="AW382">
        <v>0</v>
      </c>
      <c r="AX382">
        <v>0</v>
      </c>
      <c r="AY382">
        <v>0</v>
      </c>
      <c r="AZ382">
        <v>0</v>
      </c>
      <c r="BA382">
        <v>0</v>
      </c>
      <c r="BB382">
        <v>0</v>
      </c>
      <c r="BC382">
        <v>0</v>
      </c>
      <c r="BD382">
        <v>16.5</v>
      </c>
      <c r="BE382">
        <v>0</v>
      </c>
      <c r="BF382">
        <v>33</v>
      </c>
      <c r="BG382">
        <v>0</v>
      </c>
      <c r="BH382">
        <v>0</v>
      </c>
      <c r="BI382">
        <v>0</v>
      </c>
      <c r="BJ382">
        <v>0</v>
      </c>
      <c r="BK382">
        <v>7</v>
      </c>
      <c r="BL382">
        <v>0</v>
      </c>
      <c r="BM382">
        <v>0</v>
      </c>
      <c r="BN382">
        <v>0</v>
      </c>
      <c r="BO382">
        <v>77.5</v>
      </c>
      <c r="BP382">
        <v>24</v>
      </c>
      <c r="BQ382">
        <v>3</v>
      </c>
      <c r="BR382">
        <v>2.6666666666666665</v>
      </c>
      <c r="BS382">
        <v>10.333333333333334</v>
      </c>
      <c r="BT382">
        <v>4</v>
      </c>
      <c r="BU382">
        <v>0</v>
      </c>
      <c r="BV382">
        <v>0</v>
      </c>
      <c r="BW382">
        <v>21</v>
      </c>
      <c r="BX382">
        <v>0</v>
      </c>
      <c r="BY382">
        <v>477.33333333333331</v>
      </c>
    </row>
    <row r="383" spans="1:77" hidden="1" x14ac:dyDescent="0.25">
      <c r="A383" t="str">
        <f t="shared" si="10"/>
        <v>201093 Egyszerű ipari, építőipari, mezőgazdasági foglalkozásokI9 Egyetem</v>
      </c>
      <c r="B383" t="str">
        <f t="shared" si="11"/>
        <v>201093 Egyszerű ipari, építőipari, mezőgazdasági foglalkozásokI9 Egyetem</v>
      </c>
      <c r="C383">
        <v>6047</v>
      </c>
      <c r="D383" t="s">
        <v>168</v>
      </c>
      <c r="E383" t="s">
        <v>169</v>
      </c>
      <c r="F383" s="4" t="s">
        <v>170</v>
      </c>
      <c r="H383" t="s">
        <v>165</v>
      </c>
      <c r="I383">
        <v>653</v>
      </c>
      <c r="J383">
        <v>42</v>
      </c>
      <c r="K383" t="s">
        <v>148</v>
      </c>
      <c r="L383" t="s">
        <v>149</v>
      </c>
      <c r="M383">
        <v>8.6666666666666661</v>
      </c>
      <c r="N383">
        <v>0</v>
      </c>
      <c r="O383">
        <v>0</v>
      </c>
      <c r="P383">
        <v>0</v>
      </c>
      <c r="Q383">
        <v>24</v>
      </c>
      <c r="R383">
        <v>0</v>
      </c>
      <c r="S383">
        <v>8</v>
      </c>
      <c r="T383">
        <v>0</v>
      </c>
      <c r="U383">
        <v>0</v>
      </c>
      <c r="V383">
        <v>0</v>
      </c>
      <c r="W383">
        <v>0</v>
      </c>
      <c r="X383">
        <v>0</v>
      </c>
      <c r="Y383">
        <v>0</v>
      </c>
      <c r="Z383">
        <v>0</v>
      </c>
      <c r="AA383">
        <v>0</v>
      </c>
      <c r="AB383">
        <v>4.6666666666666661</v>
      </c>
      <c r="AC383">
        <v>0</v>
      </c>
      <c r="AD383">
        <v>8</v>
      </c>
      <c r="AE383">
        <v>0</v>
      </c>
      <c r="AF383">
        <v>0</v>
      </c>
      <c r="AG383">
        <v>0</v>
      </c>
      <c r="AH383">
        <v>31.333333333333332</v>
      </c>
      <c r="AI383">
        <v>0</v>
      </c>
      <c r="AJ383">
        <v>0</v>
      </c>
      <c r="AK383">
        <v>0</v>
      </c>
      <c r="AL383">
        <v>0</v>
      </c>
      <c r="AM383">
        <v>10.833333333333332</v>
      </c>
      <c r="AN383">
        <v>0</v>
      </c>
      <c r="AO383">
        <v>0</v>
      </c>
      <c r="AP383">
        <v>0</v>
      </c>
      <c r="AQ383">
        <v>0</v>
      </c>
      <c r="AR383">
        <v>0</v>
      </c>
      <c r="AS383">
        <v>0</v>
      </c>
      <c r="AT383">
        <v>0</v>
      </c>
      <c r="AU383">
        <v>0</v>
      </c>
      <c r="AV383">
        <v>4</v>
      </c>
      <c r="AW383">
        <v>0</v>
      </c>
      <c r="AX383">
        <v>0</v>
      </c>
      <c r="AY383">
        <v>0</v>
      </c>
      <c r="AZ383">
        <v>0</v>
      </c>
      <c r="BA383">
        <v>0</v>
      </c>
      <c r="BB383">
        <v>0</v>
      </c>
      <c r="BC383">
        <v>0</v>
      </c>
      <c r="BD383">
        <v>0</v>
      </c>
      <c r="BE383">
        <v>0</v>
      </c>
      <c r="BF383">
        <v>0</v>
      </c>
      <c r="BG383">
        <v>0</v>
      </c>
      <c r="BH383">
        <v>0</v>
      </c>
      <c r="BI383">
        <v>0</v>
      </c>
      <c r="BJ383">
        <v>0</v>
      </c>
      <c r="BK383">
        <v>0</v>
      </c>
      <c r="BL383">
        <v>0</v>
      </c>
      <c r="BM383">
        <v>0</v>
      </c>
      <c r="BN383">
        <v>0</v>
      </c>
      <c r="BO383">
        <v>59.999999999999993</v>
      </c>
      <c r="BP383">
        <v>2</v>
      </c>
      <c r="BQ383">
        <v>0</v>
      </c>
      <c r="BR383">
        <v>1.3333333333333333</v>
      </c>
      <c r="BS383">
        <v>0.66666666666666663</v>
      </c>
      <c r="BT383">
        <v>0</v>
      </c>
      <c r="BU383">
        <v>0</v>
      </c>
      <c r="BV383">
        <v>0</v>
      </c>
      <c r="BW383">
        <v>0</v>
      </c>
      <c r="BX383">
        <v>0</v>
      </c>
      <c r="BY383">
        <v>163.49999999999997</v>
      </c>
    </row>
    <row r="384" spans="1:77" hidden="1" x14ac:dyDescent="0.25">
      <c r="A384" t="str">
        <f t="shared" si="10"/>
        <v>201001 Fegyveres szervek felsőfokú képesítést igénylő foglalkozásaiIMind (I1-I9) Iskola MIND</v>
      </c>
      <c r="B384" t="str">
        <f t="shared" si="11"/>
        <v>201001 Fegyveres szervek felsőfokú képesítést igénylő foglalkozásaiIMind (I1-I9) Iskola MIND</v>
      </c>
      <c r="C384">
        <v>6679</v>
      </c>
      <c r="D384" t="s">
        <v>168</v>
      </c>
      <c r="E384" t="s">
        <v>169</v>
      </c>
      <c r="F384" s="4" t="s">
        <v>170</v>
      </c>
      <c r="H384" t="s">
        <v>167</v>
      </c>
      <c r="I384">
        <v>612</v>
      </c>
      <c r="J384">
        <v>1</v>
      </c>
      <c r="K384" t="s">
        <v>65</v>
      </c>
      <c r="L384" t="s">
        <v>66</v>
      </c>
      <c r="M384">
        <v>0</v>
      </c>
      <c r="N384">
        <v>0</v>
      </c>
      <c r="O384">
        <v>0</v>
      </c>
      <c r="P384">
        <v>0</v>
      </c>
      <c r="Q384">
        <v>0</v>
      </c>
      <c r="R384">
        <v>0</v>
      </c>
      <c r="S384">
        <v>0</v>
      </c>
      <c r="T384">
        <v>0</v>
      </c>
      <c r="U384">
        <v>0</v>
      </c>
      <c r="V384">
        <v>0</v>
      </c>
      <c r="W384">
        <v>0</v>
      </c>
      <c r="X384">
        <v>0</v>
      </c>
      <c r="Y384">
        <v>0</v>
      </c>
      <c r="Z384">
        <v>0</v>
      </c>
      <c r="AA384">
        <v>0</v>
      </c>
      <c r="AB384">
        <v>0</v>
      </c>
      <c r="AC384">
        <v>0</v>
      </c>
      <c r="AD384">
        <v>0</v>
      </c>
      <c r="AE384">
        <v>0</v>
      </c>
      <c r="AF384">
        <v>0</v>
      </c>
      <c r="AG384">
        <v>0</v>
      </c>
      <c r="AH384">
        <v>0</v>
      </c>
      <c r="AI384">
        <v>0</v>
      </c>
      <c r="AJ384">
        <v>0</v>
      </c>
      <c r="AK384">
        <v>0</v>
      </c>
      <c r="AL384">
        <v>0</v>
      </c>
      <c r="AM384">
        <v>0</v>
      </c>
      <c r="AN384">
        <v>0</v>
      </c>
      <c r="AO384">
        <v>0</v>
      </c>
      <c r="AP384">
        <v>0</v>
      </c>
      <c r="AQ384">
        <v>0</v>
      </c>
      <c r="AR384">
        <v>0</v>
      </c>
      <c r="AS384">
        <v>0</v>
      </c>
      <c r="AT384">
        <v>0</v>
      </c>
      <c r="AU384">
        <v>0</v>
      </c>
      <c r="AV384">
        <v>0</v>
      </c>
      <c r="AW384">
        <v>0</v>
      </c>
      <c r="AX384">
        <v>0</v>
      </c>
      <c r="AY384">
        <v>0</v>
      </c>
      <c r="AZ384">
        <v>0</v>
      </c>
      <c r="BA384">
        <v>0</v>
      </c>
      <c r="BB384">
        <v>0</v>
      </c>
      <c r="BC384">
        <v>0</v>
      </c>
      <c r="BD384">
        <v>0</v>
      </c>
      <c r="BE384">
        <v>0</v>
      </c>
      <c r="BF384">
        <v>0</v>
      </c>
      <c r="BG384">
        <v>0</v>
      </c>
      <c r="BH384">
        <v>0</v>
      </c>
      <c r="BI384">
        <v>0</v>
      </c>
      <c r="BJ384">
        <v>0</v>
      </c>
      <c r="BK384">
        <v>0</v>
      </c>
      <c r="BL384">
        <v>0</v>
      </c>
      <c r="BM384">
        <v>0</v>
      </c>
      <c r="BN384">
        <v>0</v>
      </c>
      <c r="BO384">
        <v>16508</v>
      </c>
      <c r="BP384">
        <v>184</v>
      </c>
      <c r="BQ384">
        <v>0</v>
      </c>
      <c r="BR384">
        <v>0</v>
      </c>
      <c r="BS384">
        <v>0</v>
      </c>
      <c r="BT384">
        <v>0</v>
      </c>
      <c r="BU384">
        <v>0</v>
      </c>
      <c r="BV384">
        <v>0</v>
      </c>
      <c r="BW384">
        <v>0</v>
      </c>
      <c r="BX384">
        <v>0</v>
      </c>
      <c r="BY384">
        <v>16692</v>
      </c>
    </row>
    <row r="385" spans="1:77" hidden="1" x14ac:dyDescent="0.25">
      <c r="A385" t="str">
        <f t="shared" si="10"/>
        <v>201002 Fegyveres szervek középfokú képesítést igénylő foglalkozásaiIMind (I1-I9) Iskola MIND</v>
      </c>
      <c r="B385" t="str">
        <f t="shared" si="11"/>
        <v>201002 Fegyveres szervek középfokú képesítést igénylő foglalkozásaiIMind (I1-I9) Iskola MIND</v>
      </c>
      <c r="C385">
        <v>6680</v>
      </c>
      <c r="D385" t="s">
        <v>168</v>
      </c>
      <c r="E385" t="s">
        <v>169</v>
      </c>
      <c r="F385" s="4" t="s">
        <v>170</v>
      </c>
      <c r="H385" t="s">
        <v>167</v>
      </c>
      <c r="I385">
        <v>613</v>
      </c>
      <c r="J385">
        <v>2</v>
      </c>
      <c r="K385" t="s">
        <v>67</v>
      </c>
      <c r="L385" t="s">
        <v>68</v>
      </c>
      <c r="M385">
        <v>0</v>
      </c>
      <c r="N385">
        <v>0</v>
      </c>
      <c r="O385">
        <v>0</v>
      </c>
      <c r="P385">
        <v>0</v>
      </c>
      <c r="Q385">
        <v>0</v>
      </c>
      <c r="R385">
        <v>0</v>
      </c>
      <c r="S385">
        <v>0</v>
      </c>
      <c r="T385">
        <v>0</v>
      </c>
      <c r="U385">
        <v>0</v>
      </c>
      <c r="V385">
        <v>0</v>
      </c>
      <c r="W385">
        <v>0</v>
      </c>
      <c r="X385">
        <v>0</v>
      </c>
      <c r="Y385">
        <v>0</v>
      </c>
      <c r="Z385">
        <v>0</v>
      </c>
      <c r="AA385">
        <v>0</v>
      </c>
      <c r="AB385">
        <v>0</v>
      </c>
      <c r="AC385">
        <v>0</v>
      </c>
      <c r="AD385">
        <v>0</v>
      </c>
      <c r="AE385">
        <v>0</v>
      </c>
      <c r="AF385">
        <v>0</v>
      </c>
      <c r="AG385">
        <v>0</v>
      </c>
      <c r="AH385">
        <v>0</v>
      </c>
      <c r="AI385">
        <v>0</v>
      </c>
      <c r="AJ385">
        <v>0</v>
      </c>
      <c r="AK385">
        <v>0</v>
      </c>
      <c r="AL385">
        <v>0</v>
      </c>
      <c r="AM385">
        <v>0</v>
      </c>
      <c r="AN385">
        <v>0</v>
      </c>
      <c r="AO385">
        <v>0</v>
      </c>
      <c r="AP385">
        <v>0</v>
      </c>
      <c r="AQ385">
        <v>0</v>
      </c>
      <c r="AR385">
        <v>0</v>
      </c>
      <c r="AS385">
        <v>0</v>
      </c>
      <c r="AT385">
        <v>0</v>
      </c>
      <c r="AU385">
        <v>0</v>
      </c>
      <c r="AV385">
        <v>0</v>
      </c>
      <c r="AW385">
        <v>0</v>
      </c>
      <c r="AX385">
        <v>0</v>
      </c>
      <c r="AY385">
        <v>0</v>
      </c>
      <c r="AZ385">
        <v>0</v>
      </c>
      <c r="BA385">
        <v>0</v>
      </c>
      <c r="BB385">
        <v>0</v>
      </c>
      <c r="BC385">
        <v>0</v>
      </c>
      <c r="BD385">
        <v>0</v>
      </c>
      <c r="BE385">
        <v>0</v>
      </c>
      <c r="BF385">
        <v>0</v>
      </c>
      <c r="BG385">
        <v>0</v>
      </c>
      <c r="BH385">
        <v>0</v>
      </c>
      <c r="BI385">
        <v>0</v>
      </c>
      <c r="BJ385">
        <v>0</v>
      </c>
      <c r="BK385">
        <v>0</v>
      </c>
      <c r="BL385">
        <v>0</v>
      </c>
      <c r="BM385">
        <v>0</v>
      </c>
      <c r="BN385">
        <v>0</v>
      </c>
      <c r="BO385">
        <v>41578</v>
      </c>
      <c r="BP385">
        <v>69</v>
      </c>
      <c r="BQ385">
        <v>0</v>
      </c>
      <c r="BR385">
        <v>0</v>
      </c>
      <c r="BS385">
        <v>0</v>
      </c>
      <c r="BT385">
        <v>0</v>
      </c>
      <c r="BU385">
        <v>0</v>
      </c>
      <c r="BV385">
        <v>0</v>
      </c>
      <c r="BW385">
        <v>0</v>
      </c>
      <c r="BX385">
        <v>0</v>
      </c>
      <c r="BY385">
        <v>41647</v>
      </c>
    </row>
    <row r="386" spans="1:77" hidden="1" x14ac:dyDescent="0.25">
      <c r="A386" t="str">
        <f t="shared" si="10"/>
        <v>201003 Fegyveres szervek középfokú képesítést nem igénylő foglalkozásaiIMind (I1-I9) Iskola MIND</v>
      </c>
      <c r="B386" t="str">
        <f t="shared" si="11"/>
        <v>201003 Fegyveres szervek középfokú képesítést nem igénylő foglalkozásaiIMind (I1-I9) Iskola MIND</v>
      </c>
      <c r="C386">
        <v>6681</v>
      </c>
      <c r="D386" t="s">
        <v>168</v>
      </c>
      <c r="E386" t="s">
        <v>169</v>
      </c>
      <c r="F386" s="4" t="s">
        <v>170</v>
      </c>
      <c r="H386" t="s">
        <v>167</v>
      </c>
      <c r="I386">
        <v>614</v>
      </c>
      <c r="J386">
        <v>3</v>
      </c>
      <c r="K386" t="s">
        <v>69</v>
      </c>
      <c r="L386" t="s">
        <v>70</v>
      </c>
      <c r="M386">
        <v>0</v>
      </c>
      <c r="N386">
        <v>0</v>
      </c>
      <c r="O386">
        <v>0</v>
      </c>
      <c r="P386">
        <v>0</v>
      </c>
      <c r="Q386">
        <v>0</v>
      </c>
      <c r="R386">
        <v>0</v>
      </c>
      <c r="S386">
        <v>0</v>
      </c>
      <c r="T386">
        <v>0</v>
      </c>
      <c r="U386">
        <v>0</v>
      </c>
      <c r="V386">
        <v>0</v>
      </c>
      <c r="W386">
        <v>0</v>
      </c>
      <c r="X386">
        <v>0</v>
      </c>
      <c r="Y386">
        <v>0</v>
      </c>
      <c r="Z386">
        <v>0</v>
      </c>
      <c r="AA386">
        <v>0</v>
      </c>
      <c r="AB386">
        <v>0</v>
      </c>
      <c r="AC386">
        <v>0</v>
      </c>
      <c r="AD386">
        <v>0</v>
      </c>
      <c r="AE386">
        <v>0</v>
      </c>
      <c r="AF386">
        <v>0</v>
      </c>
      <c r="AG386">
        <v>0</v>
      </c>
      <c r="AH386">
        <v>0</v>
      </c>
      <c r="AI386">
        <v>0</v>
      </c>
      <c r="AJ386">
        <v>0</v>
      </c>
      <c r="AK386">
        <v>0</v>
      </c>
      <c r="AL386">
        <v>0</v>
      </c>
      <c r="AM386">
        <v>0</v>
      </c>
      <c r="AN386">
        <v>0</v>
      </c>
      <c r="AO386">
        <v>0</v>
      </c>
      <c r="AP386">
        <v>0</v>
      </c>
      <c r="AQ386">
        <v>0</v>
      </c>
      <c r="AR386">
        <v>0</v>
      </c>
      <c r="AS386">
        <v>0</v>
      </c>
      <c r="AT386">
        <v>0</v>
      </c>
      <c r="AU386">
        <v>0</v>
      </c>
      <c r="AV386">
        <v>0</v>
      </c>
      <c r="AW386">
        <v>0</v>
      </c>
      <c r="AX386">
        <v>0</v>
      </c>
      <c r="AY386">
        <v>0</v>
      </c>
      <c r="AZ386">
        <v>0</v>
      </c>
      <c r="BA386">
        <v>0</v>
      </c>
      <c r="BB386">
        <v>0</v>
      </c>
      <c r="BC386">
        <v>0</v>
      </c>
      <c r="BD386">
        <v>0</v>
      </c>
      <c r="BE386">
        <v>0</v>
      </c>
      <c r="BF386">
        <v>0</v>
      </c>
      <c r="BG386">
        <v>0</v>
      </c>
      <c r="BH386">
        <v>0</v>
      </c>
      <c r="BI386">
        <v>0</v>
      </c>
      <c r="BJ386">
        <v>0</v>
      </c>
      <c r="BK386">
        <v>0</v>
      </c>
      <c r="BL386">
        <v>0</v>
      </c>
      <c r="BM386">
        <v>0</v>
      </c>
      <c r="BN386">
        <v>0</v>
      </c>
      <c r="BO386">
        <v>11534</v>
      </c>
      <c r="BP386">
        <v>0</v>
      </c>
      <c r="BQ386">
        <v>0</v>
      </c>
      <c r="BR386">
        <v>0</v>
      </c>
      <c r="BS386">
        <v>0</v>
      </c>
      <c r="BT386">
        <v>0</v>
      </c>
      <c r="BU386">
        <v>0</v>
      </c>
      <c r="BV386">
        <v>0</v>
      </c>
      <c r="BW386">
        <v>0</v>
      </c>
      <c r="BX386">
        <v>0</v>
      </c>
      <c r="BY386">
        <v>11534</v>
      </c>
    </row>
    <row r="387" spans="1:77" hidden="1" x14ac:dyDescent="0.25">
      <c r="A387" t="str">
        <f t="shared" si="10"/>
        <v>201011 Törvényhozók, igazgatási és érdek-képviseleti vezetőkIMind (I1-I9) Iskola MIND</v>
      </c>
      <c r="B387" t="str">
        <f t="shared" si="11"/>
        <v>201011 Törvényhozók, igazgatási és érdek-képviseleti vezetőkIMind (I1-I9) Iskola MIND</v>
      </c>
      <c r="C387">
        <v>6682</v>
      </c>
      <c r="D387" t="s">
        <v>168</v>
      </c>
      <c r="E387" t="s">
        <v>169</v>
      </c>
      <c r="F387" s="4" t="s">
        <v>170</v>
      </c>
      <c r="H387" t="s">
        <v>167</v>
      </c>
      <c r="I387">
        <v>615</v>
      </c>
      <c r="J387">
        <v>4</v>
      </c>
      <c r="K387" t="s">
        <v>71</v>
      </c>
      <c r="L387" t="s">
        <v>111</v>
      </c>
      <c r="M387">
        <v>0</v>
      </c>
      <c r="N387">
        <v>0</v>
      </c>
      <c r="O387">
        <v>0</v>
      </c>
      <c r="P387">
        <v>0</v>
      </c>
      <c r="Q387">
        <v>0</v>
      </c>
      <c r="R387">
        <v>0</v>
      </c>
      <c r="S387">
        <v>0</v>
      </c>
      <c r="T387">
        <v>0</v>
      </c>
      <c r="U387">
        <v>0</v>
      </c>
      <c r="V387">
        <v>0</v>
      </c>
      <c r="W387">
        <v>0</v>
      </c>
      <c r="X387">
        <v>0</v>
      </c>
      <c r="Y387">
        <v>0</v>
      </c>
      <c r="Z387">
        <v>0</v>
      </c>
      <c r="AA387">
        <v>0</v>
      </c>
      <c r="AB387">
        <v>0</v>
      </c>
      <c r="AC387">
        <v>0</v>
      </c>
      <c r="AD387">
        <v>0</v>
      </c>
      <c r="AE387">
        <v>0</v>
      </c>
      <c r="AF387">
        <v>0</v>
      </c>
      <c r="AG387">
        <v>0</v>
      </c>
      <c r="AH387">
        <v>0</v>
      </c>
      <c r="AI387">
        <v>0</v>
      </c>
      <c r="AJ387">
        <v>0</v>
      </c>
      <c r="AK387">
        <v>1</v>
      </c>
      <c r="AL387">
        <v>3</v>
      </c>
      <c r="AM387">
        <v>0</v>
      </c>
      <c r="AN387">
        <v>0</v>
      </c>
      <c r="AO387">
        <v>0</v>
      </c>
      <c r="AP387">
        <v>0</v>
      </c>
      <c r="AQ387">
        <v>0</v>
      </c>
      <c r="AR387">
        <v>0</v>
      </c>
      <c r="AS387">
        <v>0</v>
      </c>
      <c r="AT387">
        <v>1</v>
      </c>
      <c r="AU387">
        <v>0</v>
      </c>
      <c r="AV387">
        <v>1</v>
      </c>
      <c r="AW387">
        <v>0</v>
      </c>
      <c r="AX387">
        <v>0</v>
      </c>
      <c r="AY387">
        <v>0</v>
      </c>
      <c r="AZ387">
        <v>0</v>
      </c>
      <c r="BA387">
        <v>0</v>
      </c>
      <c r="BB387">
        <v>0</v>
      </c>
      <c r="BC387">
        <v>0</v>
      </c>
      <c r="BD387">
        <v>3</v>
      </c>
      <c r="BE387">
        <v>0</v>
      </c>
      <c r="BF387">
        <v>1</v>
      </c>
      <c r="BG387">
        <v>20</v>
      </c>
      <c r="BH387">
        <v>1</v>
      </c>
      <c r="BI387">
        <v>0</v>
      </c>
      <c r="BJ387">
        <v>21</v>
      </c>
      <c r="BK387">
        <v>0</v>
      </c>
      <c r="BL387">
        <v>1</v>
      </c>
      <c r="BM387">
        <v>3</v>
      </c>
      <c r="BN387">
        <v>3</v>
      </c>
      <c r="BO387">
        <v>15895</v>
      </c>
      <c r="BP387">
        <v>364</v>
      </c>
      <c r="BQ387">
        <v>288</v>
      </c>
      <c r="BR387">
        <v>137</v>
      </c>
      <c r="BS387">
        <v>75</v>
      </c>
      <c r="BT387">
        <v>25</v>
      </c>
      <c r="BU387">
        <v>0</v>
      </c>
      <c r="BV387">
        <v>0</v>
      </c>
      <c r="BW387">
        <v>0</v>
      </c>
      <c r="BX387">
        <v>0</v>
      </c>
      <c r="BY387">
        <v>16843</v>
      </c>
    </row>
    <row r="388" spans="1:77" hidden="1" x14ac:dyDescent="0.25">
      <c r="A388" t="str">
        <f t="shared" si="10"/>
        <v>201012 Gazdasági, költségvetési szervezetek vezetőiIMind (I1-I9) Iskola MIND</v>
      </c>
      <c r="B388" t="str">
        <f t="shared" si="11"/>
        <v>201012 Gazdasági, költségvetési szervezetek vezetőiIMind (I1-I9) Iskola MIND</v>
      </c>
      <c r="C388">
        <v>6683</v>
      </c>
      <c r="D388" t="s">
        <v>168</v>
      </c>
      <c r="E388" t="s">
        <v>169</v>
      </c>
      <c r="F388" s="4" t="s">
        <v>170</v>
      </c>
      <c r="H388" t="s">
        <v>167</v>
      </c>
      <c r="I388">
        <v>616</v>
      </c>
      <c r="J388">
        <v>5</v>
      </c>
      <c r="K388" t="s">
        <v>72</v>
      </c>
      <c r="L388" t="s">
        <v>112</v>
      </c>
      <c r="M388">
        <v>1650</v>
      </c>
      <c r="N388">
        <v>126</v>
      </c>
      <c r="O388">
        <v>54</v>
      </c>
      <c r="P388">
        <v>154</v>
      </c>
      <c r="Q388">
        <v>839</v>
      </c>
      <c r="R388">
        <v>453</v>
      </c>
      <c r="S388">
        <v>368</v>
      </c>
      <c r="T388">
        <v>267</v>
      </c>
      <c r="U388">
        <v>466</v>
      </c>
      <c r="V388">
        <v>9</v>
      </c>
      <c r="W388">
        <v>236</v>
      </c>
      <c r="X388">
        <v>61</v>
      </c>
      <c r="Y388">
        <v>478</v>
      </c>
      <c r="Z388">
        <v>465</v>
      </c>
      <c r="AA388">
        <v>133</v>
      </c>
      <c r="AB388">
        <v>1038</v>
      </c>
      <c r="AC388">
        <v>402</v>
      </c>
      <c r="AD388">
        <v>200</v>
      </c>
      <c r="AE388">
        <v>422</v>
      </c>
      <c r="AF388">
        <v>149</v>
      </c>
      <c r="AG388">
        <v>126</v>
      </c>
      <c r="AH388">
        <v>649</v>
      </c>
      <c r="AI388">
        <v>136</v>
      </c>
      <c r="AJ388">
        <v>560</v>
      </c>
      <c r="AK388">
        <v>301</v>
      </c>
      <c r="AL388">
        <v>608</v>
      </c>
      <c r="AM388">
        <v>6007</v>
      </c>
      <c r="AN388">
        <v>1875</v>
      </c>
      <c r="AO388">
        <v>5076</v>
      </c>
      <c r="AP388">
        <v>4189</v>
      </c>
      <c r="AQ388">
        <v>1202</v>
      </c>
      <c r="AR388">
        <v>182</v>
      </c>
      <c r="AS388">
        <v>38</v>
      </c>
      <c r="AT388">
        <v>655</v>
      </c>
      <c r="AU388">
        <v>104</v>
      </c>
      <c r="AV388">
        <v>1537</v>
      </c>
      <c r="AW388">
        <v>306</v>
      </c>
      <c r="AX388">
        <v>372</v>
      </c>
      <c r="AY388">
        <v>210</v>
      </c>
      <c r="AZ388">
        <v>1728</v>
      </c>
      <c r="BA388">
        <v>990</v>
      </c>
      <c r="BB388">
        <v>73</v>
      </c>
      <c r="BC388">
        <v>936</v>
      </c>
      <c r="BD388">
        <v>2199</v>
      </c>
      <c r="BE388">
        <v>0</v>
      </c>
      <c r="BF388">
        <v>2226</v>
      </c>
      <c r="BG388">
        <v>1798</v>
      </c>
      <c r="BH388">
        <v>366</v>
      </c>
      <c r="BI388">
        <v>751</v>
      </c>
      <c r="BJ388">
        <v>685</v>
      </c>
      <c r="BK388">
        <v>487</v>
      </c>
      <c r="BL388">
        <v>202</v>
      </c>
      <c r="BM388">
        <v>173</v>
      </c>
      <c r="BN388">
        <v>1775</v>
      </c>
      <c r="BO388">
        <v>1043</v>
      </c>
      <c r="BP388">
        <v>6384</v>
      </c>
      <c r="BQ388">
        <v>1363</v>
      </c>
      <c r="BR388">
        <v>781</v>
      </c>
      <c r="BS388">
        <v>736</v>
      </c>
      <c r="BT388">
        <v>534</v>
      </c>
      <c r="BU388">
        <v>45</v>
      </c>
      <c r="BV388">
        <v>443</v>
      </c>
      <c r="BW388">
        <v>517</v>
      </c>
      <c r="BX388">
        <v>0</v>
      </c>
      <c r="BY388">
        <v>58338</v>
      </c>
    </row>
    <row r="389" spans="1:77" hidden="1" x14ac:dyDescent="0.25">
      <c r="A389" t="str">
        <f t="shared" si="10"/>
        <v>201013 Termelési és szolgáltatást nyújtó egységek vezetőiIMind (I1-I9) Iskola MIND</v>
      </c>
      <c r="B389" t="str">
        <f t="shared" si="11"/>
        <v>201013 Termelési és szolgáltatást nyújtó egységek vezetőiIMind (I1-I9) Iskola MIND</v>
      </c>
      <c r="C389">
        <v>6684</v>
      </c>
      <c r="D389" t="s">
        <v>168</v>
      </c>
      <c r="E389" t="s">
        <v>169</v>
      </c>
      <c r="F389" s="4" t="s">
        <v>170</v>
      </c>
      <c r="H389" t="s">
        <v>167</v>
      </c>
      <c r="I389">
        <v>617</v>
      </c>
      <c r="J389">
        <v>6</v>
      </c>
      <c r="K389" t="s">
        <v>73</v>
      </c>
      <c r="L389" t="s">
        <v>113</v>
      </c>
      <c r="M389">
        <v>2725.833333333333</v>
      </c>
      <c r="N389">
        <v>682.83333333333326</v>
      </c>
      <c r="O389">
        <v>103.16666666666666</v>
      </c>
      <c r="P389">
        <v>294.33333333333331</v>
      </c>
      <c r="Q389">
        <v>1962.2333333333333</v>
      </c>
      <c r="R389">
        <v>945.80000000000007</v>
      </c>
      <c r="S389">
        <v>341.43333333333334</v>
      </c>
      <c r="T389">
        <v>518.06666666666661</v>
      </c>
      <c r="U389">
        <v>638.13333333333333</v>
      </c>
      <c r="V389">
        <v>255.5</v>
      </c>
      <c r="W389">
        <v>653.26666666666665</v>
      </c>
      <c r="X389">
        <v>703.59999999999991</v>
      </c>
      <c r="Y389">
        <v>910.76666666666665</v>
      </c>
      <c r="Z389">
        <v>855.46666666666658</v>
      </c>
      <c r="AA389">
        <v>433.66666666666669</v>
      </c>
      <c r="AB389">
        <v>1331.4333333333334</v>
      </c>
      <c r="AC389">
        <v>963.16666666666652</v>
      </c>
      <c r="AD389">
        <v>791.66666666666674</v>
      </c>
      <c r="AE389">
        <v>1030.1333333333332</v>
      </c>
      <c r="AF389">
        <v>614.6</v>
      </c>
      <c r="AG389">
        <v>130.5</v>
      </c>
      <c r="AH389">
        <v>1098.5333333333335</v>
      </c>
      <c r="AI389">
        <v>676</v>
      </c>
      <c r="AJ389">
        <v>1292.8</v>
      </c>
      <c r="AK389">
        <v>865.33333333333326</v>
      </c>
      <c r="AL389">
        <v>792.7</v>
      </c>
      <c r="AM389">
        <v>8779.1</v>
      </c>
      <c r="AN389">
        <v>3360.0666666666666</v>
      </c>
      <c r="AO389">
        <v>10987.4</v>
      </c>
      <c r="AP389">
        <v>15572.366666666669</v>
      </c>
      <c r="AQ389">
        <v>2254.0000000000005</v>
      </c>
      <c r="AR389">
        <v>66.5</v>
      </c>
      <c r="AS389">
        <v>108.33333333333333</v>
      </c>
      <c r="AT389">
        <v>1906.1666666666665</v>
      </c>
      <c r="AU389">
        <v>657.93333333333339</v>
      </c>
      <c r="AV389">
        <v>3498.6333333333328</v>
      </c>
      <c r="AW389">
        <v>529</v>
      </c>
      <c r="AX389">
        <v>631.83333333333326</v>
      </c>
      <c r="AY389">
        <v>513.66666666666674</v>
      </c>
      <c r="AZ389">
        <v>2502</v>
      </c>
      <c r="BA389">
        <v>2744.333333333333</v>
      </c>
      <c r="BB389">
        <v>323</v>
      </c>
      <c r="BC389">
        <v>767.93333333333328</v>
      </c>
      <c r="BD389">
        <v>4037.4666666666662</v>
      </c>
      <c r="BE389">
        <v>0</v>
      </c>
      <c r="BF389">
        <v>2076.5</v>
      </c>
      <c r="BG389">
        <v>1730.333333333333</v>
      </c>
      <c r="BH389">
        <v>311</v>
      </c>
      <c r="BI389">
        <v>515.16666666666674</v>
      </c>
      <c r="BJ389">
        <v>759</v>
      </c>
      <c r="BK389">
        <v>453.86666666666662</v>
      </c>
      <c r="BL389">
        <v>373.40000000000003</v>
      </c>
      <c r="BM389">
        <v>539.9666666666667</v>
      </c>
      <c r="BN389">
        <v>1970.8999999999999</v>
      </c>
      <c r="BO389">
        <v>1836</v>
      </c>
      <c r="BP389">
        <v>11852.400000000001</v>
      </c>
      <c r="BQ389">
        <v>4088.1333333333332</v>
      </c>
      <c r="BR389">
        <v>3565.5</v>
      </c>
      <c r="BS389">
        <v>1786.7666666666667</v>
      </c>
      <c r="BT389">
        <v>500.5</v>
      </c>
      <c r="BU389">
        <v>75.333333333333343</v>
      </c>
      <c r="BV389">
        <v>209</v>
      </c>
      <c r="BW389">
        <v>316.83333333333337</v>
      </c>
      <c r="BX389">
        <v>0</v>
      </c>
      <c r="BY389">
        <v>113811.29999999996</v>
      </c>
    </row>
    <row r="390" spans="1:77" hidden="1" x14ac:dyDescent="0.25">
      <c r="A390" t="str">
        <f t="shared" si="10"/>
        <v>201014 Gazdasági tevékenységet segítő egységek vezetőiIMind (I1-I9) Iskola MIND</v>
      </c>
      <c r="B390" t="str">
        <f t="shared" si="11"/>
        <v>201014 Gazdasági tevékenységet segítő egységek vezetőiIMind (I1-I9) Iskola MIND</v>
      </c>
      <c r="C390">
        <v>6685</v>
      </c>
      <c r="D390" t="s">
        <v>168</v>
      </c>
      <c r="E390" t="s">
        <v>169</v>
      </c>
      <c r="F390" s="4" t="s">
        <v>170</v>
      </c>
      <c r="H390" t="s">
        <v>167</v>
      </c>
      <c r="I390">
        <v>618</v>
      </c>
      <c r="J390">
        <v>7</v>
      </c>
      <c r="K390" t="s">
        <v>74</v>
      </c>
      <c r="L390" t="s">
        <v>114</v>
      </c>
      <c r="M390">
        <v>503</v>
      </c>
      <c r="N390">
        <v>89</v>
      </c>
      <c r="O390">
        <v>8</v>
      </c>
      <c r="P390">
        <v>103</v>
      </c>
      <c r="Q390">
        <v>767</v>
      </c>
      <c r="R390">
        <v>293</v>
      </c>
      <c r="S390">
        <v>51</v>
      </c>
      <c r="T390">
        <v>80</v>
      </c>
      <c r="U390">
        <v>282</v>
      </c>
      <c r="V390">
        <v>160</v>
      </c>
      <c r="W390">
        <v>343</v>
      </c>
      <c r="X390">
        <v>451</v>
      </c>
      <c r="Y390">
        <v>404</v>
      </c>
      <c r="Z390">
        <v>247</v>
      </c>
      <c r="AA390">
        <v>177</v>
      </c>
      <c r="AB390">
        <v>560</v>
      </c>
      <c r="AC390">
        <v>557</v>
      </c>
      <c r="AD390">
        <v>306</v>
      </c>
      <c r="AE390">
        <v>444</v>
      </c>
      <c r="AF390">
        <v>400</v>
      </c>
      <c r="AG390">
        <v>52</v>
      </c>
      <c r="AH390">
        <v>101</v>
      </c>
      <c r="AI390">
        <v>243</v>
      </c>
      <c r="AJ390">
        <v>819</v>
      </c>
      <c r="AK390">
        <v>283</v>
      </c>
      <c r="AL390">
        <v>307</v>
      </c>
      <c r="AM390">
        <v>1156</v>
      </c>
      <c r="AN390">
        <v>542</v>
      </c>
      <c r="AO390">
        <v>2343</v>
      </c>
      <c r="AP390">
        <v>1615</v>
      </c>
      <c r="AQ390">
        <v>361</v>
      </c>
      <c r="AR390">
        <v>85</v>
      </c>
      <c r="AS390">
        <v>84</v>
      </c>
      <c r="AT390">
        <v>874</v>
      </c>
      <c r="AU390">
        <v>98</v>
      </c>
      <c r="AV390">
        <v>398</v>
      </c>
      <c r="AW390">
        <v>203</v>
      </c>
      <c r="AX390">
        <v>226</v>
      </c>
      <c r="AY390">
        <v>727</v>
      </c>
      <c r="AZ390">
        <v>356</v>
      </c>
      <c r="BA390">
        <v>1599</v>
      </c>
      <c r="BB390">
        <v>403</v>
      </c>
      <c r="BC390">
        <v>162</v>
      </c>
      <c r="BD390">
        <v>1065</v>
      </c>
      <c r="BE390">
        <v>0</v>
      </c>
      <c r="BF390">
        <v>817</v>
      </c>
      <c r="BG390">
        <v>492</v>
      </c>
      <c r="BH390">
        <v>509</v>
      </c>
      <c r="BI390">
        <v>116</v>
      </c>
      <c r="BJ390">
        <v>206</v>
      </c>
      <c r="BK390">
        <v>122</v>
      </c>
      <c r="BL390">
        <v>95</v>
      </c>
      <c r="BM390">
        <v>21</v>
      </c>
      <c r="BN390">
        <v>432</v>
      </c>
      <c r="BO390">
        <v>913</v>
      </c>
      <c r="BP390">
        <v>1252</v>
      </c>
      <c r="BQ390">
        <v>388</v>
      </c>
      <c r="BR390">
        <v>479</v>
      </c>
      <c r="BS390">
        <v>480</v>
      </c>
      <c r="BT390">
        <v>118</v>
      </c>
      <c r="BU390">
        <v>42</v>
      </c>
      <c r="BV390">
        <v>59</v>
      </c>
      <c r="BW390">
        <v>89</v>
      </c>
      <c r="BX390">
        <v>0</v>
      </c>
      <c r="BY390">
        <v>26957</v>
      </c>
    </row>
    <row r="391" spans="1:77" hidden="1" x14ac:dyDescent="0.25">
      <c r="A391" t="str">
        <f t="shared" ref="A391:A454" si="12">CONCATENATE(F391,L391,H391)</f>
        <v>201021 Műszaki, informatikai és természettudományi foglalkozásokIMind (I1-I9) Iskola MIND</v>
      </c>
      <c r="B391" t="str">
        <f t="shared" ref="B391:B454" si="13">CONCATENATE(F391,L391,H391)</f>
        <v>201021 Műszaki, informatikai és természettudományi foglalkozásokIMind (I1-I9) Iskola MIND</v>
      </c>
      <c r="C391">
        <v>6686</v>
      </c>
      <c r="D391" t="s">
        <v>168</v>
      </c>
      <c r="E391" t="s">
        <v>169</v>
      </c>
      <c r="F391" s="4" t="s">
        <v>170</v>
      </c>
      <c r="H391" t="s">
        <v>167</v>
      </c>
      <c r="I391">
        <v>619</v>
      </c>
      <c r="J391">
        <v>8</v>
      </c>
      <c r="K391" t="s">
        <v>75</v>
      </c>
      <c r="L391" t="s">
        <v>115</v>
      </c>
      <c r="M391">
        <v>539.9</v>
      </c>
      <c r="N391">
        <v>141.5</v>
      </c>
      <c r="O391">
        <v>7.5</v>
      </c>
      <c r="P391">
        <v>263.2</v>
      </c>
      <c r="Q391">
        <v>716</v>
      </c>
      <c r="R391">
        <v>87.9</v>
      </c>
      <c r="S391">
        <v>57.2</v>
      </c>
      <c r="T391">
        <v>80.400000000000006</v>
      </c>
      <c r="U391">
        <v>541.4</v>
      </c>
      <c r="V391">
        <v>898.5</v>
      </c>
      <c r="W391">
        <v>660.5</v>
      </c>
      <c r="X391">
        <v>1919.1</v>
      </c>
      <c r="Y391">
        <v>530.20000000000005</v>
      </c>
      <c r="Z391">
        <v>365.0333333333333</v>
      </c>
      <c r="AA391">
        <v>542.5</v>
      </c>
      <c r="AB391">
        <v>1146.5</v>
      </c>
      <c r="AC391">
        <v>3375.3</v>
      </c>
      <c r="AD391">
        <v>990.7</v>
      </c>
      <c r="AE391">
        <v>1535.2</v>
      </c>
      <c r="AF391">
        <v>1757.4</v>
      </c>
      <c r="AG391">
        <v>297.60000000000002</v>
      </c>
      <c r="AH391">
        <v>430</v>
      </c>
      <c r="AI391">
        <v>877.5</v>
      </c>
      <c r="AJ391">
        <v>1684</v>
      </c>
      <c r="AK391">
        <v>585</v>
      </c>
      <c r="AL391">
        <v>474.7</v>
      </c>
      <c r="AM391">
        <v>3432.3666666666668</v>
      </c>
      <c r="AN391">
        <v>629.20000000000005</v>
      </c>
      <c r="AO391">
        <v>4838.2666666666664</v>
      </c>
      <c r="AP391">
        <v>1428.1666666666667</v>
      </c>
      <c r="AQ391">
        <v>644.29999999999995</v>
      </c>
      <c r="AR391">
        <v>41</v>
      </c>
      <c r="AS391">
        <v>62.9</v>
      </c>
      <c r="AT391">
        <v>816.1</v>
      </c>
      <c r="AU391">
        <v>337.8</v>
      </c>
      <c r="AV391">
        <v>79.2</v>
      </c>
      <c r="AW391">
        <v>2006.9</v>
      </c>
      <c r="AX391">
        <v>258.60000000000002</v>
      </c>
      <c r="AY391">
        <v>2765.3</v>
      </c>
      <c r="AZ391">
        <v>11110</v>
      </c>
      <c r="BA391">
        <v>1542.8000000000002</v>
      </c>
      <c r="BB391">
        <v>574.20000000000005</v>
      </c>
      <c r="BC391">
        <v>262.10000000000002</v>
      </c>
      <c r="BD391">
        <v>905.1</v>
      </c>
      <c r="BE391">
        <v>0</v>
      </c>
      <c r="BF391">
        <v>825.5</v>
      </c>
      <c r="BG391">
        <v>7317.5</v>
      </c>
      <c r="BH391">
        <v>3871.2333333333331</v>
      </c>
      <c r="BI391">
        <v>136.66666666666666</v>
      </c>
      <c r="BJ391">
        <v>1540.9</v>
      </c>
      <c r="BK391">
        <v>91.5</v>
      </c>
      <c r="BL391">
        <v>543.5</v>
      </c>
      <c r="BM391">
        <v>17</v>
      </c>
      <c r="BN391">
        <v>761.8</v>
      </c>
      <c r="BO391">
        <v>5661.0666666666675</v>
      </c>
      <c r="BP391">
        <v>3121.1333333333332</v>
      </c>
      <c r="BQ391">
        <v>1152.5999999999999</v>
      </c>
      <c r="BR391">
        <v>173.10000000000002</v>
      </c>
      <c r="BS391">
        <v>358.26666666666665</v>
      </c>
      <c r="BT391">
        <v>34.700000000000003</v>
      </c>
      <c r="BU391">
        <v>23.5</v>
      </c>
      <c r="BV391">
        <v>360</v>
      </c>
      <c r="BW391">
        <v>32</v>
      </c>
      <c r="BX391">
        <v>0</v>
      </c>
      <c r="BY391">
        <v>78261</v>
      </c>
    </row>
    <row r="392" spans="1:77" hidden="1" x14ac:dyDescent="0.25">
      <c r="A392" t="str">
        <f t="shared" si="12"/>
        <v>201022 Egészségügyi foglalkozások (felsőfokú képzettséghez kapcsolódó)IMind (I1-I9) Iskola MIND</v>
      </c>
      <c r="B392" t="str">
        <f t="shared" si="13"/>
        <v>201022 Egészségügyi foglalkozások (felsőfokú képzettséghez kapcsolódó)IMind (I1-I9) Iskola MIND</v>
      </c>
      <c r="C392">
        <v>6687</v>
      </c>
      <c r="D392" t="s">
        <v>168</v>
      </c>
      <c r="E392" t="s">
        <v>169</v>
      </c>
      <c r="F392" s="4" t="s">
        <v>170</v>
      </c>
      <c r="H392" t="s">
        <v>167</v>
      </c>
      <c r="I392">
        <v>620</v>
      </c>
      <c r="J392">
        <v>9</v>
      </c>
      <c r="K392" t="s">
        <v>76</v>
      </c>
      <c r="L392" t="s">
        <v>116</v>
      </c>
      <c r="M392">
        <v>498.5</v>
      </c>
      <c r="N392">
        <v>115.5</v>
      </c>
      <c r="O392">
        <v>7.5</v>
      </c>
      <c r="P392">
        <v>0</v>
      </c>
      <c r="Q392">
        <v>22.5</v>
      </c>
      <c r="R392">
        <v>0</v>
      </c>
      <c r="S392">
        <v>0</v>
      </c>
      <c r="T392">
        <v>0</v>
      </c>
      <c r="U392">
        <v>55</v>
      </c>
      <c r="V392">
        <v>7</v>
      </c>
      <c r="W392">
        <v>6</v>
      </c>
      <c r="X392">
        <v>92</v>
      </c>
      <c r="Y392">
        <v>10</v>
      </c>
      <c r="Z392">
        <v>48</v>
      </c>
      <c r="AA392">
        <v>22</v>
      </c>
      <c r="AB392">
        <v>9.5</v>
      </c>
      <c r="AC392">
        <v>12</v>
      </c>
      <c r="AD392">
        <v>0</v>
      </c>
      <c r="AE392">
        <v>0</v>
      </c>
      <c r="AF392">
        <v>4</v>
      </c>
      <c r="AG392">
        <v>0</v>
      </c>
      <c r="AH392">
        <v>134</v>
      </c>
      <c r="AI392">
        <v>0</v>
      </c>
      <c r="AJ392">
        <v>0</v>
      </c>
      <c r="AK392">
        <v>12.5</v>
      </c>
      <c r="AL392">
        <v>14</v>
      </c>
      <c r="AM392">
        <v>8</v>
      </c>
      <c r="AN392">
        <v>2.5</v>
      </c>
      <c r="AO392">
        <v>924</v>
      </c>
      <c r="AP392">
        <v>2699.5</v>
      </c>
      <c r="AQ392">
        <v>11</v>
      </c>
      <c r="AR392">
        <v>0</v>
      </c>
      <c r="AS392">
        <v>0</v>
      </c>
      <c r="AT392">
        <v>0</v>
      </c>
      <c r="AU392">
        <v>0</v>
      </c>
      <c r="AV392">
        <v>351.5</v>
      </c>
      <c r="AW392">
        <v>0</v>
      </c>
      <c r="AX392">
        <v>0</v>
      </c>
      <c r="AY392">
        <v>0</v>
      </c>
      <c r="AZ392">
        <v>14</v>
      </c>
      <c r="BA392">
        <v>5</v>
      </c>
      <c r="BB392">
        <v>8</v>
      </c>
      <c r="BC392">
        <v>0</v>
      </c>
      <c r="BD392">
        <v>16</v>
      </c>
      <c r="BE392">
        <v>0</v>
      </c>
      <c r="BF392">
        <v>46</v>
      </c>
      <c r="BG392">
        <v>444.5</v>
      </c>
      <c r="BH392">
        <v>299.5</v>
      </c>
      <c r="BI392">
        <v>93</v>
      </c>
      <c r="BJ392">
        <v>815</v>
      </c>
      <c r="BK392">
        <v>32</v>
      </c>
      <c r="BL392">
        <v>8</v>
      </c>
      <c r="BM392">
        <v>0</v>
      </c>
      <c r="BN392">
        <v>171</v>
      </c>
      <c r="BO392">
        <v>5205.5</v>
      </c>
      <c r="BP392">
        <v>5021</v>
      </c>
      <c r="BQ392">
        <v>22189.5</v>
      </c>
      <c r="BR392">
        <v>1229</v>
      </c>
      <c r="BS392">
        <v>10</v>
      </c>
      <c r="BT392">
        <v>28.5</v>
      </c>
      <c r="BU392">
        <v>21.5</v>
      </c>
      <c r="BV392">
        <v>0</v>
      </c>
      <c r="BW392">
        <v>102</v>
      </c>
      <c r="BX392">
        <v>0</v>
      </c>
      <c r="BY392">
        <v>40825.5</v>
      </c>
    </row>
    <row r="393" spans="1:77" hidden="1" x14ac:dyDescent="0.25">
      <c r="A393" t="str">
        <f t="shared" si="12"/>
        <v>201023 Szociális szolgáltatási foglalkozások (felsőfokú képzettséghez kapcsolódó)IMind (I1-I9) Iskola MIND</v>
      </c>
      <c r="B393" t="str">
        <f t="shared" si="13"/>
        <v>201023 Szociális szolgáltatási foglalkozások (felsőfokú képzettséghez kapcsolódó)IMind (I1-I9) Iskola MIND</v>
      </c>
      <c r="C393">
        <v>6688</v>
      </c>
      <c r="D393" t="s">
        <v>168</v>
      </c>
      <c r="E393" t="s">
        <v>169</v>
      </c>
      <c r="F393" s="4" t="s">
        <v>170</v>
      </c>
      <c r="H393" t="s">
        <v>167</v>
      </c>
      <c r="I393">
        <v>621</v>
      </c>
      <c r="J393">
        <v>10</v>
      </c>
      <c r="K393" t="s">
        <v>77</v>
      </c>
      <c r="L393" t="s">
        <v>117</v>
      </c>
      <c r="M393">
        <v>0</v>
      </c>
      <c r="N393">
        <v>0</v>
      </c>
      <c r="O393">
        <v>0</v>
      </c>
      <c r="P393">
        <v>0</v>
      </c>
      <c r="Q393">
        <v>1</v>
      </c>
      <c r="R393">
        <v>7</v>
      </c>
      <c r="S393">
        <v>0</v>
      </c>
      <c r="T393">
        <v>3</v>
      </c>
      <c r="U393">
        <v>0</v>
      </c>
      <c r="V393">
        <v>0</v>
      </c>
      <c r="W393">
        <v>0</v>
      </c>
      <c r="X393">
        <v>0</v>
      </c>
      <c r="Y393">
        <v>0</v>
      </c>
      <c r="Z393">
        <v>0</v>
      </c>
      <c r="AA393">
        <v>0</v>
      </c>
      <c r="AB393">
        <v>0</v>
      </c>
      <c r="AC393">
        <v>0</v>
      </c>
      <c r="AD393">
        <v>0</v>
      </c>
      <c r="AE393">
        <v>0</v>
      </c>
      <c r="AF393">
        <v>0</v>
      </c>
      <c r="AG393">
        <v>0</v>
      </c>
      <c r="AH393">
        <v>0</v>
      </c>
      <c r="AI393">
        <v>0</v>
      </c>
      <c r="AJ393">
        <v>0</v>
      </c>
      <c r="AK393">
        <v>0</v>
      </c>
      <c r="AL393">
        <v>1</v>
      </c>
      <c r="AM393">
        <v>0</v>
      </c>
      <c r="AN393">
        <v>0</v>
      </c>
      <c r="AO393">
        <v>0</v>
      </c>
      <c r="AP393">
        <v>0</v>
      </c>
      <c r="AQ393">
        <v>0</v>
      </c>
      <c r="AR393">
        <v>0</v>
      </c>
      <c r="AS393">
        <v>0</v>
      </c>
      <c r="AT393">
        <v>0</v>
      </c>
      <c r="AU393">
        <v>0</v>
      </c>
      <c r="AV393">
        <v>1</v>
      </c>
      <c r="AW393">
        <v>0</v>
      </c>
      <c r="AX393">
        <v>0</v>
      </c>
      <c r="AY393">
        <v>0</v>
      </c>
      <c r="AZ393">
        <v>0</v>
      </c>
      <c r="BA393">
        <v>0</v>
      </c>
      <c r="BB393">
        <v>0</v>
      </c>
      <c r="BC393">
        <v>0</v>
      </c>
      <c r="BD393">
        <v>17</v>
      </c>
      <c r="BE393">
        <v>0</v>
      </c>
      <c r="BF393">
        <v>0</v>
      </c>
      <c r="BG393">
        <v>0</v>
      </c>
      <c r="BH393">
        <v>0</v>
      </c>
      <c r="BI393">
        <v>0</v>
      </c>
      <c r="BJ393">
        <v>0</v>
      </c>
      <c r="BK393">
        <v>0</v>
      </c>
      <c r="BL393">
        <v>1</v>
      </c>
      <c r="BM393">
        <v>0</v>
      </c>
      <c r="BN393">
        <v>28</v>
      </c>
      <c r="BO393">
        <v>364</v>
      </c>
      <c r="BP393">
        <v>122</v>
      </c>
      <c r="BQ393">
        <v>147</v>
      </c>
      <c r="BR393">
        <v>2406</v>
      </c>
      <c r="BS393">
        <v>1</v>
      </c>
      <c r="BT393">
        <v>2</v>
      </c>
      <c r="BU393">
        <v>136</v>
      </c>
      <c r="BV393">
        <v>0</v>
      </c>
      <c r="BW393">
        <v>0</v>
      </c>
      <c r="BX393">
        <v>0</v>
      </c>
      <c r="BY393">
        <v>3237</v>
      </c>
    </row>
    <row r="394" spans="1:77" hidden="1" x14ac:dyDescent="0.25">
      <c r="A394" t="str">
        <f t="shared" si="12"/>
        <v>201024 Oktatók, pedagógusokIMind (I1-I9) Iskola MIND</v>
      </c>
      <c r="B394" t="str">
        <f t="shared" si="13"/>
        <v>201024 Oktatók, pedagógusokIMind (I1-I9) Iskola MIND</v>
      </c>
      <c r="C394">
        <v>6689</v>
      </c>
      <c r="D394" t="s">
        <v>168</v>
      </c>
      <c r="E394" t="s">
        <v>169</v>
      </c>
      <c r="F394" s="4" t="s">
        <v>170</v>
      </c>
      <c r="H394" t="s">
        <v>167</v>
      </c>
      <c r="I394">
        <v>622</v>
      </c>
      <c r="J394">
        <v>11</v>
      </c>
      <c r="K394" t="s">
        <v>78</v>
      </c>
      <c r="L394" t="s">
        <v>118</v>
      </c>
      <c r="M394">
        <v>4.333333333333333</v>
      </c>
      <c r="N394">
        <v>0</v>
      </c>
      <c r="O394">
        <v>0</v>
      </c>
      <c r="P394">
        <v>0</v>
      </c>
      <c r="Q394">
        <v>11.333333333333334</v>
      </c>
      <c r="R394">
        <v>0.33333333333333331</v>
      </c>
      <c r="S394">
        <v>0</v>
      </c>
      <c r="T394">
        <v>1</v>
      </c>
      <c r="U394">
        <v>0</v>
      </c>
      <c r="V394">
        <v>0</v>
      </c>
      <c r="W394">
        <v>0</v>
      </c>
      <c r="X394">
        <v>11</v>
      </c>
      <c r="Y394">
        <v>0</v>
      </c>
      <c r="Z394">
        <v>3.333333333333333</v>
      </c>
      <c r="AA394">
        <v>0</v>
      </c>
      <c r="AB394">
        <v>21</v>
      </c>
      <c r="AC394">
        <v>16.333333333333332</v>
      </c>
      <c r="AD394">
        <v>5</v>
      </c>
      <c r="AE394">
        <v>0</v>
      </c>
      <c r="AF394">
        <v>3</v>
      </c>
      <c r="AG394">
        <v>0</v>
      </c>
      <c r="AH394">
        <v>43.666666666666671</v>
      </c>
      <c r="AI394">
        <v>0</v>
      </c>
      <c r="AJ394">
        <v>0</v>
      </c>
      <c r="AK394">
        <v>2.5</v>
      </c>
      <c r="AL394">
        <v>1</v>
      </c>
      <c r="AM394">
        <v>16</v>
      </c>
      <c r="AN394">
        <v>40</v>
      </c>
      <c r="AO394">
        <v>28.666666666666664</v>
      </c>
      <c r="AP394">
        <v>67</v>
      </c>
      <c r="AQ394">
        <v>14.666666666666666</v>
      </c>
      <c r="AR394">
        <v>10</v>
      </c>
      <c r="AS394">
        <v>0</v>
      </c>
      <c r="AT394">
        <v>158</v>
      </c>
      <c r="AU394">
        <v>65</v>
      </c>
      <c r="AV394">
        <v>680.5</v>
      </c>
      <c r="AW394">
        <v>14.666666666666666</v>
      </c>
      <c r="AX394">
        <v>0</v>
      </c>
      <c r="AY394">
        <v>0</v>
      </c>
      <c r="AZ394">
        <v>99.666666666666657</v>
      </c>
      <c r="BA394">
        <v>12</v>
      </c>
      <c r="BB394">
        <v>37</v>
      </c>
      <c r="BC394">
        <v>0</v>
      </c>
      <c r="BD394">
        <v>12</v>
      </c>
      <c r="BE394">
        <v>0</v>
      </c>
      <c r="BF394">
        <v>45</v>
      </c>
      <c r="BG394">
        <v>56.000000000000007</v>
      </c>
      <c r="BH394">
        <v>85</v>
      </c>
      <c r="BI394">
        <v>0</v>
      </c>
      <c r="BJ394">
        <v>35</v>
      </c>
      <c r="BK394">
        <v>19</v>
      </c>
      <c r="BL394">
        <v>45.999999999999993</v>
      </c>
      <c r="BM394">
        <v>0</v>
      </c>
      <c r="BN394">
        <v>119</v>
      </c>
      <c r="BO394">
        <v>8424.3333333333321</v>
      </c>
      <c r="BP394">
        <v>138051.83333333331</v>
      </c>
      <c r="BQ394">
        <v>261.5</v>
      </c>
      <c r="BR394">
        <v>2524.8333333333335</v>
      </c>
      <c r="BS394">
        <v>106.66666666666666</v>
      </c>
      <c r="BT394">
        <v>646.16666666666674</v>
      </c>
      <c r="BU394">
        <v>144</v>
      </c>
      <c r="BV394">
        <v>0</v>
      </c>
      <c r="BW394">
        <v>22.666666666666668</v>
      </c>
      <c r="BX394">
        <v>0</v>
      </c>
      <c r="BY394">
        <v>151965.99999999997</v>
      </c>
    </row>
    <row r="395" spans="1:77" hidden="1" x14ac:dyDescent="0.25">
      <c r="A395" t="str">
        <f t="shared" si="12"/>
        <v>201025 Gazdálkodási jellegű foglalkozásokIMind (I1-I9) Iskola MIND</v>
      </c>
      <c r="B395" t="str">
        <f t="shared" si="13"/>
        <v>201025 Gazdálkodási jellegű foglalkozásokIMind (I1-I9) Iskola MIND</v>
      </c>
      <c r="C395">
        <v>6690</v>
      </c>
      <c r="D395" t="s">
        <v>168</v>
      </c>
      <c r="E395" t="s">
        <v>169</v>
      </c>
      <c r="F395" s="4" t="s">
        <v>170</v>
      </c>
      <c r="H395" t="s">
        <v>167</v>
      </c>
      <c r="I395">
        <v>623</v>
      </c>
      <c r="J395">
        <v>12</v>
      </c>
      <c r="K395" t="s">
        <v>79</v>
      </c>
      <c r="L395" t="s">
        <v>119</v>
      </c>
      <c r="M395">
        <v>261.5</v>
      </c>
      <c r="N395">
        <v>21</v>
      </c>
      <c r="O395">
        <v>37</v>
      </c>
      <c r="P395">
        <v>40</v>
      </c>
      <c r="Q395">
        <v>946</v>
      </c>
      <c r="R395">
        <v>37</v>
      </c>
      <c r="S395">
        <v>73.5</v>
      </c>
      <c r="T395">
        <v>86</v>
      </c>
      <c r="U395">
        <v>67</v>
      </c>
      <c r="V395">
        <v>250</v>
      </c>
      <c r="W395">
        <v>359</v>
      </c>
      <c r="X395">
        <v>567</v>
      </c>
      <c r="Y395">
        <v>238.5</v>
      </c>
      <c r="Z395">
        <v>302.5</v>
      </c>
      <c r="AA395">
        <v>214.5</v>
      </c>
      <c r="AB395">
        <v>289</v>
      </c>
      <c r="AC395">
        <v>448.5</v>
      </c>
      <c r="AD395">
        <v>404</v>
      </c>
      <c r="AE395">
        <v>195</v>
      </c>
      <c r="AF395">
        <v>251.5</v>
      </c>
      <c r="AG395">
        <v>27</v>
      </c>
      <c r="AH395">
        <v>248</v>
      </c>
      <c r="AI395">
        <v>238.5</v>
      </c>
      <c r="AJ395">
        <v>684.5</v>
      </c>
      <c r="AK395">
        <v>181</v>
      </c>
      <c r="AL395">
        <v>111.5</v>
      </c>
      <c r="AM395">
        <v>599</v>
      </c>
      <c r="AN395">
        <v>593</v>
      </c>
      <c r="AO395">
        <v>6082.5</v>
      </c>
      <c r="AP395">
        <v>873</v>
      </c>
      <c r="AQ395">
        <v>689</v>
      </c>
      <c r="AR395">
        <v>95</v>
      </c>
      <c r="AS395">
        <v>162</v>
      </c>
      <c r="AT395">
        <v>747.5</v>
      </c>
      <c r="AU395">
        <v>516</v>
      </c>
      <c r="AV395">
        <v>163</v>
      </c>
      <c r="AW395">
        <v>375</v>
      </c>
      <c r="AX395">
        <v>156</v>
      </c>
      <c r="AY395">
        <v>676.5</v>
      </c>
      <c r="AZ395">
        <v>1213</v>
      </c>
      <c r="BA395">
        <v>3740</v>
      </c>
      <c r="BB395">
        <v>533.5</v>
      </c>
      <c r="BC395">
        <v>638</v>
      </c>
      <c r="BD395">
        <v>763</v>
      </c>
      <c r="BE395">
        <v>0</v>
      </c>
      <c r="BF395">
        <v>3517.5</v>
      </c>
      <c r="BG395">
        <v>276.5</v>
      </c>
      <c r="BH395">
        <v>196</v>
      </c>
      <c r="BI395">
        <v>1498</v>
      </c>
      <c r="BJ395">
        <v>97.5</v>
      </c>
      <c r="BK395">
        <v>363</v>
      </c>
      <c r="BL395">
        <v>438</v>
      </c>
      <c r="BM395">
        <v>137</v>
      </c>
      <c r="BN395">
        <v>861</v>
      </c>
      <c r="BO395">
        <v>5714.5</v>
      </c>
      <c r="BP395">
        <v>438</v>
      </c>
      <c r="BQ395">
        <v>315</v>
      </c>
      <c r="BR395">
        <v>100.5</v>
      </c>
      <c r="BS395">
        <v>258</v>
      </c>
      <c r="BT395">
        <v>25.5</v>
      </c>
      <c r="BU395">
        <v>101.5</v>
      </c>
      <c r="BV395">
        <v>14</v>
      </c>
      <c r="BW395">
        <v>29</v>
      </c>
      <c r="BX395">
        <v>0</v>
      </c>
      <c r="BY395">
        <v>39574.5</v>
      </c>
    </row>
    <row r="396" spans="1:77" hidden="1" x14ac:dyDescent="0.25">
      <c r="A396" t="str">
        <f t="shared" si="12"/>
        <v>201026 Jogi és társadalomtudományi foglalkozásokIMind (I1-I9) Iskola MIND</v>
      </c>
      <c r="B396" t="str">
        <f t="shared" si="13"/>
        <v>201026 Jogi és társadalomtudományi foglalkozásokIMind (I1-I9) Iskola MIND</v>
      </c>
      <c r="C396">
        <v>6691</v>
      </c>
      <c r="D396" t="s">
        <v>168</v>
      </c>
      <c r="E396" t="s">
        <v>169</v>
      </c>
      <c r="F396" s="4" t="s">
        <v>170</v>
      </c>
      <c r="H396" t="s">
        <v>167</v>
      </c>
      <c r="I396">
        <v>624</v>
      </c>
      <c r="J396">
        <v>13</v>
      </c>
      <c r="K396" t="s">
        <v>80</v>
      </c>
      <c r="L396" t="s">
        <v>120</v>
      </c>
      <c r="M396">
        <v>84.5</v>
      </c>
      <c r="N396">
        <v>48</v>
      </c>
      <c r="O396">
        <v>2</v>
      </c>
      <c r="P396">
        <v>44</v>
      </c>
      <c r="Q396">
        <v>157</v>
      </c>
      <c r="R396">
        <v>27</v>
      </c>
      <c r="S396">
        <v>5</v>
      </c>
      <c r="T396">
        <v>11</v>
      </c>
      <c r="U396">
        <v>0</v>
      </c>
      <c r="V396">
        <v>332.5</v>
      </c>
      <c r="W396">
        <v>120.5</v>
      </c>
      <c r="X396">
        <v>107</v>
      </c>
      <c r="Y396">
        <v>41</v>
      </c>
      <c r="Z396">
        <v>28.5</v>
      </c>
      <c r="AA396">
        <v>10</v>
      </c>
      <c r="AB396">
        <v>125</v>
      </c>
      <c r="AC396">
        <v>138</v>
      </c>
      <c r="AD396">
        <v>154</v>
      </c>
      <c r="AE396">
        <v>33.5</v>
      </c>
      <c r="AF396">
        <v>24.5</v>
      </c>
      <c r="AG396">
        <v>0</v>
      </c>
      <c r="AH396">
        <v>0</v>
      </c>
      <c r="AI396">
        <v>17</v>
      </c>
      <c r="AJ396">
        <v>476</v>
      </c>
      <c r="AK396">
        <v>129.5</v>
      </c>
      <c r="AL396">
        <v>56</v>
      </c>
      <c r="AM396">
        <v>215</v>
      </c>
      <c r="AN396">
        <v>255</v>
      </c>
      <c r="AO396">
        <v>360.5</v>
      </c>
      <c r="AP396">
        <v>197.5</v>
      </c>
      <c r="AQ396">
        <v>249.5</v>
      </c>
      <c r="AR396">
        <v>0</v>
      </c>
      <c r="AS396">
        <v>15</v>
      </c>
      <c r="AT396">
        <v>130</v>
      </c>
      <c r="AU396">
        <v>117</v>
      </c>
      <c r="AV396">
        <v>28</v>
      </c>
      <c r="AW396">
        <v>18</v>
      </c>
      <c r="AX396">
        <v>54.5</v>
      </c>
      <c r="AY396">
        <v>511</v>
      </c>
      <c r="AZ396">
        <v>242.5</v>
      </c>
      <c r="BA396">
        <v>1554.5</v>
      </c>
      <c r="BB396">
        <v>208</v>
      </c>
      <c r="BC396">
        <v>174</v>
      </c>
      <c r="BD396">
        <v>382</v>
      </c>
      <c r="BE396">
        <v>0</v>
      </c>
      <c r="BF396">
        <v>3619.5</v>
      </c>
      <c r="BG396">
        <v>102</v>
      </c>
      <c r="BH396">
        <v>943</v>
      </c>
      <c r="BI396">
        <v>53</v>
      </c>
      <c r="BJ396">
        <v>386</v>
      </c>
      <c r="BK396">
        <v>99</v>
      </c>
      <c r="BL396">
        <v>32.5</v>
      </c>
      <c r="BM396">
        <v>5</v>
      </c>
      <c r="BN396">
        <v>103.5</v>
      </c>
      <c r="BO396">
        <v>8262</v>
      </c>
      <c r="BP396">
        <v>1392.5</v>
      </c>
      <c r="BQ396">
        <v>614</v>
      </c>
      <c r="BR396">
        <v>287</v>
      </c>
      <c r="BS396">
        <v>331</v>
      </c>
      <c r="BT396">
        <v>16.5</v>
      </c>
      <c r="BU396">
        <v>56</v>
      </c>
      <c r="BV396">
        <v>0</v>
      </c>
      <c r="BW396">
        <v>52.5</v>
      </c>
      <c r="BX396">
        <v>0</v>
      </c>
      <c r="BY396">
        <v>23238.5</v>
      </c>
    </row>
    <row r="397" spans="1:77" hidden="1" x14ac:dyDescent="0.25">
      <c r="A397" t="str">
        <f t="shared" si="12"/>
        <v>201027 Kulturális, sport-, művészeti és vallási foglalkozások (felsőfokú képzettséghez kapcsolódó)IMind (I1-I9) Iskola MIND</v>
      </c>
      <c r="B397" t="str">
        <f t="shared" si="13"/>
        <v>201027 Kulturális, sport-, művészeti és vallási foglalkozások (felsőfokú képzettséghez kapcsolódó)IMind (I1-I9) Iskola MIND</v>
      </c>
      <c r="C397">
        <v>6692</v>
      </c>
      <c r="D397" t="s">
        <v>168</v>
      </c>
      <c r="E397" t="s">
        <v>169</v>
      </c>
      <c r="F397" s="4" t="s">
        <v>170</v>
      </c>
      <c r="H397" t="s">
        <v>167</v>
      </c>
      <c r="I397">
        <v>625</v>
      </c>
      <c r="J397">
        <v>14</v>
      </c>
      <c r="K397" t="s">
        <v>121</v>
      </c>
      <c r="L397" t="s">
        <v>122</v>
      </c>
      <c r="M397">
        <v>6</v>
      </c>
      <c r="N397">
        <v>0</v>
      </c>
      <c r="O397">
        <v>17</v>
      </c>
      <c r="P397">
        <v>0</v>
      </c>
      <c r="Q397">
        <v>0</v>
      </c>
      <c r="R397">
        <v>99</v>
      </c>
      <c r="S397">
        <v>0</v>
      </c>
      <c r="T397">
        <v>6</v>
      </c>
      <c r="U397">
        <v>42</v>
      </c>
      <c r="V397">
        <v>0</v>
      </c>
      <c r="W397">
        <v>0</v>
      </c>
      <c r="X397">
        <v>17</v>
      </c>
      <c r="Y397">
        <v>35</v>
      </c>
      <c r="Z397">
        <v>3.333333333333333</v>
      </c>
      <c r="AA397">
        <v>0</v>
      </c>
      <c r="AB397">
        <v>0</v>
      </c>
      <c r="AC397">
        <v>0</v>
      </c>
      <c r="AD397">
        <v>0</v>
      </c>
      <c r="AE397">
        <v>0</v>
      </c>
      <c r="AF397">
        <v>0</v>
      </c>
      <c r="AG397">
        <v>0</v>
      </c>
      <c r="AH397">
        <v>0</v>
      </c>
      <c r="AI397">
        <v>0</v>
      </c>
      <c r="AJ397">
        <v>5</v>
      </c>
      <c r="AK397">
        <v>25</v>
      </c>
      <c r="AL397">
        <v>0.5</v>
      </c>
      <c r="AM397">
        <v>19.666666666666664</v>
      </c>
      <c r="AN397">
        <v>38</v>
      </c>
      <c r="AO397">
        <v>154.66666666666669</v>
      </c>
      <c r="AP397">
        <v>48.666666666666671</v>
      </c>
      <c r="AQ397">
        <v>32</v>
      </c>
      <c r="AR397">
        <v>0</v>
      </c>
      <c r="AS397">
        <v>0</v>
      </c>
      <c r="AT397">
        <v>12</v>
      </c>
      <c r="AU397">
        <v>0</v>
      </c>
      <c r="AV397">
        <v>112</v>
      </c>
      <c r="AW397">
        <v>2814</v>
      </c>
      <c r="AX397">
        <v>3896</v>
      </c>
      <c r="AY397">
        <v>109</v>
      </c>
      <c r="AZ397">
        <v>499</v>
      </c>
      <c r="BA397">
        <v>68</v>
      </c>
      <c r="BB397">
        <v>32</v>
      </c>
      <c r="BC397">
        <v>0</v>
      </c>
      <c r="BD397">
        <v>52.5</v>
      </c>
      <c r="BE397">
        <v>0</v>
      </c>
      <c r="BF397">
        <v>232</v>
      </c>
      <c r="BG397">
        <v>22</v>
      </c>
      <c r="BH397">
        <v>101.83333333333333</v>
      </c>
      <c r="BI397">
        <v>297.66666666666663</v>
      </c>
      <c r="BJ397">
        <v>42</v>
      </c>
      <c r="BK397">
        <v>51</v>
      </c>
      <c r="BL397">
        <v>22</v>
      </c>
      <c r="BM397">
        <v>1</v>
      </c>
      <c r="BN397">
        <v>87</v>
      </c>
      <c r="BO397">
        <v>1016.1666666666667</v>
      </c>
      <c r="BP397">
        <v>2345.833333333333</v>
      </c>
      <c r="BQ397">
        <v>85</v>
      </c>
      <c r="BR397">
        <v>58</v>
      </c>
      <c r="BS397">
        <v>5832.666666666667</v>
      </c>
      <c r="BT397">
        <v>983</v>
      </c>
      <c r="BU397">
        <v>111</v>
      </c>
      <c r="BV397">
        <v>0</v>
      </c>
      <c r="BW397">
        <v>32</v>
      </c>
      <c r="BX397">
        <v>0</v>
      </c>
      <c r="BY397">
        <v>19463.5</v>
      </c>
    </row>
    <row r="398" spans="1:77" hidden="1" x14ac:dyDescent="0.25">
      <c r="A398" t="str">
        <f t="shared" si="12"/>
        <v>201029 Egyéb magasan képzett ügyintézőkIMind (I1-I9) Iskola MIND</v>
      </c>
      <c r="B398" t="str">
        <f t="shared" si="13"/>
        <v>201029 Egyéb magasan képzett ügyintézőkIMind (I1-I9) Iskola MIND</v>
      </c>
      <c r="C398">
        <v>6693</v>
      </c>
      <c r="D398" t="s">
        <v>168</v>
      </c>
      <c r="E398" t="s">
        <v>169</v>
      </c>
      <c r="F398" s="4" t="s">
        <v>170</v>
      </c>
      <c r="H398" t="s">
        <v>167</v>
      </c>
      <c r="I398">
        <v>626</v>
      </c>
      <c r="J398">
        <v>15</v>
      </c>
      <c r="K398" t="s">
        <v>81</v>
      </c>
      <c r="L398" t="s">
        <v>123</v>
      </c>
      <c r="M398">
        <v>119</v>
      </c>
      <c r="N398">
        <v>0</v>
      </c>
      <c r="O398">
        <v>14</v>
      </c>
      <c r="P398">
        <v>8</v>
      </c>
      <c r="Q398">
        <v>187</v>
      </c>
      <c r="R398">
        <v>56</v>
      </c>
      <c r="S398">
        <v>0</v>
      </c>
      <c r="T398">
        <v>58</v>
      </c>
      <c r="U398">
        <v>30</v>
      </c>
      <c r="V398">
        <v>310</v>
      </c>
      <c r="W398">
        <v>58</v>
      </c>
      <c r="X398">
        <v>480</v>
      </c>
      <c r="Y398">
        <v>232</v>
      </c>
      <c r="Z398">
        <v>62</v>
      </c>
      <c r="AA398">
        <v>95</v>
      </c>
      <c r="AB398">
        <v>180</v>
      </c>
      <c r="AC398">
        <v>254</v>
      </c>
      <c r="AD398">
        <v>140</v>
      </c>
      <c r="AE398">
        <v>178</v>
      </c>
      <c r="AF398">
        <v>371</v>
      </c>
      <c r="AG398">
        <v>8</v>
      </c>
      <c r="AH398">
        <v>56</v>
      </c>
      <c r="AI398">
        <v>222</v>
      </c>
      <c r="AJ398">
        <v>638</v>
      </c>
      <c r="AK398">
        <v>220</v>
      </c>
      <c r="AL398">
        <v>173</v>
      </c>
      <c r="AM398">
        <v>674</v>
      </c>
      <c r="AN398">
        <v>191</v>
      </c>
      <c r="AO398">
        <v>1072</v>
      </c>
      <c r="AP398">
        <v>182</v>
      </c>
      <c r="AQ398">
        <v>572</v>
      </c>
      <c r="AR398">
        <v>11</v>
      </c>
      <c r="AS398">
        <v>7</v>
      </c>
      <c r="AT398">
        <v>1362</v>
      </c>
      <c r="AU398">
        <v>515</v>
      </c>
      <c r="AV398">
        <v>27</v>
      </c>
      <c r="AW398">
        <v>100</v>
      </c>
      <c r="AX398">
        <v>173</v>
      </c>
      <c r="AY398">
        <v>1203</v>
      </c>
      <c r="AZ398">
        <v>941</v>
      </c>
      <c r="BA398">
        <v>1216</v>
      </c>
      <c r="BB398">
        <v>422</v>
      </c>
      <c r="BC398">
        <v>57</v>
      </c>
      <c r="BD398">
        <v>436</v>
      </c>
      <c r="BE398">
        <v>0</v>
      </c>
      <c r="BF398">
        <v>699</v>
      </c>
      <c r="BG398">
        <v>355</v>
      </c>
      <c r="BH398">
        <v>382</v>
      </c>
      <c r="BI398">
        <v>162</v>
      </c>
      <c r="BJ398">
        <v>173</v>
      </c>
      <c r="BK398">
        <v>39</v>
      </c>
      <c r="BL398">
        <v>85</v>
      </c>
      <c r="BM398">
        <v>6</v>
      </c>
      <c r="BN398">
        <v>343</v>
      </c>
      <c r="BO398">
        <v>24523</v>
      </c>
      <c r="BP398">
        <v>2339</v>
      </c>
      <c r="BQ398">
        <v>215</v>
      </c>
      <c r="BR398">
        <v>192</v>
      </c>
      <c r="BS398">
        <v>268</v>
      </c>
      <c r="BT398">
        <v>20</v>
      </c>
      <c r="BU398">
        <v>414</v>
      </c>
      <c r="BV398">
        <v>0</v>
      </c>
      <c r="BW398">
        <v>10</v>
      </c>
      <c r="BX398">
        <v>0</v>
      </c>
      <c r="BY398">
        <v>43535</v>
      </c>
    </row>
    <row r="399" spans="1:77" hidden="1" x14ac:dyDescent="0.25">
      <c r="A399" t="str">
        <f t="shared" si="12"/>
        <v>201031 Technikusok és hasonló műszaki foglalkozásokIMind (I1-I9) Iskola MIND</v>
      </c>
      <c r="B399" t="str">
        <f t="shared" si="13"/>
        <v>201031 Technikusok és hasonló műszaki foglalkozásokIMind (I1-I9) Iskola MIND</v>
      </c>
      <c r="C399">
        <v>6694</v>
      </c>
      <c r="D399" t="s">
        <v>168</v>
      </c>
      <c r="E399" t="s">
        <v>169</v>
      </c>
      <c r="F399" s="4" t="s">
        <v>170</v>
      </c>
      <c r="H399" t="s">
        <v>167</v>
      </c>
      <c r="I399">
        <v>627</v>
      </c>
      <c r="J399">
        <v>16</v>
      </c>
      <c r="K399" t="s">
        <v>82</v>
      </c>
      <c r="L399" t="s">
        <v>83</v>
      </c>
      <c r="M399">
        <v>1213.2666666666667</v>
      </c>
      <c r="N399">
        <v>276</v>
      </c>
      <c r="O399">
        <v>55</v>
      </c>
      <c r="P399">
        <v>274.63333333333327</v>
      </c>
      <c r="Q399">
        <v>3052.833333333333</v>
      </c>
      <c r="R399">
        <v>1305.7666666666667</v>
      </c>
      <c r="S399">
        <v>499.63333333333327</v>
      </c>
      <c r="T399">
        <v>373.1</v>
      </c>
      <c r="U399">
        <v>698.93333333333328</v>
      </c>
      <c r="V399">
        <v>1429.6666666666665</v>
      </c>
      <c r="W399">
        <v>3162</v>
      </c>
      <c r="X399">
        <v>3873.0666666666666</v>
      </c>
      <c r="Y399">
        <v>6644.4666666666662</v>
      </c>
      <c r="Z399">
        <v>1700.1333333333332</v>
      </c>
      <c r="AA399">
        <v>1460.8333333333335</v>
      </c>
      <c r="AB399">
        <v>4497.666666666667</v>
      </c>
      <c r="AC399">
        <v>8591.3666666666668</v>
      </c>
      <c r="AD399">
        <v>2682.1333333333328</v>
      </c>
      <c r="AE399">
        <v>3959.6333333333337</v>
      </c>
      <c r="AF399">
        <v>4688.7666666666673</v>
      </c>
      <c r="AG399">
        <v>295.39999999999998</v>
      </c>
      <c r="AH399">
        <v>1254.833333333333</v>
      </c>
      <c r="AI399">
        <v>913.83333333333326</v>
      </c>
      <c r="AJ399">
        <v>5766.3333333333321</v>
      </c>
      <c r="AK399">
        <v>3384.5</v>
      </c>
      <c r="AL399">
        <v>1507.3000000000002</v>
      </c>
      <c r="AM399">
        <v>6108.9666666666662</v>
      </c>
      <c r="AN399">
        <v>2146.7999999999997</v>
      </c>
      <c r="AO399">
        <v>4703.8999999999996</v>
      </c>
      <c r="AP399">
        <v>2984.5</v>
      </c>
      <c r="AQ399">
        <v>3556.3666666666668</v>
      </c>
      <c r="AR399">
        <v>174.16666666666669</v>
      </c>
      <c r="AS399">
        <v>408.93333333333334</v>
      </c>
      <c r="AT399">
        <v>4337.0666666666666</v>
      </c>
      <c r="AU399">
        <v>879.2</v>
      </c>
      <c r="AV399">
        <v>363.80000000000007</v>
      </c>
      <c r="AW399">
        <v>742.1</v>
      </c>
      <c r="AX399">
        <v>355.23333333333335</v>
      </c>
      <c r="AY399">
        <v>1358.3666666666666</v>
      </c>
      <c r="AZ399">
        <v>5532.5</v>
      </c>
      <c r="BA399">
        <v>1730.8666666666668</v>
      </c>
      <c r="BB399">
        <v>201.3</v>
      </c>
      <c r="BC399">
        <v>212.23333333333332</v>
      </c>
      <c r="BD399">
        <v>2741.9000000000005</v>
      </c>
      <c r="BE399">
        <v>0</v>
      </c>
      <c r="BF399">
        <v>650.16666666666674</v>
      </c>
      <c r="BG399">
        <v>5278.5</v>
      </c>
      <c r="BH399">
        <v>1034.9333333333332</v>
      </c>
      <c r="BI399">
        <v>234</v>
      </c>
      <c r="BJ399">
        <v>696.76666666666665</v>
      </c>
      <c r="BK399">
        <v>414.83333333333331</v>
      </c>
      <c r="BL399">
        <v>2171.1666666666665</v>
      </c>
      <c r="BM399">
        <v>23.166666666666668</v>
      </c>
      <c r="BN399">
        <v>1905.2</v>
      </c>
      <c r="BO399">
        <v>4688.0999999999995</v>
      </c>
      <c r="BP399">
        <v>3187.2000000000003</v>
      </c>
      <c r="BQ399">
        <v>1056.7333333333333</v>
      </c>
      <c r="BR399">
        <v>321.23333333333341</v>
      </c>
      <c r="BS399">
        <v>1010.5666666666666</v>
      </c>
      <c r="BT399">
        <v>394.29999999999995</v>
      </c>
      <c r="BU399">
        <v>78.333333333333343</v>
      </c>
      <c r="BV399">
        <v>818</v>
      </c>
      <c r="BW399">
        <v>232.83333333333331</v>
      </c>
      <c r="BX399">
        <v>0</v>
      </c>
      <c r="BY399">
        <v>126295.33333333336</v>
      </c>
    </row>
    <row r="400" spans="1:77" hidden="1" x14ac:dyDescent="0.25">
      <c r="A400" t="str">
        <f t="shared" si="12"/>
        <v>201032 Szakmai irányítók, felügyelőkIMind (I1-I9) Iskola MIND</v>
      </c>
      <c r="B400" t="str">
        <f t="shared" si="13"/>
        <v>201032 Szakmai irányítók, felügyelőkIMind (I1-I9) Iskola MIND</v>
      </c>
      <c r="C400">
        <v>6695</v>
      </c>
      <c r="D400" t="s">
        <v>168</v>
      </c>
      <c r="E400" t="s">
        <v>169</v>
      </c>
      <c r="F400" s="4" t="s">
        <v>170</v>
      </c>
      <c r="H400" t="s">
        <v>167</v>
      </c>
      <c r="I400">
        <v>628</v>
      </c>
      <c r="J400">
        <v>17</v>
      </c>
      <c r="K400" t="s">
        <v>84</v>
      </c>
      <c r="L400" t="s">
        <v>124</v>
      </c>
      <c r="M400">
        <v>268.5</v>
      </c>
      <c r="N400">
        <v>22.666666666666664</v>
      </c>
      <c r="O400">
        <v>5.6666666666666661</v>
      </c>
      <c r="P400">
        <v>86.666666666666671</v>
      </c>
      <c r="Q400">
        <v>628.16666666666663</v>
      </c>
      <c r="R400">
        <v>575.66666666666663</v>
      </c>
      <c r="S400">
        <v>70</v>
      </c>
      <c r="T400">
        <v>258.66666666666663</v>
      </c>
      <c r="U400">
        <v>138.66666666666669</v>
      </c>
      <c r="V400">
        <v>69.5</v>
      </c>
      <c r="W400">
        <v>321.66666666666663</v>
      </c>
      <c r="X400">
        <v>369</v>
      </c>
      <c r="Y400">
        <v>289.5</v>
      </c>
      <c r="Z400">
        <v>480.66666666666669</v>
      </c>
      <c r="AA400">
        <v>249.99999999999997</v>
      </c>
      <c r="AB400">
        <v>467.16666666666663</v>
      </c>
      <c r="AC400">
        <v>521</v>
      </c>
      <c r="AD400">
        <v>244.83333333333331</v>
      </c>
      <c r="AE400">
        <v>381.99999999999994</v>
      </c>
      <c r="AF400">
        <v>357.33333333333331</v>
      </c>
      <c r="AG400">
        <v>64</v>
      </c>
      <c r="AH400">
        <v>175</v>
      </c>
      <c r="AI400">
        <v>301</v>
      </c>
      <c r="AJ400">
        <v>754.83333333333326</v>
      </c>
      <c r="AK400">
        <v>68.333333333333314</v>
      </c>
      <c r="AL400">
        <v>98.5</v>
      </c>
      <c r="AM400">
        <v>1839.1666666666667</v>
      </c>
      <c r="AN400">
        <v>74</v>
      </c>
      <c r="AO400">
        <v>327.83333333333337</v>
      </c>
      <c r="AP400">
        <v>324.66666666666663</v>
      </c>
      <c r="AQ400">
        <v>191.83333333333329</v>
      </c>
      <c r="AR400">
        <v>17.333333333333332</v>
      </c>
      <c r="AS400">
        <v>1.3333333333333333</v>
      </c>
      <c r="AT400">
        <v>274.66666666666663</v>
      </c>
      <c r="AU400">
        <v>32.666666666666671</v>
      </c>
      <c r="AV400">
        <v>4777.666666666667</v>
      </c>
      <c r="AW400">
        <v>3.3333333333333335</v>
      </c>
      <c r="AX400">
        <v>15.333333333333332</v>
      </c>
      <c r="AY400">
        <v>2.6666666666666665</v>
      </c>
      <c r="AZ400">
        <v>24</v>
      </c>
      <c r="BA400">
        <v>91.166666666666671</v>
      </c>
      <c r="BB400">
        <v>7.6666666666666661</v>
      </c>
      <c r="BC400">
        <v>9.3333333333333321</v>
      </c>
      <c r="BD400">
        <v>384</v>
      </c>
      <c r="BE400">
        <v>0</v>
      </c>
      <c r="BF400">
        <v>16.666666666666664</v>
      </c>
      <c r="BG400">
        <v>109</v>
      </c>
      <c r="BH400">
        <v>41.666666666666664</v>
      </c>
      <c r="BI400">
        <v>3.333333333333333</v>
      </c>
      <c r="BJ400">
        <v>129.66666666666666</v>
      </c>
      <c r="BK400">
        <v>39.166666666666664</v>
      </c>
      <c r="BL400">
        <v>66.333333333333329</v>
      </c>
      <c r="BM400">
        <v>22.5</v>
      </c>
      <c r="BN400">
        <v>302.66666666666669</v>
      </c>
      <c r="BO400">
        <v>693.83333333333337</v>
      </c>
      <c r="BP400">
        <v>757.66666666666663</v>
      </c>
      <c r="BQ400">
        <v>230.66666666666669</v>
      </c>
      <c r="BR400">
        <v>663.49999999999989</v>
      </c>
      <c r="BS400">
        <v>13.33333333333333</v>
      </c>
      <c r="BT400">
        <v>25.333333333333332</v>
      </c>
      <c r="BU400">
        <v>8.6666666666666661</v>
      </c>
      <c r="BV400">
        <v>0</v>
      </c>
      <c r="BW400">
        <v>26.333333333333332</v>
      </c>
      <c r="BX400">
        <v>0</v>
      </c>
      <c r="BY400">
        <v>18817.999999999996</v>
      </c>
    </row>
    <row r="401" spans="1:77" hidden="1" x14ac:dyDescent="0.25">
      <c r="A401" t="str">
        <f t="shared" si="12"/>
        <v>201033 Egészségügyi foglalkozásokIMind (I1-I9) Iskola MIND</v>
      </c>
      <c r="B401" t="str">
        <f t="shared" si="13"/>
        <v>201033 Egészségügyi foglalkozásokIMind (I1-I9) Iskola MIND</v>
      </c>
      <c r="C401">
        <v>6696</v>
      </c>
      <c r="D401" t="s">
        <v>168</v>
      </c>
      <c r="E401" t="s">
        <v>169</v>
      </c>
      <c r="F401" s="4" t="s">
        <v>170</v>
      </c>
      <c r="H401" t="s">
        <v>167</v>
      </c>
      <c r="I401">
        <v>629</v>
      </c>
      <c r="J401">
        <v>18</v>
      </c>
      <c r="K401" t="s">
        <v>85</v>
      </c>
      <c r="L401" t="s">
        <v>125</v>
      </c>
      <c r="M401">
        <v>1018</v>
      </c>
      <c r="N401">
        <v>300</v>
      </c>
      <c r="O401">
        <v>15</v>
      </c>
      <c r="P401">
        <v>79</v>
      </c>
      <c r="Q401">
        <v>572.5</v>
      </c>
      <c r="R401">
        <v>186.5</v>
      </c>
      <c r="S401">
        <v>120</v>
      </c>
      <c r="T401">
        <v>56.5</v>
      </c>
      <c r="U401">
        <v>238</v>
      </c>
      <c r="V401">
        <v>7</v>
      </c>
      <c r="W401">
        <v>107.5</v>
      </c>
      <c r="X401">
        <v>183</v>
      </c>
      <c r="Y401">
        <v>198.5</v>
      </c>
      <c r="Z401">
        <v>179</v>
      </c>
      <c r="AA401">
        <v>92</v>
      </c>
      <c r="AB401">
        <v>302.5</v>
      </c>
      <c r="AC401">
        <v>346</v>
      </c>
      <c r="AD401">
        <v>179</v>
      </c>
      <c r="AE401">
        <v>257.5</v>
      </c>
      <c r="AF401">
        <v>218</v>
      </c>
      <c r="AG401">
        <v>30.5</v>
      </c>
      <c r="AH401">
        <v>1095.5</v>
      </c>
      <c r="AI401">
        <v>105</v>
      </c>
      <c r="AJ401">
        <v>310.5</v>
      </c>
      <c r="AK401">
        <v>267</v>
      </c>
      <c r="AL401">
        <v>281</v>
      </c>
      <c r="AM401">
        <v>1870.5</v>
      </c>
      <c r="AN401">
        <v>750.5</v>
      </c>
      <c r="AO401">
        <v>2519.5</v>
      </c>
      <c r="AP401">
        <v>7404.5</v>
      </c>
      <c r="AQ401">
        <v>800</v>
      </c>
      <c r="AR401">
        <v>27</v>
      </c>
      <c r="AS401">
        <v>22.5</v>
      </c>
      <c r="AT401">
        <v>742.5</v>
      </c>
      <c r="AU401">
        <v>87.5</v>
      </c>
      <c r="AV401">
        <v>623</v>
      </c>
      <c r="AW401">
        <v>90.5</v>
      </c>
      <c r="AX401">
        <v>229</v>
      </c>
      <c r="AY401">
        <v>196.5</v>
      </c>
      <c r="AZ401">
        <v>343.5</v>
      </c>
      <c r="BA401">
        <v>186</v>
      </c>
      <c r="BB401">
        <v>195</v>
      </c>
      <c r="BC401">
        <v>185.5</v>
      </c>
      <c r="BD401">
        <v>703</v>
      </c>
      <c r="BE401">
        <v>0</v>
      </c>
      <c r="BF401">
        <v>723.5</v>
      </c>
      <c r="BG401">
        <v>2143.5</v>
      </c>
      <c r="BH401">
        <v>539</v>
      </c>
      <c r="BI401">
        <v>217</v>
      </c>
      <c r="BJ401">
        <v>887.5</v>
      </c>
      <c r="BK401">
        <v>106</v>
      </c>
      <c r="BL401">
        <v>325</v>
      </c>
      <c r="BM401">
        <v>55</v>
      </c>
      <c r="BN401">
        <v>730</v>
      </c>
      <c r="BO401">
        <v>6883.5</v>
      </c>
      <c r="BP401">
        <v>6267</v>
      </c>
      <c r="BQ401">
        <v>55444</v>
      </c>
      <c r="BR401">
        <v>6087</v>
      </c>
      <c r="BS401">
        <v>325</v>
      </c>
      <c r="BT401">
        <v>344.5</v>
      </c>
      <c r="BU401">
        <v>156.5</v>
      </c>
      <c r="BV401">
        <v>93</v>
      </c>
      <c r="BW401">
        <v>999</v>
      </c>
      <c r="BX401">
        <v>0</v>
      </c>
      <c r="BY401">
        <v>106047.5</v>
      </c>
    </row>
    <row r="402" spans="1:77" hidden="1" x14ac:dyDescent="0.25">
      <c r="A402" t="str">
        <f t="shared" si="12"/>
        <v>201034 Oktatási asszisztensekIMind (I1-I9) Iskola MIND</v>
      </c>
      <c r="B402" t="str">
        <f t="shared" si="13"/>
        <v>201034 Oktatási asszisztensekIMind (I1-I9) Iskola MIND</v>
      </c>
      <c r="C402">
        <v>6697</v>
      </c>
      <c r="D402" t="s">
        <v>168</v>
      </c>
      <c r="E402" t="s">
        <v>169</v>
      </c>
      <c r="F402" s="4" t="s">
        <v>170</v>
      </c>
      <c r="H402" t="s">
        <v>167</v>
      </c>
      <c r="I402">
        <v>630</v>
      </c>
      <c r="J402">
        <v>19</v>
      </c>
      <c r="K402" t="s">
        <v>86</v>
      </c>
      <c r="L402" t="s">
        <v>126</v>
      </c>
      <c r="M402">
        <v>1.3333333333333333</v>
      </c>
      <c r="N402">
        <v>0</v>
      </c>
      <c r="O402">
        <v>0</v>
      </c>
      <c r="P402">
        <v>0</v>
      </c>
      <c r="Q402">
        <v>1.3333333333333333</v>
      </c>
      <c r="R402">
        <v>0.33333333333333331</v>
      </c>
      <c r="S402">
        <v>0</v>
      </c>
      <c r="T402">
        <v>0</v>
      </c>
      <c r="U402">
        <v>0</v>
      </c>
      <c r="V402">
        <v>0</v>
      </c>
      <c r="W402">
        <v>0</v>
      </c>
      <c r="X402">
        <v>0</v>
      </c>
      <c r="Y402">
        <v>0</v>
      </c>
      <c r="Z402">
        <v>3.333333333333333</v>
      </c>
      <c r="AA402">
        <v>0</v>
      </c>
      <c r="AB402">
        <v>1.9999999999999998</v>
      </c>
      <c r="AC402">
        <v>6.333333333333333</v>
      </c>
      <c r="AD402">
        <v>0</v>
      </c>
      <c r="AE402">
        <v>0</v>
      </c>
      <c r="AF402">
        <v>3</v>
      </c>
      <c r="AG402">
        <v>0</v>
      </c>
      <c r="AH402">
        <v>1.6666666666666665</v>
      </c>
      <c r="AI402">
        <v>0</v>
      </c>
      <c r="AJ402">
        <v>0</v>
      </c>
      <c r="AK402">
        <v>0</v>
      </c>
      <c r="AL402">
        <v>3.5</v>
      </c>
      <c r="AM402">
        <v>14</v>
      </c>
      <c r="AN402">
        <v>0</v>
      </c>
      <c r="AO402">
        <v>7.6666666666666661</v>
      </c>
      <c r="AP402">
        <v>12.5</v>
      </c>
      <c r="AQ402">
        <v>14.666666666666666</v>
      </c>
      <c r="AR402">
        <v>0</v>
      </c>
      <c r="AS402">
        <v>0</v>
      </c>
      <c r="AT402">
        <v>12</v>
      </c>
      <c r="AU402">
        <v>0</v>
      </c>
      <c r="AV402">
        <v>59.499999999999993</v>
      </c>
      <c r="AW402">
        <v>5.6666666666666661</v>
      </c>
      <c r="AX402">
        <v>0</v>
      </c>
      <c r="AY402">
        <v>0</v>
      </c>
      <c r="AZ402">
        <v>13.666666666666666</v>
      </c>
      <c r="BA402">
        <v>4</v>
      </c>
      <c r="BB402">
        <v>0</v>
      </c>
      <c r="BC402">
        <v>0</v>
      </c>
      <c r="BD402">
        <v>47</v>
      </c>
      <c r="BE402">
        <v>0</v>
      </c>
      <c r="BF402">
        <v>0</v>
      </c>
      <c r="BG402">
        <v>0</v>
      </c>
      <c r="BH402">
        <v>0</v>
      </c>
      <c r="BI402">
        <v>0</v>
      </c>
      <c r="BJ402">
        <v>10</v>
      </c>
      <c r="BK402">
        <v>0</v>
      </c>
      <c r="BL402">
        <v>0</v>
      </c>
      <c r="BM402">
        <v>0</v>
      </c>
      <c r="BN402">
        <v>18</v>
      </c>
      <c r="BO402">
        <v>720.83333333333348</v>
      </c>
      <c r="BP402">
        <v>3571.333333333333</v>
      </c>
      <c r="BQ402">
        <v>17</v>
      </c>
      <c r="BR402">
        <v>1363.3333333333333</v>
      </c>
      <c r="BS402">
        <v>12.666666666666664</v>
      </c>
      <c r="BT402">
        <v>10.666666666666668</v>
      </c>
      <c r="BU402">
        <v>51.5</v>
      </c>
      <c r="BV402">
        <v>0</v>
      </c>
      <c r="BW402">
        <v>6.1666666666666661</v>
      </c>
      <c r="BX402">
        <v>0</v>
      </c>
      <c r="BY402">
        <v>5995</v>
      </c>
    </row>
    <row r="403" spans="1:77" hidden="1" x14ac:dyDescent="0.25">
      <c r="A403" t="str">
        <f t="shared" si="12"/>
        <v>201035 Szociális gondozási és munkaerő-piaci szolgáltatási foglalkozásokIMind (I1-I9) Iskola MIND</v>
      </c>
      <c r="B403" t="str">
        <f t="shared" si="13"/>
        <v>201035 Szociális gondozási és munkaerő-piaci szolgáltatási foglalkozásokIMind (I1-I9) Iskola MIND</v>
      </c>
      <c r="C403">
        <v>6698</v>
      </c>
      <c r="D403" t="s">
        <v>168</v>
      </c>
      <c r="E403" t="s">
        <v>169</v>
      </c>
      <c r="F403" s="4" t="s">
        <v>170</v>
      </c>
      <c r="H403" t="s">
        <v>167</v>
      </c>
      <c r="I403">
        <v>631</v>
      </c>
      <c r="J403">
        <v>20</v>
      </c>
      <c r="K403" t="s">
        <v>87</v>
      </c>
      <c r="L403" t="s">
        <v>127</v>
      </c>
      <c r="M403">
        <v>2.5</v>
      </c>
      <c r="N403">
        <v>0</v>
      </c>
      <c r="O403">
        <v>2</v>
      </c>
      <c r="P403">
        <v>0</v>
      </c>
      <c r="Q403">
        <v>12</v>
      </c>
      <c r="R403">
        <v>15</v>
      </c>
      <c r="S403">
        <v>5</v>
      </c>
      <c r="T403">
        <v>0</v>
      </c>
      <c r="U403">
        <v>10</v>
      </c>
      <c r="V403">
        <v>2.5</v>
      </c>
      <c r="W403">
        <v>4.5</v>
      </c>
      <c r="X403">
        <v>1</v>
      </c>
      <c r="Y403">
        <v>0</v>
      </c>
      <c r="Z403">
        <v>0.5</v>
      </c>
      <c r="AA403">
        <v>1</v>
      </c>
      <c r="AB403">
        <v>0</v>
      </c>
      <c r="AC403">
        <v>100</v>
      </c>
      <c r="AD403">
        <v>7</v>
      </c>
      <c r="AE403">
        <v>2.5</v>
      </c>
      <c r="AF403">
        <v>11.5</v>
      </c>
      <c r="AG403">
        <v>0</v>
      </c>
      <c r="AH403">
        <v>19</v>
      </c>
      <c r="AI403">
        <v>22</v>
      </c>
      <c r="AJ403">
        <v>9</v>
      </c>
      <c r="AK403">
        <v>7.5</v>
      </c>
      <c r="AL403">
        <v>38.5</v>
      </c>
      <c r="AM403">
        <v>37</v>
      </c>
      <c r="AN403">
        <v>22</v>
      </c>
      <c r="AO403">
        <v>62.5</v>
      </c>
      <c r="AP403">
        <v>34</v>
      </c>
      <c r="AQ403">
        <v>5.5</v>
      </c>
      <c r="AR403">
        <v>0</v>
      </c>
      <c r="AS403">
        <v>0</v>
      </c>
      <c r="AT403">
        <v>4</v>
      </c>
      <c r="AU403">
        <v>0</v>
      </c>
      <c r="AV403">
        <v>29.5</v>
      </c>
      <c r="AW403">
        <v>0</v>
      </c>
      <c r="AX403">
        <v>4.5</v>
      </c>
      <c r="AY403">
        <v>12</v>
      </c>
      <c r="AZ403">
        <v>117.5</v>
      </c>
      <c r="BA403">
        <v>21.5</v>
      </c>
      <c r="BB403">
        <v>0</v>
      </c>
      <c r="BC403">
        <v>0</v>
      </c>
      <c r="BD403">
        <v>52</v>
      </c>
      <c r="BE403">
        <v>0</v>
      </c>
      <c r="BF403">
        <v>84.5</v>
      </c>
      <c r="BG403">
        <v>6</v>
      </c>
      <c r="BH403">
        <v>34</v>
      </c>
      <c r="BI403">
        <v>38</v>
      </c>
      <c r="BJ403">
        <v>231</v>
      </c>
      <c r="BK403">
        <v>0</v>
      </c>
      <c r="BL403">
        <v>156.5</v>
      </c>
      <c r="BM403">
        <v>0</v>
      </c>
      <c r="BN403">
        <v>78.5</v>
      </c>
      <c r="BO403">
        <v>6178.5</v>
      </c>
      <c r="BP403">
        <v>3596.5</v>
      </c>
      <c r="BQ403">
        <v>1317</v>
      </c>
      <c r="BR403">
        <v>25146</v>
      </c>
      <c r="BS403">
        <v>16</v>
      </c>
      <c r="BT403">
        <v>16.5</v>
      </c>
      <c r="BU403">
        <v>459.5</v>
      </c>
      <c r="BV403">
        <v>0</v>
      </c>
      <c r="BW403">
        <v>3</v>
      </c>
      <c r="BX403">
        <v>0</v>
      </c>
      <c r="BY403">
        <v>38036.5</v>
      </c>
    </row>
    <row r="404" spans="1:77" hidden="1" x14ac:dyDescent="0.25">
      <c r="A404" t="str">
        <f t="shared" si="12"/>
        <v>201036 Üzleti jellegű szolgáltatások ügyintézői, hatósági ügyintézők, ügynökökIMind (I1-I9) Iskola MIND</v>
      </c>
      <c r="B404" t="str">
        <f t="shared" si="13"/>
        <v>201036 Üzleti jellegű szolgáltatások ügyintézői, hatósági ügyintézők, ügynökökIMind (I1-I9) Iskola MIND</v>
      </c>
      <c r="C404">
        <v>6699</v>
      </c>
      <c r="D404" t="s">
        <v>168</v>
      </c>
      <c r="E404" t="s">
        <v>169</v>
      </c>
      <c r="F404" s="4" t="s">
        <v>170</v>
      </c>
      <c r="H404" t="s">
        <v>167</v>
      </c>
      <c r="I404">
        <v>632</v>
      </c>
      <c r="J404">
        <v>21</v>
      </c>
      <c r="K404" t="s">
        <v>88</v>
      </c>
      <c r="L404" t="s">
        <v>128</v>
      </c>
      <c r="M404">
        <v>2032.5000000000002</v>
      </c>
      <c r="N404">
        <v>259.8</v>
      </c>
      <c r="O404">
        <v>73.599999999999994</v>
      </c>
      <c r="P404">
        <v>407.6</v>
      </c>
      <c r="Q404">
        <v>5771.2000000000007</v>
      </c>
      <c r="R404">
        <v>990.49999999999989</v>
      </c>
      <c r="S404">
        <v>421.7</v>
      </c>
      <c r="T404">
        <v>748.09999999999991</v>
      </c>
      <c r="U404">
        <v>1389.8999999999999</v>
      </c>
      <c r="V404">
        <v>329.59999999999997</v>
      </c>
      <c r="W404">
        <v>1271.3</v>
      </c>
      <c r="X404">
        <v>798.30000000000007</v>
      </c>
      <c r="Y404">
        <v>1693.8000000000002</v>
      </c>
      <c r="Z404">
        <v>1219.7</v>
      </c>
      <c r="AA404">
        <v>766.90000000000009</v>
      </c>
      <c r="AB404">
        <v>2035</v>
      </c>
      <c r="AC404">
        <v>2753.6</v>
      </c>
      <c r="AD404">
        <v>1205.0999999999999</v>
      </c>
      <c r="AE404">
        <v>1867.5</v>
      </c>
      <c r="AF404">
        <v>1418.8000000000002</v>
      </c>
      <c r="AG404">
        <v>165</v>
      </c>
      <c r="AH404">
        <v>1284.7</v>
      </c>
      <c r="AI404">
        <v>796.5</v>
      </c>
      <c r="AJ404">
        <v>3013.7000000000003</v>
      </c>
      <c r="AK404">
        <v>1164.0999999999999</v>
      </c>
      <c r="AL404">
        <v>1420.3000000000002</v>
      </c>
      <c r="AM404">
        <v>5895.4999999999991</v>
      </c>
      <c r="AN404">
        <v>7775.9</v>
      </c>
      <c r="AO404">
        <v>27329.5</v>
      </c>
      <c r="AP404">
        <v>13194.300000000001</v>
      </c>
      <c r="AQ404">
        <v>4636.6000000000004</v>
      </c>
      <c r="AR404">
        <v>239.3</v>
      </c>
      <c r="AS404">
        <v>633.69999999999993</v>
      </c>
      <c r="AT404">
        <v>5294</v>
      </c>
      <c r="AU404">
        <v>5030.3</v>
      </c>
      <c r="AV404">
        <v>2057.1000000000004</v>
      </c>
      <c r="AW404">
        <v>1807.7</v>
      </c>
      <c r="AX404">
        <v>823.90000000000009</v>
      </c>
      <c r="AY404">
        <v>2134.6999999999998</v>
      </c>
      <c r="AZ404">
        <v>3136.6000000000004</v>
      </c>
      <c r="BA404">
        <v>24939.599999999999</v>
      </c>
      <c r="BB404">
        <v>7750.8</v>
      </c>
      <c r="BC404">
        <v>3068.6000000000004</v>
      </c>
      <c r="BD404">
        <v>5527.5</v>
      </c>
      <c r="BE404">
        <v>0</v>
      </c>
      <c r="BF404">
        <v>9959.6000000000022</v>
      </c>
      <c r="BG404">
        <v>2473.6999999999998</v>
      </c>
      <c r="BH404">
        <v>726.4</v>
      </c>
      <c r="BI404">
        <v>1491.8</v>
      </c>
      <c r="BJ404">
        <v>885.30000000000007</v>
      </c>
      <c r="BK404">
        <v>901.80000000000007</v>
      </c>
      <c r="BL404">
        <v>2633.7000000000003</v>
      </c>
      <c r="BM404">
        <v>701.2</v>
      </c>
      <c r="BN404">
        <v>5672.9</v>
      </c>
      <c r="BO404">
        <v>43383.200000000004</v>
      </c>
      <c r="BP404">
        <v>11586.200000000003</v>
      </c>
      <c r="BQ404">
        <v>2890.7000000000003</v>
      </c>
      <c r="BR404">
        <v>2377.7999999999997</v>
      </c>
      <c r="BS404">
        <v>2532.6000000000004</v>
      </c>
      <c r="BT404">
        <v>616.80000000000007</v>
      </c>
      <c r="BU404">
        <v>338.90000000000003</v>
      </c>
      <c r="BV404">
        <v>283.60000000000002</v>
      </c>
      <c r="BW404">
        <v>597.49999999999989</v>
      </c>
      <c r="BX404">
        <v>0</v>
      </c>
      <c r="BY404">
        <v>246628.10000000003</v>
      </c>
    </row>
    <row r="405" spans="1:77" hidden="1" x14ac:dyDescent="0.25">
      <c r="A405" t="str">
        <f t="shared" si="12"/>
        <v>201037 Művészeti, kulturális, sport- és vallási foglalkozásokIMind (I1-I9) Iskola MIND</v>
      </c>
      <c r="B405" t="str">
        <f t="shared" si="13"/>
        <v>201037 Művészeti, kulturális, sport- és vallási foglalkozásokIMind (I1-I9) Iskola MIND</v>
      </c>
      <c r="C405">
        <v>6700</v>
      </c>
      <c r="D405" t="s">
        <v>168</v>
      </c>
      <c r="E405" t="s">
        <v>169</v>
      </c>
      <c r="F405" s="4" t="s">
        <v>170</v>
      </c>
      <c r="H405" t="s">
        <v>167</v>
      </c>
      <c r="I405">
        <v>633</v>
      </c>
      <c r="J405">
        <v>22</v>
      </c>
      <c r="K405" t="s">
        <v>89</v>
      </c>
      <c r="L405" t="s">
        <v>129</v>
      </c>
      <c r="M405">
        <v>19.333333333333332</v>
      </c>
      <c r="N405">
        <v>0</v>
      </c>
      <c r="O405">
        <v>0</v>
      </c>
      <c r="P405">
        <v>1.6666666666666665</v>
      </c>
      <c r="Q405">
        <v>34</v>
      </c>
      <c r="R405">
        <v>5</v>
      </c>
      <c r="S405">
        <v>12</v>
      </c>
      <c r="T405">
        <v>12</v>
      </c>
      <c r="U405">
        <v>218.66666666666666</v>
      </c>
      <c r="V405">
        <v>0</v>
      </c>
      <c r="W405">
        <v>24</v>
      </c>
      <c r="X405">
        <v>22</v>
      </c>
      <c r="Y405">
        <v>17</v>
      </c>
      <c r="Z405">
        <v>9.3333333333333321</v>
      </c>
      <c r="AA405">
        <v>0</v>
      </c>
      <c r="AB405">
        <v>0</v>
      </c>
      <c r="AC405">
        <v>17.5</v>
      </c>
      <c r="AD405">
        <v>5</v>
      </c>
      <c r="AE405">
        <v>0</v>
      </c>
      <c r="AF405">
        <v>0</v>
      </c>
      <c r="AG405">
        <v>0</v>
      </c>
      <c r="AH405">
        <v>39</v>
      </c>
      <c r="AI405">
        <v>31</v>
      </c>
      <c r="AJ405">
        <v>0</v>
      </c>
      <c r="AK405">
        <v>5.333333333333333</v>
      </c>
      <c r="AL405">
        <v>23.5</v>
      </c>
      <c r="AM405">
        <v>31.666666666666664</v>
      </c>
      <c r="AN405">
        <v>11.333333333333332</v>
      </c>
      <c r="AO405">
        <v>191.16666666666666</v>
      </c>
      <c r="AP405">
        <v>896.66666666666663</v>
      </c>
      <c r="AQ405">
        <v>37</v>
      </c>
      <c r="AR405">
        <v>10</v>
      </c>
      <c r="AS405">
        <v>0</v>
      </c>
      <c r="AT405">
        <v>43.333333333333329</v>
      </c>
      <c r="AU405">
        <v>0</v>
      </c>
      <c r="AV405">
        <v>104.5</v>
      </c>
      <c r="AW405">
        <v>373.16666666666663</v>
      </c>
      <c r="AX405">
        <v>1515.3333333333333</v>
      </c>
      <c r="AY405">
        <v>29.333333333333336</v>
      </c>
      <c r="AZ405">
        <v>188</v>
      </c>
      <c r="BA405">
        <v>22.333333333333332</v>
      </c>
      <c r="BB405">
        <v>0</v>
      </c>
      <c r="BC405">
        <v>0</v>
      </c>
      <c r="BD405">
        <v>61.999999999999993</v>
      </c>
      <c r="BE405">
        <v>0</v>
      </c>
      <c r="BF405">
        <v>132.33333333333331</v>
      </c>
      <c r="BG405">
        <v>0</v>
      </c>
      <c r="BH405">
        <v>1.8333333333333333</v>
      </c>
      <c r="BI405">
        <v>237.66666666666669</v>
      </c>
      <c r="BJ405">
        <v>44</v>
      </c>
      <c r="BK405">
        <v>33.333333333333329</v>
      </c>
      <c r="BL405">
        <v>10</v>
      </c>
      <c r="BM405">
        <v>0.66666666666666663</v>
      </c>
      <c r="BN405">
        <v>128.66666666666666</v>
      </c>
      <c r="BO405">
        <v>606.50000000000011</v>
      </c>
      <c r="BP405">
        <v>548.5</v>
      </c>
      <c r="BQ405">
        <v>31.5</v>
      </c>
      <c r="BR405">
        <v>15.333333333333334</v>
      </c>
      <c r="BS405">
        <v>3403.5</v>
      </c>
      <c r="BT405">
        <v>1339.5</v>
      </c>
      <c r="BU405">
        <v>105.66666666666666</v>
      </c>
      <c r="BV405">
        <v>14.333333333333332</v>
      </c>
      <c r="BW405">
        <v>7</v>
      </c>
      <c r="BX405">
        <v>0</v>
      </c>
      <c r="BY405">
        <v>10672.5</v>
      </c>
    </row>
    <row r="406" spans="1:77" hidden="1" x14ac:dyDescent="0.25">
      <c r="A406" t="str">
        <f t="shared" si="12"/>
        <v>201039 Egyéb ügyintézőkIMind (I1-I9) Iskola MIND</v>
      </c>
      <c r="B406" t="str">
        <f t="shared" si="13"/>
        <v>201039 Egyéb ügyintézőkIMind (I1-I9) Iskola MIND</v>
      </c>
      <c r="C406">
        <v>6701</v>
      </c>
      <c r="D406" t="s">
        <v>168</v>
      </c>
      <c r="E406" t="s">
        <v>169</v>
      </c>
      <c r="F406" s="4" t="s">
        <v>170</v>
      </c>
      <c r="H406" t="s">
        <v>167</v>
      </c>
      <c r="I406">
        <v>634</v>
      </c>
      <c r="J406">
        <v>23</v>
      </c>
      <c r="K406" t="s">
        <v>90</v>
      </c>
      <c r="L406" t="s">
        <v>91</v>
      </c>
      <c r="M406">
        <v>77</v>
      </c>
      <c r="N406">
        <v>10.200000000000001</v>
      </c>
      <c r="O406">
        <v>2.4000000000000004</v>
      </c>
      <c r="P406">
        <v>6.4</v>
      </c>
      <c r="Q406">
        <v>99.800000000000011</v>
      </c>
      <c r="R406">
        <v>33</v>
      </c>
      <c r="S406">
        <v>26.8</v>
      </c>
      <c r="T406">
        <v>45.400000000000006</v>
      </c>
      <c r="U406">
        <v>25.599999999999998</v>
      </c>
      <c r="V406">
        <v>13.4</v>
      </c>
      <c r="W406">
        <v>33.200000000000003</v>
      </c>
      <c r="X406">
        <v>31.200000000000003</v>
      </c>
      <c r="Y406">
        <v>53.2</v>
      </c>
      <c r="Z406">
        <v>52.8</v>
      </c>
      <c r="AA406">
        <v>13.600000000000001</v>
      </c>
      <c r="AB406">
        <v>83.000000000000014</v>
      </c>
      <c r="AC406">
        <v>117.4</v>
      </c>
      <c r="AD406">
        <v>16.399999999999999</v>
      </c>
      <c r="AE406">
        <v>51.000000000000007</v>
      </c>
      <c r="AF406">
        <v>38.199999999999996</v>
      </c>
      <c r="AG406">
        <v>0</v>
      </c>
      <c r="AH406">
        <v>87.8</v>
      </c>
      <c r="AI406">
        <v>25</v>
      </c>
      <c r="AJ406">
        <v>43.8</v>
      </c>
      <c r="AK406">
        <v>36.4</v>
      </c>
      <c r="AL406">
        <v>57.2</v>
      </c>
      <c r="AM406">
        <v>267.00000000000006</v>
      </c>
      <c r="AN406">
        <v>185.6</v>
      </c>
      <c r="AO406">
        <v>491.00000000000006</v>
      </c>
      <c r="AP406">
        <v>306.2</v>
      </c>
      <c r="AQ406">
        <v>165.39999999999998</v>
      </c>
      <c r="AR406">
        <v>13.200000000000001</v>
      </c>
      <c r="AS406">
        <v>19.8</v>
      </c>
      <c r="AT406">
        <v>292.00000000000006</v>
      </c>
      <c r="AU406">
        <v>51.2</v>
      </c>
      <c r="AV406">
        <v>83.40000000000002</v>
      </c>
      <c r="AW406">
        <v>157.80000000000001</v>
      </c>
      <c r="AX406">
        <v>24.6</v>
      </c>
      <c r="AY406">
        <v>187.8</v>
      </c>
      <c r="AZ406">
        <v>146.4</v>
      </c>
      <c r="BA406">
        <v>368.4</v>
      </c>
      <c r="BB406">
        <v>128.20000000000002</v>
      </c>
      <c r="BC406">
        <v>55.400000000000006</v>
      </c>
      <c r="BD406">
        <v>192.99999999999997</v>
      </c>
      <c r="BE406">
        <v>0</v>
      </c>
      <c r="BF406">
        <v>412.40000000000003</v>
      </c>
      <c r="BG406">
        <v>254.80000000000004</v>
      </c>
      <c r="BH406">
        <v>46.6</v>
      </c>
      <c r="BI406">
        <v>109.2</v>
      </c>
      <c r="BJ406">
        <v>50.2</v>
      </c>
      <c r="BK406">
        <v>20.200000000000003</v>
      </c>
      <c r="BL406">
        <v>191.8</v>
      </c>
      <c r="BM406">
        <v>37.800000000000004</v>
      </c>
      <c r="BN406">
        <v>421.59999999999997</v>
      </c>
      <c r="BO406">
        <v>5844.7999999999993</v>
      </c>
      <c r="BP406">
        <v>872.8</v>
      </c>
      <c r="BQ406">
        <v>182.8</v>
      </c>
      <c r="BR406">
        <v>103.2</v>
      </c>
      <c r="BS406">
        <v>150.4</v>
      </c>
      <c r="BT406">
        <v>23.200000000000003</v>
      </c>
      <c r="BU406">
        <v>41.600000000000009</v>
      </c>
      <c r="BV406">
        <v>10.400000000000002</v>
      </c>
      <c r="BW406">
        <v>12</v>
      </c>
      <c r="BX406">
        <v>0</v>
      </c>
      <c r="BY406">
        <v>13002.4</v>
      </c>
    </row>
    <row r="407" spans="1:77" hidden="1" x14ac:dyDescent="0.25">
      <c r="A407" t="str">
        <f t="shared" si="12"/>
        <v>201041 Irodai, ügyviteli foglalkozásokIMind (I1-I9) Iskola MIND</v>
      </c>
      <c r="B407" t="str">
        <f t="shared" si="13"/>
        <v>201041 Irodai, ügyviteli foglalkozásokIMind (I1-I9) Iskola MIND</v>
      </c>
      <c r="C407">
        <v>6702</v>
      </c>
      <c r="D407" t="s">
        <v>168</v>
      </c>
      <c r="E407" t="s">
        <v>169</v>
      </c>
      <c r="F407" s="4" t="s">
        <v>170</v>
      </c>
      <c r="H407" t="s">
        <v>167</v>
      </c>
      <c r="I407">
        <v>635</v>
      </c>
      <c r="J407">
        <v>24</v>
      </c>
      <c r="K407" t="s">
        <v>92</v>
      </c>
      <c r="L407" t="s">
        <v>130</v>
      </c>
      <c r="M407">
        <v>3307.5</v>
      </c>
      <c r="N407">
        <v>534</v>
      </c>
      <c r="O407">
        <v>97</v>
      </c>
      <c r="P407">
        <v>396</v>
      </c>
      <c r="Q407">
        <v>2763.5</v>
      </c>
      <c r="R407">
        <v>925</v>
      </c>
      <c r="S407">
        <v>571</v>
      </c>
      <c r="T407">
        <v>352.5</v>
      </c>
      <c r="U407">
        <v>844.5</v>
      </c>
      <c r="V407">
        <v>91</v>
      </c>
      <c r="W407">
        <v>482.5</v>
      </c>
      <c r="X407">
        <v>479.5</v>
      </c>
      <c r="Y407">
        <v>730.5</v>
      </c>
      <c r="Z407">
        <v>719</v>
      </c>
      <c r="AA407">
        <v>163.5</v>
      </c>
      <c r="AB407">
        <v>1529.5</v>
      </c>
      <c r="AC407">
        <v>1696</v>
      </c>
      <c r="AD407">
        <v>470</v>
      </c>
      <c r="AE407">
        <v>1181</v>
      </c>
      <c r="AF407">
        <v>851</v>
      </c>
      <c r="AG407">
        <v>97.5</v>
      </c>
      <c r="AH407">
        <v>735</v>
      </c>
      <c r="AI407">
        <v>384</v>
      </c>
      <c r="AJ407">
        <v>1372</v>
      </c>
      <c r="AK407">
        <v>1221.5</v>
      </c>
      <c r="AL407">
        <v>1168</v>
      </c>
      <c r="AM407">
        <v>5057.5</v>
      </c>
      <c r="AN407">
        <v>3115.5</v>
      </c>
      <c r="AO407">
        <v>9485.5</v>
      </c>
      <c r="AP407">
        <v>5943.5</v>
      </c>
      <c r="AQ407">
        <v>5113.5</v>
      </c>
      <c r="AR407">
        <v>117</v>
      </c>
      <c r="AS407">
        <v>189</v>
      </c>
      <c r="AT407">
        <v>3134.5</v>
      </c>
      <c r="AU407">
        <v>11254.5</v>
      </c>
      <c r="AV407">
        <v>1677.5</v>
      </c>
      <c r="AW407">
        <v>542</v>
      </c>
      <c r="AX407">
        <v>878.5</v>
      </c>
      <c r="AY407">
        <v>708.5</v>
      </c>
      <c r="AZ407">
        <v>3291</v>
      </c>
      <c r="BA407">
        <v>1949.5</v>
      </c>
      <c r="BB407">
        <v>747.5</v>
      </c>
      <c r="BC407">
        <v>1431</v>
      </c>
      <c r="BD407">
        <v>3200</v>
      </c>
      <c r="BE407">
        <v>0</v>
      </c>
      <c r="BF407">
        <v>12138</v>
      </c>
      <c r="BG407">
        <v>1889.5</v>
      </c>
      <c r="BH407">
        <v>607</v>
      </c>
      <c r="BI407">
        <v>723.5</v>
      </c>
      <c r="BJ407">
        <v>759.5</v>
      </c>
      <c r="BK407">
        <v>437.5</v>
      </c>
      <c r="BL407">
        <v>1428</v>
      </c>
      <c r="BM407">
        <v>260.5</v>
      </c>
      <c r="BN407">
        <v>2520.5</v>
      </c>
      <c r="BO407">
        <v>14283.5</v>
      </c>
      <c r="BP407">
        <v>5461.5</v>
      </c>
      <c r="BQ407">
        <v>4335</v>
      </c>
      <c r="BR407">
        <v>929.5</v>
      </c>
      <c r="BS407">
        <v>2395.5</v>
      </c>
      <c r="BT407">
        <v>642.5</v>
      </c>
      <c r="BU407">
        <v>247.5</v>
      </c>
      <c r="BV407">
        <v>205</v>
      </c>
      <c r="BW407">
        <v>371</v>
      </c>
      <c r="BX407">
        <v>0</v>
      </c>
      <c r="BY407">
        <v>130633.5</v>
      </c>
    </row>
    <row r="408" spans="1:77" hidden="1" x14ac:dyDescent="0.25">
      <c r="A408" t="str">
        <f t="shared" si="12"/>
        <v>201042 Ügyfélkapcsolati foglalkozásokIMind (I1-I9) Iskola MIND</v>
      </c>
      <c r="B408" t="str">
        <f t="shared" si="13"/>
        <v>201042 Ügyfélkapcsolati foglalkozásokIMind (I1-I9) Iskola MIND</v>
      </c>
      <c r="C408">
        <v>6703</v>
      </c>
      <c r="D408" t="s">
        <v>168</v>
      </c>
      <c r="E408" t="s">
        <v>169</v>
      </c>
      <c r="F408" s="4" t="s">
        <v>170</v>
      </c>
      <c r="H408" t="s">
        <v>167</v>
      </c>
      <c r="I408">
        <v>636</v>
      </c>
      <c r="J408">
        <v>25</v>
      </c>
      <c r="K408" t="s">
        <v>93</v>
      </c>
      <c r="L408" t="s">
        <v>131</v>
      </c>
      <c r="M408">
        <v>291.33333333333331</v>
      </c>
      <c r="N408">
        <v>56.5</v>
      </c>
      <c r="O408">
        <v>0</v>
      </c>
      <c r="P408">
        <v>113.66666666666666</v>
      </c>
      <c r="Q408">
        <v>315</v>
      </c>
      <c r="R408">
        <v>124</v>
      </c>
      <c r="S408">
        <v>117</v>
      </c>
      <c r="T408">
        <v>57.5</v>
      </c>
      <c r="U408">
        <v>220.66666666666666</v>
      </c>
      <c r="V408">
        <v>35</v>
      </c>
      <c r="W408">
        <v>43.5</v>
      </c>
      <c r="X408">
        <v>6</v>
      </c>
      <c r="Y408">
        <v>101.5</v>
      </c>
      <c r="Z408">
        <v>120.5</v>
      </c>
      <c r="AA408">
        <v>13</v>
      </c>
      <c r="AB408">
        <v>206</v>
      </c>
      <c r="AC408">
        <v>177.5</v>
      </c>
      <c r="AD408">
        <v>62</v>
      </c>
      <c r="AE408">
        <v>229.5</v>
      </c>
      <c r="AF408">
        <v>113.5</v>
      </c>
      <c r="AG408">
        <v>12</v>
      </c>
      <c r="AH408">
        <v>255.5</v>
      </c>
      <c r="AI408">
        <v>142.5</v>
      </c>
      <c r="AJ408">
        <v>272.5</v>
      </c>
      <c r="AK408">
        <v>228.83333333333331</v>
      </c>
      <c r="AL408">
        <v>194.5</v>
      </c>
      <c r="AM408">
        <v>760</v>
      </c>
      <c r="AN408">
        <v>964.83333333333326</v>
      </c>
      <c r="AO408">
        <v>2474.5</v>
      </c>
      <c r="AP408">
        <v>1129</v>
      </c>
      <c r="AQ408">
        <v>780.5</v>
      </c>
      <c r="AR408">
        <v>153.5</v>
      </c>
      <c r="AS408">
        <v>0</v>
      </c>
      <c r="AT408">
        <v>686.83333333333326</v>
      </c>
      <c r="AU408">
        <v>11378.5</v>
      </c>
      <c r="AV408">
        <v>1979.5</v>
      </c>
      <c r="AW408">
        <v>571.16666666666663</v>
      </c>
      <c r="AX408">
        <v>294.33333333333331</v>
      </c>
      <c r="AY408">
        <v>1267.3333333333333</v>
      </c>
      <c r="AZ408">
        <v>1656.5</v>
      </c>
      <c r="BA408">
        <v>6230.3333333333339</v>
      </c>
      <c r="BB408">
        <v>360.5</v>
      </c>
      <c r="BC408">
        <v>954.5</v>
      </c>
      <c r="BD408">
        <v>1225.0000000000002</v>
      </c>
      <c r="BE408">
        <v>0</v>
      </c>
      <c r="BF408">
        <v>1444.8333333333333</v>
      </c>
      <c r="BG408">
        <v>320.5</v>
      </c>
      <c r="BH408">
        <v>108</v>
      </c>
      <c r="BI408">
        <v>373.5</v>
      </c>
      <c r="BJ408">
        <v>143</v>
      </c>
      <c r="BK408">
        <v>61.833333333333329</v>
      </c>
      <c r="BL408">
        <v>2251.5</v>
      </c>
      <c r="BM408">
        <v>2937.166666666667</v>
      </c>
      <c r="BN408">
        <v>1668.1666666666667</v>
      </c>
      <c r="BO408">
        <v>4555.3333333333339</v>
      </c>
      <c r="BP408">
        <v>1469.6666666666665</v>
      </c>
      <c r="BQ408">
        <v>1183.5</v>
      </c>
      <c r="BR408">
        <v>139.83333333333331</v>
      </c>
      <c r="BS408">
        <v>622.33333333333337</v>
      </c>
      <c r="BT408">
        <v>626</v>
      </c>
      <c r="BU408">
        <v>212.66666666666669</v>
      </c>
      <c r="BV408">
        <v>106.33333333333333</v>
      </c>
      <c r="BW408">
        <v>320.5</v>
      </c>
      <c r="BX408">
        <v>0</v>
      </c>
      <c r="BY408">
        <v>54921</v>
      </c>
    </row>
    <row r="409" spans="1:77" hidden="1" x14ac:dyDescent="0.25">
      <c r="A409" t="str">
        <f t="shared" si="12"/>
        <v>201051 Kereskedelmi és vendéglátó-ipari foglalkozásokIMind (I1-I9) Iskola MIND</v>
      </c>
      <c r="B409" t="str">
        <f t="shared" si="13"/>
        <v>201051 Kereskedelmi és vendéglátó-ipari foglalkozásokIMind (I1-I9) Iskola MIND</v>
      </c>
      <c r="C409">
        <v>6704</v>
      </c>
      <c r="D409" t="s">
        <v>168</v>
      </c>
      <c r="E409" t="s">
        <v>169</v>
      </c>
      <c r="F409" s="4" t="s">
        <v>170</v>
      </c>
      <c r="H409" t="s">
        <v>167</v>
      </c>
      <c r="I409">
        <v>637</v>
      </c>
      <c r="J409">
        <v>26</v>
      </c>
      <c r="K409" t="s">
        <v>94</v>
      </c>
      <c r="L409" t="s">
        <v>132</v>
      </c>
      <c r="M409">
        <v>1485.5000000000002</v>
      </c>
      <c r="N409">
        <v>131</v>
      </c>
      <c r="O409">
        <v>60</v>
      </c>
      <c r="P409">
        <v>160</v>
      </c>
      <c r="Q409">
        <v>5895.1</v>
      </c>
      <c r="R409">
        <v>774.19999999999993</v>
      </c>
      <c r="S409">
        <v>125.4</v>
      </c>
      <c r="T409">
        <v>257.60000000000002</v>
      </c>
      <c r="U409">
        <v>494.20000000000005</v>
      </c>
      <c r="V409">
        <v>2</v>
      </c>
      <c r="W409">
        <v>36.4</v>
      </c>
      <c r="X409">
        <v>104.4</v>
      </c>
      <c r="Y409">
        <v>377.4</v>
      </c>
      <c r="Z409">
        <v>384.2</v>
      </c>
      <c r="AA409">
        <v>22</v>
      </c>
      <c r="AB409">
        <v>661.4</v>
      </c>
      <c r="AC409">
        <v>120</v>
      </c>
      <c r="AD409">
        <v>47</v>
      </c>
      <c r="AE409">
        <v>15.2</v>
      </c>
      <c r="AF409">
        <v>19.899999999999999</v>
      </c>
      <c r="AG409">
        <v>10</v>
      </c>
      <c r="AH409">
        <v>934.8</v>
      </c>
      <c r="AI409">
        <v>269</v>
      </c>
      <c r="AJ409">
        <v>75.2</v>
      </c>
      <c r="AK409">
        <v>63.5</v>
      </c>
      <c r="AL409">
        <v>141.80000000000001</v>
      </c>
      <c r="AM409">
        <v>3200.9</v>
      </c>
      <c r="AN409">
        <v>7737.0999999999995</v>
      </c>
      <c r="AO409">
        <v>26348.600000000002</v>
      </c>
      <c r="AP409">
        <v>136023.79999999999</v>
      </c>
      <c r="AQ409">
        <v>1385</v>
      </c>
      <c r="AR409">
        <v>357.5</v>
      </c>
      <c r="AS409">
        <v>190</v>
      </c>
      <c r="AT409">
        <v>621</v>
      </c>
      <c r="AU409">
        <v>275.39999999999998</v>
      </c>
      <c r="AV409">
        <v>42527.700000000004</v>
      </c>
      <c r="AW409">
        <v>153</v>
      </c>
      <c r="AX409">
        <v>135</v>
      </c>
      <c r="AY409">
        <v>147</v>
      </c>
      <c r="AZ409">
        <v>836</v>
      </c>
      <c r="BA409">
        <v>166.5</v>
      </c>
      <c r="BB409">
        <v>0</v>
      </c>
      <c r="BC409">
        <v>423.4</v>
      </c>
      <c r="BD409">
        <v>3197.7000000000003</v>
      </c>
      <c r="BE409">
        <v>0</v>
      </c>
      <c r="BF409">
        <v>372</v>
      </c>
      <c r="BG409">
        <v>408</v>
      </c>
      <c r="BH409">
        <v>2</v>
      </c>
      <c r="BI409">
        <v>297</v>
      </c>
      <c r="BJ409">
        <v>1319</v>
      </c>
      <c r="BK409">
        <v>413.3</v>
      </c>
      <c r="BL409">
        <v>542.6</v>
      </c>
      <c r="BM409">
        <v>225.7</v>
      </c>
      <c r="BN409">
        <v>2145.1</v>
      </c>
      <c r="BO409">
        <v>1047.5</v>
      </c>
      <c r="BP409">
        <v>933.1</v>
      </c>
      <c r="BQ409">
        <v>560.19999999999993</v>
      </c>
      <c r="BR409">
        <v>719</v>
      </c>
      <c r="BS409">
        <v>598.9</v>
      </c>
      <c r="BT409">
        <v>531.5</v>
      </c>
      <c r="BU409">
        <v>37</v>
      </c>
      <c r="BV409">
        <v>657</v>
      </c>
      <c r="BW409">
        <v>855.5</v>
      </c>
      <c r="BX409">
        <v>0</v>
      </c>
      <c r="BY409">
        <v>248057.2</v>
      </c>
    </row>
    <row r="410" spans="1:77" hidden="1" x14ac:dyDescent="0.25">
      <c r="A410" t="str">
        <f t="shared" si="12"/>
        <v>201052 Szolgáltatási foglalkozásokIMind (I1-I9) Iskola MIND</v>
      </c>
      <c r="B410" t="str">
        <f t="shared" si="13"/>
        <v>201052 Szolgáltatási foglalkozásokIMind (I1-I9) Iskola MIND</v>
      </c>
      <c r="C410">
        <v>6705</v>
      </c>
      <c r="D410" t="s">
        <v>168</v>
      </c>
      <c r="E410" t="s">
        <v>169</v>
      </c>
      <c r="F410" s="4" t="s">
        <v>170</v>
      </c>
      <c r="H410" t="s">
        <v>167</v>
      </c>
      <c r="I410">
        <v>638</v>
      </c>
      <c r="J410">
        <v>27</v>
      </c>
      <c r="K410" t="s">
        <v>95</v>
      </c>
      <c r="L410" t="s">
        <v>133</v>
      </c>
      <c r="M410">
        <v>437.66666666666669</v>
      </c>
      <c r="N410">
        <v>50</v>
      </c>
      <c r="O410">
        <v>141</v>
      </c>
      <c r="P410">
        <v>133.66666666666666</v>
      </c>
      <c r="Q410">
        <v>159.66666666666666</v>
      </c>
      <c r="R410">
        <v>37.5</v>
      </c>
      <c r="S410">
        <v>3.5</v>
      </c>
      <c r="T410">
        <v>28</v>
      </c>
      <c r="U410">
        <v>79.166666666666657</v>
      </c>
      <c r="V410">
        <v>8.5</v>
      </c>
      <c r="W410">
        <v>72.333333333333329</v>
      </c>
      <c r="X410">
        <v>166.16666666666666</v>
      </c>
      <c r="Y410">
        <v>70.333333333333329</v>
      </c>
      <c r="Z410">
        <v>102.16666666666666</v>
      </c>
      <c r="AA410">
        <v>45.166666666666664</v>
      </c>
      <c r="AB410">
        <v>82.5</v>
      </c>
      <c r="AC410">
        <v>214.66666666666666</v>
      </c>
      <c r="AD410">
        <v>119.66666666666667</v>
      </c>
      <c r="AE410">
        <v>93.666666666666657</v>
      </c>
      <c r="AF410">
        <v>108.50000000000001</v>
      </c>
      <c r="AG410">
        <v>6</v>
      </c>
      <c r="AH410">
        <v>229.33333333333334</v>
      </c>
      <c r="AI410">
        <v>42.666666666666664</v>
      </c>
      <c r="AJ410">
        <v>421.33333333333331</v>
      </c>
      <c r="AK410">
        <v>2367.6666666666665</v>
      </c>
      <c r="AL410">
        <v>874.66666666666674</v>
      </c>
      <c r="AM410">
        <v>626.5</v>
      </c>
      <c r="AN410">
        <v>396.5</v>
      </c>
      <c r="AO410">
        <v>1064.5</v>
      </c>
      <c r="AP410">
        <v>2139.1666666666665</v>
      </c>
      <c r="AQ410">
        <v>3866.1666666666665</v>
      </c>
      <c r="AR410">
        <v>81</v>
      </c>
      <c r="AS410">
        <v>223</v>
      </c>
      <c r="AT410">
        <v>1656.8333333333335</v>
      </c>
      <c r="AU410">
        <v>2590</v>
      </c>
      <c r="AV410">
        <v>1110.0000000000002</v>
      </c>
      <c r="AW410">
        <v>115</v>
      </c>
      <c r="AX410">
        <v>95.333333333333343</v>
      </c>
      <c r="AY410">
        <v>132.83333333333331</v>
      </c>
      <c r="AZ410">
        <v>163.66666666666666</v>
      </c>
      <c r="BA410">
        <v>581.16666666666663</v>
      </c>
      <c r="BB410">
        <v>33.333333333333336</v>
      </c>
      <c r="BC410">
        <v>39</v>
      </c>
      <c r="BD410">
        <v>1986.8333333333335</v>
      </c>
      <c r="BE410">
        <v>0</v>
      </c>
      <c r="BF410">
        <v>251.5</v>
      </c>
      <c r="BG410">
        <v>207.50000000000003</v>
      </c>
      <c r="BH410">
        <v>43.5</v>
      </c>
      <c r="BI410">
        <v>3</v>
      </c>
      <c r="BJ410">
        <v>504.16666666666663</v>
      </c>
      <c r="BK410">
        <v>163.66666666666669</v>
      </c>
      <c r="BL410">
        <v>371.5</v>
      </c>
      <c r="BM410">
        <v>72.333333333333343</v>
      </c>
      <c r="BN410">
        <v>10809.833333333332</v>
      </c>
      <c r="BO410">
        <v>8513.8333333333321</v>
      </c>
      <c r="BP410">
        <v>12767.333333333336</v>
      </c>
      <c r="BQ410">
        <v>6985.6666666666661</v>
      </c>
      <c r="BR410">
        <v>3207.8333333333339</v>
      </c>
      <c r="BS410">
        <v>1312.8333333333333</v>
      </c>
      <c r="BT410">
        <v>667.83333333333326</v>
      </c>
      <c r="BU410">
        <v>82.333333333333329</v>
      </c>
      <c r="BV410">
        <v>149.33333333333331</v>
      </c>
      <c r="BW410">
        <v>7837.166666666667</v>
      </c>
      <c r="BX410">
        <v>0</v>
      </c>
      <c r="BY410">
        <v>76947.499999999971</v>
      </c>
    </row>
    <row r="411" spans="1:77" hidden="1" x14ac:dyDescent="0.25">
      <c r="A411" t="str">
        <f t="shared" si="12"/>
        <v>201061 Mezőgazdasági foglalkozásokIMind (I1-I9) Iskola MIND</v>
      </c>
      <c r="B411" t="str">
        <f t="shared" si="13"/>
        <v>201061 Mezőgazdasági foglalkozásokIMind (I1-I9) Iskola MIND</v>
      </c>
      <c r="C411">
        <v>6706</v>
      </c>
      <c r="D411" t="s">
        <v>168</v>
      </c>
      <c r="E411" t="s">
        <v>169</v>
      </c>
      <c r="F411" s="4" t="s">
        <v>170</v>
      </c>
      <c r="H411" t="s">
        <v>167</v>
      </c>
      <c r="I411">
        <v>639</v>
      </c>
      <c r="J411">
        <v>28</v>
      </c>
      <c r="K411" t="s">
        <v>96</v>
      </c>
      <c r="L411" t="s">
        <v>97</v>
      </c>
      <c r="M411">
        <v>20696.5</v>
      </c>
      <c r="N411">
        <v>885</v>
      </c>
      <c r="O411">
        <v>147.5</v>
      </c>
      <c r="P411">
        <v>0</v>
      </c>
      <c r="Q411">
        <v>871.5</v>
      </c>
      <c r="R411">
        <v>20</v>
      </c>
      <c r="S411">
        <v>75.5</v>
      </c>
      <c r="T411">
        <v>0</v>
      </c>
      <c r="U411">
        <v>0</v>
      </c>
      <c r="V411">
        <v>0</v>
      </c>
      <c r="W411">
        <v>23</v>
      </c>
      <c r="X411">
        <v>43</v>
      </c>
      <c r="Y411">
        <v>12</v>
      </c>
      <c r="Z411">
        <v>16</v>
      </c>
      <c r="AA411">
        <v>3</v>
      </c>
      <c r="AB411">
        <v>21</v>
      </c>
      <c r="AC411">
        <v>28.5</v>
      </c>
      <c r="AD411">
        <v>13</v>
      </c>
      <c r="AE411">
        <v>34</v>
      </c>
      <c r="AF411">
        <v>14</v>
      </c>
      <c r="AG411">
        <v>1.5</v>
      </c>
      <c r="AH411">
        <v>0</v>
      </c>
      <c r="AI411">
        <v>7</v>
      </c>
      <c r="AJ411">
        <v>36</v>
      </c>
      <c r="AK411">
        <v>63</v>
      </c>
      <c r="AL411">
        <v>644.5</v>
      </c>
      <c r="AM411">
        <v>272</v>
      </c>
      <c r="AN411">
        <v>130</v>
      </c>
      <c r="AO411">
        <v>893.5</v>
      </c>
      <c r="AP411">
        <v>450</v>
      </c>
      <c r="AQ411">
        <v>149</v>
      </c>
      <c r="AR411">
        <v>0</v>
      </c>
      <c r="AS411">
        <v>7.5</v>
      </c>
      <c r="AT411">
        <v>0</v>
      </c>
      <c r="AU411">
        <v>0</v>
      </c>
      <c r="AV411">
        <v>55</v>
      </c>
      <c r="AW411">
        <v>0</v>
      </c>
      <c r="AX411">
        <v>0</v>
      </c>
      <c r="AY411">
        <v>0</v>
      </c>
      <c r="AZ411">
        <v>144</v>
      </c>
      <c r="BA411">
        <v>25</v>
      </c>
      <c r="BB411">
        <v>0</v>
      </c>
      <c r="BC411">
        <v>0</v>
      </c>
      <c r="BD411">
        <v>580</v>
      </c>
      <c r="BE411">
        <v>0</v>
      </c>
      <c r="BF411">
        <v>146.5</v>
      </c>
      <c r="BG411">
        <v>12</v>
      </c>
      <c r="BH411">
        <v>164</v>
      </c>
      <c r="BI411">
        <v>0</v>
      </c>
      <c r="BJ411">
        <v>18</v>
      </c>
      <c r="BK411">
        <v>52</v>
      </c>
      <c r="BL411">
        <v>51</v>
      </c>
      <c r="BM411">
        <v>0</v>
      </c>
      <c r="BN411">
        <v>1173</v>
      </c>
      <c r="BO411">
        <v>769.5</v>
      </c>
      <c r="BP411">
        <v>719</v>
      </c>
      <c r="BQ411">
        <v>104</v>
      </c>
      <c r="BR411">
        <v>168</v>
      </c>
      <c r="BS411">
        <v>151</v>
      </c>
      <c r="BT411">
        <v>231</v>
      </c>
      <c r="BU411">
        <v>44</v>
      </c>
      <c r="BV411">
        <v>0</v>
      </c>
      <c r="BW411">
        <v>263</v>
      </c>
      <c r="BX411">
        <v>0</v>
      </c>
      <c r="BY411">
        <v>30427.5</v>
      </c>
    </row>
    <row r="412" spans="1:77" hidden="1" x14ac:dyDescent="0.25">
      <c r="A412" t="str">
        <f t="shared" si="12"/>
        <v>201062 Erdőgazdálkodási, vadgazdálkodási és halászati foglalkozásokIMind (I1-I9) Iskola MIND</v>
      </c>
      <c r="B412" t="str">
        <f t="shared" si="13"/>
        <v>201062 Erdőgazdálkodási, vadgazdálkodási és halászati foglalkozásokIMind (I1-I9) Iskola MIND</v>
      </c>
      <c r="C412">
        <v>6707</v>
      </c>
      <c r="D412" t="s">
        <v>168</v>
      </c>
      <c r="E412" t="s">
        <v>169</v>
      </c>
      <c r="F412" s="4" t="s">
        <v>170</v>
      </c>
      <c r="H412" t="s">
        <v>167</v>
      </c>
      <c r="I412">
        <v>640</v>
      </c>
      <c r="J412">
        <v>29</v>
      </c>
      <c r="K412" t="s">
        <v>98</v>
      </c>
      <c r="L412" t="s">
        <v>134</v>
      </c>
      <c r="M412">
        <v>150</v>
      </c>
      <c r="N412">
        <v>3662</v>
      </c>
      <c r="O412">
        <v>843</v>
      </c>
      <c r="P412">
        <v>0</v>
      </c>
      <c r="Q412">
        <v>0</v>
      </c>
      <c r="R412">
        <v>0</v>
      </c>
      <c r="S412">
        <v>152</v>
      </c>
      <c r="T412">
        <v>0</v>
      </c>
      <c r="U412">
        <v>0</v>
      </c>
      <c r="V412">
        <v>0</v>
      </c>
      <c r="W412">
        <v>0</v>
      </c>
      <c r="X412">
        <v>0</v>
      </c>
      <c r="Y412">
        <v>0</v>
      </c>
      <c r="Z412">
        <v>0</v>
      </c>
      <c r="AA412">
        <v>0</v>
      </c>
      <c r="AB412">
        <v>0</v>
      </c>
      <c r="AC412">
        <v>0</v>
      </c>
      <c r="AD412">
        <v>0</v>
      </c>
      <c r="AE412">
        <v>0</v>
      </c>
      <c r="AF412">
        <v>0</v>
      </c>
      <c r="AG412">
        <v>0</v>
      </c>
      <c r="AH412">
        <v>41</v>
      </c>
      <c r="AI412">
        <v>0</v>
      </c>
      <c r="AJ412">
        <v>0</v>
      </c>
      <c r="AK412">
        <v>0</v>
      </c>
      <c r="AL412">
        <v>37</v>
      </c>
      <c r="AM412">
        <v>46</v>
      </c>
      <c r="AN412">
        <v>29</v>
      </c>
      <c r="AO412">
        <v>110</v>
      </c>
      <c r="AP412">
        <v>0</v>
      </c>
      <c r="AQ412">
        <v>0</v>
      </c>
      <c r="AR412">
        <v>0</v>
      </c>
      <c r="AS412">
        <v>0</v>
      </c>
      <c r="AT412">
        <v>0</v>
      </c>
      <c r="AU412">
        <v>0</v>
      </c>
      <c r="AV412">
        <v>0</v>
      </c>
      <c r="AW412">
        <v>0</v>
      </c>
      <c r="AX412">
        <v>0</v>
      </c>
      <c r="AY412">
        <v>0</v>
      </c>
      <c r="AZ412">
        <v>0</v>
      </c>
      <c r="BA412">
        <v>0</v>
      </c>
      <c r="BB412">
        <v>0</v>
      </c>
      <c r="BC412">
        <v>0</v>
      </c>
      <c r="BD412">
        <v>24</v>
      </c>
      <c r="BE412">
        <v>0</v>
      </c>
      <c r="BF412">
        <v>1</v>
      </c>
      <c r="BG412">
        <v>0</v>
      </c>
      <c r="BH412">
        <v>8</v>
      </c>
      <c r="BI412">
        <v>0</v>
      </c>
      <c r="BJ412">
        <v>0</v>
      </c>
      <c r="BK412">
        <v>0</v>
      </c>
      <c r="BL412">
        <v>0</v>
      </c>
      <c r="BM412">
        <v>0</v>
      </c>
      <c r="BN412">
        <v>103</v>
      </c>
      <c r="BO412">
        <v>42</v>
      </c>
      <c r="BP412">
        <v>28</v>
      </c>
      <c r="BQ412">
        <v>1</v>
      </c>
      <c r="BR412">
        <v>2</v>
      </c>
      <c r="BS412">
        <v>1</v>
      </c>
      <c r="BT412">
        <v>156</v>
      </c>
      <c r="BU412">
        <v>0</v>
      </c>
      <c r="BV412">
        <v>0</v>
      </c>
      <c r="BW412">
        <v>0</v>
      </c>
      <c r="BX412">
        <v>0</v>
      </c>
      <c r="BY412">
        <v>5436</v>
      </c>
    </row>
    <row r="413" spans="1:77" hidden="1" x14ac:dyDescent="0.25">
      <c r="A413" t="str">
        <f t="shared" si="12"/>
        <v>201071 Élelmiszer-ipari foglalkozásokIMind (I1-I9) Iskola MIND</v>
      </c>
      <c r="B413" t="str">
        <f t="shared" si="13"/>
        <v>201071 Élelmiszer-ipari foglalkozásokIMind (I1-I9) Iskola MIND</v>
      </c>
      <c r="C413">
        <v>6708</v>
      </c>
      <c r="D413" t="s">
        <v>168</v>
      </c>
      <c r="E413" t="s">
        <v>169</v>
      </c>
      <c r="F413" s="4" t="s">
        <v>170</v>
      </c>
      <c r="H413" t="s">
        <v>167</v>
      </c>
      <c r="I413">
        <v>641</v>
      </c>
      <c r="J413">
        <v>30</v>
      </c>
      <c r="K413" t="s">
        <v>99</v>
      </c>
      <c r="L413" t="s">
        <v>135</v>
      </c>
      <c r="M413">
        <v>636.5</v>
      </c>
      <c r="N413">
        <v>0</v>
      </c>
      <c r="O413">
        <v>24</v>
      </c>
      <c r="P413">
        <v>0</v>
      </c>
      <c r="Q413">
        <v>16269</v>
      </c>
      <c r="R413">
        <v>223</v>
      </c>
      <c r="S413">
        <v>0</v>
      </c>
      <c r="T413">
        <v>0</v>
      </c>
      <c r="U413">
        <v>0</v>
      </c>
      <c r="V413">
        <v>0</v>
      </c>
      <c r="W413">
        <v>0</v>
      </c>
      <c r="X413">
        <v>0</v>
      </c>
      <c r="Y413">
        <v>0</v>
      </c>
      <c r="Z413">
        <v>0</v>
      </c>
      <c r="AA413">
        <v>0</v>
      </c>
      <c r="AB413">
        <v>0</v>
      </c>
      <c r="AC413">
        <v>0</v>
      </c>
      <c r="AD413">
        <v>0</v>
      </c>
      <c r="AE413">
        <v>0</v>
      </c>
      <c r="AF413">
        <v>0</v>
      </c>
      <c r="AG413">
        <v>0</v>
      </c>
      <c r="AH413">
        <v>0</v>
      </c>
      <c r="AI413">
        <v>46</v>
      </c>
      <c r="AJ413">
        <v>0</v>
      </c>
      <c r="AK413">
        <v>0</v>
      </c>
      <c r="AL413">
        <v>0</v>
      </c>
      <c r="AM413">
        <v>26</v>
      </c>
      <c r="AN413">
        <v>0</v>
      </c>
      <c r="AO413">
        <v>882.5</v>
      </c>
      <c r="AP413">
        <v>2936</v>
      </c>
      <c r="AQ413">
        <v>0</v>
      </c>
      <c r="AR413">
        <v>0</v>
      </c>
      <c r="AS413">
        <v>0</v>
      </c>
      <c r="AT413">
        <v>24</v>
      </c>
      <c r="AU413">
        <v>0</v>
      </c>
      <c r="AV413">
        <v>165</v>
      </c>
      <c r="AW413">
        <v>0</v>
      </c>
      <c r="AX413">
        <v>0</v>
      </c>
      <c r="AY413">
        <v>0</v>
      </c>
      <c r="AZ413">
        <v>0</v>
      </c>
      <c r="BA413">
        <v>0</v>
      </c>
      <c r="BB413">
        <v>0</v>
      </c>
      <c r="BC413">
        <v>0</v>
      </c>
      <c r="BD413">
        <v>55</v>
      </c>
      <c r="BE413">
        <v>0</v>
      </c>
      <c r="BF413">
        <v>167</v>
      </c>
      <c r="BG413">
        <v>0</v>
      </c>
      <c r="BH413">
        <v>1.5</v>
      </c>
      <c r="BI413">
        <v>0</v>
      </c>
      <c r="BJ413">
        <v>0</v>
      </c>
      <c r="BK413">
        <v>6</v>
      </c>
      <c r="BL413">
        <v>273</v>
      </c>
      <c r="BM413">
        <v>0</v>
      </c>
      <c r="BN413">
        <v>51</v>
      </c>
      <c r="BO413">
        <v>30</v>
      </c>
      <c r="BP413">
        <v>7</v>
      </c>
      <c r="BQ413">
        <v>69</v>
      </c>
      <c r="BR413">
        <v>0</v>
      </c>
      <c r="BS413">
        <v>1</v>
      </c>
      <c r="BT413">
        <v>0</v>
      </c>
      <c r="BU413">
        <v>0</v>
      </c>
      <c r="BV413">
        <v>0</v>
      </c>
      <c r="BW413">
        <v>0</v>
      </c>
      <c r="BX413">
        <v>0</v>
      </c>
      <c r="BY413">
        <v>21892.5</v>
      </c>
    </row>
    <row r="414" spans="1:77" hidden="1" x14ac:dyDescent="0.25">
      <c r="A414" t="str">
        <f t="shared" si="12"/>
        <v>201072 Könnyűipari foglalkozásokIMind (I1-I9) Iskola MIND</v>
      </c>
      <c r="B414" t="str">
        <f t="shared" si="13"/>
        <v>201072 Könnyűipari foglalkozásokIMind (I1-I9) Iskola MIND</v>
      </c>
      <c r="C414">
        <v>6709</v>
      </c>
      <c r="D414" t="s">
        <v>168</v>
      </c>
      <c r="E414" t="s">
        <v>169</v>
      </c>
      <c r="F414" s="4" t="s">
        <v>170</v>
      </c>
      <c r="H414" t="s">
        <v>167</v>
      </c>
      <c r="I414">
        <v>642</v>
      </c>
      <c r="J414">
        <v>31</v>
      </c>
      <c r="K414" t="s">
        <v>100</v>
      </c>
      <c r="L414" t="s">
        <v>136</v>
      </c>
      <c r="M414">
        <v>269</v>
      </c>
      <c r="N414">
        <v>374.5</v>
      </c>
      <c r="O414">
        <v>0</v>
      </c>
      <c r="P414">
        <v>36</v>
      </c>
      <c r="Q414">
        <v>435.5</v>
      </c>
      <c r="R414">
        <v>12988.5</v>
      </c>
      <c r="S414">
        <v>4567</v>
      </c>
      <c r="T414">
        <v>3254</v>
      </c>
      <c r="U414">
        <v>7561.5</v>
      </c>
      <c r="V414">
        <v>0</v>
      </c>
      <c r="W414">
        <v>45</v>
      </c>
      <c r="X414">
        <v>34</v>
      </c>
      <c r="Y414">
        <v>682</v>
      </c>
      <c r="Z414">
        <v>48</v>
      </c>
      <c r="AA414">
        <v>42</v>
      </c>
      <c r="AB414">
        <v>81</v>
      </c>
      <c r="AC414">
        <v>80</v>
      </c>
      <c r="AD414">
        <v>84</v>
      </c>
      <c r="AE414">
        <v>239</v>
      </c>
      <c r="AF414">
        <v>589.5</v>
      </c>
      <c r="AG414">
        <v>325</v>
      </c>
      <c r="AH414">
        <v>8414.5</v>
      </c>
      <c r="AI414">
        <v>47</v>
      </c>
      <c r="AJ414">
        <v>46</v>
      </c>
      <c r="AK414">
        <v>12</v>
      </c>
      <c r="AL414">
        <v>70</v>
      </c>
      <c r="AM414">
        <v>1074</v>
      </c>
      <c r="AN414">
        <v>81.5</v>
      </c>
      <c r="AO414">
        <v>1078</v>
      </c>
      <c r="AP414">
        <v>1011</v>
      </c>
      <c r="AQ414">
        <v>259.5</v>
      </c>
      <c r="AR414">
        <v>0</v>
      </c>
      <c r="AS414">
        <v>12</v>
      </c>
      <c r="AT414">
        <v>7</v>
      </c>
      <c r="AU414">
        <v>58</v>
      </c>
      <c r="AV414">
        <v>18</v>
      </c>
      <c r="AW414">
        <v>518</v>
      </c>
      <c r="AX414">
        <v>12</v>
      </c>
      <c r="AY414">
        <v>0</v>
      </c>
      <c r="AZ414">
        <v>99</v>
      </c>
      <c r="BA414">
        <v>0</v>
      </c>
      <c r="BB414">
        <v>0</v>
      </c>
      <c r="BC414">
        <v>0</v>
      </c>
      <c r="BD414">
        <v>385.5</v>
      </c>
      <c r="BE414">
        <v>0</v>
      </c>
      <c r="BF414">
        <v>0</v>
      </c>
      <c r="BG414">
        <v>38</v>
      </c>
      <c r="BH414">
        <v>0</v>
      </c>
      <c r="BI414">
        <v>208.5</v>
      </c>
      <c r="BJ414">
        <v>169.5</v>
      </c>
      <c r="BK414">
        <v>24</v>
      </c>
      <c r="BL414">
        <v>98</v>
      </c>
      <c r="BM414">
        <v>0</v>
      </c>
      <c r="BN414">
        <v>344</v>
      </c>
      <c r="BO414">
        <v>484.5</v>
      </c>
      <c r="BP414">
        <v>459.5</v>
      </c>
      <c r="BQ414">
        <v>213</v>
      </c>
      <c r="BR414">
        <v>593</v>
      </c>
      <c r="BS414">
        <v>420</v>
      </c>
      <c r="BT414">
        <v>11.5</v>
      </c>
      <c r="BU414">
        <v>0</v>
      </c>
      <c r="BV414">
        <v>512</v>
      </c>
      <c r="BW414">
        <v>252</v>
      </c>
      <c r="BX414">
        <v>0</v>
      </c>
      <c r="BY414">
        <v>48766</v>
      </c>
    </row>
    <row r="415" spans="1:77" hidden="1" x14ac:dyDescent="0.25">
      <c r="A415" t="str">
        <f t="shared" si="12"/>
        <v>201073 Fém- és villamosipari foglalkozásokIMind (I1-I9) Iskola MIND</v>
      </c>
      <c r="B415" t="str">
        <f t="shared" si="13"/>
        <v>201073 Fém- és villamosipari foglalkozásokIMind (I1-I9) Iskola MIND</v>
      </c>
      <c r="C415">
        <v>6710</v>
      </c>
      <c r="D415" t="s">
        <v>168</v>
      </c>
      <c r="E415" t="s">
        <v>169</v>
      </c>
      <c r="F415" s="4" t="s">
        <v>170</v>
      </c>
      <c r="H415" t="s">
        <v>167</v>
      </c>
      <c r="I415">
        <v>643</v>
      </c>
      <c r="J415">
        <v>32</v>
      </c>
      <c r="K415" t="s">
        <v>101</v>
      </c>
      <c r="L415" t="s">
        <v>137</v>
      </c>
      <c r="M415">
        <v>6416</v>
      </c>
      <c r="N415">
        <v>283</v>
      </c>
      <c r="O415">
        <v>66</v>
      </c>
      <c r="P415">
        <v>633</v>
      </c>
      <c r="Q415">
        <v>2582</v>
      </c>
      <c r="R415">
        <v>755</v>
      </c>
      <c r="S415">
        <v>276</v>
      </c>
      <c r="T415">
        <v>243.66666666666666</v>
      </c>
      <c r="U415">
        <v>164</v>
      </c>
      <c r="V415">
        <v>120</v>
      </c>
      <c r="W415">
        <v>933</v>
      </c>
      <c r="X415">
        <v>711</v>
      </c>
      <c r="Y415">
        <v>3188.6666666666665</v>
      </c>
      <c r="Z415">
        <v>1227.6666666666665</v>
      </c>
      <c r="AA415">
        <v>3648</v>
      </c>
      <c r="AB415">
        <v>23834.333333333332</v>
      </c>
      <c r="AC415">
        <v>7704.6666666666661</v>
      </c>
      <c r="AD415">
        <v>9755.5</v>
      </c>
      <c r="AE415">
        <v>15607.333333333334</v>
      </c>
      <c r="AF415">
        <v>9914.6666666666661</v>
      </c>
      <c r="AG415">
        <v>1641.6666666666667</v>
      </c>
      <c r="AH415">
        <v>2198.1666666666665</v>
      </c>
      <c r="AI415">
        <v>7281.666666666667</v>
      </c>
      <c r="AJ415">
        <v>3992.666666666667</v>
      </c>
      <c r="AK415">
        <v>874</v>
      </c>
      <c r="AL415">
        <v>1504</v>
      </c>
      <c r="AM415">
        <v>12380.333333333334</v>
      </c>
      <c r="AN415">
        <v>21836</v>
      </c>
      <c r="AO415">
        <v>5407.1666666666661</v>
      </c>
      <c r="AP415">
        <v>1749.3333333333333</v>
      </c>
      <c r="AQ415">
        <v>8497.3333333333321</v>
      </c>
      <c r="AR415">
        <v>506.5</v>
      </c>
      <c r="AS415">
        <v>63</v>
      </c>
      <c r="AT415">
        <v>2963.333333333333</v>
      </c>
      <c r="AU415">
        <v>131.33333333333331</v>
      </c>
      <c r="AV415">
        <v>600</v>
      </c>
      <c r="AW415">
        <v>49</v>
      </c>
      <c r="AX415">
        <v>200</v>
      </c>
      <c r="AY415">
        <v>1886.5</v>
      </c>
      <c r="AZ415">
        <v>469.5</v>
      </c>
      <c r="BA415">
        <v>44</v>
      </c>
      <c r="BB415">
        <v>0</v>
      </c>
      <c r="BC415">
        <v>59</v>
      </c>
      <c r="BD415">
        <v>1155.0000000000002</v>
      </c>
      <c r="BE415">
        <v>0</v>
      </c>
      <c r="BF415">
        <v>222</v>
      </c>
      <c r="BG415">
        <v>1523</v>
      </c>
      <c r="BH415">
        <v>398</v>
      </c>
      <c r="BI415">
        <v>112</v>
      </c>
      <c r="BJ415">
        <v>140.5</v>
      </c>
      <c r="BK415">
        <v>682</v>
      </c>
      <c r="BL415">
        <v>2240.1666666666665</v>
      </c>
      <c r="BM415">
        <v>37</v>
      </c>
      <c r="BN415">
        <v>1616.3333333333335</v>
      </c>
      <c r="BO415">
        <v>2604.833333333333</v>
      </c>
      <c r="BP415">
        <v>2112.9999999999995</v>
      </c>
      <c r="BQ415">
        <v>660.66666666666674</v>
      </c>
      <c r="BR415">
        <v>533</v>
      </c>
      <c r="BS415">
        <v>426</v>
      </c>
      <c r="BT415">
        <v>236</v>
      </c>
      <c r="BU415">
        <v>271</v>
      </c>
      <c r="BV415">
        <v>1146</v>
      </c>
      <c r="BW415">
        <v>363.33333333333331</v>
      </c>
      <c r="BX415">
        <v>0</v>
      </c>
      <c r="BY415">
        <v>178877.83333333337</v>
      </c>
    </row>
    <row r="416" spans="1:77" hidden="1" x14ac:dyDescent="0.25">
      <c r="A416" t="str">
        <f t="shared" si="12"/>
        <v>201074 Kézműipari foglalkozásokIMind (I1-I9) Iskola MIND</v>
      </c>
      <c r="B416" t="str">
        <f t="shared" si="13"/>
        <v>201074 Kézműipari foglalkozásokIMind (I1-I9) Iskola MIND</v>
      </c>
      <c r="C416">
        <v>6711</v>
      </c>
      <c r="D416" t="s">
        <v>168</v>
      </c>
      <c r="E416" t="s">
        <v>169</v>
      </c>
      <c r="F416" s="4" t="s">
        <v>170</v>
      </c>
      <c r="H416" t="s">
        <v>167</v>
      </c>
      <c r="I416">
        <v>644</v>
      </c>
      <c r="J416">
        <v>33</v>
      </c>
      <c r="K416" t="s">
        <v>102</v>
      </c>
      <c r="L416" t="s">
        <v>138</v>
      </c>
      <c r="M416">
        <v>57</v>
      </c>
      <c r="N416">
        <v>0</v>
      </c>
      <c r="O416">
        <v>0</v>
      </c>
      <c r="P416">
        <v>0</v>
      </c>
      <c r="Q416">
        <v>467</v>
      </c>
      <c r="R416">
        <v>2240</v>
      </c>
      <c r="S416">
        <v>0</v>
      </c>
      <c r="T416">
        <v>178</v>
      </c>
      <c r="U416">
        <v>107</v>
      </c>
      <c r="V416">
        <v>0</v>
      </c>
      <c r="W416">
        <v>199</v>
      </c>
      <c r="X416">
        <v>27</v>
      </c>
      <c r="Y416">
        <v>267</v>
      </c>
      <c r="Z416">
        <v>2067</v>
      </c>
      <c r="AA416">
        <v>20</v>
      </c>
      <c r="AB416">
        <v>86.5</v>
      </c>
      <c r="AC416">
        <v>129.5</v>
      </c>
      <c r="AD416">
        <v>471.5</v>
      </c>
      <c r="AE416">
        <v>24.5</v>
      </c>
      <c r="AF416">
        <v>72.5</v>
      </c>
      <c r="AG416">
        <v>0</v>
      </c>
      <c r="AH416">
        <v>1569</v>
      </c>
      <c r="AI416">
        <v>35.5</v>
      </c>
      <c r="AJ416">
        <v>7</v>
      </c>
      <c r="AK416">
        <v>0</v>
      </c>
      <c r="AL416">
        <v>100</v>
      </c>
      <c r="AM416">
        <v>199.5</v>
      </c>
      <c r="AN416">
        <v>83</v>
      </c>
      <c r="AO416">
        <v>216</v>
      </c>
      <c r="AP416">
        <v>165</v>
      </c>
      <c r="AQ416">
        <v>0</v>
      </c>
      <c r="AR416">
        <v>0</v>
      </c>
      <c r="AS416">
        <v>0</v>
      </c>
      <c r="AT416">
        <v>0</v>
      </c>
      <c r="AU416">
        <v>0</v>
      </c>
      <c r="AV416">
        <v>0</v>
      </c>
      <c r="AW416">
        <v>9.5</v>
      </c>
      <c r="AX416">
        <v>119</v>
      </c>
      <c r="AY416">
        <v>691.5</v>
      </c>
      <c r="AZ416">
        <v>74.5</v>
      </c>
      <c r="BA416">
        <v>24</v>
      </c>
      <c r="BB416">
        <v>0</v>
      </c>
      <c r="BC416">
        <v>0</v>
      </c>
      <c r="BD416">
        <v>99</v>
      </c>
      <c r="BE416">
        <v>0</v>
      </c>
      <c r="BF416">
        <v>0</v>
      </c>
      <c r="BG416">
        <v>23</v>
      </c>
      <c r="BH416">
        <v>0</v>
      </c>
      <c r="BI416">
        <v>198</v>
      </c>
      <c r="BJ416">
        <v>0.5</v>
      </c>
      <c r="BK416">
        <v>0</v>
      </c>
      <c r="BL416">
        <v>169</v>
      </c>
      <c r="BM416">
        <v>0</v>
      </c>
      <c r="BN416">
        <v>519</v>
      </c>
      <c r="BO416">
        <v>22.5</v>
      </c>
      <c r="BP416">
        <v>37</v>
      </c>
      <c r="BQ416">
        <v>47</v>
      </c>
      <c r="BR416">
        <v>27</v>
      </c>
      <c r="BS416">
        <v>2</v>
      </c>
      <c r="BT416">
        <v>0</v>
      </c>
      <c r="BU416">
        <v>0</v>
      </c>
      <c r="BV416">
        <v>129</v>
      </c>
      <c r="BW416">
        <v>100</v>
      </c>
      <c r="BX416">
        <v>0</v>
      </c>
      <c r="BY416">
        <v>11080</v>
      </c>
    </row>
    <row r="417" spans="1:77" hidden="1" x14ac:dyDescent="0.25">
      <c r="A417" t="str">
        <f t="shared" si="12"/>
        <v>201075 Építőipari foglalkozásokIMind (I1-I9) Iskola MIND</v>
      </c>
      <c r="B417" t="str">
        <f t="shared" si="13"/>
        <v>201075 Építőipari foglalkozásokIMind (I1-I9) Iskola MIND</v>
      </c>
      <c r="C417">
        <v>6712</v>
      </c>
      <c r="D417" t="s">
        <v>168</v>
      </c>
      <c r="E417" t="s">
        <v>169</v>
      </c>
      <c r="F417" s="4" t="s">
        <v>170</v>
      </c>
      <c r="H417" t="s">
        <v>167</v>
      </c>
      <c r="I417">
        <v>645</v>
      </c>
      <c r="J417">
        <v>34</v>
      </c>
      <c r="K417" t="s">
        <v>103</v>
      </c>
      <c r="L417" t="s">
        <v>139</v>
      </c>
      <c r="M417">
        <v>1739</v>
      </c>
      <c r="N417">
        <v>7</v>
      </c>
      <c r="O417">
        <v>40</v>
      </c>
      <c r="P417">
        <v>250</v>
      </c>
      <c r="Q417">
        <v>909</v>
      </c>
      <c r="R417">
        <v>181</v>
      </c>
      <c r="S417">
        <v>1560</v>
      </c>
      <c r="T417">
        <v>118</v>
      </c>
      <c r="U417">
        <v>62</v>
      </c>
      <c r="V417">
        <v>62</v>
      </c>
      <c r="W417">
        <v>99</v>
      </c>
      <c r="X417">
        <v>117</v>
      </c>
      <c r="Y417">
        <v>942</v>
      </c>
      <c r="Z417">
        <v>1634</v>
      </c>
      <c r="AA417">
        <v>458</v>
      </c>
      <c r="AB417">
        <v>2259</v>
      </c>
      <c r="AC417">
        <v>333</v>
      </c>
      <c r="AD417">
        <v>398</v>
      </c>
      <c r="AE417">
        <v>1312</v>
      </c>
      <c r="AF417">
        <v>295</v>
      </c>
      <c r="AG417">
        <v>91</v>
      </c>
      <c r="AH417">
        <v>226</v>
      </c>
      <c r="AI417">
        <v>1343</v>
      </c>
      <c r="AJ417">
        <v>3526</v>
      </c>
      <c r="AK417">
        <v>3306</v>
      </c>
      <c r="AL417">
        <v>707</v>
      </c>
      <c r="AM417">
        <v>48443</v>
      </c>
      <c r="AN417">
        <v>1340</v>
      </c>
      <c r="AO417">
        <v>1355</v>
      </c>
      <c r="AP417">
        <v>948</v>
      </c>
      <c r="AQ417">
        <v>848</v>
      </c>
      <c r="AR417">
        <v>64</v>
      </c>
      <c r="AS417">
        <v>0</v>
      </c>
      <c r="AT417">
        <v>568</v>
      </c>
      <c r="AU417">
        <v>0</v>
      </c>
      <c r="AV417">
        <v>651</v>
      </c>
      <c r="AW417">
        <v>0</v>
      </c>
      <c r="AX417">
        <v>26</v>
      </c>
      <c r="AY417">
        <v>162</v>
      </c>
      <c r="AZ417">
        <v>175</v>
      </c>
      <c r="BA417">
        <v>11</v>
      </c>
      <c r="BB417">
        <v>0</v>
      </c>
      <c r="BC417">
        <v>177</v>
      </c>
      <c r="BD417">
        <v>3635</v>
      </c>
      <c r="BE417">
        <v>0</v>
      </c>
      <c r="BF417">
        <v>162</v>
      </c>
      <c r="BG417">
        <v>791</v>
      </c>
      <c r="BH417">
        <v>17</v>
      </c>
      <c r="BI417">
        <v>41</v>
      </c>
      <c r="BJ417">
        <v>186</v>
      </c>
      <c r="BK417">
        <v>357</v>
      </c>
      <c r="BL417">
        <v>385</v>
      </c>
      <c r="BM417">
        <v>0</v>
      </c>
      <c r="BN417">
        <v>1101</v>
      </c>
      <c r="BO417">
        <v>3072</v>
      </c>
      <c r="BP417">
        <v>1702</v>
      </c>
      <c r="BQ417">
        <v>959</v>
      </c>
      <c r="BR417">
        <v>677</v>
      </c>
      <c r="BS417">
        <v>347</v>
      </c>
      <c r="BT417">
        <v>283</v>
      </c>
      <c r="BU417">
        <v>37</v>
      </c>
      <c r="BV417">
        <v>19</v>
      </c>
      <c r="BW417">
        <v>122</v>
      </c>
      <c r="BX417">
        <v>0</v>
      </c>
      <c r="BY417">
        <v>90635</v>
      </c>
    </row>
    <row r="418" spans="1:77" hidden="1" x14ac:dyDescent="0.25">
      <c r="A418" t="str">
        <f t="shared" si="12"/>
        <v>201079 Egyéb ipari és építőipari foglalkozásokIMind (I1-I9) Iskola MIND</v>
      </c>
      <c r="B418" t="str">
        <f t="shared" si="13"/>
        <v>201079 Egyéb ipari és építőipari foglalkozásokIMind (I1-I9) Iskola MIND</v>
      </c>
      <c r="C418">
        <v>6713</v>
      </c>
      <c r="D418" t="s">
        <v>168</v>
      </c>
      <c r="E418" t="s">
        <v>169</v>
      </c>
      <c r="F418" s="4" t="s">
        <v>170</v>
      </c>
      <c r="H418" t="s">
        <v>167</v>
      </c>
      <c r="I418">
        <v>646</v>
      </c>
      <c r="J418">
        <v>35</v>
      </c>
      <c r="K418" t="s">
        <v>140</v>
      </c>
      <c r="L418" t="s">
        <v>141</v>
      </c>
      <c r="M418">
        <v>0</v>
      </c>
      <c r="N418">
        <v>0.5</v>
      </c>
      <c r="O418">
        <v>6</v>
      </c>
      <c r="P418">
        <v>10</v>
      </c>
      <c r="Q418">
        <v>50</v>
      </c>
      <c r="R418">
        <v>13.333333333333332</v>
      </c>
      <c r="S418">
        <v>3.5</v>
      </c>
      <c r="T418">
        <v>0</v>
      </c>
      <c r="U418">
        <v>6.5</v>
      </c>
      <c r="V418">
        <v>18</v>
      </c>
      <c r="W418">
        <v>44</v>
      </c>
      <c r="X418">
        <v>10.5</v>
      </c>
      <c r="Y418">
        <v>0</v>
      </c>
      <c r="Z418">
        <v>18.5</v>
      </c>
      <c r="AA418">
        <v>0</v>
      </c>
      <c r="AB418">
        <v>50.5</v>
      </c>
      <c r="AC418">
        <v>13</v>
      </c>
      <c r="AD418">
        <v>64</v>
      </c>
      <c r="AE418">
        <v>0</v>
      </c>
      <c r="AF418">
        <v>0</v>
      </c>
      <c r="AG418">
        <v>0</v>
      </c>
      <c r="AH418">
        <v>0</v>
      </c>
      <c r="AI418">
        <v>13</v>
      </c>
      <c r="AJ418">
        <v>51.5</v>
      </c>
      <c r="AK418">
        <v>92.5</v>
      </c>
      <c r="AL418">
        <v>146.83333333333331</v>
      </c>
      <c r="AM418">
        <v>2171.9999999999995</v>
      </c>
      <c r="AN418">
        <v>100.5</v>
      </c>
      <c r="AO418">
        <v>81.5</v>
      </c>
      <c r="AP418">
        <v>461.5</v>
      </c>
      <c r="AQ418">
        <v>228.5</v>
      </c>
      <c r="AR418">
        <v>0</v>
      </c>
      <c r="AS418">
        <v>0</v>
      </c>
      <c r="AT418">
        <v>2104</v>
      </c>
      <c r="AU418">
        <v>70.5</v>
      </c>
      <c r="AV418">
        <v>77</v>
      </c>
      <c r="AW418">
        <v>0</v>
      </c>
      <c r="AX418">
        <v>0</v>
      </c>
      <c r="AY418">
        <v>6.5</v>
      </c>
      <c r="AZ418">
        <v>6</v>
      </c>
      <c r="BA418">
        <v>0</v>
      </c>
      <c r="BB418">
        <v>0</v>
      </c>
      <c r="BC418">
        <v>0</v>
      </c>
      <c r="BD418">
        <v>125</v>
      </c>
      <c r="BE418">
        <v>0</v>
      </c>
      <c r="BF418">
        <v>0</v>
      </c>
      <c r="BG418">
        <v>10</v>
      </c>
      <c r="BH418">
        <v>0.5</v>
      </c>
      <c r="BI418">
        <v>0</v>
      </c>
      <c r="BJ418">
        <v>209</v>
      </c>
      <c r="BK418">
        <v>80</v>
      </c>
      <c r="BL418">
        <v>44.5</v>
      </c>
      <c r="BM418">
        <v>0</v>
      </c>
      <c r="BN418">
        <v>919</v>
      </c>
      <c r="BO418">
        <v>331.49999999999994</v>
      </c>
      <c r="BP418">
        <v>142.66666666666666</v>
      </c>
      <c r="BQ418">
        <v>22</v>
      </c>
      <c r="BR418">
        <v>33.166666666666671</v>
      </c>
      <c r="BS418">
        <v>212.5</v>
      </c>
      <c r="BT418">
        <v>73</v>
      </c>
      <c r="BU418">
        <v>111</v>
      </c>
      <c r="BV418">
        <v>0</v>
      </c>
      <c r="BW418">
        <v>110.5</v>
      </c>
      <c r="BX418">
        <v>0</v>
      </c>
      <c r="BY418">
        <v>8344.5</v>
      </c>
    </row>
    <row r="419" spans="1:77" hidden="1" x14ac:dyDescent="0.25">
      <c r="A419" t="str">
        <f t="shared" si="12"/>
        <v>201081 Feldolgozóipari gépek kezelőiIMind (I1-I9) Iskola MIND</v>
      </c>
      <c r="B419" t="str">
        <f t="shared" si="13"/>
        <v>201081 Feldolgozóipari gépek kezelőiIMind (I1-I9) Iskola MIND</v>
      </c>
      <c r="C419">
        <v>6714</v>
      </c>
      <c r="D419" t="s">
        <v>168</v>
      </c>
      <c r="E419" t="s">
        <v>169</v>
      </c>
      <c r="F419" s="4" t="s">
        <v>170</v>
      </c>
      <c r="H419" t="s">
        <v>167</v>
      </c>
      <c r="I419">
        <v>647</v>
      </c>
      <c r="J419">
        <v>36</v>
      </c>
      <c r="K419" t="s">
        <v>104</v>
      </c>
      <c r="L419" t="s">
        <v>105</v>
      </c>
      <c r="M419">
        <v>726.5</v>
      </c>
      <c r="N419">
        <v>131.5</v>
      </c>
      <c r="O419">
        <v>2.333333333333333</v>
      </c>
      <c r="P419">
        <v>163.33333333333331</v>
      </c>
      <c r="Q419">
        <v>6646.6666666666661</v>
      </c>
      <c r="R419">
        <v>12486.5</v>
      </c>
      <c r="S419">
        <v>1464.1666666666665</v>
      </c>
      <c r="T419">
        <v>3054.166666666667</v>
      </c>
      <c r="U419">
        <v>310.83333333333331</v>
      </c>
      <c r="V419">
        <v>918.66666666666652</v>
      </c>
      <c r="W419">
        <v>1836.6666666666665</v>
      </c>
      <c r="X419">
        <v>1324.3333333333335</v>
      </c>
      <c r="Y419">
        <v>9894</v>
      </c>
      <c r="Z419">
        <v>4616.3333333333339</v>
      </c>
      <c r="AA419">
        <v>3574.6666666666665</v>
      </c>
      <c r="AB419">
        <v>3499.833333333333</v>
      </c>
      <c r="AC419">
        <v>3701.5</v>
      </c>
      <c r="AD419">
        <v>2306.5000000000005</v>
      </c>
      <c r="AE419">
        <v>2387.5</v>
      </c>
      <c r="AF419">
        <v>4837.833333333333</v>
      </c>
      <c r="AG419">
        <v>84.333333333333329</v>
      </c>
      <c r="AH419">
        <v>1594.6666666666667</v>
      </c>
      <c r="AI419">
        <v>138.83333333333331</v>
      </c>
      <c r="AJ419">
        <v>182.83333333333334</v>
      </c>
      <c r="AK419">
        <v>0</v>
      </c>
      <c r="AL419">
        <v>397.66666666666669</v>
      </c>
      <c r="AM419">
        <v>595</v>
      </c>
      <c r="AN419">
        <v>1387.833333333333</v>
      </c>
      <c r="AO419">
        <v>1988.4999999999998</v>
      </c>
      <c r="AP419">
        <v>213.66666666666666</v>
      </c>
      <c r="AQ419">
        <v>109.16666666666666</v>
      </c>
      <c r="AR419">
        <v>93.5</v>
      </c>
      <c r="AS419">
        <v>0</v>
      </c>
      <c r="AT419">
        <v>260.66666666666663</v>
      </c>
      <c r="AU419">
        <v>5.6666666666666661</v>
      </c>
      <c r="AV419">
        <v>23.5</v>
      </c>
      <c r="AW419">
        <v>56.5</v>
      </c>
      <c r="AX419">
        <v>64</v>
      </c>
      <c r="AY419">
        <v>0</v>
      </c>
      <c r="AZ419">
        <v>663.99999999999989</v>
      </c>
      <c r="BA419">
        <v>0</v>
      </c>
      <c r="BB419">
        <v>0</v>
      </c>
      <c r="BC419">
        <v>59</v>
      </c>
      <c r="BD419">
        <v>191.5</v>
      </c>
      <c r="BE419">
        <v>0</v>
      </c>
      <c r="BF419">
        <v>307</v>
      </c>
      <c r="BG419">
        <v>93.333333333333329</v>
      </c>
      <c r="BH419">
        <v>1.5</v>
      </c>
      <c r="BI419">
        <v>14</v>
      </c>
      <c r="BJ419">
        <v>20.5</v>
      </c>
      <c r="BK419">
        <v>112</v>
      </c>
      <c r="BL419">
        <v>5973.833333333333</v>
      </c>
      <c r="BM419">
        <v>0</v>
      </c>
      <c r="BN419">
        <v>256</v>
      </c>
      <c r="BO419">
        <v>71.666666666666671</v>
      </c>
      <c r="BP419">
        <v>34</v>
      </c>
      <c r="BQ419">
        <v>41.833333333333329</v>
      </c>
      <c r="BR419">
        <v>95.5</v>
      </c>
      <c r="BS419">
        <v>41.5</v>
      </c>
      <c r="BT419">
        <v>60.5</v>
      </c>
      <c r="BU419">
        <v>0</v>
      </c>
      <c r="BV419">
        <v>33</v>
      </c>
      <c r="BW419">
        <v>162.66666666666666</v>
      </c>
      <c r="BX419">
        <v>0</v>
      </c>
      <c r="BY419">
        <v>79313.500000000015</v>
      </c>
    </row>
    <row r="420" spans="1:77" hidden="1" x14ac:dyDescent="0.25">
      <c r="A420" t="str">
        <f t="shared" si="12"/>
        <v>201082 ÖsszeszerelőkIMind (I1-I9) Iskola MIND</v>
      </c>
      <c r="B420" t="str">
        <f t="shared" si="13"/>
        <v>201082 ÖsszeszerelőkIMind (I1-I9) Iskola MIND</v>
      </c>
      <c r="C420">
        <v>6715</v>
      </c>
      <c r="D420" t="s">
        <v>168</v>
      </c>
      <c r="E420" t="s">
        <v>169</v>
      </c>
      <c r="F420" s="4" t="s">
        <v>170</v>
      </c>
      <c r="H420" t="s">
        <v>167</v>
      </c>
      <c r="I420">
        <v>648</v>
      </c>
      <c r="J420">
        <v>37</v>
      </c>
      <c r="K420" t="s">
        <v>106</v>
      </c>
      <c r="L420" t="s">
        <v>142</v>
      </c>
      <c r="M420">
        <v>54</v>
      </c>
      <c r="N420">
        <v>0</v>
      </c>
      <c r="O420">
        <v>2.333333333333333</v>
      </c>
      <c r="P420">
        <v>23.333333333333332</v>
      </c>
      <c r="Q420">
        <v>99.666666666666657</v>
      </c>
      <c r="R420">
        <v>261</v>
      </c>
      <c r="S420">
        <v>15.666666666666666</v>
      </c>
      <c r="T420">
        <v>263.33333333333331</v>
      </c>
      <c r="U420">
        <v>0.33333333333333331</v>
      </c>
      <c r="V420">
        <v>52.666666666666664</v>
      </c>
      <c r="W420">
        <v>69.666666666666657</v>
      </c>
      <c r="X420">
        <v>5.333333333333333</v>
      </c>
      <c r="Y420">
        <v>2124.6666666666665</v>
      </c>
      <c r="Z420">
        <v>889</v>
      </c>
      <c r="AA420">
        <v>19.666666666666664</v>
      </c>
      <c r="AB420">
        <v>1222.6666666666665</v>
      </c>
      <c r="AC420">
        <v>19936.666666666668</v>
      </c>
      <c r="AD420">
        <v>8101</v>
      </c>
      <c r="AE420">
        <v>3158.333333333333</v>
      </c>
      <c r="AF420">
        <v>11873</v>
      </c>
      <c r="AG420">
        <v>110</v>
      </c>
      <c r="AH420">
        <v>320.33333333333331</v>
      </c>
      <c r="AI420">
        <v>38</v>
      </c>
      <c r="AJ420">
        <v>0</v>
      </c>
      <c r="AK420">
        <v>0</v>
      </c>
      <c r="AL420">
        <v>54.666666666666664</v>
      </c>
      <c r="AM420">
        <v>28.333333333333332</v>
      </c>
      <c r="AN420">
        <v>0.33333333333333331</v>
      </c>
      <c r="AO420">
        <v>236.66666666666666</v>
      </c>
      <c r="AP420">
        <v>0</v>
      </c>
      <c r="AQ420">
        <v>33</v>
      </c>
      <c r="AR420">
        <v>0</v>
      </c>
      <c r="AS420">
        <v>0</v>
      </c>
      <c r="AT420">
        <v>0</v>
      </c>
      <c r="AU420">
        <v>0</v>
      </c>
      <c r="AV420">
        <v>0</v>
      </c>
      <c r="AW420">
        <v>0</v>
      </c>
      <c r="AX420">
        <v>0</v>
      </c>
      <c r="AY420">
        <v>0</v>
      </c>
      <c r="AZ420">
        <v>418</v>
      </c>
      <c r="BA420">
        <v>0</v>
      </c>
      <c r="BB420">
        <v>0</v>
      </c>
      <c r="BC420">
        <v>0</v>
      </c>
      <c r="BD420">
        <v>158</v>
      </c>
      <c r="BE420">
        <v>0</v>
      </c>
      <c r="BF420">
        <v>706</v>
      </c>
      <c r="BG420">
        <v>62.333333333333329</v>
      </c>
      <c r="BH420">
        <v>0</v>
      </c>
      <c r="BI420">
        <v>0</v>
      </c>
      <c r="BJ420">
        <v>1</v>
      </c>
      <c r="BK420">
        <v>0</v>
      </c>
      <c r="BL420">
        <v>3023</v>
      </c>
      <c r="BM420">
        <v>0</v>
      </c>
      <c r="BN420">
        <v>811.33333333333337</v>
      </c>
      <c r="BO420">
        <v>0</v>
      </c>
      <c r="BP420">
        <v>0</v>
      </c>
      <c r="BQ420">
        <v>0</v>
      </c>
      <c r="BR420">
        <v>0</v>
      </c>
      <c r="BS420">
        <v>0</v>
      </c>
      <c r="BT420">
        <v>0</v>
      </c>
      <c r="BU420">
        <v>0</v>
      </c>
      <c r="BV420">
        <v>0</v>
      </c>
      <c r="BW420">
        <v>0</v>
      </c>
      <c r="BX420">
        <v>0</v>
      </c>
      <c r="BY420">
        <v>54173.333333333343</v>
      </c>
    </row>
    <row r="421" spans="1:77" hidden="1" x14ac:dyDescent="0.25">
      <c r="A421" t="str">
        <f t="shared" si="12"/>
        <v>201083 Helyhez kötött gépek kezelőiIMind (I1-I9) Iskola MIND</v>
      </c>
      <c r="B421" t="str">
        <f t="shared" si="13"/>
        <v>201083 Helyhez kötött gépek kezelőiIMind (I1-I9) Iskola MIND</v>
      </c>
      <c r="C421">
        <v>6716</v>
      </c>
      <c r="D421" t="s">
        <v>168</v>
      </c>
      <c r="E421" t="s">
        <v>169</v>
      </c>
      <c r="F421" s="4" t="s">
        <v>170</v>
      </c>
      <c r="H421" t="s">
        <v>167</v>
      </c>
      <c r="I421">
        <v>649</v>
      </c>
      <c r="J421">
        <v>38</v>
      </c>
      <c r="K421" t="s">
        <v>107</v>
      </c>
      <c r="L421" t="s">
        <v>143</v>
      </c>
      <c r="M421">
        <v>287</v>
      </c>
      <c r="N421">
        <v>14</v>
      </c>
      <c r="O421">
        <v>0</v>
      </c>
      <c r="P421">
        <v>1939.5</v>
      </c>
      <c r="Q421">
        <v>2138.5</v>
      </c>
      <c r="R421">
        <v>262</v>
      </c>
      <c r="S421">
        <v>20.5</v>
      </c>
      <c r="T421">
        <v>422</v>
      </c>
      <c r="U421">
        <v>20</v>
      </c>
      <c r="V421">
        <v>1020.5</v>
      </c>
      <c r="W421">
        <v>923.5</v>
      </c>
      <c r="X421">
        <v>454.5</v>
      </c>
      <c r="Y421">
        <v>345</v>
      </c>
      <c r="Z421">
        <v>324</v>
      </c>
      <c r="AA421">
        <v>380</v>
      </c>
      <c r="AB421">
        <v>355.5</v>
      </c>
      <c r="AC421">
        <v>792.5</v>
      </c>
      <c r="AD421">
        <v>128</v>
      </c>
      <c r="AE421">
        <v>155</v>
      </c>
      <c r="AF421">
        <v>165.5</v>
      </c>
      <c r="AG421">
        <v>31</v>
      </c>
      <c r="AH421">
        <v>236</v>
      </c>
      <c r="AI421">
        <v>29.5</v>
      </c>
      <c r="AJ421">
        <v>5283.5</v>
      </c>
      <c r="AK421">
        <v>3976.5</v>
      </c>
      <c r="AL421">
        <v>671.5</v>
      </c>
      <c r="AM421">
        <v>738</v>
      </c>
      <c r="AN421">
        <v>81.5</v>
      </c>
      <c r="AO421">
        <v>815.5</v>
      </c>
      <c r="AP421">
        <v>431.5</v>
      </c>
      <c r="AQ421">
        <v>396</v>
      </c>
      <c r="AR421">
        <v>0</v>
      </c>
      <c r="AS421">
        <v>0</v>
      </c>
      <c r="AT421">
        <v>453</v>
      </c>
      <c r="AU421">
        <v>17</v>
      </c>
      <c r="AV421">
        <v>489</v>
      </c>
      <c r="AW421">
        <v>0</v>
      </c>
      <c r="AX421">
        <v>76</v>
      </c>
      <c r="AY421">
        <v>15</v>
      </c>
      <c r="AZ421">
        <v>10.5</v>
      </c>
      <c r="BA421">
        <v>60</v>
      </c>
      <c r="BB421">
        <v>0</v>
      </c>
      <c r="BC421">
        <v>0</v>
      </c>
      <c r="BD421">
        <v>488.5</v>
      </c>
      <c r="BE421">
        <v>0</v>
      </c>
      <c r="BF421">
        <v>102</v>
      </c>
      <c r="BG421">
        <v>83.5</v>
      </c>
      <c r="BH421">
        <v>20</v>
      </c>
      <c r="BI421">
        <v>9</v>
      </c>
      <c r="BJ421">
        <v>204.5</v>
      </c>
      <c r="BK421">
        <v>70</v>
      </c>
      <c r="BL421">
        <v>631</v>
      </c>
      <c r="BM421">
        <v>0</v>
      </c>
      <c r="BN421">
        <v>687</v>
      </c>
      <c r="BO421">
        <v>1361.5</v>
      </c>
      <c r="BP421">
        <v>1352.5</v>
      </c>
      <c r="BQ421">
        <v>615</v>
      </c>
      <c r="BR421">
        <v>801.5</v>
      </c>
      <c r="BS421">
        <v>120.5</v>
      </c>
      <c r="BT421">
        <v>451.5</v>
      </c>
      <c r="BU421">
        <v>0.5</v>
      </c>
      <c r="BV421">
        <v>0</v>
      </c>
      <c r="BW421">
        <v>985.5</v>
      </c>
      <c r="BX421">
        <v>0</v>
      </c>
      <c r="BY421">
        <v>31942.5</v>
      </c>
    </row>
    <row r="422" spans="1:77" hidden="1" x14ac:dyDescent="0.25">
      <c r="A422" t="str">
        <f t="shared" si="12"/>
        <v>201084 Járművezetők és mobil gépek kezelőiIMind (I1-I9) Iskola MIND</v>
      </c>
      <c r="B422" t="str">
        <f t="shared" si="13"/>
        <v>201084 Járművezetők és mobil gépek kezelőiIMind (I1-I9) Iskola MIND</v>
      </c>
      <c r="C422">
        <v>6717</v>
      </c>
      <c r="D422" t="s">
        <v>168</v>
      </c>
      <c r="E422" t="s">
        <v>169</v>
      </c>
      <c r="F422" s="4" t="s">
        <v>170</v>
      </c>
      <c r="H422" t="s">
        <v>167</v>
      </c>
      <c r="I422">
        <v>650</v>
      </c>
      <c r="J422">
        <v>39</v>
      </c>
      <c r="K422" t="s">
        <v>144</v>
      </c>
      <c r="L422" t="s">
        <v>145</v>
      </c>
      <c r="M422">
        <v>14770</v>
      </c>
      <c r="N422">
        <v>1172</v>
      </c>
      <c r="O422">
        <v>234</v>
      </c>
      <c r="P422">
        <v>2091</v>
      </c>
      <c r="Q422">
        <v>5466</v>
      </c>
      <c r="R422">
        <v>444.5</v>
      </c>
      <c r="S422">
        <v>506</v>
      </c>
      <c r="T422">
        <v>585</v>
      </c>
      <c r="U422">
        <v>221</v>
      </c>
      <c r="V422">
        <v>258</v>
      </c>
      <c r="W422">
        <v>511</v>
      </c>
      <c r="X422">
        <v>196</v>
      </c>
      <c r="Y422">
        <v>1141</v>
      </c>
      <c r="Z422">
        <v>1648.5</v>
      </c>
      <c r="AA422">
        <v>720</v>
      </c>
      <c r="AB422">
        <v>1097</v>
      </c>
      <c r="AC422">
        <v>245</v>
      </c>
      <c r="AD422">
        <v>471</v>
      </c>
      <c r="AE422">
        <v>494.5</v>
      </c>
      <c r="AF422">
        <v>646</v>
      </c>
      <c r="AG422">
        <v>212</v>
      </c>
      <c r="AH422">
        <v>495</v>
      </c>
      <c r="AI422">
        <v>313</v>
      </c>
      <c r="AJ422">
        <v>757</v>
      </c>
      <c r="AK422">
        <v>868</v>
      </c>
      <c r="AL422">
        <v>4782.5</v>
      </c>
      <c r="AM422">
        <v>13297</v>
      </c>
      <c r="AN422">
        <v>3197</v>
      </c>
      <c r="AO422">
        <v>9871.5</v>
      </c>
      <c r="AP422">
        <v>4278.5</v>
      </c>
      <c r="AQ422">
        <v>52891</v>
      </c>
      <c r="AR422">
        <v>719</v>
      </c>
      <c r="AS422">
        <v>96</v>
      </c>
      <c r="AT422">
        <v>16675</v>
      </c>
      <c r="AU422">
        <v>2508.5</v>
      </c>
      <c r="AV422">
        <v>1163</v>
      </c>
      <c r="AW422">
        <v>43</v>
      </c>
      <c r="AX422">
        <v>109</v>
      </c>
      <c r="AY422">
        <v>13</v>
      </c>
      <c r="AZ422">
        <v>328</v>
      </c>
      <c r="BA422">
        <v>77</v>
      </c>
      <c r="BB422">
        <v>2</v>
      </c>
      <c r="BC422">
        <v>80</v>
      </c>
      <c r="BD422">
        <v>1224.5</v>
      </c>
      <c r="BE422">
        <v>0</v>
      </c>
      <c r="BF422">
        <v>214</v>
      </c>
      <c r="BG422">
        <v>410.5</v>
      </c>
      <c r="BH422">
        <v>52</v>
      </c>
      <c r="BI422">
        <v>44</v>
      </c>
      <c r="BJ422">
        <v>381</v>
      </c>
      <c r="BK422">
        <v>734</v>
      </c>
      <c r="BL422">
        <v>834</v>
      </c>
      <c r="BM422">
        <v>57</v>
      </c>
      <c r="BN422">
        <v>1109.5</v>
      </c>
      <c r="BO422">
        <v>3473.5</v>
      </c>
      <c r="BP422">
        <v>800</v>
      </c>
      <c r="BQ422">
        <v>3094</v>
      </c>
      <c r="BR422">
        <v>818.5</v>
      </c>
      <c r="BS422">
        <v>725</v>
      </c>
      <c r="BT422">
        <v>96.5</v>
      </c>
      <c r="BU422">
        <v>26.5</v>
      </c>
      <c r="BV422">
        <v>10.5</v>
      </c>
      <c r="BW422">
        <v>583</v>
      </c>
      <c r="BX422">
        <v>0</v>
      </c>
      <c r="BY422">
        <v>160381.5</v>
      </c>
    </row>
    <row r="423" spans="1:77" hidden="1" x14ac:dyDescent="0.25">
      <c r="A423" t="str">
        <f t="shared" si="12"/>
        <v>201091 Takarítók és hasonló jellegű egyszerű foglalkozásokIMind (I1-I9) Iskola MIND</v>
      </c>
      <c r="B423" t="str">
        <f t="shared" si="13"/>
        <v>201091 Takarítók és hasonló jellegű egyszerű foglalkozásokIMind (I1-I9) Iskola MIND</v>
      </c>
      <c r="C423">
        <v>6718</v>
      </c>
      <c r="D423" t="s">
        <v>168</v>
      </c>
      <c r="E423" t="s">
        <v>169</v>
      </c>
      <c r="F423" s="4" t="s">
        <v>170</v>
      </c>
      <c r="H423" t="s">
        <v>167</v>
      </c>
      <c r="I423">
        <v>651</v>
      </c>
      <c r="J423">
        <v>40</v>
      </c>
      <c r="K423" t="s">
        <v>108</v>
      </c>
      <c r="L423" t="s">
        <v>146</v>
      </c>
      <c r="M423">
        <v>1117</v>
      </c>
      <c r="N423">
        <v>180</v>
      </c>
      <c r="O423">
        <v>18</v>
      </c>
      <c r="P423">
        <v>68</v>
      </c>
      <c r="Q423">
        <v>1844</v>
      </c>
      <c r="R423">
        <v>534</v>
      </c>
      <c r="S423">
        <v>105.5</v>
      </c>
      <c r="T423">
        <v>213</v>
      </c>
      <c r="U423">
        <v>217</v>
      </c>
      <c r="V423">
        <v>10</v>
      </c>
      <c r="W423">
        <v>156</v>
      </c>
      <c r="X423">
        <v>139</v>
      </c>
      <c r="Y423">
        <v>425</v>
      </c>
      <c r="Z423">
        <v>257</v>
      </c>
      <c r="AA423">
        <v>171</v>
      </c>
      <c r="AB423">
        <v>415</v>
      </c>
      <c r="AC423">
        <v>181</v>
      </c>
      <c r="AD423">
        <v>225</v>
      </c>
      <c r="AE423">
        <v>141</v>
      </c>
      <c r="AF423">
        <v>57</v>
      </c>
      <c r="AG423">
        <v>12</v>
      </c>
      <c r="AH423">
        <v>352</v>
      </c>
      <c r="AI423">
        <v>312</v>
      </c>
      <c r="AJ423">
        <v>238.5</v>
      </c>
      <c r="AK423">
        <v>500</v>
      </c>
      <c r="AL423">
        <v>287.5</v>
      </c>
      <c r="AM423">
        <v>1153.5</v>
      </c>
      <c r="AN423">
        <v>1470</v>
      </c>
      <c r="AO423">
        <v>1339</v>
      </c>
      <c r="AP423">
        <v>3244</v>
      </c>
      <c r="AQ423">
        <v>658.5</v>
      </c>
      <c r="AR423">
        <v>66</v>
      </c>
      <c r="AS423">
        <v>0</v>
      </c>
      <c r="AT423">
        <v>374</v>
      </c>
      <c r="AU423">
        <v>34.5</v>
      </c>
      <c r="AV423">
        <v>3248.5</v>
      </c>
      <c r="AW423">
        <v>15</v>
      </c>
      <c r="AX423">
        <v>56</v>
      </c>
      <c r="AY423">
        <v>79</v>
      </c>
      <c r="AZ423">
        <v>95</v>
      </c>
      <c r="BA423">
        <v>690</v>
      </c>
      <c r="BB423">
        <v>0</v>
      </c>
      <c r="BC423">
        <v>30</v>
      </c>
      <c r="BD423">
        <v>2509.5</v>
      </c>
      <c r="BE423">
        <v>0</v>
      </c>
      <c r="BF423">
        <v>239</v>
      </c>
      <c r="BG423">
        <v>513</v>
      </c>
      <c r="BH423">
        <v>202</v>
      </c>
      <c r="BI423">
        <v>0</v>
      </c>
      <c r="BJ423">
        <v>117</v>
      </c>
      <c r="BK423">
        <v>66</v>
      </c>
      <c r="BL423">
        <v>539.5</v>
      </c>
      <c r="BM423">
        <v>87</v>
      </c>
      <c r="BN423">
        <v>15396</v>
      </c>
      <c r="BO423">
        <v>18002</v>
      </c>
      <c r="BP423">
        <v>16724</v>
      </c>
      <c r="BQ423">
        <v>6855</v>
      </c>
      <c r="BR423">
        <v>6130</v>
      </c>
      <c r="BS423">
        <v>1033</v>
      </c>
      <c r="BT423">
        <v>990</v>
      </c>
      <c r="BU423">
        <v>261.5</v>
      </c>
      <c r="BV423">
        <v>24</v>
      </c>
      <c r="BW423">
        <v>1172.5</v>
      </c>
      <c r="BX423">
        <v>0</v>
      </c>
      <c r="BY423">
        <v>91589.5</v>
      </c>
    </row>
    <row r="424" spans="1:77" hidden="1" x14ac:dyDescent="0.25">
      <c r="A424" t="str">
        <f t="shared" si="12"/>
        <v>201092 Egyszerű szolgáltatási, szállítási és hasonló foglalkozásokIMind (I1-I9) Iskola MIND</v>
      </c>
      <c r="B424" t="str">
        <f t="shared" si="13"/>
        <v>201092 Egyszerű szolgáltatási, szállítási és hasonló foglalkozásokIMind (I1-I9) Iskola MIND</v>
      </c>
      <c r="C424">
        <v>6719</v>
      </c>
      <c r="D424" t="s">
        <v>168</v>
      </c>
      <c r="E424" t="s">
        <v>169</v>
      </c>
      <c r="F424" s="4" t="s">
        <v>170</v>
      </c>
      <c r="H424" t="s">
        <v>167</v>
      </c>
      <c r="I424">
        <v>652</v>
      </c>
      <c r="J424">
        <v>41</v>
      </c>
      <c r="K424" t="s">
        <v>109</v>
      </c>
      <c r="L424" t="s">
        <v>147</v>
      </c>
      <c r="M424">
        <v>4990.833333333333</v>
      </c>
      <c r="N424">
        <v>468.33333333333337</v>
      </c>
      <c r="O424">
        <v>234</v>
      </c>
      <c r="P424">
        <v>568.33333333333337</v>
      </c>
      <c r="Q424">
        <v>10510.666666666668</v>
      </c>
      <c r="R424">
        <v>2863.3333333333335</v>
      </c>
      <c r="S424">
        <v>899.66666666666652</v>
      </c>
      <c r="T424">
        <v>1081.9999999999998</v>
      </c>
      <c r="U424">
        <v>1063.6666666666665</v>
      </c>
      <c r="V424">
        <v>7.5</v>
      </c>
      <c r="W424">
        <v>999.66666666666663</v>
      </c>
      <c r="X424">
        <v>659</v>
      </c>
      <c r="Y424">
        <v>3214</v>
      </c>
      <c r="Z424">
        <v>1623.1666666666667</v>
      </c>
      <c r="AA424">
        <v>499.33333333333331</v>
      </c>
      <c r="AB424">
        <v>2905.3333333333335</v>
      </c>
      <c r="AC424">
        <v>2541.333333333333</v>
      </c>
      <c r="AD424">
        <v>1444.3333333333333</v>
      </c>
      <c r="AE424">
        <v>1851.8333333333333</v>
      </c>
      <c r="AF424">
        <v>1664.1666666666665</v>
      </c>
      <c r="AG424">
        <v>138</v>
      </c>
      <c r="AH424">
        <v>2720.9999999999995</v>
      </c>
      <c r="AI424">
        <v>642.99999999999989</v>
      </c>
      <c r="AJ424">
        <v>858.16666666666663</v>
      </c>
      <c r="AK424">
        <v>2038.1666666666665</v>
      </c>
      <c r="AL424">
        <v>5683.3333333333339</v>
      </c>
      <c r="AM424">
        <v>12086.833333333334</v>
      </c>
      <c r="AN424">
        <v>3950.833333333333</v>
      </c>
      <c r="AO424">
        <v>15999</v>
      </c>
      <c r="AP424">
        <v>14008.000000000002</v>
      </c>
      <c r="AQ424">
        <v>2779.6666666666661</v>
      </c>
      <c r="AR424">
        <v>119.5</v>
      </c>
      <c r="AS424">
        <v>211</v>
      </c>
      <c r="AT424">
        <v>4280.333333333333</v>
      </c>
      <c r="AU424">
        <v>904.5</v>
      </c>
      <c r="AV424">
        <v>16630.666666666668</v>
      </c>
      <c r="AW424">
        <v>129.66666666666666</v>
      </c>
      <c r="AX424">
        <v>192</v>
      </c>
      <c r="AY424">
        <v>82</v>
      </c>
      <c r="AZ424">
        <v>320</v>
      </c>
      <c r="BA424">
        <v>253</v>
      </c>
      <c r="BB424">
        <v>3</v>
      </c>
      <c r="BC424">
        <v>48</v>
      </c>
      <c r="BD424">
        <v>3746</v>
      </c>
      <c r="BE424">
        <v>0</v>
      </c>
      <c r="BF424">
        <v>609</v>
      </c>
      <c r="BG424">
        <v>582.83333333333326</v>
      </c>
      <c r="BH424">
        <v>214</v>
      </c>
      <c r="BI424">
        <v>507</v>
      </c>
      <c r="BJ424">
        <v>507</v>
      </c>
      <c r="BK424">
        <v>398</v>
      </c>
      <c r="BL424">
        <v>3726.6666666666665</v>
      </c>
      <c r="BM424">
        <v>55.666666666666671</v>
      </c>
      <c r="BN424">
        <v>4668.6666666666661</v>
      </c>
      <c r="BO424">
        <v>38687.166666666664</v>
      </c>
      <c r="BP424">
        <v>13420.333333333332</v>
      </c>
      <c r="BQ424">
        <v>4963.3333333333321</v>
      </c>
      <c r="BR424">
        <v>5617.0000000000009</v>
      </c>
      <c r="BS424">
        <v>2864.1666666666665</v>
      </c>
      <c r="BT424">
        <v>714.16666666666674</v>
      </c>
      <c r="BU424">
        <v>429.49999999999994</v>
      </c>
      <c r="BV424">
        <v>213.5</v>
      </c>
      <c r="BW424">
        <v>980.83333333333337</v>
      </c>
      <c r="BX424">
        <v>0</v>
      </c>
      <c r="BY424">
        <v>207075</v>
      </c>
    </row>
    <row r="425" spans="1:77" hidden="1" x14ac:dyDescent="0.25">
      <c r="A425" t="str">
        <f t="shared" si="12"/>
        <v>201093 Egyszerű ipari, építőipari, mezőgazdasági foglalkozásokIMind (I1-I9) Iskola MIND</v>
      </c>
      <c r="B425" t="str">
        <f t="shared" si="13"/>
        <v>201093 Egyszerű ipari, építőipari, mezőgazdasági foglalkozásokIMind (I1-I9) Iskola MIND</v>
      </c>
      <c r="C425">
        <v>6720</v>
      </c>
      <c r="D425" t="s">
        <v>168</v>
      </c>
      <c r="E425" t="s">
        <v>169</v>
      </c>
      <c r="F425" s="4" t="s">
        <v>170</v>
      </c>
      <c r="H425" t="s">
        <v>167</v>
      </c>
      <c r="I425">
        <v>653</v>
      </c>
      <c r="J425">
        <v>42</v>
      </c>
      <c r="K425" t="s">
        <v>148</v>
      </c>
      <c r="L425" t="s">
        <v>149</v>
      </c>
      <c r="M425">
        <v>4219.6666666666661</v>
      </c>
      <c r="N425">
        <v>1870.1666666666665</v>
      </c>
      <c r="O425">
        <v>529</v>
      </c>
      <c r="P425">
        <v>310.66666666666669</v>
      </c>
      <c r="Q425">
        <v>4046.333333333333</v>
      </c>
      <c r="R425">
        <v>879.33333333333326</v>
      </c>
      <c r="S425">
        <v>737.33333333333314</v>
      </c>
      <c r="T425">
        <v>366</v>
      </c>
      <c r="U425">
        <v>373.33333333333331</v>
      </c>
      <c r="V425">
        <v>18</v>
      </c>
      <c r="W425">
        <v>313.33333333333326</v>
      </c>
      <c r="X425">
        <v>76</v>
      </c>
      <c r="Y425">
        <v>1205</v>
      </c>
      <c r="Z425">
        <v>1063.3333333333333</v>
      </c>
      <c r="AA425">
        <v>108.66666666666666</v>
      </c>
      <c r="AB425">
        <v>1951.1666666666663</v>
      </c>
      <c r="AC425">
        <v>417.66666666666663</v>
      </c>
      <c r="AD425">
        <v>402.66666666666663</v>
      </c>
      <c r="AE425">
        <v>696.66666666666663</v>
      </c>
      <c r="AF425">
        <v>619.33333333333326</v>
      </c>
      <c r="AG425">
        <v>66</v>
      </c>
      <c r="AH425">
        <v>1505.9999999999995</v>
      </c>
      <c r="AI425">
        <v>298</v>
      </c>
      <c r="AJ425">
        <v>57.333333333333329</v>
      </c>
      <c r="AK425">
        <v>534.33333333333326</v>
      </c>
      <c r="AL425">
        <v>2446.3333333333335</v>
      </c>
      <c r="AM425">
        <v>18559.666666666664</v>
      </c>
      <c r="AN425">
        <v>1046.6666666666665</v>
      </c>
      <c r="AO425">
        <v>2133</v>
      </c>
      <c r="AP425">
        <v>2750.4999999999991</v>
      </c>
      <c r="AQ425">
        <v>652.33333333333337</v>
      </c>
      <c r="AR425">
        <v>6</v>
      </c>
      <c r="AS425">
        <v>48</v>
      </c>
      <c r="AT425">
        <v>2803.1666666666665</v>
      </c>
      <c r="AU425">
        <v>0</v>
      </c>
      <c r="AV425">
        <v>797.33333333333337</v>
      </c>
      <c r="AW425">
        <v>11.333333333333332</v>
      </c>
      <c r="AX425">
        <v>54</v>
      </c>
      <c r="AY425">
        <v>44</v>
      </c>
      <c r="AZ425">
        <v>274</v>
      </c>
      <c r="BA425">
        <v>0</v>
      </c>
      <c r="BB425">
        <v>0</v>
      </c>
      <c r="BC425">
        <v>0</v>
      </c>
      <c r="BD425">
        <v>1931.5</v>
      </c>
      <c r="BE425">
        <v>0</v>
      </c>
      <c r="BF425">
        <v>85.999999999999986</v>
      </c>
      <c r="BG425">
        <v>406.66666666666669</v>
      </c>
      <c r="BH425">
        <v>141</v>
      </c>
      <c r="BI425">
        <v>0</v>
      </c>
      <c r="BJ425">
        <v>20</v>
      </c>
      <c r="BK425">
        <v>163</v>
      </c>
      <c r="BL425">
        <v>2173.833333333333</v>
      </c>
      <c r="BM425">
        <v>5.333333333333333</v>
      </c>
      <c r="BN425">
        <v>1687.833333333333</v>
      </c>
      <c r="BO425">
        <v>49130.333333333328</v>
      </c>
      <c r="BP425">
        <v>971.49999999999977</v>
      </c>
      <c r="BQ425">
        <v>706.66666666666674</v>
      </c>
      <c r="BR425">
        <v>2053.8333333333335</v>
      </c>
      <c r="BS425">
        <v>286.33333333333331</v>
      </c>
      <c r="BT425">
        <v>317.33333333333331</v>
      </c>
      <c r="BU425">
        <v>201.99999999999994</v>
      </c>
      <c r="BV425">
        <v>38</v>
      </c>
      <c r="BW425">
        <v>230.66666666666666</v>
      </c>
      <c r="BX425">
        <v>0</v>
      </c>
      <c r="BY425">
        <v>114843.49999999999</v>
      </c>
    </row>
    <row r="426" spans="1:77" hidden="1" x14ac:dyDescent="0.25">
      <c r="A426" t="str">
        <f t="shared" si="12"/>
        <v>201201 Fegyveres szervek felsőfokú képesítést igénylő foglalkozásaiI1 Általános Iskola 0-7 osztály</v>
      </c>
      <c r="B426" t="str">
        <f t="shared" si="13"/>
        <v>201201 Fegyveres szervek felsőfokú képesítést igénylő foglalkozásaiI1 Általános Iskola 0-7 osztály</v>
      </c>
      <c r="C426">
        <v>622</v>
      </c>
      <c r="D426" t="s">
        <v>168</v>
      </c>
      <c r="E426" t="s">
        <v>169</v>
      </c>
      <c r="F426" s="4" t="s">
        <v>171</v>
      </c>
      <c r="G426">
        <v>0</v>
      </c>
      <c r="H426" t="s">
        <v>157</v>
      </c>
      <c r="I426">
        <v>612</v>
      </c>
      <c r="J426">
        <v>1</v>
      </c>
      <c r="K426" t="s">
        <v>65</v>
      </c>
      <c r="L426" t="s">
        <v>66</v>
      </c>
      <c r="M426">
        <v>0</v>
      </c>
      <c r="N426">
        <v>0</v>
      </c>
      <c r="O426">
        <v>0</v>
      </c>
      <c r="P426">
        <v>0</v>
      </c>
      <c r="Q426">
        <v>0</v>
      </c>
      <c r="R426">
        <v>0</v>
      </c>
      <c r="S426">
        <v>0</v>
      </c>
      <c r="T426">
        <v>0</v>
      </c>
      <c r="U426">
        <v>0</v>
      </c>
      <c r="V426">
        <v>0</v>
      </c>
      <c r="W426">
        <v>0</v>
      </c>
      <c r="X426">
        <v>0</v>
      </c>
      <c r="Y426">
        <v>0</v>
      </c>
      <c r="Z426">
        <v>0</v>
      </c>
      <c r="AA426">
        <v>0</v>
      </c>
      <c r="AB426">
        <v>0</v>
      </c>
      <c r="AC426">
        <v>0</v>
      </c>
      <c r="AD426">
        <v>0</v>
      </c>
      <c r="AE426">
        <v>0</v>
      </c>
      <c r="AF426">
        <v>0</v>
      </c>
      <c r="AG426">
        <v>0</v>
      </c>
      <c r="AH426">
        <v>0</v>
      </c>
      <c r="AI426">
        <v>0</v>
      </c>
      <c r="AJ426">
        <v>0</v>
      </c>
      <c r="AK426">
        <v>0</v>
      </c>
      <c r="AL426">
        <v>0</v>
      </c>
      <c r="AM426">
        <v>0</v>
      </c>
      <c r="AN426">
        <v>0</v>
      </c>
      <c r="AO426">
        <v>0</v>
      </c>
      <c r="AP426">
        <v>0</v>
      </c>
      <c r="AQ426">
        <v>0</v>
      </c>
      <c r="AR426">
        <v>0</v>
      </c>
      <c r="AS426">
        <v>0</v>
      </c>
      <c r="AT426">
        <v>0</v>
      </c>
      <c r="AU426">
        <v>0</v>
      </c>
      <c r="AV426">
        <v>0</v>
      </c>
      <c r="AW426">
        <v>0</v>
      </c>
      <c r="AX426">
        <v>0</v>
      </c>
      <c r="AY426">
        <v>0</v>
      </c>
      <c r="AZ426">
        <v>0</v>
      </c>
      <c r="BA426">
        <v>0</v>
      </c>
      <c r="BB426">
        <v>0</v>
      </c>
      <c r="BC426">
        <v>0</v>
      </c>
      <c r="BD426">
        <v>0</v>
      </c>
      <c r="BE426">
        <v>0</v>
      </c>
      <c r="BF426">
        <v>0</v>
      </c>
      <c r="BG426">
        <v>0</v>
      </c>
      <c r="BH426">
        <v>0</v>
      </c>
      <c r="BI426">
        <v>0</v>
      </c>
      <c r="BJ426">
        <v>0</v>
      </c>
      <c r="BK426">
        <v>0</v>
      </c>
      <c r="BL426">
        <v>0</v>
      </c>
      <c r="BM426">
        <v>0</v>
      </c>
      <c r="BN426">
        <v>0</v>
      </c>
      <c r="BO426">
        <v>0</v>
      </c>
      <c r="BP426">
        <v>0</v>
      </c>
      <c r="BQ426">
        <v>0</v>
      </c>
      <c r="BR426">
        <v>0</v>
      </c>
      <c r="BS426">
        <v>0</v>
      </c>
      <c r="BT426">
        <v>0</v>
      </c>
      <c r="BU426">
        <v>0</v>
      </c>
      <c r="BV426">
        <v>0</v>
      </c>
      <c r="BW426">
        <v>0</v>
      </c>
      <c r="BX426">
        <v>0</v>
      </c>
      <c r="BY426">
        <v>0</v>
      </c>
    </row>
    <row r="427" spans="1:77" hidden="1" x14ac:dyDescent="0.25">
      <c r="A427" t="str">
        <f t="shared" si="12"/>
        <v>201202 Fegyveres szervek középfokú képesítést igénylő foglalkozásaiI1 Általános Iskola 0-7 osztály</v>
      </c>
      <c r="B427" t="str">
        <f t="shared" si="13"/>
        <v>201202 Fegyveres szervek középfokú képesítést igénylő foglalkozásaiI1 Általános Iskola 0-7 osztály</v>
      </c>
      <c r="C427">
        <v>623</v>
      </c>
      <c r="D427" t="s">
        <v>168</v>
      </c>
      <c r="E427" t="s">
        <v>169</v>
      </c>
      <c r="F427" s="4" t="s">
        <v>171</v>
      </c>
      <c r="G427">
        <v>0</v>
      </c>
      <c r="H427" t="s">
        <v>157</v>
      </c>
      <c r="I427">
        <v>613</v>
      </c>
      <c r="J427">
        <v>2</v>
      </c>
      <c r="K427" t="s">
        <v>67</v>
      </c>
      <c r="L427" t="s">
        <v>68</v>
      </c>
      <c r="M427">
        <v>0</v>
      </c>
      <c r="N427">
        <v>0</v>
      </c>
      <c r="O427">
        <v>0</v>
      </c>
      <c r="P427">
        <v>0</v>
      </c>
      <c r="Q427">
        <v>0</v>
      </c>
      <c r="R427">
        <v>0</v>
      </c>
      <c r="S427">
        <v>0</v>
      </c>
      <c r="T427">
        <v>0</v>
      </c>
      <c r="U427">
        <v>0</v>
      </c>
      <c r="V427">
        <v>0</v>
      </c>
      <c r="W427">
        <v>0</v>
      </c>
      <c r="X427">
        <v>0</v>
      </c>
      <c r="Y427">
        <v>0</v>
      </c>
      <c r="Z427">
        <v>0</v>
      </c>
      <c r="AA427">
        <v>0</v>
      </c>
      <c r="AB427">
        <v>0</v>
      </c>
      <c r="AC427">
        <v>0</v>
      </c>
      <c r="AD427">
        <v>0</v>
      </c>
      <c r="AE427">
        <v>0</v>
      </c>
      <c r="AF427">
        <v>0</v>
      </c>
      <c r="AG427">
        <v>0</v>
      </c>
      <c r="AH427">
        <v>0</v>
      </c>
      <c r="AI427">
        <v>0</v>
      </c>
      <c r="AJ427">
        <v>0</v>
      </c>
      <c r="AK427">
        <v>0</v>
      </c>
      <c r="AL427">
        <v>0</v>
      </c>
      <c r="AM427">
        <v>0</v>
      </c>
      <c r="AN427">
        <v>0</v>
      </c>
      <c r="AO427">
        <v>0</v>
      </c>
      <c r="AP427">
        <v>0</v>
      </c>
      <c r="AQ427">
        <v>0</v>
      </c>
      <c r="AR427">
        <v>0</v>
      </c>
      <c r="AS427">
        <v>0</v>
      </c>
      <c r="AT427">
        <v>0</v>
      </c>
      <c r="AU427">
        <v>0</v>
      </c>
      <c r="AV427">
        <v>0</v>
      </c>
      <c r="AW427">
        <v>0</v>
      </c>
      <c r="AX427">
        <v>0</v>
      </c>
      <c r="AY427">
        <v>0</v>
      </c>
      <c r="AZ427">
        <v>0</v>
      </c>
      <c r="BA427">
        <v>0</v>
      </c>
      <c r="BB427">
        <v>0</v>
      </c>
      <c r="BC427">
        <v>0</v>
      </c>
      <c r="BD427">
        <v>0</v>
      </c>
      <c r="BE427">
        <v>0</v>
      </c>
      <c r="BF427">
        <v>0</v>
      </c>
      <c r="BG427">
        <v>0</v>
      </c>
      <c r="BH427">
        <v>0</v>
      </c>
      <c r="BI427">
        <v>0</v>
      </c>
      <c r="BJ427">
        <v>0</v>
      </c>
      <c r="BK427">
        <v>0</v>
      </c>
      <c r="BL427">
        <v>0</v>
      </c>
      <c r="BM427">
        <v>0</v>
      </c>
      <c r="BN427">
        <v>0</v>
      </c>
      <c r="BO427">
        <v>0</v>
      </c>
      <c r="BP427">
        <v>0</v>
      </c>
      <c r="BQ427">
        <v>0</v>
      </c>
      <c r="BR427">
        <v>0</v>
      </c>
      <c r="BS427">
        <v>0</v>
      </c>
      <c r="BT427">
        <v>0</v>
      </c>
      <c r="BU427">
        <v>0</v>
      </c>
      <c r="BV427">
        <v>0</v>
      </c>
      <c r="BW427">
        <v>0</v>
      </c>
      <c r="BX427">
        <v>0</v>
      </c>
      <c r="BY427">
        <v>0</v>
      </c>
    </row>
    <row r="428" spans="1:77" hidden="1" x14ac:dyDescent="0.25">
      <c r="A428" t="str">
        <f t="shared" si="12"/>
        <v>201203 Fegyveres szervek középfokú képesítést nem igénylő foglalkozásaiI1 Általános Iskola 0-7 osztály</v>
      </c>
      <c r="B428" t="str">
        <f t="shared" si="13"/>
        <v>201203 Fegyveres szervek középfokú képesítést nem igénylő foglalkozásaiI1 Általános Iskola 0-7 osztály</v>
      </c>
      <c r="C428">
        <v>624</v>
      </c>
      <c r="D428" t="s">
        <v>168</v>
      </c>
      <c r="E428" t="s">
        <v>169</v>
      </c>
      <c r="F428" s="4" t="s">
        <v>171</v>
      </c>
      <c r="G428">
        <v>0</v>
      </c>
      <c r="H428" t="s">
        <v>157</v>
      </c>
      <c r="I428">
        <v>614</v>
      </c>
      <c r="J428">
        <v>3</v>
      </c>
      <c r="K428" t="s">
        <v>69</v>
      </c>
      <c r="L428" t="s">
        <v>70</v>
      </c>
      <c r="M428">
        <v>0</v>
      </c>
      <c r="N428">
        <v>0</v>
      </c>
      <c r="O428">
        <v>0</v>
      </c>
      <c r="P428">
        <v>0</v>
      </c>
      <c r="Q428">
        <v>0</v>
      </c>
      <c r="R428">
        <v>0</v>
      </c>
      <c r="S428">
        <v>0</v>
      </c>
      <c r="T428">
        <v>0</v>
      </c>
      <c r="U428">
        <v>0</v>
      </c>
      <c r="V428">
        <v>0</v>
      </c>
      <c r="W428">
        <v>0</v>
      </c>
      <c r="X428">
        <v>0</v>
      </c>
      <c r="Y428">
        <v>0</v>
      </c>
      <c r="Z428">
        <v>0</v>
      </c>
      <c r="AA428">
        <v>0</v>
      </c>
      <c r="AB428">
        <v>0</v>
      </c>
      <c r="AC428">
        <v>0</v>
      </c>
      <c r="AD428">
        <v>0</v>
      </c>
      <c r="AE428">
        <v>0</v>
      </c>
      <c r="AF428">
        <v>0</v>
      </c>
      <c r="AG428">
        <v>0</v>
      </c>
      <c r="AH428">
        <v>0</v>
      </c>
      <c r="AI428">
        <v>0</v>
      </c>
      <c r="AJ428">
        <v>0</v>
      </c>
      <c r="AK428">
        <v>0</v>
      </c>
      <c r="AL428">
        <v>0</v>
      </c>
      <c r="AM428">
        <v>0</v>
      </c>
      <c r="AN428">
        <v>0</v>
      </c>
      <c r="AO428">
        <v>0</v>
      </c>
      <c r="AP428">
        <v>0</v>
      </c>
      <c r="AQ428">
        <v>0</v>
      </c>
      <c r="AR428">
        <v>0</v>
      </c>
      <c r="AS428">
        <v>0</v>
      </c>
      <c r="AT428">
        <v>0</v>
      </c>
      <c r="AU428">
        <v>0</v>
      </c>
      <c r="AV428">
        <v>0</v>
      </c>
      <c r="AW428">
        <v>0</v>
      </c>
      <c r="AX428">
        <v>0</v>
      </c>
      <c r="AY428">
        <v>0</v>
      </c>
      <c r="AZ428">
        <v>0</v>
      </c>
      <c r="BA428">
        <v>0</v>
      </c>
      <c r="BB428">
        <v>0</v>
      </c>
      <c r="BC428">
        <v>0</v>
      </c>
      <c r="BD428">
        <v>0</v>
      </c>
      <c r="BE428">
        <v>0</v>
      </c>
      <c r="BF428">
        <v>0</v>
      </c>
      <c r="BG428">
        <v>0</v>
      </c>
      <c r="BH428">
        <v>0</v>
      </c>
      <c r="BI428">
        <v>0</v>
      </c>
      <c r="BJ428">
        <v>0</v>
      </c>
      <c r="BK428">
        <v>0</v>
      </c>
      <c r="BL428">
        <v>0</v>
      </c>
      <c r="BM428">
        <v>0</v>
      </c>
      <c r="BN428">
        <v>0</v>
      </c>
      <c r="BO428">
        <v>0</v>
      </c>
      <c r="BP428">
        <v>0</v>
      </c>
      <c r="BQ428">
        <v>0</v>
      </c>
      <c r="BR428">
        <v>0</v>
      </c>
      <c r="BS428">
        <v>0</v>
      </c>
      <c r="BT428">
        <v>0</v>
      </c>
      <c r="BU428">
        <v>0</v>
      </c>
      <c r="BV428">
        <v>0</v>
      </c>
      <c r="BW428">
        <v>0</v>
      </c>
      <c r="BX428">
        <v>0</v>
      </c>
      <c r="BY428">
        <v>0</v>
      </c>
    </row>
    <row r="429" spans="1:77" hidden="1" x14ac:dyDescent="0.25">
      <c r="A429" t="str">
        <f t="shared" si="12"/>
        <v>201211 Törvényhozók, igazgatási és érdek-képviseleti vezetőkI1 Általános Iskola 0-7 osztály</v>
      </c>
      <c r="B429" t="str">
        <f t="shared" si="13"/>
        <v>201211 Törvényhozók, igazgatási és érdek-képviseleti vezetőkI1 Általános Iskola 0-7 osztály</v>
      </c>
      <c r="C429">
        <v>625</v>
      </c>
      <c r="D429" t="s">
        <v>168</v>
      </c>
      <c r="E429" t="s">
        <v>169</v>
      </c>
      <c r="F429" s="4" t="s">
        <v>171</v>
      </c>
      <c r="G429">
        <v>0</v>
      </c>
      <c r="H429" t="s">
        <v>157</v>
      </c>
      <c r="I429">
        <v>615</v>
      </c>
      <c r="J429">
        <v>4</v>
      </c>
      <c r="K429" t="s">
        <v>71</v>
      </c>
      <c r="L429" t="s">
        <v>111</v>
      </c>
      <c r="M429">
        <v>0</v>
      </c>
      <c r="N429">
        <v>0</v>
      </c>
      <c r="O429">
        <v>0</v>
      </c>
      <c r="P429">
        <v>0</v>
      </c>
      <c r="Q429">
        <v>0</v>
      </c>
      <c r="R429">
        <v>0</v>
      </c>
      <c r="S429">
        <v>0</v>
      </c>
      <c r="T429">
        <v>0</v>
      </c>
      <c r="U429">
        <v>0</v>
      </c>
      <c r="V429">
        <v>0</v>
      </c>
      <c r="W429">
        <v>0</v>
      </c>
      <c r="X429">
        <v>0</v>
      </c>
      <c r="Y429">
        <v>0</v>
      </c>
      <c r="Z429">
        <v>0</v>
      </c>
      <c r="AA429">
        <v>0</v>
      </c>
      <c r="AB429">
        <v>0</v>
      </c>
      <c r="AC429">
        <v>0</v>
      </c>
      <c r="AD429">
        <v>0</v>
      </c>
      <c r="AE429">
        <v>0</v>
      </c>
      <c r="AF429">
        <v>0</v>
      </c>
      <c r="AG429">
        <v>0</v>
      </c>
      <c r="AH429">
        <v>0</v>
      </c>
      <c r="AI429">
        <v>0</v>
      </c>
      <c r="AJ429">
        <v>0</v>
      </c>
      <c r="AK429">
        <v>0</v>
      </c>
      <c r="AL429">
        <v>0</v>
      </c>
      <c r="AM429">
        <v>0</v>
      </c>
      <c r="AN429">
        <v>0</v>
      </c>
      <c r="AO429">
        <v>0</v>
      </c>
      <c r="AP429">
        <v>0</v>
      </c>
      <c r="AQ429">
        <v>0</v>
      </c>
      <c r="AR429">
        <v>0</v>
      </c>
      <c r="AS429">
        <v>0</v>
      </c>
      <c r="AT429">
        <v>0</v>
      </c>
      <c r="AU429">
        <v>0</v>
      </c>
      <c r="AV429">
        <v>0</v>
      </c>
      <c r="AW429">
        <v>0</v>
      </c>
      <c r="AX429">
        <v>0</v>
      </c>
      <c r="AY429">
        <v>0</v>
      </c>
      <c r="AZ429">
        <v>0</v>
      </c>
      <c r="BA429">
        <v>0</v>
      </c>
      <c r="BB429">
        <v>0</v>
      </c>
      <c r="BC429">
        <v>0</v>
      </c>
      <c r="BD429">
        <v>0</v>
      </c>
      <c r="BE429">
        <v>0</v>
      </c>
      <c r="BF429">
        <v>0</v>
      </c>
      <c r="BG429">
        <v>0</v>
      </c>
      <c r="BH429">
        <v>0</v>
      </c>
      <c r="BI429">
        <v>0</v>
      </c>
      <c r="BJ429">
        <v>0</v>
      </c>
      <c r="BK429">
        <v>0</v>
      </c>
      <c r="BL429">
        <v>0</v>
      </c>
      <c r="BM429">
        <v>0</v>
      </c>
      <c r="BN429">
        <v>0</v>
      </c>
      <c r="BO429">
        <v>0</v>
      </c>
      <c r="BP429">
        <v>0</v>
      </c>
      <c r="BQ429">
        <v>0</v>
      </c>
      <c r="BR429">
        <v>0</v>
      </c>
      <c r="BS429">
        <v>0</v>
      </c>
      <c r="BT429">
        <v>0</v>
      </c>
      <c r="BU429">
        <v>0</v>
      </c>
      <c r="BV429">
        <v>0</v>
      </c>
      <c r="BW429">
        <v>0</v>
      </c>
      <c r="BX429">
        <v>0</v>
      </c>
      <c r="BY429">
        <v>0</v>
      </c>
    </row>
    <row r="430" spans="1:77" hidden="1" x14ac:dyDescent="0.25">
      <c r="A430" t="str">
        <f t="shared" si="12"/>
        <v>201212 Gazdasági, költségvetési szervezetek vezetőiI1 Általános Iskola 0-7 osztály</v>
      </c>
      <c r="B430" t="str">
        <f t="shared" si="13"/>
        <v>201212 Gazdasági, költségvetési szervezetek vezetőiI1 Általános Iskola 0-7 osztály</v>
      </c>
      <c r="C430">
        <v>626</v>
      </c>
      <c r="D430" t="s">
        <v>168</v>
      </c>
      <c r="E430" t="s">
        <v>169</v>
      </c>
      <c r="F430" s="4" t="s">
        <v>171</v>
      </c>
      <c r="G430">
        <v>0</v>
      </c>
      <c r="H430" t="s">
        <v>157</v>
      </c>
      <c r="I430">
        <v>616</v>
      </c>
      <c r="J430">
        <v>5</v>
      </c>
      <c r="K430" t="s">
        <v>72</v>
      </c>
      <c r="L430" t="s">
        <v>112</v>
      </c>
      <c r="M430">
        <v>0</v>
      </c>
      <c r="N430">
        <v>0</v>
      </c>
      <c r="O430">
        <v>0</v>
      </c>
      <c r="P430">
        <v>0</v>
      </c>
      <c r="Q430">
        <v>0</v>
      </c>
      <c r="R430">
        <v>0</v>
      </c>
      <c r="S430">
        <v>0</v>
      </c>
      <c r="T430">
        <v>0</v>
      </c>
      <c r="U430">
        <v>0</v>
      </c>
      <c r="V430">
        <v>0</v>
      </c>
      <c r="W430">
        <v>0</v>
      </c>
      <c r="X430">
        <v>0</v>
      </c>
      <c r="Y430">
        <v>0</v>
      </c>
      <c r="Z430">
        <v>0</v>
      </c>
      <c r="AA430">
        <v>0</v>
      </c>
      <c r="AB430">
        <v>0</v>
      </c>
      <c r="AC430">
        <v>0</v>
      </c>
      <c r="AD430">
        <v>0</v>
      </c>
      <c r="AE430">
        <v>0</v>
      </c>
      <c r="AF430">
        <v>0</v>
      </c>
      <c r="AG430">
        <v>0</v>
      </c>
      <c r="AH430">
        <v>0</v>
      </c>
      <c r="AI430">
        <v>0</v>
      </c>
      <c r="AJ430">
        <v>0</v>
      </c>
      <c r="AK430">
        <v>0</v>
      </c>
      <c r="AL430">
        <v>0</v>
      </c>
      <c r="AM430">
        <v>0</v>
      </c>
      <c r="AN430">
        <v>0</v>
      </c>
      <c r="AO430">
        <v>0</v>
      </c>
      <c r="AP430">
        <v>0</v>
      </c>
      <c r="AQ430">
        <v>0</v>
      </c>
      <c r="AR430">
        <v>0</v>
      </c>
      <c r="AS430">
        <v>0</v>
      </c>
      <c r="AT430">
        <v>0</v>
      </c>
      <c r="AU430">
        <v>0</v>
      </c>
      <c r="AV430">
        <v>0</v>
      </c>
      <c r="AW430">
        <v>0</v>
      </c>
      <c r="AX430">
        <v>0</v>
      </c>
      <c r="AY430">
        <v>0</v>
      </c>
      <c r="AZ430">
        <v>0</v>
      </c>
      <c r="BA430">
        <v>0</v>
      </c>
      <c r="BB430">
        <v>0</v>
      </c>
      <c r="BC430">
        <v>0</v>
      </c>
      <c r="BD430">
        <v>0</v>
      </c>
      <c r="BE430">
        <v>0</v>
      </c>
      <c r="BF430">
        <v>0</v>
      </c>
      <c r="BG430">
        <v>0</v>
      </c>
      <c r="BH430">
        <v>0</v>
      </c>
      <c r="BI430">
        <v>0</v>
      </c>
      <c r="BJ430">
        <v>0</v>
      </c>
      <c r="BK430">
        <v>0</v>
      </c>
      <c r="BL430">
        <v>0</v>
      </c>
      <c r="BM430">
        <v>0</v>
      </c>
      <c r="BN430">
        <v>0</v>
      </c>
      <c r="BO430">
        <v>0</v>
      </c>
      <c r="BP430">
        <v>0</v>
      </c>
      <c r="BQ430">
        <v>0</v>
      </c>
      <c r="BR430">
        <v>0</v>
      </c>
      <c r="BS430">
        <v>0</v>
      </c>
      <c r="BT430">
        <v>0</v>
      </c>
      <c r="BU430">
        <v>0</v>
      </c>
      <c r="BV430">
        <v>0</v>
      </c>
      <c r="BW430">
        <v>0</v>
      </c>
      <c r="BX430">
        <v>0</v>
      </c>
      <c r="BY430">
        <v>0</v>
      </c>
    </row>
    <row r="431" spans="1:77" hidden="1" x14ac:dyDescent="0.25">
      <c r="A431" t="str">
        <f t="shared" si="12"/>
        <v>201213 Termelési és szolgáltatást nyújtó egységek vezetőiI1 Általános Iskola 0-7 osztály</v>
      </c>
      <c r="B431" t="str">
        <f t="shared" si="13"/>
        <v>201213 Termelési és szolgáltatást nyújtó egységek vezetőiI1 Általános Iskola 0-7 osztály</v>
      </c>
      <c r="C431">
        <v>627</v>
      </c>
      <c r="D431" t="s">
        <v>168</v>
      </c>
      <c r="E431" t="s">
        <v>169</v>
      </c>
      <c r="F431" s="4" t="s">
        <v>171</v>
      </c>
      <c r="G431">
        <v>0</v>
      </c>
      <c r="H431" t="s">
        <v>157</v>
      </c>
      <c r="I431">
        <v>617</v>
      </c>
      <c r="J431">
        <v>6</v>
      </c>
      <c r="K431" t="s">
        <v>73</v>
      </c>
      <c r="L431" t="s">
        <v>113</v>
      </c>
      <c r="M431">
        <v>0</v>
      </c>
      <c r="N431">
        <v>0</v>
      </c>
      <c r="O431">
        <v>0</v>
      </c>
      <c r="P431">
        <v>0</v>
      </c>
      <c r="Q431">
        <v>0</v>
      </c>
      <c r="R431">
        <v>0</v>
      </c>
      <c r="S431">
        <v>0</v>
      </c>
      <c r="T431">
        <v>0</v>
      </c>
      <c r="U431">
        <v>0</v>
      </c>
      <c r="V431">
        <v>0</v>
      </c>
      <c r="W431">
        <v>0</v>
      </c>
      <c r="X431">
        <v>0</v>
      </c>
      <c r="Y431">
        <v>0</v>
      </c>
      <c r="Z431">
        <v>0</v>
      </c>
      <c r="AA431">
        <v>0</v>
      </c>
      <c r="AB431">
        <v>0</v>
      </c>
      <c r="AC431">
        <v>0</v>
      </c>
      <c r="AD431">
        <v>0</v>
      </c>
      <c r="AE431">
        <v>0</v>
      </c>
      <c r="AF431">
        <v>0</v>
      </c>
      <c r="AG431">
        <v>0</v>
      </c>
      <c r="AH431">
        <v>0</v>
      </c>
      <c r="AI431">
        <v>0</v>
      </c>
      <c r="AJ431">
        <v>0</v>
      </c>
      <c r="AK431">
        <v>0</v>
      </c>
      <c r="AL431">
        <v>0</v>
      </c>
      <c r="AM431">
        <v>0</v>
      </c>
      <c r="AN431">
        <v>0</v>
      </c>
      <c r="AO431">
        <v>0</v>
      </c>
      <c r="AP431">
        <v>545</v>
      </c>
      <c r="AQ431">
        <v>0</v>
      </c>
      <c r="AR431">
        <v>0</v>
      </c>
      <c r="AS431">
        <v>0</v>
      </c>
      <c r="AT431">
        <v>0</v>
      </c>
      <c r="AU431">
        <v>0</v>
      </c>
      <c r="AV431">
        <v>0</v>
      </c>
      <c r="AW431">
        <v>0</v>
      </c>
      <c r="AX431">
        <v>0</v>
      </c>
      <c r="AY431">
        <v>0</v>
      </c>
      <c r="AZ431">
        <v>0</v>
      </c>
      <c r="BA431">
        <v>0</v>
      </c>
      <c r="BB431">
        <v>0</v>
      </c>
      <c r="BC431">
        <v>0</v>
      </c>
      <c r="BD431">
        <v>0</v>
      </c>
      <c r="BE431">
        <v>0</v>
      </c>
      <c r="BF431">
        <v>0</v>
      </c>
      <c r="BG431">
        <v>0</v>
      </c>
      <c r="BH431">
        <v>0</v>
      </c>
      <c r="BI431">
        <v>0</v>
      </c>
      <c r="BJ431">
        <v>0</v>
      </c>
      <c r="BK431">
        <v>0</v>
      </c>
      <c r="BL431">
        <v>0</v>
      </c>
      <c r="BM431">
        <v>0</v>
      </c>
      <c r="BN431">
        <v>0</v>
      </c>
      <c r="BO431">
        <v>0</v>
      </c>
      <c r="BP431">
        <v>0</v>
      </c>
      <c r="BQ431">
        <v>0</v>
      </c>
      <c r="BR431">
        <v>0</v>
      </c>
      <c r="BS431">
        <v>0</v>
      </c>
      <c r="BT431">
        <v>0</v>
      </c>
      <c r="BU431">
        <v>0</v>
      </c>
      <c r="BV431">
        <v>0</v>
      </c>
      <c r="BW431">
        <v>0</v>
      </c>
      <c r="BX431">
        <v>0</v>
      </c>
      <c r="BY431">
        <v>545</v>
      </c>
    </row>
    <row r="432" spans="1:77" hidden="1" x14ac:dyDescent="0.25">
      <c r="A432" t="str">
        <f t="shared" si="12"/>
        <v>201214 Gazdasági tevékenységet segítő egységek vezetőiI1 Általános Iskola 0-7 osztály</v>
      </c>
      <c r="B432" t="str">
        <f t="shared" si="13"/>
        <v>201214 Gazdasági tevékenységet segítő egységek vezetőiI1 Általános Iskola 0-7 osztály</v>
      </c>
      <c r="C432">
        <v>628</v>
      </c>
      <c r="D432" t="s">
        <v>168</v>
      </c>
      <c r="E432" t="s">
        <v>169</v>
      </c>
      <c r="F432" s="4" t="s">
        <v>171</v>
      </c>
      <c r="G432">
        <v>0</v>
      </c>
      <c r="H432" t="s">
        <v>157</v>
      </c>
      <c r="I432">
        <v>618</v>
      </c>
      <c r="J432">
        <v>7</v>
      </c>
      <c r="K432" t="s">
        <v>74</v>
      </c>
      <c r="L432" t="s">
        <v>114</v>
      </c>
      <c r="M432">
        <v>0</v>
      </c>
      <c r="N432">
        <v>0</v>
      </c>
      <c r="O432">
        <v>0</v>
      </c>
      <c r="P432">
        <v>0</v>
      </c>
      <c r="Q432">
        <v>0</v>
      </c>
      <c r="R432">
        <v>0</v>
      </c>
      <c r="S432">
        <v>0</v>
      </c>
      <c r="T432">
        <v>0</v>
      </c>
      <c r="U432">
        <v>0</v>
      </c>
      <c r="V432">
        <v>0</v>
      </c>
      <c r="W432">
        <v>0</v>
      </c>
      <c r="X432">
        <v>0</v>
      </c>
      <c r="Y432">
        <v>0</v>
      </c>
      <c r="Z432">
        <v>0</v>
      </c>
      <c r="AA432">
        <v>0</v>
      </c>
      <c r="AB432">
        <v>0</v>
      </c>
      <c r="AC432">
        <v>0</v>
      </c>
      <c r="AD432">
        <v>0</v>
      </c>
      <c r="AE432">
        <v>0</v>
      </c>
      <c r="AF432">
        <v>0</v>
      </c>
      <c r="AG432">
        <v>0</v>
      </c>
      <c r="AH432">
        <v>0</v>
      </c>
      <c r="AI432">
        <v>0</v>
      </c>
      <c r="AJ432">
        <v>0</v>
      </c>
      <c r="AK432">
        <v>0</v>
      </c>
      <c r="AL432">
        <v>0</v>
      </c>
      <c r="AM432">
        <v>0</v>
      </c>
      <c r="AN432">
        <v>0</v>
      </c>
      <c r="AO432">
        <v>0</v>
      </c>
      <c r="AP432">
        <v>149.5</v>
      </c>
      <c r="AQ432">
        <v>0</v>
      </c>
      <c r="AR432">
        <v>0</v>
      </c>
      <c r="AS432">
        <v>0</v>
      </c>
      <c r="AT432">
        <v>0</v>
      </c>
      <c r="AU432">
        <v>0</v>
      </c>
      <c r="AV432">
        <v>0</v>
      </c>
      <c r="AW432">
        <v>0</v>
      </c>
      <c r="AX432">
        <v>0</v>
      </c>
      <c r="AY432">
        <v>0</v>
      </c>
      <c r="AZ432">
        <v>0</v>
      </c>
      <c r="BA432">
        <v>0</v>
      </c>
      <c r="BB432">
        <v>0</v>
      </c>
      <c r="BC432">
        <v>0</v>
      </c>
      <c r="BD432">
        <v>0</v>
      </c>
      <c r="BE432">
        <v>0</v>
      </c>
      <c r="BF432">
        <v>0</v>
      </c>
      <c r="BG432">
        <v>0</v>
      </c>
      <c r="BH432">
        <v>0</v>
      </c>
      <c r="BI432">
        <v>0</v>
      </c>
      <c r="BJ432">
        <v>0</v>
      </c>
      <c r="BK432">
        <v>0</v>
      </c>
      <c r="BL432">
        <v>0</v>
      </c>
      <c r="BM432">
        <v>0</v>
      </c>
      <c r="BN432">
        <v>0</v>
      </c>
      <c r="BO432">
        <v>0</v>
      </c>
      <c r="BP432">
        <v>0</v>
      </c>
      <c r="BQ432">
        <v>0</v>
      </c>
      <c r="BR432">
        <v>0</v>
      </c>
      <c r="BS432">
        <v>0</v>
      </c>
      <c r="BT432">
        <v>0</v>
      </c>
      <c r="BU432">
        <v>0</v>
      </c>
      <c r="BV432">
        <v>0</v>
      </c>
      <c r="BW432">
        <v>0</v>
      </c>
      <c r="BX432">
        <v>0</v>
      </c>
      <c r="BY432">
        <v>149.5</v>
      </c>
    </row>
    <row r="433" spans="1:77" hidden="1" x14ac:dyDescent="0.25">
      <c r="A433" t="str">
        <f t="shared" si="12"/>
        <v>201221 Műszaki, informatikai és természettudományi foglalkozásokI1 Általános Iskola 0-7 osztály</v>
      </c>
      <c r="B433" t="str">
        <f t="shared" si="13"/>
        <v>201221 Műszaki, informatikai és természettudományi foglalkozásokI1 Általános Iskola 0-7 osztály</v>
      </c>
      <c r="C433">
        <v>629</v>
      </c>
      <c r="D433" t="s">
        <v>168</v>
      </c>
      <c r="E433" t="s">
        <v>169</v>
      </c>
      <c r="F433" s="4" t="s">
        <v>171</v>
      </c>
      <c r="G433">
        <v>0</v>
      </c>
      <c r="H433" t="s">
        <v>157</v>
      </c>
      <c r="I433">
        <v>619</v>
      </c>
      <c r="J433">
        <v>8</v>
      </c>
      <c r="K433" t="s">
        <v>75</v>
      </c>
      <c r="L433" t="s">
        <v>115</v>
      </c>
      <c r="M433">
        <v>0</v>
      </c>
      <c r="N433">
        <v>0</v>
      </c>
      <c r="O433">
        <v>0</v>
      </c>
      <c r="P433">
        <v>0</v>
      </c>
      <c r="Q433">
        <v>0</v>
      </c>
      <c r="R433">
        <v>0</v>
      </c>
      <c r="S433">
        <v>0</v>
      </c>
      <c r="T433">
        <v>0</v>
      </c>
      <c r="U433">
        <v>0</v>
      </c>
      <c r="V433">
        <v>0</v>
      </c>
      <c r="W433">
        <v>0</v>
      </c>
      <c r="X433">
        <v>0</v>
      </c>
      <c r="Y433">
        <v>0</v>
      </c>
      <c r="Z433">
        <v>0</v>
      </c>
      <c r="AA433">
        <v>0</v>
      </c>
      <c r="AB433">
        <v>0</v>
      </c>
      <c r="AC433">
        <v>0</v>
      </c>
      <c r="AD433">
        <v>0</v>
      </c>
      <c r="AE433">
        <v>0</v>
      </c>
      <c r="AF433">
        <v>0</v>
      </c>
      <c r="AG433">
        <v>0</v>
      </c>
      <c r="AH433">
        <v>0</v>
      </c>
      <c r="AI433">
        <v>0</v>
      </c>
      <c r="AJ433">
        <v>0</v>
      </c>
      <c r="AK433">
        <v>0</v>
      </c>
      <c r="AL433">
        <v>0</v>
      </c>
      <c r="AM433">
        <v>0</v>
      </c>
      <c r="AN433">
        <v>0</v>
      </c>
      <c r="AO433">
        <v>0</v>
      </c>
      <c r="AP433">
        <v>0</v>
      </c>
      <c r="AQ433">
        <v>0</v>
      </c>
      <c r="AR433">
        <v>0</v>
      </c>
      <c r="AS433">
        <v>0</v>
      </c>
      <c r="AT433">
        <v>0</v>
      </c>
      <c r="AU433">
        <v>0</v>
      </c>
      <c r="AV433">
        <v>0</v>
      </c>
      <c r="AW433">
        <v>0</v>
      </c>
      <c r="AX433">
        <v>0</v>
      </c>
      <c r="AY433">
        <v>0</v>
      </c>
      <c r="AZ433">
        <v>0</v>
      </c>
      <c r="BA433">
        <v>0</v>
      </c>
      <c r="BB433">
        <v>0</v>
      </c>
      <c r="BC433">
        <v>0</v>
      </c>
      <c r="BD433">
        <v>0</v>
      </c>
      <c r="BE433">
        <v>0</v>
      </c>
      <c r="BF433">
        <v>0</v>
      </c>
      <c r="BG433">
        <v>0</v>
      </c>
      <c r="BH433">
        <v>0</v>
      </c>
      <c r="BI433">
        <v>0</v>
      </c>
      <c r="BJ433">
        <v>0</v>
      </c>
      <c r="BK433">
        <v>0</v>
      </c>
      <c r="BL433">
        <v>0</v>
      </c>
      <c r="BM433">
        <v>0</v>
      </c>
      <c r="BN433">
        <v>0</v>
      </c>
      <c r="BO433">
        <v>0</v>
      </c>
      <c r="BP433">
        <v>0</v>
      </c>
      <c r="BQ433">
        <v>0</v>
      </c>
      <c r="BR433">
        <v>0</v>
      </c>
      <c r="BS433">
        <v>0</v>
      </c>
      <c r="BT433">
        <v>0</v>
      </c>
      <c r="BU433">
        <v>0</v>
      </c>
      <c r="BV433">
        <v>0</v>
      </c>
      <c r="BW433">
        <v>0</v>
      </c>
      <c r="BX433">
        <v>0</v>
      </c>
      <c r="BY433">
        <v>0</v>
      </c>
    </row>
    <row r="434" spans="1:77" hidden="1" x14ac:dyDescent="0.25">
      <c r="A434" t="str">
        <f t="shared" si="12"/>
        <v>201222 Egészségügyi foglalkozások (felsőfokú képzettséghez kapcsolódó)I1 Általános Iskola 0-7 osztály</v>
      </c>
      <c r="B434" t="str">
        <f t="shared" si="13"/>
        <v>201222 Egészségügyi foglalkozások (felsőfokú képzettséghez kapcsolódó)I1 Általános Iskola 0-7 osztály</v>
      </c>
      <c r="C434">
        <v>630</v>
      </c>
      <c r="D434" t="s">
        <v>168</v>
      </c>
      <c r="E434" t="s">
        <v>169</v>
      </c>
      <c r="F434" s="4" t="s">
        <v>171</v>
      </c>
      <c r="G434">
        <v>0</v>
      </c>
      <c r="H434" t="s">
        <v>157</v>
      </c>
      <c r="I434">
        <v>620</v>
      </c>
      <c r="J434">
        <v>9</v>
      </c>
      <c r="K434" t="s">
        <v>76</v>
      </c>
      <c r="L434" t="s">
        <v>116</v>
      </c>
      <c r="M434">
        <v>0</v>
      </c>
      <c r="N434">
        <v>0</v>
      </c>
      <c r="O434">
        <v>0</v>
      </c>
      <c r="P434">
        <v>0</v>
      </c>
      <c r="Q434">
        <v>0</v>
      </c>
      <c r="R434">
        <v>0</v>
      </c>
      <c r="S434">
        <v>0</v>
      </c>
      <c r="T434">
        <v>0</v>
      </c>
      <c r="U434">
        <v>0</v>
      </c>
      <c r="V434">
        <v>0</v>
      </c>
      <c r="W434">
        <v>0</v>
      </c>
      <c r="X434">
        <v>0</v>
      </c>
      <c r="Y434">
        <v>0</v>
      </c>
      <c r="Z434">
        <v>0</v>
      </c>
      <c r="AA434">
        <v>0</v>
      </c>
      <c r="AB434">
        <v>0</v>
      </c>
      <c r="AC434">
        <v>0</v>
      </c>
      <c r="AD434">
        <v>0</v>
      </c>
      <c r="AE434">
        <v>0</v>
      </c>
      <c r="AF434">
        <v>0</v>
      </c>
      <c r="AG434">
        <v>0</v>
      </c>
      <c r="AH434">
        <v>0</v>
      </c>
      <c r="AI434">
        <v>0</v>
      </c>
      <c r="AJ434">
        <v>0</v>
      </c>
      <c r="AK434">
        <v>0</v>
      </c>
      <c r="AL434">
        <v>0</v>
      </c>
      <c r="AM434">
        <v>0</v>
      </c>
      <c r="AN434">
        <v>0</v>
      </c>
      <c r="AO434">
        <v>0</v>
      </c>
      <c r="AP434">
        <v>0</v>
      </c>
      <c r="AQ434">
        <v>0</v>
      </c>
      <c r="AR434">
        <v>0</v>
      </c>
      <c r="AS434">
        <v>0</v>
      </c>
      <c r="AT434">
        <v>0</v>
      </c>
      <c r="AU434">
        <v>0</v>
      </c>
      <c r="AV434">
        <v>0</v>
      </c>
      <c r="AW434">
        <v>0</v>
      </c>
      <c r="AX434">
        <v>0</v>
      </c>
      <c r="AY434">
        <v>0</v>
      </c>
      <c r="AZ434">
        <v>0</v>
      </c>
      <c r="BA434">
        <v>0</v>
      </c>
      <c r="BB434">
        <v>0</v>
      </c>
      <c r="BC434">
        <v>0</v>
      </c>
      <c r="BD434">
        <v>0</v>
      </c>
      <c r="BE434">
        <v>0</v>
      </c>
      <c r="BF434">
        <v>0</v>
      </c>
      <c r="BG434">
        <v>0</v>
      </c>
      <c r="BH434">
        <v>0</v>
      </c>
      <c r="BI434">
        <v>0</v>
      </c>
      <c r="BJ434">
        <v>0</v>
      </c>
      <c r="BK434">
        <v>0</v>
      </c>
      <c r="BL434">
        <v>0</v>
      </c>
      <c r="BM434">
        <v>0</v>
      </c>
      <c r="BN434">
        <v>0</v>
      </c>
      <c r="BO434">
        <v>0</v>
      </c>
      <c r="BP434">
        <v>0</v>
      </c>
      <c r="BQ434">
        <v>0</v>
      </c>
      <c r="BR434">
        <v>0</v>
      </c>
      <c r="BS434">
        <v>0</v>
      </c>
      <c r="BT434">
        <v>0</v>
      </c>
      <c r="BU434">
        <v>0</v>
      </c>
      <c r="BV434">
        <v>0</v>
      </c>
      <c r="BW434">
        <v>0</v>
      </c>
      <c r="BX434">
        <v>0</v>
      </c>
      <c r="BY434">
        <v>0</v>
      </c>
    </row>
    <row r="435" spans="1:77" hidden="1" x14ac:dyDescent="0.25">
      <c r="A435" t="str">
        <f t="shared" si="12"/>
        <v>201223 Szociális szolgáltatási foglalkozások (felsőfokú képzettséghez kapcsolódó)I1 Általános Iskola 0-7 osztály</v>
      </c>
      <c r="B435" t="str">
        <f t="shared" si="13"/>
        <v>201223 Szociális szolgáltatási foglalkozások (felsőfokú képzettséghez kapcsolódó)I1 Általános Iskola 0-7 osztály</v>
      </c>
      <c r="C435">
        <v>631</v>
      </c>
      <c r="D435" t="s">
        <v>168</v>
      </c>
      <c r="E435" t="s">
        <v>169</v>
      </c>
      <c r="F435" s="4" t="s">
        <v>171</v>
      </c>
      <c r="G435">
        <v>0</v>
      </c>
      <c r="H435" t="s">
        <v>157</v>
      </c>
      <c r="I435">
        <v>621</v>
      </c>
      <c r="J435">
        <v>10</v>
      </c>
      <c r="K435" t="s">
        <v>77</v>
      </c>
      <c r="L435" t="s">
        <v>117</v>
      </c>
      <c r="M435">
        <v>0</v>
      </c>
      <c r="N435">
        <v>0</v>
      </c>
      <c r="O435">
        <v>0</v>
      </c>
      <c r="P435">
        <v>0</v>
      </c>
      <c r="Q435">
        <v>0</v>
      </c>
      <c r="R435">
        <v>0</v>
      </c>
      <c r="S435">
        <v>0</v>
      </c>
      <c r="T435">
        <v>0</v>
      </c>
      <c r="U435">
        <v>0</v>
      </c>
      <c r="V435">
        <v>0</v>
      </c>
      <c r="W435">
        <v>0</v>
      </c>
      <c r="X435">
        <v>0</v>
      </c>
      <c r="Y435">
        <v>0</v>
      </c>
      <c r="Z435">
        <v>0</v>
      </c>
      <c r="AA435">
        <v>0</v>
      </c>
      <c r="AB435">
        <v>0</v>
      </c>
      <c r="AC435">
        <v>0</v>
      </c>
      <c r="AD435">
        <v>0</v>
      </c>
      <c r="AE435">
        <v>0</v>
      </c>
      <c r="AF435">
        <v>0</v>
      </c>
      <c r="AG435">
        <v>0</v>
      </c>
      <c r="AH435">
        <v>0</v>
      </c>
      <c r="AI435">
        <v>0</v>
      </c>
      <c r="AJ435">
        <v>0</v>
      </c>
      <c r="AK435">
        <v>0</v>
      </c>
      <c r="AL435">
        <v>0</v>
      </c>
      <c r="AM435">
        <v>0</v>
      </c>
      <c r="AN435">
        <v>0</v>
      </c>
      <c r="AO435">
        <v>0</v>
      </c>
      <c r="AP435">
        <v>0</v>
      </c>
      <c r="AQ435">
        <v>0</v>
      </c>
      <c r="AR435">
        <v>0</v>
      </c>
      <c r="AS435">
        <v>0</v>
      </c>
      <c r="AT435">
        <v>0</v>
      </c>
      <c r="AU435">
        <v>0</v>
      </c>
      <c r="AV435">
        <v>0</v>
      </c>
      <c r="AW435">
        <v>0</v>
      </c>
      <c r="AX435">
        <v>0</v>
      </c>
      <c r="AY435">
        <v>0</v>
      </c>
      <c r="AZ435">
        <v>0</v>
      </c>
      <c r="BA435">
        <v>0</v>
      </c>
      <c r="BB435">
        <v>0</v>
      </c>
      <c r="BC435">
        <v>0</v>
      </c>
      <c r="BD435">
        <v>0</v>
      </c>
      <c r="BE435">
        <v>0</v>
      </c>
      <c r="BF435">
        <v>0</v>
      </c>
      <c r="BG435">
        <v>0</v>
      </c>
      <c r="BH435">
        <v>0</v>
      </c>
      <c r="BI435">
        <v>0</v>
      </c>
      <c r="BJ435">
        <v>0</v>
      </c>
      <c r="BK435">
        <v>0</v>
      </c>
      <c r="BL435">
        <v>0</v>
      </c>
      <c r="BM435">
        <v>0</v>
      </c>
      <c r="BN435">
        <v>0</v>
      </c>
      <c r="BO435">
        <v>0</v>
      </c>
      <c r="BP435">
        <v>0</v>
      </c>
      <c r="BQ435">
        <v>0</v>
      </c>
      <c r="BR435">
        <v>0</v>
      </c>
      <c r="BS435">
        <v>0</v>
      </c>
      <c r="BT435">
        <v>0</v>
      </c>
      <c r="BU435">
        <v>0</v>
      </c>
      <c r="BV435">
        <v>0</v>
      </c>
      <c r="BW435">
        <v>0</v>
      </c>
      <c r="BX435">
        <v>0</v>
      </c>
      <c r="BY435">
        <v>0</v>
      </c>
    </row>
    <row r="436" spans="1:77" hidden="1" x14ac:dyDescent="0.25">
      <c r="A436" t="str">
        <f t="shared" si="12"/>
        <v>201224 Oktatók, pedagógusokI1 Általános Iskola 0-7 osztály</v>
      </c>
      <c r="B436" t="str">
        <f t="shared" si="13"/>
        <v>201224 Oktatók, pedagógusokI1 Általános Iskola 0-7 osztály</v>
      </c>
      <c r="C436">
        <v>632</v>
      </c>
      <c r="D436" t="s">
        <v>168</v>
      </c>
      <c r="E436" t="s">
        <v>169</v>
      </c>
      <c r="F436" s="4" t="s">
        <v>171</v>
      </c>
      <c r="G436">
        <v>0</v>
      </c>
      <c r="H436" t="s">
        <v>157</v>
      </c>
      <c r="I436">
        <v>622</v>
      </c>
      <c r="J436">
        <v>11</v>
      </c>
      <c r="K436" t="s">
        <v>78</v>
      </c>
      <c r="L436" t="s">
        <v>118</v>
      </c>
      <c r="M436">
        <v>0</v>
      </c>
      <c r="N436">
        <v>0</v>
      </c>
      <c r="O436">
        <v>0</v>
      </c>
      <c r="P436">
        <v>0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0</v>
      </c>
      <c r="Y436">
        <v>0</v>
      </c>
      <c r="Z436">
        <v>0</v>
      </c>
      <c r="AA436">
        <v>0</v>
      </c>
      <c r="AB436">
        <v>0</v>
      </c>
      <c r="AC436">
        <v>0</v>
      </c>
      <c r="AD436">
        <v>0</v>
      </c>
      <c r="AE436">
        <v>0</v>
      </c>
      <c r="AF436">
        <v>0</v>
      </c>
      <c r="AG436">
        <v>0</v>
      </c>
      <c r="AH436">
        <v>0</v>
      </c>
      <c r="AI436">
        <v>0</v>
      </c>
      <c r="AJ436">
        <v>0</v>
      </c>
      <c r="AK436">
        <v>0</v>
      </c>
      <c r="AL436">
        <v>0</v>
      </c>
      <c r="AM436">
        <v>0</v>
      </c>
      <c r="AN436">
        <v>0</v>
      </c>
      <c r="AO436">
        <v>0</v>
      </c>
      <c r="AP436">
        <v>0</v>
      </c>
      <c r="AQ436">
        <v>0</v>
      </c>
      <c r="AR436">
        <v>0</v>
      </c>
      <c r="AS436">
        <v>0</v>
      </c>
      <c r="AT436">
        <v>0</v>
      </c>
      <c r="AU436">
        <v>0</v>
      </c>
      <c r="AV436">
        <v>0</v>
      </c>
      <c r="AW436">
        <v>0</v>
      </c>
      <c r="AX436">
        <v>0</v>
      </c>
      <c r="AY436">
        <v>0</v>
      </c>
      <c r="AZ436">
        <v>0</v>
      </c>
      <c r="BA436">
        <v>0</v>
      </c>
      <c r="BB436">
        <v>0</v>
      </c>
      <c r="BC436">
        <v>0</v>
      </c>
      <c r="BD436">
        <v>0</v>
      </c>
      <c r="BE436">
        <v>0</v>
      </c>
      <c r="BF436">
        <v>0</v>
      </c>
      <c r="BG436">
        <v>0</v>
      </c>
      <c r="BH436">
        <v>0</v>
      </c>
      <c r="BI436">
        <v>0</v>
      </c>
      <c r="BJ436">
        <v>0</v>
      </c>
      <c r="BK436">
        <v>0</v>
      </c>
      <c r="BL436">
        <v>0</v>
      </c>
      <c r="BM436">
        <v>0</v>
      </c>
      <c r="BN436">
        <v>0</v>
      </c>
      <c r="BO436">
        <v>0</v>
      </c>
      <c r="BP436">
        <v>0</v>
      </c>
      <c r="BQ436">
        <v>0</v>
      </c>
      <c r="BR436">
        <v>0</v>
      </c>
      <c r="BS436">
        <v>0</v>
      </c>
      <c r="BT436">
        <v>0</v>
      </c>
      <c r="BU436">
        <v>0</v>
      </c>
      <c r="BV436">
        <v>0</v>
      </c>
      <c r="BW436">
        <v>0</v>
      </c>
      <c r="BX436">
        <v>0</v>
      </c>
      <c r="BY436">
        <v>0</v>
      </c>
    </row>
    <row r="437" spans="1:77" hidden="1" x14ac:dyDescent="0.25">
      <c r="A437" t="str">
        <f t="shared" si="12"/>
        <v>201225 Gazdálkodási jellegű foglalkozásokI1 Általános Iskola 0-7 osztály</v>
      </c>
      <c r="B437" t="str">
        <f t="shared" si="13"/>
        <v>201225 Gazdálkodási jellegű foglalkozásokI1 Általános Iskola 0-7 osztály</v>
      </c>
      <c r="C437">
        <v>633</v>
      </c>
      <c r="D437" t="s">
        <v>168</v>
      </c>
      <c r="E437" t="s">
        <v>169</v>
      </c>
      <c r="F437" s="4" t="s">
        <v>171</v>
      </c>
      <c r="G437">
        <v>0</v>
      </c>
      <c r="H437" t="s">
        <v>157</v>
      </c>
      <c r="I437">
        <v>623</v>
      </c>
      <c r="J437">
        <v>12</v>
      </c>
      <c r="K437" t="s">
        <v>79</v>
      </c>
      <c r="L437" t="s">
        <v>119</v>
      </c>
      <c r="M437">
        <v>0</v>
      </c>
      <c r="N437">
        <v>0</v>
      </c>
      <c r="O437">
        <v>0</v>
      </c>
      <c r="P437">
        <v>0</v>
      </c>
      <c r="Q437">
        <v>0</v>
      </c>
      <c r="R437">
        <v>0</v>
      </c>
      <c r="S437">
        <v>0</v>
      </c>
      <c r="T437">
        <v>0</v>
      </c>
      <c r="U437">
        <v>0</v>
      </c>
      <c r="V437">
        <v>0</v>
      </c>
      <c r="W437">
        <v>0</v>
      </c>
      <c r="X437">
        <v>0</v>
      </c>
      <c r="Y437">
        <v>0</v>
      </c>
      <c r="Z437">
        <v>0</v>
      </c>
      <c r="AA437">
        <v>0</v>
      </c>
      <c r="AB437">
        <v>0</v>
      </c>
      <c r="AC437">
        <v>0</v>
      </c>
      <c r="AD437">
        <v>0</v>
      </c>
      <c r="AE437">
        <v>0</v>
      </c>
      <c r="AF437">
        <v>0</v>
      </c>
      <c r="AG437">
        <v>0</v>
      </c>
      <c r="AH437">
        <v>0</v>
      </c>
      <c r="AI437">
        <v>0</v>
      </c>
      <c r="AJ437">
        <v>0</v>
      </c>
      <c r="AK437">
        <v>0</v>
      </c>
      <c r="AL437">
        <v>0</v>
      </c>
      <c r="AM437">
        <v>0</v>
      </c>
      <c r="AN437">
        <v>0</v>
      </c>
      <c r="AO437">
        <v>0</v>
      </c>
      <c r="AP437">
        <v>0</v>
      </c>
      <c r="AQ437">
        <v>0</v>
      </c>
      <c r="AR437">
        <v>0</v>
      </c>
      <c r="AS437">
        <v>0</v>
      </c>
      <c r="AT437">
        <v>0</v>
      </c>
      <c r="AU437">
        <v>0</v>
      </c>
      <c r="AV437">
        <v>0</v>
      </c>
      <c r="AW437">
        <v>0</v>
      </c>
      <c r="AX437">
        <v>0</v>
      </c>
      <c r="AY437">
        <v>0</v>
      </c>
      <c r="AZ437">
        <v>0</v>
      </c>
      <c r="BA437">
        <v>0</v>
      </c>
      <c r="BB437">
        <v>0</v>
      </c>
      <c r="BC437">
        <v>0</v>
      </c>
      <c r="BD437">
        <v>0</v>
      </c>
      <c r="BE437">
        <v>0</v>
      </c>
      <c r="BF437">
        <v>0</v>
      </c>
      <c r="BG437">
        <v>0</v>
      </c>
      <c r="BH437">
        <v>0</v>
      </c>
      <c r="BI437">
        <v>0</v>
      </c>
      <c r="BJ437">
        <v>0</v>
      </c>
      <c r="BK437">
        <v>0</v>
      </c>
      <c r="BL437">
        <v>0</v>
      </c>
      <c r="BM437">
        <v>0</v>
      </c>
      <c r="BN437">
        <v>0</v>
      </c>
      <c r="BO437">
        <v>0</v>
      </c>
      <c r="BP437">
        <v>0</v>
      </c>
      <c r="BQ437">
        <v>0</v>
      </c>
      <c r="BR437">
        <v>0</v>
      </c>
      <c r="BS437">
        <v>0</v>
      </c>
      <c r="BT437">
        <v>0</v>
      </c>
      <c r="BU437">
        <v>0</v>
      </c>
      <c r="BV437">
        <v>0</v>
      </c>
      <c r="BW437">
        <v>0</v>
      </c>
      <c r="BX437">
        <v>0</v>
      </c>
      <c r="BY437">
        <v>0</v>
      </c>
    </row>
    <row r="438" spans="1:77" hidden="1" x14ac:dyDescent="0.25">
      <c r="A438" t="str">
        <f t="shared" si="12"/>
        <v>201226 Jogi és társadalomtudományi foglalkozásokI1 Általános Iskola 0-7 osztály</v>
      </c>
      <c r="B438" t="str">
        <f t="shared" si="13"/>
        <v>201226 Jogi és társadalomtudományi foglalkozásokI1 Általános Iskola 0-7 osztály</v>
      </c>
      <c r="C438">
        <v>634</v>
      </c>
      <c r="D438" t="s">
        <v>168</v>
      </c>
      <c r="E438" t="s">
        <v>169</v>
      </c>
      <c r="F438" s="4" t="s">
        <v>171</v>
      </c>
      <c r="G438">
        <v>0</v>
      </c>
      <c r="H438" t="s">
        <v>157</v>
      </c>
      <c r="I438">
        <v>624</v>
      </c>
      <c r="J438">
        <v>13</v>
      </c>
      <c r="K438" t="s">
        <v>80</v>
      </c>
      <c r="L438" t="s">
        <v>120</v>
      </c>
      <c r="M438">
        <v>0</v>
      </c>
      <c r="N438">
        <v>0</v>
      </c>
      <c r="O438">
        <v>0</v>
      </c>
      <c r="P438">
        <v>0</v>
      </c>
      <c r="Q438">
        <v>0</v>
      </c>
      <c r="R438">
        <v>0</v>
      </c>
      <c r="S438">
        <v>0</v>
      </c>
      <c r="T438">
        <v>0</v>
      </c>
      <c r="U438">
        <v>0</v>
      </c>
      <c r="V438">
        <v>0</v>
      </c>
      <c r="W438">
        <v>0</v>
      </c>
      <c r="X438">
        <v>0</v>
      </c>
      <c r="Y438">
        <v>0</v>
      </c>
      <c r="Z438">
        <v>0</v>
      </c>
      <c r="AA438">
        <v>0</v>
      </c>
      <c r="AB438">
        <v>0</v>
      </c>
      <c r="AC438">
        <v>0</v>
      </c>
      <c r="AD438">
        <v>0</v>
      </c>
      <c r="AE438">
        <v>0</v>
      </c>
      <c r="AF438">
        <v>0</v>
      </c>
      <c r="AG438">
        <v>0</v>
      </c>
      <c r="AH438">
        <v>0</v>
      </c>
      <c r="AI438">
        <v>0</v>
      </c>
      <c r="AJ438">
        <v>0</v>
      </c>
      <c r="AK438">
        <v>0</v>
      </c>
      <c r="AL438">
        <v>0</v>
      </c>
      <c r="AM438">
        <v>0</v>
      </c>
      <c r="AN438">
        <v>0</v>
      </c>
      <c r="AO438">
        <v>0</v>
      </c>
      <c r="AP438">
        <v>0</v>
      </c>
      <c r="AQ438">
        <v>0</v>
      </c>
      <c r="AR438">
        <v>0</v>
      </c>
      <c r="AS438">
        <v>0</v>
      </c>
      <c r="AT438">
        <v>0</v>
      </c>
      <c r="AU438">
        <v>0</v>
      </c>
      <c r="AV438">
        <v>0</v>
      </c>
      <c r="AW438">
        <v>0</v>
      </c>
      <c r="AX438">
        <v>0</v>
      </c>
      <c r="AY438">
        <v>0</v>
      </c>
      <c r="AZ438">
        <v>0</v>
      </c>
      <c r="BA438">
        <v>0</v>
      </c>
      <c r="BB438">
        <v>0</v>
      </c>
      <c r="BC438">
        <v>0</v>
      </c>
      <c r="BD438">
        <v>0</v>
      </c>
      <c r="BE438">
        <v>0</v>
      </c>
      <c r="BF438">
        <v>0</v>
      </c>
      <c r="BG438">
        <v>0</v>
      </c>
      <c r="BH438">
        <v>0</v>
      </c>
      <c r="BI438">
        <v>0</v>
      </c>
      <c r="BJ438">
        <v>0</v>
      </c>
      <c r="BK438">
        <v>0</v>
      </c>
      <c r="BL438">
        <v>0</v>
      </c>
      <c r="BM438">
        <v>0</v>
      </c>
      <c r="BN438">
        <v>0</v>
      </c>
      <c r="BO438">
        <v>33</v>
      </c>
      <c r="BP438">
        <v>0</v>
      </c>
      <c r="BQ438">
        <v>0</v>
      </c>
      <c r="BR438">
        <v>0</v>
      </c>
      <c r="BS438">
        <v>0</v>
      </c>
      <c r="BT438">
        <v>0</v>
      </c>
      <c r="BU438">
        <v>0</v>
      </c>
      <c r="BV438">
        <v>0</v>
      </c>
      <c r="BW438">
        <v>0</v>
      </c>
      <c r="BX438">
        <v>0</v>
      </c>
      <c r="BY438">
        <v>33</v>
      </c>
    </row>
    <row r="439" spans="1:77" hidden="1" x14ac:dyDescent="0.25">
      <c r="A439" t="str">
        <f t="shared" si="12"/>
        <v>201227 Kulturális, sport-, művészeti és vallási foglalkozások (felsőfokú képzettséghez kapcsolódó)I1 Általános Iskola 0-7 osztály</v>
      </c>
      <c r="B439" t="str">
        <f t="shared" si="13"/>
        <v>201227 Kulturális, sport-, művészeti és vallási foglalkozások (felsőfokú képzettséghez kapcsolódó)I1 Általános Iskola 0-7 osztály</v>
      </c>
      <c r="C439">
        <v>635</v>
      </c>
      <c r="D439" t="s">
        <v>168</v>
      </c>
      <c r="E439" t="s">
        <v>169</v>
      </c>
      <c r="F439" s="4" t="s">
        <v>171</v>
      </c>
      <c r="G439">
        <v>0</v>
      </c>
      <c r="H439" t="s">
        <v>157</v>
      </c>
      <c r="I439">
        <v>625</v>
      </c>
      <c r="J439">
        <v>14</v>
      </c>
      <c r="K439" t="s">
        <v>121</v>
      </c>
      <c r="L439" t="s">
        <v>122</v>
      </c>
      <c r="M439">
        <v>0</v>
      </c>
      <c r="N439">
        <v>0</v>
      </c>
      <c r="O439">
        <v>0</v>
      </c>
      <c r="P439">
        <v>0</v>
      </c>
      <c r="Q439">
        <v>0</v>
      </c>
      <c r="R439">
        <v>0</v>
      </c>
      <c r="S439">
        <v>0</v>
      </c>
      <c r="T439">
        <v>0</v>
      </c>
      <c r="U439">
        <v>0</v>
      </c>
      <c r="V439">
        <v>0</v>
      </c>
      <c r="W439">
        <v>0</v>
      </c>
      <c r="X439">
        <v>0</v>
      </c>
      <c r="Y439">
        <v>0</v>
      </c>
      <c r="Z439">
        <v>0</v>
      </c>
      <c r="AA439">
        <v>0</v>
      </c>
      <c r="AB439">
        <v>0</v>
      </c>
      <c r="AC439">
        <v>0</v>
      </c>
      <c r="AD439">
        <v>0</v>
      </c>
      <c r="AE439">
        <v>0</v>
      </c>
      <c r="AF439">
        <v>0</v>
      </c>
      <c r="AG439">
        <v>0</v>
      </c>
      <c r="AH439">
        <v>0</v>
      </c>
      <c r="AI439">
        <v>0</v>
      </c>
      <c r="AJ439">
        <v>0</v>
      </c>
      <c r="AK439">
        <v>0</v>
      </c>
      <c r="AL439">
        <v>0</v>
      </c>
      <c r="AM439">
        <v>0</v>
      </c>
      <c r="AN439">
        <v>0</v>
      </c>
      <c r="AO439">
        <v>0</v>
      </c>
      <c r="AP439">
        <v>0</v>
      </c>
      <c r="AQ439">
        <v>0</v>
      </c>
      <c r="AR439">
        <v>0</v>
      </c>
      <c r="AS439">
        <v>0</v>
      </c>
      <c r="AT439">
        <v>0</v>
      </c>
      <c r="AU439">
        <v>0</v>
      </c>
      <c r="AV439">
        <v>0</v>
      </c>
      <c r="AW439">
        <v>0</v>
      </c>
      <c r="AX439">
        <v>0</v>
      </c>
      <c r="AY439">
        <v>0</v>
      </c>
      <c r="AZ439">
        <v>0</v>
      </c>
      <c r="BA439">
        <v>0</v>
      </c>
      <c r="BB439">
        <v>0</v>
      </c>
      <c r="BC439">
        <v>0</v>
      </c>
      <c r="BD439">
        <v>0</v>
      </c>
      <c r="BE439">
        <v>0</v>
      </c>
      <c r="BF439">
        <v>0</v>
      </c>
      <c r="BG439">
        <v>0</v>
      </c>
      <c r="BH439">
        <v>0</v>
      </c>
      <c r="BI439">
        <v>0</v>
      </c>
      <c r="BJ439">
        <v>0</v>
      </c>
      <c r="BK439">
        <v>0</v>
      </c>
      <c r="BL439">
        <v>0</v>
      </c>
      <c r="BM439">
        <v>0</v>
      </c>
      <c r="BN439">
        <v>0</v>
      </c>
      <c r="BO439">
        <v>0</v>
      </c>
      <c r="BP439">
        <v>0</v>
      </c>
      <c r="BQ439">
        <v>0</v>
      </c>
      <c r="BR439">
        <v>0</v>
      </c>
      <c r="BS439">
        <v>0</v>
      </c>
      <c r="BT439">
        <v>0</v>
      </c>
      <c r="BU439">
        <v>0</v>
      </c>
      <c r="BV439">
        <v>0</v>
      </c>
      <c r="BW439">
        <v>0</v>
      </c>
      <c r="BX439">
        <v>0</v>
      </c>
      <c r="BY439">
        <v>0</v>
      </c>
    </row>
    <row r="440" spans="1:77" hidden="1" x14ac:dyDescent="0.25">
      <c r="A440" t="str">
        <f t="shared" si="12"/>
        <v>201229 Egyéb magasan képzett ügyintézőkI1 Általános Iskola 0-7 osztály</v>
      </c>
      <c r="B440" t="str">
        <f t="shared" si="13"/>
        <v>201229 Egyéb magasan képzett ügyintézőkI1 Általános Iskola 0-7 osztály</v>
      </c>
      <c r="C440">
        <v>636</v>
      </c>
      <c r="D440" t="s">
        <v>168</v>
      </c>
      <c r="E440" t="s">
        <v>169</v>
      </c>
      <c r="F440" s="4" t="s">
        <v>171</v>
      </c>
      <c r="G440">
        <v>0</v>
      </c>
      <c r="H440" t="s">
        <v>157</v>
      </c>
      <c r="I440">
        <v>626</v>
      </c>
      <c r="J440">
        <v>15</v>
      </c>
      <c r="K440" t="s">
        <v>81</v>
      </c>
      <c r="L440" t="s">
        <v>123</v>
      </c>
      <c r="M440">
        <v>0</v>
      </c>
      <c r="N440">
        <v>0</v>
      </c>
      <c r="O440">
        <v>0</v>
      </c>
      <c r="P440">
        <v>0</v>
      </c>
      <c r="Q440">
        <v>0</v>
      </c>
      <c r="R440">
        <v>0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0</v>
      </c>
      <c r="AA440">
        <v>0</v>
      </c>
      <c r="AB440">
        <v>0</v>
      </c>
      <c r="AC440">
        <v>0</v>
      </c>
      <c r="AD440">
        <v>0</v>
      </c>
      <c r="AE440">
        <v>0</v>
      </c>
      <c r="AF440">
        <v>0</v>
      </c>
      <c r="AG440">
        <v>0</v>
      </c>
      <c r="AH440">
        <v>0</v>
      </c>
      <c r="AI440">
        <v>0</v>
      </c>
      <c r="AJ440">
        <v>0</v>
      </c>
      <c r="AK440">
        <v>0</v>
      </c>
      <c r="AL440">
        <v>0</v>
      </c>
      <c r="AM440">
        <v>0</v>
      </c>
      <c r="AN440">
        <v>0</v>
      </c>
      <c r="AO440">
        <v>0</v>
      </c>
      <c r="AP440">
        <v>0</v>
      </c>
      <c r="AQ440">
        <v>0</v>
      </c>
      <c r="AR440">
        <v>0</v>
      </c>
      <c r="AS440">
        <v>0</v>
      </c>
      <c r="AT440">
        <v>0</v>
      </c>
      <c r="AU440">
        <v>0</v>
      </c>
      <c r="AV440">
        <v>0</v>
      </c>
      <c r="AW440">
        <v>0</v>
      </c>
      <c r="AX440">
        <v>0</v>
      </c>
      <c r="AY440">
        <v>0</v>
      </c>
      <c r="AZ440">
        <v>0</v>
      </c>
      <c r="BA440">
        <v>0</v>
      </c>
      <c r="BB440">
        <v>0</v>
      </c>
      <c r="BC440">
        <v>0</v>
      </c>
      <c r="BD440">
        <v>0</v>
      </c>
      <c r="BE440">
        <v>0</v>
      </c>
      <c r="BF440">
        <v>0</v>
      </c>
      <c r="BG440">
        <v>0</v>
      </c>
      <c r="BH440">
        <v>0</v>
      </c>
      <c r="BI440">
        <v>0</v>
      </c>
      <c r="BJ440">
        <v>0</v>
      </c>
      <c r="BK440">
        <v>0</v>
      </c>
      <c r="BL440">
        <v>0</v>
      </c>
      <c r="BM440">
        <v>0</v>
      </c>
      <c r="BN440">
        <v>0</v>
      </c>
      <c r="BO440">
        <v>0</v>
      </c>
      <c r="BP440">
        <v>0</v>
      </c>
      <c r="BQ440">
        <v>0</v>
      </c>
      <c r="BR440">
        <v>0</v>
      </c>
      <c r="BS440">
        <v>0</v>
      </c>
      <c r="BT440">
        <v>0</v>
      </c>
      <c r="BU440">
        <v>0</v>
      </c>
      <c r="BV440">
        <v>0</v>
      </c>
      <c r="BW440">
        <v>0</v>
      </c>
      <c r="BX440">
        <v>0</v>
      </c>
      <c r="BY440">
        <v>0</v>
      </c>
    </row>
    <row r="441" spans="1:77" hidden="1" x14ac:dyDescent="0.25">
      <c r="A441" t="str">
        <f t="shared" si="12"/>
        <v>201231 Technikusok és hasonló műszaki foglalkozásokI1 Általános Iskola 0-7 osztály</v>
      </c>
      <c r="B441" t="str">
        <f t="shared" si="13"/>
        <v>201231 Technikusok és hasonló műszaki foglalkozásokI1 Általános Iskola 0-7 osztály</v>
      </c>
      <c r="C441">
        <v>637</v>
      </c>
      <c r="D441" t="s">
        <v>168</v>
      </c>
      <c r="E441" t="s">
        <v>169</v>
      </c>
      <c r="F441" s="4" t="s">
        <v>171</v>
      </c>
      <c r="G441">
        <v>0</v>
      </c>
      <c r="H441" t="s">
        <v>157</v>
      </c>
      <c r="I441">
        <v>627</v>
      </c>
      <c r="J441">
        <v>16</v>
      </c>
      <c r="K441" t="s">
        <v>82</v>
      </c>
      <c r="L441" t="s">
        <v>83</v>
      </c>
      <c r="M441">
        <v>0</v>
      </c>
      <c r="N441">
        <v>0</v>
      </c>
      <c r="O441">
        <v>0</v>
      </c>
      <c r="P441">
        <v>0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0</v>
      </c>
      <c r="W441">
        <v>0</v>
      </c>
      <c r="X441">
        <v>0</v>
      </c>
      <c r="Y441">
        <v>0</v>
      </c>
      <c r="Z441">
        <v>0</v>
      </c>
      <c r="AA441">
        <v>0</v>
      </c>
      <c r="AB441">
        <v>0</v>
      </c>
      <c r="AC441">
        <v>0</v>
      </c>
      <c r="AD441">
        <v>0</v>
      </c>
      <c r="AE441">
        <v>0</v>
      </c>
      <c r="AF441">
        <v>0</v>
      </c>
      <c r="AG441">
        <v>0</v>
      </c>
      <c r="AH441">
        <v>0</v>
      </c>
      <c r="AI441">
        <v>0</v>
      </c>
      <c r="AJ441">
        <v>0</v>
      </c>
      <c r="AK441">
        <v>0</v>
      </c>
      <c r="AL441">
        <v>0</v>
      </c>
      <c r="AM441">
        <v>0</v>
      </c>
      <c r="AN441">
        <v>0</v>
      </c>
      <c r="AO441">
        <v>0</v>
      </c>
      <c r="AP441">
        <v>0</v>
      </c>
      <c r="AQ441">
        <v>0</v>
      </c>
      <c r="AR441">
        <v>0</v>
      </c>
      <c r="AS441">
        <v>0</v>
      </c>
      <c r="AT441">
        <v>0</v>
      </c>
      <c r="AU441">
        <v>0</v>
      </c>
      <c r="AV441">
        <v>0</v>
      </c>
      <c r="AW441">
        <v>0</v>
      </c>
      <c r="AX441">
        <v>0</v>
      </c>
      <c r="AY441">
        <v>0</v>
      </c>
      <c r="AZ441">
        <v>0</v>
      </c>
      <c r="BA441">
        <v>0</v>
      </c>
      <c r="BB441">
        <v>0</v>
      </c>
      <c r="BC441">
        <v>0</v>
      </c>
      <c r="BD441">
        <v>0</v>
      </c>
      <c r="BE441">
        <v>0</v>
      </c>
      <c r="BF441">
        <v>0</v>
      </c>
      <c r="BG441">
        <v>0</v>
      </c>
      <c r="BH441">
        <v>0</v>
      </c>
      <c r="BI441">
        <v>0</v>
      </c>
      <c r="BJ441">
        <v>0</v>
      </c>
      <c r="BK441">
        <v>0</v>
      </c>
      <c r="BL441">
        <v>0</v>
      </c>
      <c r="BM441">
        <v>0</v>
      </c>
      <c r="BN441">
        <v>0</v>
      </c>
      <c r="BO441">
        <v>0</v>
      </c>
      <c r="BP441">
        <v>0</v>
      </c>
      <c r="BQ441">
        <v>0</v>
      </c>
      <c r="BR441">
        <v>0</v>
      </c>
      <c r="BS441">
        <v>0</v>
      </c>
      <c r="BT441">
        <v>0</v>
      </c>
      <c r="BU441">
        <v>0</v>
      </c>
      <c r="BV441">
        <v>0</v>
      </c>
      <c r="BW441">
        <v>0</v>
      </c>
      <c r="BX441">
        <v>0</v>
      </c>
      <c r="BY441">
        <v>0</v>
      </c>
    </row>
    <row r="442" spans="1:77" hidden="1" x14ac:dyDescent="0.25">
      <c r="A442" t="str">
        <f t="shared" si="12"/>
        <v>201232 Szakmai irányítók, felügyelőkI1 Általános Iskola 0-7 osztály</v>
      </c>
      <c r="B442" t="str">
        <f t="shared" si="13"/>
        <v>201232 Szakmai irányítók, felügyelőkI1 Általános Iskola 0-7 osztály</v>
      </c>
      <c r="C442">
        <v>638</v>
      </c>
      <c r="D442" t="s">
        <v>168</v>
      </c>
      <c r="E442" t="s">
        <v>169</v>
      </c>
      <c r="F442" s="4" t="s">
        <v>171</v>
      </c>
      <c r="G442">
        <v>0</v>
      </c>
      <c r="H442" t="s">
        <v>157</v>
      </c>
      <c r="I442">
        <v>628</v>
      </c>
      <c r="J442">
        <v>17</v>
      </c>
      <c r="K442" t="s">
        <v>84</v>
      </c>
      <c r="L442" t="s">
        <v>124</v>
      </c>
      <c r="M442">
        <v>0</v>
      </c>
      <c r="N442">
        <v>0</v>
      </c>
      <c r="O442">
        <v>0</v>
      </c>
      <c r="P442">
        <v>0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  <c r="AA442">
        <v>0</v>
      </c>
      <c r="AB442">
        <v>0</v>
      </c>
      <c r="AC442">
        <v>0</v>
      </c>
      <c r="AD442">
        <v>0</v>
      </c>
      <c r="AE442">
        <v>0</v>
      </c>
      <c r="AF442">
        <v>0</v>
      </c>
      <c r="AG442">
        <v>0</v>
      </c>
      <c r="AH442">
        <v>0</v>
      </c>
      <c r="AI442">
        <v>0</v>
      </c>
      <c r="AJ442">
        <v>0</v>
      </c>
      <c r="AK442">
        <v>0</v>
      </c>
      <c r="AL442">
        <v>0</v>
      </c>
      <c r="AM442">
        <v>0</v>
      </c>
      <c r="AN442">
        <v>0</v>
      </c>
      <c r="AO442">
        <v>0</v>
      </c>
      <c r="AP442">
        <v>0</v>
      </c>
      <c r="AQ442">
        <v>0</v>
      </c>
      <c r="AR442">
        <v>0</v>
      </c>
      <c r="AS442">
        <v>0</v>
      </c>
      <c r="AT442">
        <v>0</v>
      </c>
      <c r="AU442">
        <v>0</v>
      </c>
      <c r="AV442">
        <v>0</v>
      </c>
      <c r="AW442">
        <v>0</v>
      </c>
      <c r="AX442">
        <v>0</v>
      </c>
      <c r="AY442">
        <v>0</v>
      </c>
      <c r="AZ442">
        <v>0</v>
      </c>
      <c r="BA442">
        <v>0</v>
      </c>
      <c r="BB442">
        <v>0</v>
      </c>
      <c r="BC442">
        <v>0</v>
      </c>
      <c r="BD442">
        <v>0</v>
      </c>
      <c r="BE442">
        <v>0</v>
      </c>
      <c r="BF442">
        <v>0</v>
      </c>
      <c r="BG442">
        <v>0</v>
      </c>
      <c r="BH442">
        <v>0</v>
      </c>
      <c r="BI442">
        <v>0</v>
      </c>
      <c r="BJ442">
        <v>0</v>
      </c>
      <c r="BK442">
        <v>0</v>
      </c>
      <c r="BL442">
        <v>0</v>
      </c>
      <c r="BM442">
        <v>0</v>
      </c>
      <c r="BN442">
        <v>0</v>
      </c>
      <c r="BO442">
        <v>0</v>
      </c>
      <c r="BP442">
        <v>0</v>
      </c>
      <c r="BQ442">
        <v>0</v>
      </c>
      <c r="BR442">
        <v>0</v>
      </c>
      <c r="BS442">
        <v>0</v>
      </c>
      <c r="BT442">
        <v>0</v>
      </c>
      <c r="BU442">
        <v>0</v>
      </c>
      <c r="BV442">
        <v>0</v>
      </c>
      <c r="BW442">
        <v>0</v>
      </c>
      <c r="BX442">
        <v>0</v>
      </c>
      <c r="BY442">
        <v>0</v>
      </c>
    </row>
    <row r="443" spans="1:77" hidden="1" x14ac:dyDescent="0.25">
      <c r="A443" t="str">
        <f t="shared" si="12"/>
        <v>201233 Egészségügyi foglalkozásokI1 Általános Iskola 0-7 osztály</v>
      </c>
      <c r="B443" t="str">
        <f t="shared" si="13"/>
        <v>201233 Egészségügyi foglalkozásokI1 Általános Iskola 0-7 osztály</v>
      </c>
      <c r="C443">
        <v>639</v>
      </c>
      <c r="D443" t="s">
        <v>168</v>
      </c>
      <c r="E443" t="s">
        <v>169</v>
      </c>
      <c r="F443" s="4" t="s">
        <v>171</v>
      </c>
      <c r="G443">
        <v>0</v>
      </c>
      <c r="H443" t="s">
        <v>157</v>
      </c>
      <c r="I443">
        <v>629</v>
      </c>
      <c r="J443">
        <v>18</v>
      </c>
      <c r="K443" t="s">
        <v>85</v>
      </c>
      <c r="L443" t="s">
        <v>125</v>
      </c>
      <c r="M443">
        <v>0</v>
      </c>
      <c r="N443">
        <v>0</v>
      </c>
      <c r="O443">
        <v>0</v>
      </c>
      <c r="P443">
        <v>0</v>
      </c>
      <c r="Q443">
        <v>0</v>
      </c>
      <c r="R443">
        <v>0</v>
      </c>
      <c r="S443">
        <v>0</v>
      </c>
      <c r="T443">
        <v>0</v>
      </c>
      <c r="U443">
        <v>0</v>
      </c>
      <c r="V443">
        <v>0</v>
      </c>
      <c r="W443">
        <v>0</v>
      </c>
      <c r="X443">
        <v>0</v>
      </c>
      <c r="Y443">
        <v>0</v>
      </c>
      <c r="Z443">
        <v>0</v>
      </c>
      <c r="AA443">
        <v>0</v>
      </c>
      <c r="AB443">
        <v>0</v>
      </c>
      <c r="AC443">
        <v>0</v>
      </c>
      <c r="AD443">
        <v>0</v>
      </c>
      <c r="AE443">
        <v>0</v>
      </c>
      <c r="AF443">
        <v>0</v>
      </c>
      <c r="AG443">
        <v>0</v>
      </c>
      <c r="AH443">
        <v>0</v>
      </c>
      <c r="AI443">
        <v>0</v>
      </c>
      <c r="AJ443">
        <v>0</v>
      </c>
      <c r="AK443">
        <v>0</v>
      </c>
      <c r="AL443">
        <v>0</v>
      </c>
      <c r="AM443">
        <v>0</v>
      </c>
      <c r="AN443">
        <v>0</v>
      </c>
      <c r="AO443">
        <v>0</v>
      </c>
      <c r="AP443">
        <v>0</v>
      </c>
      <c r="AQ443">
        <v>0</v>
      </c>
      <c r="AR443">
        <v>0</v>
      </c>
      <c r="AS443">
        <v>0</v>
      </c>
      <c r="AT443">
        <v>0</v>
      </c>
      <c r="AU443">
        <v>0</v>
      </c>
      <c r="AV443">
        <v>0</v>
      </c>
      <c r="AW443">
        <v>0</v>
      </c>
      <c r="AX443">
        <v>0</v>
      </c>
      <c r="AY443">
        <v>0</v>
      </c>
      <c r="AZ443">
        <v>0</v>
      </c>
      <c r="BA443">
        <v>0</v>
      </c>
      <c r="BB443">
        <v>0</v>
      </c>
      <c r="BC443">
        <v>0</v>
      </c>
      <c r="BD443">
        <v>0</v>
      </c>
      <c r="BE443">
        <v>0</v>
      </c>
      <c r="BF443">
        <v>0</v>
      </c>
      <c r="BG443">
        <v>0</v>
      </c>
      <c r="BH443">
        <v>0</v>
      </c>
      <c r="BI443">
        <v>0</v>
      </c>
      <c r="BJ443">
        <v>0</v>
      </c>
      <c r="BK443">
        <v>0</v>
      </c>
      <c r="BL443">
        <v>0</v>
      </c>
      <c r="BM443">
        <v>0</v>
      </c>
      <c r="BN443">
        <v>0</v>
      </c>
      <c r="BO443">
        <v>0</v>
      </c>
      <c r="BP443">
        <v>0</v>
      </c>
      <c r="BQ443">
        <v>0</v>
      </c>
      <c r="BR443">
        <v>0</v>
      </c>
      <c r="BS443">
        <v>0</v>
      </c>
      <c r="BT443">
        <v>0</v>
      </c>
      <c r="BU443">
        <v>0</v>
      </c>
      <c r="BV443">
        <v>0</v>
      </c>
      <c r="BW443">
        <v>0</v>
      </c>
      <c r="BX443">
        <v>0</v>
      </c>
      <c r="BY443">
        <v>0</v>
      </c>
    </row>
    <row r="444" spans="1:77" hidden="1" x14ac:dyDescent="0.25">
      <c r="A444" t="str">
        <f t="shared" si="12"/>
        <v>201234 Oktatási asszisztensekI1 Általános Iskola 0-7 osztály</v>
      </c>
      <c r="B444" t="str">
        <f t="shared" si="13"/>
        <v>201234 Oktatási asszisztensekI1 Általános Iskola 0-7 osztály</v>
      </c>
      <c r="C444">
        <v>640</v>
      </c>
      <c r="D444" t="s">
        <v>168</v>
      </c>
      <c r="E444" t="s">
        <v>169</v>
      </c>
      <c r="F444" s="4" t="s">
        <v>171</v>
      </c>
      <c r="G444">
        <v>0</v>
      </c>
      <c r="H444" t="s">
        <v>157</v>
      </c>
      <c r="I444">
        <v>630</v>
      </c>
      <c r="J444">
        <v>19</v>
      </c>
      <c r="K444" t="s">
        <v>86</v>
      </c>
      <c r="L444" t="s">
        <v>126</v>
      </c>
      <c r="M444">
        <v>0</v>
      </c>
      <c r="N444">
        <v>0</v>
      </c>
      <c r="O444">
        <v>0</v>
      </c>
      <c r="P444">
        <v>0</v>
      </c>
      <c r="Q444">
        <v>0</v>
      </c>
      <c r="R444">
        <v>0</v>
      </c>
      <c r="S444">
        <v>0</v>
      </c>
      <c r="T444">
        <v>0</v>
      </c>
      <c r="U444">
        <v>0</v>
      </c>
      <c r="V444">
        <v>0</v>
      </c>
      <c r="W444">
        <v>0</v>
      </c>
      <c r="X444">
        <v>0</v>
      </c>
      <c r="Y444">
        <v>0</v>
      </c>
      <c r="Z444">
        <v>0</v>
      </c>
      <c r="AA444">
        <v>0</v>
      </c>
      <c r="AB444">
        <v>0</v>
      </c>
      <c r="AC444">
        <v>0</v>
      </c>
      <c r="AD444">
        <v>0</v>
      </c>
      <c r="AE444">
        <v>0</v>
      </c>
      <c r="AF444">
        <v>0</v>
      </c>
      <c r="AG444">
        <v>0</v>
      </c>
      <c r="AH444">
        <v>0</v>
      </c>
      <c r="AI444">
        <v>0</v>
      </c>
      <c r="AJ444">
        <v>0</v>
      </c>
      <c r="AK444">
        <v>0</v>
      </c>
      <c r="AL444">
        <v>0</v>
      </c>
      <c r="AM444">
        <v>0</v>
      </c>
      <c r="AN444">
        <v>0</v>
      </c>
      <c r="AO444">
        <v>0</v>
      </c>
      <c r="AP444">
        <v>0</v>
      </c>
      <c r="AQ444">
        <v>0</v>
      </c>
      <c r="AR444">
        <v>0</v>
      </c>
      <c r="AS444">
        <v>0</v>
      </c>
      <c r="AT444">
        <v>0</v>
      </c>
      <c r="AU444">
        <v>0</v>
      </c>
      <c r="AV444">
        <v>0</v>
      </c>
      <c r="AW444">
        <v>0</v>
      </c>
      <c r="AX444">
        <v>0</v>
      </c>
      <c r="AY444">
        <v>0</v>
      </c>
      <c r="AZ444">
        <v>0</v>
      </c>
      <c r="BA444">
        <v>0</v>
      </c>
      <c r="BB444">
        <v>0</v>
      </c>
      <c r="BC444">
        <v>0</v>
      </c>
      <c r="BD444">
        <v>0</v>
      </c>
      <c r="BE444">
        <v>0</v>
      </c>
      <c r="BF444">
        <v>0</v>
      </c>
      <c r="BG444">
        <v>0</v>
      </c>
      <c r="BH444">
        <v>0</v>
      </c>
      <c r="BI444">
        <v>0</v>
      </c>
      <c r="BJ444">
        <v>0</v>
      </c>
      <c r="BK444">
        <v>0</v>
      </c>
      <c r="BL444">
        <v>0</v>
      </c>
      <c r="BM444">
        <v>0</v>
      </c>
      <c r="BN444">
        <v>0</v>
      </c>
      <c r="BO444">
        <v>0</v>
      </c>
      <c r="BP444">
        <v>0</v>
      </c>
      <c r="BQ444">
        <v>0</v>
      </c>
      <c r="BR444">
        <v>0</v>
      </c>
      <c r="BS444">
        <v>0</v>
      </c>
      <c r="BT444">
        <v>0</v>
      </c>
      <c r="BU444">
        <v>0</v>
      </c>
      <c r="BV444">
        <v>0</v>
      </c>
      <c r="BW444">
        <v>0</v>
      </c>
      <c r="BX444">
        <v>0</v>
      </c>
      <c r="BY444">
        <v>0</v>
      </c>
    </row>
    <row r="445" spans="1:77" hidden="1" x14ac:dyDescent="0.25">
      <c r="A445" t="str">
        <f t="shared" si="12"/>
        <v>201235 Szociális gondozási és munkaerő-piaci szolgáltatási foglalkozásokI1 Általános Iskola 0-7 osztály</v>
      </c>
      <c r="B445" t="str">
        <f t="shared" si="13"/>
        <v>201235 Szociális gondozási és munkaerő-piaci szolgáltatási foglalkozásokI1 Általános Iskola 0-7 osztály</v>
      </c>
      <c r="C445">
        <v>641</v>
      </c>
      <c r="D445" t="s">
        <v>168</v>
      </c>
      <c r="E445" t="s">
        <v>169</v>
      </c>
      <c r="F445" s="4" t="s">
        <v>171</v>
      </c>
      <c r="G445">
        <v>0</v>
      </c>
      <c r="H445" t="s">
        <v>157</v>
      </c>
      <c r="I445">
        <v>631</v>
      </c>
      <c r="J445">
        <v>20</v>
      </c>
      <c r="K445" t="s">
        <v>87</v>
      </c>
      <c r="L445" t="s">
        <v>127</v>
      </c>
      <c r="M445">
        <v>0</v>
      </c>
      <c r="N445">
        <v>0</v>
      </c>
      <c r="O445">
        <v>0</v>
      </c>
      <c r="P445">
        <v>0</v>
      </c>
      <c r="Q445">
        <v>0</v>
      </c>
      <c r="R445">
        <v>0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0</v>
      </c>
      <c r="Y445">
        <v>0</v>
      </c>
      <c r="Z445">
        <v>0</v>
      </c>
      <c r="AA445">
        <v>0</v>
      </c>
      <c r="AB445">
        <v>0</v>
      </c>
      <c r="AC445">
        <v>0</v>
      </c>
      <c r="AD445">
        <v>0</v>
      </c>
      <c r="AE445">
        <v>0</v>
      </c>
      <c r="AF445">
        <v>0</v>
      </c>
      <c r="AG445">
        <v>0</v>
      </c>
      <c r="AH445">
        <v>0</v>
      </c>
      <c r="AI445">
        <v>0</v>
      </c>
      <c r="AJ445">
        <v>0</v>
      </c>
      <c r="AK445">
        <v>0</v>
      </c>
      <c r="AL445">
        <v>0</v>
      </c>
      <c r="AM445">
        <v>0</v>
      </c>
      <c r="AN445">
        <v>0</v>
      </c>
      <c r="AO445">
        <v>0</v>
      </c>
      <c r="AP445">
        <v>0</v>
      </c>
      <c r="AQ445">
        <v>0</v>
      </c>
      <c r="AR445">
        <v>0</v>
      </c>
      <c r="AS445">
        <v>0</v>
      </c>
      <c r="AT445">
        <v>0</v>
      </c>
      <c r="AU445">
        <v>0</v>
      </c>
      <c r="AV445">
        <v>0</v>
      </c>
      <c r="AW445">
        <v>0</v>
      </c>
      <c r="AX445">
        <v>0</v>
      </c>
      <c r="AY445">
        <v>0</v>
      </c>
      <c r="AZ445">
        <v>0</v>
      </c>
      <c r="BA445">
        <v>0</v>
      </c>
      <c r="BB445">
        <v>0</v>
      </c>
      <c r="BC445">
        <v>0</v>
      </c>
      <c r="BD445">
        <v>0</v>
      </c>
      <c r="BE445">
        <v>0</v>
      </c>
      <c r="BF445">
        <v>0</v>
      </c>
      <c r="BG445">
        <v>0</v>
      </c>
      <c r="BH445">
        <v>0</v>
      </c>
      <c r="BI445">
        <v>0</v>
      </c>
      <c r="BJ445">
        <v>0</v>
      </c>
      <c r="BK445">
        <v>0</v>
      </c>
      <c r="BL445">
        <v>0</v>
      </c>
      <c r="BM445">
        <v>0</v>
      </c>
      <c r="BN445">
        <v>0</v>
      </c>
      <c r="BO445">
        <v>0</v>
      </c>
      <c r="BP445">
        <v>0</v>
      </c>
      <c r="BQ445">
        <v>0</v>
      </c>
      <c r="BR445">
        <v>0</v>
      </c>
      <c r="BS445">
        <v>0</v>
      </c>
      <c r="BT445">
        <v>0</v>
      </c>
      <c r="BU445">
        <v>0</v>
      </c>
      <c r="BV445">
        <v>0</v>
      </c>
      <c r="BW445">
        <v>0</v>
      </c>
      <c r="BX445">
        <v>0</v>
      </c>
      <c r="BY445">
        <v>0</v>
      </c>
    </row>
    <row r="446" spans="1:77" hidden="1" x14ac:dyDescent="0.25">
      <c r="A446" t="str">
        <f t="shared" si="12"/>
        <v>201236 Üzleti jellegű szolgáltatások ügyintézői, hatósági ügyintézők, ügynökökI1 Általános Iskola 0-7 osztály</v>
      </c>
      <c r="B446" t="str">
        <f t="shared" si="13"/>
        <v>201236 Üzleti jellegű szolgáltatások ügyintézői, hatósági ügyintézők, ügynökökI1 Általános Iskola 0-7 osztály</v>
      </c>
      <c r="C446">
        <v>642</v>
      </c>
      <c r="D446" t="s">
        <v>168</v>
      </c>
      <c r="E446" t="s">
        <v>169</v>
      </c>
      <c r="F446" s="4" t="s">
        <v>171</v>
      </c>
      <c r="G446">
        <v>0</v>
      </c>
      <c r="H446" t="s">
        <v>157</v>
      </c>
      <c r="I446">
        <v>632</v>
      </c>
      <c r="J446">
        <v>21</v>
      </c>
      <c r="K446" t="s">
        <v>88</v>
      </c>
      <c r="L446" t="s">
        <v>128</v>
      </c>
      <c r="M446">
        <v>0</v>
      </c>
      <c r="N446">
        <v>0</v>
      </c>
      <c r="O446">
        <v>0</v>
      </c>
      <c r="P446">
        <v>0</v>
      </c>
      <c r="Q446">
        <v>0</v>
      </c>
      <c r="R446">
        <v>0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0</v>
      </c>
      <c r="AA446">
        <v>0</v>
      </c>
      <c r="AB446">
        <v>0</v>
      </c>
      <c r="AC446">
        <v>0</v>
      </c>
      <c r="AD446">
        <v>0</v>
      </c>
      <c r="AE446">
        <v>0</v>
      </c>
      <c r="AF446">
        <v>0</v>
      </c>
      <c r="AG446">
        <v>0</v>
      </c>
      <c r="AH446">
        <v>0</v>
      </c>
      <c r="AI446">
        <v>0</v>
      </c>
      <c r="AJ446">
        <v>0</v>
      </c>
      <c r="AK446">
        <v>0</v>
      </c>
      <c r="AL446">
        <v>0</v>
      </c>
      <c r="AM446">
        <v>0</v>
      </c>
      <c r="AN446">
        <v>0</v>
      </c>
      <c r="AO446">
        <v>0</v>
      </c>
      <c r="AP446">
        <v>0</v>
      </c>
      <c r="AQ446">
        <v>0</v>
      </c>
      <c r="AR446">
        <v>0</v>
      </c>
      <c r="AS446">
        <v>0</v>
      </c>
      <c r="AT446">
        <v>0</v>
      </c>
      <c r="AU446">
        <v>0</v>
      </c>
      <c r="AV446">
        <v>0</v>
      </c>
      <c r="AW446">
        <v>0</v>
      </c>
      <c r="AX446">
        <v>0</v>
      </c>
      <c r="AY446">
        <v>0</v>
      </c>
      <c r="AZ446">
        <v>0</v>
      </c>
      <c r="BA446">
        <v>0</v>
      </c>
      <c r="BB446">
        <v>0</v>
      </c>
      <c r="BC446">
        <v>0</v>
      </c>
      <c r="BD446">
        <v>0</v>
      </c>
      <c r="BE446">
        <v>0</v>
      </c>
      <c r="BF446">
        <v>0</v>
      </c>
      <c r="BG446">
        <v>0</v>
      </c>
      <c r="BH446">
        <v>0</v>
      </c>
      <c r="BI446">
        <v>0</v>
      </c>
      <c r="BJ446">
        <v>0</v>
      </c>
      <c r="BK446">
        <v>0</v>
      </c>
      <c r="BL446">
        <v>0</v>
      </c>
      <c r="BM446">
        <v>0</v>
      </c>
      <c r="BN446">
        <v>0</v>
      </c>
      <c r="BO446">
        <v>0</v>
      </c>
      <c r="BP446">
        <v>0</v>
      </c>
      <c r="BQ446">
        <v>0</v>
      </c>
      <c r="BR446">
        <v>0</v>
      </c>
      <c r="BS446">
        <v>0</v>
      </c>
      <c r="BT446">
        <v>0</v>
      </c>
      <c r="BU446">
        <v>0</v>
      </c>
      <c r="BV446">
        <v>0</v>
      </c>
      <c r="BW446">
        <v>0</v>
      </c>
      <c r="BX446">
        <v>0</v>
      </c>
      <c r="BY446">
        <v>0</v>
      </c>
    </row>
    <row r="447" spans="1:77" hidden="1" x14ac:dyDescent="0.25">
      <c r="A447" t="str">
        <f t="shared" si="12"/>
        <v>201237 Művészeti, kulturális, sport- és vallási foglalkozásokI1 Általános Iskola 0-7 osztály</v>
      </c>
      <c r="B447" t="str">
        <f t="shared" si="13"/>
        <v>201237 Művészeti, kulturális, sport- és vallási foglalkozásokI1 Általános Iskola 0-7 osztály</v>
      </c>
      <c r="C447">
        <v>643</v>
      </c>
      <c r="D447" t="s">
        <v>168</v>
      </c>
      <c r="E447" t="s">
        <v>169</v>
      </c>
      <c r="F447" s="4" t="s">
        <v>171</v>
      </c>
      <c r="G447">
        <v>0</v>
      </c>
      <c r="H447" t="s">
        <v>157</v>
      </c>
      <c r="I447">
        <v>633</v>
      </c>
      <c r="J447">
        <v>22</v>
      </c>
      <c r="K447" t="s">
        <v>89</v>
      </c>
      <c r="L447" t="s">
        <v>129</v>
      </c>
      <c r="M447">
        <v>0</v>
      </c>
      <c r="N447">
        <v>0</v>
      </c>
      <c r="O447">
        <v>0</v>
      </c>
      <c r="P447">
        <v>0</v>
      </c>
      <c r="Q447">
        <v>0</v>
      </c>
      <c r="R447">
        <v>0</v>
      </c>
      <c r="S447">
        <v>0</v>
      </c>
      <c r="T447">
        <v>0</v>
      </c>
      <c r="U447">
        <v>0</v>
      </c>
      <c r="V447">
        <v>0</v>
      </c>
      <c r="W447">
        <v>0</v>
      </c>
      <c r="X447">
        <v>0</v>
      </c>
      <c r="Y447">
        <v>0</v>
      </c>
      <c r="Z447">
        <v>0</v>
      </c>
      <c r="AA447">
        <v>0</v>
      </c>
      <c r="AB447">
        <v>0</v>
      </c>
      <c r="AC447">
        <v>0</v>
      </c>
      <c r="AD447">
        <v>0</v>
      </c>
      <c r="AE447">
        <v>0</v>
      </c>
      <c r="AF447">
        <v>0</v>
      </c>
      <c r="AG447">
        <v>0</v>
      </c>
      <c r="AH447">
        <v>0</v>
      </c>
      <c r="AI447">
        <v>0</v>
      </c>
      <c r="AJ447">
        <v>0</v>
      </c>
      <c r="AK447">
        <v>0</v>
      </c>
      <c r="AL447">
        <v>0</v>
      </c>
      <c r="AM447">
        <v>0</v>
      </c>
      <c r="AN447">
        <v>0</v>
      </c>
      <c r="AO447">
        <v>0</v>
      </c>
      <c r="AP447">
        <v>0</v>
      </c>
      <c r="AQ447">
        <v>0</v>
      </c>
      <c r="AR447">
        <v>0</v>
      </c>
      <c r="AS447">
        <v>0</v>
      </c>
      <c r="AT447">
        <v>0</v>
      </c>
      <c r="AU447">
        <v>0</v>
      </c>
      <c r="AV447">
        <v>0</v>
      </c>
      <c r="AW447">
        <v>0</v>
      </c>
      <c r="AX447">
        <v>0</v>
      </c>
      <c r="AY447">
        <v>0</v>
      </c>
      <c r="AZ447">
        <v>0</v>
      </c>
      <c r="BA447">
        <v>0</v>
      </c>
      <c r="BB447">
        <v>0</v>
      </c>
      <c r="BC447">
        <v>0</v>
      </c>
      <c r="BD447">
        <v>0</v>
      </c>
      <c r="BE447">
        <v>0</v>
      </c>
      <c r="BF447">
        <v>0</v>
      </c>
      <c r="BG447">
        <v>0</v>
      </c>
      <c r="BH447">
        <v>0</v>
      </c>
      <c r="BI447">
        <v>0</v>
      </c>
      <c r="BJ447">
        <v>0</v>
      </c>
      <c r="BK447">
        <v>0</v>
      </c>
      <c r="BL447">
        <v>0</v>
      </c>
      <c r="BM447">
        <v>0</v>
      </c>
      <c r="BN447">
        <v>0</v>
      </c>
      <c r="BO447">
        <v>0</v>
      </c>
      <c r="BP447">
        <v>0</v>
      </c>
      <c r="BQ447">
        <v>0</v>
      </c>
      <c r="BR447">
        <v>0</v>
      </c>
      <c r="BS447">
        <v>0</v>
      </c>
      <c r="BT447">
        <v>0</v>
      </c>
      <c r="BU447">
        <v>0</v>
      </c>
      <c r="BV447">
        <v>0</v>
      </c>
      <c r="BW447">
        <v>0</v>
      </c>
      <c r="BX447">
        <v>0</v>
      </c>
      <c r="BY447">
        <v>0</v>
      </c>
    </row>
    <row r="448" spans="1:77" hidden="1" x14ac:dyDescent="0.25">
      <c r="A448" t="str">
        <f t="shared" si="12"/>
        <v>201239 Egyéb ügyintézőkI1 Általános Iskola 0-7 osztály</v>
      </c>
      <c r="B448" t="str">
        <f t="shared" si="13"/>
        <v>201239 Egyéb ügyintézőkI1 Általános Iskola 0-7 osztály</v>
      </c>
      <c r="C448">
        <v>644</v>
      </c>
      <c r="D448" t="s">
        <v>168</v>
      </c>
      <c r="E448" t="s">
        <v>169</v>
      </c>
      <c r="F448" s="4" t="s">
        <v>171</v>
      </c>
      <c r="G448">
        <v>0</v>
      </c>
      <c r="H448" t="s">
        <v>157</v>
      </c>
      <c r="I448">
        <v>634</v>
      </c>
      <c r="J448">
        <v>23</v>
      </c>
      <c r="K448" t="s">
        <v>90</v>
      </c>
      <c r="L448" t="s">
        <v>91</v>
      </c>
      <c r="M448">
        <v>0</v>
      </c>
      <c r="N448">
        <v>0</v>
      </c>
      <c r="O448">
        <v>0</v>
      </c>
      <c r="P448">
        <v>0</v>
      </c>
      <c r="Q448">
        <v>0</v>
      </c>
      <c r="R448">
        <v>0</v>
      </c>
      <c r="S448">
        <v>0</v>
      </c>
      <c r="T448">
        <v>0</v>
      </c>
      <c r="U448">
        <v>0</v>
      </c>
      <c r="V448">
        <v>0</v>
      </c>
      <c r="W448">
        <v>0</v>
      </c>
      <c r="X448">
        <v>0</v>
      </c>
      <c r="Y448">
        <v>0</v>
      </c>
      <c r="Z448">
        <v>0</v>
      </c>
      <c r="AA448">
        <v>0</v>
      </c>
      <c r="AB448">
        <v>0</v>
      </c>
      <c r="AC448">
        <v>0</v>
      </c>
      <c r="AD448">
        <v>0</v>
      </c>
      <c r="AE448">
        <v>0</v>
      </c>
      <c r="AF448">
        <v>0</v>
      </c>
      <c r="AG448">
        <v>0</v>
      </c>
      <c r="AH448">
        <v>0</v>
      </c>
      <c r="AI448">
        <v>0</v>
      </c>
      <c r="AJ448">
        <v>0</v>
      </c>
      <c r="AK448">
        <v>0</v>
      </c>
      <c r="AL448">
        <v>0</v>
      </c>
      <c r="AM448">
        <v>0</v>
      </c>
      <c r="AN448">
        <v>0</v>
      </c>
      <c r="AO448">
        <v>0</v>
      </c>
      <c r="AP448">
        <v>0</v>
      </c>
      <c r="AQ448">
        <v>0</v>
      </c>
      <c r="AR448">
        <v>0</v>
      </c>
      <c r="AS448">
        <v>0</v>
      </c>
      <c r="AT448">
        <v>0</v>
      </c>
      <c r="AU448">
        <v>0</v>
      </c>
      <c r="AV448">
        <v>0</v>
      </c>
      <c r="AW448">
        <v>0</v>
      </c>
      <c r="AX448">
        <v>0</v>
      </c>
      <c r="AY448">
        <v>0</v>
      </c>
      <c r="AZ448">
        <v>0</v>
      </c>
      <c r="BA448">
        <v>0</v>
      </c>
      <c r="BB448">
        <v>0</v>
      </c>
      <c r="BC448">
        <v>0</v>
      </c>
      <c r="BD448">
        <v>0</v>
      </c>
      <c r="BE448">
        <v>0</v>
      </c>
      <c r="BF448">
        <v>0</v>
      </c>
      <c r="BG448">
        <v>0</v>
      </c>
      <c r="BH448">
        <v>0</v>
      </c>
      <c r="BI448">
        <v>0</v>
      </c>
      <c r="BJ448">
        <v>0</v>
      </c>
      <c r="BK448">
        <v>0</v>
      </c>
      <c r="BL448">
        <v>0</v>
      </c>
      <c r="BM448">
        <v>0</v>
      </c>
      <c r="BN448">
        <v>0</v>
      </c>
      <c r="BO448">
        <v>0</v>
      </c>
      <c r="BP448">
        <v>0</v>
      </c>
      <c r="BQ448">
        <v>0</v>
      </c>
      <c r="BR448">
        <v>0</v>
      </c>
      <c r="BS448">
        <v>0</v>
      </c>
      <c r="BT448">
        <v>0</v>
      </c>
      <c r="BU448">
        <v>0</v>
      </c>
      <c r="BV448">
        <v>0</v>
      </c>
      <c r="BW448">
        <v>0</v>
      </c>
      <c r="BX448">
        <v>0</v>
      </c>
      <c r="BY448">
        <v>0</v>
      </c>
    </row>
    <row r="449" spans="1:77" hidden="1" x14ac:dyDescent="0.25">
      <c r="A449" t="str">
        <f t="shared" si="12"/>
        <v>201241 Irodai, ügyviteli foglalkozásokI1 Általános Iskola 0-7 osztály</v>
      </c>
      <c r="B449" t="str">
        <f t="shared" si="13"/>
        <v>201241 Irodai, ügyviteli foglalkozásokI1 Általános Iskola 0-7 osztály</v>
      </c>
      <c r="C449">
        <v>645</v>
      </c>
      <c r="D449" t="s">
        <v>168</v>
      </c>
      <c r="E449" t="s">
        <v>169</v>
      </c>
      <c r="F449" s="4" t="s">
        <v>171</v>
      </c>
      <c r="G449">
        <v>0</v>
      </c>
      <c r="H449" t="s">
        <v>157</v>
      </c>
      <c r="I449">
        <v>635</v>
      </c>
      <c r="J449">
        <v>24</v>
      </c>
      <c r="K449" t="s">
        <v>92</v>
      </c>
      <c r="L449" t="s">
        <v>130</v>
      </c>
      <c r="M449">
        <v>0</v>
      </c>
      <c r="N449">
        <v>0</v>
      </c>
      <c r="O449">
        <v>0</v>
      </c>
      <c r="P449">
        <v>0</v>
      </c>
      <c r="Q449">
        <v>0</v>
      </c>
      <c r="R449">
        <v>0</v>
      </c>
      <c r="S449">
        <v>0</v>
      </c>
      <c r="T449">
        <v>0</v>
      </c>
      <c r="U449">
        <v>0</v>
      </c>
      <c r="V449">
        <v>0</v>
      </c>
      <c r="W449">
        <v>0</v>
      </c>
      <c r="X449">
        <v>0</v>
      </c>
      <c r="Y449">
        <v>0</v>
      </c>
      <c r="Z449">
        <v>0</v>
      </c>
      <c r="AA449">
        <v>0</v>
      </c>
      <c r="AB449">
        <v>0</v>
      </c>
      <c r="AC449">
        <v>0</v>
      </c>
      <c r="AD449">
        <v>0</v>
      </c>
      <c r="AE449">
        <v>0</v>
      </c>
      <c r="AF449">
        <v>0</v>
      </c>
      <c r="AG449">
        <v>0</v>
      </c>
      <c r="AH449">
        <v>0</v>
      </c>
      <c r="AI449">
        <v>0</v>
      </c>
      <c r="AJ449">
        <v>0</v>
      </c>
      <c r="AK449">
        <v>0</v>
      </c>
      <c r="AL449">
        <v>0</v>
      </c>
      <c r="AM449">
        <v>0</v>
      </c>
      <c r="AN449">
        <v>0</v>
      </c>
      <c r="AO449">
        <v>0</v>
      </c>
      <c r="AP449">
        <v>0</v>
      </c>
      <c r="AQ449">
        <v>0</v>
      </c>
      <c r="AR449">
        <v>0</v>
      </c>
      <c r="AS449">
        <v>0</v>
      </c>
      <c r="AT449">
        <v>0</v>
      </c>
      <c r="AU449">
        <v>0</v>
      </c>
      <c r="AV449">
        <v>0</v>
      </c>
      <c r="AW449">
        <v>0</v>
      </c>
      <c r="AX449">
        <v>0</v>
      </c>
      <c r="AY449">
        <v>0</v>
      </c>
      <c r="AZ449">
        <v>0</v>
      </c>
      <c r="BA449">
        <v>0</v>
      </c>
      <c r="BB449">
        <v>0</v>
      </c>
      <c r="BC449">
        <v>0</v>
      </c>
      <c r="BD449">
        <v>0</v>
      </c>
      <c r="BE449">
        <v>0</v>
      </c>
      <c r="BF449">
        <v>0</v>
      </c>
      <c r="BG449">
        <v>0</v>
      </c>
      <c r="BH449">
        <v>0</v>
      </c>
      <c r="BI449">
        <v>0</v>
      </c>
      <c r="BJ449">
        <v>0</v>
      </c>
      <c r="BK449">
        <v>0</v>
      </c>
      <c r="BL449">
        <v>0</v>
      </c>
      <c r="BM449">
        <v>0</v>
      </c>
      <c r="BN449">
        <v>0</v>
      </c>
      <c r="BO449">
        <v>26</v>
      </c>
      <c r="BP449">
        <v>11</v>
      </c>
      <c r="BQ449">
        <v>2</v>
      </c>
      <c r="BR449">
        <v>0</v>
      </c>
      <c r="BS449">
        <v>13</v>
      </c>
      <c r="BT449">
        <v>0</v>
      </c>
      <c r="BU449">
        <v>0</v>
      </c>
      <c r="BV449">
        <v>0</v>
      </c>
      <c r="BW449">
        <v>0</v>
      </c>
      <c r="BX449">
        <v>0</v>
      </c>
      <c r="BY449">
        <v>52</v>
      </c>
    </row>
    <row r="450" spans="1:77" hidden="1" x14ac:dyDescent="0.25">
      <c r="A450" t="str">
        <f t="shared" si="12"/>
        <v>201242 Ügyfélkapcsolati foglalkozásokI1 Általános Iskola 0-7 osztály</v>
      </c>
      <c r="B450" t="str">
        <f t="shared" si="13"/>
        <v>201242 Ügyfélkapcsolati foglalkozásokI1 Általános Iskola 0-7 osztály</v>
      </c>
      <c r="C450">
        <v>646</v>
      </c>
      <c r="D450" t="s">
        <v>168</v>
      </c>
      <c r="E450" t="s">
        <v>169</v>
      </c>
      <c r="F450" s="4" t="s">
        <v>171</v>
      </c>
      <c r="G450">
        <v>0</v>
      </c>
      <c r="H450" t="s">
        <v>157</v>
      </c>
      <c r="I450">
        <v>636</v>
      </c>
      <c r="J450">
        <v>25</v>
      </c>
      <c r="K450" t="s">
        <v>93</v>
      </c>
      <c r="L450" t="s">
        <v>131</v>
      </c>
      <c r="M450">
        <v>0</v>
      </c>
      <c r="N450">
        <v>0</v>
      </c>
      <c r="O450">
        <v>0</v>
      </c>
      <c r="P450">
        <v>0</v>
      </c>
      <c r="Q450">
        <v>0</v>
      </c>
      <c r="R450">
        <v>0</v>
      </c>
      <c r="S450">
        <v>0</v>
      </c>
      <c r="T450">
        <v>0</v>
      </c>
      <c r="U450">
        <v>0</v>
      </c>
      <c r="V450">
        <v>0</v>
      </c>
      <c r="W450">
        <v>0</v>
      </c>
      <c r="X450">
        <v>0</v>
      </c>
      <c r="Y450">
        <v>0</v>
      </c>
      <c r="Z450">
        <v>0</v>
      </c>
      <c r="AA450">
        <v>0</v>
      </c>
      <c r="AB450">
        <v>0</v>
      </c>
      <c r="AC450">
        <v>0</v>
      </c>
      <c r="AD450">
        <v>0</v>
      </c>
      <c r="AE450">
        <v>0</v>
      </c>
      <c r="AF450">
        <v>0</v>
      </c>
      <c r="AG450">
        <v>0</v>
      </c>
      <c r="AH450">
        <v>0</v>
      </c>
      <c r="AI450">
        <v>0</v>
      </c>
      <c r="AJ450">
        <v>0</v>
      </c>
      <c r="AK450">
        <v>0</v>
      </c>
      <c r="AL450">
        <v>0</v>
      </c>
      <c r="AM450">
        <v>0</v>
      </c>
      <c r="AN450">
        <v>0</v>
      </c>
      <c r="AO450">
        <v>0</v>
      </c>
      <c r="AP450">
        <v>24.999999999999996</v>
      </c>
      <c r="AQ450">
        <v>0</v>
      </c>
      <c r="AR450">
        <v>0</v>
      </c>
      <c r="AS450">
        <v>0</v>
      </c>
      <c r="AT450">
        <v>0</v>
      </c>
      <c r="AU450">
        <v>0</v>
      </c>
      <c r="AV450">
        <v>0</v>
      </c>
      <c r="AW450">
        <v>0</v>
      </c>
      <c r="AX450">
        <v>0</v>
      </c>
      <c r="AY450">
        <v>0</v>
      </c>
      <c r="AZ450">
        <v>0</v>
      </c>
      <c r="BA450">
        <v>0</v>
      </c>
      <c r="BB450">
        <v>0</v>
      </c>
      <c r="BC450">
        <v>0</v>
      </c>
      <c r="BD450">
        <v>0</v>
      </c>
      <c r="BE450">
        <v>0</v>
      </c>
      <c r="BF450">
        <v>0</v>
      </c>
      <c r="BG450">
        <v>0</v>
      </c>
      <c r="BH450">
        <v>0</v>
      </c>
      <c r="BI450">
        <v>0</v>
      </c>
      <c r="BJ450">
        <v>0</v>
      </c>
      <c r="BK450">
        <v>0</v>
      </c>
      <c r="BL450">
        <v>0</v>
      </c>
      <c r="BM450">
        <v>0</v>
      </c>
      <c r="BN450">
        <v>1</v>
      </c>
      <c r="BO450">
        <v>24</v>
      </c>
      <c r="BP450">
        <v>0</v>
      </c>
      <c r="BQ450">
        <v>1</v>
      </c>
      <c r="BR450">
        <v>0</v>
      </c>
      <c r="BS450">
        <v>0</v>
      </c>
      <c r="BT450">
        <v>0</v>
      </c>
      <c r="BU450">
        <v>0</v>
      </c>
      <c r="BV450">
        <v>0</v>
      </c>
      <c r="BW450">
        <v>0</v>
      </c>
      <c r="BX450">
        <v>0</v>
      </c>
      <c r="BY450">
        <v>51</v>
      </c>
    </row>
    <row r="451" spans="1:77" hidden="1" x14ac:dyDescent="0.25">
      <c r="A451" t="str">
        <f t="shared" si="12"/>
        <v>201251 Kereskedelmi és vendéglátó-ipari foglalkozásokI1 Általános Iskola 0-7 osztály</v>
      </c>
      <c r="B451" t="str">
        <f t="shared" si="13"/>
        <v>201251 Kereskedelmi és vendéglátó-ipari foglalkozásokI1 Általános Iskola 0-7 osztály</v>
      </c>
      <c r="C451">
        <v>647</v>
      </c>
      <c r="D451" t="s">
        <v>168</v>
      </c>
      <c r="E451" t="s">
        <v>169</v>
      </c>
      <c r="F451" s="4" t="s">
        <v>171</v>
      </c>
      <c r="G451">
        <v>0</v>
      </c>
      <c r="H451" t="s">
        <v>157</v>
      </c>
      <c r="I451">
        <v>637</v>
      </c>
      <c r="J451">
        <v>26</v>
      </c>
      <c r="K451" t="s">
        <v>94</v>
      </c>
      <c r="L451" t="s">
        <v>132</v>
      </c>
      <c r="M451">
        <v>0</v>
      </c>
      <c r="N451">
        <v>0</v>
      </c>
      <c r="O451">
        <v>0</v>
      </c>
      <c r="P451">
        <v>0</v>
      </c>
      <c r="Q451">
        <v>0</v>
      </c>
      <c r="R451">
        <v>0</v>
      </c>
      <c r="S451">
        <v>0</v>
      </c>
      <c r="T451">
        <v>0</v>
      </c>
      <c r="U451">
        <v>0</v>
      </c>
      <c r="V451">
        <v>0</v>
      </c>
      <c r="W451">
        <v>0</v>
      </c>
      <c r="X451">
        <v>0</v>
      </c>
      <c r="Y451">
        <v>0</v>
      </c>
      <c r="Z451">
        <v>0</v>
      </c>
      <c r="AA451">
        <v>0</v>
      </c>
      <c r="AB451">
        <v>0</v>
      </c>
      <c r="AC451">
        <v>0</v>
      </c>
      <c r="AD451">
        <v>0</v>
      </c>
      <c r="AE451">
        <v>0</v>
      </c>
      <c r="AF451">
        <v>0</v>
      </c>
      <c r="AG451">
        <v>0</v>
      </c>
      <c r="AH451">
        <v>0</v>
      </c>
      <c r="AI451">
        <v>0</v>
      </c>
      <c r="AJ451">
        <v>0</v>
      </c>
      <c r="AK451">
        <v>0</v>
      </c>
      <c r="AL451">
        <v>0</v>
      </c>
      <c r="AM451">
        <v>0</v>
      </c>
      <c r="AN451">
        <v>0</v>
      </c>
      <c r="AO451">
        <v>0</v>
      </c>
      <c r="AP451">
        <v>544.5</v>
      </c>
      <c r="AQ451">
        <v>0</v>
      </c>
      <c r="AR451">
        <v>0</v>
      </c>
      <c r="AS451">
        <v>0</v>
      </c>
      <c r="AT451">
        <v>0</v>
      </c>
      <c r="AU451">
        <v>0</v>
      </c>
      <c r="AV451">
        <v>0</v>
      </c>
      <c r="AW451">
        <v>0</v>
      </c>
      <c r="AX451">
        <v>0</v>
      </c>
      <c r="AY451">
        <v>0</v>
      </c>
      <c r="AZ451">
        <v>0</v>
      </c>
      <c r="BA451">
        <v>0</v>
      </c>
      <c r="BB451">
        <v>0</v>
      </c>
      <c r="BC451">
        <v>0</v>
      </c>
      <c r="BD451">
        <v>0</v>
      </c>
      <c r="BE451">
        <v>0</v>
      </c>
      <c r="BF451">
        <v>0</v>
      </c>
      <c r="BG451">
        <v>0</v>
      </c>
      <c r="BH451">
        <v>0</v>
      </c>
      <c r="BI451">
        <v>0</v>
      </c>
      <c r="BJ451">
        <v>0</v>
      </c>
      <c r="BK451">
        <v>0</v>
      </c>
      <c r="BL451">
        <v>0</v>
      </c>
      <c r="BM451">
        <v>0</v>
      </c>
      <c r="BN451">
        <v>0</v>
      </c>
      <c r="BO451">
        <v>2</v>
      </c>
      <c r="BP451">
        <v>2</v>
      </c>
      <c r="BQ451">
        <v>1</v>
      </c>
      <c r="BR451">
        <v>1</v>
      </c>
      <c r="BS451">
        <v>0</v>
      </c>
      <c r="BT451">
        <v>0</v>
      </c>
      <c r="BU451">
        <v>0</v>
      </c>
      <c r="BV451">
        <v>0</v>
      </c>
      <c r="BW451">
        <v>0</v>
      </c>
      <c r="BX451">
        <v>0</v>
      </c>
      <c r="BY451">
        <v>550.5</v>
      </c>
    </row>
    <row r="452" spans="1:77" hidden="1" x14ac:dyDescent="0.25">
      <c r="A452" t="str">
        <f t="shared" si="12"/>
        <v>201252 Szolgáltatási foglalkozásokI1 Általános Iskola 0-7 osztály</v>
      </c>
      <c r="B452" t="str">
        <f t="shared" si="13"/>
        <v>201252 Szolgáltatási foglalkozásokI1 Általános Iskola 0-7 osztály</v>
      </c>
      <c r="C452">
        <v>648</v>
      </c>
      <c r="D452" t="s">
        <v>168</v>
      </c>
      <c r="E452" t="s">
        <v>169</v>
      </c>
      <c r="F452" s="4" t="s">
        <v>171</v>
      </c>
      <c r="G452">
        <v>0</v>
      </c>
      <c r="H452" t="s">
        <v>157</v>
      </c>
      <c r="I452">
        <v>638</v>
      </c>
      <c r="J452">
        <v>27</v>
      </c>
      <c r="K452" t="s">
        <v>95</v>
      </c>
      <c r="L452" t="s">
        <v>133</v>
      </c>
      <c r="M452">
        <v>0</v>
      </c>
      <c r="N452">
        <v>0</v>
      </c>
      <c r="O452">
        <v>0</v>
      </c>
      <c r="P452">
        <v>0</v>
      </c>
      <c r="Q452">
        <v>0</v>
      </c>
      <c r="R452">
        <v>0</v>
      </c>
      <c r="S452">
        <v>0</v>
      </c>
      <c r="T452">
        <v>0</v>
      </c>
      <c r="U452">
        <v>0</v>
      </c>
      <c r="V452">
        <v>0</v>
      </c>
      <c r="W452">
        <v>0</v>
      </c>
      <c r="X452">
        <v>0</v>
      </c>
      <c r="Y452">
        <v>0</v>
      </c>
      <c r="Z452">
        <v>0</v>
      </c>
      <c r="AA452">
        <v>0</v>
      </c>
      <c r="AB452">
        <v>0</v>
      </c>
      <c r="AC452">
        <v>0</v>
      </c>
      <c r="AD452">
        <v>0</v>
      </c>
      <c r="AE452">
        <v>0</v>
      </c>
      <c r="AF452">
        <v>0</v>
      </c>
      <c r="AG452">
        <v>0</v>
      </c>
      <c r="AH452">
        <v>0</v>
      </c>
      <c r="AI452">
        <v>0</v>
      </c>
      <c r="AJ452">
        <v>0</v>
      </c>
      <c r="AK452">
        <v>0</v>
      </c>
      <c r="AL452">
        <v>1</v>
      </c>
      <c r="AM452">
        <v>0</v>
      </c>
      <c r="AN452">
        <v>0</v>
      </c>
      <c r="AO452">
        <v>0</v>
      </c>
      <c r="AP452">
        <v>124</v>
      </c>
      <c r="AQ452">
        <v>0</v>
      </c>
      <c r="AR452">
        <v>0</v>
      </c>
      <c r="AS452">
        <v>0</v>
      </c>
      <c r="AT452">
        <v>0</v>
      </c>
      <c r="AU452">
        <v>0</v>
      </c>
      <c r="AV452">
        <v>0</v>
      </c>
      <c r="AW452">
        <v>0</v>
      </c>
      <c r="AX452">
        <v>0</v>
      </c>
      <c r="AY452">
        <v>0</v>
      </c>
      <c r="AZ452">
        <v>0</v>
      </c>
      <c r="BA452">
        <v>0</v>
      </c>
      <c r="BB452">
        <v>0</v>
      </c>
      <c r="BC452">
        <v>0</v>
      </c>
      <c r="BD452">
        <v>0</v>
      </c>
      <c r="BE452">
        <v>0</v>
      </c>
      <c r="BF452">
        <v>0</v>
      </c>
      <c r="BG452">
        <v>0</v>
      </c>
      <c r="BH452">
        <v>0</v>
      </c>
      <c r="BI452">
        <v>0</v>
      </c>
      <c r="BJ452">
        <v>0</v>
      </c>
      <c r="BK452">
        <v>0</v>
      </c>
      <c r="BL452">
        <v>0</v>
      </c>
      <c r="BM452">
        <v>0</v>
      </c>
      <c r="BN452">
        <v>0</v>
      </c>
      <c r="BO452">
        <v>33</v>
      </c>
      <c r="BP452">
        <v>53</v>
      </c>
      <c r="BQ452">
        <v>18</v>
      </c>
      <c r="BR452">
        <v>7</v>
      </c>
      <c r="BS452">
        <v>0</v>
      </c>
      <c r="BT452">
        <v>1</v>
      </c>
      <c r="BU452">
        <v>0</v>
      </c>
      <c r="BV452">
        <v>0</v>
      </c>
      <c r="BW452">
        <v>0</v>
      </c>
      <c r="BX452">
        <v>0</v>
      </c>
      <c r="BY452">
        <v>237</v>
      </c>
    </row>
    <row r="453" spans="1:77" hidden="1" x14ac:dyDescent="0.25">
      <c r="A453" t="str">
        <f t="shared" si="12"/>
        <v>201261 Mezőgazdasági foglalkozásokI1 Általános Iskola 0-7 osztály</v>
      </c>
      <c r="B453" t="str">
        <f t="shared" si="13"/>
        <v>201261 Mezőgazdasági foglalkozásokI1 Általános Iskola 0-7 osztály</v>
      </c>
      <c r="C453">
        <v>649</v>
      </c>
      <c r="D453" t="s">
        <v>168</v>
      </c>
      <c r="E453" t="s">
        <v>169</v>
      </c>
      <c r="F453" s="4" t="s">
        <v>171</v>
      </c>
      <c r="G453">
        <v>0</v>
      </c>
      <c r="H453" t="s">
        <v>157</v>
      </c>
      <c r="I453">
        <v>639</v>
      </c>
      <c r="J453">
        <v>28</v>
      </c>
      <c r="K453" t="s">
        <v>96</v>
      </c>
      <c r="L453" t="s">
        <v>97</v>
      </c>
      <c r="M453">
        <v>1</v>
      </c>
      <c r="N453">
        <v>0</v>
      </c>
      <c r="O453">
        <v>0</v>
      </c>
      <c r="P453">
        <v>0</v>
      </c>
      <c r="Q453">
        <v>0</v>
      </c>
      <c r="R453">
        <v>0</v>
      </c>
      <c r="S453">
        <v>0</v>
      </c>
      <c r="T453">
        <v>0</v>
      </c>
      <c r="U453">
        <v>0</v>
      </c>
      <c r="V453">
        <v>0</v>
      </c>
      <c r="W453">
        <v>0</v>
      </c>
      <c r="X453">
        <v>0</v>
      </c>
      <c r="Y453">
        <v>0</v>
      </c>
      <c r="Z453">
        <v>0</v>
      </c>
      <c r="AA453">
        <v>0</v>
      </c>
      <c r="AB453">
        <v>0</v>
      </c>
      <c r="AC453">
        <v>0</v>
      </c>
      <c r="AD453">
        <v>0</v>
      </c>
      <c r="AE453">
        <v>0</v>
      </c>
      <c r="AF453">
        <v>0</v>
      </c>
      <c r="AG453">
        <v>0</v>
      </c>
      <c r="AH453">
        <v>0</v>
      </c>
      <c r="AI453">
        <v>0</v>
      </c>
      <c r="AJ453">
        <v>0</v>
      </c>
      <c r="AK453">
        <v>0</v>
      </c>
      <c r="AL453">
        <v>0</v>
      </c>
      <c r="AM453">
        <v>0</v>
      </c>
      <c r="AN453">
        <v>0</v>
      </c>
      <c r="AO453">
        <v>0</v>
      </c>
      <c r="AP453">
        <v>0</v>
      </c>
      <c r="AQ453">
        <v>0</v>
      </c>
      <c r="AR453">
        <v>0</v>
      </c>
      <c r="AS453">
        <v>0</v>
      </c>
      <c r="AT453">
        <v>0</v>
      </c>
      <c r="AU453">
        <v>0</v>
      </c>
      <c r="AV453">
        <v>0</v>
      </c>
      <c r="AW453">
        <v>0</v>
      </c>
      <c r="AX453">
        <v>0</v>
      </c>
      <c r="AY453">
        <v>0</v>
      </c>
      <c r="AZ453">
        <v>0</v>
      </c>
      <c r="BA453">
        <v>0</v>
      </c>
      <c r="BB453">
        <v>0</v>
      </c>
      <c r="BC453">
        <v>0</v>
      </c>
      <c r="BD453">
        <v>0</v>
      </c>
      <c r="BE453">
        <v>0</v>
      </c>
      <c r="BF453">
        <v>0</v>
      </c>
      <c r="BG453">
        <v>0</v>
      </c>
      <c r="BH453">
        <v>16</v>
      </c>
      <c r="BI453">
        <v>0</v>
      </c>
      <c r="BJ453">
        <v>0</v>
      </c>
      <c r="BK453">
        <v>0</v>
      </c>
      <c r="BL453">
        <v>0</v>
      </c>
      <c r="BM453">
        <v>0</v>
      </c>
      <c r="BN453">
        <v>0</v>
      </c>
      <c r="BO453">
        <v>51</v>
      </c>
      <c r="BP453">
        <v>0</v>
      </c>
      <c r="BQ453">
        <v>1</v>
      </c>
      <c r="BR453">
        <v>31</v>
      </c>
      <c r="BS453">
        <v>0</v>
      </c>
      <c r="BT453">
        <v>0</v>
      </c>
      <c r="BU453">
        <v>0</v>
      </c>
      <c r="BV453">
        <v>0</v>
      </c>
      <c r="BW453">
        <v>0</v>
      </c>
      <c r="BX453">
        <v>0</v>
      </c>
      <c r="BY453">
        <v>100</v>
      </c>
    </row>
    <row r="454" spans="1:77" hidden="1" x14ac:dyDescent="0.25">
      <c r="A454" t="str">
        <f t="shared" si="12"/>
        <v>201262 Erdőgazdálkodási, vadgazdálkodási és halászati foglalkozásokI1 Általános Iskola 0-7 osztály</v>
      </c>
      <c r="B454" t="str">
        <f t="shared" si="13"/>
        <v>201262 Erdőgazdálkodási, vadgazdálkodási és halászati foglalkozásokI1 Általános Iskola 0-7 osztály</v>
      </c>
      <c r="C454">
        <v>650</v>
      </c>
      <c r="D454" t="s">
        <v>168</v>
      </c>
      <c r="E454" t="s">
        <v>169</v>
      </c>
      <c r="F454" s="4" t="s">
        <v>171</v>
      </c>
      <c r="G454">
        <v>0</v>
      </c>
      <c r="H454" t="s">
        <v>157</v>
      </c>
      <c r="I454">
        <v>640</v>
      </c>
      <c r="J454">
        <v>29</v>
      </c>
      <c r="K454" t="s">
        <v>98</v>
      </c>
      <c r="L454" t="s">
        <v>134</v>
      </c>
      <c r="M454">
        <v>0</v>
      </c>
      <c r="N454">
        <v>0</v>
      </c>
      <c r="O454">
        <v>0</v>
      </c>
      <c r="P454">
        <v>0</v>
      </c>
      <c r="Q454">
        <v>0</v>
      </c>
      <c r="R454">
        <v>0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0</v>
      </c>
      <c r="Y454">
        <v>0</v>
      </c>
      <c r="Z454">
        <v>0</v>
      </c>
      <c r="AA454">
        <v>0</v>
      </c>
      <c r="AB454">
        <v>0</v>
      </c>
      <c r="AC454">
        <v>0</v>
      </c>
      <c r="AD454">
        <v>0</v>
      </c>
      <c r="AE454">
        <v>0</v>
      </c>
      <c r="AF454">
        <v>0</v>
      </c>
      <c r="AG454">
        <v>0</v>
      </c>
      <c r="AH454">
        <v>0</v>
      </c>
      <c r="AI454">
        <v>0</v>
      </c>
      <c r="AJ454">
        <v>0</v>
      </c>
      <c r="AK454">
        <v>0</v>
      </c>
      <c r="AL454">
        <v>0</v>
      </c>
      <c r="AM454">
        <v>0</v>
      </c>
      <c r="AN454">
        <v>0</v>
      </c>
      <c r="AO454">
        <v>0</v>
      </c>
      <c r="AP454">
        <v>0</v>
      </c>
      <c r="AQ454">
        <v>0</v>
      </c>
      <c r="AR454">
        <v>0</v>
      </c>
      <c r="AS454">
        <v>0</v>
      </c>
      <c r="AT454">
        <v>0</v>
      </c>
      <c r="AU454">
        <v>0</v>
      </c>
      <c r="AV454">
        <v>0</v>
      </c>
      <c r="AW454">
        <v>0</v>
      </c>
      <c r="AX454">
        <v>0</v>
      </c>
      <c r="AY454">
        <v>0</v>
      </c>
      <c r="AZ454">
        <v>0</v>
      </c>
      <c r="BA454">
        <v>0</v>
      </c>
      <c r="BB454">
        <v>0</v>
      </c>
      <c r="BC454">
        <v>0</v>
      </c>
      <c r="BD454">
        <v>0</v>
      </c>
      <c r="BE454">
        <v>0</v>
      </c>
      <c r="BF454">
        <v>0</v>
      </c>
      <c r="BG454">
        <v>0</v>
      </c>
      <c r="BH454">
        <v>0</v>
      </c>
      <c r="BI454">
        <v>0</v>
      </c>
      <c r="BJ454">
        <v>0</v>
      </c>
      <c r="BK454">
        <v>0</v>
      </c>
      <c r="BL454">
        <v>0</v>
      </c>
      <c r="BM454">
        <v>0</v>
      </c>
      <c r="BN454">
        <v>0</v>
      </c>
      <c r="BO454">
        <v>3</v>
      </c>
      <c r="BP454">
        <v>0</v>
      </c>
      <c r="BQ454">
        <v>0</v>
      </c>
      <c r="BR454">
        <v>0</v>
      </c>
      <c r="BS454">
        <v>0</v>
      </c>
      <c r="BT454">
        <v>0</v>
      </c>
      <c r="BU454">
        <v>0</v>
      </c>
      <c r="BV454">
        <v>0</v>
      </c>
      <c r="BW454">
        <v>0</v>
      </c>
      <c r="BX454">
        <v>0</v>
      </c>
      <c r="BY454">
        <v>3</v>
      </c>
    </row>
    <row r="455" spans="1:77" hidden="1" x14ac:dyDescent="0.25">
      <c r="A455" t="str">
        <f t="shared" ref="A455:A518" si="14">CONCATENATE(F455,L455,H455)</f>
        <v>201271 Élelmiszer-ipari foglalkozásokI1 Általános Iskola 0-7 osztály</v>
      </c>
      <c r="B455" t="str">
        <f t="shared" ref="B455:B518" si="15">CONCATENATE(F455,L455,H455)</f>
        <v>201271 Élelmiszer-ipari foglalkozásokI1 Általános Iskola 0-7 osztály</v>
      </c>
      <c r="C455">
        <v>651</v>
      </c>
      <c r="D455" t="s">
        <v>168</v>
      </c>
      <c r="E455" t="s">
        <v>169</v>
      </c>
      <c r="F455" s="4" t="s">
        <v>171</v>
      </c>
      <c r="G455">
        <v>0</v>
      </c>
      <c r="H455" t="s">
        <v>157</v>
      </c>
      <c r="I455">
        <v>641</v>
      </c>
      <c r="J455">
        <v>30</v>
      </c>
      <c r="K455" t="s">
        <v>99</v>
      </c>
      <c r="L455" t="s">
        <v>135</v>
      </c>
      <c r="M455">
        <v>0</v>
      </c>
      <c r="N455">
        <v>0</v>
      </c>
      <c r="O455">
        <v>0</v>
      </c>
      <c r="P455">
        <v>0</v>
      </c>
      <c r="Q455">
        <v>0</v>
      </c>
      <c r="R455">
        <v>0</v>
      </c>
      <c r="S455">
        <v>0</v>
      </c>
      <c r="T455">
        <v>0</v>
      </c>
      <c r="U455">
        <v>0</v>
      </c>
      <c r="V455">
        <v>0</v>
      </c>
      <c r="W455">
        <v>0</v>
      </c>
      <c r="X455">
        <v>0</v>
      </c>
      <c r="Y455">
        <v>0</v>
      </c>
      <c r="Z455">
        <v>0</v>
      </c>
      <c r="AA455">
        <v>0</v>
      </c>
      <c r="AB455">
        <v>0</v>
      </c>
      <c r="AC455">
        <v>0</v>
      </c>
      <c r="AD455">
        <v>0</v>
      </c>
      <c r="AE455">
        <v>0</v>
      </c>
      <c r="AF455">
        <v>0</v>
      </c>
      <c r="AG455">
        <v>0</v>
      </c>
      <c r="AH455">
        <v>0</v>
      </c>
      <c r="AI455">
        <v>0</v>
      </c>
      <c r="AJ455">
        <v>0</v>
      </c>
      <c r="AK455">
        <v>0</v>
      </c>
      <c r="AL455">
        <v>0</v>
      </c>
      <c r="AM455">
        <v>0</v>
      </c>
      <c r="AN455">
        <v>0</v>
      </c>
      <c r="AO455">
        <v>0</v>
      </c>
      <c r="AP455">
        <v>0</v>
      </c>
      <c r="AQ455">
        <v>0</v>
      </c>
      <c r="AR455">
        <v>0</v>
      </c>
      <c r="AS455">
        <v>0</v>
      </c>
      <c r="AT455">
        <v>0</v>
      </c>
      <c r="AU455">
        <v>0</v>
      </c>
      <c r="AV455">
        <v>0</v>
      </c>
      <c r="AW455">
        <v>0</v>
      </c>
      <c r="AX455">
        <v>0</v>
      </c>
      <c r="AY455">
        <v>0</v>
      </c>
      <c r="AZ455">
        <v>0</v>
      </c>
      <c r="BA455">
        <v>0</v>
      </c>
      <c r="BB455">
        <v>0</v>
      </c>
      <c r="BC455">
        <v>0</v>
      </c>
      <c r="BD455">
        <v>0</v>
      </c>
      <c r="BE455">
        <v>0</v>
      </c>
      <c r="BF455">
        <v>0</v>
      </c>
      <c r="BG455">
        <v>0</v>
      </c>
      <c r="BH455">
        <v>0</v>
      </c>
      <c r="BI455">
        <v>0</v>
      </c>
      <c r="BJ455">
        <v>0</v>
      </c>
      <c r="BK455">
        <v>0</v>
      </c>
      <c r="BL455">
        <v>0</v>
      </c>
      <c r="BM455">
        <v>0</v>
      </c>
      <c r="BN455">
        <v>0</v>
      </c>
      <c r="BO455">
        <v>0</v>
      </c>
      <c r="BP455">
        <v>0</v>
      </c>
      <c r="BQ455">
        <v>0</v>
      </c>
      <c r="BR455">
        <v>0</v>
      </c>
      <c r="BS455">
        <v>0</v>
      </c>
      <c r="BT455">
        <v>0</v>
      </c>
      <c r="BU455">
        <v>0</v>
      </c>
      <c r="BV455">
        <v>0</v>
      </c>
      <c r="BW455">
        <v>0</v>
      </c>
      <c r="BX455">
        <v>0</v>
      </c>
      <c r="BY455">
        <v>0</v>
      </c>
    </row>
    <row r="456" spans="1:77" hidden="1" x14ac:dyDescent="0.25">
      <c r="A456" t="str">
        <f t="shared" si="14"/>
        <v>201272 Könnyűipari foglalkozásokI1 Általános Iskola 0-7 osztály</v>
      </c>
      <c r="B456" t="str">
        <f t="shared" si="15"/>
        <v>201272 Könnyűipari foglalkozásokI1 Általános Iskola 0-7 osztály</v>
      </c>
      <c r="C456">
        <v>652</v>
      </c>
      <c r="D456" t="s">
        <v>168</v>
      </c>
      <c r="E456" t="s">
        <v>169</v>
      </c>
      <c r="F456" s="4" t="s">
        <v>171</v>
      </c>
      <c r="G456">
        <v>0</v>
      </c>
      <c r="H456" t="s">
        <v>157</v>
      </c>
      <c r="I456">
        <v>642</v>
      </c>
      <c r="J456">
        <v>31</v>
      </c>
      <c r="K456" t="s">
        <v>100</v>
      </c>
      <c r="L456" t="s">
        <v>136</v>
      </c>
      <c r="M456">
        <v>0</v>
      </c>
      <c r="N456">
        <v>0</v>
      </c>
      <c r="O456">
        <v>0</v>
      </c>
      <c r="P456">
        <v>0</v>
      </c>
      <c r="Q456">
        <v>0</v>
      </c>
      <c r="R456">
        <v>0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0</v>
      </c>
      <c r="Y456">
        <v>0</v>
      </c>
      <c r="Z456">
        <v>0</v>
      </c>
      <c r="AA456">
        <v>0</v>
      </c>
      <c r="AB456">
        <v>0</v>
      </c>
      <c r="AC456">
        <v>0</v>
      </c>
      <c r="AD456">
        <v>0</v>
      </c>
      <c r="AE456">
        <v>0</v>
      </c>
      <c r="AF456">
        <v>0</v>
      </c>
      <c r="AG456">
        <v>0</v>
      </c>
      <c r="AH456">
        <v>0</v>
      </c>
      <c r="AI456">
        <v>0</v>
      </c>
      <c r="AJ456">
        <v>0</v>
      </c>
      <c r="AK456">
        <v>0</v>
      </c>
      <c r="AL456">
        <v>0</v>
      </c>
      <c r="AM456">
        <v>0</v>
      </c>
      <c r="AN456">
        <v>0</v>
      </c>
      <c r="AO456">
        <v>0</v>
      </c>
      <c r="AP456">
        <v>0</v>
      </c>
      <c r="AQ456">
        <v>0</v>
      </c>
      <c r="AR456">
        <v>0</v>
      </c>
      <c r="AS456">
        <v>0</v>
      </c>
      <c r="AT456">
        <v>0</v>
      </c>
      <c r="AU456">
        <v>0</v>
      </c>
      <c r="AV456">
        <v>0</v>
      </c>
      <c r="AW456">
        <v>0</v>
      </c>
      <c r="AX456">
        <v>0</v>
      </c>
      <c r="AY456">
        <v>0</v>
      </c>
      <c r="AZ456">
        <v>0</v>
      </c>
      <c r="BA456">
        <v>0</v>
      </c>
      <c r="BB456">
        <v>0</v>
      </c>
      <c r="BC456">
        <v>0</v>
      </c>
      <c r="BD456">
        <v>0</v>
      </c>
      <c r="BE456">
        <v>0</v>
      </c>
      <c r="BF456">
        <v>0</v>
      </c>
      <c r="BG456">
        <v>0</v>
      </c>
      <c r="BH456">
        <v>0</v>
      </c>
      <c r="BI456">
        <v>0</v>
      </c>
      <c r="BJ456">
        <v>0</v>
      </c>
      <c r="BK456">
        <v>0</v>
      </c>
      <c r="BL456">
        <v>0</v>
      </c>
      <c r="BM456">
        <v>0</v>
      </c>
      <c r="BN456">
        <v>0</v>
      </c>
      <c r="BO456">
        <v>2</v>
      </c>
      <c r="BP456">
        <v>20</v>
      </c>
      <c r="BQ456">
        <v>1</v>
      </c>
      <c r="BR456">
        <v>5</v>
      </c>
      <c r="BS456">
        <v>0</v>
      </c>
      <c r="BT456">
        <v>0</v>
      </c>
      <c r="BU456">
        <v>0</v>
      </c>
      <c r="BV456">
        <v>0</v>
      </c>
      <c r="BW456">
        <v>0</v>
      </c>
      <c r="BX456">
        <v>0</v>
      </c>
      <c r="BY456">
        <v>28</v>
      </c>
    </row>
    <row r="457" spans="1:77" hidden="1" x14ac:dyDescent="0.25">
      <c r="A457" t="str">
        <f t="shared" si="14"/>
        <v>201273 Fém- és villamosipari foglalkozásokI1 Általános Iskola 0-7 osztály</v>
      </c>
      <c r="B457" t="str">
        <f t="shared" si="15"/>
        <v>201273 Fém- és villamosipari foglalkozásokI1 Általános Iskola 0-7 osztály</v>
      </c>
      <c r="C457">
        <v>653</v>
      </c>
      <c r="D457" t="s">
        <v>168</v>
      </c>
      <c r="E457" t="s">
        <v>169</v>
      </c>
      <c r="F457" s="4" t="s">
        <v>171</v>
      </c>
      <c r="G457">
        <v>0</v>
      </c>
      <c r="H457" t="s">
        <v>157</v>
      </c>
      <c r="I457">
        <v>643</v>
      </c>
      <c r="J457">
        <v>32</v>
      </c>
      <c r="K457" t="s">
        <v>101</v>
      </c>
      <c r="L457" t="s">
        <v>137</v>
      </c>
      <c r="M457">
        <v>0</v>
      </c>
      <c r="N457">
        <v>0</v>
      </c>
      <c r="O457">
        <v>0</v>
      </c>
      <c r="P457">
        <v>0</v>
      </c>
      <c r="Q457">
        <v>0</v>
      </c>
      <c r="R457">
        <v>0</v>
      </c>
      <c r="S457">
        <v>0</v>
      </c>
      <c r="T457">
        <v>0</v>
      </c>
      <c r="U457">
        <v>0</v>
      </c>
      <c r="V457">
        <v>0</v>
      </c>
      <c r="W457">
        <v>0</v>
      </c>
      <c r="X457">
        <v>0</v>
      </c>
      <c r="Y457">
        <v>0</v>
      </c>
      <c r="Z457">
        <v>0</v>
      </c>
      <c r="AA457">
        <v>0</v>
      </c>
      <c r="AB457">
        <v>0</v>
      </c>
      <c r="AC457">
        <v>0</v>
      </c>
      <c r="AD457">
        <v>0</v>
      </c>
      <c r="AE457">
        <v>0</v>
      </c>
      <c r="AF457">
        <v>0</v>
      </c>
      <c r="AG457">
        <v>0</v>
      </c>
      <c r="AH457">
        <v>0</v>
      </c>
      <c r="AI457">
        <v>0</v>
      </c>
      <c r="AJ457">
        <v>0</v>
      </c>
      <c r="AK457">
        <v>0</v>
      </c>
      <c r="AL457">
        <v>0</v>
      </c>
      <c r="AM457">
        <v>0</v>
      </c>
      <c r="AN457">
        <v>0</v>
      </c>
      <c r="AO457">
        <v>0</v>
      </c>
      <c r="AP457">
        <v>0</v>
      </c>
      <c r="AQ457">
        <v>0</v>
      </c>
      <c r="AR457">
        <v>0</v>
      </c>
      <c r="AS457">
        <v>0</v>
      </c>
      <c r="AT457">
        <v>0</v>
      </c>
      <c r="AU457">
        <v>0</v>
      </c>
      <c r="AV457">
        <v>0</v>
      </c>
      <c r="AW457">
        <v>0</v>
      </c>
      <c r="AX457">
        <v>0</v>
      </c>
      <c r="AY457">
        <v>0</v>
      </c>
      <c r="AZ457">
        <v>0</v>
      </c>
      <c r="BA457">
        <v>0</v>
      </c>
      <c r="BB457">
        <v>0</v>
      </c>
      <c r="BC457">
        <v>0</v>
      </c>
      <c r="BD457">
        <v>0</v>
      </c>
      <c r="BE457">
        <v>0</v>
      </c>
      <c r="BF457">
        <v>0</v>
      </c>
      <c r="BG457">
        <v>0</v>
      </c>
      <c r="BH457">
        <v>0</v>
      </c>
      <c r="BI457">
        <v>0</v>
      </c>
      <c r="BJ457">
        <v>0</v>
      </c>
      <c r="BK457">
        <v>0</v>
      </c>
      <c r="BL457">
        <v>0</v>
      </c>
      <c r="BM457">
        <v>0</v>
      </c>
      <c r="BN457">
        <v>1</v>
      </c>
      <c r="BO457">
        <v>6</v>
      </c>
      <c r="BP457">
        <v>11</v>
      </c>
      <c r="BQ457">
        <v>0</v>
      </c>
      <c r="BR457">
        <v>0</v>
      </c>
      <c r="BS457">
        <v>0</v>
      </c>
      <c r="BT457">
        <v>0</v>
      </c>
      <c r="BU457">
        <v>0</v>
      </c>
      <c r="BV457">
        <v>0</v>
      </c>
      <c r="BW457">
        <v>0</v>
      </c>
      <c r="BX457">
        <v>0</v>
      </c>
      <c r="BY457">
        <v>18</v>
      </c>
    </row>
    <row r="458" spans="1:77" hidden="1" x14ac:dyDescent="0.25">
      <c r="A458" t="str">
        <f t="shared" si="14"/>
        <v>201274 Kézműipari foglalkozásokI1 Általános Iskola 0-7 osztály</v>
      </c>
      <c r="B458" t="str">
        <f t="shared" si="15"/>
        <v>201274 Kézműipari foglalkozásokI1 Általános Iskola 0-7 osztály</v>
      </c>
      <c r="C458">
        <v>654</v>
      </c>
      <c r="D458" t="s">
        <v>168</v>
      </c>
      <c r="E458" t="s">
        <v>169</v>
      </c>
      <c r="F458" s="4" t="s">
        <v>171</v>
      </c>
      <c r="G458">
        <v>0</v>
      </c>
      <c r="H458" t="s">
        <v>157</v>
      </c>
      <c r="I458">
        <v>644</v>
      </c>
      <c r="J458">
        <v>33</v>
      </c>
      <c r="K458" t="s">
        <v>102</v>
      </c>
      <c r="L458" t="s">
        <v>138</v>
      </c>
      <c r="M458">
        <v>0</v>
      </c>
      <c r="N458">
        <v>0</v>
      </c>
      <c r="O458">
        <v>0</v>
      </c>
      <c r="P458">
        <v>0</v>
      </c>
      <c r="Q458">
        <v>0</v>
      </c>
      <c r="R458">
        <v>0</v>
      </c>
      <c r="S458">
        <v>0</v>
      </c>
      <c r="T458">
        <v>0</v>
      </c>
      <c r="U458">
        <v>0</v>
      </c>
      <c r="V458">
        <v>0</v>
      </c>
      <c r="W458">
        <v>0</v>
      </c>
      <c r="X458">
        <v>0</v>
      </c>
      <c r="Y458">
        <v>0</v>
      </c>
      <c r="Z458">
        <v>0</v>
      </c>
      <c r="AA458">
        <v>0</v>
      </c>
      <c r="AB458">
        <v>0</v>
      </c>
      <c r="AC458">
        <v>0</v>
      </c>
      <c r="AD458">
        <v>0</v>
      </c>
      <c r="AE458">
        <v>0</v>
      </c>
      <c r="AF458">
        <v>0</v>
      </c>
      <c r="AG458">
        <v>0</v>
      </c>
      <c r="AH458">
        <v>0</v>
      </c>
      <c r="AI458">
        <v>0</v>
      </c>
      <c r="AJ458">
        <v>0</v>
      </c>
      <c r="AK458">
        <v>0</v>
      </c>
      <c r="AL458">
        <v>0</v>
      </c>
      <c r="AM458">
        <v>0</v>
      </c>
      <c r="AN458">
        <v>0</v>
      </c>
      <c r="AO458">
        <v>0</v>
      </c>
      <c r="AP458">
        <v>0</v>
      </c>
      <c r="AQ458">
        <v>0</v>
      </c>
      <c r="AR458">
        <v>0</v>
      </c>
      <c r="AS458">
        <v>0</v>
      </c>
      <c r="AT458">
        <v>0</v>
      </c>
      <c r="AU458">
        <v>0</v>
      </c>
      <c r="AV458">
        <v>0</v>
      </c>
      <c r="AW458">
        <v>0</v>
      </c>
      <c r="AX458">
        <v>0</v>
      </c>
      <c r="AY458">
        <v>0</v>
      </c>
      <c r="AZ458">
        <v>0</v>
      </c>
      <c r="BA458">
        <v>0</v>
      </c>
      <c r="BB458">
        <v>0</v>
      </c>
      <c r="BC458">
        <v>0</v>
      </c>
      <c r="BD458">
        <v>0</v>
      </c>
      <c r="BE458">
        <v>0</v>
      </c>
      <c r="BF458">
        <v>0</v>
      </c>
      <c r="BG458">
        <v>0</v>
      </c>
      <c r="BH458">
        <v>0</v>
      </c>
      <c r="BI458">
        <v>0</v>
      </c>
      <c r="BJ458">
        <v>0</v>
      </c>
      <c r="BK458">
        <v>0</v>
      </c>
      <c r="BL458">
        <v>0</v>
      </c>
      <c r="BM458">
        <v>0</v>
      </c>
      <c r="BN458">
        <v>0</v>
      </c>
      <c r="BO458">
        <v>0</v>
      </c>
      <c r="BP458">
        <v>0</v>
      </c>
      <c r="BQ458">
        <v>0</v>
      </c>
      <c r="BR458">
        <v>0</v>
      </c>
      <c r="BS458">
        <v>0</v>
      </c>
      <c r="BT458">
        <v>0</v>
      </c>
      <c r="BU458">
        <v>0</v>
      </c>
      <c r="BV458">
        <v>0</v>
      </c>
      <c r="BW458">
        <v>0</v>
      </c>
      <c r="BX458">
        <v>0</v>
      </c>
      <c r="BY458">
        <v>0</v>
      </c>
    </row>
    <row r="459" spans="1:77" hidden="1" x14ac:dyDescent="0.25">
      <c r="A459" t="str">
        <f t="shared" si="14"/>
        <v>201275 Építőipari foglalkozásokI1 Általános Iskola 0-7 osztály</v>
      </c>
      <c r="B459" t="str">
        <f t="shared" si="15"/>
        <v>201275 Építőipari foglalkozásokI1 Általános Iskola 0-7 osztály</v>
      </c>
      <c r="C459">
        <v>655</v>
      </c>
      <c r="D459" t="s">
        <v>168</v>
      </c>
      <c r="E459" t="s">
        <v>169</v>
      </c>
      <c r="F459" s="4" t="s">
        <v>171</v>
      </c>
      <c r="G459">
        <v>0</v>
      </c>
      <c r="H459" t="s">
        <v>157</v>
      </c>
      <c r="I459">
        <v>645</v>
      </c>
      <c r="J459">
        <v>34</v>
      </c>
      <c r="K459" t="s">
        <v>103</v>
      </c>
      <c r="L459" t="s">
        <v>139</v>
      </c>
      <c r="M459">
        <v>0</v>
      </c>
      <c r="N459">
        <v>0</v>
      </c>
      <c r="O459">
        <v>0</v>
      </c>
      <c r="P459">
        <v>0</v>
      </c>
      <c r="Q459">
        <v>0</v>
      </c>
      <c r="R459">
        <v>0</v>
      </c>
      <c r="S459">
        <v>0</v>
      </c>
      <c r="T459">
        <v>0</v>
      </c>
      <c r="U459">
        <v>0</v>
      </c>
      <c r="V459">
        <v>0</v>
      </c>
      <c r="W459">
        <v>0</v>
      </c>
      <c r="X459">
        <v>0</v>
      </c>
      <c r="Y459">
        <v>0</v>
      </c>
      <c r="Z459">
        <v>0</v>
      </c>
      <c r="AA459">
        <v>0</v>
      </c>
      <c r="AB459">
        <v>0</v>
      </c>
      <c r="AC459">
        <v>0</v>
      </c>
      <c r="AD459">
        <v>0</v>
      </c>
      <c r="AE459">
        <v>0</v>
      </c>
      <c r="AF459">
        <v>0</v>
      </c>
      <c r="AG459">
        <v>0</v>
      </c>
      <c r="AH459">
        <v>0</v>
      </c>
      <c r="AI459">
        <v>0</v>
      </c>
      <c r="AJ459">
        <v>0</v>
      </c>
      <c r="AK459">
        <v>0</v>
      </c>
      <c r="AL459">
        <v>0</v>
      </c>
      <c r="AM459">
        <v>26.5</v>
      </c>
      <c r="AN459">
        <v>0</v>
      </c>
      <c r="AO459">
        <v>0</v>
      </c>
      <c r="AP459">
        <v>0</v>
      </c>
      <c r="AQ459">
        <v>0</v>
      </c>
      <c r="AR459">
        <v>0</v>
      </c>
      <c r="AS459">
        <v>0</v>
      </c>
      <c r="AT459">
        <v>0</v>
      </c>
      <c r="AU459">
        <v>0</v>
      </c>
      <c r="AV459">
        <v>0</v>
      </c>
      <c r="AW459">
        <v>0</v>
      </c>
      <c r="AX459">
        <v>0</v>
      </c>
      <c r="AY459">
        <v>0</v>
      </c>
      <c r="AZ459">
        <v>0</v>
      </c>
      <c r="BA459">
        <v>0</v>
      </c>
      <c r="BB459">
        <v>0</v>
      </c>
      <c r="BC459">
        <v>0</v>
      </c>
      <c r="BD459">
        <v>0</v>
      </c>
      <c r="BE459">
        <v>0</v>
      </c>
      <c r="BF459">
        <v>0</v>
      </c>
      <c r="BG459">
        <v>0</v>
      </c>
      <c r="BH459">
        <v>0</v>
      </c>
      <c r="BI459">
        <v>0</v>
      </c>
      <c r="BJ459">
        <v>0</v>
      </c>
      <c r="BK459">
        <v>0</v>
      </c>
      <c r="BL459">
        <v>0</v>
      </c>
      <c r="BM459">
        <v>0</v>
      </c>
      <c r="BN459">
        <v>0</v>
      </c>
      <c r="BO459">
        <v>16</v>
      </c>
      <c r="BP459">
        <v>24</v>
      </c>
      <c r="BQ459">
        <v>1</v>
      </c>
      <c r="BR459">
        <v>0</v>
      </c>
      <c r="BS459">
        <v>1</v>
      </c>
      <c r="BT459">
        <v>0</v>
      </c>
      <c r="BU459">
        <v>0</v>
      </c>
      <c r="BV459">
        <v>0</v>
      </c>
      <c r="BW459">
        <v>0</v>
      </c>
      <c r="BX459">
        <v>0</v>
      </c>
      <c r="BY459">
        <v>68.5</v>
      </c>
    </row>
    <row r="460" spans="1:77" hidden="1" x14ac:dyDescent="0.25">
      <c r="A460" t="str">
        <f t="shared" si="14"/>
        <v>201279 Egyéb ipari és építőipari foglalkozásokI1 Általános Iskola 0-7 osztály</v>
      </c>
      <c r="B460" t="str">
        <f t="shared" si="15"/>
        <v>201279 Egyéb ipari és építőipari foglalkozásokI1 Általános Iskola 0-7 osztály</v>
      </c>
      <c r="C460">
        <v>656</v>
      </c>
      <c r="D460" t="s">
        <v>168</v>
      </c>
      <c r="E460" t="s">
        <v>169</v>
      </c>
      <c r="F460" s="4" t="s">
        <v>171</v>
      </c>
      <c r="G460">
        <v>0</v>
      </c>
      <c r="H460" t="s">
        <v>157</v>
      </c>
      <c r="I460">
        <v>646</v>
      </c>
      <c r="J460">
        <v>35</v>
      </c>
      <c r="K460" t="s">
        <v>140</v>
      </c>
      <c r="L460" t="s">
        <v>141</v>
      </c>
      <c r="M460">
        <v>0</v>
      </c>
      <c r="N460">
        <v>0</v>
      </c>
      <c r="O460">
        <v>0</v>
      </c>
      <c r="P460">
        <v>0</v>
      </c>
      <c r="Q460">
        <v>0</v>
      </c>
      <c r="R460">
        <v>0</v>
      </c>
      <c r="S460">
        <v>0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0</v>
      </c>
      <c r="Z460">
        <v>0</v>
      </c>
      <c r="AA460">
        <v>0</v>
      </c>
      <c r="AB460">
        <v>0</v>
      </c>
      <c r="AC460">
        <v>0</v>
      </c>
      <c r="AD460">
        <v>0</v>
      </c>
      <c r="AE460">
        <v>0</v>
      </c>
      <c r="AF460">
        <v>0</v>
      </c>
      <c r="AG460">
        <v>0</v>
      </c>
      <c r="AH460">
        <v>0</v>
      </c>
      <c r="AI460">
        <v>0</v>
      </c>
      <c r="AJ460">
        <v>0</v>
      </c>
      <c r="AK460">
        <v>0</v>
      </c>
      <c r="AL460">
        <v>0</v>
      </c>
      <c r="AM460">
        <v>0</v>
      </c>
      <c r="AN460">
        <v>0</v>
      </c>
      <c r="AO460">
        <v>0</v>
      </c>
      <c r="AP460">
        <v>0</v>
      </c>
      <c r="AQ460">
        <v>0</v>
      </c>
      <c r="AR460">
        <v>0</v>
      </c>
      <c r="AS460">
        <v>0</v>
      </c>
      <c r="AT460">
        <v>0</v>
      </c>
      <c r="AU460">
        <v>0</v>
      </c>
      <c r="AV460">
        <v>0</v>
      </c>
      <c r="AW460">
        <v>0</v>
      </c>
      <c r="AX460">
        <v>0</v>
      </c>
      <c r="AY460">
        <v>0</v>
      </c>
      <c r="AZ460">
        <v>0</v>
      </c>
      <c r="BA460">
        <v>0</v>
      </c>
      <c r="BB460">
        <v>0</v>
      </c>
      <c r="BC460">
        <v>0</v>
      </c>
      <c r="BD460">
        <v>0</v>
      </c>
      <c r="BE460">
        <v>0</v>
      </c>
      <c r="BF460">
        <v>0</v>
      </c>
      <c r="BG460">
        <v>0</v>
      </c>
      <c r="BH460">
        <v>0</v>
      </c>
      <c r="BI460">
        <v>0</v>
      </c>
      <c r="BJ460">
        <v>0</v>
      </c>
      <c r="BK460">
        <v>0</v>
      </c>
      <c r="BL460">
        <v>0</v>
      </c>
      <c r="BM460">
        <v>0</v>
      </c>
      <c r="BN460">
        <v>0</v>
      </c>
      <c r="BO460">
        <v>17</v>
      </c>
      <c r="BP460">
        <v>0</v>
      </c>
      <c r="BQ460">
        <v>0</v>
      </c>
      <c r="BR460">
        <v>0</v>
      </c>
      <c r="BS460">
        <v>0</v>
      </c>
      <c r="BT460">
        <v>0</v>
      </c>
      <c r="BU460">
        <v>0</v>
      </c>
      <c r="BV460">
        <v>0</v>
      </c>
      <c r="BW460">
        <v>0</v>
      </c>
      <c r="BX460">
        <v>0</v>
      </c>
      <c r="BY460">
        <v>17</v>
      </c>
    </row>
    <row r="461" spans="1:77" hidden="1" x14ac:dyDescent="0.25">
      <c r="A461" t="str">
        <f t="shared" si="14"/>
        <v>201281 Feldolgozóipari gépek kezelőiI1 Általános Iskola 0-7 osztály</v>
      </c>
      <c r="B461" t="str">
        <f t="shared" si="15"/>
        <v>201281 Feldolgozóipari gépek kezelőiI1 Általános Iskola 0-7 osztály</v>
      </c>
      <c r="C461">
        <v>657</v>
      </c>
      <c r="D461" t="s">
        <v>168</v>
      </c>
      <c r="E461" t="s">
        <v>169</v>
      </c>
      <c r="F461" s="4" t="s">
        <v>171</v>
      </c>
      <c r="G461">
        <v>0</v>
      </c>
      <c r="H461" t="s">
        <v>157</v>
      </c>
      <c r="I461">
        <v>647</v>
      </c>
      <c r="J461">
        <v>36</v>
      </c>
      <c r="K461" t="s">
        <v>104</v>
      </c>
      <c r="L461" t="s">
        <v>105</v>
      </c>
      <c r="M461">
        <v>0</v>
      </c>
      <c r="N461">
        <v>0</v>
      </c>
      <c r="O461">
        <v>0</v>
      </c>
      <c r="P461">
        <v>0</v>
      </c>
      <c r="Q461">
        <v>0</v>
      </c>
      <c r="R461">
        <v>0</v>
      </c>
      <c r="S461">
        <v>0</v>
      </c>
      <c r="T461">
        <v>0</v>
      </c>
      <c r="U461">
        <v>0</v>
      </c>
      <c r="V461">
        <v>0</v>
      </c>
      <c r="W461">
        <v>0</v>
      </c>
      <c r="X461">
        <v>0</v>
      </c>
      <c r="Y461">
        <v>0</v>
      </c>
      <c r="Z461">
        <v>0</v>
      </c>
      <c r="AA461">
        <v>0</v>
      </c>
      <c r="AB461">
        <v>0</v>
      </c>
      <c r="AC461">
        <v>0</v>
      </c>
      <c r="AD461">
        <v>0</v>
      </c>
      <c r="AE461">
        <v>0</v>
      </c>
      <c r="AF461">
        <v>0</v>
      </c>
      <c r="AG461">
        <v>0</v>
      </c>
      <c r="AH461">
        <v>0</v>
      </c>
      <c r="AI461">
        <v>0</v>
      </c>
      <c r="AJ461">
        <v>0</v>
      </c>
      <c r="AK461">
        <v>0</v>
      </c>
      <c r="AL461">
        <v>0</v>
      </c>
      <c r="AM461">
        <v>0</v>
      </c>
      <c r="AN461">
        <v>0</v>
      </c>
      <c r="AO461">
        <v>0</v>
      </c>
      <c r="AP461">
        <v>0</v>
      </c>
      <c r="AQ461">
        <v>0</v>
      </c>
      <c r="AR461">
        <v>0</v>
      </c>
      <c r="AS461">
        <v>0</v>
      </c>
      <c r="AT461">
        <v>0</v>
      </c>
      <c r="AU461">
        <v>0</v>
      </c>
      <c r="AV461">
        <v>0</v>
      </c>
      <c r="AW461">
        <v>0</v>
      </c>
      <c r="AX461">
        <v>0</v>
      </c>
      <c r="AY461">
        <v>0</v>
      </c>
      <c r="AZ461">
        <v>0</v>
      </c>
      <c r="BA461">
        <v>0</v>
      </c>
      <c r="BB461">
        <v>0</v>
      </c>
      <c r="BC461">
        <v>0</v>
      </c>
      <c r="BD461">
        <v>0</v>
      </c>
      <c r="BE461">
        <v>0</v>
      </c>
      <c r="BF461">
        <v>0</v>
      </c>
      <c r="BG461">
        <v>0</v>
      </c>
      <c r="BH461">
        <v>0</v>
      </c>
      <c r="BI461">
        <v>0</v>
      </c>
      <c r="BJ461">
        <v>0</v>
      </c>
      <c r="BK461">
        <v>0</v>
      </c>
      <c r="BL461">
        <v>0</v>
      </c>
      <c r="BM461">
        <v>0</v>
      </c>
      <c r="BN461">
        <v>0</v>
      </c>
      <c r="BO461">
        <v>0</v>
      </c>
      <c r="BP461">
        <v>0</v>
      </c>
      <c r="BQ461">
        <v>0</v>
      </c>
      <c r="BR461">
        <v>0</v>
      </c>
      <c r="BS461">
        <v>0</v>
      </c>
      <c r="BT461">
        <v>0</v>
      </c>
      <c r="BU461">
        <v>0</v>
      </c>
      <c r="BV461">
        <v>0</v>
      </c>
      <c r="BW461">
        <v>0</v>
      </c>
      <c r="BX461">
        <v>0</v>
      </c>
      <c r="BY461">
        <v>0</v>
      </c>
    </row>
    <row r="462" spans="1:77" hidden="1" x14ac:dyDescent="0.25">
      <c r="A462" t="str">
        <f t="shared" si="14"/>
        <v>201282 ÖsszeszerelőkI1 Általános Iskola 0-7 osztály</v>
      </c>
      <c r="B462" t="str">
        <f t="shared" si="15"/>
        <v>201282 ÖsszeszerelőkI1 Általános Iskola 0-7 osztály</v>
      </c>
      <c r="C462">
        <v>658</v>
      </c>
      <c r="D462" t="s">
        <v>168</v>
      </c>
      <c r="E462" t="s">
        <v>169</v>
      </c>
      <c r="F462" s="4" t="s">
        <v>171</v>
      </c>
      <c r="G462">
        <v>0</v>
      </c>
      <c r="H462" t="s">
        <v>157</v>
      </c>
      <c r="I462">
        <v>648</v>
      </c>
      <c r="J462">
        <v>37</v>
      </c>
      <c r="K462" t="s">
        <v>106</v>
      </c>
      <c r="L462" t="s">
        <v>142</v>
      </c>
      <c r="M462">
        <v>0</v>
      </c>
      <c r="N462">
        <v>0</v>
      </c>
      <c r="O462">
        <v>0</v>
      </c>
      <c r="P462">
        <v>0</v>
      </c>
      <c r="Q462">
        <v>0</v>
      </c>
      <c r="R462">
        <v>0</v>
      </c>
      <c r="S462">
        <v>0</v>
      </c>
      <c r="T462">
        <v>0</v>
      </c>
      <c r="U462">
        <v>0</v>
      </c>
      <c r="V462">
        <v>0</v>
      </c>
      <c r="W462">
        <v>0</v>
      </c>
      <c r="X462">
        <v>0</v>
      </c>
      <c r="Y462">
        <v>0</v>
      </c>
      <c r="Z462">
        <v>0</v>
      </c>
      <c r="AA462">
        <v>0</v>
      </c>
      <c r="AB462">
        <v>0</v>
      </c>
      <c r="AC462">
        <v>0</v>
      </c>
      <c r="AD462">
        <v>0</v>
      </c>
      <c r="AE462">
        <v>0</v>
      </c>
      <c r="AF462">
        <v>0</v>
      </c>
      <c r="AG462">
        <v>0</v>
      </c>
      <c r="AH462">
        <v>0</v>
      </c>
      <c r="AI462">
        <v>0</v>
      </c>
      <c r="AJ462">
        <v>0</v>
      </c>
      <c r="AK462">
        <v>0</v>
      </c>
      <c r="AL462">
        <v>0</v>
      </c>
      <c r="AM462">
        <v>0</v>
      </c>
      <c r="AN462">
        <v>0</v>
      </c>
      <c r="AO462">
        <v>0</v>
      </c>
      <c r="AP462">
        <v>0</v>
      </c>
      <c r="AQ462">
        <v>0</v>
      </c>
      <c r="AR462">
        <v>0</v>
      </c>
      <c r="AS462">
        <v>0</v>
      </c>
      <c r="AT462">
        <v>0</v>
      </c>
      <c r="AU462">
        <v>0</v>
      </c>
      <c r="AV462">
        <v>0</v>
      </c>
      <c r="AW462">
        <v>0</v>
      </c>
      <c r="AX462">
        <v>0</v>
      </c>
      <c r="AY462">
        <v>0</v>
      </c>
      <c r="AZ462">
        <v>0</v>
      </c>
      <c r="BA462">
        <v>0</v>
      </c>
      <c r="BB462">
        <v>0</v>
      </c>
      <c r="BC462">
        <v>0</v>
      </c>
      <c r="BD462">
        <v>0</v>
      </c>
      <c r="BE462">
        <v>0</v>
      </c>
      <c r="BF462">
        <v>0</v>
      </c>
      <c r="BG462">
        <v>0</v>
      </c>
      <c r="BH462">
        <v>0</v>
      </c>
      <c r="BI462">
        <v>0</v>
      </c>
      <c r="BJ462">
        <v>0</v>
      </c>
      <c r="BK462">
        <v>0</v>
      </c>
      <c r="BL462">
        <v>0</v>
      </c>
      <c r="BM462">
        <v>0</v>
      </c>
      <c r="BN462">
        <v>0</v>
      </c>
      <c r="BO462">
        <v>0</v>
      </c>
      <c r="BP462">
        <v>0</v>
      </c>
      <c r="BQ462">
        <v>0</v>
      </c>
      <c r="BR462">
        <v>0</v>
      </c>
      <c r="BS462">
        <v>0</v>
      </c>
      <c r="BT462">
        <v>0</v>
      </c>
      <c r="BU462">
        <v>0</v>
      </c>
      <c r="BV462">
        <v>0</v>
      </c>
      <c r="BW462">
        <v>0</v>
      </c>
      <c r="BX462">
        <v>0</v>
      </c>
      <c r="BY462">
        <v>0</v>
      </c>
    </row>
    <row r="463" spans="1:77" hidden="1" x14ac:dyDescent="0.25">
      <c r="A463" t="str">
        <f t="shared" si="14"/>
        <v>201283 Helyhez kötött gépek kezelőiI1 Általános Iskola 0-7 osztály</v>
      </c>
      <c r="B463" t="str">
        <f t="shared" si="15"/>
        <v>201283 Helyhez kötött gépek kezelőiI1 Általános Iskola 0-7 osztály</v>
      </c>
      <c r="C463">
        <v>659</v>
      </c>
      <c r="D463" t="s">
        <v>168</v>
      </c>
      <c r="E463" t="s">
        <v>169</v>
      </c>
      <c r="F463" s="4" t="s">
        <v>171</v>
      </c>
      <c r="G463">
        <v>0</v>
      </c>
      <c r="H463" t="s">
        <v>157</v>
      </c>
      <c r="I463">
        <v>649</v>
      </c>
      <c r="J463">
        <v>38</v>
      </c>
      <c r="K463" t="s">
        <v>107</v>
      </c>
      <c r="L463" t="s">
        <v>143</v>
      </c>
      <c r="M463">
        <v>0</v>
      </c>
      <c r="N463">
        <v>0</v>
      </c>
      <c r="O463">
        <v>0</v>
      </c>
      <c r="P463">
        <v>0</v>
      </c>
      <c r="Q463">
        <v>0</v>
      </c>
      <c r="R463">
        <v>0</v>
      </c>
      <c r="S463">
        <v>0</v>
      </c>
      <c r="T463">
        <v>0</v>
      </c>
      <c r="U463">
        <v>0</v>
      </c>
      <c r="V463">
        <v>0</v>
      </c>
      <c r="W463">
        <v>0</v>
      </c>
      <c r="X463">
        <v>0</v>
      </c>
      <c r="Y463">
        <v>0</v>
      </c>
      <c r="Z463">
        <v>0</v>
      </c>
      <c r="AA463">
        <v>0</v>
      </c>
      <c r="AB463">
        <v>0</v>
      </c>
      <c r="AC463">
        <v>0</v>
      </c>
      <c r="AD463">
        <v>0</v>
      </c>
      <c r="AE463">
        <v>0</v>
      </c>
      <c r="AF463">
        <v>0</v>
      </c>
      <c r="AG463">
        <v>0</v>
      </c>
      <c r="AH463">
        <v>0</v>
      </c>
      <c r="AI463">
        <v>0</v>
      </c>
      <c r="AJ463">
        <v>0</v>
      </c>
      <c r="AK463">
        <v>1</v>
      </c>
      <c r="AL463">
        <v>0</v>
      </c>
      <c r="AM463">
        <v>0</v>
      </c>
      <c r="AN463">
        <v>0</v>
      </c>
      <c r="AO463">
        <v>0</v>
      </c>
      <c r="AP463">
        <v>0</v>
      </c>
      <c r="AQ463">
        <v>0</v>
      </c>
      <c r="AR463">
        <v>0</v>
      </c>
      <c r="AS463">
        <v>0</v>
      </c>
      <c r="AT463">
        <v>0</v>
      </c>
      <c r="AU463">
        <v>0</v>
      </c>
      <c r="AV463">
        <v>0</v>
      </c>
      <c r="AW463">
        <v>0</v>
      </c>
      <c r="AX463">
        <v>0</v>
      </c>
      <c r="AY463">
        <v>0</v>
      </c>
      <c r="AZ463">
        <v>0</v>
      </c>
      <c r="BA463">
        <v>0</v>
      </c>
      <c r="BB463">
        <v>0</v>
      </c>
      <c r="BC463">
        <v>0</v>
      </c>
      <c r="BD463">
        <v>0</v>
      </c>
      <c r="BE463">
        <v>0</v>
      </c>
      <c r="BF463">
        <v>0</v>
      </c>
      <c r="BG463">
        <v>0</v>
      </c>
      <c r="BH463">
        <v>0</v>
      </c>
      <c r="BI463">
        <v>0</v>
      </c>
      <c r="BJ463">
        <v>0</v>
      </c>
      <c r="BK463">
        <v>0</v>
      </c>
      <c r="BL463">
        <v>0</v>
      </c>
      <c r="BM463">
        <v>0</v>
      </c>
      <c r="BN463">
        <v>1</v>
      </c>
      <c r="BO463">
        <v>3</v>
      </c>
      <c r="BP463">
        <v>2</v>
      </c>
      <c r="BQ463">
        <v>2</v>
      </c>
      <c r="BR463">
        <v>0</v>
      </c>
      <c r="BS463">
        <v>0</v>
      </c>
      <c r="BT463">
        <v>0</v>
      </c>
      <c r="BU463">
        <v>0</v>
      </c>
      <c r="BV463">
        <v>0</v>
      </c>
      <c r="BW463">
        <v>0</v>
      </c>
      <c r="BX463">
        <v>0</v>
      </c>
      <c r="BY463">
        <v>9</v>
      </c>
    </row>
    <row r="464" spans="1:77" hidden="1" x14ac:dyDescent="0.25">
      <c r="A464" t="str">
        <f t="shared" si="14"/>
        <v>201284 Járművezetők és mobil gépek kezelőiI1 Általános Iskola 0-7 osztály</v>
      </c>
      <c r="B464" t="str">
        <f t="shared" si="15"/>
        <v>201284 Járművezetők és mobil gépek kezelőiI1 Általános Iskola 0-7 osztály</v>
      </c>
      <c r="C464">
        <v>660</v>
      </c>
      <c r="D464" t="s">
        <v>168</v>
      </c>
      <c r="E464" t="s">
        <v>169</v>
      </c>
      <c r="F464" s="4" t="s">
        <v>171</v>
      </c>
      <c r="G464">
        <v>0</v>
      </c>
      <c r="H464" t="s">
        <v>157</v>
      </c>
      <c r="I464">
        <v>650</v>
      </c>
      <c r="J464">
        <v>39</v>
      </c>
      <c r="K464" t="s">
        <v>144</v>
      </c>
      <c r="L464" t="s">
        <v>145</v>
      </c>
      <c r="M464">
        <v>0</v>
      </c>
      <c r="N464">
        <v>0</v>
      </c>
      <c r="O464">
        <v>0</v>
      </c>
      <c r="P464">
        <v>0</v>
      </c>
      <c r="Q464">
        <v>0</v>
      </c>
      <c r="R464">
        <v>0</v>
      </c>
      <c r="S464">
        <v>0</v>
      </c>
      <c r="T464">
        <v>0</v>
      </c>
      <c r="U464">
        <v>0</v>
      </c>
      <c r="V464">
        <v>0</v>
      </c>
      <c r="W464">
        <v>0</v>
      </c>
      <c r="X464">
        <v>0</v>
      </c>
      <c r="Y464">
        <v>0</v>
      </c>
      <c r="Z464">
        <v>0</v>
      </c>
      <c r="AA464">
        <v>0</v>
      </c>
      <c r="AB464">
        <v>0</v>
      </c>
      <c r="AC464">
        <v>0</v>
      </c>
      <c r="AD464">
        <v>0</v>
      </c>
      <c r="AE464">
        <v>0</v>
      </c>
      <c r="AF464">
        <v>0</v>
      </c>
      <c r="AG464">
        <v>0</v>
      </c>
      <c r="AH464">
        <v>0</v>
      </c>
      <c r="AI464">
        <v>0</v>
      </c>
      <c r="AJ464">
        <v>0</v>
      </c>
      <c r="AK464">
        <v>0</v>
      </c>
      <c r="AL464">
        <v>1</v>
      </c>
      <c r="AM464">
        <v>0</v>
      </c>
      <c r="AN464">
        <v>0</v>
      </c>
      <c r="AO464">
        <v>0</v>
      </c>
      <c r="AP464">
        <v>0</v>
      </c>
      <c r="AQ464">
        <v>0</v>
      </c>
      <c r="AR464">
        <v>0</v>
      </c>
      <c r="AS464">
        <v>0</v>
      </c>
      <c r="AT464">
        <v>0</v>
      </c>
      <c r="AU464">
        <v>0</v>
      </c>
      <c r="AV464">
        <v>0</v>
      </c>
      <c r="AW464">
        <v>0</v>
      </c>
      <c r="AX464">
        <v>0</v>
      </c>
      <c r="AY464">
        <v>0</v>
      </c>
      <c r="AZ464">
        <v>0</v>
      </c>
      <c r="BA464">
        <v>0</v>
      </c>
      <c r="BB464">
        <v>0</v>
      </c>
      <c r="BC464">
        <v>0</v>
      </c>
      <c r="BD464">
        <v>0</v>
      </c>
      <c r="BE464">
        <v>0</v>
      </c>
      <c r="BF464">
        <v>0</v>
      </c>
      <c r="BG464">
        <v>0</v>
      </c>
      <c r="BH464">
        <v>0</v>
      </c>
      <c r="BI464">
        <v>0</v>
      </c>
      <c r="BJ464">
        <v>0</v>
      </c>
      <c r="BK464">
        <v>0</v>
      </c>
      <c r="BL464">
        <v>0</v>
      </c>
      <c r="BM464">
        <v>0</v>
      </c>
      <c r="BN464">
        <v>0</v>
      </c>
      <c r="BO464">
        <v>21</v>
      </c>
      <c r="BP464">
        <v>9</v>
      </c>
      <c r="BQ464">
        <v>7</v>
      </c>
      <c r="BR464">
        <v>1</v>
      </c>
      <c r="BS464">
        <v>0</v>
      </c>
      <c r="BT464">
        <v>0</v>
      </c>
      <c r="BU464">
        <v>0</v>
      </c>
      <c r="BV464">
        <v>0</v>
      </c>
      <c r="BW464">
        <v>0</v>
      </c>
      <c r="BX464">
        <v>0</v>
      </c>
      <c r="BY464">
        <v>39</v>
      </c>
    </row>
    <row r="465" spans="1:77" hidden="1" x14ac:dyDescent="0.25">
      <c r="A465" t="str">
        <f t="shared" si="14"/>
        <v>201291 Takarítók és hasonló jellegű egyszerű foglalkozásokI1 Általános Iskola 0-7 osztály</v>
      </c>
      <c r="B465" t="str">
        <f t="shared" si="15"/>
        <v>201291 Takarítók és hasonló jellegű egyszerű foglalkozásokI1 Általános Iskola 0-7 osztály</v>
      </c>
      <c r="C465">
        <v>661</v>
      </c>
      <c r="D465" t="s">
        <v>168</v>
      </c>
      <c r="E465" t="s">
        <v>169</v>
      </c>
      <c r="F465" s="4" t="s">
        <v>171</v>
      </c>
      <c r="G465">
        <v>0</v>
      </c>
      <c r="H465" t="s">
        <v>157</v>
      </c>
      <c r="I465">
        <v>651</v>
      </c>
      <c r="J465">
        <v>40</v>
      </c>
      <c r="K465" t="s">
        <v>108</v>
      </c>
      <c r="L465" t="s">
        <v>146</v>
      </c>
      <c r="M465">
        <v>0</v>
      </c>
      <c r="N465">
        <v>0</v>
      </c>
      <c r="O465">
        <v>0</v>
      </c>
      <c r="P465">
        <v>0</v>
      </c>
      <c r="Q465">
        <v>4</v>
      </c>
      <c r="R465">
        <v>0</v>
      </c>
      <c r="S465">
        <v>0</v>
      </c>
      <c r="T465">
        <v>0</v>
      </c>
      <c r="U465">
        <v>0</v>
      </c>
      <c r="V465">
        <v>0</v>
      </c>
      <c r="W465">
        <v>0</v>
      </c>
      <c r="X465">
        <v>0</v>
      </c>
      <c r="Y465">
        <v>0</v>
      </c>
      <c r="Z465">
        <v>0</v>
      </c>
      <c r="AA465">
        <v>0</v>
      </c>
      <c r="AB465">
        <v>0</v>
      </c>
      <c r="AC465">
        <v>0</v>
      </c>
      <c r="AD465">
        <v>0</v>
      </c>
      <c r="AE465">
        <v>0</v>
      </c>
      <c r="AF465">
        <v>0</v>
      </c>
      <c r="AG465">
        <v>0</v>
      </c>
      <c r="AH465">
        <v>0</v>
      </c>
      <c r="AI465">
        <v>0</v>
      </c>
      <c r="AJ465">
        <v>0</v>
      </c>
      <c r="AK465">
        <v>0</v>
      </c>
      <c r="AL465">
        <v>0</v>
      </c>
      <c r="AM465">
        <v>14</v>
      </c>
      <c r="AN465">
        <v>22</v>
      </c>
      <c r="AO465">
        <v>0</v>
      </c>
      <c r="AP465">
        <v>18</v>
      </c>
      <c r="AQ465">
        <v>2</v>
      </c>
      <c r="AR465">
        <v>0</v>
      </c>
      <c r="AS465">
        <v>0</v>
      </c>
      <c r="AT465">
        <v>0</v>
      </c>
      <c r="AU465">
        <v>0</v>
      </c>
      <c r="AV465">
        <v>26</v>
      </c>
      <c r="AW465">
        <v>1</v>
      </c>
      <c r="AX465">
        <v>0</v>
      </c>
      <c r="AY465">
        <v>0</v>
      </c>
      <c r="AZ465">
        <v>0</v>
      </c>
      <c r="BA465">
        <v>0</v>
      </c>
      <c r="BB465">
        <v>0</v>
      </c>
      <c r="BC465">
        <v>0</v>
      </c>
      <c r="BD465">
        <v>0</v>
      </c>
      <c r="BE465">
        <v>0</v>
      </c>
      <c r="BF465">
        <v>0</v>
      </c>
      <c r="BG465">
        <v>0</v>
      </c>
      <c r="BH465">
        <v>22</v>
      </c>
      <c r="BI465">
        <v>0</v>
      </c>
      <c r="BJ465">
        <v>0</v>
      </c>
      <c r="BK465">
        <v>0</v>
      </c>
      <c r="BL465">
        <v>33</v>
      </c>
      <c r="BM465">
        <v>0</v>
      </c>
      <c r="BN465">
        <v>6</v>
      </c>
      <c r="BO465">
        <v>607</v>
      </c>
      <c r="BP465">
        <v>166</v>
      </c>
      <c r="BQ465">
        <v>93</v>
      </c>
      <c r="BR465">
        <v>280</v>
      </c>
      <c r="BS465">
        <v>1</v>
      </c>
      <c r="BT465">
        <v>5</v>
      </c>
      <c r="BU465">
        <v>62</v>
      </c>
      <c r="BV465">
        <v>0</v>
      </c>
      <c r="BW465">
        <v>0</v>
      </c>
      <c r="BX465">
        <v>0</v>
      </c>
      <c r="BY465">
        <v>1362</v>
      </c>
    </row>
    <row r="466" spans="1:77" hidden="1" x14ac:dyDescent="0.25">
      <c r="A466" t="str">
        <f t="shared" si="14"/>
        <v>201292 Egyszerű szolgáltatási, szállítási és hasonló foglalkozásokI1 Általános Iskola 0-7 osztály</v>
      </c>
      <c r="B466" t="str">
        <f t="shared" si="15"/>
        <v>201292 Egyszerű szolgáltatási, szállítási és hasonló foglalkozásokI1 Általános Iskola 0-7 osztály</v>
      </c>
      <c r="C466">
        <v>662</v>
      </c>
      <c r="D466" t="s">
        <v>168</v>
      </c>
      <c r="E466" t="s">
        <v>169</v>
      </c>
      <c r="F466" s="4" t="s">
        <v>171</v>
      </c>
      <c r="G466">
        <v>0</v>
      </c>
      <c r="H466" t="s">
        <v>157</v>
      </c>
      <c r="I466">
        <v>652</v>
      </c>
      <c r="J466">
        <v>41</v>
      </c>
      <c r="K466" t="s">
        <v>109</v>
      </c>
      <c r="L466" t="s">
        <v>147</v>
      </c>
      <c r="M466">
        <v>25</v>
      </c>
      <c r="N466">
        <v>0</v>
      </c>
      <c r="O466">
        <v>0</v>
      </c>
      <c r="P466">
        <v>0</v>
      </c>
      <c r="Q466">
        <v>91</v>
      </c>
      <c r="R466">
        <v>26</v>
      </c>
      <c r="S466">
        <v>0</v>
      </c>
      <c r="T466">
        <v>0</v>
      </c>
      <c r="U466">
        <v>36</v>
      </c>
      <c r="V466">
        <v>0</v>
      </c>
      <c r="W466">
        <v>24.833333333333332</v>
      </c>
      <c r="X466">
        <v>1</v>
      </c>
      <c r="Y466">
        <v>69</v>
      </c>
      <c r="Z466">
        <v>65</v>
      </c>
      <c r="AA466">
        <v>17</v>
      </c>
      <c r="AB466">
        <v>16.666666666666664</v>
      </c>
      <c r="AC466">
        <v>38</v>
      </c>
      <c r="AD466">
        <v>33</v>
      </c>
      <c r="AE466">
        <v>50</v>
      </c>
      <c r="AF466">
        <v>103</v>
      </c>
      <c r="AG466">
        <v>0</v>
      </c>
      <c r="AH466">
        <v>92</v>
      </c>
      <c r="AI466">
        <v>0</v>
      </c>
      <c r="AJ466">
        <v>0</v>
      </c>
      <c r="AK466">
        <v>40</v>
      </c>
      <c r="AL466">
        <v>136</v>
      </c>
      <c r="AM466">
        <v>149.5</v>
      </c>
      <c r="AN466">
        <v>29</v>
      </c>
      <c r="AO466">
        <v>148</v>
      </c>
      <c r="AP466">
        <v>427</v>
      </c>
      <c r="AQ466">
        <v>36</v>
      </c>
      <c r="AR466">
        <v>0</v>
      </c>
      <c r="AS466">
        <v>0</v>
      </c>
      <c r="AT466">
        <v>92</v>
      </c>
      <c r="AU466">
        <v>0</v>
      </c>
      <c r="AV466">
        <v>386</v>
      </c>
      <c r="AW466">
        <v>0</v>
      </c>
      <c r="AX466">
        <v>0</v>
      </c>
      <c r="AY466">
        <v>18</v>
      </c>
      <c r="AZ466">
        <v>0</v>
      </c>
      <c r="BA466">
        <v>0</v>
      </c>
      <c r="BB466">
        <v>0</v>
      </c>
      <c r="BC466">
        <v>0</v>
      </c>
      <c r="BD466">
        <v>33</v>
      </c>
      <c r="BE466">
        <v>0</v>
      </c>
      <c r="BF466">
        <v>0</v>
      </c>
      <c r="BG466">
        <v>0</v>
      </c>
      <c r="BH466">
        <v>39</v>
      </c>
      <c r="BI466">
        <v>0</v>
      </c>
      <c r="BJ466">
        <v>0</v>
      </c>
      <c r="BK466">
        <v>0</v>
      </c>
      <c r="BL466">
        <v>30</v>
      </c>
      <c r="BM466">
        <v>0</v>
      </c>
      <c r="BN466">
        <v>14</v>
      </c>
      <c r="BO466">
        <v>2391</v>
      </c>
      <c r="BP466">
        <v>93</v>
      </c>
      <c r="BQ466">
        <v>68</v>
      </c>
      <c r="BR466">
        <v>189</v>
      </c>
      <c r="BS466">
        <v>184</v>
      </c>
      <c r="BT466">
        <v>0</v>
      </c>
      <c r="BU466">
        <v>22.166666666666664</v>
      </c>
      <c r="BV466">
        <v>0</v>
      </c>
      <c r="BW466">
        <v>16</v>
      </c>
      <c r="BX466">
        <v>0</v>
      </c>
      <c r="BY466">
        <v>5228.166666666667</v>
      </c>
    </row>
    <row r="467" spans="1:77" hidden="1" x14ac:dyDescent="0.25">
      <c r="A467" t="str">
        <f t="shared" si="14"/>
        <v>201293 Egyszerű ipari, építőipari, mezőgazdasági foglalkozásokI1 Általános Iskola 0-7 osztály</v>
      </c>
      <c r="B467" t="str">
        <f t="shared" si="15"/>
        <v>201293 Egyszerű ipari, építőipari, mezőgazdasági foglalkozásokI1 Általános Iskola 0-7 osztály</v>
      </c>
      <c r="C467">
        <v>663</v>
      </c>
      <c r="D467" t="s">
        <v>168</v>
      </c>
      <c r="E467" t="s">
        <v>169</v>
      </c>
      <c r="F467" s="4" t="s">
        <v>171</v>
      </c>
      <c r="G467">
        <v>0</v>
      </c>
      <c r="H467" t="s">
        <v>157</v>
      </c>
      <c r="I467">
        <v>653</v>
      </c>
      <c r="J467">
        <v>42</v>
      </c>
      <c r="K467" t="s">
        <v>148</v>
      </c>
      <c r="L467" t="s">
        <v>149</v>
      </c>
      <c r="M467">
        <v>68</v>
      </c>
      <c r="N467">
        <v>0</v>
      </c>
      <c r="O467">
        <v>0</v>
      </c>
      <c r="P467">
        <v>0</v>
      </c>
      <c r="Q467">
        <v>0</v>
      </c>
      <c r="R467">
        <v>136</v>
      </c>
      <c r="S467">
        <v>0</v>
      </c>
      <c r="T467">
        <v>26</v>
      </c>
      <c r="U467">
        <v>0</v>
      </c>
      <c r="V467">
        <v>0</v>
      </c>
      <c r="W467">
        <v>7.6666666666666661</v>
      </c>
      <c r="X467">
        <v>0</v>
      </c>
      <c r="Y467">
        <v>0</v>
      </c>
      <c r="Z467">
        <v>14</v>
      </c>
      <c r="AA467">
        <v>0</v>
      </c>
      <c r="AB467">
        <v>23.333333333333332</v>
      </c>
      <c r="AC467">
        <v>0</v>
      </c>
      <c r="AD467">
        <v>0</v>
      </c>
      <c r="AE467">
        <v>44</v>
      </c>
      <c r="AF467">
        <v>0</v>
      </c>
      <c r="AG467">
        <v>0</v>
      </c>
      <c r="AH467">
        <v>0</v>
      </c>
      <c r="AI467">
        <v>0</v>
      </c>
      <c r="AJ467">
        <v>0</v>
      </c>
      <c r="AK467">
        <v>0</v>
      </c>
      <c r="AL467">
        <v>0</v>
      </c>
      <c r="AM467">
        <v>370</v>
      </c>
      <c r="AN467">
        <v>0</v>
      </c>
      <c r="AO467">
        <v>0</v>
      </c>
      <c r="AP467">
        <v>0</v>
      </c>
      <c r="AQ467">
        <v>0</v>
      </c>
      <c r="AR467">
        <v>0</v>
      </c>
      <c r="AS467">
        <v>0</v>
      </c>
      <c r="AT467">
        <v>0</v>
      </c>
      <c r="AU467">
        <v>0</v>
      </c>
      <c r="AV467">
        <v>0</v>
      </c>
      <c r="AW467">
        <v>0</v>
      </c>
      <c r="AX467">
        <v>0</v>
      </c>
      <c r="AY467">
        <v>0</v>
      </c>
      <c r="AZ467">
        <v>0</v>
      </c>
      <c r="BA467">
        <v>0</v>
      </c>
      <c r="BB467">
        <v>0</v>
      </c>
      <c r="BC467">
        <v>0</v>
      </c>
      <c r="BD467">
        <v>26</v>
      </c>
      <c r="BE467">
        <v>0</v>
      </c>
      <c r="BF467">
        <v>0</v>
      </c>
      <c r="BG467">
        <v>0</v>
      </c>
      <c r="BH467">
        <v>0</v>
      </c>
      <c r="BI467">
        <v>0</v>
      </c>
      <c r="BJ467">
        <v>0</v>
      </c>
      <c r="BK467">
        <v>0</v>
      </c>
      <c r="BL467">
        <v>0</v>
      </c>
      <c r="BM467">
        <v>0</v>
      </c>
      <c r="BN467">
        <v>17</v>
      </c>
      <c r="BO467">
        <v>576</v>
      </c>
      <c r="BP467">
        <v>1</v>
      </c>
      <c r="BQ467">
        <v>1</v>
      </c>
      <c r="BR467">
        <v>36</v>
      </c>
      <c r="BS467">
        <v>1</v>
      </c>
      <c r="BT467">
        <v>0</v>
      </c>
      <c r="BU467">
        <v>3.333333333333333</v>
      </c>
      <c r="BV467">
        <v>0</v>
      </c>
      <c r="BW467">
        <v>0</v>
      </c>
      <c r="BX467">
        <v>0</v>
      </c>
      <c r="BY467">
        <v>1350.3333333333333</v>
      </c>
    </row>
    <row r="468" spans="1:77" hidden="1" x14ac:dyDescent="0.25">
      <c r="A468" t="str">
        <f t="shared" si="14"/>
        <v>201201 Fegyveres szervek felsőfokú képesítést igénylő foglalkozásaiI2 Általános Iskola 8 osztály</v>
      </c>
      <c r="B468" t="str">
        <f t="shared" si="15"/>
        <v>201201 Fegyveres szervek felsőfokú képesítést igénylő foglalkozásaiI2 Általános Iskola 8 osztály</v>
      </c>
      <c r="C468">
        <v>1295</v>
      </c>
      <c r="D468" t="s">
        <v>168</v>
      </c>
      <c r="E468" t="s">
        <v>169</v>
      </c>
      <c r="F468" s="4" t="s">
        <v>171</v>
      </c>
      <c r="G468">
        <v>0</v>
      </c>
      <c r="H468" t="s">
        <v>158</v>
      </c>
      <c r="I468">
        <v>612</v>
      </c>
      <c r="J468">
        <v>1</v>
      </c>
      <c r="K468" t="s">
        <v>65</v>
      </c>
      <c r="L468" t="s">
        <v>66</v>
      </c>
      <c r="M468">
        <v>0</v>
      </c>
      <c r="N468">
        <v>0</v>
      </c>
      <c r="O468">
        <v>0</v>
      </c>
      <c r="P468">
        <v>0</v>
      </c>
      <c r="Q468">
        <v>0</v>
      </c>
      <c r="R468">
        <v>0</v>
      </c>
      <c r="S468">
        <v>0</v>
      </c>
      <c r="T468">
        <v>0</v>
      </c>
      <c r="U468">
        <v>0</v>
      </c>
      <c r="V468">
        <v>0</v>
      </c>
      <c r="W468">
        <v>0</v>
      </c>
      <c r="X468">
        <v>0</v>
      </c>
      <c r="Y468">
        <v>0</v>
      </c>
      <c r="Z468">
        <v>0</v>
      </c>
      <c r="AA468">
        <v>0</v>
      </c>
      <c r="AB468">
        <v>0</v>
      </c>
      <c r="AC468">
        <v>0</v>
      </c>
      <c r="AD468">
        <v>0</v>
      </c>
      <c r="AE468">
        <v>0</v>
      </c>
      <c r="AF468">
        <v>0</v>
      </c>
      <c r="AG468">
        <v>0</v>
      </c>
      <c r="AH468">
        <v>0</v>
      </c>
      <c r="AI468">
        <v>0</v>
      </c>
      <c r="AJ468">
        <v>0</v>
      </c>
      <c r="AK468">
        <v>0</v>
      </c>
      <c r="AL468">
        <v>0</v>
      </c>
      <c r="AM468">
        <v>0</v>
      </c>
      <c r="AN468">
        <v>0</v>
      </c>
      <c r="AO468">
        <v>0</v>
      </c>
      <c r="AP468">
        <v>0</v>
      </c>
      <c r="AQ468">
        <v>0</v>
      </c>
      <c r="AR468">
        <v>0</v>
      </c>
      <c r="AS468">
        <v>0</v>
      </c>
      <c r="AT468">
        <v>0</v>
      </c>
      <c r="AU468">
        <v>0</v>
      </c>
      <c r="AV468">
        <v>0</v>
      </c>
      <c r="AW468">
        <v>0</v>
      </c>
      <c r="AX468">
        <v>0</v>
      </c>
      <c r="AY468">
        <v>0</v>
      </c>
      <c r="AZ468">
        <v>0</v>
      </c>
      <c r="BA468">
        <v>0</v>
      </c>
      <c r="BB468">
        <v>0</v>
      </c>
      <c r="BC468">
        <v>0</v>
      </c>
      <c r="BD468">
        <v>0</v>
      </c>
      <c r="BE468">
        <v>0</v>
      </c>
      <c r="BF468">
        <v>0</v>
      </c>
      <c r="BG468">
        <v>0</v>
      </c>
      <c r="BH468">
        <v>0</v>
      </c>
      <c r="BI468">
        <v>0</v>
      </c>
      <c r="BJ468">
        <v>0</v>
      </c>
      <c r="BK468">
        <v>0</v>
      </c>
      <c r="BL468">
        <v>0</v>
      </c>
      <c r="BM468">
        <v>0</v>
      </c>
      <c r="BN468">
        <v>0</v>
      </c>
      <c r="BO468">
        <v>0</v>
      </c>
      <c r="BP468">
        <v>0</v>
      </c>
      <c r="BQ468">
        <v>0</v>
      </c>
      <c r="BR468">
        <v>0</v>
      </c>
      <c r="BS468">
        <v>0</v>
      </c>
      <c r="BT468">
        <v>0</v>
      </c>
      <c r="BU468">
        <v>0</v>
      </c>
      <c r="BV468">
        <v>0</v>
      </c>
      <c r="BW468">
        <v>0</v>
      </c>
      <c r="BX468">
        <v>0</v>
      </c>
      <c r="BY468">
        <v>0</v>
      </c>
    </row>
    <row r="469" spans="1:77" hidden="1" x14ac:dyDescent="0.25">
      <c r="A469" t="str">
        <f t="shared" si="14"/>
        <v>201202 Fegyveres szervek középfokú képesítést igénylő foglalkozásaiI2 Általános Iskola 8 osztály</v>
      </c>
      <c r="B469" t="str">
        <f t="shared" si="15"/>
        <v>201202 Fegyveres szervek középfokú képesítést igénylő foglalkozásaiI2 Általános Iskola 8 osztály</v>
      </c>
      <c r="C469">
        <v>1296</v>
      </c>
      <c r="D469" t="s">
        <v>168</v>
      </c>
      <c r="E469" t="s">
        <v>169</v>
      </c>
      <c r="F469" s="4" t="s">
        <v>171</v>
      </c>
      <c r="G469">
        <v>0</v>
      </c>
      <c r="H469" t="s">
        <v>158</v>
      </c>
      <c r="I469">
        <v>613</v>
      </c>
      <c r="J469">
        <v>2</v>
      </c>
      <c r="K469" t="s">
        <v>67</v>
      </c>
      <c r="L469" t="s">
        <v>68</v>
      </c>
      <c r="M469">
        <v>0</v>
      </c>
      <c r="N469">
        <v>0</v>
      </c>
      <c r="O469">
        <v>0</v>
      </c>
      <c r="P469">
        <v>0</v>
      </c>
      <c r="Q469">
        <v>0</v>
      </c>
      <c r="R469">
        <v>0</v>
      </c>
      <c r="S469">
        <v>0</v>
      </c>
      <c r="T469">
        <v>0</v>
      </c>
      <c r="U469">
        <v>0</v>
      </c>
      <c r="V469">
        <v>0</v>
      </c>
      <c r="W469">
        <v>0</v>
      </c>
      <c r="X469">
        <v>0</v>
      </c>
      <c r="Y469">
        <v>0</v>
      </c>
      <c r="Z469">
        <v>0</v>
      </c>
      <c r="AA469">
        <v>0</v>
      </c>
      <c r="AB469">
        <v>0</v>
      </c>
      <c r="AC469">
        <v>0</v>
      </c>
      <c r="AD469">
        <v>0</v>
      </c>
      <c r="AE469">
        <v>0</v>
      </c>
      <c r="AF469">
        <v>0</v>
      </c>
      <c r="AG469">
        <v>0</v>
      </c>
      <c r="AH469">
        <v>0</v>
      </c>
      <c r="AI469">
        <v>0</v>
      </c>
      <c r="AJ469">
        <v>0</v>
      </c>
      <c r="AK469">
        <v>0</v>
      </c>
      <c r="AL469">
        <v>0</v>
      </c>
      <c r="AM469">
        <v>0</v>
      </c>
      <c r="AN469">
        <v>0</v>
      </c>
      <c r="AO469">
        <v>0</v>
      </c>
      <c r="AP469">
        <v>0</v>
      </c>
      <c r="AQ469">
        <v>0</v>
      </c>
      <c r="AR469">
        <v>0</v>
      </c>
      <c r="AS469">
        <v>0</v>
      </c>
      <c r="AT469">
        <v>0</v>
      </c>
      <c r="AU469">
        <v>0</v>
      </c>
      <c r="AV469">
        <v>0</v>
      </c>
      <c r="AW469">
        <v>0</v>
      </c>
      <c r="AX469">
        <v>0</v>
      </c>
      <c r="AY469">
        <v>0</v>
      </c>
      <c r="AZ469">
        <v>0</v>
      </c>
      <c r="BA469">
        <v>0</v>
      </c>
      <c r="BB469">
        <v>0</v>
      </c>
      <c r="BC469">
        <v>0</v>
      </c>
      <c r="BD469">
        <v>0</v>
      </c>
      <c r="BE469">
        <v>0</v>
      </c>
      <c r="BF469">
        <v>0</v>
      </c>
      <c r="BG469">
        <v>0</v>
      </c>
      <c r="BH469">
        <v>0</v>
      </c>
      <c r="BI469">
        <v>0</v>
      </c>
      <c r="BJ469">
        <v>0</v>
      </c>
      <c r="BK469">
        <v>0</v>
      </c>
      <c r="BL469">
        <v>0</v>
      </c>
      <c r="BM469">
        <v>0</v>
      </c>
      <c r="BN469">
        <v>0</v>
      </c>
      <c r="BO469">
        <v>17</v>
      </c>
      <c r="BP469">
        <v>0</v>
      </c>
      <c r="BQ469">
        <v>0</v>
      </c>
      <c r="BR469">
        <v>0</v>
      </c>
      <c r="BS469">
        <v>0</v>
      </c>
      <c r="BT469">
        <v>0</v>
      </c>
      <c r="BU469">
        <v>0</v>
      </c>
      <c r="BV469">
        <v>0</v>
      </c>
      <c r="BW469">
        <v>0</v>
      </c>
      <c r="BX469">
        <v>0</v>
      </c>
      <c r="BY469">
        <v>17</v>
      </c>
    </row>
    <row r="470" spans="1:77" hidden="1" x14ac:dyDescent="0.25">
      <c r="A470" t="str">
        <f t="shared" si="14"/>
        <v>201203 Fegyveres szervek középfokú képesítést nem igénylő foglalkozásaiI2 Általános Iskola 8 osztály</v>
      </c>
      <c r="B470" t="str">
        <f t="shared" si="15"/>
        <v>201203 Fegyveres szervek középfokú képesítést nem igénylő foglalkozásaiI2 Általános Iskola 8 osztály</v>
      </c>
      <c r="C470">
        <v>1297</v>
      </c>
      <c r="D470" t="s">
        <v>168</v>
      </c>
      <c r="E470" t="s">
        <v>169</v>
      </c>
      <c r="F470" s="4" t="s">
        <v>171</v>
      </c>
      <c r="G470">
        <v>0</v>
      </c>
      <c r="H470" t="s">
        <v>158</v>
      </c>
      <c r="I470">
        <v>614</v>
      </c>
      <c r="J470">
        <v>3</v>
      </c>
      <c r="K470" t="s">
        <v>69</v>
      </c>
      <c r="L470" t="s">
        <v>70</v>
      </c>
      <c r="M470">
        <v>0</v>
      </c>
      <c r="N470">
        <v>0</v>
      </c>
      <c r="O470">
        <v>0</v>
      </c>
      <c r="P470">
        <v>0</v>
      </c>
      <c r="Q470">
        <v>0</v>
      </c>
      <c r="R470">
        <v>0</v>
      </c>
      <c r="S470">
        <v>0</v>
      </c>
      <c r="T470">
        <v>0</v>
      </c>
      <c r="U470">
        <v>0</v>
      </c>
      <c r="V470">
        <v>0</v>
      </c>
      <c r="W470">
        <v>0</v>
      </c>
      <c r="X470">
        <v>0</v>
      </c>
      <c r="Y470">
        <v>0</v>
      </c>
      <c r="Z470">
        <v>0</v>
      </c>
      <c r="AA470">
        <v>0</v>
      </c>
      <c r="AB470">
        <v>0</v>
      </c>
      <c r="AC470">
        <v>0</v>
      </c>
      <c r="AD470">
        <v>0</v>
      </c>
      <c r="AE470">
        <v>0</v>
      </c>
      <c r="AF470">
        <v>0</v>
      </c>
      <c r="AG470">
        <v>0</v>
      </c>
      <c r="AH470">
        <v>0</v>
      </c>
      <c r="AI470">
        <v>0</v>
      </c>
      <c r="AJ470">
        <v>0</v>
      </c>
      <c r="AK470">
        <v>0</v>
      </c>
      <c r="AL470">
        <v>0</v>
      </c>
      <c r="AM470">
        <v>0</v>
      </c>
      <c r="AN470">
        <v>0</v>
      </c>
      <c r="AO470">
        <v>0</v>
      </c>
      <c r="AP470">
        <v>0</v>
      </c>
      <c r="AQ470">
        <v>0</v>
      </c>
      <c r="AR470">
        <v>0</v>
      </c>
      <c r="AS470">
        <v>0</v>
      </c>
      <c r="AT470">
        <v>0</v>
      </c>
      <c r="AU470">
        <v>0</v>
      </c>
      <c r="AV470">
        <v>0</v>
      </c>
      <c r="AW470">
        <v>0</v>
      </c>
      <c r="AX470">
        <v>0</v>
      </c>
      <c r="AY470">
        <v>0</v>
      </c>
      <c r="AZ470">
        <v>0</v>
      </c>
      <c r="BA470">
        <v>0</v>
      </c>
      <c r="BB470">
        <v>0</v>
      </c>
      <c r="BC470">
        <v>0</v>
      </c>
      <c r="BD470">
        <v>0</v>
      </c>
      <c r="BE470">
        <v>0</v>
      </c>
      <c r="BF470">
        <v>0</v>
      </c>
      <c r="BG470">
        <v>0</v>
      </c>
      <c r="BH470">
        <v>0</v>
      </c>
      <c r="BI470">
        <v>0</v>
      </c>
      <c r="BJ470">
        <v>0</v>
      </c>
      <c r="BK470">
        <v>0</v>
      </c>
      <c r="BL470">
        <v>0</v>
      </c>
      <c r="BM470">
        <v>0</v>
      </c>
      <c r="BN470">
        <v>0</v>
      </c>
      <c r="BO470">
        <v>20</v>
      </c>
      <c r="BP470">
        <v>0</v>
      </c>
      <c r="BQ470">
        <v>0</v>
      </c>
      <c r="BR470">
        <v>0</v>
      </c>
      <c r="BS470">
        <v>0</v>
      </c>
      <c r="BT470">
        <v>0</v>
      </c>
      <c r="BU470">
        <v>0</v>
      </c>
      <c r="BV470">
        <v>0</v>
      </c>
      <c r="BW470">
        <v>0</v>
      </c>
      <c r="BX470">
        <v>0</v>
      </c>
      <c r="BY470">
        <v>20</v>
      </c>
    </row>
    <row r="471" spans="1:77" hidden="1" x14ac:dyDescent="0.25">
      <c r="A471" t="str">
        <f t="shared" si="14"/>
        <v>201211 Törvényhozók, igazgatási és érdek-képviseleti vezetőkI2 Általános Iskola 8 osztály</v>
      </c>
      <c r="B471" t="str">
        <f t="shared" si="15"/>
        <v>201211 Törvényhozók, igazgatási és érdek-képviseleti vezetőkI2 Általános Iskola 8 osztály</v>
      </c>
      <c r="C471">
        <v>1298</v>
      </c>
      <c r="D471" t="s">
        <v>168</v>
      </c>
      <c r="E471" t="s">
        <v>169</v>
      </c>
      <c r="F471" s="4" t="s">
        <v>171</v>
      </c>
      <c r="G471">
        <v>0</v>
      </c>
      <c r="H471" t="s">
        <v>158</v>
      </c>
      <c r="I471">
        <v>615</v>
      </c>
      <c r="J471">
        <v>4</v>
      </c>
      <c r="K471" t="s">
        <v>71</v>
      </c>
      <c r="L471" t="s">
        <v>111</v>
      </c>
      <c r="M471">
        <v>0</v>
      </c>
      <c r="N471">
        <v>0</v>
      </c>
      <c r="O471">
        <v>0</v>
      </c>
      <c r="P471">
        <v>0</v>
      </c>
      <c r="Q471">
        <v>0</v>
      </c>
      <c r="R471">
        <v>0</v>
      </c>
      <c r="S471">
        <v>0</v>
      </c>
      <c r="T471">
        <v>0</v>
      </c>
      <c r="U471">
        <v>0</v>
      </c>
      <c r="V471">
        <v>0</v>
      </c>
      <c r="W471">
        <v>0</v>
      </c>
      <c r="X471">
        <v>0</v>
      </c>
      <c r="Y471">
        <v>0</v>
      </c>
      <c r="Z471">
        <v>0</v>
      </c>
      <c r="AA471">
        <v>0</v>
      </c>
      <c r="AB471">
        <v>0</v>
      </c>
      <c r="AC471">
        <v>0</v>
      </c>
      <c r="AD471">
        <v>0</v>
      </c>
      <c r="AE471">
        <v>0</v>
      </c>
      <c r="AF471">
        <v>0</v>
      </c>
      <c r="AG471">
        <v>0</v>
      </c>
      <c r="AH471">
        <v>0</v>
      </c>
      <c r="AI471">
        <v>0</v>
      </c>
      <c r="AJ471">
        <v>0</v>
      </c>
      <c r="AK471">
        <v>0</v>
      </c>
      <c r="AL471">
        <v>0</v>
      </c>
      <c r="AM471">
        <v>0</v>
      </c>
      <c r="AN471">
        <v>0</v>
      </c>
      <c r="AO471">
        <v>0</v>
      </c>
      <c r="AP471">
        <v>0</v>
      </c>
      <c r="AQ471">
        <v>0</v>
      </c>
      <c r="AR471">
        <v>0</v>
      </c>
      <c r="AS471">
        <v>0</v>
      </c>
      <c r="AT471">
        <v>0</v>
      </c>
      <c r="AU471">
        <v>0</v>
      </c>
      <c r="AV471">
        <v>0</v>
      </c>
      <c r="AW471">
        <v>0</v>
      </c>
      <c r="AX471">
        <v>0</v>
      </c>
      <c r="AY471">
        <v>0</v>
      </c>
      <c r="AZ471">
        <v>0</v>
      </c>
      <c r="BA471">
        <v>0</v>
      </c>
      <c r="BB471">
        <v>0</v>
      </c>
      <c r="BC471">
        <v>0</v>
      </c>
      <c r="BD471">
        <v>0</v>
      </c>
      <c r="BE471">
        <v>0</v>
      </c>
      <c r="BF471">
        <v>0</v>
      </c>
      <c r="BG471">
        <v>0</v>
      </c>
      <c r="BH471">
        <v>0</v>
      </c>
      <c r="BI471">
        <v>0</v>
      </c>
      <c r="BJ471">
        <v>0</v>
      </c>
      <c r="BK471">
        <v>0</v>
      </c>
      <c r="BL471">
        <v>0</v>
      </c>
      <c r="BM471">
        <v>0</v>
      </c>
      <c r="BN471">
        <v>0</v>
      </c>
      <c r="BO471">
        <v>0</v>
      </c>
      <c r="BP471">
        <v>0</v>
      </c>
      <c r="BQ471">
        <v>0</v>
      </c>
      <c r="BR471">
        <v>0</v>
      </c>
      <c r="BS471">
        <v>0</v>
      </c>
      <c r="BT471">
        <v>0</v>
      </c>
      <c r="BU471">
        <v>0</v>
      </c>
      <c r="BV471">
        <v>0</v>
      </c>
      <c r="BW471">
        <v>0</v>
      </c>
      <c r="BX471">
        <v>0</v>
      </c>
      <c r="BY471">
        <v>0</v>
      </c>
    </row>
    <row r="472" spans="1:77" hidden="1" x14ac:dyDescent="0.25">
      <c r="A472" t="str">
        <f t="shared" si="14"/>
        <v>201212 Gazdasági, költségvetési szervezetek vezetőiI2 Általános Iskola 8 osztály</v>
      </c>
      <c r="B472" t="str">
        <f t="shared" si="15"/>
        <v>201212 Gazdasági, költségvetési szervezetek vezetőiI2 Általános Iskola 8 osztály</v>
      </c>
      <c r="C472">
        <v>1299</v>
      </c>
      <c r="D472" t="s">
        <v>168</v>
      </c>
      <c r="E472" t="s">
        <v>169</v>
      </c>
      <c r="F472" s="4" t="s">
        <v>171</v>
      </c>
      <c r="G472">
        <v>0</v>
      </c>
      <c r="H472" t="s">
        <v>158</v>
      </c>
      <c r="I472">
        <v>616</v>
      </c>
      <c r="J472">
        <v>5</v>
      </c>
      <c r="K472" t="s">
        <v>72</v>
      </c>
      <c r="L472" t="s">
        <v>112</v>
      </c>
      <c r="M472">
        <v>21.5</v>
      </c>
      <c r="N472">
        <v>0</v>
      </c>
      <c r="O472">
        <v>0</v>
      </c>
      <c r="P472">
        <v>0</v>
      </c>
      <c r="Q472">
        <v>0</v>
      </c>
      <c r="R472">
        <v>0</v>
      </c>
      <c r="S472">
        <v>0</v>
      </c>
      <c r="T472">
        <v>0</v>
      </c>
      <c r="U472">
        <v>0</v>
      </c>
      <c r="V472">
        <v>0</v>
      </c>
      <c r="W472">
        <v>0</v>
      </c>
      <c r="X472">
        <v>0</v>
      </c>
      <c r="Y472">
        <v>0</v>
      </c>
      <c r="Z472">
        <v>0</v>
      </c>
      <c r="AA472">
        <v>0</v>
      </c>
      <c r="AB472">
        <v>46.5</v>
      </c>
      <c r="AC472">
        <v>0</v>
      </c>
      <c r="AD472">
        <v>0</v>
      </c>
      <c r="AE472">
        <v>0</v>
      </c>
      <c r="AF472">
        <v>0</v>
      </c>
      <c r="AG472">
        <v>0</v>
      </c>
      <c r="AH472">
        <v>17</v>
      </c>
      <c r="AI472">
        <v>0</v>
      </c>
      <c r="AJ472">
        <v>0</v>
      </c>
      <c r="AK472">
        <v>0</v>
      </c>
      <c r="AL472">
        <v>41</v>
      </c>
      <c r="AM472">
        <v>48.5</v>
      </c>
      <c r="AN472">
        <v>0</v>
      </c>
      <c r="AO472">
        <v>11</v>
      </c>
      <c r="AP472">
        <v>139</v>
      </c>
      <c r="AQ472">
        <v>21</v>
      </c>
      <c r="AR472">
        <v>0</v>
      </c>
      <c r="AS472">
        <v>0</v>
      </c>
      <c r="AT472">
        <v>0</v>
      </c>
      <c r="AU472">
        <v>0</v>
      </c>
      <c r="AV472">
        <v>23.5</v>
      </c>
      <c r="AW472">
        <v>0</v>
      </c>
      <c r="AX472">
        <v>0</v>
      </c>
      <c r="AY472">
        <v>0</v>
      </c>
      <c r="AZ472">
        <v>0</v>
      </c>
      <c r="BA472">
        <v>0</v>
      </c>
      <c r="BB472">
        <v>0</v>
      </c>
      <c r="BC472">
        <v>0</v>
      </c>
      <c r="BD472">
        <v>0</v>
      </c>
      <c r="BE472">
        <v>0</v>
      </c>
      <c r="BF472">
        <v>22</v>
      </c>
      <c r="BG472">
        <v>0</v>
      </c>
      <c r="BH472">
        <v>0</v>
      </c>
      <c r="BI472">
        <v>49.5</v>
      </c>
      <c r="BJ472">
        <v>0</v>
      </c>
      <c r="BK472">
        <v>0</v>
      </c>
      <c r="BL472">
        <v>0</v>
      </c>
      <c r="BM472">
        <v>21</v>
      </c>
      <c r="BN472">
        <v>0</v>
      </c>
      <c r="BO472">
        <v>0</v>
      </c>
      <c r="BP472">
        <v>0</v>
      </c>
      <c r="BQ472">
        <v>0</v>
      </c>
      <c r="BR472">
        <v>0</v>
      </c>
      <c r="BS472">
        <v>0</v>
      </c>
      <c r="BT472">
        <v>0</v>
      </c>
      <c r="BU472">
        <v>0</v>
      </c>
      <c r="BV472">
        <v>0</v>
      </c>
      <c r="BW472">
        <v>0</v>
      </c>
      <c r="BX472">
        <v>0</v>
      </c>
      <c r="BY472">
        <v>461.5</v>
      </c>
    </row>
    <row r="473" spans="1:77" hidden="1" x14ac:dyDescent="0.25">
      <c r="A473" t="str">
        <f t="shared" si="14"/>
        <v>201213 Termelési és szolgáltatást nyújtó egységek vezetőiI2 Általános Iskola 8 osztály</v>
      </c>
      <c r="B473" t="str">
        <f t="shared" si="15"/>
        <v>201213 Termelési és szolgáltatást nyújtó egységek vezetőiI2 Általános Iskola 8 osztály</v>
      </c>
      <c r="C473">
        <v>1300</v>
      </c>
      <c r="D473" t="s">
        <v>168</v>
      </c>
      <c r="E473" t="s">
        <v>169</v>
      </c>
      <c r="F473" s="4" t="s">
        <v>171</v>
      </c>
      <c r="G473">
        <v>0</v>
      </c>
      <c r="H473" t="s">
        <v>158</v>
      </c>
      <c r="I473">
        <v>617</v>
      </c>
      <c r="J473">
        <v>6</v>
      </c>
      <c r="K473" t="s">
        <v>73</v>
      </c>
      <c r="L473" t="s">
        <v>113</v>
      </c>
      <c r="M473">
        <v>60</v>
      </c>
      <c r="N473">
        <v>21</v>
      </c>
      <c r="O473">
        <v>0</v>
      </c>
      <c r="P473">
        <v>0</v>
      </c>
      <c r="Q473">
        <v>37</v>
      </c>
      <c r="R473">
        <v>12</v>
      </c>
      <c r="S473">
        <v>5</v>
      </c>
      <c r="T473">
        <v>0</v>
      </c>
      <c r="U473">
        <v>18.5</v>
      </c>
      <c r="V473">
        <v>0</v>
      </c>
      <c r="W473">
        <v>21</v>
      </c>
      <c r="X473">
        <v>0</v>
      </c>
      <c r="Y473">
        <v>28.5</v>
      </c>
      <c r="Z473">
        <v>0</v>
      </c>
      <c r="AA473">
        <v>0</v>
      </c>
      <c r="AB473">
        <v>12</v>
      </c>
      <c r="AC473">
        <v>0</v>
      </c>
      <c r="AD473">
        <v>0</v>
      </c>
      <c r="AE473">
        <v>0</v>
      </c>
      <c r="AF473">
        <v>33</v>
      </c>
      <c r="AG473">
        <v>0</v>
      </c>
      <c r="AH473">
        <v>56.5</v>
      </c>
      <c r="AI473">
        <v>0</v>
      </c>
      <c r="AJ473">
        <v>0</v>
      </c>
      <c r="AK473">
        <v>0</v>
      </c>
      <c r="AL473">
        <v>21</v>
      </c>
      <c r="AM473">
        <v>82.5</v>
      </c>
      <c r="AN473">
        <v>55.5</v>
      </c>
      <c r="AO473">
        <v>99</v>
      </c>
      <c r="AP473">
        <v>579.5</v>
      </c>
      <c r="AQ473">
        <v>0</v>
      </c>
      <c r="AR473">
        <v>0</v>
      </c>
      <c r="AS473">
        <v>0</v>
      </c>
      <c r="AT473">
        <v>7</v>
      </c>
      <c r="AU473">
        <v>0</v>
      </c>
      <c r="AV473">
        <v>100</v>
      </c>
      <c r="AW473">
        <v>0</v>
      </c>
      <c r="AX473">
        <v>0</v>
      </c>
      <c r="AY473">
        <v>0</v>
      </c>
      <c r="AZ473">
        <v>1</v>
      </c>
      <c r="BA473">
        <v>13</v>
      </c>
      <c r="BB473">
        <v>11</v>
      </c>
      <c r="BC473">
        <v>7</v>
      </c>
      <c r="BD473">
        <v>0</v>
      </c>
      <c r="BE473">
        <v>0</v>
      </c>
      <c r="BF473">
        <v>0</v>
      </c>
      <c r="BG473">
        <v>5</v>
      </c>
      <c r="BH473">
        <v>0</v>
      </c>
      <c r="BI473">
        <v>1</v>
      </c>
      <c r="BJ473">
        <v>0</v>
      </c>
      <c r="BK473">
        <v>0</v>
      </c>
      <c r="BL473">
        <v>0</v>
      </c>
      <c r="BM473">
        <v>1</v>
      </c>
      <c r="BN473">
        <v>12</v>
      </c>
      <c r="BO473">
        <v>28</v>
      </c>
      <c r="BP473">
        <v>2</v>
      </c>
      <c r="BQ473">
        <v>1</v>
      </c>
      <c r="BR473">
        <v>5</v>
      </c>
      <c r="BS473">
        <v>3</v>
      </c>
      <c r="BT473">
        <v>0</v>
      </c>
      <c r="BU473">
        <v>0</v>
      </c>
      <c r="BV473">
        <v>0</v>
      </c>
      <c r="BW473">
        <v>27</v>
      </c>
      <c r="BX473">
        <v>0</v>
      </c>
      <c r="BY473">
        <v>1366</v>
      </c>
    </row>
    <row r="474" spans="1:77" hidden="1" x14ac:dyDescent="0.25">
      <c r="A474" t="str">
        <f t="shared" si="14"/>
        <v>201214 Gazdasági tevékenységet segítő egységek vezetőiI2 Általános Iskola 8 osztály</v>
      </c>
      <c r="B474" t="str">
        <f t="shared" si="15"/>
        <v>201214 Gazdasági tevékenységet segítő egységek vezetőiI2 Általános Iskola 8 osztály</v>
      </c>
      <c r="C474">
        <v>1301</v>
      </c>
      <c r="D474" t="s">
        <v>168</v>
      </c>
      <c r="E474" t="s">
        <v>169</v>
      </c>
      <c r="F474" s="4" t="s">
        <v>171</v>
      </c>
      <c r="G474">
        <v>0</v>
      </c>
      <c r="H474" t="s">
        <v>158</v>
      </c>
      <c r="I474">
        <v>618</v>
      </c>
      <c r="J474">
        <v>7</v>
      </c>
      <c r="K474" t="s">
        <v>74</v>
      </c>
      <c r="L474" t="s">
        <v>114</v>
      </c>
      <c r="M474">
        <v>0</v>
      </c>
      <c r="N474">
        <v>21</v>
      </c>
      <c r="O474">
        <v>0</v>
      </c>
      <c r="P474">
        <v>0</v>
      </c>
      <c r="Q474">
        <v>11.5</v>
      </c>
      <c r="R474">
        <v>0</v>
      </c>
      <c r="S474">
        <v>0</v>
      </c>
      <c r="T474">
        <v>0</v>
      </c>
      <c r="U474">
        <v>0</v>
      </c>
      <c r="V474">
        <v>0</v>
      </c>
      <c r="W474">
        <v>0</v>
      </c>
      <c r="X474">
        <v>0</v>
      </c>
      <c r="Y474">
        <v>0</v>
      </c>
      <c r="Z474">
        <v>0</v>
      </c>
      <c r="AA474">
        <v>0</v>
      </c>
      <c r="AB474">
        <v>0</v>
      </c>
      <c r="AC474">
        <v>0</v>
      </c>
      <c r="AD474">
        <v>0</v>
      </c>
      <c r="AE474">
        <v>0</v>
      </c>
      <c r="AF474">
        <v>0</v>
      </c>
      <c r="AG474">
        <v>0</v>
      </c>
      <c r="AH474">
        <v>0</v>
      </c>
      <c r="AI474">
        <v>0</v>
      </c>
      <c r="AJ474">
        <v>0</v>
      </c>
      <c r="AK474">
        <v>0</v>
      </c>
      <c r="AL474">
        <v>11</v>
      </c>
      <c r="AM474">
        <v>41</v>
      </c>
      <c r="AN474">
        <v>0</v>
      </c>
      <c r="AO474">
        <v>1</v>
      </c>
      <c r="AP474">
        <v>0</v>
      </c>
      <c r="AQ474">
        <v>16.5</v>
      </c>
      <c r="AR474">
        <v>0</v>
      </c>
      <c r="AS474">
        <v>0</v>
      </c>
      <c r="AT474">
        <v>5</v>
      </c>
      <c r="AU474">
        <v>0</v>
      </c>
      <c r="AV474">
        <v>0</v>
      </c>
      <c r="AW474">
        <v>0</v>
      </c>
      <c r="AX474">
        <v>0</v>
      </c>
      <c r="AY474">
        <v>0</v>
      </c>
      <c r="AZ474">
        <v>0</v>
      </c>
      <c r="BA474">
        <v>0</v>
      </c>
      <c r="BB474">
        <v>0</v>
      </c>
      <c r="BC474">
        <v>0</v>
      </c>
      <c r="BD474">
        <v>21</v>
      </c>
      <c r="BE474">
        <v>0</v>
      </c>
      <c r="BF474">
        <v>0</v>
      </c>
      <c r="BG474">
        <v>0</v>
      </c>
      <c r="BH474">
        <v>0</v>
      </c>
      <c r="BI474">
        <v>0</v>
      </c>
      <c r="BJ474">
        <v>0</v>
      </c>
      <c r="BK474">
        <v>0</v>
      </c>
      <c r="BL474">
        <v>0</v>
      </c>
      <c r="BM474">
        <v>0</v>
      </c>
      <c r="BN474">
        <v>17</v>
      </c>
      <c r="BO474">
        <v>6</v>
      </c>
      <c r="BP474">
        <v>0</v>
      </c>
      <c r="BQ474">
        <v>0</v>
      </c>
      <c r="BR474">
        <v>1</v>
      </c>
      <c r="BS474">
        <v>0</v>
      </c>
      <c r="BT474">
        <v>0</v>
      </c>
      <c r="BU474">
        <v>0</v>
      </c>
      <c r="BV474">
        <v>0</v>
      </c>
      <c r="BW474">
        <v>0</v>
      </c>
      <c r="BX474">
        <v>0</v>
      </c>
      <c r="BY474">
        <v>152</v>
      </c>
    </row>
    <row r="475" spans="1:77" hidden="1" x14ac:dyDescent="0.25">
      <c r="A475" t="str">
        <f t="shared" si="14"/>
        <v>201221 Műszaki, informatikai és természettudományi foglalkozásokI2 Általános Iskola 8 osztály</v>
      </c>
      <c r="B475" t="str">
        <f t="shared" si="15"/>
        <v>201221 Műszaki, informatikai és természettudományi foglalkozásokI2 Általános Iskola 8 osztály</v>
      </c>
      <c r="C475">
        <v>1302</v>
      </c>
      <c r="D475" t="s">
        <v>168</v>
      </c>
      <c r="E475" t="s">
        <v>169</v>
      </c>
      <c r="F475" s="4" t="s">
        <v>171</v>
      </c>
      <c r="G475">
        <v>0</v>
      </c>
      <c r="H475" t="s">
        <v>158</v>
      </c>
      <c r="I475">
        <v>619</v>
      </c>
      <c r="J475">
        <v>8</v>
      </c>
      <c r="K475" t="s">
        <v>75</v>
      </c>
      <c r="L475" t="s">
        <v>115</v>
      </c>
      <c r="M475">
        <v>0</v>
      </c>
      <c r="N475">
        <v>0</v>
      </c>
      <c r="O475">
        <v>0</v>
      </c>
      <c r="P475">
        <v>0</v>
      </c>
      <c r="Q475">
        <v>0</v>
      </c>
      <c r="R475">
        <v>0</v>
      </c>
      <c r="S475">
        <v>0</v>
      </c>
      <c r="T475">
        <v>0</v>
      </c>
      <c r="U475">
        <v>0</v>
      </c>
      <c r="V475">
        <v>0</v>
      </c>
      <c r="W475">
        <v>0</v>
      </c>
      <c r="X475">
        <v>0</v>
      </c>
      <c r="Y475">
        <v>0</v>
      </c>
      <c r="Z475">
        <v>0</v>
      </c>
      <c r="AA475">
        <v>0</v>
      </c>
      <c r="AB475">
        <v>0</v>
      </c>
      <c r="AC475">
        <v>0</v>
      </c>
      <c r="AD475">
        <v>0</v>
      </c>
      <c r="AE475">
        <v>0</v>
      </c>
      <c r="AF475">
        <v>0</v>
      </c>
      <c r="AG475">
        <v>0</v>
      </c>
      <c r="AH475">
        <v>0</v>
      </c>
      <c r="AI475">
        <v>0</v>
      </c>
      <c r="AJ475">
        <v>0</v>
      </c>
      <c r="AK475">
        <v>0</v>
      </c>
      <c r="AL475">
        <v>0</v>
      </c>
      <c r="AM475">
        <v>0</v>
      </c>
      <c r="AN475">
        <v>0</v>
      </c>
      <c r="AO475">
        <v>0</v>
      </c>
      <c r="AP475">
        <v>0</v>
      </c>
      <c r="AQ475">
        <v>0</v>
      </c>
      <c r="AR475">
        <v>0</v>
      </c>
      <c r="AS475">
        <v>0</v>
      </c>
      <c r="AT475">
        <v>0</v>
      </c>
      <c r="AU475">
        <v>0</v>
      </c>
      <c r="AV475">
        <v>0</v>
      </c>
      <c r="AW475">
        <v>0</v>
      </c>
      <c r="AX475">
        <v>0</v>
      </c>
      <c r="AY475">
        <v>0</v>
      </c>
      <c r="AZ475">
        <v>0</v>
      </c>
      <c r="BA475">
        <v>0</v>
      </c>
      <c r="BB475">
        <v>0</v>
      </c>
      <c r="BC475">
        <v>0</v>
      </c>
      <c r="BD475">
        <v>0</v>
      </c>
      <c r="BE475">
        <v>0</v>
      </c>
      <c r="BF475">
        <v>0</v>
      </c>
      <c r="BG475">
        <v>0</v>
      </c>
      <c r="BH475">
        <v>0</v>
      </c>
      <c r="BI475">
        <v>0</v>
      </c>
      <c r="BJ475">
        <v>0</v>
      </c>
      <c r="BK475">
        <v>0</v>
      </c>
      <c r="BL475">
        <v>0</v>
      </c>
      <c r="BM475">
        <v>0</v>
      </c>
      <c r="BN475">
        <v>0</v>
      </c>
      <c r="BO475">
        <v>0</v>
      </c>
      <c r="BP475">
        <v>0</v>
      </c>
      <c r="BQ475">
        <v>0</v>
      </c>
      <c r="BR475">
        <v>0</v>
      </c>
      <c r="BS475">
        <v>0</v>
      </c>
      <c r="BT475">
        <v>0</v>
      </c>
      <c r="BU475">
        <v>0</v>
      </c>
      <c r="BV475">
        <v>0</v>
      </c>
      <c r="BW475">
        <v>0</v>
      </c>
      <c r="BX475">
        <v>0</v>
      </c>
      <c r="BY475">
        <v>0</v>
      </c>
    </row>
    <row r="476" spans="1:77" hidden="1" x14ac:dyDescent="0.25">
      <c r="A476" t="str">
        <f t="shared" si="14"/>
        <v>201222 Egészségügyi foglalkozások (felsőfokú képzettséghez kapcsolódó)I2 Általános Iskola 8 osztály</v>
      </c>
      <c r="B476" t="str">
        <f t="shared" si="15"/>
        <v>201222 Egészségügyi foglalkozások (felsőfokú képzettséghez kapcsolódó)I2 Általános Iskola 8 osztály</v>
      </c>
      <c r="C476">
        <v>1303</v>
      </c>
      <c r="D476" t="s">
        <v>168</v>
      </c>
      <c r="E476" t="s">
        <v>169</v>
      </c>
      <c r="F476" s="4" t="s">
        <v>171</v>
      </c>
      <c r="G476">
        <v>0</v>
      </c>
      <c r="H476" t="s">
        <v>158</v>
      </c>
      <c r="I476">
        <v>620</v>
      </c>
      <c r="J476">
        <v>9</v>
      </c>
      <c r="K476" t="s">
        <v>76</v>
      </c>
      <c r="L476" t="s">
        <v>116</v>
      </c>
      <c r="M476">
        <v>0</v>
      </c>
      <c r="N476">
        <v>0</v>
      </c>
      <c r="O476">
        <v>0</v>
      </c>
      <c r="P476">
        <v>0</v>
      </c>
      <c r="Q476">
        <v>0</v>
      </c>
      <c r="R476">
        <v>0</v>
      </c>
      <c r="S476">
        <v>0</v>
      </c>
      <c r="T476">
        <v>0</v>
      </c>
      <c r="U476">
        <v>0</v>
      </c>
      <c r="V476">
        <v>0</v>
      </c>
      <c r="W476">
        <v>0</v>
      </c>
      <c r="X476">
        <v>0</v>
      </c>
      <c r="Y476">
        <v>0</v>
      </c>
      <c r="Z476">
        <v>0</v>
      </c>
      <c r="AA476">
        <v>0</v>
      </c>
      <c r="AB476">
        <v>0</v>
      </c>
      <c r="AC476">
        <v>0</v>
      </c>
      <c r="AD476">
        <v>0</v>
      </c>
      <c r="AE476">
        <v>0</v>
      </c>
      <c r="AF476">
        <v>0</v>
      </c>
      <c r="AG476">
        <v>0</v>
      </c>
      <c r="AH476">
        <v>0</v>
      </c>
      <c r="AI476">
        <v>0</v>
      </c>
      <c r="AJ476">
        <v>0</v>
      </c>
      <c r="AK476">
        <v>0</v>
      </c>
      <c r="AL476">
        <v>0</v>
      </c>
      <c r="AM476">
        <v>0</v>
      </c>
      <c r="AN476">
        <v>0</v>
      </c>
      <c r="AO476">
        <v>0</v>
      </c>
      <c r="AP476">
        <v>0</v>
      </c>
      <c r="AQ476">
        <v>0</v>
      </c>
      <c r="AR476">
        <v>0</v>
      </c>
      <c r="AS476">
        <v>0</v>
      </c>
      <c r="AT476">
        <v>0</v>
      </c>
      <c r="AU476">
        <v>0</v>
      </c>
      <c r="AV476">
        <v>0</v>
      </c>
      <c r="AW476">
        <v>0</v>
      </c>
      <c r="AX476">
        <v>0</v>
      </c>
      <c r="AY476">
        <v>0</v>
      </c>
      <c r="AZ476">
        <v>0</v>
      </c>
      <c r="BA476">
        <v>0</v>
      </c>
      <c r="BB476">
        <v>0</v>
      </c>
      <c r="BC476">
        <v>0</v>
      </c>
      <c r="BD476">
        <v>0</v>
      </c>
      <c r="BE476">
        <v>0</v>
      </c>
      <c r="BF476">
        <v>0</v>
      </c>
      <c r="BG476">
        <v>0</v>
      </c>
      <c r="BH476">
        <v>0</v>
      </c>
      <c r="BI476">
        <v>0</v>
      </c>
      <c r="BJ476">
        <v>0</v>
      </c>
      <c r="BK476">
        <v>0</v>
      </c>
      <c r="BL476">
        <v>0</v>
      </c>
      <c r="BM476">
        <v>0</v>
      </c>
      <c r="BN476">
        <v>0</v>
      </c>
      <c r="BO476">
        <v>0</v>
      </c>
      <c r="BP476">
        <v>0</v>
      </c>
      <c r="BQ476">
        <v>0</v>
      </c>
      <c r="BR476">
        <v>0</v>
      </c>
      <c r="BS476">
        <v>0</v>
      </c>
      <c r="BT476">
        <v>0</v>
      </c>
      <c r="BU476">
        <v>0</v>
      </c>
      <c r="BV476">
        <v>0</v>
      </c>
      <c r="BW476">
        <v>0</v>
      </c>
      <c r="BX476">
        <v>0</v>
      </c>
      <c r="BY476">
        <v>0</v>
      </c>
    </row>
    <row r="477" spans="1:77" hidden="1" x14ac:dyDescent="0.25">
      <c r="A477" t="str">
        <f t="shared" si="14"/>
        <v>201223 Szociális szolgáltatási foglalkozások (felsőfokú képzettséghez kapcsolódó)I2 Általános Iskola 8 osztály</v>
      </c>
      <c r="B477" t="str">
        <f t="shared" si="15"/>
        <v>201223 Szociális szolgáltatási foglalkozások (felsőfokú képzettséghez kapcsolódó)I2 Általános Iskola 8 osztály</v>
      </c>
      <c r="C477">
        <v>1304</v>
      </c>
      <c r="D477" t="s">
        <v>168</v>
      </c>
      <c r="E477" t="s">
        <v>169</v>
      </c>
      <c r="F477" s="4" t="s">
        <v>171</v>
      </c>
      <c r="G477">
        <v>0</v>
      </c>
      <c r="H477" t="s">
        <v>158</v>
      </c>
      <c r="I477">
        <v>621</v>
      </c>
      <c r="J477">
        <v>10</v>
      </c>
      <c r="K477" t="s">
        <v>77</v>
      </c>
      <c r="L477" t="s">
        <v>117</v>
      </c>
      <c r="M477">
        <v>0</v>
      </c>
      <c r="N477">
        <v>0</v>
      </c>
      <c r="O477">
        <v>0</v>
      </c>
      <c r="P477">
        <v>0</v>
      </c>
      <c r="Q477">
        <v>0</v>
      </c>
      <c r="R477">
        <v>0</v>
      </c>
      <c r="S477">
        <v>0</v>
      </c>
      <c r="T477">
        <v>0</v>
      </c>
      <c r="U477">
        <v>0</v>
      </c>
      <c r="V477">
        <v>0</v>
      </c>
      <c r="W477">
        <v>0</v>
      </c>
      <c r="X477">
        <v>0</v>
      </c>
      <c r="Y477">
        <v>0</v>
      </c>
      <c r="Z477">
        <v>0</v>
      </c>
      <c r="AA477">
        <v>0</v>
      </c>
      <c r="AB477">
        <v>0</v>
      </c>
      <c r="AC477">
        <v>0</v>
      </c>
      <c r="AD477">
        <v>0</v>
      </c>
      <c r="AE477">
        <v>0</v>
      </c>
      <c r="AF477">
        <v>0</v>
      </c>
      <c r="AG477">
        <v>0</v>
      </c>
      <c r="AH477">
        <v>0</v>
      </c>
      <c r="AI477">
        <v>0</v>
      </c>
      <c r="AJ477">
        <v>0</v>
      </c>
      <c r="AK477">
        <v>0</v>
      </c>
      <c r="AL477">
        <v>0</v>
      </c>
      <c r="AM477">
        <v>0</v>
      </c>
      <c r="AN477">
        <v>0</v>
      </c>
      <c r="AO477">
        <v>0</v>
      </c>
      <c r="AP477">
        <v>0</v>
      </c>
      <c r="AQ477">
        <v>0</v>
      </c>
      <c r="AR477">
        <v>0</v>
      </c>
      <c r="AS477">
        <v>0</v>
      </c>
      <c r="AT477">
        <v>0</v>
      </c>
      <c r="AU477">
        <v>0</v>
      </c>
      <c r="AV477">
        <v>0</v>
      </c>
      <c r="AW477">
        <v>0</v>
      </c>
      <c r="AX477">
        <v>0</v>
      </c>
      <c r="AY477">
        <v>0</v>
      </c>
      <c r="AZ477">
        <v>0</v>
      </c>
      <c r="BA477">
        <v>0</v>
      </c>
      <c r="BB477">
        <v>0</v>
      </c>
      <c r="BC477">
        <v>0</v>
      </c>
      <c r="BD477">
        <v>0</v>
      </c>
      <c r="BE477">
        <v>0</v>
      </c>
      <c r="BF477">
        <v>0</v>
      </c>
      <c r="BG477">
        <v>0</v>
      </c>
      <c r="BH477">
        <v>0</v>
      </c>
      <c r="BI477">
        <v>0</v>
      </c>
      <c r="BJ477">
        <v>0</v>
      </c>
      <c r="BK477">
        <v>0</v>
      </c>
      <c r="BL477">
        <v>0</v>
      </c>
      <c r="BM477">
        <v>0</v>
      </c>
      <c r="BN477">
        <v>0</v>
      </c>
      <c r="BO477">
        <v>0</v>
      </c>
      <c r="BP477">
        <v>0</v>
      </c>
      <c r="BQ477">
        <v>0</v>
      </c>
      <c r="BR477">
        <v>0</v>
      </c>
      <c r="BS477">
        <v>0</v>
      </c>
      <c r="BT477">
        <v>0</v>
      </c>
      <c r="BU477">
        <v>0</v>
      </c>
      <c r="BV477">
        <v>0</v>
      </c>
      <c r="BW477">
        <v>0</v>
      </c>
      <c r="BX477">
        <v>0</v>
      </c>
      <c r="BY477">
        <v>0</v>
      </c>
    </row>
    <row r="478" spans="1:77" hidden="1" x14ac:dyDescent="0.25">
      <c r="A478" t="str">
        <f t="shared" si="14"/>
        <v>201224 Oktatók, pedagógusokI2 Általános Iskola 8 osztály</v>
      </c>
      <c r="B478" t="str">
        <f t="shared" si="15"/>
        <v>201224 Oktatók, pedagógusokI2 Általános Iskola 8 osztály</v>
      </c>
      <c r="C478">
        <v>1305</v>
      </c>
      <c r="D478" t="s">
        <v>168</v>
      </c>
      <c r="E478" t="s">
        <v>169</v>
      </c>
      <c r="F478" s="4" t="s">
        <v>171</v>
      </c>
      <c r="G478">
        <v>0</v>
      </c>
      <c r="H478" t="s">
        <v>158</v>
      </c>
      <c r="I478">
        <v>622</v>
      </c>
      <c r="J478">
        <v>11</v>
      </c>
      <c r="K478" t="s">
        <v>78</v>
      </c>
      <c r="L478" t="s">
        <v>118</v>
      </c>
      <c r="M478">
        <v>0</v>
      </c>
      <c r="N478">
        <v>0</v>
      </c>
      <c r="O478">
        <v>0</v>
      </c>
      <c r="P478">
        <v>0</v>
      </c>
      <c r="Q478">
        <v>0</v>
      </c>
      <c r="R478">
        <v>0</v>
      </c>
      <c r="S478">
        <v>0</v>
      </c>
      <c r="T478">
        <v>0</v>
      </c>
      <c r="U478">
        <v>0</v>
      </c>
      <c r="V478">
        <v>0</v>
      </c>
      <c r="W478">
        <v>0</v>
      </c>
      <c r="X478">
        <v>0</v>
      </c>
      <c r="Y478">
        <v>0</v>
      </c>
      <c r="Z478">
        <v>0</v>
      </c>
      <c r="AA478">
        <v>0</v>
      </c>
      <c r="AB478">
        <v>0</v>
      </c>
      <c r="AC478">
        <v>0</v>
      </c>
      <c r="AD478">
        <v>0</v>
      </c>
      <c r="AE478">
        <v>0</v>
      </c>
      <c r="AF478">
        <v>0</v>
      </c>
      <c r="AG478">
        <v>0</v>
      </c>
      <c r="AH478">
        <v>0</v>
      </c>
      <c r="AI478">
        <v>0</v>
      </c>
      <c r="AJ478">
        <v>0</v>
      </c>
      <c r="AK478">
        <v>0</v>
      </c>
      <c r="AL478">
        <v>0</v>
      </c>
      <c r="AM478">
        <v>0</v>
      </c>
      <c r="AN478">
        <v>0</v>
      </c>
      <c r="AO478">
        <v>0</v>
      </c>
      <c r="AP478">
        <v>0</v>
      </c>
      <c r="AQ478">
        <v>0</v>
      </c>
      <c r="AR478">
        <v>0</v>
      </c>
      <c r="AS478">
        <v>0</v>
      </c>
      <c r="AT478">
        <v>0</v>
      </c>
      <c r="AU478">
        <v>0</v>
      </c>
      <c r="AV478">
        <v>0</v>
      </c>
      <c r="AW478">
        <v>0</v>
      </c>
      <c r="AX478">
        <v>0</v>
      </c>
      <c r="AY478">
        <v>0</v>
      </c>
      <c r="AZ478">
        <v>0</v>
      </c>
      <c r="BA478">
        <v>0</v>
      </c>
      <c r="BB478">
        <v>0</v>
      </c>
      <c r="BC478">
        <v>0</v>
      </c>
      <c r="BD478">
        <v>0</v>
      </c>
      <c r="BE478">
        <v>0</v>
      </c>
      <c r="BF478">
        <v>0</v>
      </c>
      <c r="BG478">
        <v>0</v>
      </c>
      <c r="BH478">
        <v>0</v>
      </c>
      <c r="BI478">
        <v>0</v>
      </c>
      <c r="BJ478">
        <v>0</v>
      </c>
      <c r="BK478">
        <v>0</v>
      </c>
      <c r="BL478">
        <v>0</v>
      </c>
      <c r="BM478">
        <v>0</v>
      </c>
      <c r="BN478">
        <v>0</v>
      </c>
      <c r="BO478">
        <v>0</v>
      </c>
      <c r="BP478">
        <v>0.5</v>
      </c>
      <c r="BQ478">
        <v>0</v>
      </c>
      <c r="BR478">
        <v>0</v>
      </c>
      <c r="BS478">
        <v>0</v>
      </c>
      <c r="BT478">
        <v>0</v>
      </c>
      <c r="BU478">
        <v>0.5</v>
      </c>
      <c r="BV478">
        <v>0</v>
      </c>
      <c r="BW478">
        <v>0</v>
      </c>
      <c r="BX478">
        <v>0</v>
      </c>
      <c r="BY478">
        <v>1</v>
      </c>
    </row>
    <row r="479" spans="1:77" hidden="1" x14ac:dyDescent="0.25">
      <c r="A479" t="str">
        <f t="shared" si="14"/>
        <v>201225 Gazdálkodási jellegű foglalkozásokI2 Általános Iskola 8 osztály</v>
      </c>
      <c r="B479" t="str">
        <f t="shared" si="15"/>
        <v>201225 Gazdálkodási jellegű foglalkozásokI2 Általános Iskola 8 osztály</v>
      </c>
      <c r="C479">
        <v>1306</v>
      </c>
      <c r="D479" t="s">
        <v>168</v>
      </c>
      <c r="E479" t="s">
        <v>169</v>
      </c>
      <c r="F479" s="4" t="s">
        <v>171</v>
      </c>
      <c r="G479">
        <v>0</v>
      </c>
      <c r="H479" t="s">
        <v>158</v>
      </c>
      <c r="I479">
        <v>623</v>
      </c>
      <c r="J479">
        <v>12</v>
      </c>
      <c r="K479" t="s">
        <v>79</v>
      </c>
      <c r="L479" t="s">
        <v>119</v>
      </c>
      <c r="M479">
        <v>0</v>
      </c>
      <c r="N479">
        <v>0</v>
      </c>
      <c r="O479">
        <v>0</v>
      </c>
      <c r="P479">
        <v>0</v>
      </c>
      <c r="Q479">
        <v>0</v>
      </c>
      <c r="R479">
        <v>0</v>
      </c>
      <c r="S479">
        <v>0</v>
      </c>
      <c r="T479">
        <v>0</v>
      </c>
      <c r="U479">
        <v>0</v>
      </c>
      <c r="V479">
        <v>0</v>
      </c>
      <c r="W479">
        <v>0</v>
      </c>
      <c r="X479">
        <v>0</v>
      </c>
      <c r="Y479">
        <v>0</v>
      </c>
      <c r="Z479">
        <v>0</v>
      </c>
      <c r="AA479">
        <v>0</v>
      </c>
      <c r="AB479">
        <v>0</v>
      </c>
      <c r="AC479">
        <v>0</v>
      </c>
      <c r="AD479">
        <v>0</v>
      </c>
      <c r="AE479">
        <v>0</v>
      </c>
      <c r="AF479">
        <v>0</v>
      </c>
      <c r="AG479">
        <v>0</v>
      </c>
      <c r="AH479">
        <v>0</v>
      </c>
      <c r="AI479">
        <v>0</v>
      </c>
      <c r="AJ479">
        <v>0</v>
      </c>
      <c r="AK479">
        <v>0</v>
      </c>
      <c r="AL479">
        <v>0</v>
      </c>
      <c r="AM479">
        <v>0</v>
      </c>
      <c r="AN479">
        <v>0</v>
      </c>
      <c r="AO479">
        <v>0</v>
      </c>
      <c r="AP479">
        <v>0</v>
      </c>
      <c r="AQ479">
        <v>0</v>
      </c>
      <c r="AR479">
        <v>0</v>
      </c>
      <c r="AS479">
        <v>0</v>
      </c>
      <c r="AT479">
        <v>0</v>
      </c>
      <c r="AU479">
        <v>0</v>
      </c>
      <c r="AV479">
        <v>0</v>
      </c>
      <c r="AW479">
        <v>0</v>
      </c>
      <c r="AX479">
        <v>0</v>
      </c>
      <c r="AY479">
        <v>0</v>
      </c>
      <c r="AZ479">
        <v>0</v>
      </c>
      <c r="BA479">
        <v>0</v>
      </c>
      <c r="BB479">
        <v>0</v>
      </c>
      <c r="BC479">
        <v>0</v>
      </c>
      <c r="BD479">
        <v>0</v>
      </c>
      <c r="BE479">
        <v>0</v>
      </c>
      <c r="BF479">
        <v>0</v>
      </c>
      <c r="BG479">
        <v>0</v>
      </c>
      <c r="BH479">
        <v>0</v>
      </c>
      <c r="BI479">
        <v>0</v>
      </c>
      <c r="BJ479">
        <v>0</v>
      </c>
      <c r="BK479">
        <v>0</v>
      </c>
      <c r="BL479">
        <v>0</v>
      </c>
      <c r="BM479">
        <v>0</v>
      </c>
      <c r="BN479">
        <v>0</v>
      </c>
      <c r="BO479">
        <v>0</v>
      </c>
      <c r="BP479">
        <v>0</v>
      </c>
      <c r="BQ479">
        <v>0</v>
      </c>
      <c r="BR479">
        <v>0</v>
      </c>
      <c r="BS479">
        <v>0</v>
      </c>
      <c r="BT479">
        <v>0</v>
      </c>
      <c r="BU479">
        <v>0</v>
      </c>
      <c r="BV479">
        <v>0</v>
      </c>
      <c r="BW479">
        <v>0</v>
      </c>
      <c r="BX479">
        <v>0</v>
      </c>
      <c r="BY479">
        <v>0</v>
      </c>
    </row>
    <row r="480" spans="1:77" hidden="1" x14ac:dyDescent="0.25">
      <c r="A480" t="str">
        <f t="shared" si="14"/>
        <v>201226 Jogi és társadalomtudományi foglalkozásokI2 Általános Iskola 8 osztály</v>
      </c>
      <c r="B480" t="str">
        <f t="shared" si="15"/>
        <v>201226 Jogi és társadalomtudományi foglalkozásokI2 Általános Iskola 8 osztály</v>
      </c>
      <c r="C480">
        <v>1307</v>
      </c>
      <c r="D480" t="s">
        <v>168</v>
      </c>
      <c r="E480" t="s">
        <v>169</v>
      </c>
      <c r="F480" s="4" t="s">
        <v>171</v>
      </c>
      <c r="G480">
        <v>0</v>
      </c>
      <c r="H480" t="s">
        <v>158</v>
      </c>
      <c r="I480">
        <v>624</v>
      </c>
      <c r="J480">
        <v>13</v>
      </c>
      <c r="K480" t="s">
        <v>80</v>
      </c>
      <c r="L480" t="s">
        <v>120</v>
      </c>
      <c r="M480">
        <v>0</v>
      </c>
      <c r="N480">
        <v>0</v>
      </c>
      <c r="O480">
        <v>0</v>
      </c>
      <c r="P480">
        <v>0</v>
      </c>
      <c r="Q480">
        <v>0</v>
      </c>
      <c r="R480">
        <v>0</v>
      </c>
      <c r="S480">
        <v>0</v>
      </c>
      <c r="T480">
        <v>0</v>
      </c>
      <c r="U480">
        <v>0</v>
      </c>
      <c r="V480">
        <v>0</v>
      </c>
      <c r="W480">
        <v>0</v>
      </c>
      <c r="X480">
        <v>0</v>
      </c>
      <c r="Y480">
        <v>0</v>
      </c>
      <c r="Z480">
        <v>0</v>
      </c>
      <c r="AA480">
        <v>0</v>
      </c>
      <c r="AB480">
        <v>0</v>
      </c>
      <c r="AC480">
        <v>0</v>
      </c>
      <c r="AD480">
        <v>0</v>
      </c>
      <c r="AE480">
        <v>0</v>
      </c>
      <c r="AF480">
        <v>0</v>
      </c>
      <c r="AG480">
        <v>0</v>
      </c>
      <c r="AH480">
        <v>0</v>
      </c>
      <c r="AI480">
        <v>0</v>
      </c>
      <c r="AJ480">
        <v>0</v>
      </c>
      <c r="AK480">
        <v>0</v>
      </c>
      <c r="AL480">
        <v>0</v>
      </c>
      <c r="AM480">
        <v>0</v>
      </c>
      <c r="AN480">
        <v>0</v>
      </c>
      <c r="AO480">
        <v>0</v>
      </c>
      <c r="AP480">
        <v>0</v>
      </c>
      <c r="AQ480">
        <v>0</v>
      </c>
      <c r="AR480">
        <v>0</v>
      </c>
      <c r="AS480">
        <v>0</v>
      </c>
      <c r="AT480">
        <v>0</v>
      </c>
      <c r="AU480">
        <v>0</v>
      </c>
      <c r="AV480">
        <v>0</v>
      </c>
      <c r="AW480">
        <v>0</v>
      </c>
      <c r="AX480">
        <v>0</v>
      </c>
      <c r="AY480">
        <v>0</v>
      </c>
      <c r="AZ480">
        <v>0</v>
      </c>
      <c r="BA480">
        <v>0</v>
      </c>
      <c r="BB480">
        <v>0</v>
      </c>
      <c r="BC480">
        <v>0</v>
      </c>
      <c r="BD480">
        <v>0</v>
      </c>
      <c r="BE480">
        <v>0</v>
      </c>
      <c r="BF480">
        <v>0</v>
      </c>
      <c r="BG480">
        <v>0</v>
      </c>
      <c r="BH480">
        <v>0</v>
      </c>
      <c r="BI480">
        <v>0</v>
      </c>
      <c r="BJ480">
        <v>0</v>
      </c>
      <c r="BK480">
        <v>0</v>
      </c>
      <c r="BL480">
        <v>0</v>
      </c>
      <c r="BM480">
        <v>0</v>
      </c>
      <c r="BN480">
        <v>0</v>
      </c>
      <c r="BO480">
        <v>0</v>
      </c>
      <c r="BP480">
        <v>0</v>
      </c>
      <c r="BQ480">
        <v>0</v>
      </c>
      <c r="BR480">
        <v>0</v>
      </c>
      <c r="BS480">
        <v>0</v>
      </c>
      <c r="BT480">
        <v>0</v>
      </c>
      <c r="BU480">
        <v>0</v>
      </c>
      <c r="BV480">
        <v>0</v>
      </c>
      <c r="BW480">
        <v>0</v>
      </c>
      <c r="BX480">
        <v>0</v>
      </c>
      <c r="BY480">
        <v>0</v>
      </c>
    </row>
    <row r="481" spans="1:77" hidden="1" x14ac:dyDescent="0.25">
      <c r="A481" t="str">
        <f t="shared" si="14"/>
        <v>201227 Kulturális, sport-, művészeti és vallási foglalkozások (felsőfokú képzettséghez kapcsolódó)I2 Általános Iskola 8 osztály</v>
      </c>
      <c r="B481" t="str">
        <f t="shared" si="15"/>
        <v>201227 Kulturális, sport-, művészeti és vallási foglalkozások (felsőfokú képzettséghez kapcsolódó)I2 Általános Iskola 8 osztály</v>
      </c>
      <c r="C481">
        <v>1308</v>
      </c>
      <c r="D481" t="s">
        <v>168</v>
      </c>
      <c r="E481" t="s">
        <v>169</v>
      </c>
      <c r="F481" s="4" t="s">
        <v>171</v>
      </c>
      <c r="G481">
        <v>0</v>
      </c>
      <c r="H481" t="s">
        <v>158</v>
      </c>
      <c r="I481">
        <v>625</v>
      </c>
      <c r="J481">
        <v>14</v>
      </c>
      <c r="K481" t="s">
        <v>121</v>
      </c>
      <c r="L481" t="s">
        <v>122</v>
      </c>
      <c r="M481">
        <v>0</v>
      </c>
      <c r="N481">
        <v>0</v>
      </c>
      <c r="O481">
        <v>0</v>
      </c>
      <c r="P481">
        <v>0</v>
      </c>
      <c r="Q481">
        <v>0</v>
      </c>
      <c r="R481">
        <v>0</v>
      </c>
      <c r="S481">
        <v>0</v>
      </c>
      <c r="T481">
        <v>0</v>
      </c>
      <c r="U481">
        <v>0</v>
      </c>
      <c r="V481">
        <v>0</v>
      </c>
      <c r="W481">
        <v>0</v>
      </c>
      <c r="X481">
        <v>0</v>
      </c>
      <c r="Y481">
        <v>0</v>
      </c>
      <c r="Z481">
        <v>0</v>
      </c>
      <c r="AA481">
        <v>0</v>
      </c>
      <c r="AB481">
        <v>0</v>
      </c>
      <c r="AC481">
        <v>0</v>
      </c>
      <c r="AD481">
        <v>0</v>
      </c>
      <c r="AE481">
        <v>0</v>
      </c>
      <c r="AF481">
        <v>0</v>
      </c>
      <c r="AG481">
        <v>0</v>
      </c>
      <c r="AH481">
        <v>0</v>
      </c>
      <c r="AI481">
        <v>0</v>
      </c>
      <c r="AJ481">
        <v>0</v>
      </c>
      <c r="AK481">
        <v>0</v>
      </c>
      <c r="AL481">
        <v>0</v>
      </c>
      <c r="AM481">
        <v>0</v>
      </c>
      <c r="AN481">
        <v>0</v>
      </c>
      <c r="AO481">
        <v>0</v>
      </c>
      <c r="AP481">
        <v>0</v>
      </c>
      <c r="AQ481">
        <v>0</v>
      </c>
      <c r="AR481">
        <v>0</v>
      </c>
      <c r="AS481">
        <v>0</v>
      </c>
      <c r="AT481">
        <v>0</v>
      </c>
      <c r="AU481">
        <v>0</v>
      </c>
      <c r="AV481">
        <v>0</v>
      </c>
      <c r="AW481">
        <v>0</v>
      </c>
      <c r="AX481">
        <v>0</v>
      </c>
      <c r="AY481">
        <v>0</v>
      </c>
      <c r="AZ481">
        <v>0</v>
      </c>
      <c r="BA481">
        <v>0</v>
      </c>
      <c r="BB481">
        <v>0</v>
      </c>
      <c r="BC481">
        <v>0</v>
      </c>
      <c r="BD481">
        <v>0</v>
      </c>
      <c r="BE481">
        <v>0</v>
      </c>
      <c r="BF481">
        <v>0</v>
      </c>
      <c r="BG481">
        <v>0</v>
      </c>
      <c r="BH481">
        <v>0</v>
      </c>
      <c r="BI481">
        <v>0</v>
      </c>
      <c r="BJ481">
        <v>0</v>
      </c>
      <c r="BK481">
        <v>0</v>
      </c>
      <c r="BL481">
        <v>0</v>
      </c>
      <c r="BM481">
        <v>0</v>
      </c>
      <c r="BN481">
        <v>0</v>
      </c>
      <c r="BO481">
        <v>0</v>
      </c>
      <c r="BP481">
        <v>0</v>
      </c>
      <c r="BQ481">
        <v>0</v>
      </c>
      <c r="BR481">
        <v>0</v>
      </c>
      <c r="BS481">
        <v>0</v>
      </c>
      <c r="BT481">
        <v>0</v>
      </c>
      <c r="BU481">
        <v>0</v>
      </c>
      <c r="BV481">
        <v>0</v>
      </c>
      <c r="BW481">
        <v>0</v>
      </c>
      <c r="BX481">
        <v>0</v>
      </c>
      <c r="BY481">
        <v>0</v>
      </c>
    </row>
    <row r="482" spans="1:77" hidden="1" x14ac:dyDescent="0.25">
      <c r="A482" t="str">
        <f t="shared" si="14"/>
        <v>201229 Egyéb magasan képzett ügyintézőkI2 Általános Iskola 8 osztály</v>
      </c>
      <c r="B482" t="str">
        <f t="shared" si="15"/>
        <v>201229 Egyéb magasan képzett ügyintézőkI2 Általános Iskola 8 osztály</v>
      </c>
      <c r="C482">
        <v>1309</v>
      </c>
      <c r="D482" t="s">
        <v>168</v>
      </c>
      <c r="E482" t="s">
        <v>169</v>
      </c>
      <c r="F482" s="4" t="s">
        <v>171</v>
      </c>
      <c r="G482">
        <v>0</v>
      </c>
      <c r="H482" t="s">
        <v>158</v>
      </c>
      <c r="I482">
        <v>626</v>
      </c>
      <c r="J482">
        <v>15</v>
      </c>
      <c r="K482" t="s">
        <v>81</v>
      </c>
      <c r="L482" t="s">
        <v>123</v>
      </c>
      <c r="M482">
        <v>0</v>
      </c>
      <c r="N482">
        <v>0</v>
      </c>
      <c r="O482">
        <v>0</v>
      </c>
      <c r="P482">
        <v>0</v>
      </c>
      <c r="Q482">
        <v>0</v>
      </c>
      <c r="R482">
        <v>0</v>
      </c>
      <c r="S482">
        <v>0</v>
      </c>
      <c r="T482">
        <v>0</v>
      </c>
      <c r="U482">
        <v>0</v>
      </c>
      <c r="V482">
        <v>0</v>
      </c>
      <c r="W482">
        <v>0</v>
      </c>
      <c r="X482">
        <v>0</v>
      </c>
      <c r="Y482">
        <v>0</v>
      </c>
      <c r="Z482">
        <v>0</v>
      </c>
      <c r="AA482">
        <v>0</v>
      </c>
      <c r="AB482">
        <v>0</v>
      </c>
      <c r="AC482">
        <v>0</v>
      </c>
      <c r="AD482">
        <v>0</v>
      </c>
      <c r="AE482">
        <v>0</v>
      </c>
      <c r="AF482">
        <v>0</v>
      </c>
      <c r="AG482">
        <v>0</v>
      </c>
      <c r="AH482">
        <v>0</v>
      </c>
      <c r="AI482">
        <v>0</v>
      </c>
      <c r="AJ482">
        <v>0</v>
      </c>
      <c r="AK482">
        <v>0</v>
      </c>
      <c r="AL482">
        <v>0</v>
      </c>
      <c r="AM482">
        <v>0</v>
      </c>
      <c r="AN482">
        <v>0</v>
      </c>
      <c r="AO482">
        <v>0</v>
      </c>
      <c r="AP482">
        <v>0</v>
      </c>
      <c r="AQ482">
        <v>0</v>
      </c>
      <c r="AR482">
        <v>0</v>
      </c>
      <c r="AS482">
        <v>0</v>
      </c>
      <c r="AT482">
        <v>0</v>
      </c>
      <c r="AU482">
        <v>0</v>
      </c>
      <c r="AV482">
        <v>0</v>
      </c>
      <c r="AW482">
        <v>0</v>
      </c>
      <c r="AX482">
        <v>0</v>
      </c>
      <c r="AY482">
        <v>0</v>
      </c>
      <c r="AZ482">
        <v>0</v>
      </c>
      <c r="BA482">
        <v>0</v>
      </c>
      <c r="BB482">
        <v>0</v>
      </c>
      <c r="BC482">
        <v>0</v>
      </c>
      <c r="BD482">
        <v>0</v>
      </c>
      <c r="BE482">
        <v>0</v>
      </c>
      <c r="BF482">
        <v>0</v>
      </c>
      <c r="BG482">
        <v>0</v>
      </c>
      <c r="BH482">
        <v>0</v>
      </c>
      <c r="BI482">
        <v>0</v>
      </c>
      <c r="BJ482">
        <v>0</v>
      </c>
      <c r="BK482">
        <v>0</v>
      </c>
      <c r="BL482">
        <v>0</v>
      </c>
      <c r="BM482">
        <v>0</v>
      </c>
      <c r="BN482">
        <v>0</v>
      </c>
      <c r="BO482">
        <v>0</v>
      </c>
      <c r="BP482">
        <v>0</v>
      </c>
      <c r="BQ482">
        <v>0</v>
      </c>
      <c r="BR482">
        <v>0</v>
      </c>
      <c r="BS482">
        <v>0</v>
      </c>
      <c r="BT482">
        <v>0</v>
      </c>
      <c r="BU482">
        <v>0</v>
      </c>
      <c r="BV482">
        <v>0</v>
      </c>
      <c r="BW482">
        <v>0</v>
      </c>
      <c r="BX482">
        <v>0</v>
      </c>
      <c r="BY482">
        <v>0</v>
      </c>
    </row>
    <row r="483" spans="1:77" hidden="1" x14ac:dyDescent="0.25">
      <c r="A483" t="str">
        <f t="shared" si="14"/>
        <v>201231 Technikusok és hasonló műszaki foglalkozásokI2 Általános Iskola 8 osztály</v>
      </c>
      <c r="B483" t="str">
        <f t="shared" si="15"/>
        <v>201231 Technikusok és hasonló műszaki foglalkozásokI2 Általános Iskola 8 osztály</v>
      </c>
      <c r="C483">
        <v>1310</v>
      </c>
      <c r="D483" t="s">
        <v>168</v>
      </c>
      <c r="E483" t="s">
        <v>169</v>
      </c>
      <c r="F483" s="4" t="s">
        <v>171</v>
      </c>
      <c r="G483">
        <v>0</v>
      </c>
      <c r="H483" t="s">
        <v>158</v>
      </c>
      <c r="I483">
        <v>627</v>
      </c>
      <c r="J483">
        <v>16</v>
      </c>
      <c r="K483" t="s">
        <v>82</v>
      </c>
      <c r="L483" t="s">
        <v>83</v>
      </c>
      <c r="M483">
        <v>0</v>
      </c>
      <c r="N483">
        <v>0</v>
      </c>
      <c r="O483">
        <v>0</v>
      </c>
      <c r="P483">
        <v>0</v>
      </c>
      <c r="Q483">
        <v>0</v>
      </c>
      <c r="R483">
        <v>0</v>
      </c>
      <c r="S483">
        <v>0</v>
      </c>
      <c r="T483">
        <v>0</v>
      </c>
      <c r="U483">
        <v>0</v>
      </c>
      <c r="V483">
        <v>0</v>
      </c>
      <c r="W483">
        <v>0</v>
      </c>
      <c r="X483">
        <v>0</v>
      </c>
      <c r="Y483">
        <v>0</v>
      </c>
      <c r="Z483">
        <v>0</v>
      </c>
      <c r="AA483">
        <v>0</v>
      </c>
      <c r="AB483">
        <v>0</v>
      </c>
      <c r="AC483">
        <v>0</v>
      </c>
      <c r="AD483">
        <v>0</v>
      </c>
      <c r="AE483">
        <v>0</v>
      </c>
      <c r="AF483">
        <v>1.1666666666666665</v>
      </c>
      <c r="AG483">
        <v>0</v>
      </c>
      <c r="AH483">
        <v>0</v>
      </c>
      <c r="AI483">
        <v>0</v>
      </c>
      <c r="AJ483">
        <v>0</v>
      </c>
      <c r="AK483">
        <v>0</v>
      </c>
      <c r="AL483">
        <v>18.5</v>
      </c>
      <c r="AM483">
        <v>0</v>
      </c>
      <c r="AN483">
        <v>0</v>
      </c>
      <c r="AO483">
        <v>0</v>
      </c>
      <c r="AP483">
        <v>0</v>
      </c>
      <c r="AQ483">
        <v>0</v>
      </c>
      <c r="AR483">
        <v>0</v>
      </c>
      <c r="AS483">
        <v>0</v>
      </c>
      <c r="AT483">
        <v>5</v>
      </c>
      <c r="AU483">
        <v>0</v>
      </c>
      <c r="AV483">
        <v>0</v>
      </c>
      <c r="AW483">
        <v>0</v>
      </c>
      <c r="AX483">
        <v>0</v>
      </c>
      <c r="AY483">
        <v>0</v>
      </c>
      <c r="AZ483">
        <v>0</v>
      </c>
      <c r="BA483">
        <v>0</v>
      </c>
      <c r="BB483">
        <v>0</v>
      </c>
      <c r="BC483">
        <v>0</v>
      </c>
      <c r="BD483">
        <v>1</v>
      </c>
      <c r="BE483">
        <v>0</v>
      </c>
      <c r="BF483">
        <v>0</v>
      </c>
      <c r="BG483">
        <v>0</v>
      </c>
      <c r="BH483">
        <v>0</v>
      </c>
      <c r="BI483">
        <v>0</v>
      </c>
      <c r="BJ483">
        <v>0</v>
      </c>
      <c r="BK483">
        <v>0</v>
      </c>
      <c r="BL483">
        <v>0</v>
      </c>
      <c r="BM483">
        <v>0</v>
      </c>
      <c r="BN483">
        <v>0</v>
      </c>
      <c r="BO483">
        <v>13</v>
      </c>
      <c r="BP483">
        <v>31</v>
      </c>
      <c r="BQ483">
        <v>4</v>
      </c>
      <c r="BR483">
        <v>6</v>
      </c>
      <c r="BS483">
        <v>2</v>
      </c>
      <c r="BT483">
        <v>5</v>
      </c>
      <c r="BU483">
        <v>0</v>
      </c>
      <c r="BV483">
        <v>0</v>
      </c>
      <c r="BW483">
        <v>6</v>
      </c>
      <c r="BX483">
        <v>0</v>
      </c>
      <c r="BY483">
        <v>92.666666666666671</v>
      </c>
    </row>
    <row r="484" spans="1:77" hidden="1" x14ac:dyDescent="0.25">
      <c r="A484" t="str">
        <f t="shared" si="14"/>
        <v>201232 Szakmai irányítók, felügyelőkI2 Általános Iskola 8 osztály</v>
      </c>
      <c r="B484" t="str">
        <f t="shared" si="15"/>
        <v>201232 Szakmai irányítók, felügyelőkI2 Általános Iskola 8 osztály</v>
      </c>
      <c r="C484">
        <v>1311</v>
      </c>
      <c r="D484" t="s">
        <v>168</v>
      </c>
      <c r="E484" t="s">
        <v>169</v>
      </c>
      <c r="F484" s="4" t="s">
        <v>171</v>
      </c>
      <c r="G484">
        <v>0</v>
      </c>
      <c r="H484" t="s">
        <v>158</v>
      </c>
      <c r="I484">
        <v>628</v>
      </c>
      <c r="J484">
        <v>17</v>
      </c>
      <c r="K484" t="s">
        <v>84</v>
      </c>
      <c r="L484" t="s">
        <v>124</v>
      </c>
      <c r="M484">
        <v>0</v>
      </c>
      <c r="N484">
        <v>0</v>
      </c>
      <c r="O484">
        <v>0</v>
      </c>
      <c r="P484">
        <v>0</v>
      </c>
      <c r="Q484">
        <v>22</v>
      </c>
      <c r="R484">
        <v>0</v>
      </c>
      <c r="S484">
        <v>0</v>
      </c>
      <c r="T484">
        <v>0</v>
      </c>
      <c r="U484">
        <v>0</v>
      </c>
      <c r="V484">
        <v>0</v>
      </c>
      <c r="W484">
        <v>0</v>
      </c>
      <c r="X484">
        <v>0</v>
      </c>
      <c r="Y484">
        <v>0</v>
      </c>
      <c r="Z484">
        <v>0</v>
      </c>
      <c r="AA484">
        <v>0</v>
      </c>
      <c r="AB484">
        <v>0</v>
      </c>
      <c r="AC484">
        <v>0</v>
      </c>
      <c r="AD484">
        <v>0</v>
      </c>
      <c r="AE484">
        <v>0</v>
      </c>
      <c r="AF484">
        <v>0</v>
      </c>
      <c r="AG484">
        <v>0</v>
      </c>
      <c r="AH484">
        <v>0</v>
      </c>
      <c r="AI484">
        <v>5.5</v>
      </c>
      <c r="AJ484">
        <v>0</v>
      </c>
      <c r="AK484">
        <v>5</v>
      </c>
      <c r="AL484">
        <v>5</v>
      </c>
      <c r="AM484">
        <v>0</v>
      </c>
      <c r="AN484">
        <v>0</v>
      </c>
      <c r="AO484">
        <v>0</v>
      </c>
      <c r="AP484">
        <v>0</v>
      </c>
      <c r="AQ484">
        <v>0</v>
      </c>
      <c r="AR484">
        <v>0</v>
      </c>
      <c r="AS484">
        <v>0</v>
      </c>
      <c r="AT484">
        <v>0</v>
      </c>
      <c r="AU484">
        <v>0</v>
      </c>
      <c r="AV484">
        <v>10</v>
      </c>
      <c r="AW484">
        <v>0</v>
      </c>
      <c r="AX484">
        <v>0</v>
      </c>
      <c r="AY484">
        <v>0</v>
      </c>
      <c r="AZ484">
        <v>0</v>
      </c>
      <c r="BA484">
        <v>0</v>
      </c>
      <c r="BB484">
        <v>0</v>
      </c>
      <c r="BC484">
        <v>0</v>
      </c>
      <c r="BD484">
        <v>0</v>
      </c>
      <c r="BE484">
        <v>0</v>
      </c>
      <c r="BF484">
        <v>0</v>
      </c>
      <c r="BG484">
        <v>0</v>
      </c>
      <c r="BH484">
        <v>0</v>
      </c>
      <c r="BI484">
        <v>0</v>
      </c>
      <c r="BJ484">
        <v>0</v>
      </c>
      <c r="BK484">
        <v>0</v>
      </c>
      <c r="BL484">
        <v>0</v>
      </c>
      <c r="BM484">
        <v>0</v>
      </c>
      <c r="BN484">
        <v>0</v>
      </c>
      <c r="BO484">
        <v>0</v>
      </c>
      <c r="BP484">
        <v>1</v>
      </c>
      <c r="BQ484">
        <v>0</v>
      </c>
      <c r="BR484">
        <v>0</v>
      </c>
      <c r="BS484">
        <v>0</v>
      </c>
      <c r="BT484">
        <v>0</v>
      </c>
      <c r="BU484">
        <v>0</v>
      </c>
      <c r="BV484">
        <v>0</v>
      </c>
      <c r="BW484">
        <v>0</v>
      </c>
      <c r="BX484">
        <v>0</v>
      </c>
      <c r="BY484">
        <v>48.5</v>
      </c>
    </row>
    <row r="485" spans="1:77" hidden="1" x14ac:dyDescent="0.25">
      <c r="A485" t="str">
        <f t="shared" si="14"/>
        <v>201233 Egészségügyi foglalkozásokI2 Általános Iskola 8 osztály</v>
      </c>
      <c r="B485" t="str">
        <f t="shared" si="15"/>
        <v>201233 Egészségügyi foglalkozásokI2 Általános Iskola 8 osztály</v>
      </c>
      <c r="C485">
        <v>1312</v>
      </c>
      <c r="D485" t="s">
        <v>168</v>
      </c>
      <c r="E485" t="s">
        <v>169</v>
      </c>
      <c r="F485" s="4" t="s">
        <v>171</v>
      </c>
      <c r="G485">
        <v>0</v>
      </c>
      <c r="H485" t="s">
        <v>158</v>
      </c>
      <c r="I485">
        <v>629</v>
      </c>
      <c r="J485">
        <v>18</v>
      </c>
      <c r="K485" t="s">
        <v>85</v>
      </c>
      <c r="L485" t="s">
        <v>125</v>
      </c>
      <c r="M485">
        <v>0</v>
      </c>
      <c r="N485">
        <v>0</v>
      </c>
      <c r="O485">
        <v>0</v>
      </c>
      <c r="P485">
        <v>0</v>
      </c>
      <c r="Q485">
        <v>0</v>
      </c>
      <c r="R485">
        <v>0</v>
      </c>
      <c r="S485">
        <v>0</v>
      </c>
      <c r="T485">
        <v>0</v>
      </c>
      <c r="U485">
        <v>0</v>
      </c>
      <c r="V485">
        <v>0</v>
      </c>
      <c r="W485">
        <v>0</v>
      </c>
      <c r="X485">
        <v>0</v>
      </c>
      <c r="Y485">
        <v>0</v>
      </c>
      <c r="Z485">
        <v>0</v>
      </c>
      <c r="AA485">
        <v>0</v>
      </c>
      <c r="AB485">
        <v>0</v>
      </c>
      <c r="AC485">
        <v>0</v>
      </c>
      <c r="AD485">
        <v>0</v>
      </c>
      <c r="AE485">
        <v>0</v>
      </c>
      <c r="AF485">
        <v>3</v>
      </c>
      <c r="AG485">
        <v>0</v>
      </c>
      <c r="AH485">
        <v>0</v>
      </c>
      <c r="AI485">
        <v>0</v>
      </c>
      <c r="AJ485">
        <v>0</v>
      </c>
      <c r="AK485">
        <v>0</v>
      </c>
      <c r="AL485">
        <v>0</v>
      </c>
      <c r="AM485">
        <v>24.75</v>
      </c>
      <c r="AN485">
        <v>0</v>
      </c>
      <c r="AO485">
        <v>0</v>
      </c>
      <c r="AP485">
        <v>0</v>
      </c>
      <c r="AQ485">
        <v>0</v>
      </c>
      <c r="AR485">
        <v>0</v>
      </c>
      <c r="AS485">
        <v>0</v>
      </c>
      <c r="AT485">
        <v>3</v>
      </c>
      <c r="AU485">
        <v>0</v>
      </c>
      <c r="AV485">
        <v>0</v>
      </c>
      <c r="AW485">
        <v>0</v>
      </c>
      <c r="AX485">
        <v>0</v>
      </c>
      <c r="AY485">
        <v>0</v>
      </c>
      <c r="AZ485">
        <v>0</v>
      </c>
      <c r="BA485">
        <v>0</v>
      </c>
      <c r="BB485">
        <v>0</v>
      </c>
      <c r="BC485">
        <v>0</v>
      </c>
      <c r="BD485">
        <v>0</v>
      </c>
      <c r="BE485">
        <v>0</v>
      </c>
      <c r="BF485">
        <v>0</v>
      </c>
      <c r="BG485">
        <v>0</v>
      </c>
      <c r="BH485">
        <v>0</v>
      </c>
      <c r="BI485">
        <v>0</v>
      </c>
      <c r="BJ485">
        <v>0</v>
      </c>
      <c r="BK485">
        <v>0</v>
      </c>
      <c r="BL485">
        <v>0</v>
      </c>
      <c r="BM485">
        <v>0</v>
      </c>
      <c r="BN485">
        <v>0</v>
      </c>
      <c r="BO485">
        <v>19</v>
      </c>
      <c r="BP485">
        <v>75.5</v>
      </c>
      <c r="BQ485">
        <v>388</v>
      </c>
      <c r="BR485">
        <v>165</v>
      </c>
      <c r="BS485">
        <v>0</v>
      </c>
      <c r="BT485">
        <v>1</v>
      </c>
      <c r="BU485">
        <v>0.25</v>
      </c>
      <c r="BV485">
        <v>0</v>
      </c>
      <c r="BW485">
        <v>0</v>
      </c>
      <c r="BX485">
        <v>0</v>
      </c>
      <c r="BY485">
        <v>679.5</v>
      </c>
    </row>
    <row r="486" spans="1:77" hidden="1" x14ac:dyDescent="0.25">
      <c r="A486" t="str">
        <f t="shared" si="14"/>
        <v>201234 Oktatási asszisztensekI2 Általános Iskola 8 osztály</v>
      </c>
      <c r="B486" t="str">
        <f t="shared" si="15"/>
        <v>201234 Oktatási asszisztensekI2 Általános Iskola 8 osztály</v>
      </c>
      <c r="C486">
        <v>1313</v>
      </c>
      <c r="D486" t="s">
        <v>168</v>
      </c>
      <c r="E486" t="s">
        <v>169</v>
      </c>
      <c r="F486" s="4" t="s">
        <v>171</v>
      </c>
      <c r="G486">
        <v>0</v>
      </c>
      <c r="H486" t="s">
        <v>158</v>
      </c>
      <c r="I486">
        <v>630</v>
      </c>
      <c r="J486">
        <v>19</v>
      </c>
      <c r="K486" t="s">
        <v>86</v>
      </c>
      <c r="L486" t="s">
        <v>126</v>
      </c>
      <c r="M486">
        <v>0</v>
      </c>
      <c r="N486">
        <v>0</v>
      </c>
      <c r="O486">
        <v>0</v>
      </c>
      <c r="P486">
        <v>0</v>
      </c>
      <c r="Q486">
        <v>0</v>
      </c>
      <c r="R486">
        <v>0</v>
      </c>
      <c r="S486">
        <v>0</v>
      </c>
      <c r="T486">
        <v>0</v>
      </c>
      <c r="U486">
        <v>0</v>
      </c>
      <c r="V486">
        <v>0</v>
      </c>
      <c r="W486">
        <v>0</v>
      </c>
      <c r="X486">
        <v>0</v>
      </c>
      <c r="Y486">
        <v>0</v>
      </c>
      <c r="Z486">
        <v>0</v>
      </c>
      <c r="AA486">
        <v>0</v>
      </c>
      <c r="AB486">
        <v>0</v>
      </c>
      <c r="AC486">
        <v>0</v>
      </c>
      <c r="AD486">
        <v>0</v>
      </c>
      <c r="AE486">
        <v>0</v>
      </c>
      <c r="AF486">
        <v>0</v>
      </c>
      <c r="AG486">
        <v>0</v>
      </c>
      <c r="AH486">
        <v>0</v>
      </c>
      <c r="AI486">
        <v>0</v>
      </c>
      <c r="AJ486">
        <v>0</v>
      </c>
      <c r="AK486">
        <v>0</v>
      </c>
      <c r="AL486">
        <v>0</v>
      </c>
      <c r="AM486">
        <v>0</v>
      </c>
      <c r="AN486">
        <v>0</v>
      </c>
      <c r="AO486">
        <v>0</v>
      </c>
      <c r="AP486">
        <v>0</v>
      </c>
      <c r="AQ486">
        <v>0</v>
      </c>
      <c r="AR486">
        <v>0</v>
      </c>
      <c r="AS486">
        <v>0</v>
      </c>
      <c r="AT486">
        <v>0</v>
      </c>
      <c r="AU486">
        <v>0</v>
      </c>
      <c r="AV486">
        <v>0</v>
      </c>
      <c r="AW486">
        <v>0</v>
      </c>
      <c r="AX486">
        <v>0</v>
      </c>
      <c r="AY486">
        <v>0</v>
      </c>
      <c r="AZ486">
        <v>0</v>
      </c>
      <c r="BA486">
        <v>0</v>
      </c>
      <c r="BB486">
        <v>0</v>
      </c>
      <c r="BC486">
        <v>0</v>
      </c>
      <c r="BD486">
        <v>0</v>
      </c>
      <c r="BE486">
        <v>0</v>
      </c>
      <c r="BF486">
        <v>0</v>
      </c>
      <c r="BG486">
        <v>0</v>
      </c>
      <c r="BH486">
        <v>0</v>
      </c>
      <c r="BI486">
        <v>0</v>
      </c>
      <c r="BJ486">
        <v>0</v>
      </c>
      <c r="BK486">
        <v>0</v>
      </c>
      <c r="BL486">
        <v>0</v>
      </c>
      <c r="BM486">
        <v>0</v>
      </c>
      <c r="BN486">
        <v>0</v>
      </c>
      <c r="BO486">
        <v>12</v>
      </c>
      <c r="BP486">
        <v>26</v>
      </c>
      <c r="BQ486">
        <v>0</v>
      </c>
      <c r="BR486">
        <v>1</v>
      </c>
      <c r="BS486">
        <v>0</v>
      </c>
      <c r="BT486">
        <v>0</v>
      </c>
      <c r="BU486">
        <v>0</v>
      </c>
      <c r="BV486">
        <v>0</v>
      </c>
      <c r="BW486">
        <v>0</v>
      </c>
      <c r="BX486">
        <v>0</v>
      </c>
      <c r="BY486">
        <v>39</v>
      </c>
    </row>
    <row r="487" spans="1:77" hidden="1" x14ac:dyDescent="0.25">
      <c r="A487" t="str">
        <f t="shared" si="14"/>
        <v>201235 Szociális gondozási és munkaerő-piaci szolgáltatási foglalkozásokI2 Általános Iskola 8 osztály</v>
      </c>
      <c r="B487" t="str">
        <f t="shared" si="15"/>
        <v>201235 Szociális gondozási és munkaerő-piaci szolgáltatási foglalkozásokI2 Általános Iskola 8 osztály</v>
      </c>
      <c r="C487">
        <v>1314</v>
      </c>
      <c r="D487" t="s">
        <v>168</v>
      </c>
      <c r="E487" t="s">
        <v>169</v>
      </c>
      <c r="F487" s="4" t="s">
        <v>171</v>
      </c>
      <c r="G487">
        <v>0</v>
      </c>
      <c r="H487" t="s">
        <v>158</v>
      </c>
      <c r="I487">
        <v>631</v>
      </c>
      <c r="J487">
        <v>20</v>
      </c>
      <c r="K487" t="s">
        <v>87</v>
      </c>
      <c r="L487" t="s">
        <v>127</v>
      </c>
      <c r="M487">
        <v>0</v>
      </c>
      <c r="N487">
        <v>0</v>
      </c>
      <c r="O487">
        <v>0</v>
      </c>
      <c r="P487">
        <v>0</v>
      </c>
      <c r="Q487">
        <v>0</v>
      </c>
      <c r="R487">
        <v>0</v>
      </c>
      <c r="S487">
        <v>0</v>
      </c>
      <c r="T487">
        <v>0</v>
      </c>
      <c r="U487">
        <v>0</v>
      </c>
      <c r="V487">
        <v>0</v>
      </c>
      <c r="W487">
        <v>0</v>
      </c>
      <c r="X487">
        <v>0</v>
      </c>
      <c r="Y487">
        <v>0</v>
      </c>
      <c r="Z487">
        <v>0</v>
      </c>
      <c r="AA487">
        <v>0</v>
      </c>
      <c r="AB487">
        <v>0</v>
      </c>
      <c r="AC487">
        <v>0</v>
      </c>
      <c r="AD487">
        <v>0</v>
      </c>
      <c r="AE487">
        <v>0</v>
      </c>
      <c r="AF487">
        <v>0</v>
      </c>
      <c r="AG487">
        <v>0</v>
      </c>
      <c r="AH487">
        <v>0</v>
      </c>
      <c r="AI487">
        <v>0</v>
      </c>
      <c r="AJ487">
        <v>0</v>
      </c>
      <c r="AK487">
        <v>0</v>
      </c>
      <c r="AL487">
        <v>0</v>
      </c>
      <c r="AM487">
        <v>0</v>
      </c>
      <c r="AN487">
        <v>0</v>
      </c>
      <c r="AO487">
        <v>0</v>
      </c>
      <c r="AP487">
        <v>0</v>
      </c>
      <c r="AQ487">
        <v>0</v>
      </c>
      <c r="AR487">
        <v>0</v>
      </c>
      <c r="AS487">
        <v>0</v>
      </c>
      <c r="AT487">
        <v>0</v>
      </c>
      <c r="AU487">
        <v>0</v>
      </c>
      <c r="AV487">
        <v>1</v>
      </c>
      <c r="AW487">
        <v>0</v>
      </c>
      <c r="AX487">
        <v>0</v>
      </c>
      <c r="AY487">
        <v>0</v>
      </c>
      <c r="AZ487">
        <v>0</v>
      </c>
      <c r="BA487">
        <v>0</v>
      </c>
      <c r="BB487">
        <v>0</v>
      </c>
      <c r="BC487">
        <v>0</v>
      </c>
      <c r="BD487">
        <v>0</v>
      </c>
      <c r="BE487">
        <v>0</v>
      </c>
      <c r="BF487">
        <v>4</v>
      </c>
      <c r="BG487">
        <v>0</v>
      </c>
      <c r="BH487">
        <v>0</v>
      </c>
      <c r="BI487">
        <v>0</v>
      </c>
      <c r="BJ487">
        <v>0</v>
      </c>
      <c r="BK487">
        <v>0</v>
      </c>
      <c r="BL487">
        <v>0</v>
      </c>
      <c r="BM487">
        <v>0</v>
      </c>
      <c r="BN487">
        <v>0</v>
      </c>
      <c r="BO487">
        <v>296</v>
      </c>
      <c r="BP487">
        <v>325</v>
      </c>
      <c r="BQ487">
        <v>28</v>
      </c>
      <c r="BR487">
        <v>1625</v>
      </c>
      <c r="BS487">
        <v>0</v>
      </c>
      <c r="BT487">
        <v>0</v>
      </c>
      <c r="BU487">
        <v>0</v>
      </c>
      <c r="BV487">
        <v>0</v>
      </c>
      <c r="BW487">
        <v>0</v>
      </c>
      <c r="BX487">
        <v>0</v>
      </c>
      <c r="BY487">
        <v>2279</v>
      </c>
    </row>
    <row r="488" spans="1:77" hidden="1" x14ac:dyDescent="0.25">
      <c r="A488" t="str">
        <f t="shared" si="14"/>
        <v>201236 Üzleti jellegű szolgáltatások ügyintézői, hatósági ügyintézők, ügynökökI2 Általános Iskola 8 osztály</v>
      </c>
      <c r="B488" t="str">
        <f t="shared" si="15"/>
        <v>201236 Üzleti jellegű szolgáltatások ügyintézői, hatósági ügyintézők, ügynökökI2 Általános Iskola 8 osztály</v>
      </c>
      <c r="C488">
        <v>1315</v>
      </c>
      <c r="D488" t="s">
        <v>168</v>
      </c>
      <c r="E488" t="s">
        <v>169</v>
      </c>
      <c r="F488" s="4" t="s">
        <v>171</v>
      </c>
      <c r="G488">
        <v>0</v>
      </c>
      <c r="H488" t="s">
        <v>158</v>
      </c>
      <c r="I488">
        <v>632</v>
      </c>
      <c r="J488">
        <v>21</v>
      </c>
      <c r="K488" t="s">
        <v>88</v>
      </c>
      <c r="L488" t="s">
        <v>128</v>
      </c>
      <c r="M488">
        <v>0</v>
      </c>
      <c r="N488">
        <v>0</v>
      </c>
      <c r="O488">
        <v>0</v>
      </c>
      <c r="P488">
        <v>0</v>
      </c>
      <c r="Q488">
        <v>0</v>
      </c>
      <c r="R488">
        <v>0</v>
      </c>
      <c r="S488">
        <v>0</v>
      </c>
      <c r="T488">
        <v>0</v>
      </c>
      <c r="U488">
        <v>0</v>
      </c>
      <c r="V488">
        <v>0</v>
      </c>
      <c r="W488">
        <v>0</v>
      </c>
      <c r="X488">
        <v>0</v>
      </c>
      <c r="Y488">
        <v>0</v>
      </c>
      <c r="Z488">
        <v>0</v>
      </c>
      <c r="AA488">
        <v>0</v>
      </c>
      <c r="AB488">
        <v>0</v>
      </c>
      <c r="AC488">
        <v>0</v>
      </c>
      <c r="AD488">
        <v>0</v>
      </c>
      <c r="AE488">
        <v>0</v>
      </c>
      <c r="AF488">
        <v>0</v>
      </c>
      <c r="AG488">
        <v>0</v>
      </c>
      <c r="AH488">
        <v>0</v>
      </c>
      <c r="AI488">
        <v>0</v>
      </c>
      <c r="AJ488">
        <v>0</v>
      </c>
      <c r="AK488">
        <v>0</v>
      </c>
      <c r="AL488">
        <v>0</v>
      </c>
      <c r="AM488">
        <v>0</v>
      </c>
      <c r="AN488">
        <v>0</v>
      </c>
      <c r="AO488">
        <v>0</v>
      </c>
      <c r="AP488">
        <v>0</v>
      </c>
      <c r="AQ488">
        <v>0</v>
      </c>
      <c r="AR488">
        <v>0</v>
      </c>
      <c r="AS488">
        <v>0</v>
      </c>
      <c r="AT488">
        <v>0</v>
      </c>
      <c r="AU488">
        <v>0</v>
      </c>
      <c r="AV488">
        <v>0</v>
      </c>
      <c r="AW488">
        <v>0</v>
      </c>
      <c r="AX488">
        <v>0</v>
      </c>
      <c r="AY488">
        <v>0</v>
      </c>
      <c r="AZ488">
        <v>0</v>
      </c>
      <c r="BA488">
        <v>0</v>
      </c>
      <c r="BB488">
        <v>0</v>
      </c>
      <c r="BC488">
        <v>0</v>
      </c>
      <c r="BD488">
        <v>0</v>
      </c>
      <c r="BE488">
        <v>0</v>
      </c>
      <c r="BF488">
        <v>0</v>
      </c>
      <c r="BG488">
        <v>0</v>
      </c>
      <c r="BH488">
        <v>0</v>
      </c>
      <c r="BI488">
        <v>0</v>
      </c>
      <c r="BJ488">
        <v>0</v>
      </c>
      <c r="BK488">
        <v>0</v>
      </c>
      <c r="BL488">
        <v>0</v>
      </c>
      <c r="BM488">
        <v>0</v>
      </c>
      <c r="BN488">
        <v>0</v>
      </c>
      <c r="BO488">
        <v>15</v>
      </c>
      <c r="BP488">
        <v>14</v>
      </c>
      <c r="BQ488">
        <v>8</v>
      </c>
      <c r="BR488">
        <v>3</v>
      </c>
      <c r="BS488">
        <v>2</v>
      </c>
      <c r="BT488">
        <v>0</v>
      </c>
      <c r="BU488">
        <v>0</v>
      </c>
      <c r="BV488">
        <v>0</v>
      </c>
      <c r="BW488">
        <v>0</v>
      </c>
      <c r="BX488">
        <v>0</v>
      </c>
      <c r="BY488">
        <v>42</v>
      </c>
    </row>
    <row r="489" spans="1:77" hidden="1" x14ac:dyDescent="0.25">
      <c r="A489" t="str">
        <f t="shared" si="14"/>
        <v>201237 Művészeti, kulturális, sport- és vallási foglalkozásokI2 Általános Iskola 8 osztály</v>
      </c>
      <c r="B489" t="str">
        <f t="shared" si="15"/>
        <v>201237 Művészeti, kulturális, sport- és vallási foglalkozásokI2 Általános Iskola 8 osztály</v>
      </c>
      <c r="C489">
        <v>1316</v>
      </c>
      <c r="D489" t="s">
        <v>168</v>
      </c>
      <c r="E489" t="s">
        <v>169</v>
      </c>
      <c r="F489" s="4" t="s">
        <v>171</v>
      </c>
      <c r="G489">
        <v>0</v>
      </c>
      <c r="H489" t="s">
        <v>158</v>
      </c>
      <c r="I489">
        <v>633</v>
      </c>
      <c r="J489">
        <v>22</v>
      </c>
      <c r="K489" t="s">
        <v>89</v>
      </c>
      <c r="L489" t="s">
        <v>129</v>
      </c>
      <c r="M489">
        <v>0</v>
      </c>
      <c r="N489">
        <v>0</v>
      </c>
      <c r="O489">
        <v>0</v>
      </c>
      <c r="P489">
        <v>0</v>
      </c>
      <c r="Q489">
        <v>0</v>
      </c>
      <c r="R489">
        <v>0</v>
      </c>
      <c r="S489">
        <v>0</v>
      </c>
      <c r="T489">
        <v>0</v>
      </c>
      <c r="U489">
        <v>0</v>
      </c>
      <c r="V489">
        <v>0</v>
      </c>
      <c r="W489">
        <v>0</v>
      </c>
      <c r="X489">
        <v>0</v>
      </c>
      <c r="Y489">
        <v>0</v>
      </c>
      <c r="Z489">
        <v>0</v>
      </c>
      <c r="AA489">
        <v>0</v>
      </c>
      <c r="AB489">
        <v>0</v>
      </c>
      <c r="AC489">
        <v>0</v>
      </c>
      <c r="AD489">
        <v>0</v>
      </c>
      <c r="AE489">
        <v>0</v>
      </c>
      <c r="AF489">
        <v>0</v>
      </c>
      <c r="AG489">
        <v>0</v>
      </c>
      <c r="AH489">
        <v>0</v>
      </c>
      <c r="AI489">
        <v>0</v>
      </c>
      <c r="AJ489">
        <v>0</v>
      </c>
      <c r="AK489">
        <v>0</v>
      </c>
      <c r="AL489">
        <v>0</v>
      </c>
      <c r="AM489">
        <v>0</v>
      </c>
      <c r="AN489">
        <v>0</v>
      </c>
      <c r="AO489">
        <v>0</v>
      </c>
      <c r="AP489">
        <v>74.25</v>
      </c>
      <c r="AQ489">
        <v>0</v>
      </c>
      <c r="AR489">
        <v>0</v>
      </c>
      <c r="AS489">
        <v>0</v>
      </c>
      <c r="AT489">
        <v>0</v>
      </c>
      <c r="AU489">
        <v>0</v>
      </c>
      <c r="AV489">
        <v>0</v>
      </c>
      <c r="AW489">
        <v>0</v>
      </c>
      <c r="AX489">
        <v>0</v>
      </c>
      <c r="AY489">
        <v>0</v>
      </c>
      <c r="AZ489">
        <v>0</v>
      </c>
      <c r="BA489">
        <v>0</v>
      </c>
      <c r="BB489">
        <v>0</v>
      </c>
      <c r="BC489">
        <v>0</v>
      </c>
      <c r="BD489">
        <v>0</v>
      </c>
      <c r="BE489">
        <v>0</v>
      </c>
      <c r="BF489">
        <v>0</v>
      </c>
      <c r="BG489">
        <v>0</v>
      </c>
      <c r="BH489">
        <v>0</v>
      </c>
      <c r="BI489">
        <v>0</v>
      </c>
      <c r="BJ489">
        <v>0</v>
      </c>
      <c r="BK489">
        <v>0</v>
      </c>
      <c r="BL489">
        <v>0</v>
      </c>
      <c r="BM489">
        <v>0</v>
      </c>
      <c r="BN489">
        <v>0</v>
      </c>
      <c r="BO489">
        <v>4</v>
      </c>
      <c r="BP489">
        <v>0</v>
      </c>
      <c r="BQ489">
        <v>1</v>
      </c>
      <c r="BR489">
        <v>0</v>
      </c>
      <c r="BS489">
        <v>109</v>
      </c>
      <c r="BT489">
        <v>4</v>
      </c>
      <c r="BU489">
        <v>0.33333333333333331</v>
      </c>
      <c r="BV489">
        <v>0</v>
      </c>
      <c r="BW489">
        <v>0</v>
      </c>
      <c r="BX489">
        <v>0</v>
      </c>
      <c r="BY489">
        <v>192.58333333333334</v>
      </c>
    </row>
    <row r="490" spans="1:77" hidden="1" x14ac:dyDescent="0.25">
      <c r="A490" t="str">
        <f t="shared" si="14"/>
        <v>201239 Egyéb ügyintézőkI2 Általános Iskola 8 osztály</v>
      </c>
      <c r="B490" t="str">
        <f t="shared" si="15"/>
        <v>201239 Egyéb ügyintézőkI2 Általános Iskola 8 osztály</v>
      </c>
      <c r="C490">
        <v>1317</v>
      </c>
      <c r="D490" t="s">
        <v>168</v>
      </c>
      <c r="E490" t="s">
        <v>169</v>
      </c>
      <c r="F490" s="4" t="s">
        <v>171</v>
      </c>
      <c r="G490">
        <v>0</v>
      </c>
      <c r="H490" t="s">
        <v>158</v>
      </c>
      <c r="I490">
        <v>634</v>
      </c>
      <c r="J490">
        <v>23</v>
      </c>
      <c r="K490" t="s">
        <v>90</v>
      </c>
      <c r="L490" t="s">
        <v>91</v>
      </c>
      <c r="M490">
        <v>0</v>
      </c>
      <c r="N490">
        <v>0</v>
      </c>
      <c r="O490">
        <v>0</v>
      </c>
      <c r="P490">
        <v>0</v>
      </c>
      <c r="Q490">
        <v>0</v>
      </c>
      <c r="R490">
        <v>0</v>
      </c>
      <c r="S490">
        <v>0</v>
      </c>
      <c r="T490">
        <v>0</v>
      </c>
      <c r="U490">
        <v>0</v>
      </c>
      <c r="V490">
        <v>0</v>
      </c>
      <c r="W490">
        <v>0</v>
      </c>
      <c r="X490">
        <v>0</v>
      </c>
      <c r="Y490">
        <v>0</v>
      </c>
      <c r="Z490">
        <v>0</v>
      </c>
      <c r="AA490">
        <v>0</v>
      </c>
      <c r="AB490">
        <v>0</v>
      </c>
      <c r="AC490">
        <v>0</v>
      </c>
      <c r="AD490">
        <v>0</v>
      </c>
      <c r="AE490">
        <v>0</v>
      </c>
      <c r="AF490">
        <v>0</v>
      </c>
      <c r="AG490">
        <v>0</v>
      </c>
      <c r="AH490">
        <v>0</v>
      </c>
      <c r="AI490">
        <v>0</v>
      </c>
      <c r="AJ490">
        <v>0</v>
      </c>
      <c r="AK490">
        <v>0</v>
      </c>
      <c r="AL490">
        <v>0</v>
      </c>
      <c r="AM490">
        <v>0</v>
      </c>
      <c r="AN490">
        <v>0</v>
      </c>
      <c r="AO490">
        <v>0</v>
      </c>
      <c r="AP490">
        <v>0</v>
      </c>
      <c r="AQ490">
        <v>0</v>
      </c>
      <c r="AR490">
        <v>0</v>
      </c>
      <c r="AS490">
        <v>0</v>
      </c>
      <c r="AT490">
        <v>0</v>
      </c>
      <c r="AU490">
        <v>0</v>
      </c>
      <c r="AV490">
        <v>0</v>
      </c>
      <c r="AW490">
        <v>0</v>
      </c>
      <c r="AX490">
        <v>0</v>
      </c>
      <c r="AY490">
        <v>0</v>
      </c>
      <c r="AZ490">
        <v>0</v>
      </c>
      <c r="BA490">
        <v>0</v>
      </c>
      <c r="BB490">
        <v>0</v>
      </c>
      <c r="BC490">
        <v>0</v>
      </c>
      <c r="BD490">
        <v>0</v>
      </c>
      <c r="BE490">
        <v>0</v>
      </c>
      <c r="BF490">
        <v>0</v>
      </c>
      <c r="BG490">
        <v>0</v>
      </c>
      <c r="BH490">
        <v>0</v>
      </c>
      <c r="BI490">
        <v>0</v>
      </c>
      <c r="BJ490">
        <v>0</v>
      </c>
      <c r="BK490">
        <v>0</v>
      </c>
      <c r="BL490">
        <v>0</v>
      </c>
      <c r="BM490">
        <v>0</v>
      </c>
      <c r="BN490">
        <v>0</v>
      </c>
      <c r="BO490">
        <v>0</v>
      </c>
      <c r="BP490">
        <v>0</v>
      </c>
      <c r="BQ490">
        <v>0</v>
      </c>
      <c r="BR490">
        <v>0</v>
      </c>
      <c r="BS490">
        <v>0</v>
      </c>
      <c r="BT490">
        <v>0</v>
      </c>
      <c r="BU490">
        <v>0</v>
      </c>
      <c r="BV490">
        <v>0</v>
      </c>
      <c r="BW490">
        <v>0</v>
      </c>
      <c r="BX490">
        <v>0</v>
      </c>
      <c r="BY490">
        <v>0</v>
      </c>
    </row>
    <row r="491" spans="1:77" hidden="1" x14ac:dyDescent="0.25">
      <c r="A491" t="str">
        <f t="shared" si="14"/>
        <v>201241 Irodai, ügyviteli foglalkozásokI2 Általános Iskola 8 osztály</v>
      </c>
      <c r="B491" t="str">
        <f t="shared" si="15"/>
        <v>201241 Irodai, ügyviteli foglalkozásokI2 Általános Iskola 8 osztály</v>
      </c>
      <c r="C491">
        <v>1318</v>
      </c>
      <c r="D491" t="s">
        <v>168</v>
      </c>
      <c r="E491" t="s">
        <v>169</v>
      </c>
      <c r="F491" s="4" t="s">
        <v>171</v>
      </c>
      <c r="G491">
        <v>0</v>
      </c>
      <c r="H491" t="s">
        <v>158</v>
      </c>
      <c r="I491">
        <v>635</v>
      </c>
      <c r="J491">
        <v>24</v>
      </c>
      <c r="K491" t="s">
        <v>92</v>
      </c>
      <c r="L491" t="s">
        <v>130</v>
      </c>
      <c r="M491">
        <v>66</v>
      </c>
      <c r="N491">
        <v>0</v>
      </c>
      <c r="O491">
        <v>0</v>
      </c>
      <c r="P491">
        <v>5</v>
      </c>
      <c r="Q491">
        <v>150</v>
      </c>
      <c r="R491">
        <v>8</v>
      </c>
      <c r="S491">
        <v>11</v>
      </c>
      <c r="T491">
        <v>9</v>
      </c>
      <c r="U491">
        <v>7</v>
      </c>
      <c r="V491">
        <v>0</v>
      </c>
      <c r="W491">
        <v>9.5</v>
      </c>
      <c r="X491">
        <v>11</v>
      </c>
      <c r="Y491">
        <v>0</v>
      </c>
      <c r="Z491">
        <v>15</v>
      </c>
      <c r="AA491">
        <v>11</v>
      </c>
      <c r="AB491">
        <v>27</v>
      </c>
      <c r="AC491">
        <v>43</v>
      </c>
      <c r="AD491">
        <v>56</v>
      </c>
      <c r="AE491">
        <v>23</v>
      </c>
      <c r="AF491">
        <v>35</v>
      </c>
      <c r="AG491">
        <v>0</v>
      </c>
      <c r="AH491">
        <v>5</v>
      </c>
      <c r="AI491">
        <v>46</v>
      </c>
      <c r="AJ491">
        <v>78.5</v>
      </c>
      <c r="AK491">
        <v>24</v>
      </c>
      <c r="AL491">
        <v>44</v>
      </c>
      <c r="AM491">
        <v>296.5</v>
      </c>
      <c r="AN491">
        <v>23</v>
      </c>
      <c r="AO491">
        <v>160</v>
      </c>
      <c r="AP491">
        <v>115.5</v>
      </c>
      <c r="AQ491">
        <v>123</v>
      </c>
      <c r="AR491">
        <v>0</v>
      </c>
      <c r="AS491">
        <v>0</v>
      </c>
      <c r="AT491">
        <v>271</v>
      </c>
      <c r="AU491">
        <v>13</v>
      </c>
      <c r="AV491">
        <v>31</v>
      </c>
      <c r="AW491">
        <v>0</v>
      </c>
      <c r="AX491">
        <v>0</v>
      </c>
      <c r="AY491">
        <v>0</v>
      </c>
      <c r="AZ491">
        <v>0</v>
      </c>
      <c r="BA491">
        <v>12</v>
      </c>
      <c r="BB491">
        <v>0</v>
      </c>
      <c r="BC491">
        <v>56.5</v>
      </c>
      <c r="BD491">
        <v>8</v>
      </c>
      <c r="BE491">
        <v>0</v>
      </c>
      <c r="BF491">
        <v>254.25</v>
      </c>
      <c r="BG491">
        <v>78.5</v>
      </c>
      <c r="BH491">
        <v>1</v>
      </c>
      <c r="BI491">
        <v>5</v>
      </c>
      <c r="BJ491">
        <v>0</v>
      </c>
      <c r="BK491">
        <v>0</v>
      </c>
      <c r="BL491">
        <v>30</v>
      </c>
      <c r="BM491">
        <v>0</v>
      </c>
      <c r="BN491">
        <v>185</v>
      </c>
      <c r="BO491">
        <v>538</v>
      </c>
      <c r="BP491">
        <v>134.5</v>
      </c>
      <c r="BQ491">
        <v>220</v>
      </c>
      <c r="BR491">
        <v>25</v>
      </c>
      <c r="BS491">
        <v>29</v>
      </c>
      <c r="BT491">
        <v>19</v>
      </c>
      <c r="BU491">
        <v>21.25</v>
      </c>
      <c r="BV491">
        <v>0</v>
      </c>
      <c r="BW491">
        <v>0</v>
      </c>
      <c r="BX491">
        <v>0</v>
      </c>
      <c r="BY491">
        <v>3334</v>
      </c>
    </row>
    <row r="492" spans="1:77" hidden="1" x14ac:dyDescent="0.25">
      <c r="A492" t="str">
        <f t="shared" si="14"/>
        <v>201242 Ügyfélkapcsolati foglalkozásokI2 Általános Iskola 8 osztály</v>
      </c>
      <c r="B492" t="str">
        <f t="shared" si="15"/>
        <v>201242 Ügyfélkapcsolati foglalkozásokI2 Általános Iskola 8 osztály</v>
      </c>
      <c r="C492">
        <v>1319</v>
      </c>
      <c r="D492" t="s">
        <v>168</v>
      </c>
      <c r="E492" t="s">
        <v>169</v>
      </c>
      <c r="F492" s="4" t="s">
        <v>171</v>
      </c>
      <c r="G492">
        <v>0</v>
      </c>
      <c r="H492" t="s">
        <v>158</v>
      </c>
      <c r="I492">
        <v>636</v>
      </c>
      <c r="J492">
        <v>25</v>
      </c>
      <c r="K492" t="s">
        <v>93</v>
      </c>
      <c r="L492" t="s">
        <v>131</v>
      </c>
      <c r="M492">
        <v>1</v>
      </c>
      <c r="N492">
        <v>12</v>
      </c>
      <c r="O492">
        <v>0</v>
      </c>
      <c r="P492">
        <v>0</v>
      </c>
      <c r="Q492">
        <v>0</v>
      </c>
      <c r="R492">
        <v>0</v>
      </c>
      <c r="S492">
        <v>0</v>
      </c>
      <c r="T492">
        <v>0</v>
      </c>
      <c r="U492">
        <v>0</v>
      </c>
      <c r="V492">
        <v>0</v>
      </c>
      <c r="W492">
        <v>0</v>
      </c>
      <c r="X492">
        <v>0</v>
      </c>
      <c r="Y492">
        <v>10</v>
      </c>
      <c r="Z492">
        <v>0</v>
      </c>
      <c r="AA492">
        <v>0</v>
      </c>
      <c r="AB492">
        <v>6</v>
      </c>
      <c r="AC492">
        <v>0</v>
      </c>
      <c r="AD492">
        <v>0</v>
      </c>
      <c r="AE492">
        <v>0</v>
      </c>
      <c r="AF492">
        <v>0</v>
      </c>
      <c r="AG492">
        <v>0</v>
      </c>
      <c r="AH492">
        <v>23.5</v>
      </c>
      <c r="AI492">
        <v>0</v>
      </c>
      <c r="AJ492">
        <v>10</v>
      </c>
      <c r="AK492">
        <v>0</v>
      </c>
      <c r="AL492">
        <v>15</v>
      </c>
      <c r="AM492">
        <v>20.75</v>
      </c>
      <c r="AN492">
        <v>8</v>
      </c>
      <c r="AO492">
        <v>40</v>
      </c>
      <c r="AP492">
        <v>55</v>
      </c>
      <c r="AQ492">
        <v>187</v>
      </c>
      <c r="AR492">
        <v>0</v>
      </c>
      <c r="AS492">
        <v>0</v>
      </c>
      <c r="AT492">
        <v>37</v>
      </c>
      <c r="AU492">
        <v>0</v>
      </c>
      <c r="AV492">
        <v>6</v>
      </c>
      <c r="AW492">
        <v>0</v>
      </c>
      <c r="AX492">
        <v>0</v>
      </c>
      <c r="AY492">
        <v>0</v>
      </c>
      <c r="AZ492">
        <v>0</v>
      </c>
      <c r="BA492">
        <v>1.5</v>
      </c>
      <c r="BB492">
        <v>0</v>
      </c>
      <c r="BC492">
        <v>0</v>
      </c>
      <c r="BD492">
        <v>8</v>
      </c>
      <c r="BE492">
        <v>0</v>
      </c>
      <c r="BF492">
        <v>11.25</v>
      </c>
      <c r="BG492">
        <v>19.5</v>
      </c>
      <c r="BH492">
        <v>1</v>
      </c>
      <c r="BI492">
        <v>0</v>
      </c>
      <c r="BJ492">
        <v>0</v>
      </c>
      <c r="BK492">
        <v>0</v>
      </c>
      <c r="BL492">
        <v>3</v>
      </c>
      <c r="BM492">
        <v>21</v>
      </c>
      <c r="BN492">
        <v>11</v>
      </c>
      <c r="BO492">
        <v>40</v>
      </c>
      <c r="BP492">
        <v>22</v>
      </c>
      <c r="BQ492">
        <v>166</v>
      </c>
      <c r="BR492">
        <v>3</v>
      </c>
      <c r="BS492">
        <v>21</v>
      </c>
      <c r="BT492">
        <v>3</v>
      </c>
      <c r="BU492">
        <v>10.333333333333334</v>
      </c>
      <c r="BV492">
        <v>0</v>
      </c>
      <c r="BW492">
        <v>25</v>
      </c>
      <c r="BX492">
        <v>0</v>
      </c>
      <c r="BY492">
        <v>797.83333333333337</v>
      </c>
    </row>
    <row r="493" spans="1:77" hidden="1" x14ac:dyDescent="0.25">
      <c r="A493" t="str">
        <f t="shared" si="14"/>
        <v>201251 Kereskedelmi és vendéglátó-ipari foglalkozásokI2 Általános Iskola 8 osztály</v>
      </c>
      <c r="B493" t="str">
        <f t="shared" si="15"/>
        <v>201251 Kereskedelmi és vendéglátó-ipari foglalkozásokI2 Általános Iskola 8 osztály</v>
      </c>
      <c r="C493">
        <v>1320</v>
      </c>
      <c r="D493" t="s">
        <v>168</v>
      </c>
      <c r="E493" t="s">
        <v>169</v>
      </c>
      <c r="F493" s="4" t="s">
        <v>171</v>
      </c>
      <c r="G493">
        <v>0</v>
      </c>
      <c r="H493" t="s">
        <v>158</v>
      </c>
      <c r="I493">
        <v>637</v>
      </c>
      <c r="J493">
        <v>26</v>
      </c>
      <c r="K493" t="s">
        <v>94</v>
      </c>
      <c r="L493" t="s">
        <v>132</v>
      </c>
      <c r="M493">
        <v>53</v>
      </c>
      <c r="N493">
        <v>20</v>
      </c>
      <c r="O493">
        <v>0</v>
      </c>
      <c r="P493">
        <v>0</v>
      </c>
      <c r="Q493">
        <v>431</v>
      </c>
      <c r="R493">
        <v>28</v>
      </c>
      <c r="S493">
        <v>0</v>
      </c>
      <c r="T493">
        <v>0</v>
      </c>
      <c r="U493">
        <v>27.999999999999996</v>
      </c>
      <c r="V493">
        <v>0</v>
      </c>
      <c r="W493">
        <v>0</v>
      </c>
      <c r="X493">
        <v>0</v>
      </c>
      <c r="Y493">
        <v>0</v>
      </c>
      <c r="Z493">
        <v>31.5</v>
      </c>
      <c r="AA493">
        <v>5</v>
      </c>
      <c r="AB493">
        <v>2</v>
      </c>
      <c r="AC493">
        <v>0</v>
      </c>
      <c r="AD493">
        <v>0</v>
      </c>
      <c r="AE493">
        <v>0</v>
      </c>
      <c r="AF493">
        <v>0</v>
      </c>
      <c r="AG493">
        <v>0</v>
      </c>
      <c r="AH493">
        <v>67</v>
      </c>
      <c r="AI493">
        <v>5.5</v>
      </c>
      <c r="AJ493">
        <v>3</v>
      </c>
      <c r="AK493">
        <v>0</v>
      </c>
      <c r="AL493">
        <v>15</v>
      </c>
      <c r="AM493">
        <v>329</v>
      </c>
      <c r="AN493">
        <v>197.5</v>
      </c>
      <c r="AO493">
        <v>944</v>
      </c>
      <c r="AP493">
        <v>8074.25</v>
      </c>
      <c r="AQ493">
        <v>28</v>
      </c>
      <c r="AR493">
        <v>7</v>
      </c>
      <c r="AS493">
        <v>0</v>
      </c>
      <c r="AT493">
        <v>0</v>
      </c>
      <c r="AU493">
        <v>0</v>
      </c>
      <c r="AV493">
        <v>1521.5</v>
      </c>
      <c r="AW493">
        <v>0</v>
      </c>
      <c r="AX493">
        <v>36</v>
      </c>
      <c r="AY493">
        <v>0</v>
      </c>
      <c r="AZ493">
        <v>27.5</v>
      </c>
      <c r="BA493">
        <v>0</v>
      </c>
      <c r="BB493">
        <v>0</v>
      </c>
      <c r="BC493">
        <v>49.5</v>
      </c>
      <c r="BD493">
        <v>70</v>
      </c>
      <c r="BE493">
        <v>0</v>
      </c>
      <c r="BF493">
        <v>26</v>
      </c>
      <c r="BG493">
        <v>0</v>
      </c>
      <c r="BH493">
        <v>0</v>
      </c>
      <c r="BI493">
        <v>0</v>
      </c>
      <c r="BJ493">
        <v>43.5</v>
      </c>
      <c r="BK493">
        <v>0</v>
      </c>
      <c r="BL493">
        <v>0</v>
      </c>
      <c r="BM493">
        <v>0</v>
      </c>
      <c r="BN493">
        <v>516</v>
      </c>
      <c r="BO493">
        <v>305</v>
      </c>
      <c r="BP493">
        <v>223</v>
      </c>
      <c r="BQ493">
        <v>91</v>
      </c>
      <c r="BR493">
        <v>205</v>
      </c>
      <c r="BS493">
        <v>78</v>
      </c>
      <c r="BT493">
        <v>0</v>
      </c>
      <c r="BU493">
        <v>0</v>
      </c>
      <c r="BV493">
        <v>0</v>
      </c>
      <c r="BW493">
        <v>71</v>
      </c>
      <c r="BX493">
        <v>0</v>
      </c>
      <c r="BY493">
        <v>13531.75</v>
      </c>
    </row>
    <row r="494" spans="1:77" hidden="1" x14ac:dyDescent="0.25">
      <c r="A494" t="str">
        <f t="shared" si="14"/>
        <v>201252 Szolgáltatási foglalkozásokI2 Általános Iskola 8 osztály</v>
      </c>
      <c r="B494" t="str">
        <f t="shared" si="15"/>
        <v>201252 Szolgáltatási foglalkozásokI2 Általános Iskola 8 osztály</v>
      </c>
      <c r="C494">
        <v>1321</v>
      </c>
      <c r="D494" t="s">
        <v>168</v>
      </c>
      <c r="E494" t="s">
        <v>169</v>
      </c>
      <c r="F494" s="4" t="s">
        <v>171</v>
      </c>
      <c r="G494">
        <v>0</v>
      </c>
      <c r="H494" t="s">
        <v>158</v>
      </c>
      <c r="I494">
        <v>638</v>
      </c>
      <c r="J494">
        <v>27</v>
      </c>
      <c r="K494" t="s">
        <v>95</v>
      </c>
      <c r="L494" t="s">
        <v>133</v>
      </c>
      <c r="M494">
        <v>278</v>
      </c>
      <c r="N494">
        <v>0</v>
      </c>
      <c r="O494">
        <v>19</v>
      </c>
      <c r="P494">
        <v>7</v>
      </c>
      <c r="Q494">
        <v>42</v>
      </c>
      <c r="R494">
        <v>0</v>
      </c>
      <c r="S494">
        <v>20</v>
      </c>
      <c r="T494">
        <v>16</v>
      </c>
      <c r="U494">
        <v>36</v>
      </c>
      <c r="V494">
        <v>0</v>
      </c>
      <c r="W494">
        <v>0</v>
      </c>
      <c r="X494">
        <v>13</v>
      </c>
      <c r="Y494">
        <v>0</v>
      </c>
      <c r="Z494">
        <v>0</v>
      </c>
      <c r="AA494">
        <v>0</v>
      </c>
      <c r="AB494">
        <v>7</v>
      </c>
      <c r="AC494">
        <v>0</v>
      </c>
      <c r="AD494">
        <v>14</v>
      </c>
      <c r="AE494">
        <v>0</v>
      </c>
      <c r="AF494">
        <v>0</v>
      </c>
      <c r="AG494">
        <v>0</v>
      </c>
      <c r="AH494">
        <v>0</v>
      </c>
      <c r="AI494">
        <v>0</v>
      </c>
      <c r="AJ494">
        <v>33</v>
      </c>
      <c r="AK494">
        <v>148</v>
      </c>
      <c r="AL494">
        <v>406</v>
      </c>
      <c r="AM494">
        <v>28</v>
      </c>
      <c r="AN494">
        <v>32</v>
      </c>
      <c r="AO494">
        <v>170.5</v>
      </c>
      <c r="AP494">
        <v>177</v>
      </c>
      <c r="AQ494">
        <v>432</v>
      </c>
      <c r="AR494">
        <v>9</v>
      </c>
      <c r="AS494">
        <v>0</v>
      </c>
      <c r="AT494">
        <v>227</v>
      </c>
      <c r="AU494">
        <v>0</v>
      </c>
      <c r="AV494">
        <v>187</v>
      </c>
      <c r="AW494">
        <v>0</v>
      </c>
      <c r="AX494">
        <v>0</v>
      </c>
      <c r="AY494">
        <v>0</v>
      </c>
      <c r="AZ494">
        <v>0</v>
      </c>
      <c r="BA494">
        <v>3</v>
      </c>
      <c r="BB494">
        <v>0</v>
      </c>
      <c r="BC494">
        <v>0</v>
      </c>
      <c r="BD494">
        <v>145.25</v>
      </c>
      <c r="BE494">
        <v>0</v>
      </c>
      <c r="BF494">
        <v>28</v>
      </c>
      <c r="BG494">
        <v>2</v>
      </c>
      <c r="BH494">
        <v>0</v>
      </c>
      <c r="BI494">
        <v>0</v>
      </c>
      <c r="BJ494">
        <v>3</v>
      </c>
      <c r="BK494">
        <v>10.5</v>
      </c>
      <c r="BL494">
        <v>4</v>
      </c>
      <c r="BM494">
        <v>0</v>
      </c>
      <c r="BN494">
        <v>710.5</v>
      </c>
      <c r="BO494">
        <v>3451</v>
      </c>
      <c r="BP494">
        <v>3722.75</v>
      </c>
      <c r="BQ494">
        <v>3246.5</v>
      </c>
      <c r="BR494">
        <v>1088</v>
      </c>
      <c r="BS494">
        <v>77.25</v>
      </c>
      <c r="BT494">
        <v>106</v>
      </c>
      <c r="BU494">
        <v>9.5833333333333321</v>
      </c>
      <c r="BV494">
        <v>0</v>
      </c>
      <c r="BW494">
        <v>656.5</v>
      </c>
      <c r="BX494">
        <v>0</v>
      </c>
      <c r="BY494">
        <v>15565.333333333334</v>
      </c>
    </row>
    <row r="495" spans="1:77" hidden="1" x14ac:dyDescent="0.25">
      <c r="A495" t="str">
        <f t="shared" si="14"/>
        <v>201261 Mezőgazdasági foglalkozásokI2 Általános Iskola 8 osztály</v>
      </c>
      <c r="B495" t="str">
        <f t="shared" si="15"/>
        <v>201261 Mezőgazdasági foglalkozásokI2 Általános Iskola 8 osztály</v>
      </c>
      <c r="C495">
        <v>1322</v>
      </c>
      <c r="D495" t="s">
        <v>168</v>
      </c>
      <c r="E495" t="s">
        <v>169</v>
      </c>
      <c r="F495" s="4" t="s">
        <v>171</v>
      </c>
      <c r="G495">
        <v>0</v>
      </c>
      <c r="H495" t="s">
        <v>158</v>
      </c>
      <c r="I495">
        <v>639</v>
      </c>
      <c r="J495">
        <v>28</v>
      </c>
      <c r="K495" t="s">
        <v>96</v>
      </c>
      <c r="L495" t="s">
        <v>97</v>
      </c>
      <c r="M495">
        <v>6949.5</v>
      </c>
      <c r="N495">
        <v>152</v>
      </c>
      <c r="O495">
        <v>0</v>
      </c>
      <c r="P495">
        <v>0</v>
      </c>
      <c r="Q495">
        <v>165</v>
      </c>
      <c r="R495">
        <v>18</v>
      </c>
      <c r="S495">
        <v>0</v>
      </c>
      <c r="T495">
        <v>0</v>
      </c>
      <c r="U495">
        <v>0</v>
      </c>
      <c r="V495">
        <v>0</v>
      </c>
      <c r="W495">
        <v>0</v>
      </c>
      <c r="X495">
        <v>61</v>
      </c>
      <c r="Y495">
        <v>0</v>
      </c>
      <c r="Z495">
        <v>0</v>
      </c>
      <c r="AA495">
        <v>0.5</v>
      </c>
      <c r="AB495">
        <v>0</v>
      </c>
      <c r="AC495">
        <v>0</v>
      </c>
      <c r="AD495">
        <v>16</v>
      </c>
      <c r="AE495">
        <v>0</v>
      </c>
      <c r="AF495">
        <v>0</v>
      </c>
      <c r="AG495">
        <v>0</v>
      </c>
      <c r="AH495">
        <v>0</v>
      </c>
      <c r="AI495">
        <v>0</v>
      </c>
      <c r="AJ495">
        <v>0</v>
      </c>
      <c r="AK495">
        <v>0</v>
      </c>
      <c r="AL495">
        <v>154</v>
      </c>
      <c r="AM495">
        <v>39</v>
      </c>
      <c r="AN495">
        <v>0</v>
      </c>
      <c r="AO495">
        <v>149</v>
      </c>
      <c r="AP495">
        <v>327</v>
      </c>
      <c r="AQ495">
        <v>21.5</v>
      </c>
      <c r="AR495">
        <v>0</v>
      </c>
      <c r="AS495">
        <v>0</v>
      </c>
      <c r="AT495">
        <v>0</v>
      </c>
      <c r="AU495">
        <v>0</v>
      </c>
      <c r="AV495">
        <v>55</v>
      </c>
      <c r="AW495">
        <v>0</v>
      </c>
      <c r="AX495">
        <v>0</v>
      </c>
      <c r="AY495">
        <v>0</v>
      </c>
      <c r="AZ495">
        <v>0</v>
      </c>
      <c r="BA495">
        <v>0</v>
      </c>
      <c r="BB495">
        <v>0</v>
      </c>
      <c r="BC495">
        <v>0</v>
      </c>
      <c r="BD495">
        <v>112.5</v>
      </c>
      <c r="BE495">
        <v>0</v>
      </c>
      <c r="BF495">
        <v>3</v>
      </c>
      <c r="BG495">
        <v>0</v>
      </c>
      <c r="BH495">
        <v>26</v>
      </c>
      <c r="BI495">
        <v>0</v>
      </c>
      <c r="BJ495">
        <v>2</v>
      </c>
      <c r="BK495">
        <v>0</v>
      </c>
      <c r="BL495">
        <v>0</v>
      </c>
      <c r="BM495">
        <v>0</v>
      </c>
      <c r="BN495">
        <v>106</v>
      </c>
      <c r="BO495">
        <v>1023</v>
      </c>
      <c r="BP495">
        <v>104</v>
      </c>
      <c r="BQ495">
        <v>30</v>
      </c>
      <c r="BR495">
        <v>112</v>
      </c>
      <c r="BS495">
        <v>20</v>
      </c>
      <c r="BT495">
        <v>25</v>
      </c>
      <c r="BU495">
        <v>28.5</v>
      </c>
      <c r="BV495">
        <v>0</v>
      </c>
      <c r="BW495">
        <v>28</v>
      </c>
      <c r="BX495">
        <v>0</v>
      </c>
      <c r="BY495">
        <v>9727.5</v>
      </c>
    </row>
    <row r="496" spans="1:77" hidden="1" x14ac:dyDescent="0.25">
      <c r="A496" t="str">
        <f t="shared" si="14"/>
        <v>201262 Erdőgazdálkodási, vadgazdálkodási és halászati foglalkozásokI2 Általános Iskola 8 osztály</v>
      </c>
      <c r="B496" t="str">
        <f t="shared" si="15"/>
        <v>201262 Erdőgazdálkodási, vadgazdálkodási és halászati foglalkozásokI2 Általános Iskola 8 osztály</v>
      </c>
      <c r="C496">
        <v>1323</v>
      </c>
      <c r="D496" t="s">
        <v>168</v>
      </c>
      <c r="E496" t="s">
        <v>169</v>
      </c>
      <c r="F496" s="4" t="s">
        <v>171</v>
      </c>
      <c r="G496">
        <v>0</v>
      </c>
      <c r="H496" t="s">
        <v>158</v>
      </c>
      <c r="I496">
        <v>640</v>
      </c>
      <c r="J496">
        <v>29</v>
      </c>
      <c r="K496" t="s">
        <v>98</v>
      </c>
      <c r="L496" t="s">
        <v>134</v>
      </c>
      <c r="M496">
        <v>9</v>
      </c>
      <c r="N496">
        <v>3003.5</v>
      </c>
      <c r="O496">
        <v>379</v>
      </c>
      <c r="P496">
        <v>0</v>
      </c>
      <c r="Q496">
        <v>0</v>
      </c>
      <c r="R496">
        <v>0</v>
      </c>
      <c r="S496">
        <v>0</v>
      </c>
      <c r="T496">
        <v>0</v>
      </c>
      <c r="U496">
        <v>0</v>
      </c>
      <c r="V496">
        <v>0</v>
      </c>
      <c r="W496">
        <v>0</v>
      </c>
      <c r="X496">
        <v>0</v>
      </c>
      <c r="Y496">
        <v>0</v>
      </c>
      <c r="Z496">
        <v>0</v>
      </c>
      <c r="AA496">
        <v>0</v>
      </c>
      <c r="AB496">
        <v>0</v>
      </c>
      <c r="AC496">
        <v>0</v>
      </c>
      <c r="AD496">
        <v>0</v>
      </c>
      <c r="AE496">
        <v>0</v>
      </c>
      <c r="AF496">
        <v>0</v>
      </c>
      <c r="AG496">
        <v>0</v>
      </c>
      <c r="AH496">
        <v>0</v>
      </c>
      <c r="AI496">
        <v>0</v>
      </c>
      <c r="AJ496">
        <v>0</v>
      </c>
      <c r="AK496">
        <v>0</v>
      </c>
      <c r="AL496">
        <v>0</v>
      </c>
      <c r="AM496">
        <v>0</v>
      </c>
      <c r="AN496">
        <v>0</v>
      </c>
      <c r="AO496">
        <v>0</v>
      </c>
      <c r="AP496">
        <v>0</v>
      </c>
      <c r="AQ496">
        <v>0</v>
      </c>
      <c r="AR496">
        <v>0</v>
      </c>
      <c r="AS496">
        <v>0</v>
      </c>
      <c r="AT496">
        <v>0</v>
      </c>
      <c r="AU496">
        <v>0</v>
      </c>
      <c r="AV496">
        <v>0</v>
      </c>
      <c r="AW496">
        <v>0</v>
      </c>
      <c r="AX496">
        <v>0</v>
      </c>
      <c r="AY496">
        <v>0</v>
      </c>
      <c r="AZ496">
        <v>0</v>
      </c>
      <c r="BA496">
        <v>0</v>
      </c>
      <c r="BB496">
        <v>0</v>
      </c>
      <c r="BC496">
        <v>0</v>
      </c>
      <c r="BD496">
        <v>7</v>
      </c>
      <c r="BE496">
        <v>0</v>
      </c>
      <c r="BF496">
        <v>0</v>
      </c>
      <c r="BG496">
        <v>0</v>
      </c>
      <c r="BH496">
        <v>4</v>
      </c>
      <c r="BI496">
        <v>0</v>
      </c>
      <c r="BJ496">
        <v>0</v>
      </c>
      <c r="BK496">
        <v>0</v>
      </c>
      <c r="BL496">
        <v>0</v>
      </c>
      <c r="BM496">
        <v>0</v>
      </c>
      <c r="BN496">
        <v>0</v>
      </c>
      <c r="BO496">
        <v>122</v>
      </c>
      <c r="BP496">
        <v>3</v>
      </c>
      <c r="BQ496">
        <v>0</v>
      </c>
      <c r="BR496">
        <v>0</v>
      </c>
      <c r="BS496">
        <v>4</v>
      </c>
      <c r="BT496">
        <v>0</v>
      </c>
      <c r="BU496">
        <v>0</v>
      </c>
      <c r="BV496">
        <v>0</v>
      </c>
      <c r="BW496">
        <v>0</v>
      </c>
      <c r="BX496">
        <v>0</v>
      </c>
      <c r="BY496">
        <v>3531.5</v>
      </c>
    </row>
    <row r="497" spans="1:77" hidden="1" x14ac:dyDescent="0.25">
      <c r="A497" t="str">
        <f t="shared" si="14"/>
        <v>201271 Élelmiszer-ipari foglalkozásokI2 Általános Iskola 8 osztály</v>
      </c>
      <c r="B497" t="str">
        <f t="shared" si="15"/>
        <v>201271 Élelmiszer-ipari foglalkozásokI2 Általános Iskola 8 osztály</v>
      </c>
      <c r="C497">
        <v>1324</v>
      </c>
      <c r="D497" t="s">
        <v>168</v>
      </c>
      <c r="E497" t="s">
        <v>169</v>
      </c>
      <c r="F497" s="4" t="s">
        <v>171</v>
      </c>
      <c r="G497">
        <v>0</v>
      </c>
      <c r="H497" t="s">
        <v>158</v>
      </c>
      <c r="I497">
        <v>641</v>
      </c>
      <c r="J497">
        <v>30</v>
      </c>
      <c r="K497" t="s">
        <v>99</v>
      </c>
      <c r="L497" t="s">
        <v>135</v>
      </c>
      <c r="M497">
        <v>61</v>
      </c>
      <c r="N497">
        <v>0</v>
      </c>
      <c r="O497">
        <v>30</v>
      </c>
      <c r="P497">
        <v>0</v>
      </c>
      <c r="Q497">
        <v>4184.5</v>
      </c>
      <c r="R497">
        <v>34</v>
      </c>
      <c r="S497">
        <v>0</v>
      </c>
      <c r="T497">
        <v>0</v>
      </c>
      <c r="U497">
        <v>0</v>
      </c>
      <c r="V497">
        <v>0</v>
      </c>
      <c r="W497">
        <v>0</v>
      </c>
      <c r="X497">
        <v>0</v>
      </c>
      <c r="Y497">
        <v>0</v>
      </c>
      <c r="Z497">
        <v>0</v>
      </c>
      <c r="AA497">
        <v>0</v>
      </c>
      <c r="AB497">
        <v>0</v>
      </c>
      <c r="AC497">
        <v>0</v>
      </c>
      <c r="AD497">
        <v>0</v>
      </c>
      <c r="AE497">
        <v>0</v>
      </c>
      <c r="AF497">
        <v>0</v>
      </c>
      <c r="AG497">
        <v>0</v>
      </c>
      <c r="AH497">
        <v>0</v>
      </c>
      <c r="AI497">
        <v>0</v>
      </c>
      <c r="AJ497">
        <v>0</v>
      </c>
      <c r="AK497">
        <v>0</v>
      </c>
      <c r="AL497">
        <v>0</v>
      </c>
      <c r="AM497">
        <v>0</v>
      </c>
      <c r="AN497">
        <v>0</v>
      </c>
      <c r="AO497">
        <v>0</v>
      </c>
      <c r="AP497">
        <v>1005</v>
      </c>
      <c r="AQ497">
        <v>4</v>
      </c>
      <c r="AR497">
        <v>0</v>
      </c>
      <c r="AS497">
        <v>0</v>
      </c>
      <c r="AT497">
        <v>0</v>
      </c>
      <c r="AU497">
        <v>0</v>
      </c>
      <c r="AV497">
        <v>0</v>
      </c>
      <c r="AW497">
        <v>0</v>
      </c>
      <c r="AX497">
        <v>0</v>
      </c>
      <c r="AY497">
        <v>0</v>
      </c>
      <c r="AZ497">
        <v>0</v>
      </c>
      <c r="BA497">
        <v>0</v>
      </c>
      <c r="BB497">
        <v>0</v>
      </c>
      <c r="BC497">
        <v>0</v>
      </c>
      <c r="BD497">
        <v>0</v>
      </c>
      <c r="BE497">
        <v>0</v>
      </c>
      <c r="BF497">
        <v>0</v>
      </c>
      <c r="BG497">
        <v>0</v>
      </c>
      <c r="BH497">
        <v>0</v>
      </c>
      <c r="BI497">
        <v>0</v>
      </c>
      <c r="BJ497">
        <v>0</v>
      </c>
      <c r="BK497">
        <v>0</v>
      </c>
      <c r="BL497">
        <v>128</v>
      </c>
      <c r="BM497">
        <v>0</v>
      </c>
      <c r="BN497">
        <v>0</v>
      </c>
      <c r="BO497">
        <v>10</v>
      </c>
      <c r="BP497">
        <v>1</v>
      </c>
      <c r="BQ497">
        <v>1</v>
      </c>
      <c r="BR497">
        <v>0</v>
      </c>
      <c r="BS497">
        <v>0</v>
      </c>
      <c r="BT497">
        <v>0</v>
      </c>
      <c r="BU497">
        <v>0</v>
      </c>
      <c r="BV497">
        <v>0</v>
      </c>
      <c r="BW497">
        <v>0</v>
      </c>
      <c r="BX497">
        <v>0</v>
      </c>
      <c r="BY497">
        <v>5458.5</v>
      </c>
    </row>
    <row r="498" spans="1:77" hidden="1" x14ac:dyDescent="0.25">
      <c r="A498" t="str">
        <f t="shared" si="14"/>
        <v>201272 Könnyűipari foglalkozásokI2 Általános Iskola 8 osztály</v>
      </c>
      <c r="B498" t="str">
        <f t="shared" si="15"/>
        <v>201272 Könnyűipari foglalkozásokI2 Általános Iskola 8 osztály</v>
      </c>
      <c r="C498">
        <v>1325</v>
      </c>
      <c r="D498" t="s">
        <v>168</v>
      </c>
      <c r="E498" t="s">
        <v>169</v>
      </c>
      <c r="F498" s="4" t="s">
        <v>171</v>
      </c>
      <c r="G498">
        <v>0</v>
      </c>
      <c r="H498" t="s">
        <v>158</v>
      </c>
      <c r="I498">
        <v>642</v>
      </c>
      <c r="J498">
        <v>31</v>
      </c>
      <c r="K498" t="s">
        <v>100</v>
      </c>
      <c r="L498" t="s">
        <v>136</v>
      </c>
      <c r="M498">
        <v>15</v>
      </c>
      <c r="N498">
        <v>104</v>
      </c>
      <c r="O498">
        <v>13</v>
      </c>
      <c r="P498">
        <v>0</v>
      </c>
      <c r="Q498">
        <v>237</v>
      </c>
      <c r="R498">
        <v>3317.5</v>
      </c>
      <c r="S498">
        <v>873</v>
      </c>
      <c r="T498">
        <v>388</v>
      </c>
      <c r="U498">
        <v>481</v>
      </c>
      <c r="V498">
        <v>0</v>
      </c>
      <c r="W498">
        <v>42</v>
      </c>
      <c r="X498">
        <v>0</v>
      </c>
      <c r="Y498">
        <v>50</v>
      </c>
      <c r="Z498">
        <v>0</v>
      </c>
      <c r="AA498">
        <v>0</v>
      </c>
      <c r="AB498">
        <v>16</v>
      </c>
      <c r="AC498">
        <v>0</v>
      </c>
      <c r="AD498">
        <v>0</v>
      </c>
      <c r="AE498">
        <v>7</v>
      </c>
      <c r="AF498">
        <v>81</v>
      </c>
      <c r="AG498">
        <v>0</v>
      </c>
      <c r="AH498">
        <v>1298.5</v>
      </c>
      <c r="AI498">
        <v>0</v>
      </c>
      <c r="AJ498">
        <v>0</v>
      </c>
      <c r="AK498">
        <v>0</v>
      </c>
      <c r="AL498">
        <v>8</v>
      </c>
      <c r="AM498">
        <v>49.5</v>
      </c>
      <c r="AN498">
        <v>0</v>
      </c>
      <c r="AO498">
        <v>257.25</v>
      </c>
      <c r="AP498">
        <v>33</v>
      </c>
      <c r="AQ498">
        <v>0</v>
      </c>
      <c r="AR498">
        <v>0</v>
      </c>
      <c r="AS498">
        <v>0</v>
      </c>
      <c r="AT498">
        <v>0</v>
      </c>
      <c r="AU498">
        <v>0</v>
      </c>
      <c r="AV498">
        <v>2</v>
      </c>
      <c r="AW498">
        <v>0</v>
      </c>
      <c r="AX498">
        <v>0</v>
      </c>
      <c r="AY498">
        <v>0</v>
      </c>
      <c r="AZ498">
        <v>27.5</v>
      </c>
      <c r="BA498">
        <v>0</v>
      </c>
      <c r="BB498">
        <v>0</v>
      </c>
      <c r="BC498">
        <v>0</v>
      </c>
      <c r="BD498">
        <v>0</v>
      </c>
      <c r="BE498">
        <v>0</v>
      </c>
      <c r="BF498">
        <v>0</v>
      </c>
      <c r="BG498">
        <v>0</v>
      </c>
      <c r="BH498">
        <v>0</v>
      </c>
      <c r="BI498">
        <v>0</v>
      </c>
      <c r="BJ498">
        <v>0</v>
      </c>
      <c r="BK498">
        <v>0</v>
      </c>
      <c r="BL498">
        <v>30</v>
      </c>
      <c r="BM498">
        <v>0</v>
      </c>
      <c r="BN498">
        <v>55</v>
      </c>
      <c r="BO498">
        <v>42</v>
      </c>
      <c r="BP498">
        <v>13</v>
      </c>
      <c r="BQ498">
        <v>23</v>
      </c>
      <c r="BR498">
        <v>49.5</v>
      </c>
      <c r="BS498">
        <v>52</v>
      </c>
      <c r="BT498">
        <v>1</v>
      </c>
      <c r="BU498">
        <v>0</v>
      </c>
      <c r="BV498">
        <v>0</v>
      </c>
      <c r="BW498">
        <v>0</v>
      </c>
      <c r="BX498">
        <v>0</v>
      </c>
      <c r="BY498">
        <v>7565.75</v>
      </c>
    </row>
    <row r="499" spans="1:77" hidden="1" x14ac:dyDescent="0.25">
      <c r="A499" t="str">
        <f t="shared" si="14"/>
        <v>201273 Fém- és villamosipari foglalkozásokI2 Általános Iskola 8 osztály</v>
      </c>
      <c r="B499" t="str">
        <f t="shared" si="15"/>
        <v>201273 Fém- és villamosipari foglalkozásokI2 Általános Iskola 8 osztály</v>
      </c>
      <c r="C499">
        <v>1326</v>
      </c>
      <c r="D499" t="s">
        <v>168</v>
      </c>
      <c r="E499" t="s">
        <v>169</v>
      </c>
      <c r="F499" s="4" t="s">
        <v>171</v>
      </c>
      <c r="G499">
        <v>0</v>
      </c>
      <c r="H499" t="s">
        <v>158</v>
      </c>
      <c r="I499">
        <v>643</v>
      </c>
      <c r="J499">
        <v>32</v>
      </c>
      <c r="K499" t="s">
        <v>101</v>
      </c>
      <c r="L499" t="s">
        <v>137</v>
      </c>
      <c r="M499">
        <v>183.5</v>
      </c>
      <c r="N499">
        <v>0</v>
      </c>
      <c r="O499">
        <v>7</v>
      </c>
      <c r="P499">
        <v>7</v>
      </c>
      <c r="Q499">
        <v>118</v>
      </c>
      <c r="R499">
        <v>81</v>
      </c>
      <c r="S499">
        <v>42</v>
      </c>
      <c r="T499">
        <v>18.5</v>
      </c>
      <c r="U499">
        <v>0</v>
      </c>
      <c r="V499">
        <v>43</v>
      </c>
      <c r="W499">
        <v>21</v>
      </c>
      <c r="X499">
        <v>1</v>
      </c>
      <c r="Y499">
        <v>187</v>
      </c>
      <c r="Z499">
        <v>16</v>
      </c>
      <c r="AA499">
        <v>156</v>
      </c>
      <c r="AB499">
        <v>1388.3333333333333</v>
      </c>
      <c r="AC499">
        <v>557</v>
      </c>
      <c r="AD499">
        <v>1601</v>
      </c>
      <c r="AE499">
        <v>576</v>
      </c>
      <c r="AF499">
        <v>1120</v>
      </c>
      <c r="AG499">
        <v>161</v>
      </c>
      <c r="AH499">
        <v>123.5</v>
      </c>
      <c r="AI499">
        <v>47</v>
      </c>
      <c r="AJ499">
        <v>86</v>
      </c>
      <c r="AK499">
        <v>22</v>
      </c>
      <c r="AL499">
        <v>42</v>
      </c>
      <c r="AM499">
        <v>301.5</v>
      </c>
      <c r="AN499">
        <v>421.16666666666663</v>
      </c>
      <c r="AO499">
        <v>510.5</v>
      </c>
      <c r="AP499">
        <v>176</v>
      </c>
      <c r="AQ499">
        <v>256</v>
      </c>
      <c r="AR499">
        <v>0</v>
      </c>
      <c r="AS499">
        <v>0</v>
      </c>
      <c r="AT499">
        <v>110</v>
      </c>
      <c r="AU499">
        <v>0</v>
      </c>
      <c r="AV499">
        <v>4</v>
      </c>
      <c r="AW499">
        <v>0</v>
      </c>
      <c r="AX499">
        <v>0</v>
      </c>
      <c r="AY499">
        <v>261</v>
      </c>
      <c r="AZ499">
        <v>0</v>
      </c>
      <c r="BA499">
        <v>0</v>
      </c>
      <c r="BB499">
        <v>0</v>
      </c>
      <c r="BC499">
        <v>0</v>
      </c>
      <c r="BD499">
        <v>42</v>
      </c>
      <c r="BE499">
        <v>0</v>
      </c>
      <c r="BF499">
        <v>0</v>
      </c>
      <c r="BG499">
        <v>16</v>
      </c>
      <c r="BH499">
        <v>0</v>
      </c>
      <c r="BI499">
        <v>0</v>
      </c>
      <c r="BJ499">
        <v>0</v>
      </c>
      <c r="BK499">
        <v>32</v>
      </c>
      <c r="BL499">
        <v>383</v>
      </c>
      <c r="BM499">
        <v>0</v>
      </c>
      <c r="BN499">
        <v>34</v>
      </c>
      <c r="BO499">
        <v>376</v>
      </c>
      <c r="BP499">
        <v>70.5</v>
      </c>
      <c r="BQ499">
        <v>35</v>
      </c>
      <c r="BR499">
        <v>40</v>
      </c>
      <c r="BS499">
        <v>9</v>
      </c>
      <c r="BT499">
        <v>5</v>
      </c>
      <c r="BU499">
        <v>1.5</v>
      </c>
      <c r="BV499">
        <v>3</v>
      </c>
      <c r="BW499">
        <v>8</v>
      </c>
      <c r="BX499">
        <v>0</v>
      </c>
      <c r="BY499">
        <v>9700</v>
      </c>
    </row>
    <row r="500" spans="1:77" hidden="1" x14ac:dyDescent="0.25">
      <c r="A500" t="str">
        <f t="shared" si="14"/>
        <v>201274 Kézműipari foglalkozásokI2 Általános Iskola 8 osztály</v>
      </c>
      <c r="B500" t="str">
        <f t="shared" si="15"/>
        <v>201274 Kézműipari foglalkozásokI2 Általános Iskola 8 osztály</v>
      </c>
      <c r="C500">
        <v>1327</v>
      </c>
      <c r="D500" t="s">
        <v>168</v>
      </c>
      <c r="E500" t="s">
        <v>169</v>
      </c>
      <c r="F500" s="4" t="s">
        <v>171</v>
      </c>
      <c r="G500">
        <v>0</v>
      </c>
      <c r="H500" t="s">
        <v>158</v>
      </c>
      <c r="I500">
        <v>644</v>
      </c>
      <c r="J500">
        <v>33</v>
      </c>
      <c r="K500" t="s">
        <v>102</v>
      </c>
      <c r="L500" t="s">
        <v>138</v>
      </c>
      <c r="M500">
        <v>226</v>
      </c>
      <c r="N500">
        <v>0</v>
      </c>
      <c r="O500">
        <v>0</v>
      </c>
      <c r="P500">
        <v>0</v>
      </c>
      <c r="Q500">
        <v>204</v>
      </c>
      <c r="R500">
        <v>2063</v>
      </c>
      <c r="S500">
        <v>0</v>
      </c>
      <c r="T500">
        <v>126</v>
      </c>
      <c r="U500">
        <v>0</v>
      </c>
      <c r="V500">
        <v>0</v>
      </c>
      <c r="W500">
        <v>7.5</v>
      </c>
      <c r="X500">
        <v>0</v>
      </c>
      <c r="Y500">
        <v>25</v>
      </c>
      <c r="Z500">
        <v>112</v>
      </c>
      <c r="AA500">
        <v>0</v>
      </c>
      <c r="AB500">
        <v>0</v>
      </c>
      <c r="AC500">
        <v>40</v>
      </c>
      <c r="AD500">
        <v>38</v>
      </c>
      <c r="AE500">
        <v>0</v>
      </c>
      <c r="AF500">
        <v>56</v>
      </c>
      <c r="AG500">
        <v>0</v>
      </c>
      <c r="AH500">
        <v>575</v>
      </c>
      <c r="AI500">
        <v>0</v>
      </c>
      <c r="AJ500">
        <v>0</v>
      </c>
      <c r="AK500">
        <v>0</v>
      </c>
      <c r="AL500">
        <v>40</v>
      </c>
      <c r="AM500">
        <v>0</v>
      </c>
      <c r="AN500">
        <v>0</v>
      </c>
      <c r="AO500">
        <v>0</v>
      </c>
      <c r="AP500">
        <v>1</v>
      </c>
      <c r="AQ500">
        <v>0</v>
      </c>
      <c r="AR500">
        <v>0</v>
      </c>
      <c r="AS500">
        <v>0</v>
      </c>
      <c r="AT500">
        <v>0</v>
      </c>
      <c r="AU500">
        <v>0</v>
      </c>
      <c r="AV500">
        <v>0</v>
      </c>
      <c r="AW500">
        <v>0</v>
      </c>
      <c r="AX500">
        <v>0</v>
      </c>
      <c r="AY500">
        <v>0</v>
      </c>
      <c r="AZ500">
        <v>0</v>
      </c>
      <c r="BA500">
        <v>0</v>
      </c>
      <c r="BB500">
        <v>0</v>
      </c>
      <c r="BC500">
        <v>0</v>
      </c>
      <c r="BD500">
        <v>0</v>
      </c>
      <c r="BE500">
        <v>0</v>
      </c>
      <c r="BF500">
        <v>0</v>
      </c>
      <c r="BG500">
        <v>0</v>
      </c>
      <c r="BH500">
        <v>0</v>
      </c>
      <c r="BI500">
        <v>0</v>
      </c>
      <c r="BJ500">
        <v>0</v>
      </c>
      <c r="BK500">
        <v>0</v>
      </c>
      <c r="BL500">
        <v>0</v>
      </c>
      <c r="BM500">
        <v>0</v>
      </c>
      <c r="BN500">
        <v>0</v>
      </c>
      <c r="BO500">
        <v>1</v>
      </c>
      <c r="BP500">
        <v>0</v>
      </c>
      <c r="BQ500">
        <v>20</v>
      </c>
      <c r="BR500">
        <v>2</v>
      </c>
      <c r="BS500">
        <v>0</v>
      </c>
      <c r="BT500">
        <v>0</v>
      </c>
      <c r="BU500">
        <v>42</v>
      </c>
      <c r="BV500">
        <v>0</v>
      </c>
      <c r="BW500">
        <v>116</v>
      </c>
      <c r="BX500">
        <v>0</v>
      </c>
      <c r="BY500">
        <v>3694.5</v>
      </c>
    </row>
    <row r="501" spans="1:77" hidden="1" x14ac:dyDescent="0.25">
      <c r="A501" t="str">
        <f t="shared" si="14"/>
        <v>201275 Építőipari foglalkozásokI2 Általános Iskola 8 osztály</v>
      </c>
      <c r="B501" t="str">
        <f t="shared" si="15"/>
        <v>201275 Építőipari foglalkozásokI2 Általános Iskola 8 osztály</v>
      </c>
      <c r="C501">
        <v>1328</v>
      </c>
      <c r="D501" t="s">
        <v>168</v>
      </c>
      <c r="E501" t="s">
        <v>169</v>
      </c>
      <c r="F501" s="4" t="s">
        <v>171</v>
      </c>
      <c r="G501">
        <v>0</v>
      </c>
      <c r="H501" t="s">
        <v>158</v>
      </c>
      <c r="I501">
        <v>645</v>
      </c>
      <c r="J501">
        <v>34</v>
      </c>
      <c r="K501" t="s">
        <v>103</v>
      </c>
      <c r="L501" t="s">
        <v>139</v>
      </c>
      <c r="M501">
        <v>28</v>
      </c>
      <c r="N501">
        <v>0</v>
      </c>
      <c r="O501">
        <v>0</v>
      </c>
      <c r="P501">
        <v>14</v>
      </c>
      <c r="Q501">
        <v>41</v>
      </c>
      <c r="R501">
        <v>0</v>
      </c>
      <c r="S501">
        <v>71</v>
      </c>
      <c r="T501">
        <v>0</v>
      </c>
      <c r="U501">
        <v>24</v>
      </c>
      <c r="V501">
        <v>15</v>
      </c>
      <c r="W501">
        <v>7</v>
      </c>
      <c r="X501">
        <v>0</v>
      </c>
      <c r="Y501">
        <v>8</v>
      </c>
      <c r="Z501">
        <v>36</v>
      </c>
      <c r="AA501">
        <v>33</v>
      </c>
      <c r="AB501">
        <v>232</v>
      </c>
      <c r="AC501">
        <v>0</v>
      </c>
      <c r="AD501">
        <v>0</v>
      </c>
      <c r="AE501">
        <v>125</v>
      </c>
      <c r="AF501">
        <v>0</v>
      </c>
      <c r="AG501">
        <v>10</v>
      </c>
      <c r="AH501">
        <v>104.5</v>
      </c>
      <c r="AI501">
        <v>35</v>
      </c>
      <c r="AJ501">
        <v>62</v>
      </c>
      <c r="AK501">
        <v>228</v>
      </c>
      <c r="AL501">
        <v>5</v>
      </c>
      <c r="AM501">
        <v>2271.5</v>
      </c>
      <c r="AN501">
        <v>0</v>
      </c>
      <c r="AO501">
        <v>148.5</v>
      </c>
      <c r="AP501">
        <v>31</v>
      </c>
      <c r="AQ501">
        <v>48.5</v>
      </c>
      <c r="AR501">
        <v>0</v>
      </c>
      <c r="AS501">
        <v>0</v>
      </c>
      <c r="AT501">
        <v>78</v>
      </c>
      <c r="AU501">
        <v>0</v>
      </c>
      <c r="AV501">
        <v>41</v>
      </c>
      <c r="AW501">
        <v>0</v>
      </c>
      <c r="AX501">
        <v>0</v>
      </c>
      <c r="AY501">
        <v>0</v>
      </c>
      <c r="AZ501">
        <v>0</v>
      </c>
      <c r="BA501">
        <v>0</v>
      </c>
      <c r="BB501">
        <v>0</v>
      </c>
      <c r="BC501">
        <v>0</v>
      </c>
      <c r="BD501">
        <v>219</v>
      </c>
      <c r="BE501">
        <v>0</v>
      </c>
      <c r="BF501">
        <v>20</v>
      </c>
      <c r="BG501">
        <v>0</v>
      </c>
      <c r="BH501">
        <v>18</v>
      </c>
      <c r="BI501">
        <v>0</v>
      </c>
      <c r="BJ501">
        <v>0</v>
      </c>
      <c r="BK501">
        <v>0</v>
      </c>
      <c r="BL501">
        <v>1</v>
      </c>
      <c r="BM501">
        <v>0</v>
      </c>
      <c r="BN501">
        <v>112</v>
      </c>
      <c r="BO501">
        <v>617</v>
      </c>
      <c r="BP501">
        <v>59.5</v>
      </c>
      <c r="BQ501">
        <v>61</v>
      </c>
      <c r="BR501">
        <v>21</v>
      </c>
      <c r="BS501">
        <v>1</v>
      </c>
      <c r="BT501">
        <v>0</v>
      </c>
      <c r="BU501">
        <v>0.5</v>
      </c>
      <c r="BV501">
        <v>0</v>
      </c>
      <c r="BW501">
        <v>22</v>
      </c>
      <c r="BX501">
        <v>0</v>
      </c>
      <c r="BY501">
        <v>4849</v>
      </c>
    </row>
    <row r="502" spans="1:77" hidden="1" x14ac:dyDescent="0.25">
      <c r="A502" t="str">
        <f t="shared" si="14"/>
        <v>201279 Egyéb ipari és építőipari foglalkozásokI2 Általános Iskola 8 osztály</v>
      </c>
      <c r="B502" t="str">
        <f t="shared" si="15"/>
        <v>201279 Egyéb ipari és építőipari foglalkozásokI2 Általános Iskola 8 osztály</v>
      </c>
      <c r="C502">
        <v>1329</v>
      </c>
      <c r="D502" t="s">
        <v>168</v>
      </c>
      <c r="E502" t="s">
        <v>169</v>
      </c>
      <c r="F502" s="4" t="s">
        <v>171</v>
      </c>
      <c r="G502">
        <v>0</v>
      </c>
      <c r="H502" t="s">
        <v>158</v>
      </c>
      <c r="I502">
        <v>646</v>
      </c>
      <c r="J502">
        <v>35</v>
      </c>
      <c r="K502" t="s">
        <v>140</v>
      </c>
      <c r="L502" t="s">
        <v>141</v>
      </c>
      <c r="M502">
        <v>9</v>
      </c>
      <c r="N502">
        <v>0</v>
      </c>
      <c r="O502">
        <v>0</v>
      </c>
      <c r="P502">
        <v>0</v>
      </c>
      <c r="Q502">
        <v>7</v>
      </c>
      <c r="R502">
        <v>19</v>
      </c>
      <c r="S502">
        <v>0</v>
      </c>
      <c r="T502">
        <v>0</v>
      </c>
      <c r="U502">
        <v>0</v>
      </c>
      <c r="V502">
        <v>125</v>
      </c>
      <c r="W502">
        <v>14</v>
      </c>
      <c r="X502">
        <v>0</v>
      </c>
      <c r="Y502">
        <v>32</v>
      </c>
      <c r="Z502">
        <v>79</v>
      </c>
      <c r="AA502">
        <v>97</v>
      </c>
      <c r="AB502">
        <v>135</v>
      </c>
      <c r="AC502">
        <v>15</v>
      </c>
      <c r="AD502">
        <v>156</v>
      </c>
      <c r="AE502">
        <v>40</v>
      </c>
      <c r="AF502">
        <v>0</v>
      </c>
      <c r="AG502">
        <v>0</v>
      </c>
      <c r="AH502">
        <v>14</v>
      </c>
      <c r="AI502">
        <v>0</v>
      </c>
      <c r="AJ502">
        <v>4.5</v>
      </c>
      <c r="AK502">
        <v>7</v>
      </c>
      <c r="AL502">
        <v>0</v>
      </c>
      <c r="AM502">
        <v>419.75</v>
      </c>
      <c r="AN502">
        <v>0</v>
      </c>
      <c r="AO502">
        <v>36</v>
      </c>
      <c r="AP502">
        <v>0</v>
      </c>
      <c r="AQ502">
        <v>0</v>
      </c>
      <c r="AR502">
        <v>0</v>
      </c>
      <c r="AS502">
        <v>0</v>
      </c>
      <c r="AT502">
        <v>453</v>
      </c>
      <c r="AU502">
        <v>0</v>
      </c>
      <c r="AV502">
        <v>0</v>
      </c>
      <c r="AW502">
        <v>0</v>
      </c>
      <c r="AX502">
        <v>0</v>
      </c>
      <c r="AY502">
        <v>0</v>
      </c>
      <c r="AZ502">
        <v>0</v>
      </c>
      <c r="BA502">
        <v>0</v>
      </c>
      <c r="BB502">
        <v>0</v>
      </c>
      <c r="BC502">
        <v>0</v>
      </c>
      <c r="BD502">
        <v>27</v>
      </c>
      <c r="BE502">
        <v>0</v>
      </c>
      <c r="BF502">
        <v>0</v>
      </c>
      <c r="BG502">
        <v>0</v>
      </c>
      <c r="BH502">
        <v>0</v>
      </c>
      <c r="BI502">
        <v>0</v>
      </c>
      <c r="BJ502">
        <v>0</v>
      </c>
      <c r="BK502">
        <v>9.5</v>
      </c>
      <c r="BL502">
        <v>21</v>
      </c>
      <c r="BM502">
        <v>0</v>
      </c>
      <c r="BN502">
        <v>27</v>
      </c>
      <c r="BO502">
        <v>296</v>
      </c>
      <c r="BP502">
        <v>3</v>
      </c>
      <c r="BQ502">
        <v>0</v>
      </c>
      <c r="BR502">
        <v>4</v>
      </c>
      <c r="BS502">
        <v>4.25</v>
      </c>
      <c r="BT502">
        <v>0</v>
      </c>
      <c r="BU502">
        <v>0</v>
      </c>
      <c r="BV502">
        <v>0</v>
      </c>
      <c r="BW502">
        <v>0</v>
      </c>
      <c r="BX502">
        <v>0</v>
      </c>
      <c r="BY502">
        <v>2054</v>
      </c>
    </row>
    <row r="503" spans="1:77" hidden="1" x14ac:dyDescent="0.25">
      <c r="A503" t="str">
        <f t="shared" si="14"/>
        <v>201281 Feldolgozóipari gépek kezelőiI2 Általános Iskola 8 osztály</v>
      </c>
      <c r="B503" t="str">
        <f t="shared" si="15"/>
        <v>201281 Feldolgozóipari gépek kezelőiI2 Általános Iskola 8 osztály</v>
      </c>
      <c r="C503">
        <v>1330</v>
      </c>
      <c r="D503" t="s">
        <v>168</v>
      </c>
      <c r="E503" t="s">
        <v>169</v>
      </c>
      <c r="F503" s="4" t="s">
        <v>171</v>
      </c>
      <c r="G503">
        <v>0</v>
      </c>
      <c r="H503" t="s">
        <v>158</v>
      </c>
      <c r="I503">
        <v>647</v>
      </c>
      <c r="J503">
        <v>36</v>
      </c>
      <c r="K503" t="s">
        <v>104</v>
      </c>
      <c r="L503" t="s">
        <v>105</v>
      </c>
      <c r="M503">
        <v>99</v>
      </c>
      <c r="N503">
        <v>73</v>
      </c>
      <c r="O503">
        <v>0</v>
      </c>
      <c r="P503">
        <v>25</v>
      </c>
      <c r="Q503">
        <v>1876</v>
      </c>
      <c r="R503">
        <v>3441.5</v>
      </c>
      <c r="S503">
        <v>451</v>
      </c>
      <c r="T503">
        <v>581</v>
      </c>
      <c r="U503">
        <v>37</v>
      </c>
      <c r="V503">
        <v>59</v>
      </c>
      <c r="W503">
        <v>322</v>
      </c>
      <c r="X503">
        <v>124</v>
      </c>
      <c r="Y503">
        <v>3262.5</v>
      </c>
      <c r="Z503">
        <v>958.5</v>
      </c>
      <c r="AA503">
        <v>947</v>
      </c>
      <c r="AB503">
        <v>2069.6666666666665</v>
      </c>
      <c r="AC503">
        <v>260</v>
      </c>
      <c r="AD503">
        <v>2773</v>
      </c>
      <c r="AE503">
        <v>755</v>
      </c>
      <c r="AF503">
        <v>2238.1666666666665</v>
      </c>
      <c r="AG503">
        <v>16</v>
      </c>
      <c r="AH503">
        <v>885</v>
      </c>
      <c r="AI503">
        <v>0</v>
      </c>
      <c r="AJ503">
        <v>0</v>
      </c>
      <c r="AK503">
        <v>0</v>
      </c>
      <c r="AL503">
        <v>81.5</v>
      </c>
      <c r="AM503">
        <v>164</v>
      </c>
      <c r="AN503">
        <v>20.833333333333332</v>
      </c>
      <c r="AO503">
        <v>510.75</v>
      </c>
      <c r="AP503">
        <v>11</v>
      </c>
      <c r="AQ503">
        <v>18.5</v>
      </c>
      <c r="AR503">
        <v>0</v>
      </c>
      <c r="AS503">
        <v>0</v>
      </c>
      <c r="AT503">
        <v>0</v>
      </c>
      <c r="AU503">
        <v>0</v>
      </c>
      <c r="AV503">
        <v>0</v>
      </c>
      <c r="AW503">
        <v>0</v>
      </c>
      <c r="AX503">
        <v>15</v>
      </c>
      <c r="AY503">
        <v>0</v>
      </c>
      <c r="AZ503">
        <v>0</v>
      </c>
      <c r="BA503">
        <v>0</v>
      </c>
      <c r="BB503">
        <v>0</v>
      </c>
      <c r="BC503">
        <v>0</v>
      </c>
      <c r="BD503">
        <v>20</v>
      </c>
      <c r="BE503">
        <v>0</v>
      </c>
      <c r="BF503">
        <v>57</v>
      </c>
      <c r="BG503">
        <v>20</v>
      </c>
      <c r="BH503">
        <v>0</v>
      </c>
      <c r="BI503">
        <v>14</v>
      </c>
      <c r="BJ503">
        <v>0</v>
      </c>
      <c r="BK503">
        <v>24</v>
      </c>
      <c r="BL503">
        <v>1782</v>
      </c>
      <c r="BM503">
        <v>0</v>
      </c>
      <c r="BN503">
        <v>48</v>
      </c>
      <c r="BO503">
        <v>4</v>
      </c>
      <c r="BP503">
        <v>2</v>
      </c>
      <c r="BQ503">
        <v>1</v>
      </c>
      <c r="BR503">
        <v>0</v>
      </c>
      <c r="BS503">
        <v>0</v>
      </c>
      <c r="BT503">
        <v>0</v>
      </c>
      <c r="BU503">
        <v>0</v>
      </c>
      <c r="BV503">
        <v>0</v>
      </c>
      <c r="BW503">
        <v>17</v>
      </c>
      <c r="BX503">
        <v>0</v>
      </c>
      <c r="BY503">
        <v>24063.916666666664</v>
      </c>
    </row>
    <row r="504" spans="1:77" hidden="1" x14ac:dyDescent="0.25">
      <c r="A504" t="str">
        <f t="shared" si="14"/>
        <v>201282 ÖsszeszerelőkI2 Általános Iskola 8 osztály</v>
      </c>
      <c r="B504" t="str">
        <f t="shared" si="15"/>
        <v>201282 ÖsszeszerelőkI2 Általános Iskola 8 osztály</v>
      </c>
      <c r="C504">
        <v>1331</v>
      </c>
      <c r="D504" t="s">
        <v>168</v>
      </c>
      <c r="E504" t="s">
        <v>169</v>
      </c>
      <c r="F504" s="4" t="s">
        <v>171</v>
      </c>
      <c r="G504">
        <v>0</v>
      </c>
      <c r="H504" t="s">
        <v>158</v>
      </c>
      <c r="I504">
        <v>648</v>
      </c>
      <c r="J504">
        <v>37</v>
      </c>
      <c r="K504" t="s">
        <v>106</v>
      </c>
      <c r="L504" t="s">
        <v>142</v>
      </c>
      <c r="M504">
        <v>0</v>
      </c>
      <c r="N504">
        <v>0</v>
      </c>
      <c r="O504">
        <v>0</v>
      </c>
      <c r="P504">
        <v>0</v>
      </c>
      <c r="Q504">
        <v>0</v>
      </c>
      <c r="R504">
        <v>167</v>
      </c>
      <c r="S504">
        <v>14</v>
      </c>
      <c r="T504">
        <v>16</v>
      </c>
      <c r="U504">
        <v>0</v>
      </c>
      <c r="V504">
        <v>0</v>
      </c>
      <c r="W504">
        <v>0</v>
      </c>
      <c r="X504">
        <v>0</v>
      </c>
      <c r="Y504">
        <v>762</v>
      </c>
      <c r="Z504">
        <v>301</v>
      </c>
      <c r="AA504">
        <v>24</v>
      </c>
      <c r="AB504">
        <v>274</v>
      </c>
      <c r="AC504">
        <v>6381</v>
      </c>
      <c r="AD504">
        <v>3198.5</v>
      </c>
      <c r="AE504">
        <v>697</v>
      </c>
      <c r="AF504">
        <v>5243.166666666667</v>
      </c>
      <c r="AG504">
        <v>14</v>
      </c>
      <c r="AH504">
        <v>746</v>
      </c>
      <c r="AI504">
        <v>0</v>
      </c>
      <c r="AJ504">
        <v>0</v>
      </c>
      <c r="AK504">
        <v>0</v>
      </c>
      <c r="AL504">
        <v>0</v>
      </c>
      <c r="AM504">
        <v>0</v>
      </c>
      <c r="AN504">
        <v>23</v>
      </c>
      <c r="AO504">
        <v>278</v>
      </c>
      <c r="AP504">
        <v>0</v>
      </c>
      <c r="AQ504">
        <v>0</v>
      </c>
      <c r="AR504">
        <v>0</v>
      </c>
      <c r="AS504">
        <v>0</v>
      </c>
      <c r="AT504">
        <v>0</v>
      </c>
      <c r="AU504">
        <v>0</v>
      </c>
      <c r="AV504">
        <v>0</v>
      </c>
      <c r="AW504">
        <v>0</v>
      </c>
      <c r="AX504">
        <v>0</v>
      </c>
      <c r="AY504">
        <v>0</v>
      </c>
      <c r="AZ504">
        <v>0</v>
      </c>
      <c r="BA504">
        <v>0</v>
      </c>
      <c r="BB504">
        <v>0</v>
      </c>
      <c r="BC504">
        <v>0</v>
      </c>
      <c r="BD504">
        <v>0</v>
      </c>
      <c r="BE504">
        <v>0</v>
      </c>
      <c r="BF504">
        <v>156</v>
      </c>
      <c r="BG504">
        <v>16</v>
      </c>
      <c r="BH504">
        <v>0</v>
      </c>
      <c r="BI504">
        <v>0</v>
      </c>
      <c r="BJ504">
        <v>0</v>
      </c>
      <c r="BK504">
        <v>0</v>
      </c>
      <c r="BL504">
        <v>1575</v>
      </c>
      <c r="BM504">
        <v>0</v>
      </c>
      <c r="BN504">
        <v>789</v>
      </c>
      <c r="BO504">
        <v>0</v>
      </c>
      <c r="BP504">
        <v>16</v>
      </c>
      <c r="BQ504">
        <v>0</v>
      </c>
      <c r="BR504">
        <v>1</v>
      </c>
      <c r="BS504">
        <v>0</v>
      </c>
      <c r="BT504">
        <v>0</v>
      </c>
      <c r="BU504">
        <v>0</v>
      </c>
      <c r="BV504">
        <v>0</v>
      </c>
      <c r="BW504">
        <v>0</v>
      </c>
      <c r="BX504">
        <v>0</v>
      </c>
      <c r="BY504">
        <v>20691.666666666668</v>
      </c>
    </row>
    <row r="505" spans="1:77" hidden="1" x14ac:dyDescent="0.25">
      <c r="A505" t="str">
        <f t="shared" si="14"/>
        <v>201283 Helyhez kötött gépek kezelőiI2 Általános Iskola 8 osztály</v>
      </c>
      <c r="B505" t="str">
        <f t="shared" si="15"/>
        <v>201283 Helyhez kötött gépek kezelőiI2 Általános Iskola 8 osztály</v>
      </c>
      <c r="C505">
        <v>1332</v>
      </c>
      <c r="D505" t="s">
        <v>168</v>
      </c>
      <c r="E505" t="s">
        <v>169</v>
      </c>
      <c r="F505" s="4" t="s">
        <v>171</v>
      </c>
      <c r="G505">
        <v>0</v>
      </c>
      <c r="H505" t="s">
        <v>158</v>
      </c>
      <c r="I505">
        <v>649</v>
      </c>
      <c r="J505">
        <v>38</v>
      </c>
      <c r="K505" t="s">
        <v>107</v>
      </c>
      <c r="L505" t="s">
        <v>143</v>
      </c>
      <c r="M505">
        <v>97</v>
      </c>
      <c r="N505">
        <v>0</v>
      </c>
      <c r="O505">
        <v>0</v>
      </c>
      <c r="P505">
        <v>246</v>
      </c>
      <c r="Q505">
        <v>354.5</v>
      </c>
      <c r="R505">
        <v>12</v>
      </c>
      <c r="S505">
        <v>7</v>
      </c>
      <c r="T505">
        <v>77</v>
      </c>
      <c r="U505">
        <v>38</v>
      </c>
      <c r="V505">
        <v>29</v>
      </c>
      <c r="W505">
        <v>64</v>
      </c>
      <c r="X505">
        <v>48</v>
      </c>
      <c r="Y505">
        <v>120.5</v>
      </c>
      <c r="Z505">
        <v>80</v>
      </c>
      <c r="AA505">
        <v>50</v>
      </c>
      <c r="AB505">
        <v>99</v>
      </c>
      <c r="AC505">
        <v>217</v>
      </c>
      <c r="AD505">
        <v>154</v>
      </c>
      <c r="AE505">
        <v>87</v>
      </c>
      <c r="AF505">
        <v>14</v>
      </c>
      <c r="AG505">
        <v>27</v>
      </c>
      <c r="AH505">
        <v>32</v>
      </c>
      <c r="AI505">
        <v>12</v>
      </c>
      <c r="AJ505">
        <v>547</v>
      </c>
      <c r="AK505">
        <v>235</v>
      </c>
      <c r="AL505">
        <v>193</v>
      </c>
      <c r="AM505">
        <v>81</v>
      </c>
      <c r="AN505">
        <v>1</v>
      </c>
      <c r="AO505">
        <v>197</v>
      </c>
      <c r="AP505">
        <v>34</v>
      </c>
      <c r="AQ505">
        <v>40</v>
      </c>
      <c r="AR505">
        <v>0</v>
      </c>
      <c r="AS505">
        <v>0</v>
      </c>
      <c r="AT505">
        <v>48</v>
      </c>
      <c r="AU505">
        <v>0</v>
      </c>
      <c r="AV505">
        <v>66</v>
      </c>
      <c r="AW505">
        <v>0</v>
      </c>
      <c r="AX505">
        <v>33</v>
      </c>
      <c r="AY505">
        <v>0</v>
      </c>
      <c r="AZ505">
        <v>0</v>
      </c>
      <c r="BA505">
        <v>0</v>
      </c>
      <c r="BB505">
        <v>0</v>
      </c>
      <c r="BC505">
        <v>0</v>
      </c>
      <c r="BD505">
        <v>0</v>
      </c>
      <c r="BE505">
        <v>0</v>
      </c>
      <c r="BF505">
        <v>24</v>
      </c>
      <c r="BG505">
        <v>33</v>
      </c>
      <c r="BH505">
        <v>0</v>
      </c>
      <c r="BI505">
        <v>0</v>
      </c>
      <c r="BJ505">
        <v>0</v>
      </c>
      <c r="BK505">
        <v>0</v>
      </c>
      <c r="BL505">
        <v>180</v>
      </c>
      <c r="BM505">
        <v>0</v>
      </c>
      <c r="BN505">
        <v>220</v>
      </c>
      <c r="BO505">
        <v>417</v>
      </c>
      <c r="BP505">
        <v>120.5</v>
      </c>
      <c r="BQ505">
        <v>122</v>
      </c>
      <c r="BR505">
        <v>114</v>
      </c>
      <c r="BS505">
        <v>9</v>
      </c>
      <c r="BT505">
        <v>8</v>
      </c>
      <c r="BU505">
        <v>0</v>
      </c>
      <c r="BV505">
        <v>0</v>
      </c>
      <c r="BW505">
        <v>330.75</v>
      </c>
      <c r="BX505">
        <v>0</v>
      </c>
      <c r="BY505">
        <v>4918.25</v>
      </c>
    </row>
    <row r="506" spans="1:77" hidden="1" x14ac:dyDescent="0.25">
      <c r="A506" t="str">
        <f t="shared" si="14"/>
        <v>201284 Járművezetők és mobil gépek kezelőiI2 Általános Iskola 8 osztály</v>
      </c>
      <c r="B506" t="str">
        <f t="shared" si="15"/>
        <v>201284 Járművezetők és mobil gépek kezelőiI2 Általános Iskola 8 osztály</v>
      </c>
      <c r="C506">
        <v>1333</v>
      </c>
      <c r="D506" t="s">
        <v>168</v>
      </c>
      <c r="E506" t="s">
        <v>169</v>
      </c>
      <c r="F506" s="4" t="s">
        <v>171</v>
      </c>
      <c r="G506">
        <v>0</v>
      </c>
      <c r="H506" t="s">
        <v>158</v>
      </c>
      <c r="I506">
        <v>650</v>
      </c>
      <c r="J506">
        <v>39</v>
      </c>
      <c r="K506" t="s">
        <v>144</v>
      </c>
      <c r="L506" t="s">
        <v>145</v>
      </c>
      <c r="M506">
        <v>2165</v>
      </c>
      <c r="N506">
        <v>361</v>
      </c>
      <c r="O506">
        <v>7</v>
      </c>
      <c r="P506">
        <v>313.5</v>
      </c>
      <c r="Q506">
        <v>1296</v>
      </c>
      <c r="R506">
        <v>15</v>
      </c>
      <c r="S506">
        <v>223</v>
      </c>
      <c r="T506">
        <v>55</v>
      </c>
      <c r="U506">
        <v>49</v>
      </c>
      <c r="V506">
        <v>104</v>
      </c>
      <c r="W506">
        <v>60</v>
      </c>
      <c r="X506">
        <v>47</v>
      </c>
      <c r="Y506">
        <v>185</v>
      </c>
      <c r="Z506">
        <v>514</v>
      </c>
      <c r="AA506">
        <v>346</v>
      </c>
      <c r="AB506">
        <v>432</v>
      </c>
      <c r="AC506">
        <v>111</v>
      </c>
      <c r="AD506">
        <v>324</v>
      </c>
      <c r="AE506">
        <v>174</v>
      </c>
      <c r="AF506">
        <v>356</v>
      </c>
      <c r="AG506">
        <v>150</v>
      </c>
      <c r="AH506">
        <v>30</v>
      </c>
      <c r="AI506">
        <v>7</v>
      </c>
      <c r="AJ506">
        <v>171</v>
      </c>
      <c r="AK506">
        <v>125</v>
      </c>
      <c r="AL506">
        <v>1170</v>
      </c>
      <c r="AM506">
        <v>2372.5</v>
      </c>
      <c r="AN506">
        <v>654</v>
      </c>
      <c r="AO506">
        <v>1531</v>
      </c>
      <c r="AP506">
        <v>952</v>
      </c>
      <c r="AQ506">
        <v>6283</v>
      </c>
      <c r="AR506">
        <v>64</v>
      </c>
      <c r="AS506">
        <v>0</v>
      </c>
      <c r="AT506">
        <v>2356</v>
      </c>
      <c r="AU506">
        <v>0</v>
      </c>
      <c r="AV506">
        <v>484.5</v>
      </c>
      <c r="AW506">
        <v>0</v>
      </c>
      <c r="AX506">
        <v>0</v>
      </c>
      <c r="AY506">
        <v>0</v>
      </c>
      <c r="AZ506">
        <v>0</v>
      </c>
      <c r="BA506">
        <v>38</v>
      </c>
      <c r="BB506">
        <v>0</v>
      </c>
      <c r="BC506">
        <v>0</v>
      </c>
      <c r="BD506">
        <v>139</v>
      </c>
      <c r="BE506">
        <v>0</v>
      </c>
      <c r="BF506">
        <v>67</v>
      </c>
      <c r="BG506">
        <v>80</v>
      </c>
      <c r="BH506">
        <v>1</v>
      </c>
      <c r="BI506">
        <v>0</v>
      </c>
      <c r="BJ506">
        <v>6</v>
      </c>
      <c r="BK506">
        <v>349</v>
      </c>
      <c r="BL506">
        <v>193</v>
      </c>
      <c r="BM506">
        <v>17.5</v>
      </c>
      <c r="BN506">
        <v>166.5</v>
      </c>
      <c r="BO506">
        <v>1013</v>
      </c>
      <c r="BP506">
        <v>73</v>
      </c>
      <c r="BQ506">
        <v>618</v>
      </c>
      <c r="BR506">
        <v>130</v>
      </c>
      <c r="BS506">
        <v>232</v>
      </c>
      <c r="BT506">
        <v>10</v>
      </c>
      <c r="BU506">
        <v>24.5</v>
      </c>
      <c r="BV506">
        <v>0</v>
      </c>
      <c r="BW506">
        <v>83</v>
      </c>
      <c r="BX506">
        <v>0</v>
      </c>
      <c r="BY506">
        <v>26728</v>
      </c>
    </row>
    <row r="507" spans="1:77" hidden="1" x14ac:dyDescent="0.25">
      <c r="A507" t="str">
        <f t="shared" si="14"/>
        <v>201291 Takarítók és hasonló jellegű egyszerű foglalkozásokI2 Általános Iskola 8 osztály</v>
      </c>
      <c r="B507" t="str">
        <f t="shared" si="15"/>
        <v>201291 Takarítók és hasonló jellegű egyszerű foglalkozásokI2 Általános Iskola 8 osztály</v>
      </c>
      <c r="C507">
        <v>1334</v>
      </c>
      <c r="D507" t="s">
        <v>168</v>
      </c>
      <c r="E507" t="s">
        <v>169</v>
      </c>
      <c r="F507" s="4" t="s">
        <v>171</v>
      </c>
      <c r="G507">
        <v>0</v>
      </c>
      <c r="H507" t="s">
        <v>158</v>
      </c>
      <c r="I507">
        <v>651</v>
      </c>
      <c r="J507">
        <v>40</v>
      </c>
      <c r="K507" t="s">
        <v>108</v>
      </c>
      <c r="L507" t="s">
        <v>146</v>
      </c>
      <c r="M507">
        <v>786</v>
      </c>
      <c r="N507">
        <v>27</v>
      </c>
      <c r="O507">
        <v>0</v>
      </c>
      <c r="P507">
        <v>64</v>
      </c>
      <c r="Q507">
        <v>886.5</v>
      </c>
      <c r="R507">
        <v>449</v>
      </c>
      <c r="S507">
        <v>92</v>
      </c>
      <c r="T507">
        <v>96</v>
      </c>
      <c r="U507">
        <v>123</v>
      </c>
      <c r="V507">
        <v>1</v>
      </c>
      <c r="W507">
        <v>8</v>
      </c>
      <c r="X507">
        <v>30</v>
      </c>
      <c r="Y507">
        <v>240</v>
      </c>
      <c r="Z507">
        <v>139</v>
      </c>
      <c r="AA507">
        <v>80</v>
      </c>
      <c r="AB507">
        <v>206</v>
      </c>
      <c r="AC507">
        <v>38</v>
      </c>
      <c r="AD507">
        <v>77</v>
      </c>
      <c r="AE507">
        <v>152</v>
      </c>
      <c r="AF507">
        <v>234</v>
      </c>
      <c r="AG507">
        <v>35</v>
      </c>
      <c r="AH507">
        <v>173</v>
      </c>
      <c r="AI507">
        <v>155</v>
      </c>
      <c r="AJ507">
        <v>160</v>
      </c>
      <c r="AK507">
        <v>227</v>
      </c>
      <c r="AL507">
        <v>653</v>
      </c>
      <c r="AM507">
        <v>956.5</v>
      </c>
      <c r="AN507">
        <v>705</v>
      </c>
      <c r="AO507">
        <v>923</v>
      </c>
      <c r="AP507">
        <v>2028</v>
      </c>
      <c r="AQ507">
        <v>1046</v>
      </c>
      <c r="AR507">
        <v>0</v>
      </c>
      <c r="AS507">
        <v>26</v>
      </c>
      <c r="AT507">
        <v>200</v>
      </c>
      <c r="AU507">
        <v>0</v>
      </c>
      <c r="AV507">
        <v>1895</v>
      </c>
      <c r="AW507">
        <v>11</v>
      </c>
      <c r="AX507">
        <v>37</v>
      </c>
      <c r="AY507">
        <v>26</v>
      </c>
      <c r="AZ507">
        <v>79.5</v>
      </c>
      <c r="BA507">
        <v>202</v>
      </c>
      <c r="BB507">
        <v>2</v>
      </c>
      <c r="BC507">
        <v>1</v>
      </c>
      <c r="BD507">
        <v>1753.25</v>
      </c>
      <c r="BE507">
        <v>0</v>
      </c>
      <c r="BF507">
        <v>197</v>
      </c>
      <c r="BG507">
        <v>382</v>
      </c>
      <c r="BH507">
        <v>93</v>
      </c>
      <c r="BI507">
        <v>56.5</v>
      </c>
      <c r="BJ507">
        <v>63</v>
      </c>
      <c r="BK507">
        <v>75</v>
      </c>
      <c r="BL507">
        <v>830</v>
      </c>
      <c r="BM507">
        <v>14</v>
      </c>
      <c r="BN507">
        <v>8884.5</v>
      </c>
      <c r="BO507">
        <v>13818</v>
      </c>
      <c r="BP507">
        <v>8084</v>
      </c>
      <c r="BQ507">
        <v>5411</v>
      </c>
      <c r="BR507">
        <v>4062</v>
      </c>
      <c r="BS507">
        <v>681.5</v>
      </c>
      <c r="BT507">
        <v>453.5</v>
      </c>
      <c r="BU507">
        <v>150</v>
      </c>
      <c r="BV507">
        <v>24.5</v>
      </c>
      <c r="BW507">
        <v>898.25</v>
      </c>
      <c r="BX507">
        <v>0</v>
      </c>
      <c r="BY507">
        <v>59200.5</v>
      </c>
    </row>
    <row r="508" spans="1:77" hidden="1" x14ac:dyDescent="0.25">
      <c r="A508" t="str">
        <f t="shared" si="14"/>
        <v>201292 Egyszerű szolgáltatási, szállítási és hasonló foglalkozásokI2 Általános Iskola 8 osztály</v>
      </c>
      <c r="B508" t="str">
        <f t="shared" si="15"/>
        <v>201292 Egyszerű szolgáltatási, szállítási és hasonló foglalkozásokI2 Általános Iskola 8 osztály</v>
      </c>
      <c r="C508">
        <v>1335</v>
      </c>
      <c r="D508" t="s">
        <v>168</v>
      </c>
      <c r="E508" t="s">
        <v>169</v>
      </c>
      <c r="F508" s="4" t="s">
        <v>171</v>
      </c>
      <c r="G508">
        <v>0</v>
      </c>
      <c r="H508" t="s">
        <v>158</v>
      </c>
      <c r="I508">
        <v>652</v>
      </c>
      <c r="J508">
        <v>41</v>
      </c>
      <c r="K508" t="s">
        <v>109</v>
      </c>
      <c r="L508" t="s">
        <v>147</v>
      </c>
      <c r="M508">
        <v>2052.5</v>
      </c>
      <c r="N508">
        <v>383.66666666666663</v>
      </c>
      <c r="O508">
        <v>194.33333333333334</v>
      </c>
      <c r="P508">
        <v>257.83333333333331</v>
      </c>
      <c r="Q508">
        <v>3591</v>
      </c>
      <c r="R508">
        <v>1251</v>
      </c>
      <c r="S508">
        <v>454.66666666666669</v>
      </c>
      <c r="T508">
        <v>391</v>
      </c>
      <c r="U508">
        <v>531</v>
      </c>
      <c r="V508">
        <v>25</v>
      </c>
      <c r="W508">
        <v>158.5</v>
      </c>
      <c r="X508">
        <v>110</v>
      </c>
      <c r="Y508">
        <v>802</v>
      </c>
      <c r="Z508">
        <v>713.5</v>
      </c>
      <c r="AA508">
        <v>127.5</v>
      </c>
      <c r="AB508">
        <v>541</v>
      </c>
      <c r="AC508">
        <v>488</v>
      </c>
      <c r="AD508">
        <v>632</v>
      </c>
      <c r="AE508">
        <v>273.33333333333331</v>
      </c>
      <c r="AF508">
        <v>733.5</v>
      </c>
      <c r="AG508">
        <v>8</v>
      </c>
      <c r="AH508">
        <v>1514.6666666666667</v>
      </c>
      <c r="AI508">
        <v>12</v>
      </c>
      <c r="AJ508">
        <v>256</v>
      </c>
      <c r="AK508">
        <v>408</v>
      </c>
      <c r="AL508">
        <v>3120.5</v>
      </c>
      <c r="AM508">
        <v>3769.6666666666665</v>
      </c>
      <c r="AN508">
        <v>823.66666666666663</v>
      </c>
      <c r="AO508">
        <v>4313.1666666666661</v>
      </c>
      <c r="AP508">
        <v>8180.833333333333</v>
      </c>
      <c r="AQ508">
        <v>572.33333333333337</v>
      </c>
      <c r="AR508">
        <v>31</v>
      </c>
      <c r="AS508">
        <v>0</v>
      </c>
      <c r="AT508">
        <v>1718.5</v>
      </c>
      <c r="AU508">
        <v>82</v>
      </c>
      <c r="AV508">
        <v>7876</v>
      </c>
      <c r="AW508">
        <v>26</v>
      </c>
      <c r="AX508">
        <v>47</v>
      </c>
      <c r="AY508">
        <v>28</v>
      </c>
      <c r="AZ508">
        <v>404.5</v>
      </c>
      <c r="BA508">
        <v>59</v>
      </c>
      <c r="BB508">
        <v>0</v>
      </c>
      <c r="BC508">
        <v>0</v>
      </c>
      <c r="BD508">
        <v>993.16666666666663</v>
      </c>
      <c r="BE508">
        <v>0</v>
      </c>
      <c r="BF508">
        <v>271.5</v>
      </c>
      <c r="BG508">
        <v>36</v>
      </c>
      <c r="BH508">
        <v>45</v>
      </c>
      <c r="BI508">
        <v>274</v>
      </c>
      <c r="BJ508">
        <v>21</v>
      </c>
      <c r="BK508">
        <v>105.5</v>
      </c>
      <c r="BL508">
        <v>2029</v>
      </c>
      <c r="BM508">
        <v>26</v>
      </c>
      <c r="BN508">
        <v>1676.8333333333333</v>
      </c>
      <c r="BO508">
        <v>38297</v>
      </c>
      <c r="BP508">
        <v>4975.083333333333</v>
      </c>
      <c r="BQ508">
        <v>2718.8333333333335</v>
      </c>
      <c r="BR508">
        <v>3074.6666666666665</v>
      </c>
      <c r="BS508">
        <v>481.5</v>
      </c>
      <c r="BT508">
        <v>176.16666666666666</v>
      </c>
      <c r="BU508">
        <v>108.08333333333333</v>
      </c>
      <c r="BV508">
        <v>45.666666666666664</v>
      </c>
      <c r="BW508">
        <v>336</v>
      </c>
      <c r="BX508">
        <v>0</v>
      </c>
      <c r="BY508">
        <v>102653.16666666667</v>
      </c>
    </row>
    <row r="509" spans="1:77" hidden="1" x14ac:dyDescent="0.25">
      <c r="A509" t="str">
        <f t="shared" si="14"/>
        <v>201293 Egyszerű ipari, építőipari, mezőgazdasági foglalkozásokI2 Általános Iskola 8 osztály</v>
      </c>
      <c r="B509" t="str">
        <f t="shared" si="15"/>
        <v>201293 Egyszerű ipari, építőipari, mezőgazdasági foglalkozásokI2 Általános Iskola 8 osztály</v>
      </c>
      <c r="C509">
        <v>1336</v>
      </c>
      <c r="D509" t="s">
        <v>168</v>
      </c>
      <c r="E509" t="s">
        <v>169</v>
      </c>
      <c r="F509" s="4" t="s">
        <v>171</v>
      </c>
      <c r="G509">
        <v>0</v>
      </c>
      <c r="H509" t="s">
        <v>158</v>
      </c>
      <c r="I509">
        <v>653</v>
      </c>
      <c r="J509">
        <v>42</v>
      </c>
      <c r="K509" t="s">
        <v>148</v>
      </c>
      <c r="L509" t="s">
        <v>149</v>
      </c>
      <c r="M509">
        <v>3183.5</v>
      </c>
      <c r="N509">
        <v>2521.833333333333</v>
      </c>
      <c r="O509">
        <v>202.66666666666666</v>
      </c>
      <c r="P509">
        <v>88.666666666666671</v>
      </c>
      <c r="Q509">
        <v>3880.5</v>
      </c>
      <c r="R509">
        <v>777</v>
      </c>
      <c r="S509">
        <v>392.33333333333331</v>
      </c>
      <c r="T509">
        <v>1130</v>
      </c>
      <c r="U509">
        <v>181.5</v>
      </c>
      <c r="V509">
        <v>20</v>
      </c>
      <c r="W509">
        <v>180</v>
      </c>
      <c r="X509">
        <v>35</v>
      </c>
      <c r="Y509">
        <v>1245</v>
      </c>
      <c r="Z509">
        <v>889.5</v>
      </c>
      <c r="AA509">
        <v>173</v>
      </c>
      <c r="AB509">
        <v>1540</v>
      </c>
      <c r="AC509">
        <v>296</v>
      </c>
      <c r="AD509">
        <v>419</v>
      </c>
      <c r="AE509">
        <v>849.66666666666663</v>
      </c>
      <c r="AF509">
        <v>387</v>
      </c>
      <c r="AG509">
        <v>111</v>
      </c>
      <c r="AH509">
        <v>1820.8333333333333</v>
      </c>
      <c r="AI509">
        <v>78</v>
      </c>
      <c r="AJ509">
        <v>8</v>
      </c>
      <c r="AK509">
        <v>97</v>
      </c>
      <c r="AL509">
        <v>232.5</v>
      </c>
      <c r="AM509">
        <v>10734.083333333332</v>
      </c>
      <c r="AN509">
        <v>366.33333333333331</v>
      </c>
      <c r="AO509">
        <v>1351.8333333333333</v>
      </c>
      <c r="AP509">
        <v>416.16666666666663</v>
      </c>
      <c r="AQ509">
        <v>92.666666666666657</v>
      </c>
      <c r="AR509">
        <v>0</v>
      </c>
      <c r="AS509">
        <v>0</v>
      </c>
      <c r="AT509">
        <v>710.5</v>
      </c>
      <c r="AU509">
        <v>0</v>
      </c>
      <c r="AV509">
        <v>66</v>
      </c>
      <c r="AW509">
        <v>52</v>
      </c>
      <c r="AX509">
        <v>0</v>
      </c>
      <c r="AY509">
        <v>0</v>
      </c>
      <c r="AZ509">
        <v>0</v>
      </c>
      <c r="BA509">
        <v>1</v>
      </c>
      <c r="BB509">
        <v>0</v>
      </c>
      <c r="BC509">
        <v>0</v>
      </c>
      <c r="BD509">
        <v>1342.3333333333335</v>
      </c>
      <c r="BE509">
        <v>0</v>
      </c>
      <c r="BF509">
        <v>6</v>
      </c>
      <c r="BG509">
        <v>90</v>
      </c>
      <c r="BH509">
        <v>152</v>
      </c>
      <c r="BI509">
        <v>0</v>
      </c>
      <c r="BJ509">
        <v>0</v>
      </c>
      <c r="BK509">
        <v>26.5</v>
      </c>
      <c r="BL509">
        <v>1634.5</v>
      </c>
      <c r="BM509">
        <v>26</v>
      </c>
      <c r="BN509">
        <v>921.66666666666663</v>
      </c>
      <c r="BO509">
        <v>12435</v>
      </c>
      <c r="BP509">
        <v>122.66666666666666</v>
      </c>
      <c r="BQ509">
        <v>81.666666666666657</v>
      </c>
      <c r="BR509">
        <v>1228.3333333333333</v>
      </c>
      <c r="BS509">
        <v>98</v>
      </c>
      <c r="BT509">
        <v>129.33333333333334</v>
      </c>
      <c r="BU509">
        <v>53.666666666666664</v>
      </c>
      <c r="BV509">
        <v>14.333333333333332</v>
      </c>
      <c r="BW509">
        <v>203</v>
      </c>
      <c r="BX509">
        <v>0</v>
      </c>
      <c r="BY509">
        <v>53095.083333333328</v>
      </c>
    </row>
    <row r="510" spans="1:77" hidden="1" x14ac:dyDescent="0.25">
      <c r="A510" t="str">
        <f t="shared" si="14"/>
        <v>201201 Fegyveres szervek felsőfokú képesítést igénylő foglalkozásaiI3 Szakiskola</v>
      </c>
      <c r="B510" t="str">
        <f t="shared" si="15"/>
        <v>201201 Fegyveres szervek felsőfokú képesítést igénylő foglalkozásaiI3 Szakiskola</v>
      </c>
      <c r="C510">
        <v>1968</v>
      </c>
      <c r="D510" t="s">
        <v>168</v>
      </c>
      <c r="E510" t="s">
        <v>169</v>
      </c>
      <c r="F510" s="4" t="s">
        <v>171</v>
      </c>
      <c r="G510">
        <v>0</v>
      </c>
      <c r="H510" t="s">
        <v>159</v>
      </c>
      <c r="I510">
        <v>612</v>
      </c>
      <c r="J510">
        <v>1</v>
      </c>
      <c r="K510" t="s">
        <v>65</v>
      </c>
      <c r="L510" t="s">
        <v>66</v>
      </c>
      <c r="M510">
        <v>0</v>
      </c>
      <c r="N510">
        <v>0</v>
      </c>
      <c r="O510">
        <v>0</v>
      </c>
      <c r="P510">
        <v>0</v>
      </c>
      <c r="Q510">
        <v>0</v>
      </c>
      <c r="R510">
        <v>0</v>
      </c>
      <c r="S510">
        <v>0</v>
      </c>
      <c r="T510">
        <v>0</v>
      </c>
      <c r="U510">
        <v>0</v>
      </c>
      <c r="V510">
        <v>0</v>
      </c>
      <c r="W510">
        <v>0</v>
      </c>
      <c r="X510">
        <v>0</v>
      </c>
      <c r="Y510">
        <v>0</v>
      </c>
      <c r="Z510">
        <v>0</v>
      </c>
      <c r="AA510">
        <v>0</v>
      </c>
      <c r="AB510">
        <v>0</v>
      </c>
      <c r="AC510">
        <v>0</v>
      </c>
      <c r="AD510">
        <v>0</v>
      </c>
      <c r="AE510">
        <v>0</v>
      </c>
      <c r="AF510">
        <v>0</v>
      </c>
      <c r="AG510">
        <v>0</v>
      </c>
      <c r="AH510">
        <v>0</v>
      </c>
      <c r="AI510">
        <v>0</v>
      </c>
      <c r="AJ510">
        <v>0</v>
      </c>
      <c r="AK510">
        <v>0</v>
      </c>
      <c r="AL510">
        <v>0</v>
      </c>
      <c r="AM510">
        <v>0</v>
      </c>
      <c r="AN510">
        <v>0</v>
      </c>
      <c r="AO510">
        <v>0</v>
      </c>
      <c r="AP510">
        <v>0</v>
      </c>
      <c r="AQ510">
        <v>0</v>
      </c>
      <c r="AR510">
        <v>0</v>
      </c>
      <c r="AS510">
        <v>0</v>
      </c>
      <c r="AT510">
        <v>0</v>
      </c>
      <c r="AU510">
        <v>0</v>
      </c>
      <c r="AV510">
        <v>0</v>
      </c>
      <c r="AW510">
        <v>0</v>
      </c>
      <c r="AX510">
        <v>0</v>
      </c>
      <c r="AY510">
        <v>0</v>
      </c>
      <c r="AZ510">
        <v>0</v>
      </c>
      <c r="BA510">
        <v>0</v>
      </c>
      <c r="BB510">
        <v>0</v>
      </c>
      <c r="BC510">
        <v>0</v>
      </c>
      <c r="BD510">
        <v>0</v>
      </c>
      <c r="BE510">
        <v>0</v>
      </c>
      <c r="BF510">
        <v>0</v>
      </c>
      <c r="BG510">
        <v>0</v>
      </c>
      <c r="BH510">
        <v>0</v>
      </c>
      <c r="BI510">
        <v>0</v>
      </c>
      <c r="BJ510">
        <v>0</v>
      </c>
      <c r="BK510">
        <v>0</v>
      </c>
      <c r="BL510">
        <v>0</v>
      </c>
      <c r="BM510">
        <v>0</v>
      </c>
      <c r="BN510">
        <v>0</v>
      </c>
      <c r="BO510">
        <v>8</v>
      </c>
      <c r="BP510">
        <v>0</v>
      </c>
      <c r="BQ510">
        <v>0</v>
      </c>
      <c r="BR510">
        <v>0</v>
      </c>
      <c r="BS510">
        <v>0</v>
      </c>
      <c r="BT510">
        <v>0</v>
      </c>
      <c r="BU510">
        <v>0</v>
      </c>
      <c r="BV510">
        <v>0</v>
      </c>
      <c r="BW510">
        <v>0</v>
      </c>
      <c r="BX510">
        <v>0</v>
      </c>
      <c r="BY510">
        <v>8</v>
      </c>
    </row>
    <row r="511" spans="1:77" hidden="1" x14ac:dyDescent="0.25">
      <c r="A511" t="str">
        <f t="shared" si="14"/>
        <v>201202 Fegyveres szervek középfokú képesítést igénylő foglalkozásaiI3 Szakiskola</v>
      </c>
      <c r="B511" t="str">
        <f t="shared" si="15"/>
        <v>201202 Fegyveres szervek középfokú képesítést igénylő foglalkozásaiI3 Szakiskola</v>
      </c>
      <c r="C511">
        <v>1969</v>
      </c>
      <c r="D511" t="s">
        <v>168</v>
      </c>
      <c r="E511" t="s">
        <v>169</v>
      </c>
      <c r="F511" s="4" t="s">
        <v>171</v>
      </c>
      <c r="G511">
        <v>0</v>
      </c>
      <c r="H511" t="s">
        <v>159</v>
      </c>
      <c r="I511">
        <v>613</v>
      </c>
      <c r="J511">
        <v>2</v>
      </c>
      <c r="K511" t="s">
        <v>67</v>
      </c>
      <c r="L511" t="s">
        <v>68</v>
      </c>
      <c r="M511">
        <v>0</v>
      </c>
      <c r="N511">
        <v>0</v>
      </c>
      <c r="O511">
        <v>0</v>
      </c>
      <c r="P511">
        <v>0</v>
      </c>
      <c r="Q511">
        <v>0</v>
      </c>
      <c r="R511">
        <v>0</v>
      </c>
      <c r="S511">
        <v>0</v>
      </c>
      <c r="T511">
        <v>0</v>
      </c>
      <c r="U511">
        <v>0</v>
      </c>
      <c r="V511">
        <v>0</v>
      </c>
      <c r="W511">
        <v>0</v>
      </c>
      <c r="X511">
        <v>0</v>
      </c>
      <c r="Y511">
        <v>0</v>
      </c>
      <c r="Z511">
        <v>0</v>
      </c>
      <c r="AA511">
        <v>0</v>
      </c>
      <c r="AB511">
        <v>0</v>
      </c>
      <c r="AC511">
        <v>0</v>
      </c>
      <c r="AD511">
        <v>0</v>
      </c>
      <c r="AE511">
        <v>0</v>
      </c>
      <c r="AF511">
        <v>0</v>
      </c>
      <c r="AG511">
        <v>0</v>
      </c>
      <c r="AH511">
        <v>0</v>
      </c>
      <c r="AI511">
        <v>0</v>
      </c>
      <c r="AJ511">
        <v>0</v>
      </c>
      <c r="AK511">
        <v>0</v>
      </c>
      <c r="AL511">
        <v>0</v>
      </c>
      <c r="AM511">
        <v>0</v>
      </c>
      <c r="AN511">
        <v>0</v>
      </c>
      <c r="AO511">
        <v>0</v>
      </c>
      <c r="AP511">
        <v>0</v>
      </c>
      <c r="AQ511">
        <v>0</v>
      </c>
      <c r="AR511">
        <v>0</v>
      </c>
      <c r="AS511">
        <v>0</v>
      </c>
      <c r="AT511">
        <v>0</v>
      </c>
      <c r="AU511">
        <v>0</v>
      </c>
      <c r="AV511">
        <v>0</v>
      </c>
      <c r="AW511">
        <v>0</v>
      </c>
      <c r="AX511">
        <v>0</v>
      </c>
      <c r="AY511">
        <v>0</v>
      </c>
      <c r="AZ511">
        <v>0</v>
      </c>
      <c r="BA511">
        <v>0</v>
      </c>
      <c r="BB511">
        <v>0</v>
      </c>
      <c r="BC511">
        <v>0</v>
      </c>
      <c r="BD511">
        <v>0</v>
      </c>
      <c r="BE511">
        <v>0</v>
      </c>
      <c r="BF511">
        <v>0</v>
      </c>
      <c r="BG511">
        <v>0</v>
      </c>
      <c r="BH511">
        <v>0</v>
      </c>
      <c r="BI511">
        <v>0</v>
      </c>
      <c r="BJ511">
        <v>0</v>
      </c>
      <c r="BK511">
        <v>0</v>
      </c>
      <c r="BL511">
        <v>0</v>
      </c>
      <c r="BM511">
        <v>0</v>
      </c>
      <c r="BN511">
        <v>0</v>
      </c>
      <c r="BO511">
        <v>220</v>
      </c>
      <c r="BP511">
        <v>1</v>
      </c>
      <c r="BQ511">
        <v>0</v>
      </c>
      <c r="BR511">
        <v>0</v>
      </c>
      <c r="BS511">
        <v>0</v>
      </c>
      <c r="BT511">
        <v>0</v>
      </c>
      <c r="BU511">
        <v>0</v>
      </c>
      <c r="BV511">
        <v>0</v>
      </c>
      <c r="BW511">
        <v>0</v>
      </c>
      <c r="BX511">
        <v>0</v>
      </c>
      <c r="BY511">
        <v>221</v>
      </c>
    </row>
    <row r="512" spans="1:77" hidden="1" x14ac:dyDescent="0.25">
      <c r="A512" t="str">
        <f t="shared" si="14"/>
        <v>201203 Fegyveres szervek középfokú képesítést nem igénylő foglalkozásaiI3 Szakiskola</v>
      </c>
      <c r="B512" t="str">
        <f t="shared" si="15"/>
        <v>201203 Fegyveres szervek középfokú képesítést nem igénylő foglalkozásaiI3 Szakiskola</v>
      </c>
      <c r="C512">
        <v>1970</v>
      </c>
      <c r="D512" t="s">
        <v>168</v>
      </c>
      <c r="E512" t="s">
        <v>169</v>
      </c>
      <c r="F512" s="4" t="s">
        <v>171</v>
      </c>
      <c r="G512">
        <v>0</v>
      </c>
      <c r="H512" t="s">
        <v>159</v>
      </c>
      <c r="I512">
        <v>614</v>
      </c>
      <c r="J512">
        <v>3</v>
      </c>
      <c r="K512" t="s">
        <v>69</v>
      </c>
      <c r="L512" t="s">
        <v>70</v>
      </c>
      <c r="M512">
        <v>0</v>
      </c>
      <c r="N512">
        <v>0</v>
      </c>
      <c r="O512">
        <v>0</v>
      </c>
      <c r="P512">
        <v>0</v>
      </c>
      <c r="Q512">
        <v>0</v>
      </c>
      <c r="R512">
        <v>0</v>
      </c>
      <c r="S512">
        <v>0</v>
      </c>
      <c r="T512">
        <v>0</v>
      </c>
      <c r="U512">
        <v>0</v>
      </c>
      <c r="V512">
        <v>0</v>
      </c>
      <c r="W512">
        <v>0</v>
      </c>
      <c r="X512">
        <v>0</v>
      </c>
      <c r="Y512">
        <v>0</v>
      </c>
      <c r="Z512">
        <v>0</v>
      </c>
      <c r="AA512">
        <v>0</v>
      </c>
      <c r="AB512">
        <v>0</v>
      </c>
      <c r="AC512">
        <v>0</v>
      </c>
      <c r="AD512">
        <v>0</v>
      </c>
      <c r="AE512">
        <v>0</v>
      </c>
      <c r="AF512">
        <v>0</v>
      </c>
      <c r="AG512">
        <v>0</v>
      </c>
      <c r="AH512">
        <v>0</v>
      </c>
      <c r="AI512">
        <v>0</v>
      </c>
      <c r="AJ512">
        <v>0</v>
      </c>
      <c r="AK512">
        <v>0</v>
      </c>
      <c r="AL512">
        <v>0</v>
      </c>
      <c r="AM512">
        <v>0</v>
      </c>
      <c r="AN512">
        <v>0</v>
      </c>
      <c r="AO512">
        <v>0</v>
      </c>
      <c r="AP512">
        <v>0</v>
      </c>
      <c r="AQ512">
        <v>0</v>
      </c>
      <c r="AR512">
        <v>0</v>
      </c>
      <c r="AS512">
        <v>0</v>
      </c>
      <c r="AT512">
        <v>0</v>
      </c>
      <c r="AU512">
        <v>0</v>
      </c>
      <c r="AV512">
        <v>0</v>
      </c>
      <c r="AW512">
        <v>0</v>
      </c>
      <c r="AX512">
        <v>0</v>
      </c>
      <c r="AY512">
        <v>0</v>
      </c>
      <c r="AZ512">
        <v>0</v>
      </c>
      <c r="BA512">
        <v>0</v>
      </c>
      <c r="BB512">
        <v>0</v>
      </c>
      <c r="BC512">
        <v>0</v>
      </c>
      <c r="BD512">
        <v>0</v>
      </c>
      <c r="BE512">
        <v>0</v>
      </c>
      <c r="BF512">
        <v>0</v>
      </c>
      <c r="BG512">
        <v>0</v>
      </c>
      <c r="BH512">
        <v>0</v>
      </c>
      <c r="BI512">
        <v>0</v>
      </c>
      <c r="BJ512">
        <v>0</v>
      </c>
      <c r="BK512">
        <v>0</v>
      </c>
      <c r="BL512">
        <v>0</v>
      </c>
      <c r="BM512">
        <v>0</v>
      </c>
      <c r="BN512">
        <v>0</v>
      </c>
      <c r="BO512">
        <v>513</v>
      </c>
      <c r="BP512">
        <v>0</v>
      </c>
      <c r="BQ512">
        <v>0</v>
      </c>
      <c r="BR512">
        <v>0</v>
      </c>
      <c r="BS512">
        <v>0</v>
      </c>
      <c r="BT512">
        <v>0</v>
      </c>
      <c r="BU512">
        <v>0</v>
      </c>
      <c r="BV512">
        <v>0</v>
      </c>
      <c r="BW512">
        <v>0</v>
      </c>
      <c r="BX512">
        <v>0</v>
      </c>
      <c r="BY512">
        <v>513</v>
      </c>
    </row>
    <row r="513" spans="1:77" hidden="1" x14ac:dyDescent="0.25">
      <c r="A513" t="str">
        <f t="shared" si="14"/>
        <v>201211 Törvényhozók, igazgatási és érdek-képviseleti vezetőkI3 Szakiskola</v>
      </c>
      <c r="B513" t="str">
        <f t="shared" si="15"/>
        <v>201211 Törvényhozók, igazgatási és érdek-képviseleti vezetőkI3 Szakiskola</v>
      </c>
      <c r="C513">
        <v>1971</v>
      </c>
      <c r="D513" t="s">
        <v>168</v>
      </c>
      <c r="E513" t="s">
        <v>169</v>
      </c>
      <c r="F513" s="4" t="s">
        <v>171</v>
      </c>
      <c r="G513">
        <v>0</v>
      </c>
      <c r="H513" t="s">
        <v>159</v>
      </c>
      <c r="I513">
        <v>615</v>
      </c>
      <c r="J513">
        <v>4</v>
      </c>
      <c r="K513" t="s">
        <v>71</v>
      </c>
      <c r="L513" t="s">
        <v>111</v>
      </c>
      <c r="M513">
        <v>0</v>
      </c>
      <c r="N513">
        <v>0</v>
      </c>
      <c r="O513">
        <v>0</v>
      </c>
      <c r="P513">
        <v>0</v>
      </c>
      <c r="Q513">
        <v>0</v>
      </c>
      <c r="R513">
        <v>0</v>
      </c>
      <c r="S513">
        <v>0</v>
      </c>
      <c r="T513">
        <v>0</v>
      </c>
      <c r="U513">
        <v>0</v>
      </c>
      <c r="V513">
        <v>0</v>
      </c>
      <c r="W513">
        <v>0</v>
      </c>
      <c r="X513">
        <v>0</v>
      </c>
      <c r="Y513">
        <v>0</v>
      </c>
      <c r="Z513">
        <v>0</v>
      </c>
      <c r="AA513">
        <v>0</v>
      </c>
      <c r="AB513">
        <v>0</v>
      </c>
      <c r="AC513">
        <v>0</v>
      </c>
      <c r="AD513">
        <v>0</v>
      </c>
      <c r="AE513">
        <v>0</v>
      </c>
      <c r="AF513">
        <v>0</v>
      </c>
      <c r="AG513">
        <v>0</v>
      </c>
      <c r="AH513">
        <v>0</v>
      </c>
      <c r="AI513">
        <v>0</v>
      </c>
      <c r="AJ513">
        <v>0</v>
      </c>
      <c r="AK513">
        <v>0</v>
      </c>
      <c r="AL513">
        <v>0</v>
      </c>
      <c r="AM513">
        <v>0</v>
      </c>
      <c r="AN513">
        <v>0</v>
      </c>
      <c r="AO513">
        <v>0</v>
      </c>
      <c r="AP513">
        <v>0</v>
      </c>
      <c r="AQ513">
        <v>0</v>
      </c>
      <c r="AR513">
        <v>0</v>
      </c>
      <c r="AS513">
        <v>0</v>
      </c>
      <c r="AT513">
        <v>0</v>
      </c>
      <c r="AU513">
        <v>0</v>
      </c>
      <c r="AV513">
        <v>0</v>
      </c>
      <c r="AW513">
        <v>0</v>
      </c>
      <c r="AX513">
        <v>0</v>
      </c>
      <c r="AY513">
        <v>0</v>
      </c>
      <c r="AZ513">
        <v>0</v>
      </c>
      <c r="BA513">
        <v>0</v>
      </c>
      <c r="BB513">
        <v>0</v>
      </c>
      <c r="BC513">
        <v>0</v>
      </c>
      <c r="BD513">
        <v>0</v>
      </c>
      <c r="BE513">
        <v>0</v>
      </c>
      <c r="BF513">
        <v>0</v>
      </c>
      <c r="BG513">
        <v>0</v>
      </c>
      <c r="BH513">
        <v>0</v>
      </c>
      <c r="BI513">
        <v>0</v>
      </c>
      <c r="BJ513">
        <v>0</v>
      </c>
      <c r="BK513">
        <v>0</v>
      </c>
      <c r="BL513">
        <v>0</v>
      </c>
      <c r="BM513">
        <v>0</v>
      </c>
      <c r="BN513">
        <v>0</v>
      </c>
      <c r="BO513">
        <v>12</v>
      </c>
      <c r="BP513">
        <v>0</v>
      </c>
      <c r="BQ513">
        <v>1</v>
      </c>
      <c r="BR513">
        <v>0</v>
      </c>
      <c r="BS513">
        <v>0</v>
      </c>
      <c r="BT513">
        <v>0</v>
      </c>
      <c r="BU513">
        <v>0</v>
      </c>
      <c r="BV513">
        <v>0</v>
      </c>
      <c r="BW513">
        <v>0</v>
      </c>
      <c r="BX513">
        <v>0</v>
      </c>
      <c r="BY513">
        <v>13</v>
      </c>
    </row>
    <row r="514" spans="1:77" hidden="1" x14ac:dyDescent="0.25">
      <c r="A514" t="str">
        <f t="shared" si="14"/>
        <v>201212 Gazdasági, költségvetési szervezetek vezetőiI3 Szakiskola</v>
      </c>
      <c r="B514" t="str">
        <f t="shared" si="15"/>
        <v>201212 Gazdasági, költségvetési szervezetek vezetőiI3 Szakiskola</v>
      </c>
      <c r="C514">
        <v>1972</v>
      </c>
      <c r="D514" t="s">
        <v>168</v>
      </c>
      <c r="E514" t="s">
        <v>169</v>
      </c>
      <c r="F514" s="4" t="s">
        <v>171</v>
      </c>
      <c r="G514">
        <v>0</v>
      </c>
      <c r="H514" t="s">
        <v>159</v>
      </c>
      <c r="I514">
        <v>616</v>
      </c>
      <c r="J514">
        <v>5</v>
      </c>
      <c r="K514" t="s">
        <v>72</v>
      </c>
      <c r="L514" t="s">
        <v>112</v>
      </c>
      <c r="M514">
        <v>64.5</v>
      </c>
      <c r="N514">
        <v>0</v>
      </c>
      <c r="O514">
        <v>0</v>
      </c>
      <c r="P514">
        <v>0</v>
      </c>
      <c r="Q514">
        <v>10</v>
      </c>
      <c r="R514">
        <v>0</v>
      </c>
      <c r="S514">
        <v>0</v>
      </c>
      <c r="T514">
        <v>11</v>
      </c>
      <c r="U514">
        <v>0</v>
      </c>
      <c r="V514">
        <v>0</v>
      </c>
      <c r="W514">
        <v>0</v>
      </c>
      <c r="X514">
        <v>0</v>
      </c>
      <c r="Y514">
        <v>0</v>
      </c>
      <c r="Z514">
        <v>0</v>
      </c>
      <c r="AA514">
        <v>0</v>
      </c>
      <c r="AB514">
        <v>12</v>
      </c>
      <c r="AC514">
        <v>0</v>
      </c>
      <c r="AD514">
        <v>0</v>
      </c>
      <c r="AE514">
        <v>0</v>
      </c>
      <c r="AF514">
        <v>0</v>
      </c>
      <c r="AG514">
        <v>31</v>
      </c>
      <c r="AH514">
        <v>0</v>
      </c>
      <c r="AI514">
        <v>0</v>
      </c>
      <c r="AJ514">
        <v>0</v>
      </c>
      <c r="AK514">
        <v>0</v>
      </c>
      <c r="AL514">
        <v>0</v>
      </c>
      <c r="AM514">
        <v>161.5</v>
      </c>
      <c r="AN514">
        <v>0</v>
      </c>
      <c r="AO514">
        <v>115.5</v>
      </c>
      <c r="AP514">
        <v>139</v>
      </c>
      <c r="AQ514">
        <v>0</v>
      </c>
      <c r="AR514">
        <v>0</v>
      </c>
      <c r="AS514">
        <v>0</v>
      </c>
      <c r="AT514">
        <v>0</v>
      </c>
      <c r="AU514">
        <v>0</v>
      </c>
      <c r="AV514">
        <v>69.5</v>
      </c>
      <c r="AW514">
        <v>0</v>
      </c>
      <c r="AX514">
        <v>0</v>
      </c>
      <c r="AY514">
        <v>0</v>
      </c>
      <c r="AZ514">
        <v>0</v>
      </c>
      <c r="BA514">
        <v>0</v>
      </c>
      <c r="BB514">
        <v>0</v>
      </c>
      <c r="BC514">
        <v>0</v>
      </c>
      <c r="BD514">
        <v>34</v>
      </c>
      <c r="BE514">
        <v>0</v>
      </c>
      <c r="BF514">
        <v>0</v>
      </c>
      <c r="BG514">
        <v>0</v>
      </c>
      <c r="BH514">
        <v>0</v>
      </c>
      <c r="BI514">
        <v>0</v>
      </c>
      <c r="BJ514">
        <v>0</v>
      </c>
      <c r="BK514">
        <v>0</v>
      </c>
      <c r="BL514">
        <v>0</v>
      </c>
      <c r="BM514">
        <v>0</v>
      </c>
      <c r="BN514">
        <v>20</v>
      </c>
      <c r="BO514">
        <v>0</v>
      </c>
      <c r="BP514">
        <v>0</v>
      </c>
      <c r="BQ514">
        <v>0</v>
      </c>
      <c r="BR514">
        <v>2</v>
      </c>
      <c r="BS514">
        <v>1</v>
      </c>
      <c r="BT514">
        <v>0</v>
      </c>
      <c r="BU514">
        <v>0</v>
      </c>
      <c r="BV514">
        <v>0</v>
      </c>
      <c r="BW514">
        <v>0</v>
      </c>
      <c r="BX514">
        <v>0</v>
      </c>
      <c r="BY514">
        <v>671</v>
      </c>
    </row>
    <row r="515" spans="1:77" hidden="1" x14ac:dyDescent="0.25">
      <c r="A515" t="str">
        <f t="shared" si="14"/>
        <v>201213 Termelési és szolgáltatást nyújtó egységek vezetőiI3 Szakiskola</v>
      </c>
      <c r="B515" t="str">
        <f t="shared" si="15"/>
        <v>201213 Termelési és szolgáltatást nyújtó egységek vezetőiI3 Szakiskola</v>
      </c>
      <c r="C515">
        <v>1973</v>
      </c>
      <c r="D515" t="s">
        <v>168</v>
      </c>
      <c r="E515" t="s">
        <v>169</v>
      </c>
      <c r="F515" s="4" t="s">
        <v>171</v>
      </c>
      <c r="G515">
        <v>0</v>
      </c>
      <c r="H515" t="s">
        <v>159</v>
      </c>
      <c r="I515">
        <v>617</v>
      </c>
      <c r="J515">
        <v>6</v>
      </c>
      <c r="K515" t="s">
        <v>73</v>
      </c>
      <c r="L515" t="s">
        <v>113</v>
      </c>
      <c r="M515">
        <v>30</v>
      </c>
      <c r="N515">
        <v>39</v>
      </c>
      <c r="O515">
        <v>0</v>
      </c>
      <c r="P515">
        <v>0</v>
      </c>
      <c r="Q515">
        <v>5</v>
      </c>
      <c r="R515">
        <v>21</v>
      </c>
      <c r="S515">
        <v>34.5</v>
      </c>
      <c r="T515">
        <v>11</v>
      </c>
      <c r="U515">
        <v>36.5</v>
      </c>
      <c r="V515">
        <v>0</v>
      </c>
      <c r="W515">
        <v>0</v>
      </c>
      <c r="X515">
        <v>0</v>
      </c>
      <c r="Y515">
        <v>0</v>
      </c>
      <c r="Z515">
        <v>0</v>
      </c>
      <c r="AA515">
        <v>0</v>
      </c>
      <c r="AB515">
        <v>9.5</v>
      </c>
      <c r="AC515">
        <v>0</v>
      </c>
      <c r="AD515">
        <v>0</v>
      </c>
      <c r="AE515">
        <v>5</v>
      </c>
      <c r="AF515">
        <v>0</v>
      </c>
      <c r="AG515">
        <v>0</v>
      </c>
      <c r="AH515">
        <v>0</v>
      </c>
      <c r="AI515">
        <v>24</v>
      </c>
      <c r="AJ515">
        <v>0</v>
      </c>
      <c r="AK515">
        <v>0</v>
      </c>
      <c r="AL515">
        <v>0</v>
      </c>
      <c r="AM515">
        <v>227</v>
      </c>
      <c r="AN515">
        <v>155</v>
      </c>
      <c r="AO515">
        <v>226</v>
      </c>
      <c r="AP515">
        <v>330</v>
      </c>
      <c r="AQ515">
        <v>58.5</v>
      </c>
      <c r="AR515">
        <v>1.5</v>
      </c>
      <c r="AS515">
        <v>0</v>
      </c>
      <c r="AT515">
        <v>0</v>
      </c>
      <c r="AU515">
        <v>0</v>
      </c>
      <c r="AV515">
        <v>176.5</v>
      </c>
      <c r="AW515">
        <v>0</v>
      </c>
      <c r="AX515">
        <v>0</v>
      </c>
      <c r="AY515">
        <v>0</v>
      </c>
      <c r="AZ515">
        <v>5</v>
      </c>
      <c r="BA515">
        <v>0.5</v>
      </c>
      <c r="BB515">
        <v>0</v>
      </c>
      <c r="BC515">
        <v>34</v>
      </c>
      <c r="BD515">
        <v>1</v>
      </c>
      <c r="BE515">
        <v>0</v>
      </c>
      <c r="BF515">
        <v>0</v>
      </c>
      <c r="BG515">
        <v>12</v>
      </c>
      <c r="BH515">
        <v>0</v>
      </c>
      <c r="BI515">
        <v>0</v>
      </c>
      <c r="BJ515">
        <v>21</v>
      </c>
      <c r="BK515">
        <v>0</v>
      </c>
      <c r="BL515">
        <v>0</v>
      </c>
      <c r="BM515">
        <v>32</v>
      </c>
      <c r="BN515">
        <v>40</v>
      </c>
      <c r="BO515">
        <v>9</v>
      </c>
      <c r="BP515">
        <v>2</v>
      </c>
      <c r="BQ515">
        <v>2</v>
      </c>
      <c r="BR515">
        <v>43.5</v>
      </c>
      <c r="BS515">
        <v>6</v>
      </c>
      <c r="BT515">
        <v>0</v>
      </c>
      <c r="BU515">
        <v>0</v>
      </c>
      <c r="BV515">
        <v>0</v>
      </c>
      <c r="BW515">
        <v>0</v>
      </c>
      <c r="BX515">
        <v>0</v>
      </c>
      <c r="BY515">
        <v>1598</v>
      </c>
    </row>
    <row r="516" spans="1:77" hidden="1" x14ac:dyDescent="0.25">
      <c r="A516" t="str">
        <f t="shared" si="14"/>
        <v>201214 Gazdasági tevékenységet segítő egységek vezetőiI3 Szakiskola</v>
      </c>
      <c r="B516" t="str">
        <f t="shared" si="15"/>
        <v>201214 Gazdasági tevékenységet segítő egységek vezetőiI3 Szakiskola</v>
      </c>
      <c r="C516">
        <v>1974</v>
      </c>
      <c r="D516" t="s">
        <v>168</v>
      </c>
      <c r="E516" t="s">
        <v>169</v>
      </c>
      <c r="F516" s="4" t="s">
        <v>171</v>
      </c>
      <c r="G516">
        <v>0</v>
      </c>
      <c r="H516" t="s">
        <v>159</v>
      </c>
      <c r="I516">
        <v>618</v>
      </c>
      <c r="J516">
        <v>7</v>
      </c>
      <c r="K516" t="s">
        <v>74</v>
      </c>
      <c r="L516" t="s">
        <v>114</v>
      </c>
      <c r="M516">
        <v>0</v>
      </c>
      <c r="N516">
        <v>0</v>
      </c>
      <c r="O516">
        <v>0</v>
      </c>
      <c r="P516">
        <v>0</v>
      </c>
      <c r="Q516">
        <v>0</v>
      </c>
      <c r="R516">
        <v>0</v>
      </c>
      <c r="S516">
        <v>0</v>
      </c>
      <c r="T516">
        <v>0</v>
      </c>
      <c r="U516">
        <v>0</v>
      </c>
      <c r="V516">
        <v>0</v>
      </c>
      <c r="W516">
        <v>0</v>
      </c>
      <c r="X516">
        <v>0</v>
      </c>
      <c r="Y516">
        <v>0</v>
      </c>
      <c r="Z516">
        <v>0</v>
      </c>
      <c r="AA516">
        <v>0</v>
      </c>
      <c r="AB516">
        <v>0</v>
      </c>
      <c r="AC516">
        <v>0</v>
      </c>
      <c r="AD516">
        <v>0</v>
      </c>
      <c r="AE516">
        <v>0</v>
      </c>
      <c r="AF516">
        <v>7</v>
      </c>
      <c r="AG516">
        <v>0</v>
      </c>
      <c r="AH516">
        <v>0</v>
      </c>
      <c r="AI516">
        <v>0</v>
      </c>
      <c r="AJ516">
        <v>0</v>
      </c>
      <c r="AK516">
        <v>0</v>
      </c>
      <c r="AL516">
        <v>0</v>
      </c>
      <c r="AM516">
        <v>5</v>
      </c>
      <c r="AN516">
        <v>0</v>
      </c>
      <c r="AO516">
        <v>5</v>
      </c>
      <c r="AP516">
        <v>0</v>
      </c>
      <c r="AQ516">
        <v>5</v>
      </c>
      <c r="AR516">
        <v>0</v>
      </c>
      <c r="AS516">
        <v>0</v>
      </c>
      <c r="AT516">
        <v>0</v>
      </c>
      <c r="AU516">
        <v>0</v>
      </c>
      <c r="AV516">
        <v>0</v>
      </c>
      <c r="AW516">
        <v>0</v>
      </c>
      <c r="AX516">
        <v>0</v>
      </c>
      <c r="AY516">
        <v>0</v>
      </c>
      <c r="AZ516">
        <v>0</v>
      </c>
      <c r="BA516">
        <v>0</v>
      </c>
      <c r="BB516">
        <v>0</v>
      </c>
      <c r="BC516">
        <v>11</v>
      </c>
      <c r="BD516">
        <v>0</v>
      </c>
      <c r="BE516">
        <v>0</v>
      </c>
      <c r="BF516">
        <v>1</v>
      </c>
      <c r="BG516">
        <v>0</v>
      </c>
      <c r="BH516">
        <v>0</v>
      </c>
      <c r="BI516">
        <v>0</v>
      </c>
      <c r="BJ516">
        <v>0</v>
      </c>
      <c r="BK516">
        <v>0</v>
      </c>
      <c r="BL516">
        <v>0</v>
      </c>
      <c r="BM516">
        <v>0</v>
      </c>
      <c r="BN516">
        <v>0</v>
      </c>
      <c r="BO516">
        <v>2</v>
      </c>
      <c r="BP516">
        <v>1</v>
      </c>
      <c r="BQ516">
        <v>0</v>
      </c>
      <c r="BR516">
        <v>19</v>
      </c>
      <c r="BS516">
        <v>1</v>
      </c>
      <c r="BT516">
        <v>1</v>
      </c>
      <c r="BU516">
        <v>0</v>
      </c>
      <c r="BV516">
        <v>0</v>
      </c>
      <c r="BW516">
        <v>0</v>
      </c>
      <c r="BX516">
        <v>0</v>
      </c>
      <c r="BY516">
        <v>58</v>
      </c>
    </row>
    <row r="517" spans="1:77" hidden="1" x14ac:dyDescent="0.25">
      <c r="A517" t="str">
        <f t="shared" si="14"/>
        <v>201221 Műszaki, informatikai és természettudományi foglalkozásokI3 Szakiskola</v>
      </c>
      <c r="B517" t="str">
        <f t="shared" si="15"/>
        <v>201221 Műszaki, informatikai és természettudományi foglalkozásokI3 Szakiskola</v>
      </c>
      <c r="C517">
        <v>1975</v>
      </c>
      <c r="D517" t="s">
        <v>168</v>
      </c>
      <c r="E517" t="s">
        <v>169</v>
      </c>
      <c r="F517" s="4" t="s">
        <v>171</v>
      </c>
      <c r="G517">
        <v>0</v>
      </c>
      <c r="H517" t="s">
        <v>159</v>
      </c>
      <c r="I517">
        <v>619</v>
      </c>
      <c r="J517">
        <v>8</v>
      </c>
      <c r="K517" t="s">
        <v>75</v>
      </c>
      <c r="L517" t="s">
        <v>115</v>
      </c>
      <c r="M517">
        <v>0</v>
      </c>
      <c r="N517">
        <v>0</v>
      </c>
      <c r="O517">
        <v>0</v>
      </c>
      <c r="P517">
        <v>0</v>
      </c>
      <c r="Q517">
        <v>0</v>
      </c>
      <c r="R517">
        <v>0</v>
      </c>
      <c r="S517">
        <v>0</v>
      </c>
      <c r="T517">
        <v>0</v>
      </c>
      <c r="U517">
        <v>0</v>
      </c>
      <c r="V517">
        <v>0</v>
      </c>
      <c r="W517">
        <v>0</v>
      </c>
      <c r="X517">
        <v>0</v>
      </c>
      <c r="Y517">
        <v>0</v>
      </c>
      <c r="Z517">
        <v>0</v>
      </c>
      <c r="AA517">
        <v>0</v>
      </c>
      <c r="AB517">
        <v>0</v>
      </c>
      <c r="AC517">
        <v>0</v>
      </c>
      <c r="AD517">
        <v>0</v>
      </c>
      <c r="AE517">
        <v>0</v>
      </c>
      <c r="AF517">
        <v>0</v>
      </c>
      <c r="AG517">
        <v>0</v>
      </c>
      <c r="AH517">
        <v>0</v>
      </c>
      <c r="AI517">
        <v>0</v>
      </c>
      <c r="AJ517">
        <v>0</v>
      </c>
      <c r="AK517">
        <v>0</v>
      </c>
      <c r="AL517">
        <v>0</v>
      </c>
      <c r="AM517">
        <v>0</v>
      </c>
      <c r="AN517">
        <v>0</v>
      </c>
      <c r="AO517">
        <v>0</v>
      </c>
      <c r="AP517">
        <v>0</v>
      </c>
      <c r="AQ517">
        <v>0</v>
      </c>
      <c r="AR517">
        <v>0</v>
      </c>
      <c r="AS517">
        <v>0</v>
      </c>
      <c r="AT517">
        <v>0</v>
      </c>
      <c r="AU517">
        <v>0</v>
      </c>
      <c r="AV517">
        <v>0</v>
      </c>
      <c r="AW517">
        <v>0</v>
      </c>
      <c r="AX517">
        <v>0</v>
      </c>
      <c r="AY517">
        <v>0</v>
      </c>
      <c r="AZ517">
        <v>0</v>
      </c>
      <c r="BA517">
        <v>0</v>
      </c>
      <c r="BB517">
        <v>0</v>
      </c>
      <c r="BC517">
        <v>0</v>
      </c>
      <c r="BD517">
        <v>0</v>
      </c>
      <c r="BE517">
        <v>0</v>
      </c>
      <c r="BF517">
        <v>0</v>
      </c>
      <c r="BG517">
        <v>0</v>
      </c>
      <c r="BH517">
        <v>0</v>
      </c>
      <c r="BI517">
        <v>0</v>
      </c>
      <c r="BJ517">
        <v>0</v>
      </c>
      <c r="BK517">
        <v>0</v>
      </c>
      <c r="BL517">
        <v>0</v>
      </c>
      <c r="BM517">
        <v>0</v>
      </c>
      <c r="BN517">
        <v>0</v>
      </c>
      <c r="BO517">
        <v>0</v>
      </c>
      <c r="BP517">
        <v>0</v>
      </c>
      <c r="BQ517">
        <v>0</v>
      </c>
      <c r="BR517">
        <v>0</v>
      </c>
      <c r="BS517">
        <v>0</v>
      </c>
      <c r="BT517">
        <v>0</v>
      </c>
      <c r="BU517">
        <v>0</v>
      </c>
      <c r="BV517">
        <v>0</v>
      </c>
      <c r="BW517">
        <v>0</v>
      </c>
      <c r="BX517">
        <v>0</v>
      </c>
      <c r="BY517">
        <v>0</v>
      </c>
    </row>
    <row r="518" spans="1:77" hidden="1" x14ac:dyDescent="0.25">
      <c r="A518" t="str">
        <f t="shared" si="14"/>
        <v>201222 Egészségügyi foglalkozások (felsőfokú képzettséghez kapcsolódó)I3 Szakiskola</v>
      </c>
      <c r="B518" t="str">
        <f t="shared" si="15"/>
        <v>201222 Egészségügyi foglalkozások (felsőfokú képzettséghez kapcsolódó)I3 Szakiskola</v>
      </c>
      <c r="C518">
        <v>1976</v>
      </c>
      <c r="D518" t="s">
        <v>168</v>
      </c>
      <c r="E518" t="s">
        <v>169</v>
      </c>
      <c r="F518" s="4" t="s">
        <v>171</v>
      </c>
      <c r="G518">
        <v>0</v>
      </c>
      <c r="H518" t="s">
        <v>159</v>
      </c>
      <c r="I518">
        <v>620</v>
      </c>
      <c r="J518">
        <v>9</v>
      </c>
      <c r="K518" t="s">
        <v>76</v>
      </c>
      <c r="L518" t="s">
        <v>116</v>
      </c>
      <c r="M518">
        <v>0</v>
      </c>
      <c r="N518">
        <v>0</v>
      </c>
      <c r="O518">
        <v>0</v>
      </c>
      <c r="P518">
        <v>0</v>
      </c>
      <c r="Q518">
        <v>0</v>
      </c>
      <c r="R518">
        <v>0</v>
      </c>
      <c r="S518">
        <v>0</v>
      </c>
      <c r="T518">
        <v>0</v>
      </c>
      <c r="U518">
        <v>0</v>
      </c>
      <c r="V518">
        <v>0</v>
      </c>
      <c r="W518">
        <v>0</v>
      </c>
      <c r="X518">
        <v>0</v>
      </c>
      <c r="Y518">
        <v>0</v>
      </c>
      <c r="Z518">
        <v>0</v>
      </c>
      <c r="AA518">
        <v>0</v>
      </c>
      <c r="AB518">
        <v>0</v>
      </c>
      <c r="AC518">
        <v>0</v>
      </c>
      <c r="AD518">
        <v>0</v>
      </c>
      <c r="AE518">
        <v>0</v>
      </c>
      <c r="AF518">
        <v>0</v>
      </c>
      <c r="AG518">
        <v>0</v>
      </c>
      <c r="AH518">
        <v>0</v>
      </c>
      <c r="AI518">
        <v>0</v>
      </c>
      <c r="AJ518">
        <v>0</v>
      </c>
      <c r="AK518">
        <v>0</v>
      </c>
      <c r="AL518">
        <v>0</v>
      </c>
      <c r="AM518">
        <v>0</v>
      </c>
      <c r="AN518">
        <v>0</v>
      </c>
      <c r="AO518">
        <v>0</v>
      </c>
      <c r="AP518">
        <v>0</v>
      </c>
      <c r="AQ518">
        <v>0</v>
      </c>
      <c r="AR518">
        <v>0</v>
      </c>
      <c r="AS518">
        <v>0</v>
      </c>
      <c r="AT518">
        <v>0</v>
      </c>
      <c r="AU518">
        <v>0</v>
      </c>
      <c r="AV518">
        <v>0</v>
      </c>
      <c r="AW518">
        <v>0</v>
      </c>
      <c r="AX518">
        <v>0</v>
      </c>
      <c r="AY518">
        <v>0</v>
      </c>
      <c r="AZ518">
        <v>0</v>
      </c>
      <c r="BA518">
        <v>0</v>
      </c>
      <c r="BB518">
        <v>0</v>
      </c>
      <c r="BC518">
        <v>0</v>
      </c>
      <c r="BD518">
        <v>0</v>
      </c>
      <c r="BE518">
        <v>0</v>
      </c>
      <c r="BF518">
        <v>0</v>
      </c>
      <c r="BG518">
        <v>0</v>
      </c>
      <c r="BH518">
        <v>0</v>
      </c>
      <c r="BI518">
        <v>0</v>
      </c>
      <c r="BJ518">
        <v>0</v>
      </c>
      <c r="BK518">
        <v>0</v>
      </c>
      <c r="BL518">
        <v>0</v>
      </c>
      <c r="BM518">
        <v>0</v>
      </c>
      <c r="BN518">
        <v>0</v>
      </c>
      <c r="BO518">
        <v>0</v>
      </c>
      <c r="BP518">
        <v>0</v>
      </c>
      <c r="BQ518">
        <v>0</v>
      </c>
      <c r="BR518">
        <v>0</v>
      </c>
      <c r="BS518">
        <v>0</v>
      </c>
      <c r="BT518">
        <v>0</v>
      </c>
      <c r="BU518">
        <v>0</v>
      </c>
      <c r="BV518">
        <v>0</v>
      </c>
      <c r="BW518">
        <v>0</v>
      </c>
      <c r="BX518">
        <v>0</v>
      </c>
      <c r="BY518">
        <v>0</v>
      </c>
    </row>
    <row r="519" spans="1:77" hidden="1" x14ac:dyDescent="0.25">
      <c r="A519" t="str">
        <f t="shared" ref="A519:A582" si="16">CONCATENATE(F519,L519,H519)</f>
        <v>201223 Szociális szolgáltatási foglalkozások (felsőfokú képzettséghez kapcsolódó)I3 Szakiskola</v>
      </c>
      <c r="B519" t="str">
        <f t="shared" ref="B519:B582" si="17">CONCATENATE(F519,L519,H519)</f>
        <v>201223 Szociális szolgáltatási foglalkozások (felsőfokú képzettséghez kapcsolódó)I3 Szakiskola</v>
      </c>
      <c r="C519">
        <v>1977</v>
      </c>
      <c r="D519" t="s">
        <v>168</v>
      </c>
      <c r="E519" t="s">
        <v>169</v>
      </c>
      <c r="F519" s="4" t="s">
        <v>171</v>
      </c>
      <c r="G519">
        <v>0</v>
      </c>
      <c r="H519" t="s">
        <v>159</v>
      </c>
      <c r="I519">
        <v>621</v>
      </c>
      <c r="J519">
        <v>10</v>
      </c>
      <c r="K519" t="s">
        <v>77</v>
      </c>
      <c r="L519" t="s">
        <v>117</v>
      </c>
      <c r="M519">
        <v>0</v>
      </c>
      <c r="N519">
        <v>0</v>
      </c>
      <c r="O519">
        <v>0</v>
      </c>
      <c r="P519">
        <v>0</v>
      </c>
      <c r="Q519">
        <v>0</v>
      </c>
      <c r="R519">
        <v>0</v>
      </c>
      <c r="S519">
        <v>0</v>
      </c>
      <c r="T519">
        <v>0</v>
      </c>
      <c r="U519">
        <v>0</v>
      </c>
      <c r="V519">
        <v>0</v>
      </c>
      <c r="W519">
        <v>0</v>
      </c>
      <c r="X519">
        <v>0</v>
      </c>
      <c r="Y519">
        <v>0</v>
      </c>
      <c r="Z519">
        <v>0</v>
      </c>
      <c r="AA519">
        <v>0</v>
      </c>
      <c r="AB519">
        <v>0</v>
      </c>
      <c r="AC519">
        <v>0</v>
      </c>
      <c r="AD519">
        <v>0</v>
      </c>
      <c r="AE519">
        <v>0</v>
      </c>
      <c r="AF519">
        <v>0</v>
      </c>
      <c r="AG519">
        <v>0</v>
      </c>
      <c r="AH519">
        <v>0</v>
      </c>
      <c r="AI519">
        <v>0</v>
      </c>
      <c r="AJ519">
        <v>0</v>
      </c>
      <c r="AK519">
        <v>0</v>
      </c>
      <c r="AL519">
        <v>0</v>
      </c>
      <c r="AM519">
        <v>0</v>
      </c>
      <c r="AN519">
        <v>0</v>
      </c>
      <c r="AO519">
        <v>0</v>
      </c>
      <c r="AP519">
        <v>0</v>
      </c>
      <c r="AQ519">
        <v>0</v>
      </c>
      <c r="AR519">
        <v>0</v>
      </c>
      <c r="AS519">
        <v>0</v>
      </c>
      <c r="AT519">
        <v>0</v>
      </c>
      <c r="AU519">
        <v>0</v>
      </c>
      <c r="AV519">
        <v>0</v>
      </c>
      <c r="AW519">
        <v>0</v>
      </c>
      <c r="AX519">
        <v>0</v>
      </c>
      <c r="AY519">
        <v>0</v>
      </c>
      <c r="AZ519">
        <v>0</v>
      </c>
      <c r="BA519">
        <v>0</v>
      </c>
      <c r="BB519">
        <v>0</v>
      </c>
      <c r="BC519">
        <v>0</v>
      </c>
      <c r="BD519">
        <v>0</v>
      </c>
      <c r="BE519">
        <v>0</v>
      </c>
      <c r="BF519">
        <v>0</v>
      </c>
      <c r="BG519">
        <v>0</v>
      </c>
      <c r="BH519">
        <v>0</v>
      </c>
      <c r="BI519">
        <v>0</v>
      </c>
      <c r="BJ519">
        <v>0</v>
      </c>
      <c r="BK519">
        <v>0</v>
      </c>
      <c r="BL519">
        <v>0</v>
      </c>
      <c r="BM519">
        <v>0</v>
      </c>
      <c r="BN519">
        <v>0</v>
      </c>
      <c r="BO519">
        <v>0</v>
      </c>
      <c r="BP519">
        <v>0</v>
      </c>
      <c r="BQ519">
        <v>0</v>
      </c>
      <c r="BR519">
        <v>0</v>
      </c>
      <c r="BS519">
        <v>0</v>
      </c>
      <c r="BT519">
        <v>0</v>
      </c>
      <c r="BU519">
        <v>0</v>
      </c>
      <c r="BV519">
        <v>0</v>
      </c>
      <c r="BW519">
        <v>0</v>
      </c>
      <c r="BX519">
        <v>0</v>
      </c>
      <c r="BY519">
        <v>0</v>
      </c>
    </row>
    <row r="520" spans="1:77" hidden="1" x14ac:dyDescent="0.25">
      <c r="A520" t="str">
        <f t="shared" si="16"/>
        <v>201224 Oktatók, pedagógusokI3 Szakiskola</v>
      </c>
      <c r="B520" t="str">
        <f t="shared" si="17"/>
        <v>201224 Oktatók, pedagógusokI3 Szakiskola</v>
      </c>
      <c r="C520">
        <v>1978</v>
      </c>
      <c r="D520" t="s">
        <v>168</v>
      </c>
      <c r="E520" t="s">
        <v>169</v>
      </c>
      <c r="F520" s="4" t="s">
        <v>171</v>
      </c>
      <c r="G520">
        <v>0</v>
      </c>
      <c r="H520" t="s">
        <v>159</v>
      </c>
      <c r="I520">
        <v>622</v>
      </c>
      <c r="J520">
        <v>11</v>
      </c>
      <c r="K520" t="s">
        <v>78</v>
      </c>
      <c r="L520" t="s">
        <v>118</v>
      </c>
      <c r="M520">
        <v>0</v>
      </c>
      <c r="N520">
        <v>0</v>
      </c>
      <c r="O520">
        <v>0</v>
      </c>
      <c r="P520">
        <v>0</v>
      </c>
      <c r="Q520">
        <v>0</v>
      </c>
      <c r="R520">
        <v>0</v>
      </c>
      <c r="S520">
        <v>0</v>
      </c>
      <c r="T520">
        <v>0</v>
      </c>
      <c r="U520">
        <v>0</v>
      </c>
      <c r="V520">
        <v>0</v>
      </c>
      <c r="W520">
        <v>0</v>
      </c>
      <c r="X520">
        <v>0</v>
      </c>
      <c r="Y520">
        <v>0</v>
      </c>
      <c r="Z520">
        <v>0</v>
      </c>
      <c r="AA520">
        <v>0</v>
      </c>
      <c r="AB520">
        <v>0</v>
      </c>
      <c r="AC520">
        <v>0</v>
      </c>
      <c r="AD520">
        <v>0</v>
      </c>
      <c r="AE520">
        <v>0</v>
      </c>
      <c r="AF520">
        <v>0</v>
      </c>
      <c r="AG520">
        <v>0</v>
      </c>
      <c r="AH520">
        <v>0</v>
      </c>
      <c r="AI520">
        <v>0</v>
      </c>
      <c r="AJ520">
        <v>0</v>
      </c>
      <c r="AK520">
        <v>0</v>
      </c>
      <c r="AL520">
        <v>0</v>
      </c>
      <c r="AM520">
        <v>0</v>
      </c>
      <c r="AN520">
        <v>0</v>
      </c>
      <c r="AO520">
        <v>0</v>
      </c>
      <c r="AP520">
        <v>0</v>
      </c>
      <c r="AQ520">
        <v>0</v>
      </c>
      <c r="AR520">
        <v>0</v>
      </c>
      <c r="AS520">
        <v>0</v>
      </c>
      <c r="AT520">
        <v>0</v>
      </c>
      <c r="AU520">
        <v>0</v>
      </c>
      <c r="AV520">
        <v>0</v>
      </c>
      <c r="AW520">
        <v>0</v>
      </c>
      <c r="AX520">
        <v>0</v>
      </c>
      <c r="AY520">
        <v>0</v>
      </c>
      <c r="AZ520">
        <v>0</v>
      </c>
      <c r="BA520">
        <v>0</v>
      </c>
      <c r="BB520">
        <v>0</v>
      </c>
      <c r="BC520">
        <v>0</v>
      </c>
      <c r="BD520">
        <v>0</v>
      </c>
      <c r="BE520">
        <v>0</v>
      </c>
      <c r="BF520">
        <v>0</v>
      </c>
      <c r="BG520">
        <v>0</v>
      </c>
      <c r="BH520">
        <v>0</v>
      </c>
      <c r="BI520">
        <v>0</v>
      </c>
      <c r="BJ520">
        <v>0</v>
      </c>
      <c r="BK520">
        <v>0</v>
      </c>
      <c r="BL520">
        <v>0</v>
      </c>
      <c r="BM520">
        <v>0</v>
      </c>
      <c r="BN520">
        <v>0</v>
      </c>
      <c r="BO520">
        <v>0</v>
      </c>
      <c r="BP520">
        <v>4</v>
      </c>
      <c r="BQ520">
        <v>0</v>
      </c>
      <c r="BR520">
        <v>0</v>
      </c>
      <c r="BS520">
        <v>0</v>
      </c>
      <c r="BT520">
        <v>0</v>
      </c>
      <c r="BU520">
        <v>0</v>
      </c>
      <c r="BV520">
        <v>0</v>
      </c>
      <c r="BW520">
        <v>0</v>
      </c>
      <c r="BX520">
        <v>0</v>
      </c>
      <c r="BY520">
        <v>4</v>
      </c>
    </row>
    <row r="521" spans="1:77" hidden="1" x14ac:dyDescent="0.25">
      <c r="A521" t="str">
        <f t="shared" si="16"/>
        <v>201225 Gazdálkodási jellegű foglalkozásokI3 Szakiskola</v>
      </c>
      <c r="B521" t="str">
        <f t="shared" si="17"/>
        <v>201225 Gazdálkodási jellegű foglalkozásokI3 Szakiskola</v>
      </c>
      <c r="C521">
        <v>1979</v>
      </c>
      <c r="D521" t="s">
        <v>168</v>
      </c>
      <c r="E521" t="s">
        <v>169</v>
      </c>
      <c r="F521" s="4" t="s">
        <v>171</v>
      </c>
      <c r="G521">
        <v>0</v>
      </c>
      <c r="H521" t="s">
        <v>159</v>
      </c>
      <c r="I521">
        <v>623</v>
      </c>
      <c r="J521">
        <v>12</v>
      </c>
      <c r="K521" t="s">
        <v>79</v>
      </c>
      <c r="L521" t="s">
        <v>119</v>
      </c>
      <c r="M521">
        <v>0</v>
      </c>
      <c r="N521">
        <v>0</v>
      </c>
      <c r="O521">
        <v>0</v>
      </c>
      <c r="P521">
        <v>0</v>
      </c>
      <c r="Q521">
        <v>0</v>
      </c>
      <c r="R521">
        <v>0</v>
      </c>
      <c r="S521">
        <v>0</v>
      </c>
      <c r="T521">
        <v>0</v>
      </c>
      <c r="U521">
        <v>0</v>
      </c>
      <c r="V521">
        <v>0</v>
      </c>
      <c r="W521">
        <v>0</v>
      </c>
      <c r="X521">
        <v>0</v>
      </c>
      <c r="Y521">
        <v>0</v>
      </c>
      <c r="Z521">
        <v>0</v>
      </c>
      <c r="AA521">
        <v>0</v>
      </c>
      <c r="AB521">
        <v>0</v>
      </c>
      <c r="AC521">
        <v>0</v>
      </c>
      <c r="AD521">
        <v>0</v>
      </c>
      <c r="AE521">
        <v>0</v>
      </c>
      <c r="AF521">
        <v>0</v>
      </c>
      <c r="AG521">
        <v>0</v>
      </c>
      <c r="AH521">
        <v>0</v>
      </c>
      <c r="AI521">
        <v>0</v>
      </c>
      <c r="AJ521">
        <v>0</v>
      </c>
      <c r="AK521">
        <v>0</v>
      </c>
      <c r="AL521">
        <v>0</v>
      </c>
      <c r="AM521">
        <v>0</v>
      </c>
      <c r="AN521">
        <v>0</v>
      </c>
      <c r="AO521">
        <v>0</v>
      </c>
      <c r="AP521">
        <v>0</v>
      </c>
      <c r="AQ521">
        <v>0</v>
      </c>
      <c r="AR521">
        <v>0</v>
      </c>
      <c r="AS521">
        <v>0</v>
      </c>
      <c r="AT521">
        <v>0</v>
      </c>
      <c r="AU521">
        <v>0</v>
      </c>
      <c r="AV521">
        <v>0</v>
      </c>
      <c r="AW521">
        <v>0</v>
      </c>
      <c r="AX521">
        <v>0</v>
      </c>
      <c r="AY521">
        <v>0</v>
      </c>
      <c r="AZ521">
        <v>0</v>
      </c>
      <c r="BA521">
        <v>0</v>
      </c>
      <c r="BB521">
        <v>0</v>
      </c>
      <c r="BC521">
        <v>0</v>
      </c>
      <c r="BD521">
        <v>0</v>
      </c>
      <c r="BE521">
        <v>0</v>
      </c>
      <c r="BF521">
        <v>0</v>
      </c>
      <c r="BG521">
        <v>0</v>
      </c>
      <c r="BH521">
        <v>0</v>
      </c>
      <c r="BI521">
        <v>0</v>
      </c>
      <c r="BJ521">
        <v>0</v>
      </c>
      <c r="BK521">
        <v>0</v>
      </c>
      <c r="BL521">
        <v>0</v>
      </c>
      <c r="BM521">
        <v>0</v>
      </c>
      <c r="BN521">
        <v>0</v>
      </c>
      <c r="BO521">
        <v>0</v>
      </c>
      <c r="BP521">
        <v>0</v>
      </c>
      <c r="BQ521">
        <v>0</v>
      </c>
      <c r="BR521">
        <v>0</v>
      </c>
      <c r="BS521">
        <v>0</v>
      </c>
      <c r="BT521">
        <v>0</v>
      </c>
      <c r="BU521">
        <v>0</v>
      </c>
      <c r="BV521">
        <v>0</v>
      </c>
      <c r="BW521">
        <v>0</v>
      </c>
      <c r="BX521">
        <v>0</v>
      </c>
      <c r="BY521">
        <v>0</v>
      </c>
    </row>
    <row r="522" spans="1:77" hidden="1" x14ac:dyDescent="0.25">
      <c r="A522" t="str">
        <f t="shared" si="16"/>
        <v>201226 Jogi és társadalomtudományi foglalkozásokI3 Szakiskola</v>
      </c>
      <c r="B522" t="str">
        <f t="shared" si="17"/>
        <v>201226 Jogi és társadalomtudományi foglalkozásokI3 Szakiskola</v>
      </c>
      <c r="C522">
        <v>1980</v>
      </c>
      <c r="D522" t="s">
        <v>168</v>
      </c>
      <c r="E522" t="s">
        <v>169</v>
      </c>
      <c r="F522" s="4" t="s">
        <v>171</v>
      </c>
      <c r="G522">
        <v>0</v>
      </c>
      <c r="H522" t="s">
        <v>159</v>
      </c>
      <c r="I522">
        <v>624</v>
      </c>
      <c r="J522">
        <v>13</v>
      </c>
      <c r="K522" t="s">
        <v>80</v>
      </c>
      <c r="L522" t="s">
        <v>120</v>
      </c>
      <c r="M522">
        <v>0</v>
      </c>
      <c r="N522">
        <v>0</v>
      </c>
      <c r="O522">
        <v>0</v>
      </c>
      <c r="P522">
        <v>0</v>
      </c>
      <c r="Q522">
        <v>0</v>
      </c>
      <c r="R522">
        <v>0</v>
      </c>
      <c r="S522">
        <v>0</v>
      </c>
      <c r="T522">
        <v>0</v>
      </c>
      <c r="U522">
        <v>0</v>
      </c>
      <c r="V522">
        <v>0</v>
      </c>
      <c r="W522">
        <v>0</v>
      </c>
      <c r="X522">
        <v>0</v>
      </c>
      <c r="Y522">
        <v>0</v>
      </c>
      <c r="Z522">
        <v>0</v>
      </c>
      <c r="AA522">
        <v>0</v>
      </c>
      <c r="AB522">
        <v>0</v>
      </c>
      <c r="AC522">
        <v>0</v>
      </c>
      <c r="AD522">
        <v>0</v>
      </c>
      <c r="AE522">
        <v>0</v>
      </c>
      <c r="AF522">
        <v>0</v>
      </c>
      <c r="AG522">
        <v>0</v>
      </c>
      <c r="AH522">
        <v>0</v>
      </c>
      <c r="AI522">
        <v>0</v>
      </c>
      <c r="AJ522">
        <v>0</v>
      </c>
      <c r="AK522">
        <v>0</v>
      </c>
      <c r="AL522">
        <v>0</v>
      </c>
      <c r="AM522">
        <v>0</v>
      </c>
      <c r="AN522">
        <v>0</v>
      </c>
      <c r="AO522">
        <v>0</v>
      </c>
      <c r="AP522">
        <v>0</v>
      </c>
      <c r="AQ522">
        <v>0</v>
      </c>
      <c r="AR522">
        <v>0</v>
      </c>
      <c r="AS522">
        <v>0</v>
      </c>
      <c r="AT522">
        <v>0</v>
      </c>
      <c r="AU522">
        <v>0</v>
      </c>
      <c r="AV522">
        <v>0</v>
      </c>
      <c r="AW522">
        <v>0</v>
      </c>
      <c r="AX522">
        <v>0</v>
      </c>
      <c r="AY522">
        <v>0</v>
      </c>
      <c r="AZ522">
        <v>0</v>
      </c>
      <c r="BA522">
        <v>0</v>
      </c>
      <c r="BB522">
        <v>0</v>
      </c>
      <c r="BC522">
        <v>0</v>
      </c>
      <c r="BD522">
        <v>0</v>
      </c>
      <c r="BE522">
        <v>0</v>
      </c>
      <c r="BF522">
        <v>0</v>
      </c>
      <c r="BG522">
        <v>0</v>
      </c>
      <c r="BH522">
        <v>0</v>
      </c>
      <c r="BI522">
        <v>0</v>
      </c>
      <c r="BJ522">
        <v>0</v>
      </c>
      <c r="BK522">
        <v>0</v>
      </c>
      <c r="BL522">
        <v>0</v>
      </c>
      <c r="BM522">
        <v>0</v>
      </c>
      <c r="BN522">
        <v>0</v>
      </c>
      <c r="BO522">
        <v>0</v>
      </c>
      <c r="BP522">
        <v>0</v>
      </c>
      <c r="BQ522">
        <v>0</v>
      </c>
      <c r="BR522">
        <v>0</v>
      </c>
      <c r="BS522">
        <v>0</v>
      </c>
      <c r="BT522">
        <v>0</v>
      </c>
      <c r="BU522">
        <v>0</v>
      </c>
      <c r="BV522">
        <v>0</v>
      </c>
      <c r="BW522">
        <v>0</v>
      </c>
      <c r="BX522">
        <v>0</v>
      </c>
      <c r="BY522">
        <v>0</v>
      </c>
    </row>
    <row r="523" spans="1:77" hidden="1" x14ac:dyDescent="0.25">
      <c r="A523" t="str">
        <f t="shared" si="16"/>
        <v>201227 Kulturális, sport-, művészeti és vallási foglalkozások (felsőfokú képzettséghez kapcsolódó)I3 Szakiskola</v>
      </c>
      <c r="B523" t="str">
        <f t="shared" si="17"/>
        <v>201227 Kulturális, sport-, művészeti és vallási foglalkozások (felsőfokú képzettséghez kapcsolódó)I3 Szakiskola</v>
      </c>
      <c r="C523">
        <v>1981</v>
      </c>
      <c r="D523" t="s">
        <v>168</v>
      </c>
      <c r="E523" t="s">
        <v>169</v>
      </c>
      <c r="F523" s="4" t="s">
        <v>171</v>
      </c>
      <c r="G523">
        <v>0</v>
      </c>
      <c r="H523" t="s">
        <v>159</v>
      </c>
      <c r="I523">
        <v>625</v>
      </c>
      <c r="J523">
        <v>14</v>
      </c>
      <c r="K523" t="s">
        <v>121</v>
      </c>
      <c r="L523" t="s">
        <v>122</v>
      </c>
      <c r="M523">
        <v>0</v>
      </c>
      <c r="N523">
        <v>0</v>
      </c>
      <c r="O523">
        <v>0</v>
      </c>
      <c r="P523">
        <v>0</v>
      </c>
      <c r="Q523">
        <v>0</v>
      </c>
      <c r="R523">
        <v>0</v>
      </c>
      <c r="S523">
        <v>0</v>
      </c>
      <c r="T523">
        <v>0</v>
      </c>
      <c r="U523">
        <v>0</v>
      </c>
      <c r="V523">
        <v>0</v>
      </c>
      <c r="W523">
        <v>0</v>
      </c>
      <c r="X523">
        <v>0</v>
      </c>
      <c r="Y523">
        <v>0</v>
      </c>
      <c r="Z523">
        <v>0</v>
      </c>
      <c r="AA523">
        <v>0</v>
      </c>
      <c r="AB523">
        <v>0</v>
      </c>
      <c r="AC523">
        <v>0</v>
      </c>
      <c r="AD523">
        <v>0</v>
      </c>
      <c r="AE523">
        <v>0</v>
      </c>
      <c r="AF523">
        <v>0</v>
      </c>
      <c r="AG523">
        <v>0</v>
      </c>
      <c r="AH523">
        <v>0</v>
      </c>
      <c r="AI523">
        <v>0</v>
      </c>
      <c r="AJ523">
        <v>0</v>
      </c>
      <c r="AK523">
        <v>0</v>
      </c>
      <c r="AL523">
        <v>0</v>
      </c>
      <c r="AM523">
        <v>0</v>
      </c>
      <c r="AN523">
        <v>0</v>
      </c>
      <c r="AO523">
        <v>0</v>
      </c>
      <c r="AP523">
        <v>0</v>
      </c>
      <c r="AQ523">
        <v>0</v>
      </c>
      <c r="AR523">
        <v>0</v>
      </c>
      <c r="AS523">
        <v>0</v>
      </c>
      <c r="AT523">
        <v>0</v>
      </c>
      <c r="AU523">
        <v>0</v>
      </c>
      <c r="AV523">
        <v>0</v>
      </c>
      <c r="AW523">
        <v>0</v>
      </c>
      <c r="AX523">
        <v>0</v>
      </c>
      <c r="AY523">
        <v>0</v>
      </c>
      <c r="AZ523">
        <v>0</v>
      </c>
      <c r="BA523">
        <v>0</v>
      </c>
      <c r="BB523">
        <v>0</v>
      </c>
      <c r="BC523">
        <v>0</v>
      </c>
      <c r="BD523">
        <v>0</v>
      </c>
      <c r="BE523">
        <v>0</v>
      </c>
      <c r="BF523">
        <v>0</v>
      </c>
      <c r="BG523">
        <v>0</v>
      </c>
      <c r="BH523">
        <v>0</v>
      </c>
      <c r="BI523">
        <v>0</v>
      </c>
      <c r="BJ523">
        <v>0</v>
      </c>
      <c r="BK523">
        <v>0</v>
      </c>
      <c r="BL523">
        <v>0</v>
      </c>
      <c r="BM523">
        <v>0</v>
      </c>
      <c r="BN523">
        <v>0</v>
      </c>
      <c r="BO523">
        <v>0</v>
      </c>
      <c r="BP523">
        <v>0</v>
      </c>
      <c r="BQ523">
        <v>0</v>
      </c>
      <c r="BR523">
        <v>0</v>
      </c>
      <c r="BS523">
        <v>0</v>
      </c>
      <c r="BT523">
        <v>0</v>
      </c>
      <c r="BU523">
        <v>0</v>
      </c>
      <c r="BV523">
        <v>0</v>
      </c>
      <c r="BW523">
        <v>0</v>
      </c>
      <c r="BX523">
        <v>0</v>
      </c>
      <c r="BY523">
        <v>0</v>
      </c>
    </row>
    <row r="524" spans="1:77" hidden="1" x14ac:dyDescent="0.25">
      <c r="A524" t="str">
        <f t="shared" si="16"/>
        <v>201229 Egyéb magasan képzett ügyintézőkI3 Szakiskola</v>
      </c>
      <c r="B524" t="str">
        <f t="shared" si="17"/>
        <v>201229 Egyéb magasan képzett ügyintézőkI3 Szakiskola</v>
      </c>
      <c r="C524">
        <v>1982</v>
      </c>
      <c r="D524" t="s">
        <v>168</v>
      </c>
      <c r="E524" t="s">
        <v>169</v>
      </c>
      <c r="F524" s="4" t="s">
        <v>171</v>
      </c>
      <c r="G524">
        <v>0</v>
      </c>
      <c r="H524" t="s">
        <v>159</v>
      </c>
      <c r="I524">
        <v>626</v>
      </c>
      <c r="J524">
        <v>15</v>
      </c>
      <c r="K524" t="s">
        <v>81</v>
      </c>
      <c r="L524" t="s">
        <v>123</v>
      </c>
      <c r="M524">
        <v>0</v>
      </c>
      <c r="N524">
        <v>0</v>
      </c>
      <c r="O524">
        <v>0</v>
      </c>
      <c r="P524">
        <v>0</v>
      </c>
      <c r="Q524">
        <v>0</v>
      </c>
      <c r="R524">
        <v>0</v>
      </c>
      <c r="S524">
        <v>0</v>
      </c>
      <c r="T524">
        <v>0</v>
      </c>
      <c r="U524">
        <v>0</v>
      </c>
      <c r="V524">
        <v>0</v>
      </c>
      <c r="W524">
        <v>0</v>
      </c>
      <c r="X524">
        <v>0</v>
      </c>
      <c r="Y524">
        <v>0</v>
      </c>
      <c r="Z524">
        <v>0</v>
      </c>
      <c r="AA524">
        <v>0</v>
      </c>
      <c r="AB524">
        <v>0</v>
      </c>
      <c r="AC524">
        <v>0</v>
      </c>
      <c r="AD524">
        <v>0</v>
      </c>
      <c r="AE524">
        <v>0</v>
      </c>
      <c r="AF524">
        <v>0</v>
      </c>
      <c r="AG524">
        <v>0</v>
      </c>
      <c r="AH524">
        <v>0</v>
      </c>
      <c r="AI524">
        <v>0</v>
      </c>
      <c r="AJ524">
        <v>0</v>
      </c>
      <c r="AK524">
        <v>0</v>
      </c>
      <c r="AL524">
        <v>0</v>
      </c>
      <c r="AM524">
        <v>0</v>
      </c>
      <c r="AN524">
        <v>0</v>
      </c>
      <c r="AO524">
        <v>0</v>
      </c>
      <c r="AP524">
        <v>0</v>
      </c>
      <c r="AQ524">
        <v>0</v>
      </c>
      <c r="AR524">
        <v>0</v>
      </c>
      <c r="AS524">
        <v>0</v>
      </c>
      <c r="AT524">
        <v>0</v>
      </c>
      <c r="AU524">
        <v>0</v>
      </c>
      <c r="AV524">
        <v>0</v>
      </c>
      <c r="AW524">
        <v>0</v>
      </c>
      <c r="AX524">
        <v>0</v>
      </c>
      <c r="AY524">
        <v>0</v>
      </c>
      <c r="AZ524">
        <v>0</v>
      </c>
      <c r="BA524">
        <v>0</v>
      </c>
      <c r="BB524">
        <v>0</v>
      </c>
      <c r="BC524">
        <v>0</v>
      </c>
      <c r="BD524">
        <v>0</v>
      </c>
      <c r="BE524">
        <v>0</v>
      </c>
      <c r="BF524">
        <v>0</v>
      </c>
      <c r="BG524">
        <v>0</v>
      </c>
      <c r="BH524">
        <v>0</v>
      </c>
      <c r="BI524">
        <v>0</v>
      </c>
      <c r="BJ524">
        <v>0</v>
      </c>
      <c r="BK524">
        <v>0</v>
      </c>
      <c r="BL524">
        <v>0</v>
      </c>
      <c r="BM524">
        <v>0</v>
      </c>
      <c r="BN524">
        <v>0</v>
      </c>
      <c r="BO524">
        <v>0</v>
      </c>
      <c r="BP524">
        <v>0</v>
      </c>
      <c r="BQ524">
        <v>0</v>
      </c>
      <c r="BR524">
        <v>0</v>
      </c>
      <c r="BS524">
        <v>0</v>
      </c>
      <c r="BT524">
        <v>0</v>
      </c>
      <c r="BU524">
        <v>0</v>
      </c>
      <c r="BV524">
        <v>0</v>
      </c>
      <c r="BW524">
        <v>0</v>
      </c>
      <c r="BX524">
        <v>0</v>
      </c>
      <c r="BY524">
        <v>0</v>
      </c>
    </row>
    <row r="525" spans="1:77" hidden="1" x14ac:dyDescent="0.25">
      <c r="A525" t="str">
        <f t="shared" si="16"/>
        <v>201231 Technikusok és hasonló műszaki foglalkozásokI3 Szakiskola</v>
      </c>
      <c r="B525" t="str">
        <f t="shared" si="17"/>
        <v>201231 Technikusok és hasonló műszaki foglalkozásokI3 Szakiskola</v>
      </c>
      <c r="C525">
        <v>1983</v>
      </c>
      <c r="D525" t="s">
        <v>168</v>
      </c>
      <c r="E525" t="s">
        <v>169</v>
      </c>
      <c r="F525" s="4" t="s">
        <v>171</v>
      </c>
      <c r="G525">
        <v>0</v>
      </c>
      <c r="H525" t="s">
        <v>159</v>
      </c>
      <c r="I525">
        <v>627</v>
      </c>
      <c r="J525">
        <v>16</v>
      </c>
      <c r="K525" t="s">
        <v>82</v>
      </c>
      <c r="L525" t="s">
        <v>83</v>
      </c>
      <c r="M525">
        <v>17</v>
      </c>
      <c r="N525">
        <v>5</v>
      </c>
      <c r="O525">
        <v>0</v>
      </c>
      <c r="P525">
        <v>1</v>
      </c>
      <c r="Q525">
        <v>33</v>
      </c>
      <c r="R525">
        <v>48</v>
      </c>
      <c r="S525">
        <v>65</v>
      </c>
      <c r="T525">
        <v>11</v>
      </c>
      <c r="U525">
        <v>0</v>
      </c>
      <c r="V525">
        <v>0</v>
      </c>
      <c r="W525">
        <v>0</v>
      </c>
      <c r="X525">
        <v>0</v>
      </c>
      <c r="Y525">
        <v>58.25</v>
      </c>
      <c r="Z525">
        <v>15</v>
      </c>
      <c r="AA525">
        <v>0</v>
      </c>
      <c r="AB525">
        <v>48.5</v>
      </c>
      <c r="AC525">
        <v>124</v>
      </c>
      <c r="AD525">
        <v>111</v>
      </c>
      <c r="AE525">
        <v>48</v>
      </c>
      <c r="AF525">
        <v>79</v>
      </c>
      <c r="AG525">
        <v>0</v>
      </c>
      <c r="AH525">
        <v>13</v>
      </c>
      <c r="AI525">
        <v>40</v>
      </c>
      <c r="AJ525">
        <v>11</v>
      </c>
      <c r="AK525">
        <v>26.5</v>
      </c>
      <c r="AL525">
        <v>27</v>
      </c>
      <c r="AM525">
        <v>37</v>
      </c>
      <c r="AN525">
        <v>78</v>
      </c>
      <c r="AO525">
        <v>70.5</v>
      </c>
      <c r="AP525">
        <v>35</v>
      </c>
      <c r="AQ525">
        <v>34</v>
      </c>
      <c r="AR525">
        <v>0</v>
      </c>
      <c r="AS525">
        <v>0</v>
      </c>
      <c r="AT525">
        <v>69</v>
      </c>
      <c r="AU525">
        <v>0</v>
      </c>
      <c r="AV525">
        <v>0</v>
      </c>
      <c r="AW525">
        <v>0</v>
      </c>
      <c r="AX525">
        <v>0</v>
      </c>
      <c r="AY525">
        <v>11</v>
      </c>
      <c r="AZ525">
        <v>1</v>
      </c>
      <c r="BA525">
        <v>0</v>
      </c>
      <c r="BB525">
        <v>0</v>
      </c>
      <c r="BC525">
        <v>0</v>
      </c>
      <c r="BD525">
        <v>1</v>
      </c>
      <c r="BE525">
        <v>0</v>
      </c>
      <c r="BF525">
        <v>0</v>
      </c>
      <c r="BG525">
        <v>52</v>
      </c>
      <c r="BH525">
        <v>0</v>
      </c>
      <c r="BI525">
        <v>0</v>
      </c>
      <c r="BJ525">
        <v>0</v>
      </c>
      <c r="BK525">
        <v>0</v>
      </c>
      <c r="BL525">
        <v>0</v>
      </c>
      <c r="BM525">
        <v>0</v>
      </c>
      <c r="BN525">
        <v>29</v>
      </c>
      <c r="BO525">
        <v>92</v>
      </c>
      <c r="BP525">
        <v>41</v>
      </c>
      <c r="BQ525">
        <v>30.5</v>
      </c>
      <c r="BR525">
        <v>15</v>
      </c>
      <c r="BS525">
        <v>4</v>
      </c>
      <c r="BT525">
        <v>4</v>
      </c>
      <c r="BU525">
        <v>0</v>
      </c>
      <c r="BV525">
        <v>11</v>
      </c>
      <c r="BW525">
        <v>0</v>
      </c>
      <c r="BX525">
        <v>0</v>
      </c>
      <c r="BY525">
        <v>1396.25</v>
      </c>
    </row>
    <row r="526" spans="1:77" hidden="1" x14ac:dyDescent="0.25">
      <c r="A526" t="str">
        <f t="shared" si="16"/>
        <v>201232 Szakmai irányítók, felügyelőkI3 Szakiskola</v>
      </c>
      <c r="B526" t="str">
        <f t="shared" si="17"/>
        <v>201232 Szakmai irányítók, felügyelőkI3 Szakiskola</v>
      </c>
      <c r="C526">
        <v>1984</v>
      </c>
      <c r="D526" t="s">
        <v>168</v>
      </c>
      <c r="E526" t="s">
        <v>169</v>
      </c>
      <c r="F526" s="4" t="s">
        <v>171</v>
      </c>
      <c r="G526">
        <v>0</v>
      </c>
      <c r="H526" t="s">
        <v>159</v>
      </c>
      <c r="I526">
        <v>628</v>
      </c>
      <c r="J526">
        <v>17</v>
      </c>
      <c r="K526" t="s">
        <v>84</v>
      </c>
      <c r="L526" t="s">
        <v>124</v>
      </c>
      <c r="M526">
        <v>0</v>
      </c>
      <c r="N526">
        <v>0</v>
      </c>
      <c r="O526">
        <v>0</v>
      </c>
      <c r="P526">
        <v>0</v>
      </c>
      <c r="Q526">
        <v>42</v>
      </c>
      <c r="R526">
        <v>0</v>
      </c>
      <c r="S526">
        <v>0</v>
      </c>
      <c r="T526">
        <v>0</v>
      </c>
      <c r="U526">
        <v>0</v>
      </c>
      <c r="V526">
        <v>0</v>
      </c>
      <c r="W526">
        <v>0</v>
      </c>
      <c r="X526">
        <v>0</v>
      </c>
      <c r="Y526">
        <v>0</v>
      </c>
      <c r="Z526">
        <v>0</v>
      </c>
      <c r="AA526">
        <v>0</v>
      </c>
      <c r="AB526">
        <v>17</v>
      </c>
      <c r="AC526">
        <v>0</v>
      </c>
      <c r="AD526">
        <v>0</v>
      </c>
      <c r="AE526">
        <v>7</v>
      </c>
      <c r="AF526">
        <v>0</v>
      </c>
      <c r="AG526">
        <v>0</v>
      </c>
      <c r="AH526">
        <v>0</v>
      </c>
      <c r="AI526">
        <v>0</v>
      </c>
      <c r="AJ526">
        <v>0</v>
      </c>
      <c r="AK526">
        <v>5</v>
      </c>
      <c r="AL526">
        <v>0</v>
      </c>
      <c r="AM526">
        <v>22</v>
      </c>
      <c r="AN526">
        <v>0</v>
      </c>
      <c r="AO526">
        <v>11</v>
      </c>
      <c r="AP526">
        <v>0</v>
      </c>
      <c r="AQ526">
        <v>0</v>
      </c>
      <c r="AR526">
        <v>0</v>
      </c>
      <c r="AS526">
        <v>0</v>
      </c>
      <c r="AT526">
        <v>0</v>
      </c>
      <c r="AU526">
        <v>0</v>
      </c>
      <c r="AV526">
        <v>91.5</v>
      </c>
      <c r="AW526">
        <v>0</v>
      </c>
      <c r="AX526">
        <v>0</v>
      </c>
      <c r="AY526">
        <v>0</v>
      </c>
      <c r="AZ526">
        <v>0</v>
      </c>
      <c r="BA526">
        <v>0</v>
      </c>
      <c r="BB526">
        <v>0</v>
      </c>
      <c r="BC526">
        <v>0</v>
      </c>
      <c r="BD526">
        <v>34</v>
      </c>
      <c r="BE526">
        <v>0</v>
      </c>
      <c r="BF526">
        <v>0</v>
      </c>
      <c r="BG526">
        <v>0</v>
      </c>
      <c r="BH526">
        <v>0</v>
      </c>
      <c r="BI526">
        <v>0</v>
      </c>
      <c r="BJ526">
        <v>0</v>
      </c>
      <c r="BK526">
        <v>0</v>
      </c>
      <c r="BL526">
        <v>0</v>
      </c>
      <c r="BM526">
        <v>0</v>
      </c>
      <c r="BN526">
        <v>0</v>
      </c>
      <c r="BO526">
        <v>18</v>
      </c>
      <c r="BP526">
        <v>4.25</v>
      </c>
      <c r="BQ526">
        <v>19.5</v>
      </c>
      <c r="BR526">
        <v>39</v>
      </c>
      <c r="BS526">
        <v>0</v>
      </c>
      <c r="BT526">
        <v>0</v>
      </c>
      <c r="BU526">
        <v>0</v>
      </c>
      <c r="BV526">
        <v>0</v>
      </c>
      <c r="BW526">
        <v>0</v>
      </c>
      <c r="BX526">
        <v>0</v>
      </c>
      <c r="BY526">
        <v>310.25</v>
      </c>
    </row>
    <row r="527" spans="1:77" hidden="1" x14ac:dyDescent="0.25">
      <c r="A527" t="str">
        <f t="shared" si="16"/>
        <v>201233 Egészségügyi foglalkozásokI3 Szakiskola</v>
      </c>
      <c r="B527" t="str">
        <f t="shared" si="17"/>
        <v>201233 Egészségügyi foglalkozásokI3 Szakiskola</v>
      </c>
      <c r="C527">
        <v>1985</v>
      </c>
      <c r="D527" t="s">
        <v>168</v>
      </c>
      <c r="E527" t="s">
        <v>169</v>
      </c>
      <c r="F527" s="4" t="s">
        <v>171</v>
      </c>
      <c r="G527">
        <v>0</v>
      </c>
      <c r="H527" t="s">
        <v>159</v>
      </c>
      <c r="I527">
        <v>629</v>
      </c>
      <c r="J527">
        <v>18</v>
      </c>
      <c r="K527" t="s">
        <v>85</v>
      </c>
      <c r="L527" t="s">
        <v>125</v>
      </c>
      <c r="M527">
        <v>39</v>
      </c>
      <c r="N527">
        <v>0</v>
      </c>
      <c r="O527">
        <v>0</v>
      </c>
      <c r="P527">
        <v>0</v>
      </c>
      <c r="Q527">
        <v>0</v>
      </c>
      <c r="R527">
        <v>1</v>
      </c>
      <c r="S527">
        <v>0</v>
      </c>
      <c r="T527">
        <v>0</v>
      </c>
      <c r="U527">
        <v>0</v>
      </c>
      <c r="V527">
        <v>0</v>
      </c>
      <c r="W527">
        <v>0</v>
      </c>
      <c r="X527">
        <v>0</v>
      </c>
      <c r="Y527">
        <v>0</v>
      </c>
      <c r="Z527">
        <v>0</v>
      </c>
      <c r="AA527">
        <v>0</v>
      </c>
      <c r="AB527">
        <v>0</v>
      </c>
      <c r="AC527">
        <v>0</v>
      </c>
      <c r="AD527">
        <v>0</v>
      </c>
      <c r="AE527">
        <v>6.5</v>
      </c>
      <c r="AF527">
        <v>0</v>
      </c>
      <c r="AG527">
        <v>0</v>
      </c>
      <c r="AH527">
        <v>32</v>
      </c>
      <c r="AI527">
        <v>0</v>
      </c>
      <c r="AJ527">
        <v>0</v>
      </c>
      <c r="AK527">
        <v>0</v>
      </c>
      <c r="AL527">
        <v>0</v>
      </c>
      <c r="AM527">
        <v>0</v>
      </c>
      <c r="AN527">
        <v>19.75</v>
      </c>
      <c r="AO527">
        <v>34.5</v>
      </c>
      <c r="AP527">
        <v>237.5</v>
      </c>
      <c r="AQ527">
        <v>17</v>
      </c>
      <c r="AR527">
        <v>0</v>
      </c>
      <c r="AS527">
        <v>0</v>
      </c>
      <c r="AT527">
        <v>0</v>
      </c>
      <c r="AU527">
        <v>0</v>
      </c>
      <c r="AV527">
        <v>19.25</v>
      </c>
      <c r="AW527">
        <v>31.5</v>
      </c>
      <c r="AX527">
        <v>0</v>
      </c>
      <c r="AY527">
        <v>0</v>
      </c>
      <c r="AZ527">
        <v>0</v>
      </c>
      <c r="BA527">
        <v>0</v>
      </c>
      <c r="BB527">
        <v>0</v>
      </c>
      <c r="BC527">
        <v>17</v>
      </c>
      <c r="BD527">
        <v>0</v>
      </c>
      <c r="BE527">
        <v>0</v>
      </c>
      <c r="BF527">
        <v>22.5</v>
      </c>
      <c r="BG527">
        <v>14</v>
      </c>
      <c r="BH527">
        <v>3</v>
      </c>
      <c r="BI527">
        <v>0</v>
      </c>
      <c r="BJ527">
        <v>18</v>
      </c>
      <c r="BK527">
        <v>0</v>
      </c>
      <c r="BL527">
        <v>0</v>
      </c>
      <c r="BM527">
        <v>0</v>
      </c>
      <c r="BN527">
        <v>8</v>
      </c>
      <c r="BO527">
        <v>58</v>
      </c>
      <c r="BP527">
        <v>258.75</v>
      </c>
      <c r="BQ527">
        <v>2724.5</v>
      </c>
      <c r="BR527">
        <v>848</v>
      </c>
      <c r="BS527">
        <v>0</v>
      </c>
      <c r="BT527">
        <v>3</v>
      </c>
      <c r="BU527">
        <v>0</v>
      </c>
      <c r="BV527">
        <v>0</v>
      </c>
      <c r="BW527">
        <v>266</v>
      </c>
      <c r="BX527">
        <v>0</v>
      </c>
      <c r="BY527">
        <v>4678.75</v>
      </c>
    </row>
    <row r="528" spans="1:77" hidden="1" x14ac:dyDescent="0.25">
      <c r="A528" t="str">
        <f t="shared" si="16"/>
        <v>201234 Oktatási asszisztensekI3 Szakiskola</v>
      </c>
      <c r="B528" t="str">
        <f t="shared" si="17"/>
        <v>201234 Oktatási asszisztensekI3 Szakiskola</v>
      </c>
      <c r="C528">
        <v>1986</v>
      </c>
      <c r="D528" t="s">
        <v>168</v>
      </c>
      <c r="E528" t="s">
        <v>169</v>
      </c>
      <c r="F528" s="4" t="s">
        <v>171</v>
      </c>
      <c r="G528">
        <v>0</v>
      </c>
      <c r="H528" t="s">
        <v>159</v>
      </c>
      <c r="I528">
        <v>630</v>
      </c>
      <c r="J528">
        <v>19</v>
      </c>
      <c r="K528" t="s">
        <v>86</v>
      </c>
      <c r="L528" t="s">
        <v>126</v>
      </c>
      <c r="M528">
        <v>0</v>
      </c>
      <c r="N528">
        <v>0</v>
      </c>
      <c r="O528">
        <v>0</v>
      </c>
      <c r="P528">
        <v>0</v>
      </c>
      <c r="Q528">
        <v>0</v>
      </c>
      <c r="R528">
        <v>0</v>
      </c>
      <c r="S528">
        <v>0</v>
      </c>
      <c r="T528">
        <v>0</v>
      </c>
      <c r="U528">
        <v>0</v>
      </c>
      <c r="V528">
        <v>0</v>
      </c>
      <c r="W528">
        <v>0</v>
      </c>
      <c r="X528">
        <v>0</v>
      </c>
      <c r="Y528">
        <v>0</v>
      </c>
      <c r="Z528">
        <v>0</v>
      </c>
      <c r="AA528">
        <v>0</v>
      </c>
      <c r="AB528">
        <v>0</v>
      </c>
      <c r="AC528">
        <v>0</v>
      </c>
      <c r="AD528">
        <v>0</v>
      </c>
      <c r="AE528">
        <v>0</v>
      </c>
      <c r="AF528">
        <v>0</v>
      </c>
      <c r="AG528">
        <v>0</v>
      </c>
      <c r="AH528">
        <v>0</v>
      </c>
      <c r="AI528">
        <v>0</v>
      </c>
      <c r="AJ528">
        <v>0</v>
      </c>
      <c r="AK528">
        <v>0</v>
      </c>
      <c r="AL528">
        <v>0</v>
      </c>
      <c r="AM528">
        <v>0</v>
      </c>
      <c r="AN528">
        <v>0</v>
      </c>
      <c r="AO528">
        <v>0</v>
      </c>
      <c r="AP528">
        <v>0</v>
      </c>
      <c r="AQ528">
        <v>0</v>
      </c>
      <c r="AR528">
        <v>0</v>
      </c>
      <c r="AS528">
        <v>0</v>
      </c>
      <c r="AT528">
        <v>0</v>
      </c>
      <c r="AU528">
        <v>0</v>
      </c>
      <c r="AV528">
        <v>0</v>
      </c>
      <c r="AW528">
        <v>0</v>
      </c>
      <c r="AX528">
        <v>0</v>
      </c>
      <c r="AY528">
        <v>0</v>
      </c>
      <c r="AZ528">
        <v>0</v>
      </c>
      <c r="BA528">
        <v>0</v>
      </c>
      <c r="BB528">
        <v>0</v>
      </c>
      <c r="BC528">
        <v>0</v>
      </c>
      <c r="BD528">
        <v>0</v>
      </c>
      <c r="BE528">
        <v>0</v>
      </c>
      <c r="BF528">
        <v>0</v>
      </c>
      <c r="BG528">
        <v>0</v>
      </c>
      <c r="BH528">
        <v>0</v>
      </c>
      <c r="BI528">
        <v>0</v>
      </c>
      <c r="BJ528">
        <v>0</v>
      </c>
      <c r="BK528">
        <v>0</v>
      </c>
      <c r="BL528">
        <v>0</v>
      </c>
      <c r="BM528">
        <v>0</v>
      </c>
      <c r="BN528">
        <v>0</v>
      </c>
      <c r="BO528">
        <v>2</v>
      </c>
      <c r="BP528">
        <v>21</v>
      </c>
      <c r="BQ528">
        <v>14.5</v>
      </c>
      <c r="BR528">
        <v>4</v>
      </c>
      <c r="BS528">
        <v>0</v>
      </c>
      <c r="BT528">
        <v>0</v>
      </c>
      <c r="BU528">
        <v>0.25</v>
      </c>
      <c r="BV528">
        <v>0</v>
      </c>
      <c r="BW528">
        <v>0</v>
      </c>
      <c r="BX528">
        <v>0</v>
      </c>
      <c r="BY528">
        <v>41.75</v>
      </c>
    </row>
    <row r="529" spans="1:77" hidden="1" x14ac:dyDescent="0.25">
      <c r="A529" t="str">
        <f t="shared" si="16"/>
        <v>201235 Szociális gondozási és munkaerő-piaci szolgáltatási foglalkozásokI3 Szakiskola</v>
      </c>
      <c r="B529" t="str">
        <f t="shared" si="17"/>
        <v>201235 Szociális gondozási és munkaerő-piaci szolgáltatási foglalkozásokI3 Szakiskola</v>
      </c>
      <c r="C529">
        <v>1987</v>
      </c>
      <c r="D529" t="s">
        <v>168</v>
      </c>
      <c r="E529" t="s">
        <v>169</v>
      </c>
      <c r="F529" s="4" t="s">
        <v>171</v>
      </c>
      <c r="G529">
        <v>0</v>
      </c>
      <c r="H529" t="s">
        <v>159</v>
      </c>
      <c r="I529">
        <v>631</v>
      </c>
      <c r="J529">
        <v>20</v>
      </c>
      <c r="K529" t="s">
        <v>87</v>
      </c>
      <c r="L529" t="s">
        <v>127</v>
      </c>
      <c r="M529">
        <v>0</v>
      </c>
      <c r="N529">
        <v>0</v>
      </c>
      <c r="O529">
        <v>0</v>
      </c>
      <c r="P529">
        <v>0</v>
      </c>
      <c r="Q529">
        <v>0</v>
      </c>
      <c r="R529">
        <v>0</v>
      </c>
      <c r="S529">
        <v>0</v>
      </c>
      <c r="T529">
        <v>0</v>
      </c>
      <c r="U529">
        <v>0</v>
      </c>
      <c r="V529">
        <v>0</v>
      </c>
      <c r="W529">
        <v>0</v>
      </c>
      <c r="X529">
        <v>0</v>
      </c>
      <c r="Y529">
        <v>0</v>
      </c>
      <c r="Z529">
        <v>0</v>
      </c>
      <c r="AA529">
        <v>0</v>
      </c>
      <c r="AB529">
        <v>0</v>
      </c>
      <c r="AC529">
        <v>0</v>
      </c>
      <c r="AD529">
        <v>0</v>
      </c>
      <c r="AE529">
        <v>0</v>
      </c>
      <c r="AF529">
        <v>0</v>
      </c>
      <c r="AG529">
        <v>0</v>
      </c>
      <c r="AH529">
        <v>0</v>
      </c>
      <c r="AI529">
        <v>0</v>
      </c>
      <c r="AJ529">
        <v>0</v>
      </c>
      <c r="AK529">
        <v>0</v>
      </c>
      <c r="AL529">
        <v>0</v>
      </c>
      <c r="AM529">
        <v>0</v>
      </c>
      <c r="AN529">
        <v>0</v>
      </c>
      <c r="AO529">
        <v>0</v>
      </c>
      <c r="AP529">
        <v>0</v>
      </c>
      <c r="AQ529">
        <v>0</v>
      </c>
      <c r="AR529">
        <v>0</v>
      </c>
      <c r="AS529">
        <v>0</v>
      </c>
      <c r="AT529">
        <v>0</v>
      </c>
      <c r="AU529">
        <v>0</v>
      </c>
      <c r="AV529">
        <v>1</v>
      </c>
      <c r="AW529">
        <v>0</v>
      </c>
      <c r="AX529">
        <v>0</v>
      </c>
      <c r="AY529">
        <v>0</v>
      </c>
      <c r="AZ529">
        <v>0</v>
      </c>
      <c r="BA529">
        <v>0</v>
      </c>
      <c r="BB529">
        <v>0</v>
      </c>
      <c r="BC529">
        <v>0</v>
      </c>
      <c r="BD529">
        <v>0</v>
      </c>
      <c r="BE529">
        <v>0</v>
      </c>
      <c r="BF529">
        <v>2</v>
      </c>
      <c r="BG529">
        <v>0</v>
      </c>
      <c r="BH529">
        <v>0</v>
      </c>
      <c r="BI529">
        <v>0</v>
      </c>
      <c r="BJ529">
        <v>0</v>
      </c>
      <c r="BK529">
        <v>0</v>
      </c>
      <c r="BL529">
        <v>0</v>
      </c>
      <c r="BM529">
        <v>0</v>
      </c>
      <c r="BN529">
        <v>32.5</v>
      </c>
      <c r="BO529">
        <v>147</v>
      </c>
      <c r="BP529">
        <v>189.5</v>
      </c>
      <c r="BQ529">
        <v>44</v>
      </c>
      <c r="BR529">
        <v>3118.5</v>
      </c>
      <c r="BS529">
        <v>0</v>
      </c>
      <c r="BT529">
        <v>2</v>
      </c>
      <c r="BU529">
        <v>23.25</v>
      </c>
      <c r="BV529">
        <v>0</v>
      </c>
      <c r="BW529">
        <v>0</v>
      </c>
      <c r="BX529">
        <v>0</v>
      </c>
      <c r="BY529">
        <v>3559.75</v>
      </c>
    </row>
    <row r="530" spans="1:77" hidden="1" x14ac:dyDescent="0.25">
      <c r="A530" t="str">
        <f t="shared" si="16"/>
        <v>201236 Üzleti jellegű szolgáltatások ügyintézői, hatósági ügyintézők, ügynökökI3 Szakiskola</v>
      </c>
      <c r="B530" t="str">
        <f t="shared" si="17"/>
        <v>201236 Üzleti jellegű szolgáltatások ügyintézői, hatósági ügyintézők, ügynökökI3 Szakiskola</v>
      </c>
      <c r="C530">
        <v>1988</v>
      </c>
      <c r="D530" t="s">
        <v>168</v>
      </c>
      <c r="E530" t="s">
        <v>169</v>
      </c>
      <c r="F530" s="4" t="s">
        <v>171</v>
      </c>
      <c r="G530">
        <v>0</v>
      </c>
      <c r="H530" t="s">
        <v>159</v>
      </c>
      <c r="I530">
        <v>632</v>
      </c>
      <c r="J530">
        <v>21</v>
      </c>
      <c r="K530" t="s">
        <v>88</v>
      </c>
      <c r="L530" t="s">
        <v>128</v>
      </c>
      <c r="M530">
        <v>33.799999999999997</v>
      </c>
      <c r="N530">
        <v>0</v>
      </c>
      <c r="O530">
        <v>0</v>
      </c>
      <c r="P530">
        <v>0</v>
      </c>
      <c r="Q530">
        <v>18</v>
      </c>
      <c r="R530">
        <v>6</v>
      </c>
      <c r="S530">
        <v>0</v>
      </c>
      <c r="T530">
        <v>16</v>
      </c>
      <c r="U530">
        <v>66.5</v>
      </c>
      <c r="V530">
        <v>0</v>
      </c>
      <c r="W530">
        <v>0</v>
      </c>
      <c r="X530">
        <v>0</v>
      </c>
      <c r="Y530">
        <v>0</v>
      </c>
      <c r="Z530">
        <v>0</v>
      </c>
      <c r="AA530">
        <v>0</v>
      </c>
      <c r="AB530">
        <v>6</v>
      </c>
      <c r="AC530">
        <v>24</v>
      </c>
      <c r="AD530">
        <v>0</v>
      </c>
      <c r="AE530">
        <v>13</v>
      </c>
      <c r="AF530">
        <v>29</v>
      </c>
      <c r="AG530">
        <v>0</v>
      </c>
      <c r="AH530">
        <v>16</v>
      </c>
      <c r="AI530">
        <v>36</v>
      </c>
      <c r="AJ530">
        <v>0</v>
      </c>
      <c r="AK530">
        <v>0</v>
      </c>
      <c r="AL530">
        <v>1</v>
      </c>
      <c r="AM530">
        <v>52.6</v>
      </c>
      <c r="AN530">
        <v>53.5</v>
      </c>
      <c r="AO530">
        <v>422.3</v>
      </c>
      <c r="AP530">
        <v>102</v>
      </c>
      <c r="AQ530">
        <v>15</v>
      </c>
      <c r="AR530">
        <v>0</v>
      </c>
      <c r="AS530">
        <v>0</v>
      </c>
      <c r="AT530">
        <v>0</v>
      </c>
      <c r="AU530">
        <v>0</v>
      </c>
      <c r="AV530">
        <v>74</v>
      </c>
      <c r="AW530">
        <v>21</v>
      </c>
      <c r="AX530">
        <v>0</v>
      </c>
      <c r="AY530">
        <v>0</v>
      </c>
      <c r="AZ530">
        <v>8</v>
      </c>
      <c r="BA530">
        <v>60</v>
      </c>
      <c r="BB530">
        <v>11</v>
      </c>
      <c r="BC530">
        <v>0</v>
      </c>
      <c r="BD530">
        <v>67</v>
      </c>
      <c r="BE530">
        <v>0</v>
      </c>
      <c r="BF530">
        <v>11</v>
      </c>
      <c r="BG530">
        <v>57</v>
      </c>
      <c r="BH530">
        <v>1</v>
      </c>
      <c r="BI530">
        <v>0</v>
      </c>
      <c r="BJ530">
        <v>0</v>
      </c>
      <c r="BK530">
        <v>48</v>
      </c>
      <c r="BL530">
        <v>13</v>
      </c>
      <c r="BM530">
        <v>10</v>
      </c>
      <c r="BN530">
        <v>51</v>
      </c>
      <c r="BO530">
        <v>71</v>
      </c>
      <c r="BP530">
        <v>34</v>
      </c>
      <c r="BQ530">
        <v>32.5</v>
      </c>
      <c r="BR530">
        <v>15</v>
      </c>
      <c r="BS530">
        <v>19</v>
      </c>
      <c r="BT530">
        <v>1</v>
      </c>
      <c r="BU530">
        <v>0</v>
      </c>
      <c r="BV530">
        <v>0</v>
      </c>
      <c r="BW530">
        <v>0</v>
      </c>
      <c r="BX530">
        <v>0</v>
      </c>
      <c r="BY530">
        <v>1515.2</v>
      </c>
    </row>
    <row r="531" spans="1:77" hidden="1" x14ac:dyDescent="0.25">
      <c r="A531" t="str">
        <f t="shared" si="16"/>
        <v>201237 Művészeti, kulturális, sport- és vallási foglalkozásokI3 Szakiskola</v>
      </c>
      <c r="B531" t="str">
        <f t="shared" si="17"/>
        <v>201237 Művészeti, kulturális, sport- és vallási foglalkozásokI3 Szakiskola</v>
      </c>
      <c r="C531">
        <v>1989</v>
      </c>
      <c r="D531" t="s">
        <v>168</v>
      </c>
      <c r="E531" t="s">
        <v>169</v>
      </c>
      <c r="F531" s="4" t="s">
        <v>171</v>
      </c>
      <c r="G531">
        <v>0</v>
      </c>
      <c r="H531" t="s">
        <v>159</v>
      </c>
      <c r="I531">
        <v>633</v>
      </c>
      <c r="J531">
        <v>22</v>
      </c>
      <c r="K531" t="s">
        <v>89</v>
      </c>
      <c r="L531" t="s">
        <v>129</v>
      </c>
      <c r="M531">
        <v>0</v>
      </c>
      <c r="N531">
        <v>0</v>
      </c>
      <c r="O531">
        <v>0</v>
      </c>
      <c r="P531">
        <v>0</v>
      </c>
      <c r="Q531">
        <v>0</v>
      </c>
      <c r="R531">
        <v>0</v>
      </c>
      <c r="S531">
        <v>0</v>
      </c>
      <c r="T531">
        <v>0</v>
      </c>
      <c r="U531">
        <v>0</v>
      </c>
      <c r="V531">
        <v>0</v>
      </c>
      <c r="W531">
        <v>0</v>
      </c>
      <c r="X531">
        <v>0</v>
      </c>
      <c r="Y531">
        <v>0</v>
      </c>
      <c r="Z531">
        <v>0</v>
      </c>
      <c r="AA531">
        <v>0</v>
      </c>
      <c r="AB531">
        <v>0</v>
      </c>
      <c r="AC531">
        <v>0</v>
      </c>
      <c r="AD531">
        <v>0</v>
      </c>
      <c r="AE531">
        <v>0</v>
      </c>
      <c r="AF531">
        <v>0</v>
      </c>
      <c r="AG531">
        <v>0</v>
      </c>
      <c r="AH531">
        <v>0</v>
      </c>
      <c r="AI531">
        <v>0</v>
      </c>
      <c r="AJ531">
        <v>0</v>
      </c>
      <c r="AK531">
        <v>0</v>
      </c>
      <c r="AL531">
        <v>0</v>
      </c>
      <c r="AM531">
        <v>0</v>
      </c>
      <c r="AN531">
        <v>0</v>
      </c>
      <c r="AO531">
        <v>12</v>
      </c>
      <c r="AP531">
        <v>15</v>
      </c>
      <c r="AQ531">
        <v>0</v>
      </c>
      <c r="AR531">
        <v>0</v>
      </c>
      <c r="AS531">
        <v>0</v>
      </c>
      <c r="AT531">
        <v>0</v>
      </c>
      <c r="AU531">
        <v>0</v>
      </c>
      <c r="AV531">
        <v>0</v>
      </c>
      <c r="AW531">
        <v>0</v>
      </c>
      <c r="AX531">
        <v>0</v>
      </c>
      <c r="AY531">
        <v>0</v>
      </c>
      <c r="AZ531">
        <v>0</v>
      </c>
      <c r="BA531">
        <v>0</v>
      </c>
      <c r="BB531">
        <v>0</v>
      </c>
      <c r="BC531">
        <v>0</v>
      </c>
      <c r="BD531">
        <v>0</v>
      </c>
      <c r="BE531">
        <v>0</v>
      </c>
      <c r="BF531">
        <v>0</v>
      </c>
      <c r="BG531">
        <v>0</v>
      </c>
      <c r="BH531">
        <v>0</v>
      </c>
      <c r="BI531">
        <v>0</v>
      </c>
      <c r="BJ531">
        <v>42.5</v>
      </c>
      <c r="BK531">
        <v>0</v>
      </c>
      <c r="BL531">
        <v>0</v>
      </c>
      <c r="BM531">
        <v>0</v>
      </c>
      <c r="BN531">
        <v>0</v>
      </c>
      <c r="BO531">
        <v>4</v>
      </c>
      <c r="BP531">
        <v>22</v>
      </c>
      <c r="BQ531">
        <v>1</v>
      </c>
      <c r="BR531">
        <v>4</v>
      </c>
      <c r="BS531">
        <v>92</v>
      </c>
      <c r="BT531">
        <v>3</v>
      </c>
      <c r="BU531">
        <v>0</v>
      </c>
      <c r="BV531">
        <v>0</v>
      </c>
      <c r="BW531">
        <v>0</v>
      </c>
      <c r="BX531">
        <v>0</v>
      </c>
      <c r="BY531">
        <v>195.5</v>
      </c>
    </row>
    <row r="532" spans="1:77" hidden="1" x14ac:dyDescent="0.25">
      <c r="A532" t="str">
        <f t="shared" si="16"/>
        <v>201239 Egyéb ügyintézőkI3 Szakiskola</v>
      </c>
      <c r="B532" t="str">
        <f t="shared" si="17"/>
        <v>201239 Egyéb ügyintézőkI3 Szakiskola</v>
      </c>
      <c r="C532">
        <v>1990</v>
      </c>
      <c r="D532" t="s">
        <v>168</v>
      </c>
      <c r="E532" t="s">
        <v>169</v>
      </c>
      <c r="F532" s="4" t="s">
        <v>171</v>
      </c>
      <c r="G532">
        <v>0</v>
      </c>
      <c r="H532" t="s">
        <v>159</v>
      </c>
      <c r="I532">
        <v>634</v>
      </c>
      <c r="J532">
        <v>23</v>
      </c>
      <c r="K532" t="s">
        <v>90</v>
      </c>
      <c r="L532" t="s">
        <v>91</v>
      </c>
      <c r="M532">
        <v>4.2</v>
      </c>
      <c r="N532">
        <v>0</v>
      </c>
      <c r="O532">
        <v>0</v>
      </c>
      <c r="P532">
        <v>0</v>
      </c>
      <c r="Q532">
        <v>1</v>
      </c>
      <c r="R532">
        <v>22</v>
      </c>
      <c r="S532">
        <v>0</v>
      </c>
      <c r="T532">
        <v>11</v>
      </c>
      <c r="U532">
        <v>0</v>
      </c>
      <c r="V532">
        <v>0</v>
      </c>
      <c r="W532">
        <v>0</v>
      </c>
      <c r="X532">
        <v>0</v>
      </c>
      <c r="Y532">
        <v>0</v>
      </c>
      <c r="Z532">
        <v>0</v>
      </c>
      <c r="AA532">
        <v>0</v>
      </c>
      <c r="AB532">
        <v>0</v>
      </c>
      <c r="AC532">
        <v>3.5</v>
      </c>
      <c r="AD532">
        <v>0</v>
      </c>
      <c r="AE532">
        <v>20</v>
      </c>
      <c r="AF532">
        <v>0</v>
      </c>
      <c r="AG532">
        <v>0</v>
      </c>
      <c r="AH532">
        <v>0</v>
      </c>
      <c r="AI532">
        <v>14</v>
      </c>
      <c r="AJ532">
        <v>17</v>
      </c>
      <c r="AK532">
        <v>9</v>
      </c>
      <c r="AL532">
        <v>11</v>
      </c>
      <c r="AM532">
        <v>6.4</v>
      </c>
      <c r="AN532">
        <v>26.5</v>
      </c>
      <c r="AO532">
        <v>82.7</v>
      </c>
      <c r="AP532">
        <v>0</v>
      </c>
      <c r="AQ532">
        <v>0</v>
      </c>
      <c r="AR532">
        <v>0</v>
      </c>
      <c r="AS532">
        <v>0</v>
      </c>
      <c r="AT532">
        <v>21</v>
      </c>
      <c r="AU532">
        <v>0</v>
      </c>
      <c r="AV532">
        <v>19</v>
      </c>
      <c r="AW532">
        <v>0</v>
      </c>
      <c r="AX532">
        <v>0</v>
      </c>
      <c r="AY532">
        <v>0</v>
      </c>
      <c r="AZ532">
        <v>11</v>
      </c>
      <c r="BA532">
        <v>5</v>
      </c>
      <c r="BB532">
        <v>0</v>
      </c>
      <c r="BC532">
        <v>0</v>
      </c>
      <c r="BD532">
        <v>0</v>
      </c>
      <c r="BE532">
        <v>0</v>
      </c>
      <c r="BF532">
        <v>34.5</v>
      </c>
      <c r="BG532">
        <v>0</v>
      </c>
      <c r="BH532">
        <v>1</v>
      </c>
      <c r="BI532">
        <v>0</v>
      </c>
      <c r="BJ532">
        <v>0</v>
      </c>
      <c r="BK532">
        <v>0</v>
      </c>
      <c r="BL532">
        <v>9</v>
      </c>
      <c r="BM532">
        <v>0</v>
      </c>
      <c r="BN532">
        <v>2</v>
      </c>
      <c r="BO532">
        <v>189</v>
      </c>
      <c r="BP532">
        <v>28</v>
      </c>
      <c r="BQ532">
        <v>23</v>
      </c>
      <c r="BR532">
        <v>9</v>
      </c>
      <c r="BS532">
        <v>2</v>
      </c>
      <c r="BT532">
        <v>1</v>
      </c>
      <c r="BU532">
        <v>0</v>
      </c>
      <c r="BV532">
        <v>0</v>
      </c>
      <c r="BW532">
        <v>0</v>
      </c>
      <c r="BX532">
        <v>0</v>
      </c>
      <c r="BY532">
        <v>582.79999999999995</v>
      </c>
    </row>
    <row r="533" spans="1:77" hidden="1" x14ac:dyDescent="0.25">
      <c r="A533" t="str">
        <f t="shared" si="16"/>
        <v>201241 Irodai, ügyviteli foglalkozásokI3 Szakiskola</v>
      </c>
      <c r="B533" t="str">
        <f t="shared" si="17"/>
        <v>201241 Irodai, ügyviteli foglalkozásokI3 Szakiskola</v>
      </c>
      <c r="C533">
        <v>1991</v>
      </c>
      <c r="D533" t="s">
        <v>168</v>
      </c>
      <c r="E533" t="s">
        <v>169</v>
      </c>
      <c r="F533" s="4" t="s">
        <v>171</v>
      </c>
      <c r="G533">
        <v>0</v>
      </c>
      <c r="H533" t="s">
        <v>159</v>
      </c>
      <c r="I533">
        <v>635</v>
      </c>
      <c r="J533">
        <v>24</v>
      </c>
      <c r="K533" t="s">
        <v>92</v>
      </c>
      <c r="L533" t="s">
        <v>130</v>
      </c>
      <c r="M533">
        <v>142.5</v>
      </c>
      <c r="N533">
        <v>21</v>
      </c>
      <c r="O533">
        <v>4</v>
      </c>
      <c r="P533">
        <v>26</v>
      </c>
      <c r="Q533">
        <v>40</v>
      </c>
      <c r="R533">
        <v>75</v>
      </c>
      <c r="S533">
        <v>0</v>
      </c>
      <c r="T533">
        <v>0</v>
      </c>
      <c r="U533">
        <v>7</v>
      </c>
      <c r="V533">
        <v>0</v>
      </c>
      <c r="W533">
        <v>12</v>
      </c>
      <c r="X533">
        <v>0</v>
      </c>
      <c r="Y533">
        <v>30</v>
      </c>
      <c r="Z533">
        <v>53</v>
      </c>
      <c r="AA533">
        <v>1</v>
      </c>
      <c r="AB533">
        <v>7</v>
      </c>
      <c r="AC533">
        <v>23</v>
      </c>
      <c r="AD533">
        <v>0</v>
      </c>
      <c r="AE533">
        <v>11.5</v>
      </c>
      <c r="AF533">
        <v>21</v>
      </c>
      <c r="AG533">
        <v>0</v>
      </c>
      <c r="AH533">
        <v>9</v>
      </c>
      <c r="AI533">
        <v>0</v>
      </c>
      <c r="AJ533">
        <v>55</v>
      </c>
      <c r="AK533">
        <v>29</v>
      </c>
      <c r="AL533">
        <v>34.5</v>
      </c>
      <c r="AM533">
        <v>159.5</v>
      </c>
      <c r="AN533">
        <v>48.25</v>
      </c>
      <c r="AO533">
        <v>154.5</v>
      </c>
      <c r="AP533">
        <v>169</v>
      </c>
      <c r="AQ533">
        <v>165</v>
      </c>
      <c r="AR533">
        <v>0</v>
      </c>
      <c r="AS533">
        <v>0</v>
      </c>
      <c r="AT533">
        <v>35</v>
      </c>
      <c r="AU533">
        <v>440</v>
      </c>
      <c r="AV533">
        <v>79.75</v>
      </c>
      <c r="AW533">
        <v>24.5</v>
      </c>
      <c r="AX533">
        <v>0</v>
      </c>
      <c r="AY533">
        <v>11</v>
      </c>
      <c r="AZ533">
        <v>78.5</v>
      </c>
      <c r="BA533">
        <v>18</v>
      </c>
      <c r="BB533">
        <v>0</v>
      </c>
      <c r="BC533">
        <v>57</v>
      </c>
      <c r="BD533">
        <v>45</v>
      </c>
      <c r="BE533">
        <v>0</v>
      </c>
      <c r="BF533">
        <v>301</v>
      </c>
      <c r="BG533">
        <v>39</v>
      </c>
      <c r="BH533">
        <v>3</v>
      </c>
      <c r="BI533">
        <v>0</v>
      </c>
      <c r="BJ533">
        <v>55.5</v>
      </c>
      <c r="BK533">
        <v>9.5</v>
      </c>
      <c r="BL533">
        <v>11</v>
      </c>
      <c r="BM533">
        <v>0</v>
      </c>
      <c r="BN533">
        <v>68.5</v>
      </c>
      <c r="BO533">
        <v>320</v>
      </c>
      <c r="BP533">
        <v>91.25</v>
      </c>
      <c r="BQ533">
        <v>160.5</v>
      </c>
      <c r="BR533">
        <v>26</v>
      </c>
      <c r="BS533">
        <v>60.5</v>
      </c>
      <c r="BT533">
        <v>3</v>
      </c>
      <c r="BU533">
        <v>0</v>
      </c>
      <c r="BV533">
        <v>0</v>
      </c>
      <c r="BW533">
        <v>14</v>
      </c>
      <c r="BX533">
        <v>0</v>
      </c>
      <c r="BY533">
        <v>3249.25</v>
      </c>
    </row>
    <row r="534" spans="1:77" hidden="1" x14ac:dyDescent="0.25">
      <c r="A534" t="str">
        <f t="shared" si="16"/>
        <v>201242 Ügyfélkapcsolati foglalkozásokI3 Szakiskola</v>
      </c>
      <c r="B534" t="str">
        <f t="shared" si="17"/>
        <v>201242 Ügyfélkapcsolati foglalkozásokI3 Szakiskola</v>
      </c>
      <c r="C534">
        <v>1992</v>
      </c>
      <c r="D534" t="s">
        <v>168</v>
      </c>
      <c r="E534" t="s">
        <v>169</v>
      </c>
      <c r="F534" s="4" t="s">
        <v>171</v>
      </c>
      <c r="G534">
        <v>0</v>
      </c>
      <c r="H534" t="s">
        <v>159</v>
      </c>
      <c r="I534">
        <v>636</v>
      </c>
      <c r="J534">
        <v>25</v>
      </c>
      <c r="K534" t="s">
        <v>93</v>
      </c>
      <c r="L534" t="s">
        <v>131</v>
      </c>
      <c r="M534">
        <v>5</v>
      </c>
      <c r="N534">
        <v>0</v>
      </c>
      <c r="O534">
        <v>0</v>
      </c>
      <c r="P534">
        <v>0</v>
      </c>
      <c r="Q534">
        <v>0</v>
      </c>
      <c r="R534">
        <v>0</v>
      </c>
      <c r="S534">
        <v>0</v>
      </c>
      <c r="T534">
        <v>11</v>
      </c>
      <c r="U534">
        <v>0</v>
      </c>
      <c r="V534">
        <v>0</v>
      </c>
      <c r="W534">
        <v>0</v>
      </c>
      <c r="X534">
        <v>0</v>
      </c>
      <c r="Y534">
        <v>0</v>
      </c>
      <c r="Z534">
        <v>0</v>
      </c>
      <c r="AA534">
        <v>0</v>
      </c>
      <c r="AB534">
        <v>0</v>
      </c>
      <c r="AC534">
        <v>6</v>
      </c>
      <c r="AD534">
        <v>0</v>
      </c>
      <c r="AE534">
        <v>0</v>
      </c>
      <c r="AF534">
        <v>0</v>
      </c>
      <c r="AG534">
        <v>0</v>
      </c>
      <c r="AH534">
        <v>0</v>
      </c>
      <c r="AI534">
        <v>0</v>
      </c>
      <c r="AJ534">
        <v>0</v>
      </c>
      <c r="AK534">
        <v>0</v>
      </c>
      <c r="AL534">
        <v>0</v>
      </c>
      <c r="AM534">
        <v>15</v>
      </c>
      <c r="AN534">
        <v>0</v>
      </c>
      <c r="AO534">
        <v>6</v>
      </c>
      <c r="AP534">
        <v>15</v>
      </c>
      <c r="AQ534">
        <v>0</v>
      </c>
      <c r="AR534">
        <v>0</v>
      </c>
      <c r="AS534">
        <v>0</v>
      </c>
      <c r="AT534">
        <v>0</v>
      </c>
      <c r="AU534">
        <v>22</v>
      </c>
      <c r="AV534">
        <v>35</v>
      </c>
      <c r="AW534">
        <v>8</v>
      </c>
      <c r="AX534">
        <v>0</v>
      </c>
      <c r="AY534">
        <v>24</v>
      </c>
      <c r="AZ534">
        <v>18</v>
      </c>
      <c r="BA534">
        <v>75.5</v>
      </c>
      <c r="BB534">
        <v>11</v>
      </c>
      <c r="BC534">
        <v>8</v>
      </c>
      <c r="BD534">
        <v>33</v>
      </c>
      <c r="BE534">
        <v>0</v>
      </c>
      <c r="BF534">
        <v>0</v>
      </c>
      <c r="BG534">
        <v>0</v>
      </c>
      <c r="BH534">
        <v>0</v>
      </c>
      <c r="BI534">
        <v>0</v>
      </c>
      <c r="BJ534">
        <v>0</v>
      </c>
      <c r="BK534">
        <v>9.5</v>
      </c>
      <c r="BL534">
        <v>6</v>
      </c>
      <c r="BM534">
        <v>6</v>
      </c>
      <c r="BN534">
        <v>5</v>
      </c>
      <c r="BO534">
        <v>20</v>
      </c>
      <c r="BP534">
        <v>3</v>
      </c>
      <c r="BQ534">
        <v>46</v>
      </c>
      <c r="BR534">
        <v>0</v>
      </c>
      <c r="BS534">
        <v>12</v>
      </c>
      <c r="BT534">
        <v>0</v>
      </c>
      <c r="BU534">
        <v>0</v>
      </c>
      <c r="BV534">
        <v>24.5</v>
      </c>
      <c r="BW534">
        <v>0</v>
      </c>
      <c r="BX534">
        <v>0</v>
      </c>
      <c r="BY534">
        <v>424.5</v>
      </c>
    </row>
    <row r="535" spans="1:77" hidden="1" x14ac:dyDescent="0.25">
      <c r="A535" t="str">
        <f t="shared" si="16"/>
        <v>201251 Kereskedelmi és vendéglátó-ipari foglalkozásokI3 Szakiskola</v>
      </c>
      <c r="B535" t="str">
        <f t="shared" si="17"/>
        <v>201251 Kereskedelmi és vendéglátó-ipari foglalkozásokI3 Szakiskola</v>
      </c>
      <c r="C535">
        <v>1993</v>
      </c>
      <c r="D535" t="s">
        <v>168</v>
      </c>
      <c r="E535" t="s">
        <v>169</v>
      </c>
      <c r="F535" s="4" t="s">
        <v>171</v>
      </c>
      <c r="G535">
        <v>0</v>
      </c>
      <c r="H535" t="s">
        <v>159</v>
      </c>
      <c r="I535">
        <v>637</v>
      </c>
      <c r="J535">
        <v>26</v>
      </c>
      <c r="K535" t="s">
        <v>94</v>
      </c>
      <c r="L535" t="s">
        <v>132</v>
      </c>
      <c r="M535">
        <v>42.5</v>
      </c>
      <c r="N535">
        <v>29</v>
      </c>
      <c r="O535">
        <v>0</v>
      </c>
      <c r="P535">
        <v>14</v>
      </c>
      <c r="Q535">
        <v>631.5</v>
      </c>
      <c r="R535">
        <v>20</v>
      </c>
      <c r="S535">
        <v>49</v>
      </c>
      <c r="T535">
        <v>0</v>
      </c>
      <c r="U535">
        <v>0</v>
      </c>
      <c r="V535">
        <v>0</v>
      </c>
      <c r="W535">
        <v>0</v>
      </c>
      <c r="X535">
        <v>0</v>
      </c>
      <c r="Y535">
        <v>19.5</v>
      </c>
      <c r="Z535">
        <v>8.5</v>
      </c>
      <c r="AA535">
        <v>0</v>
      </c>
      <c r="AB535">
        <v>0</v>
      </c>
      <c r="AC535">
        <v>34.5</v>
      </c>
      <c r="AD535">
        <v>0</v>
      </c>
      <c r="AE535">
        <v>13</v>
      </c>
      <c r="AF535">
        <v>0</v>
      </c>
      <c r="AG535">
        <v>0</v>
      </c>
      <c r="AH535">
        <v>26</v>
      </c>
      <c r="AI535">
        <v>28</v>
      </c>
      <c r="AJ535">
        <v>0</v>
      </c>
      <c r="AK535">
        <v>1</v>
      </c>
      <c r="AL535">
        <v>0</v>
      </c>
      <c r="AM535">
        <v>283.5</v>
      </c>
      <c r="AN535">
        <v>466</v>
      </c>
      <c r="AO535">
        <v>1489.5</v>
      </c>
      <c r="AP535">
        <v>8070.5</v>
      </c>
      <c r="AQ535">
        <v>13</v>
      </c>
      <c r="AR535">
        <v>40</v>
      </c>
      <c r="AS535">
        <v>0</v>
      </c>
      <c r="AT535">
        <v>95</v>
      </c>
      <c r="AU535">
        <v>0</v>
      </c>
      <c r="AV535">
        <v>4411.75</v>
      </c>
      <c r="AW535">
        <v>31.5</v>
      </c>
      <c r="AX535">
        <v>0</v>
      </c>
      <c r="AY535">
        <v>17</v>
      </c>
      <c r="AZ535">
        <v>0</v>
      </c>
      <c r="BA535">
        <v>14</v>
      </c>
      <c r="BB535">
        <v>0</v>
      </c>
      <c r="BC535">
        <v>29.499999999999996</v>
      </c>
      <c r="BD535">
        <v>333</v>
      </c>
      <c r="BE535">
        <v>0</v>
      </c>
      <c r="BF535">
        <v>0</v>
      </c>
      <c r="BG535">
        <v>0</v>
      </c>
      <c r="BH535">
        <v>0</v>
      </c>
      <c r="BI535">
        <v>0</v>
      </c>
      <c r="BJ535">
        <v>191</v>
      </c>
      <c r="BK535">
        <v>69.5</v>
      </c>
      <c r="BL535">
        <v>55</v>
      </c>
      <c r="BM535">
        <v>0</v>
      </c>
      <c r="BN535">
        <v>97</v>
      </c>
      <c r="BO535">
        <v>182</v>
      </c>
      <c r="BP535">
        <v>106.25</v>
      </c>
      <c r="BQ535">
        <v>48</v>
      </c>
      <c r="BR535">
        <v>140</v>
      </c>
      <c r="BS535">
        <v>20</v>
      </c>
      <c r="BT535">
        <v>56.5</v>
      </c>
      <c r="BU535">
        <v>0</v>
      </c>
      <c r="BV535">
        <v>24.5</v>
      </c>
      <c r="BW535">
        <v>56.5</v>
      </c>
      <c r="BX535">
        <v>0</v>
      </c>
      <c r="BY535">
        <v>17257</v>
      </c>
    </row>
    <row r="536" spans="1:77" hidden="1" x14ac:dyDescent="0.25">
      <c r="A536" t="str">
        <f t="shared" si="16"/>
        <v>201252 Szolgáltatási foglalkozásokI3 Szakiskola</v>
      </c>
      <c r="B536" t="str">
        <f t="shared" si="17"/>
        <v>201252 Szolgáltatási foglalkozásokI3 Szakiskola</v>
      </c>
      <c r="C536">
        <v>1994</v>
      </c>
      <c r="D536" t="s">
        <v>168</v>
      </c>
      <c r="E536" t="s">
        <v>169</v>
      </c>
      <c r="F536" s="4" t="s">
        <v>171</v>
      </c>
      <c r="G536">
        <v>0</v>
      </c>
      <c r="H536" t="s">
        <v>159</v>
      </c>
      <c r="I536">
        <v>638</v>
      </c>
      <c r="J536">
        <v>27</v>
      </c>
      <c r="K536" t="s">
        <v>95</v>
      </c>
      <c r="L536" t="s">
        <v>133</v>
      </c>
      <c r="M536">
        <v>26</v>
      </c>
      <c r="N536">
        <v>0</v>
      </c>
      <c r="O536">
        <v>0</v>
      </c>
      <c r="P536">
        <v>0</v>
      </c>
      <c r="Q536">
        <v>19</v>
      </c>
      <c r="R536">
        <v>0</v>
      </c>
      <c r="S536">
        <v>0</v>
      </c>
      <c r="T536">
        <v>0</v>
      </c>
      <c r="U536">
        <v>0</v>
      </c>
      <c r="V536">
        <v>0</v>
      </c>
      <c r="W536">
        <v>0</v>
      </c>
      <c r="X536">
        <v>0</v>
      </c>
      <c r="Y536">
        <v>8</v>
      </c>
      <c r="Z536">
        <v>0</v>
      </c>
      <c r="AA536">
        <v>0</v>
      </c>
      <c r="AB536">
        <v>0</v>
      </c>
      <c r="AC536">
        <v>0</v>
      </c>
      <c r="AD536">
        <v>0</v>
      </c>
      <c r="AE536">
        <v>1</v>
      </c>
      <c r="AF536">
        <v>0</v>
      </c>
      <c r="AG536">
        <v>0</v>
      </c>
      <c r="AH536">
        <v>19.5</v>
      </c>
      <c r="AI536">
        <v>25</v>
      </c>
      <c r="AJ536">
        <v>0</v>
      </c>
      <c r="AK536">
        <v>47</v>
      </c>
      <c r="AL536">
        <v>15</v>
      </c>
      <c r="AM536">
        <v>37.5</v>
      </c>
      <c r="AN536">
        <v>58</v>
      </c>
      <c r="AO536">
        <v>0</v>
      </c>
      <c r="AP536">
        <v>240.5</v>
      </c>
      <c r="AQ536">
        <v>32</v>
      </c>
      <c r="AR536">
        <v>0</v>
      </c>
      <c r="AS536">
        <v>0</v>
      </c>
      <c r="AT536">
        <v>31</v>
      </c>
      <c r="AU536">
        <v>191</v>
      </c>
      <c r="AV536">
        <v>45.5</v>
      </c>
      <c r="AW536">
        <v>19.5</v>
      </c>
      <c r="AX536">
        <v>0</v>
      </c>
      <c r="AY536">
        <v>0</v>
      </c>
      <c r="AZ536">
        <v>33</v>
      </c>
      <c r="BA536">
        <v>14</v>
      </c>
      <c r="BB536">
        <v>0</v>
      </c>
      <c r="BC536">
        <v>0</v>
      </c>
      <c r="BD536">
        <v>50</v>
      </c>
      <c r="BE536">
        <v>0</v>
      </c>
      <c r="BF536">
        <v>68</v>
      </c>
      <c r="BG536">
        <v>0</v>
      </c>
      <c r="BH536">
        <v>0</v>
      </c>
      <c r="BI536">
        <v>0</v>
      </c>
      <c r="BJ536">
        <v>0</v>
      </c>
      <c r="BK536">
        <v>0</v>
      </c>
      <c r="BL536">
        <v>0</v>
      </c>
      <c r="BM536">
        <v>0</v>
      </c>
      <c r="BN536">
        <v>308.5</v>
      </c>
      <c r="BO536">
        <v>818</v>
      </c>
      <c r="BP536">
        <v>1020</v>
      </c>
      <c r="BQ536">
        <v>419.5</v>
      </c>
      <c r="BR536">
        <v>390</v>
      </c>
      <c r="BS536">
        <v>45.5</v>
      </c>
      <c r="BT536">
        <v>39.75</v>
      </c>
      <c r="BU536">
        <v>0</v>
      </c>
      <c r="BV536">
        <v>0</v>
      </c>
      <c r="BW536">
        <v>320.5</v>
      </c>
      <c r="BX536">
        <v>0</v>
      </c>
      <c r="BY536">
        <v>4342.25</v>
      </c>
    </row>
    <row r="537" spans="1:77" hidden="1" x14ac:dyDescent="0.25">
      <c r="A537" t="str">
        <f t="shared" si="16"/>
        <v>201261 Mezőgazdasági foglalkozásokI3 Szakiskola</v>
      </c>
      <c r="B537" t="str">
        <f t="shared" si="17"/>
        <v>201261 Mezőgazdasági foglalkozásokI3 Szakiskola</v>
      </c>
      <c r="C537">
        <v>1995</v>
      </c>
      <c r="D537" t="s">
        <v>168</v>
      </c>
      <c r="E537" t="s">
        <v>169</v>
      </c>
      <c r="F537" s="4" t="s">
        <v>171</v>
      </c>
      <c r="G537">
        <v>0</v>
      </c>
      <c r="H537" t="s">
        <v>159</v>
      </c>
      <c r="I537">
        <v>639</v>
      </c>
      <c r="J537">
        <v>28</v>
      </c>
      <c r="K537" t="s">
        <v>96</v>
      </c>
      <c r="L537" t="s">
        <v>97</v>
      </c>
      <c r="M537">
        <v>1157.5</v>
      </c>
      <c r="N537">
        <v>0</v>
      </c>
      <c r="O537">
        <v>0</v>
      </c>
      <c r="P537">
        <v>0</v>
      </c>
      <c r="Q537">
        <v>30.5</v>
      </c>
      <c r="R537">
        <v>0</v>
      </c>
      <c r="S537">
        <v>0</v>
      </c>
      <c r="T537">
        <v>0</v>
      </c>
      <c r="U537">
        <v>0</v>
      </c>
      <c r="V537">
        <v>0</v>
      </c>
      <c r="W537">
        <v>0</v>
      </c>
      <c r="X537">
        <v>0</v>
      </c>
      <c r="Y537">
        <v>0</v>
      </c>
      <c r="Z537">
        <v>0</v>
      </c>
      <c r="AA537">
        <v>0</v>
      </c>
      <c r="AB537">
        <v>0</v>
      </c>
      <c r="AC537">
        <v>0</v>
      </c>
      <c r="AD537">
        <v>0</v>
      </c>
      <c r="AE537">
        <v>0</v>
      </c>
      <c r="AF537">
        <v>0</v>
      </c>
      <c r="AG537">
        <v>0</v>
      </c>
      <c r="AH537">
        <v>0</v>
      </c>
      <c r="AI537">
        <v>8</v>
      </c>
      <c r="AJ537">
        <v>0</v>
      </c>
      <c r="AK537">
        <v>22</v>
      </c>
      <c r="AL537">
        <v>0</v>
      </c>
      <c r="AM537">
        <v>83</v>
      </c>
      <c r="AN537">
        <v>31.5</v>
      </c>
      <c r="AO537">
        <v>0</v>
      </c>
      <c r="AP537">
        <v>0</v>
      </c>
      <c r="AQ537">
        <v>0</v>
      </c>
      <c r="AR537">
        <v>0</v>
      </c>
      <c r="AS537">
        <v>0</v>
      </c>
      <c r="AT537">
        <v>0</v>
      </c>
      <c r="AU537">
        <v>0</v>
      </c>
      <c r="AV537">
        <v>1</v>
      </c>
      <c r="AW537">
        <v>0</v>
      </c>
      <c r="AX537">
        <v>0</v>
      </c>
      <c r="AY537">
        <v>0</v>
      </c>
      <c r="AZ537">
        <v>0</v>
      </c>
      <c r="BA537">
        <v>0</v>
      </c>
      <c r="BB537">
        <v>0</v>
      </c>
      <c r="BC537">
        <v>0</v>
      </c>
      <c r="BD537">
        <v>2</v>
      </c>
      <c r="BE537">
        <v>0</v>
      </c>
      <c r="BF537">
        <v>0</v>
      </c>
      <c r="BG537">
        <v>0</v>
      </c>
      <c r="BH537">
        <v>3</v>
      </c>
      <c r="BI537">
        <v>0</v>
      </c>
      <c r="BJ537">
        <v>0</v>
      </c>
      <c r="BK537">
        <v>0</v>
      </c>
      <c r="BL537">
        <v>0</v>
      </c>
      <c r="BM537">
        <v>0</v>
      </c>
      <c r="BN537">
        <v>62</v>
      </c>
      <c r="BO537">
        <v>71</v>
      </c>
      <c r="BP537">
        <v>11</v>
      </c>
      <c r="BQ537">
        <v>4</v>
      </c>
      <c r="BR537">
        <v>8</v>
      </c>
      <c r="BS537">
        <v>5</v>
      </c>
      <c r="BT537">
        <v>0</v>
      </c>
      <c r="BU537">
        <v>0</v>
      </c>
      <c r="BV537">
        <v>0</v>
      </c>
      <c r="BW537">
        <v>81</v>
      </c>
      <c r="BX537">
        <v>0</v>
      </c>
      <c r="BY537">
        <v>1580.5</v>
      </c>
    </row>
    <row r="538" spans="1:77" hidden="1" x14ac:dyDescent="0.25">
      <c r="A538" t="str">
        <f t="shared" si="16"/>
        <v>201262 Erdőgazdálkodási, vadgazdálkodási és halászati foglalkozásokI3 Szakiskola</v>
      </c>
      <c r="B538" t="str">
        <f t="shared" si="17"/>
        <v>201262 Erdőgazdálkodási, vadgazdálkodási és halászati foglalkozásokI3 Szakiskola</v>
      </c>
      <c r="C538">
        <v>1996</v>
      </c>
      <c r="D538" t="s">
        <v>168</v>
      </c>
      <c r="E538" t="s">
        <v>169</v>
      </c>
      <c r="F538" s="4" t="s">
        <v>171</v>
      </c>
      <c r="G538">
        <v>0</v>
      </c>
      <c r="H538" t="s">
        <v>159</v>
      </c>
      <c r="I538">
        <v>640</v>
      </c>
      <c r="J538">
        <v>29</v>
      </c>
      <c r="K538" t="s">
        <v>98</v>
      </c>
      <c r="L538" t="s">
        <v>134</v>
      </c>
      <c r="M538">
        <v>0</v>
      </c>
      <c r="N538">
        <v>176</v>
      </c>
      <c r="O538">
        <v>25</v>
      </c>
      <c r="P538">
        <v>0</v>
      </c>
      <c r="Q538">
        <v>0</v>
      </c>
      <c r="R538">
        <v>0</v>
      </c>
      <c r="S538">
        <v>49.5</v>
      </c>
      <c r="T538">
        <v>0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0</v>
      </c>
      <c r="AA538">
        <v>0</v>
      </c>
      <c r="AB538">
        <v>0</v>
      </c>
      <c r="AC538">
        <v>0</v>
      </c>
      <c r="AD538">
        <v>0</v>
      </c>
      <c r="AE538">
        <v>0</v>
      </c>
      <c r="AF538">
        <v>0</v>
      </c>
      <c r="AG538">
        <v>0</v>
      </c>
      <c r="AH538">
        <v>0</v>
      </c>
      <c r="AI538">
        <v>0</v>
      </c>
      <c r="AJ538">
        <v>0</v>
      </c>
      <c r="AK538">
        <v>0</v>
      </c>
      <c r="AL538">
        <v>0</v>
      </c>
      <c r="AM538">
        <v>0</v>
      </c>
      <c r="AN538">
        <v>0</v>
      </c>
      <c r="AO538">
        <v>6</v>
      </c>
      <c r="AP538">
        <v>0</v>
      </c>
      <c r="AQ538">
        <v>0</v>
      </c>
      <c r="AR538">
        <v>0</v>
      </c>
      <c r="AS538">
        <v>0</v>
      </c>
      <c r="AT538">
        <v>0</v>
      </c>
      <c r="AU538">
        <v>0</v>
      </c>
      <c r="AV538">
        <v>0</v>
      </c>
      <c r="AW538">
        <v>0</v>
      </c>
      <c r="AX538">
        <v>0</v>
      </c>
      <c r="AY538">
        <v>0</v>
      </c>
      <c r="AZ538">
        <v>0</v>
      </c>
      <c r="BA538">
        <v>0</v>
      </c>
      <c r="BB538">
        <v>0</v>
      </c>
      <c r="BC538">
        <v>0</v>
      </c>
      <c r="BD538">
        <v>1</v>
      </c>
      <c r="BE538">
        <v>0</v>
      </c>
      <c r="BF538">
        <v>0</v>
      </c>
      <c r="BG538">
        <v>0</v>
      </c>
      <c r="BH538">
        <v>0</v>
      </c>
      <c r="BI538">
        <v>0</v>
      </c>
      <c r="BJ538">
        <v>0</v>
      </c>
      <c r="BK538">
        <v>0</v>
      </c>
      <c r="BL538">
        <v>0</v>
      </c>
      <c r="BM538">
        <v>0</v>
      </c>
      <c r="BN538">
        <v>0</v>
      </c>
      <c r="BO538">
        <v>19</v>
      </c>
      <c r="BP538">
        <v>0</v>
      </c>
      <c r="BQ538">
        <v>0</v>
      </c>
      <c r="BR538">
        <v>0</v>
      </c>
      <c r="BS538">
        <v>1</v>
      </c>
      <c r="BT538">
        <v>0</v>
      </c>
      <c r="BU538">
        <v>0</v>
      </c>
      <c r="BV538">
        <v>0</v>
      </c>
      <c r="BW538">
        <v>0</v>
      </c>
      <c r="BX538">
        <v>0</v>
      </c>
      <c r="BY538">
        <v>277.5</v>
      </c>
    </row>
    <row r="539" spans="1:77" hidden="1" x14ac:dyDescent="0.25">
      <c r="A539" t="str">
        <f t="shared" si="16"/>
        <v>201271 Élelmiszer-ipari foglalkozásokI3 Szakiskola</v>
      </c>
      <c r="B539" t="str">
        <f t="shared" si="17"/>
        <v>201271 Élelmiszer-ipari foglalkozásokI3 Szakiskola</v>
      </c>
      <c r="C539">
        <v>1997</v>
      </c>
      <c r="D539" t="s">
        <v>168</v>
      </c>
      <c r="E539" t="s">
        <v>169</v>
      </c>
      <c r="F539" s="4" t="s">
        <v>171</v>
      </c>
      <c r="G539">
        <v>0</v>
      </c>
      <c r="H539" t="s">
        <v>159</v>
      </c>
      <c r="I539">
        <v>641</v>
      </c>
      <c r="J539">
        <v>30</v>
      </c>
      <c r="K539" t="s">
        <v>99</v>
      </c>
      <c r="L539" t="s">
        <v>135</v>
      </c>
      <c r="M539">
        <v>17</v>
      </c>
      <c r="N539">
        <v>0</v>
      </c>
      <c r="O539">
        <v>0</v>
      </c>
      <c r="P539">
        <v>0</v>
      </c>
      <c r="Q539">
        <v>923.5</v>
      </c>
      <c r="R539">
        <v>14</v>
      </c>
      <c r="S539">
        <v>0</v>
      </c>
      <c r="T539">
        <v>0</v>
      </c>
      <c r="U539">
        <v>0</v>
      </c>
      <c r="V539">
        <v>0</v>
      </c>
      <c r="W539">
        <v>0</v>
      </c>
      <c r="X539">
        <v>0</v>
      </c>
      <c r="Y539">
        <v>0</v>
      </c>
      <c r="Z539">
        <v>0</v>
      </c>
      <c r="AA539">
        <v>0</v>
      </c>
      <c r="AB539">
        <v>0</v>
      </c>
      <c r="AC539">
        <v>0</v>
      </c>
      <c r="AD539">
        <v>0</v>
      </c>
      <c r="AE539">
        <v>0</v>
      </c>
      <c r="AF539">
        <v>0</v>
      </c>
      <c r="AG539">
        <v>0</v>
      </c>
      <c r="AH539">
        <v>0</v>
      </c>
      <c r="AI539">
        <v>12</v>
      </c>
      <c r="AJ539">
        <v>0</v>
      </c>
      <c r="AK539">
        <v>0</v>
      </c>
      <c r="AL539">
        <v>0</v>
      </c>
      <c r="AM539">
        <v>42</v>
      </c>
      <c r="AN539">
        <v>0</v>
      </c>
      <c r="AO539">
        <v>165</v>
      </c>
      <c r="AP539">
        <v>31</v>
      </c>
      <c r="AQ539">
        <v>0</v>
      </c>
      <c r="AR539">
        <v>0</v>
      </c>
      <c r="AS539">
        <v>0</v>
      </c>
      <c r="AT539">
        <v>0</v>
      </c>
      <c r="AU539">
        <v>0</v>
      </c>
      <c r="AV539">
        <v>62</v>
      </c>
      <c r="AW539">
        <v>0</v>
      </c>
      <c r="AX539">
        <v>0</v>
      </c>
      <c r="AY539">
        <v>0</v>
      </c>
      <c r="AZ539">
        <v>0</v>
      </c>
      <c r="BA539">
        <v>0</v>
      </c>
      <c r="BB539">
        <v>0</v>
      </c>
      <c r="BC539">
        <v>0</v>
      </c>
      <c r="BD539">
        <v>0</v>
      </c>
      <c r="BE539">
        <v>0</v>
      </c>
      <c r="BF539">
        <v>0</v>
      </c>
      <c r="BG539">
        <v>0</v>
      </c>
      <c r="BH539">
        <v>0</v>
      </c>
      <c r="BI539">
        <v>0</v>
      </c>
      <c r="BJ539">
        <v>0</v>
      </c>
      <c r="BK539">
        <v>0</v>
      </c>
      <c r="BL539">
        <v>0</v>
      </c>
      <c r="BM539">
        <v>0</v>
      </c>
      <c r="BN539">
        <v>17</v>
      </c>
      <c r="BO539">
        <v>0</v>
      </c>
      <c r="BP539">
        <v>0</v>
      </c>
      <c r="BQ539">
        <v>1</v>
      </c>
      <c r="BR539">
        <v>0</v>
      </c>
      <c r="BS539">
        <v>0</v>
      </c>
      <c r="BT539">
        <v>0</v>
      </c>
      <c r="BU539">
        <v>15</v>
      </c>
      <c r="BV539">
        <v>0</v>
      </c>
      <c r="BW539">
        <v>0</v>
      </c>
      <c r="BX539">
        <v>0</v>
      </c>
      <c r="BY539">
        <v>1299.5</v>
      </c>
    </row>
    <row r="540" spans="1:77" hidden="1" x14ac:dyDescent="0.25">
      <c r="A540" t="str">
        <f t="shared" si="16"/>
        <v>201272 Könnyűipari foglalkozásokI3 Szakiskola</v>
      </c>
      <c r="B540" t="str">
        <f t="shared" si="17"/>
        <v>201272 Könnyűipari foglalkozásokI3 Szakiskola</v>
      </c>
      <c r="C540">
        <v>1998</v>
      </c>
      <c r="D540" t="s">
        <v>168</v>
      </c>
      <c r="E540" t="s">
        <v>169</v>
      </c>
      <c r="F540" s="4" t="s">
        <v>171</v>
      </c>
      <c r="G540">
        <v>0</v>
      </c>
      <c r="H540" t="s">
        <v>159</v>
      </c>
      <c r="I540">
        <v>642</v>
      </c>
      <c r="J540">
        <v>31</v>
      </c>
      <c r="K540" t="s">
        <v>100</v>
      </c>
      <c r="L540" t="s">
        <v>136</v>
      </c>
      <c r="M540">
        <v>7</v>
      </c>
      <c r="N540">
        <v>12</v>
      </c>
      <c r="O540">
        <v>0</v>
      </c>
      <c r="P540">
        <v>0</v>
      </c>
      <c r="Q540">
        <v>245</v>
      </c>
      <c r="R540">
        <v>555</v>
      </c>
      <c r="S540">
        <v>212</v>
      </c>
      <c r="T540">
        <v>0</v>
      </c>
      <c r="U540">
        <v>351.5</v>
      </c>
      <c r="V540">
        <v>0</v>
      </c>
      <c r="W540">
        <v>28</v>
      </c>
      <c r="X540">
        <v>0</v>
      </c>
      <c r="Y540">
        <v>0</v>
      </c>
      <c r="Z540">
        <v>0</v>
      </c>
      <c r="AA540">
        <v>0</v>
      </c>
      <c r="AB540">
        <v>98</v>
      </c>
      <c r="AC540">
        <v>0</v>
      </c>
      <c r="AD540">
        <v>0</v>
      </c>
      <c r="AE540">
        <v>1</v>
      </c>
      <c r="AF540">
        <v>20</v>
      </c>
      <c r="AG540">
        <v>0</v>
      </c>
      <c r="AH540">
        <v>312</v>
      </c>
      <c r="AI540">
        <v>0</v>
      </c>
      <c r="AJ540">
        <v>0</v>
      </c>
      <c r="AK540">
        <v>0</v>
      </c>
      <c r="AL540">
        <v>0</v>
      </c>
      <c r="AM540">
        <v>39.5</v>
      </c>
      <c r="AN540">
        <v>25.5</v>
      </c>
      <c r="AO540">
        <v>78</v>
      </c>
      <c r="AP540">
        <v>115.5</v>
      </c>
      <c r="AQ540">
        <v>0</v>
      </c>
      <c r="AR540">
        <v>0</v>
      </c>
      <c r="AS540">
        <v>0</v>
      </c>
      <c r="AT540">
        <v>0</v>
      </c>
      <c r="AU540">
        <v>0</v>
      </c>
      <c r="AV540">
        <v>0</v>
      </c>
      <c r="AW540">
        <v>51</v>
      </c>
      <c r="AX540">
        <v>0</v>
      </c>
      <c r="AY540">
        <v>0</v>
      </c>
      <c r="AZ540">
        <v>49.5</v>
      </c>
      <c r="BA540">
        <v>0</v>
      </c>
      <c r="BB540">
        <v>0</v>
      </c>
      <c r="BC540">
        <v>0</v>
      </c>
      <c r="BD540">
        <v>22</v>
      </c>
      <c r="BE540">
        <v>0</v>
      </c>
      <c r="BF540">
        <v>0</v>
      </c>
      <c r="BG540">
        <v>0</v>
      </c>
      <c r="BH540">
        <v>0</v>
      </c>
      <c r="BI540">
        <v>0</v>
      </c>
      <c r="BJ540">
        <v>0</v>
      </c>
      <c r="BK540">
        <v>0</v>
      </c>
      <c r="BL540">
        <v>22</v>
      </c>
      <c r="BM540">
        <v>0</v>
      </c>
      <c r="BN540">
        <v>21</v>
      </c>
      <c r="BO540">
        <v>19</v>
      </c>
      <c r="BP540">
        <v>6</v>
      </c>
      <c r="BQ540">
        <v>7</v>
      </c>
      <c r="BR540">
        <v>46</v>
      </c>
      <c r="BS540">
        <v>9</v>
      </c>
      <c r="BT540">
        <v>0</v>
      </c>
      <c r="BU540">
        <v>0</v>
      </c>
      <c r="BV540">
        <v>0</v>
      </c>
      <c r="BW540">
        <v>0</v>
      </c>
      <c r="BX540">
        <v>0</v>
      </c>
      <c r="BY540">
        <v>2352.5</v>
      </c>
    </row>
    <row r="541" spans="1:77" hidden="1" x14ac:dyDescent="0.25">
      <c r="A541" t="str">
        <f t="shared" si="16"/>
        <v>201273 Fém- és villamosipari foglalkozásokI3 Szakiskola</v>
      </c>
      <c r="B541" t="str">
        <f t="shared" si="17"/>
        <v>201273 Fém- és villamosipari foglalkozásokI3 Szakiskola</v>
      </c>
      <c r="C541">
        <v>1999</v>
      </c>
      <c r="D541" t="s">
        <v>168</v>
      </c>
      <c r="E541" t="s">
        <v>169</v>
      </c>
      <c r="F541" s="4" t="s">
        <v>171</v>
      </c>
      <c r="G541">
        <v>0</v>
      </c>
      <c r="H541" t="s">
        <v>159</v>
      </c>
      <c r="I541">
        <v>643</v>
      </c>
      <c r="J541">
        <v>32</v>
      </c>
      <c r="K541" t="s">
        <v>101</v>
      </c>
      <c r="L541" t="s">
        <v>137</v>
      </c>
      <c r="M541">
        <v>326</v>
      </c>
      <c r="N541">
        <v>19</v>
      </c>
      <c r="O541">
        <v>0</v>
      </c>
      <c r="P541">
        <v>18</v>
      </c>
      <c r="Q541">
        <v>67</v>
      </c>
      <c r="R541">
        <v>7</v>
      </c>
      <c r="S541">
        <v>7</v>
      </c>
      <c r="T541">
        <v>0</v>
      </c>
      <c r="U541">
        <v>0</v>
      </c>
      <c r="V541">
        <v>24</v>
      </c>
      <c r="W541">
        <v>7.5</v>
      </c>
      <c r="X541">
        <v>0</v>
      </c>
      <c r="Y541">
        <v>187</v>
      </c>
      <c r="Z541">
        <v>0</v>
      </c>
      <c r="AA541">
        <v>59</v>
      </c>
      <c r="AB541">
        <v>899.5</v>
      </c>
      <c r="AC541">
        <v>163.5</v>
      </c>
      <c r="AD541">
        <v>285</v>
      </c>
      <c r="AE541">
        <v>329.5</v>
      </c>
      <c r="AF541">
        <v>392</v>
      </c>
      <c r="AG541">
        <v>104</v>
      </c>
      <c r="AH541">
        <v>55</v>
      </c>
      <c r="AI541">
        <v>112</v>
      </c>
      <c r="AJ541">
        <v>24</v>
      </c>
      <c r="AK541">
        <v>1</v>
      </c>
      <c r="AL541">
        <v>25</v>
      </c>
      <c r="AM541">
        <v>606</v>
      </c>
      <c r="AN541">
        <v>906</v>
      </c>
      <c r="AO541">
        <v>163.5</v>
      </c>
      <c r="AP541">
        <v>64.5</v>
      </c>
      <c r="AQ541">
        <v>180</v>
      </c>
      <c r="AR541">
        <v>0</v>
      </c>
      <c r="AS541">
        <v>37</v>
      </c>
      <c r="AT541">
        <v>0</v>
      </c>
      <c r="AU541">
        <v>0</v>
      </c>
      <c r="AV541">
        <v>24</v>
      </c>
      <c r="AW541">
        <v>0</v>
      </c>
      <c r="AX541">
        <v>0</v>
      </c>
      <c r="AY541">
        <v>52</v>
      </c>
      <c r="AZ541">
        <v>0</v>
      </c>
      <c r="BA541">
        <v>14</v>
      </c>
      <c r="BB541">
        <v>0</v>
      </c>
      <c r="BC541">
        <v>0</v>
      </c>
      <c r="BD541">
        <v>8</v>
      </c>
      <c r="BE541">
        <v>0</v>
      </c>
      <c r="BF541">
        <v>0</v>
      </c>
      <c r="BG541">
        <v>140</v>
      </c>
      <c r="BH541">
        <v>7</v>
      </c>
      <c r="BI541">
        <v>0</v>
      </c>
      <c r="BJ541">
        <v>0</v>
      </c>
      <c r="BK541">
        <v>33.5</v>
      </c>
      <c r="BL541">
        <v>116</v>
      </c>
      <c r="BM541">
        <v>0</v>
      </c>
      <c r="BN541">
        <v>17</v>
      </c>
      <c r="BO541">
        <v>298</v>
      </c>
      <c r="BP541">
        <v>48.5</v>
      </c>
      <c r="BQ541">
        <v>60</v>
      </c>
      <c r="BR541">
        <v>37</v>
      </c>
      <c r="BS541">
        <v>3</v>
      </c>
      <c r="BT541">
        <v>6</v>
      </c>
      <c r="BU541">
        <v>0</v>
      </c>
      <c r="BV541">
        <v>0</v>
      </c>
      <c r="BW541">
        <v>0</v>
      </c>
      <c r="BX541">
        <v>0</v>
      </c>
      <c r="BY541">
        <v>5933</v>
      </c>
    </row>
    <row r="542" spans="1:77" hidden="1" x14ac:dyDescent="0.25">
      <c r="A542" t="str">
        <f t="shared" si="16"/>
        <v>201274 Kézműipari foglalkozásokI3 Szakiskola</v>
      </c>
      <c r="B542" t="str">
        <f t="shared" si="17"/>
        <v>201274 Kézműipari foglalkozásokI3 Szakiskola</v>
      </c>
      <c r="C542">
        <v>2000</v>
      </c>
      <c r="D542" t="s">
        <v>168</v>
      </c>
      <c r="E542" t="s">
        <v>169</v>
      </c>
      <c r="F542" s="4" t="s">
        <v>171</v>
      </c>
      <c r="G542">
        <v>0</v>
      </c>
      <c r="H542" t="s">
        <v>159</v>
      </c>
      <c r="I542">
        <v>644</v>
      </c>
      <c r="J542">
        <v>33</v>
      </c>
      <c r="K542" t="s">
        <v>102</v>
      </c>
      <c r="L542" t="s">
        <v>138</v>
      </c>
      <c r="M542">
        <v>0</v>
      </c>
      <c r="N542">
        <v>0</v>
      </c>
      <c r="O542">
        <v>0</v>
      </c>
      <c r="P542">
        <v>0</v>
      </c>
      <c r="Q542">
        <v>16</v>
      </c>
      <c r="R542">
        <v>0</v>
      </c>
      <c r="S542">
        <v>0</v>
      </c>
      <c r="T542">
        <v>0</v>
      </c>
      <c r="U542">
        <v>0</v>
      </c>
      <c r="V542">
        <v>0</v>
      </c>
      <c r="W542">
        <v>0</v>
      </c>
      <c r="X542">
        <v>0</v>
      </c>
      <c r="Y542">
        <v>0</v>
      </c>
      <c r="Z542">
        <v>19</v>
      </c>
      <c r="AA542">
        <v>0</v>
      </c>
      <c r="AB542">
        <v>0</v>
      </c>
      <c r="AC542">
        <v>20.5</v>
      </c>
      <c r="AD542">
        <v>0</v>
      </c>
      <c r="AE542">
        <v>0</v>
      </c>
      <c r="AF542">
        <v>0</v>
      </c>
      <c r="AG542">
        <v>0</v>
      </c>
      <c r="AH542">
        <v>39</v>
      </c>
      <c r="AI542">
        <v>0</v>
      </c>
      <c r="AJ542">
        <v>0</v>
      </c>
      <c r="AK542">
        <v>0</v>
      </c>
      <c r="AL542">
        <v>0</v>
      </c>
      <c r="AM542">
        <v>0</v>
      </c>
      <c r="AN542">
        <v>0</v>
      </c>
      <c r="AO542">
        <v>34</v>
      </c>
      <c r="AP542">
        <v>26</v>
      </c>
      <c r="AQ542">
        <v>0</v>
      </c>
      <c r="AR542">
        <v>0</v>
      </c>
      <c r="AS542">
        <v>0</v>
      </c>
      <c r="AT542">
        <v>0</v>
      </c>
      <c r="AU542">
        <v>0</v>
      </c>
      <c r="AV542">
        <v>0</v>
      </c>
      <c r="AW542">
        <v>0</v>
      </c>
      <c r="AX542">
        <v>0</v>
      </c>
      <c r="AY542">
        <v>0</v>
      </c>
      <c r="AZ542">
        <v>0</v>
      </c>
      <c r="BA542">
        <v>0</v>
      </c>
      <c r="BB542">
        <v>0</v>
      </c>
      <c r="BC542">
        <v>0</v>
      </c>
      <c r="BD542">
        <v>0</v>
      </c>
      <c r="BE542">
        <v>0</v>
      </c>
      <c r="BF542">
        <v>0</v>
      </c>
      <c r="BG542">
        <v>0</v>
      </c>
      <c r="BH542">
        <v>0</v>
      </c>
      <c r="BI542">
        <v>0</v>
      </c>
      <c r="BJ542">
        <v>0</v>
      </c>
      <c r="BK542">
        <v>0</v>
      </c>
      <c r="BL542">
        <v>0</v>
      </c>
      <c r="BM542">
        <v>0</v>
      </c>
      <c r="BN542">
        <v>0</v>
      </c>
      <c r="BO542">
        <v>0</v>
      </c>
      <c r="BP542">
        <v>0</v>
      </c>
      <c r="BQ542">
        <v>1</v>
      </c>
      <c r="BR542">
        <v>0</v>
      </c>
      <c r="BS542">
        <v>0</v>
      </c>
      <c r="BT542">
        <v>0</v>
      </c>
      <c r="BU542">
        <v>0</v>
      </c>
      <c r="BV542">
        <v>0</v>
      </c>
      <c r="BW542">
        <v>0</v>
      </c>
      <c r="BX542">
        <v>0</v>
      </c>
      <c r="BY542">
        <v>155.5</v>
      </c>
    </row>
    <row r="543" spans="1:77" hidden="1" x14ac:dyDescent="0.25">
      <c r="A543" t="str">
        <f t="shared" si="16"/>
        <v>201275 Építőipari foglalkozásokI3 Szakiskola</v>
      </c>
      <c r="B543" t="str">
        <f t="shared" si="17"/>
        <v>201275 Építőipari foglalkozásokI3 Szakiskola</v>
      </c>
      <c r="C543">
        <v>2001</v>
      </c>
      <c r="D543" t="s">
        <v>168</v>
      </c>
      <c r="E543" t="s">
        <v>169</v>
      </c>
      <c r="F543" s="4" t="s">
        <v>171</v>
      </c>
      <c r="G543">
        <v>0</v>
      </c>
      <c r="H543" t="s">
        <v>159</v>
      </c>
      <c r="I543">
        <v>645</v>
      </c>
      <c r="J543">
        <v>34</v>
      </c>
      <c r="K543" t="s">
        <v>103</v>
      </c>
      <c r="L543" t="s">
        <v>139</v>
      </c>
      <c r="M543">
        <v>21</v>
      </c>
      <c r="N543">
        <v>12</v>
      </c>
      <c r="O543">
        <v>0</v>
      </c>
      <c r="P543">
        <v>0</v>
      </c>
      <c r="Q543">
        <v>38</v>
      </c>
      <c r="R543">
        <v>20</v>
      </c>
      <c r="S543">
        <v>70</v>
      </c>
      <c r="T543">
        <v>0</v>
      </c>
      <c r="U543">
        <v>0</v>
      </c>
      <c r="V543">
        <v>12</v>
      </c>
      <c r="W543">
        <v>0</v>
      </c>
      <c r="X543">
        <v>0</v>
      </c>
      <c r="Y543">
        <v>15</v>
      </c>
      <c r="Z543">
        <v>61</v>
      </c>
      <c r="AA543">
        <v>34</v>
      </c>
      <c r="AB543">
        <v>119.5</v>
      </c>
      <c r="AC543">
        <v>0</v>
      </c>
      <c r="AD543">
        <v>23.5</v>
      </c>
      <c r="AE543">
        <v>11</v>
      </c>
      <c r="AF543">
        <v>0</v>
      </c>
      <c r="AG543">
        <v>0</v>
      </c>
      <c r="AH543">
        <v>90</v>
      </c>
      <c r="AI543">
        <v>16</v>
      </c>
      <c r="AJ543">
        <v>44</v>
      </c>
      <c r="AK543">
        <v>78</v>
      </c>
      <c r="AL543">
        <v>15</v>
      </c>
      <c r="AM543">
        <v>3455</v>
      </c>
      <c r="AN543">
        <v>77</v>
      </c>
      <c r="AO543">
        <v>79</v>
      </c>
      <c r="AP543">
        <v>25</v>
      </c>
      <c r="AQ543">
        <v>25</v>
      </c>
      <c r="AR543">
        <v>0</v>
      </c>
      <c r="AS543">
        <v>0</v>
      </c>
      <c r="AT543">
        <v>0</v>
      </c>
      <c r="AU543">
        <v>0</v>
      </c>
      <c r="AV543">
        <v>37</v>
      </c>
      <c r="AW543">
        <v>0</v>
      </c>
      <c r="AX543">
        <v>35</v>
      </c>
      <c r="AY543">
        <v>0</v>
      </c>
      <c r="AZ543">
        <v>0</v>
      </c>
      <c r="BA543">
        <v>48</v>
      </c>
      <c r="BB543">
        <v>0</v>
      </c>
      <c r="BC543">
        <v>0</v>
      </c>
      <c r="BD543">
        <v>69</v>
      </c>
      <c r="BE543">
        <v>0</v>
      </c>
      <c r="BF543">
        <v>1</v>
      </c>
      <c r="BG543">
        <v>40</v>
      </c>
      <c r="BH543">
        <v>0</v>
      </c>
      <c r="BI543">
        <v>0</v>
      </c>
      <c r="BJ543">
        <v>0</v>
      </c>
      <c r="BK543">
        <v>75</v>
      </c>
      <c r="BL543">
        <v>0</v>
      </c>
      <c r="BM543">
        <v>0</v>
      </c>
      <c r="BN543">
        <v>1</v>
      </c>
      <c r="BO543">
        <v>225</v>
      </c>
      <c r="BP543">
        <v>33.5</v>
      </c>
      <c r="BQ543">
        <v>48</v>
      </c>
      <c r="BR543">
        <v>39</v>
      </c>
      <c r="BS543">
        <v>3</v>
      </c>
      <c r="BT543">
        <v>51.5</v>
      </c>
      <c r="BU543">
        <v>0.5</v>
      </c>
      <c r="BV543">
        <v>0</v>
      </c>
      <c r="BW543">
        <v>22</v>
      </c>
      <c r="BX543">
        <v>0</v>
      </c>
      <c r="BY543">
        <v>5069.5</v>
      </c>
    </row>
    <row r="544" spans="1:77" hidden="1" x14ac:dyDescent="0.25">
      <c r="A544" t="str">
        <f t="shared" si="16"/>
        <v>201279 Egyéb ipari és építőipari foglalkozásokI3 Szakiskola</v>
      </c>
      <c r="B544" t="str">
        <f t="shared" si="17"/>
        <v>201279 Egyéb ipari és építőipari foglalkozásokI3 Szakiskola</v>
      </c>
      <c r="C544">
        <v>2002</v>
      </c>
      <c r="D544" t="s">
        <v>168</v>
      </c>
      <c r="E544" t="s">
        <v>169</v>
      </c>
      <c r="F544" s="4" t="s">
        <v>171</v>
      </c>
      <c r="G544">
        <v>0</v>
      </c>
      <c r="H544" t="s">
        <v>159</v>
      </c>
      <c r="I544">
        <v>646</v>
      </c>
      <c r="J544">
        <v>35</v>
      </c>
      <c r="K544" t="s">
        <v>140</v>
      </c>
      <c r="L544" t="s">
        <v>141</v>
      </c>
      <c r="M544">
        <v>0</v>
      </c>
      <c r="N544">
        <v>0</v>
      </c>
      <c r="O544">
        <v>0</v>
      </c>
      <c r="P544">
        <v>0</v>
      </c>
      <c r="Q544">
        <v>1</v>
      </c>
      <c r="R544">
        <v>0</v>
      </c>
      <c r="S544">
        <v>0</v>
      </c>
      <c r="T544">
        <v>0</v>
      </c>
      <c r="U544">
        <v>0</v>
      </c>
      <c r="V544">
        <v>0</v>
      </c>
      <c r="W544">
        <v>0</v>
      </c>
      <c r="X544">
        <v>0</v>
      </c>
      <c r="Y544">
        <v>0</v>
      </c>
      <c r="Z544">
        <v>0</v>
      </c>
      <c r="AA544">
        <v>0</v>
      </c>
      <c r="AB544">
        <v>92</v>
      </c>
      <c r="AC544">
        <v>0</v>
      </c>
      <c r="AD544">
        <v>65</v>
      </c>
      <c r="AE544">
        <v>0</v>
      </c>
      <c r="AF544">
        <v>0</v>
      </c>
      <c r="AG544">
        <v>0</v>
      </c>
      <c r="AH544">
        <v>0</v>
      </c>
      <c r="AI544">
        <v>0</v>
      </c>
      <c r="AJ544">
        <v>0</v>
      </c>
      <c r="AK544">
        <v>2</v>
      </c>
      <c r="AL544">
        <v>9</v>
      </c>
      <c r="AM544">
        <v>141</v>
      </c>
      <c r="AN544">
        <v>7</v>
      </c>
      <c r="AO544">
        <v>141.5</v>
      </c>
      <c r="AP544">
        <v>0</v>
      </c>
      <c r="AQ544">
        <v>0</v>
      </c>
      <c r="AR544">
        <v>0</v>
      </c>
      <c r="AS544">
        <v>0</v>
      </c>
      <c r="AT544">
        <v>48</v>
      </c>
      <c r="AU544">
        <v>0</v>
      </c>
      <c r="AV544">
        <v>0</v>
      </c>
      <c r="AW544">
        <v>0</v>
      </c>
      <c r="AX544">
        <v>0</v>
      </c>
      <c r="AY544">
        <v>0</v>
      </c>
      <c r="AZ544">
        <v>0</v>
      </c>
      <c r="BA544">
        <v>0</v>
      </c>
      <c r="BB544">
        <v>0</v>
      </c>
      <c r="BC544">
        <v>0</v>
      </c>
      <c r="BD544">
        <v>0</v>
      </c>
      <c r="BE544">
        <v>0</v>
      </c>
      <c r="BF544">
        <v>0</v>
      </c>
      <c r="BG544">
        <v>0</v>
      </c>
      <c r="BH544">
        <v>0</v>
      </c>
      <c r="BI544">
        <v>0</v>
      </c>
      <c r="BJ544">
        <v>0</v>
      </c>
      <c r="BK544">
        <v>0</v>
      </c>
      <c r="BL544">
        <v>0</v>
      </c>
      <c r="BM544">
        <v>0</v>
      </c>
      <c r="BN544">
        <v>30</v>
      </c>
      <c r="BO544">
        <v>26</v>
      </c>
      <c r="BP544">
        <v>1</v>
      </c>
      <c r="BQ544">
        <v>0</v>
      </c>
      <c r="BR544">
        <v>1</v>
      </c>
      <c r="BS544">
        <v>0</v>
      </c>
      <c r="BT544">
        <v>0</v>
      </c>
      <c r="BU544">
        <v>0</v>
      </c>
      <c r="BV544">
        <v>0</v>
      </c>
      <c r="BW544">
        <v>0</v>
      </c>
      <c r="BX544">
        <v>0</v>
      </c>
      <c r="BY544">
        <v>564.5</v>
      </c>
    </row>
    <row r="545" spans="1:77" hidden="1" x14ac:dyDescent="0.25">
      <c r="A545" t="str">
        <f t="shared" si="16"/>
        <v>201281 Feldolgozóipari gépek kezelőiI3 Szakiskola</v>
      </c>
      <c r="B545" t="str">
        <f t="shared" si="17"/>
        <v>201281 Feldolgozóipari gépek kezelőiI3 Szakiskola</v>
      </c>
      <c r="C545">
        <v>2003</v>
      </c>
      <c r="D545" t="s">
        <v>168</v>
      </c>
      <c r="E545" t="s">
        <v>169</v>
      </c>
      <c r="F545" s="4" t="s">
        <v>171</v>
      </c>
      <c r="G545">
        <v>0</v>
      </c>
      <c r="H545" t="s">
        <v>159</v>
      </c>
      <c r="I545">
        <v>647</v>
      </c>
      <c r="J545">
        <v>36</v>
      </c>
      <c r="K545" t="s">
        <v>104</v>
      </c>
      <c r="L545" t="s">
        <v>105</v>
      </c>
      <c r="M545">
        <v>36</v>
      </c>
      <c r="N545">
        <v>0</v>
      </c>
      <c r="O545">
        <v>0</v>
      </c>
      <c r="P545">
        <v>0</v>
      </c>
      <c r="Q545">
        <v>602.5</v>
      </c>
      <c r="R545">
        <v>514</v>
      </c>
      <c r="S545">
        <v>89</v>
      </c>
      <c r="T545">
        <v>16</v>
      </c>
      <c r="U545">
        <v>0</v>
      </c>
      <c r="V545">
        <v>15</v>
      </c>
      <c r="W545">
        <v>116</v>
      </c>
      <c r="X545">
        <v>73</v>
      </c>
      <c r="Y545">
        <v>1015.25</v>
      </c>
      <c r="Z545">
        <v>355.5</v>
      </c>
      <c r="AA545">
        <v>152</v>
      </c>
      <c r="AB545">
        <v>262.5</v>
      </c>
      <c r="AC545">
        <v>57</v>
      </c>
      <c r="AD545">
        <v>67</v>
      </c>
      <c r="AE545">
        <v>141</v>
      </c>
      <c r="AF545">
        <v>350</v>
      </c>
      <c r="AG545">
        <v>34</v>
      </c>
      <c r="AH545">
        <v>209</v>
      </c>
      <c r="AI545">
        <v>0</v>
      </c>
      <c r="AJ545">
        <v>0</v>
      </c>
      <c r="AK545">
        <v>0</v>
      </c>
      <c r="AL545">
        <v>9</v>
      </c>
      <c r="AM545">
        <v>0</v>
      </c>
      <c r="AN545">
        <v>8.5</v>
      </c>
      <c r="AO545">
        <v>72</v>
      </c>
      <c r="AP545">
        <v>0</v>
      </c>
      <c r="AQ545">
        <v>0</v>
      </c>
      <c r="AR545">
        <v>0</v>
      </c>
      <c r="AS545">
        <v>0</v>
      </c>
      <c r="AT545">
        <v>0</v>
      </c>
      <c r="AU545">
        <v>0</v>
      </c>
      <c r="AV545">
        <v>0</v>
      </c>
      <c r="AW545">
        <v>0</v>
      </c>
      <c r="AX545">
        <v>0</v>
      </c>
      <c r="AY545">
        <v>0</v>
      </c>
      <c r="AZ545">
        <v>644</v>
      </c>
      <c r="BA545">
        <v>0</v>
      </c>
      <c r="BB545">
        <v>0</v>
      </c>
      <c r="BC545">
        <v>0</v>
      </c>
      <c r="BD545">
        <v>0</v>
      </c>
      <c r="BE545">
        <v>0</v>
      </c>
      <c r="BF545">
        <v>38</v>
      </c>
      <c r="BG545">
        <v>7</v>
      </c>
      <c r="BH545">
        <v>0</v>
      </c>
      <c r="BI545">
        <v>0</v>
      </c>
      <c r="BJ545">
        <v>21</v>
      </c>
      <c r="BK545">
        <v>0</v>
      </c>
      <c r="BL545">
        <v>1103</v>
      </c>
      <c r="BM545">
        <v>0</v>
      </c>
      <c r="BN545">
        <v>20</v>
      </c>
      <c r="BO545">
        <v>0</v>
      </c>
      <c r="BP545">
        <v>0</v>
      </c>
      <c r="BQ545">
        <v>1</v>
      </c>
      <c r="BR545">
        <v>0</v>
      </c>
      <c r="BS545">
        <v>0</v>
      </c>
      <c r="BT545">
        <v>0</v>
      </c>
      <c r="BU545">
        <v>0</v>
      </c>
      <c r="BV545">
        <v>16.5</v>
      </c>
      <c r="BW545">
        <v>0</v>
      </c>
      <c r="BX545">
        <v>0</v>
      </c>
      <c r="BY545">
        <v>6044.75</v>
      </c>
    </row>
    <row r="546" spans="1:77" hidden="1" x14ac:dyDescent="0.25">
      <c r="A546" t="str">
        <f t="shared" si="16"/>
        <v>201282 ÖsszeszerelőkI3 Szakiskola</v>
      </c>
      <c r="B546" t="str">
        <f t="shared" si="17"/>
        <v>201282 ÖsszeszerelőkI3 Szakiskola</v>
      </c>
      <c r="C546">
        <v>2004</v>
      </c>
      <c r="D546" t="s">
        <v>168</v>
      </c>
      <c r="E546" t="s">
        <v>169</v>
      </c>
      <c r="F546" s="4" t="s">
        <v>171</v>
      </c>
      <c r="G546">
        <v>0</v>
      </c>
      <c r="H546" t="s">
        <v>159</v>
      </c>
      <c r="I546">
        <v>648</v>
      </c>
      <c r="J546">
        <v>37</v>
      </c>
      <c r="K546" t="s">
        <v>106</v>
      </c>
      <c r="L546" t="s">
        <v>142</v>
      </c>
      <c r="M546">
        <v>0</v>
      </c>
      <c r="N546">
        <v>0</v>
      </c>
      <c r="O546">
        <v>0</v>
      </c>
      <c r="P546">
        <v>0</v>
      </c>
      <c r="Q546">
        <v>0</v>
      </c>
      <c r="R546">
        <v>17</v>
      </c>
      <c r="S546">
        <v>0</v>
      </c>
      <c r="T546">
        <v>0</v>
      </c>
      <c r="U546">
        <v>0</v>
      </c>
      <c r="V546">
        <v>0</v>
      </c>
      <c r="W546">
        <v>0</v>
      </c>
      <c r="X546">
        <v>0</v>
      </c>
      <c r="Y546">
        <v>64</v>
      </c>
      <c r="Z546">
        <v>16</v>
      </c>
      <c r="AA546">
        <v>0</v>
      </c>
      <c r="AB546">
        <v>152</v>
      </c>
      <c r="AC546">
        <v>632</v>
      </c>
      <c r="AD546">
        <v>380</v>
      </c>
      <c r="AE546">
        <v>398</v>
      </c>
      <c r="AF546">
        <v>736</v>
      </c>
      <c r="AG546">
        <v>61</v>
      </c>
      <c r="AH546">
        <v>229</v>
      </c>
      <c r="AI546">
        <v>0</v>
      </c>
      <c r="AJ546">
        <v>0</v>
      </c>
      <c r="AK546">
        <v>0</v>
      </c>
      <c r="AL546">
        <v>0</v>
      </c>
      <c r="AM546">
        <v>0</v>
      </c>
      <c r="AN546">
        <v>60</v>
      </c>
      <c r="AO546">
        <v>19</v>
      </c>
      <c r="AP546">
        <v>0</v>
      </c>
      <c r="AQ546">
        <v>0</v>
      </c>
      <c r="AR546">
        <v>0</v>
      </c>
      <c r="AS546">
        <v>0</v>
      </c>
      <c r="AT546">
        <v>0</v>
      </c>
      <c r="AU546">
        <v>0</v>
      </c>
      <c r="AV546">
        <v>0</v>
      </c>
      <c r="AW546">
        <v>0</v>
      </c>
      <c r="AX546">
        <v>0</v>
      </c>
      <c r="AY546">
        <v>0</v>
      </c>
      <c r="AZ546">
        <v>0</v>
      </c>
      <c r="BA546">
        <v>0</v>
      </c>
      <c r="BB546">
        <v>0</v>
      </c>
      <c r="BC546">
        <v>0</v>
      </c>
      <c r="BD546">
        <v>0</v>
      </c>
      <c r="BE546">
        <v>0</v>
      </c>
      <c r="BF546">
        <v>0</v>
      </c>
      <c r="BG546">
        <v>0</v>
      </c>
      <c r="BH546">
        <v>0</v>
      </c>
      <c r="BI546">
        <v>0</v>
      </c>
      <c r="BJ546">
        <v>0</v>
      </c>
      <c r="BK546">
        <v>0</v>
      </c>
      <c r="BL546">
        <v>1225</v>
      </c>
      <c r="BM546">
        <v>0</v>
      </c>
      <c r="BN546">
        <v>100</v>
      </c>
      <c r="BO546">
        <v>0</v>
      </c>
      <c r="BP546">
        <v>0</v>
      </c>
      <c r="BQ546">
        <v>0</v>
      </c>
      <c r="BR546">
        <v>0</v>
      </c>
      <c r="BS546">
        <v>0</v>
      </c>
      <c r="BT546">
        <v>0</v>
      </c>
      <c r="BU546">
        <v>0</v>
      </c>
      <c r="BV546">
        <v>0</v>
      </c>
      <c r="BW546">
        <v>0</v>
      </c>
      <c r="BX546">
        <v>0</v>
      </c>
      <c r="BY546">
        <v>4089</v>
      </c>
    </row>
    <row r="547" spans="1:77" hidden="1" x14ac:dyDescent="0.25">
      <c r="A547" t="str">
        <f t="shared" si="16"/>
        <v>201283 Helyhez kötött gépek kezelőiI3 Szakiskola</v>
      </c>
      <c r="B547" t="str">
        <f t="shared" si="17"/>
        <v>201283 Helyhez kötött gépek kezelőiI3 Szakiskola</v>
      </c>
      <c r="C547">
        <v>2005</v>
      </c>
      <c r="D547" t="s">
        <v>168</v>
      </c>
      <c r="E547" t="s">
        <v>169</v>
      </c>
      <c r="F547" s="4" t="s">
        <v>171</v>
      </c>
      <c r="G547">
        <v>0</v>
      </c>
      <c r="H547" t="s">
        <v>159</v>
      </c>
      <c r="I547">
        <v>649</v>
      </c>
      <c r="J547">
        <v>38</v>
      </c>
      <c r="K547" t="s">
        <v>107</v>
      </c>
      <c r="L547" t="s">
        <v>143</v>
      </c>
      <c r="M547">
        <v>0</v>
      </c>
      <c r="N547">
        <v>0</v>
      </c>
      <c r="O547">
        <v>0</v>
      </c>
      <c r="P547">
        <v>0</v>
      </c>
      <c r="Q547">
        <v>63</v>
      </c>
      <c r="R547">
        <v>0</v>
      </c>
      <c r="S547">
        <v>0</v>
      </c>
      <c r="T547">
        <v>0</v>
      </c>
      <c r="U547">
        <v>0</v>
      </c>
      <c r="V547">
        <v>0</v>
      </c>
      <c r="W547">
        <v>25</v>
      </c>
      <c r="X547">
        <v>0</v>
      </c>
      <c r="Y547">
        <v>24</v>
      </c>
      <c r="Z547">
        <v>22</v>
      </c>
      <c r="AA547">
        <v>0</v>
      </c>
      <c r="AB547">
        <v>9</v>
      </c>
      <c r="AC547">
        <v>46</v>
      </c>
      <c r="AD547">
        <v>0</v>
      </c>
      <c r="AE547">
        <v>0</v>
      </c>
      <c r="AF547">
        <v>0</v>
      </c>
      <c r="AG547">
        <v>0</v>
      </c>
      <c r="AH547">
        <v>25</v>
      </c>
      <c r="AI547">
        <v>0</v>
      </c>
      <c r="AJ547">
        <v>161</v>
      </c>
      <c r="AK547">
        <v>36.5</v>
      </c>
      <c r="AL547">
        <v>1</v>
      </c>
      <c r="AM547">
        <v>45</v>
      </c>
      <c r="AN547">
        <v>0</v>
      </c>
      <c r="AO547">
        <v>50</v>
      </c>
      <c r="AP547">
        <v>0</v>
      </c>
      <c r="AQ547">
        <v>0</v>
      </c>
      <c r="AR547">
        <v>0</v>
      </c>
      <c r="AS547">
        <v>0</v>
      </c>
      <c r="AT547">
        <v>0</v>
      </c>
      <c r="AU547">
        <v>0</v>
      </c>
      <c r="AV547">
        <v>3</v>
      </c>
      <c r="AW547">
        <v>0</v>
      </c>
      <c r="AX547">
        <v>0</v>
      </c>
      <c r="AY547">
        <v>0</v>
      </c>
      <c r="AZ547">
        <v>0</v>
      </c>
      <c r="BA547">
        <v>0</v>
      </c>
      <c r="BB547">
        <v>0</v>
      </c>
      <c r="BC547">
        <v>0</v>
      </c>
      <c r="BD547">
        <v>23</v>
      </c>
      <c r="BE547">
        <v>0</v>
      </c>
      <c r="BF547">
        <v>0</v>
      </c>
      <c r="BG547">
        <v>0</v>
      </c>
      <c r="BH547">
        <v>0</v>
      </c>
      <c r="BI547">
        <v>0</v>
      </c>
      <c r="BJ547">
        <v>0</v>
      </c>
      <c r="BK547">
        <v>0</v>
      </c>
      <c r="BL547">
        <v>50</v>
      </c>
      <c r="BM547">
        <v>0</v>
      </c>
      <c r="BN547">
        <v>25</v>
      </c>
      <c r="BO547">
        <v>62</v>
      </c>
      <c r="BP547">
        <v>64</v>
      </c>
      <c r="BQ547">
        <v>17</v>
      </c>
      <c r="BR547">
        <v>16</v>
      </c>
      <c r="BS547">
        <v>24.5</v>
      </c>
      <c r="BT547">
        <v>6</v>
      </c>
      <c r="BU547">
        <v>0</v>
      </c>
      <c r="BV547">
        <v>0</v>
      </c>
      <c r="BW547">
        <v>22</v>
      </c>
      <c r="BX547">
        <v>0</v>
      </c>
      <c r="BY547">
        <v>820</v>
      </c>
    </row>
    <row r="548" spans="1:77" hidden="1" x14ac:dyDescent="0.25">
      <c r="A548" t="str">
        <f t="shared" si="16"/>
        <v>201284 Járművezetők és mobil gépek kezelőiI3 Szakiskola</v>
      </c>
      <c r="B548" t="str">
        <f t="shared" si="17"/>
        <v>201284 Járművezetők és mobil gépek kezelőiI3 Szakiskola</v>
      </c>
      <c r="C548">
        <v>2006</v>
      </c>
      <c r="D548" t="s">
        <v>168</v>
      </c>
      <c r="E548" t="s">
        <v>169</v>
      </c>
      <c r="F548" s="4" t="s">
        <v>171</v>
      </c>
      <c r="G548">
        <v>0</v>
      </c>
      <c r="H548" t="s">
        <v>159</v>
      </c>
      <c r="I548">
        <v>650</v>
      </c>
      <c r="J548">
        <v>39</v>
      </c>
      <c r="K548" t="s">
        <v>144</v>
      </c>
      <c r="L548" t="s">
        <v>145</v>
      </c>
      <c r="M548">
        <v>790</v>
      </c>
      <c r="N548">
        <v>20</v>
      </c>
      <c r="O548">
        <v>0</v>
      </c>
      <c r="P548">
        <v>84</v>
      </c>
      <c r="Q548">
        <v>378.5</v>
      </c>
      <c r="R548">
        <v>46</v>
      </c>
      <c r="S548">
        <v>56.5</v>
      </c>
      <c r="T548">
        <v>10</v>
      </c>
      <c r="U548">
        <v>0</v>
      </c>
      <c r="V548">
        <v>30</v>
      </c>
      <c r="W548">
        <v>42</v>
      </c>
      <c r="X548">
        <v>0</v>
      </c>
      <c r="Y548">
        <v>40</v>
      </c>
      <c r="Z548">
        <v>137</v>
      </c>
      <c r="AA548">
        <v>17</v>
      </c>
      <c r="AB548">
        <v>35</v>
      </c>
      <c r="AC548">
        <v>0</v>
      </c>
      <c r="AD548">
        <v>0</v>
      </c>
      <c r="AE548">
        <v>28</v>
      </c>
      <c r="AF548">
        <v>31</v>
      </c>
      <c r="AG548">
        <v>0</v>
      </c>
      <c r="AH548">
        <v>78</v>
      </c>
      <c r="AI548">
        <v>12</v>
      </c>
      <c r="AJ548">
        <v>0</v>
      </c>
      <c r="AK548">
        <v>34</v>
      </c>
      <c r="AL548">
        <v>258</v>
      </c>
      <c r="AM548">
        <v>568</v>
      </c>
      <c r="AN548">
        <v>509.5</v>
      </c>
      <c r="AO548">
        <v>884.5</v>
      </c>
      <c r="AP548">
        <v>186.5</v>
      </c>
      <c r="AQ548">
        <v>3782.5</v>
      </c>
      <c r="AR548">
        <v>98</v>
      </c>
      <c r="AS548">
        <v>0</v>
      </c>
      <c r="AT548">
        <v>562.5</v>
      </c>
      <c r="AU548">
        <v>197</v>
      </c>
      <c r="AV548">
        <v>69.5</v>
      </c>
      <c r="AW548">
        <v>7</v>
      </c>
      <c r="AX548">
        <v>18.5</v>
      </c>
      <c r="AY548">
        <v>0</v>
      </c>
      <c r="AZ548">
        <v>119</v>
      </c>
      <c r="BA548">
        <v>14</v>
      </c>
      <c r="BB548">
        <v>0</v>
      </c>
      <c r="BC548">
        <v>0</v>
      </c>
      <c r="BD548">
        <v>142</v>
      </c>
      <c r="BE548">
        <v>0</v>
      </c>
      <c r="BF548">
        <v>69</v>
      </c>
      <c r="BG548">
        <v>0</v>
      </c>
      <c r="BH548">
        <v>19</v>
      </c>
      <c r="BI548">
        <v>0</v>
      </c>
      <c r="BJ548">
        <v>0</v>
      </c>
      <c r="BK548">
        <v>34.5</v>
      </c>
      <c r="BL548">
        <v>164</v>
      </c>
      <c r="BM548">
        <v>0</v>
      </c>
      <c r="BN548">
        <v>34</v>
      </c>
      <c r="BO548">
        <v>213</v>
      </c>
      <c r="BP548">
        <v>25</v>
      </c>
      <c r="BQ548">
        <v>109</v>
      </c>
      <c r="BR548">
        <v>52</v>
      </c>
      <c r="BS548">
        <v>2</v>
      </c>
      <c r="BT548">
        <v>1</v>
      </c>
      <c r="BU548">
        <v>14</v>
      </c>
      <c r="BV548">
        <v>25</v>
      </c>
      <c r="BW548">
        <v>14</v>
      </c>
      <c r="BX548">
        <v>0</v>
      </c>
      <c r="BY548">
        <v>10061</v>
      </c>
    </row>
    <row r="549" spans="1:77" hidden="1" x14ac:dyDescent="0.25">
      <c r="A549" t="str">
        <f t="shared" si="16"/>
        <v>201291 Takarítók és hasonló jellegű egyszerű foglalkozásokI3 Szakiskola</v>
      </c>
      <c r="B549" t="str">
        <f t="shared" si="17"/>
        <v>201291 Takarítók és hasonló jellegű egyszerű foglalkozásokI3 Szakiskola</v>
      </c>
      <c r="C549">
        <v>2007</v>
      </c>
      <c r="D549" t="s">
        <v>168</v>
      </c>
      <c r="E549" t="s">
        <v>169</v>
      </c>
      <c r="F549" s="4" t="s">
        <v>171</v>
      </c>
      <c r="G549">
        <v>0</v>
      </c>
      <c r="H549" t="s">
        <v>159</v>
      </c>
      <c r="I549">
        <v>651</v>
      </c>
      <c r="J549">
        <v>40</v>
      </c>
      <c r="K549" t="s">
        <v>108</v>
      </c>
      <c r="L549" t="s">
        <v>146</v>
      </c>
      <c r="M549">
        <v>77.5</v>
      </c>
      <c r="N549">
        <v>50.5</v>
      </c>
      <c r="O549">
        <v>1</v>
      </c>
      <c r="P549">
        <v>0</v>
      </c>
      <c r="Q549">
        <v>55</v>
      </c>
      <c r="R549">
        <v>39</v>
      </c>
      <c r="S549">
        <v>1</v>
      </c>
      <c r="T549">
        <v>16</v>
      </c>
      <c r="U549">
        <v>0</v>
      </c>
      <c r="V549">
        <v>0</v>
      </c>
      <c r="W549">
        <v>27</v>
      </c>
      <c r="X549">
        <v>6</v>
      </c>
      <c r="Y549">
        <v>59</v>
      </c>
      <c r="Z549">
        <v>0</v>
      </c>
      <c r="AA549">
        <v>1</v>
      </c>
      <c r="AB549">
        <v>27.5</v>
      </c>
      <c r="AC549">
        <v>13</v>
      </c>
      <c r="AD549">
        <v>28</v>
      </c>
      <c r="AE549">
        <v>1</v>
      </c>
      <c r="AF549">
        <v>51</v>
      </c>
      <c r="AG549">
        <v>0</v>
      </c>
      <c r="AH549">
        <v>25</v>
      </c>
      <c r="AI549">
        <v>21</v>
      </c>
      <c r="AJ549">
        <v>26</v>
      </c>
      <c r="AK549">
        <v>15</v>
      </c>
      <c r="AL549">
        <v>0</v>
      </c>
      <c r="AM549">
        <v>51</v>
      </c>
      <c r="AN549">
        <v>73.5</v>
      </c>
      <c r="AO549">
        <v>116</v>
      </c>
      <c r="AP549">
        <v>246</v>
      </c>
      <c r="AQ549">
        <v>38</v>
      </c>
      <c r="AR549">
        <v>1</v>
      </c>
      <c r="AS549">
        <v>0</v>
      </c>
      <c r="AT549">
        <v>19.5</v>
      </c>
      <c r="AU549">
        <v>0</v>
      </c>
      <c r="AV549">
        <v>234</v>
      </c>
      <c r="AW549">
        <v>0</v>
      </c>
      <c r="AX549">
        <v>0</v>
      </c>
      <c r="AY549">
        <v>0</v>
      </c>
      <c r="AZ549">
        <v>1</v>
      </c>
      <c r="BA549">
        <v>24</v>
      </c>
      <c r="BB549">
        <v>0</v>
      </c>
      <c r="BC549">
        <v>7</v>
      </c>
      <c r="BD549">
        <v>213</v>
      </c>
      <c r="BE549">
        <v>0</v>
      </c>
      <c r="BF549">
        <v>132.5</v>
      </c>
      <c r="BG549">
        <v>19</v>
      </c>
      <c r="BH549">
        <v>2</v>
      </c>
      <c r="BI549">
        <v>0</v>
      </c>
      <c r="BJ549">
        <v>0</v>
      </c>
      <c r="BK549">
        <v>0</v>
      </c>
      <c r="BL549">
        <v>20</v>
      </c>
      <c r="BM549">
        <v>0</v>
      </c>
      <c r="BN549">
        <v>543</v>
      </c>
      <c r="BO549">
        <v>1011</v>
      </c>
      <c r="BP549">
        <v>748</v>
      </c>
      <c r="BQ549">
        <v>330.5</v>
      </c>
      <c r="BR549">
        <v>333</v>
      </c>
      <c r="BS549">
        <v>26</v>
      </c>
      <c r="BT549">
        <v>200.25</v>
      </c>
      <c r="BU549">
        <v>39</v>
      </c>
      <c r="BV549">
        <v>0</v>
      </c>
      <c r="BW549">
        <v>32</v>
      </c>
      <c r="BX549">
        <v>0</v>
      </c>
      <c r="BY549">
        <v>5000.75</v>
      </c>
    </row>
    <row r="550" spans="1:77" hidden="1" x14ac:dyDescent="0.25">
      <c r="A550" t="str">
        <f t="shared" si="16"/>
        <v>201292 Egyszerű szolgáltatási, szállítási és hasonló foglalkozásokI3 Szakiskola</v>
      </c>
      <c r="B550" t="str">
        <f t="shared" si="17"/>
        <v>201292 Egyszerű szolgáltatási, szállítási és hasonló foglalkozásokI3 Szakiskola</v>
      </c>
      <c r="C550">
        <v>2008</v>
      </c>
      <c r="D550" t="s">
        <v>168</v>
      </c>
      <c r="E550" t="s">
        <v>169</v>
      </c>
      <c r="F550" s="4" t="s">
        <v>171</v>
      </c>
      <c r="G550">
        <v>0</v>
      </c>
      <c r="H550" t="s">
        <v>159</v>
      </c>
      <c r="I550">
        <v>652</v>
      </c>
      <c r="J550">
        <v>41</v>
      </c>
      <c r="K550" t="s">
        <v>109</v>
      </c>
      <c r="L550" t="s">
        <v>147</v>
      </c>
      <c r="M550">
        <v>132</v>
      </c>
      <c r="N550">
        <v>50.666666666666664</v>
      </c>
      <c r="O550">
        <v>29</v>
      </c>
      <c r="P550">
        <v>0</v>
      </c>
      <c r="Q550">
        <v>463.16666666666669</v>
      </c>
      <c r="R550">
        <v>39</v>
      </c>
      <c r="S550">
        <v>42</v>
      </c>
      <c r="T550">
        <v>123</v>
      </c>
      <c r="U550">
        <v>54</v>
      </c>
      <c r="V550">
        <v>0</v>
      </c>
      <c r="W550">
        <v>75.333333333333329</v>
      </c>
      <c r="X550">
        <v>0</v>
      </c>
      <c r="Y550">
        <v>87.5</v>
      </c>
      <c r="Z550">
        <v>78</v>
      </c>
      <c r="AA550">
        <v>21.666666666666668</v>
      </c>
      <c r="AB550">
        <v>106.66666666666667</v>
      </c>
      <c r="AC550">
        <v>20</v>
      </c>
      <c r="AD550">
        <v>64</v>
      </c>
      <c r="AE550">
        <v>35</v>
      </c>
      <c r="AF550">
        <v>41</v>
      </c>
      <c r="AG550">
        <v>14</v>
      </c>
      <c r="AH550">
        <v>37</v>
      </c>
      <c r="AI550">
        <v>61</v>
      </c>
      <c r="AJ550">
        <v>23</v>
      </c>
      <c r="AK550">
        <v>39</v>
      </c>
      <c r="AL550">
        <v>178.5</v>
      </c>
      <c r="AM550">
        <v>668.83333333333326</v>
      </c>
      <c r="AN550">
        <v>145.16666666666666</v>
      </c>
      <c r="AO550">
        <v>682.66666666666663</v>
      </c>
      <c r="AP550">
        <v>490.5</v>
      </c>
      <c r="AQ550">
        <v>149</v>
      </c>
      <c r="AR550">
        <v>0</v>
      </c>
      <c r="AS550">
        <v>0</v>
      </c>
      <c r="AT550">
        <v>582.5</v>
      </c>
      <c r="AU550">
        <v>67</v>
      </c>
      <c r="AV550">
        <v>1205.25</v>
      </c>
      <c r="AW550">
        <v>0</v>
      </c>
      <c r="AX550">
        <v>0</v>
      </c>
      <c r="AY550">
        <v>0</v>
      </c>
      <c r="AZ550">
        <v>0</v>
      </c>
      <c r="BA550">
        <v>4</v>
      </c>
      <c r="BB550">
        <v>0</v>
      </c>
      <c r="BC550">
        <v>40</v>
      </c>
      <c r="BD550">
        <v>250.5</v>
      </c>
      <c r="BE550">
        <v>0</v>
      </c>
      <c r="BF550">
        <v>0</v>
      </c>
      <c r="BG550">
        <v>0</v>
      </c>
      <c r="BH550">
        <v>25</v>
      </c>
      <c r="BI550">
        <v>99</v>
      </c>
      <c r="BJ550">
        <v>0</v>
      </c>
      <c r="BK550">
        <v>0</v>
      </c>
      <c r="BL550">
        <v>317</v>
      </c>
      <c r="BM550">
        <v>0</v>
      </c>
      <c r="BN550">
        <v>312.5</v>
      </c>
      <c r="BO550">
        <v>1848</v>
      </c>
      <c r="BP550">
        <v>571</v>
      </c>
      <c r="BQ550">
        <v>106.5</v>
      </c>
      <c r="BR550">
        <v>291.83333333333337</v>
      </c>
      <c r="BS550">
        <v>68</v>
      </c>
      <c r="BT550">
        <v>74.5</v>
      </c>
      <c r="BU550">
        <v>2</v>
      </c>
      <c r="BV550">
        <v>0</v>
      </c>
      <c r="BW550">
        <v>49</v>
      </c>
      <c r="BX550">
        <v>0</v>
      </c>
      <c r="BY550">
        <v>9864.25</v>
      </c>
    </row>
    <row r="551" spans="1:77" hidden="1" x14ac:dyDescent="0.25">
      <c r="A551" t="str">
        <f t="shared" si="16"/>
        <v>201293 Egyszerű ipari, építőipari, mezőgazdasági foglalkozásokI3 Szakiskola</v>
      </c>
      <c r="B551" t="str">
        <f t="shared" si="17"/>
        <v>201293 Egyszerű ipari, építőipari, mezőgazdasági foglalkozásokI3 Szakiskola</v>
      </c>
      <c r="C551">
        <v>2009</v>
      </c>
      <c r="D551" t="s">
        <v>168</v>
      </c>
      <c r="E551" t="s">
        <v>169</v>
      </c>
      <c r="F551" s="4" t="s">
        <v>171</v>
      </c>
      <c r="G551">
        <v>0</v>
      </c>
      <c r="H551" t="s">
        <v>159</v>
      </c>
      <c r="I551">
        <v>653</v>
      </c>
      <c r="J551">
        <v>42</v>
      </c>
      <c r="K551" t="s">
        <v>148</v>
      </c>
      <c r="L551" t="s">
        <v>149</v>
      </c>
      <c r="M551">
        <v>220.5</v>
      </c>
      <c r="N551">
        <v>179.33333333333331</v>
      </c>
      <c r="O551">
        <v>21</v>
      </c>
      <c r="P551">
        <v>7</v>
      </c>
      <c r="Q551">
        <v>201.33333333333331</v>
      </c>
      <c r="R551">
        <v>41.5</v>
      </c>
      <c r="S551">
        <v>216.5</v>
      </c>
      <c r="T551">
        <v>111</v>
      </c>
      <c r="U551">
        <v>16</v>
      </c>
      <c r="V551">
        <v>0</v>
      </c>
      <c r="W551">
        <v>16.666666666666664</v>
      </c>
      <c r="X551">
        <v>7</v>
      </c>
      <c r="Y551">
        <v>25</v>
      </c>
      <c r="Z551">
        <v>63</v>
      </c>
      <c r="AA551">
        <v>25.333333333333332</v>
      </c>
      <c r="AB551">
        <v>414.83333333333331</v>
      </c>
      <c r="AC551">
        <v>39</v>
      </c>
      <c r="AD551">
        <v>26.5</v>
      </c>
      <c r="AE551">
        <v>96.5</v>
      </c>
      <c r="AF551">
        <v>40.5</v>
      </c>
      <c r="AG551">
        <v>28</v>
      </c>
      <c r="AH551">
        <v>266</v>
      </c>
      <c r="AI551">
        <v>58</v>
      </c>
      <c r="AJ551">
        <v>0</v>
      </c>
      <c r="AK551">
        <v>11</v>
      </c>
      <c r="AL551">
        <v>25</v>
      </c>
      <c r="AM551">
        <v>1068.6666666666665</v>
      </c>
      <c r="AN551">
        <v>84.333333333333329</v>
      </c>
      <c r="AO551">
        <v>64.333333333333329</v>
      </c>
      <c r="AP551">
        <v>61.999999999999993</v>
      </c>
      <c r="AQ551">
        <v>0</v>
      </c>
      <c r="AR551">
        <v>0</v>
      </c>
      <c r="AS551">
        <v>0</v>
      </c>
      <c r="AT551">
        <v>4</v>
      </c>
      <c r="AU551">
        <v>0</v>
      </c>
      <c r="AV551">
        <v>100.5</v>
      </c>
      <c r="AW551">
        <v>0</v>
      </c>
      <c r="AX551">
        <v>0</v>
      </c>
      <c r="AY551">
        <v>0</v>
      </c>
      <c r="AZ551">
        <v>0</v>
      </c>
      <c r="BA551">
        <v>0</v>
      </c>
      <c r="BB551">
        <v>0</v>
      </c>
      <c r="BC551">
        <v>0</v>
      </c>
      <c r="BD551">
        <v>74.5</v>
      </c>
      <c r="BE551">
        <v>0</v>
      </c>
      <c r="BF551">
        <v>0</v>
      </c>
      <c r="BG551">
        <v>62</v>
      </c>
      <c r="BH551">
        <v>12</v>
      </c>
      <c r="BI551">
        <v>0</v>
      </c>
      <c r="BJ551">
        <v>0</v>
      </c>
      <c r="BK551">
        <v>0</v>
      </c>
      <c r="BL551">
        <v>105</v>
      </c>
      <c r="BM551">
        <v>0</v>
      </c>
      <c r="BN551">
        <v>30</v>
      </c>
      <c r="BO551">
        <v>500</v>
      </c>
      <c r="BP551">
        <v>4</v>
      </c>
      <c r="BQ551">
        <v>3</v>
      </c>
      <c r="BR551">
        <v>39.666666666666664</v>
      </c>
      <c r="BS551">
        <v>2</v>
      </c>
      <c r="BT551">
        <v>33</v>
      </c>
      <c r="BU551">
        <v>4</v>
      </c>
      <c r="BV551">
        <v>0</v>
      </c>
      <c r="BW551">
        <v>0</v>
      </c>
      <c r="BX551">
        <v>0</v>
      </c>
      <c r="BY551">
        <v>4409.5000000000009</v>
      </c>
    </row>
    <row r="552" spans="1:77" hidden="1" x14ac:dyDescent="0.25">
      <c r="A552" t="str">
        <f t="shared" si="16"/>
        <v>201201 Fegyveres szervek felsőfokú képesítést igénylő foglalkozásaiI4 Szakmunkásképző iskola</v>
      </c>
      <c r="B552" t="str">
        <f t="shared" si="17"/>
        <v>201201 Fegyveres szervek felsőfokú képesítést igénylő foglalkozásaiI4 Szakmunkásképző iskola</v>
      </c>
      <c r="C552">
        <v>2641</v>
      </c>
      <c r="D552" t="s">
        <v>168</v>
      </c>
      <c r="E552" t="s">
        <v>169</v>
      </c>
      <c r="F552" s="4" t="s">
        <v>171</v>
      </c>
      <c r="G552">
        <v>0</v>
      </c>
      <c r="H552" t="s">
        <v>160</v>
      </c>
      <c r="I552">
        <v>612</v>
      </c>
      <c r="J552">
        <v>1</v>
      </c>
      <c r="K552" t="s">
        <v>65</v>
      </c>
      <c r="L552" t="s">
        <v>66</v>
      </c>
      <c r="M552">
        <v>0</v>
      </c>
      <c r="N552">
        <v>0</v>
      </c>
      <c r="O552">
        <v>0</v>
      </c>
      <c r="P552">
        <v>0</v>
      </c>
      <c r="Q552">
        <v>0</v>
      </c>
      <c r="R552">
        <v>0</v>
      </c>
      <c r="S552">
        <v>0</v>
      </c>
      <c r="T552">
        <v>0</v>
      </c>
      <c r="U552">
        <v>0</v>
      </c>
      <c r="V552">
        <v>0</v>
      </c>
      <c r="W552">
        <v>0</v>
      </c>
      <c r="X552">
        <v>0</v>
      </c>
      <c r="Y552">
        <v>0</v>
      </c>
      <c r="Z552">
        <v>0</v>
      </c>
      <c r="AA552">
        <v>0</v>
      </c>
      <c r="AB552">
        <v>0</v>
      </c>
      <c r="AC552">
        <v>0</v>
      </c>
      <c r="AD552">
        <v>0</v>
      </c>
      <c r="AE552">
        <v>0</v>
      </c>
      <c r="AF552">
        <v>0</v>
      </c>
      <c r="AG552">
        <v>0</v>
      </c>
      <c r="AH552">
        <v>0</v>
      </c>
      <c r="AI552">
        <v>0</v>
      </c>
      <c r="AJ552">
        <v>0</v>
      </c>
      <c r="AK552">
        <v>0</v>
      </c>
      <c r="AL552">
        <v>0</v>
      </c>
      <c r="AM552">
        <v>0</v>
      </c>
      <c r="AN552">
        <v>0</v>
      </c>
      <c r="AO552">
        <v>0</v>
      </c>
      <c r="AP552">
        <v>0</v>
      </c>
      <c r="AQ552">
        <v>0</v>
      </c>
      <c r="AR552">
        <v>0</v>
      </c>
      <c r="AS552">
        <v>0</v>
      </c>
      <c r="AT552">
        <v>0</v>
      </c>
      <c r="AU552">
        <v>0</v>
      </c>
      <c r="AV552">
        <v>0</v>
      </c>
      <c r="AW552">
        <v>0</v>
      </c>
      <c r="AX552">
        <v>0</v>
      </c>
      <c r="AY552">
        <v>0</v>
      </c>
      <c r="AZ552">
        <v>0</v>
      </c>
      <c r="BA552">
        <v>0</v>
      </c>
      <c r="BB552">
        <v>0</v>
      </c>
      <c r="BC552">
        <v>0</v>
      </c>
      <c r="BD552">
        <v>0</v>
      </c>
      <c r="BE552">
        <v>0</v>
      </c>
      <c r="BF552">
        <v>0</v>
      </c>
      <c r="BG552">
        <v>0</v>
      </c>
      <c r="BH552">
        <v>0</v>
      </c>
      <c r="BI552">
        <v>0</v>
      </c>
      <c r="BJ552">
        <v>0</v>
      </c>
      <c r="BK552">
        <v>0</v>
      </c>
      <c r="BL552">
        <v>0</v>
      </c>
      <c r="BM552">
        <v>0</v>
      </c>
      <c r="BN552">
        <v>0</v>
      </c>
      <c r="BO552">
        <v>1966</v>
      </c>
      <c r="BP552">
        <v>0</v>
      </c>
      <c r="BQ552">
        <v>0</v>
      </c>
      <c r="BR552">
        <v>0</v>
      </c>
      <c r="BS552">
        <v>0</v>
      </c>
      <c r="BT552">
        <v>0</v>
      </c>
      <c r="BU552">
        <v>0</v>
      </c>
      <c r="BV552">
        <v>0</v>
      </c>
      <c r="BW552">
        <v>0</v>
      </c>
      <c r="BX552">
        <v>0</v>
      </c>
      <c r="BY552">
        <v>1966</v>
      </c>
    </row>
    <row r="553" spans="1:77" hidden="1" x14ac:dyDescent="0.25">
      <c r="A553" t="str">
        <f t="shared" si="16"/>
        <v>201202 Fegyveres szervek középfokú képesítést igénylő foglalkozásaiI4 Szakmunkásképző iskola</v>
      </c>
      <c r="B553" t="str">
        <f t="shared" si="17"/>
        <v>201202 Fegyveres szervek középfokú képesítést igénylő foglalkozásaiI4 Szakmunkásképző iskola</v>
      </c>
      <c r="C553">
        <v>2642</v>
      </c>
      <c r="D553" t="s">
        <v>168</v>
      </c>
      <c r="E553" t="s">
        <v>169</v>
      </c>
      <c r="F553" s="4" t="s">
        <v>171</v>
      </c>
      <c r="G553">
        <v>0</v>
      </c>
      <c r="H553" t="s">
        <v>160</v>
      </c>
      <c r="I553">
        <v>613</v>
      </c>
      <c r="J553">
        <v>2</v>
      </c>
      <c r="K553" t="s">
        <v>67</v>
      </c>
      <c r="L553" t="s">
        <v>68</v>
      </c>
      <c r="M553">
        <v>0</v>
      </c>
      <c r="N553">
        <v>0</v>
      </c>
      <c r="O553">
        <v>0</v>
      </c>
      <c r="P553">
        <v>0</v>
      </c>
      <c r="Q553">
        <v>0</v>
      </c>
      <c r="R553">
        <v>0</v>
      </c>
      <c r="S553">
        <v>0</v>
      </c>
      <c r="T553">
        <v>0</v>
      </c>
      <c r="U553">
        <v>0</v>
      </c>
      <c r="V553">
        <v>0</v>
      </c>
      <c r="W553">
        <v>0</v>
      </c>
      <c r="X553">
        <v>0</v>
      </c>
      <c r="Y553">
        <v>0</v>
      </c>
      <c r="Z553">
        <v>0</v>
      </c>
      <c r="AA553">
        <v>0</v>
      </c>
      <c r="AB553">
        <v>0</v>
      </c>
      <c r="AC553">
        <v>0</v>
      </c>
      <c r="AD553">
        <v>0</v>
      </c>
      <c r="AE553">
        <v>0</v>
      </c>
      <c r="AF553">
        <v>0</v>
      </c>
      <c r="AG553">
        <v>0</v>
      </c>
      <c r="AH553">
        <v>0</v>
      </c>
      <c r="AI553">
        <v>0</v>
      </c>
      <c r="AJ553">
        <v>0</v>
      </c>
      <c r="AK553">
        <v>0</v>
      </c>
      <c r="AL553">
        <v>0</v>
      </c>
      <c r="AM553">
        <v>0</v>
      </c>
      <c r="AN553">
        <v>0</v>
      </c>
      <c r="AO553">
        <v>0</v>
      </c>
      <c r="AP553">
        <v>0</v>
      </c>
      <c r="AQ553">
        <v>0</v>
      </c>
      <c r="AR553">
        <v>0</v>
      </c>
      <c r="AS553">
        <v>0</v>
      </c>
      <c r="AT553">
        <v>0</v>
      </c>
      <c r="AU553">
        <v>0</v>
      </c>
      <c r="AV553">
        <v>0</v>
      </c>
      <c r="AW553">
        <v>0</v>
      </c>
      <c r="AX553">
        <v>0</v>
      </c>
      <c r="AY553">
        <v>0</v>
      </c>
      <c r="AZ553">
        <v>0</v>
      </c>
      <c r="BA553">
        <v>0</v>
      </c>
      <c r="BB553">
        <v>0</v>
      </c>
      <c r="BC553">
        <v>0</v>
      </c>
      <c r="BD553">
        <v>0</v>
      </c>
      <c r="BE553">
        <v>0</v>
      </c>
      <c r="BF553">
        <v>0</v>
      </c>
      <c r="BG553">
        <v>0</v>
      </c>
      <c r="BH553">
        <v>0</v>
      </c>
      <c r="BI553">
        <v>0</v>
      </c>
      <c r="BJ553">
        <v>0</v>
      </c>
      <c r="BK553">
        <v>0</v>
      </c>
      <c r="BL553">
        <v>0</v>
      </c>
      <c r="BM553">
        <v>0</v>
      </c>
      <c r="BN553">
        <v>0</v>
      </c>
      <c r="BO553">
        <v>8051</v>
      </c>
      <c r="BP553">
        <v>1</v>
      </c>
      <c r="BQ553">
        <v>0</v>
      </c>
      <c r="BR553">
        <v>0</v>
      </c>
      <c r="BS553">
        <v>0</v>
      </c>
      <c r="BT553">
        <v>0</v>
      </c>
      <c r="BU553">
        <v>0</v>
      </c>
      <c r="BV553">
        <v>0</v>
      </c>
      <c r="BW553">
        <v>0</v>
      </c>
      <c r="BX553">
        <v>0</v>
      </c>
      <c r="BY553">
        <v>8052</v>
      </c>
    </row>
    <row r="554" spans="1:77" hidden="1" x14ac:dyDescent="0.25">
      <c r="A554" t="str">
        <f t="shared" si="16"/>
        <v>201203 Fegyveres szervek középfokú képesítést nem igénylő foglalkozásaiI4 Szakmunkásképző iskola</v>
      </c>
      <c r="B554" t="str">
        <f t="shared" si="17"/>
        <v>201203 Fegyveres szervek középfokú képesítést nem igénylő foglalkozásaiI4 Szakmunkásképző iskola</v>
      </c>
      <c r="C554">
        <v>2643</v>
      </c>
      <c r="D554" t="s">
        <v>168</v>
      </c>
      <c r="E554" t="s">
        <v>169</v>
      </c>
      <c r="F554" s="4" t="s">
        <v>171</v>
      </c>
      <c r="G554">
        <v>0</v>
      </c>
      <c r="H554" t="s">
        <v>160</v>
      </c>
      <c r="I554">
        <v>614</v>
      </c>
      <c r="J554">
        <v>3</v>
      </c>
      <c r="K554" t="s">
        <v>69</v>
      </c>
      <c r="L554" t="s">
        <v>70</v>
      </c>
      <c r="M554">
        <v>0</v>
      </c>
      <c r="N554">
        <v>0</v>
      </c>
      <c r="O554">
        <v>0</v>
      </c>
      <c r="P554">
        <v>0</v>
      </c>
      <c r="Q554">
        <v>0</v>
      </c>
      <c r="R554">
        <v>0</v>
      </c>
      <c r="S554">
        <v>0</v>
      </c>
      <c r="T554">
        <v>0</v>
      </c>
      <c r="U554">
        <v>0</v>
      </c>
      <c r="V554">
        <v>0</v>
      </c>
      <c r="W554">
        <v>0</v>
      </c>
      <c r="X554">
        <v>0</v>
      </c>
      <c r="Y554">
        <v>0</v>
      </c>
      <c r="Z554">
        <v>0</v>
      </c>
      <c r="AA554">
        <v>0</v>
      </c>
      <c r="AB554">
        <v>0</v>
      </c>
      <c r="AC554">
        <v>0</v>
      </c>
      <c r="AD554">
        <v>0</v>
      </c>
      <c r="AE554">
        <v>0</v>
      </c>
      <c r="AF554">
        <v>0</v>
      </c>
      <c r="AG554">
        <v>0</v>
      </c>
      <c r="AH554">
        <v>0</v>
      </c>
      <c r="AI554">
        <v>0</v>
      </c>
      <c r="AJ554">
        <v>0</v>
      </c>
      <c r="AK554">
        <v>0</v>
      </c>
      <c r="AL554">
        <v>0</v>
      </c>
      <c r="AM554">
        <v>0</v>
      </c>
      <c r="AN554">
        <v>0</v>
      </c>
      <c r="AO554">
        <v>0</v>
      </c>
      <c r="AP554">
        <v>0</v>
      </c>
      <c r="AQ554">
        <v>0</v>
      </c>
      <c r="AR554">
        <v>0</v>
      </c>
      <c r="AS554">
        <v>0</v>
      </c>
      <c r="AT554">
        <v>0</v>
      </c>
      <c r="AU554">
        <v>0</v>
      </c>
      <c r="AV554">
        <v>0</v>
      </c>
      <c r="AW554">
        <v>0</v>
      </c>
      <c r="AX554">
        <v>0</v>
      </c>
      <c r="AY554">
        <v>0</v>
      </c>
      <c r="AZ554">
        <v>0</v>
      </c>
      <c r="BA554">
        <v>0</v>
      </c>
      <c r="BB554">
        <v>0</v>
      </c>
      <c r="BC554">
        <v>0</v>
      </c>
      <c r="BD554">
        <v>0</v>
      </c>
      <c r="BE554">
        <v>0</v>
      </c>
      <c r="BF554">
        <v>0</v>
      </c>
      <c r="BG554">
        <v>0</v>
      </c>
      <c r="BH554">
        <v>0</v>
      </c>
      <c r="BI554">
        <v>0</v>
      </c>
      <c r="BJ554">
        <v>0</v>
      </c>
      <c r="BK554">
        <v>0</v>
      </c>
      <c r="BL554">
        <v>0</v>
      </c>
      <c r="BM554">
        <v>0</v>
      </c>
      <c r="BN554">
        <v>0</v>
      </c>
      <c r="BO554">
        <v>8337</v>
      </c>
      <c r="BP554">
        <v>1</v>
      </c>
      <c r="BQ554">
        <v>0</v>
      </c>
      <c r="BR554">
        <v>0</v>
      </c>
      <c r="BS554">
        <v>0</v>
      </c>
      <c r="BT554">
        <v>0</v>
      </c>
      <c r="BU554">
        <v>0</v>
      </c>
      <c r="BV554">
        <v>0</v>
      </c>
      <c r="BW554">
        <v>0</v>
      </c>
      <c r="BX554">
        <v>0</v>
      </c>
      <c r="BY554">
        <v>8338</v>
      </c>
    </row>
    <row r="555" spans="1:77" hidden="1" x14ac:dyDescent="0.25">
      <c r="A555" t="str">
        <f t="shared" si="16"/>
        <v>201211 Törvényhozók, igazgatási és érdek-képviseleti vezetőkI4 Szakmunkásképző iskola</v>
      </c>
      <c r="B555" t="str">
        <f t="shared" si="17"/>
        <v>201211 Törvényhozók, igazgatási és érdek-képviseleti vezetőkI4 Szakmunkásképző iskola</v>
      </c>
      <c r="C555">
        <v>2644</v>
      </c>
      <c r="D555" t="s">
        <v>168</v>
      </c>
      <c r="E555" t="s">
        <v>169</v>
      </c>
      <c r="F555" s="4" t="s">
        <v>171</v>
      </c>
      <c r="G555">
        <v>0</v>
      </c>
      <c r="H555" t="s">
        <v>160</v>
      </c>
      <c r="I555">
        <v>615</v>
      </c>
      <c r="J555">
        <v>4</v>
      </c>
      <c r="K555" t="s">
        <v>71</v>
      </c>
      <c r="L555" t="s">
        <v>111</v>
      </c>
      <c r="M555">
        <v>0</v>
      </c>
      <c r="N555">
        <v>0</v>
      </c>
      <c r="O555">
        <v>0</v>
      </c>
      <c r="P555">
        <v>0</v>
      </c>
      <c r="Q555">
        <v>0</v>
      </c>
      <c r="R555">
        <v>0</v>
      </c>
      <c r="S555">
        <v>0</v>
      </c>
      <c r="T555">
        <v>0</v>
      </c>
      <c r="U555">
        <v>0</v>
      </c>
      <c r="V555">
        <v>0</v>
      </c>
      <c r="W555">
        <v>0</v>
      </c>
      <c r="X555">
        <v>0</v>
      </c>
      <c r="Y555">
        <v>0</v>
      </c>
      <c r="Z555">
        <v>0</v>
      </c>
      <c r="AA555">
        <v>0</v>
      </c>
      <c r="AB555">
        <v>0</v>
      </c>
      <c r="AC555">
        <v>0</v>
      </c>
      <c r="AD555">
        <v>0</v>
      </c>
      <c r="AE555">
        <v>0</v>
      </c>
      <c r="AF555">
        <v>0</v>
      </c>
      <c r="AG555">
        <v>0</v>
      </c>
      <c r="AH555">
        <v>0</v>
      </c>
      <c r="AI555">
        <v>0</v>
      </c>
      <c r="AJ555">
        <v>0</v>
      </c>
      <c r="AK555">
        <v>0</v>
      </c>
      <c r="AL555">
        <v>0</v>
      </c>
      <c r="AM555">
        <v>0</v>
      </c>
      <c r="AN555">
        <v>0</v>
      </c>
      <c r="AO555">
        <v>0</v>
      </c>
      <c r="AP555">
        <v>0</v>
      </c>
      <c r="AQ555">
        <v>0</v>
      </c>
      <c r="AR555">
        <v>0</v>
      </c>
      <c r="AS555">
        <v>0</v>
      </c>
      <c r="AT555">
        <v>0</v>
      </c>
      <c r="AU555">
        <v>0</v>
      </c>
      <c r="AV555">
        <v>0</v>
      </c>
      <c r="AW555">
        <v>0</v>
      </c>
      <c r="AX555">
        <v>0</v>
      </c>
      <c r="AY555">
        <v>0</v>
      </c>
      <c r="AZ555">
        <v>0</v>
      </c>
      <c r="BA555">
        <v>0</v>
      </c>
      <c r="BB555">
        <v>0</v>
      </c>
      <c r="BC555">
        <v>0</v>
      </c>
      <c r="BD555">
        <v>0</v>
      </c>
      <c r="BE555">
        <v>0</v>
      </c>
      <c r="BF555">
        <v>0</v>
      </c>
      <c r="BG555">
        <v>0</v>
      </c>
      <c r="BH555">
        <v>0</v>
      </c>
      <c r="BI555">
        <v>0</v>
      </c>
      <c r="BJ555">
        <v>0</v>
      </c>
      <c r="BK555">
        <v>0</v>
      </c>
      <c r="BL555">
        <v>0</v>
      </c>
      <c r="BM555">
        <v>0</v>
      </c>
      <c r="BN555">
        <v>0</v>
      </c>
      <c r="BO555">
        <v>136</v>
      </c>
      <c r="BP555">
        <v>1</v>
      </c>
      <c r="BQ555">
        <v>0</v>
      </c>
      <c r="BR555">
        <v>0</v>
      </c>
      <c r="BS555">
        <v>0</v>
      </c>
      <c r="BT555">
        <v>0</v>
      </c>
      <c r="BU555">
        <v>0</v>
      </c>
      <c r="BV555">
        <v>0</v>
      </c>
      <c r="BW555">
        <v>0</v>
      </c>
      <c r="BX555">
        <v>0</v>
      </c>
      <c r="BY555">
        <v>137</v>
      </c>
    </row>
    <row r="556" spans="1:77" hidden="1" x14ac:dyDescent="0.25">
      <c r="A556" t="str">
        <f t="shared" si="16"/>
        <v>201212 Gazdasági, költségvetési szervezetek vezetőiI4 Szakmunkásképző iskola</v>
      </c>
      <c r="B556" t="str">
        <f t="shared" si="17"/>
        <v>201212 Gazdasági, költségvetési szervezetek vezetőiI4 Szakmunkásképző iskola</v>
      </c>
      <c r="C556">
        <v>2645</v>
      </c>
      <c r="D556" t="s">
        <v>168</v>
      </c>
      <c r="E556" t="s">
        <v>169</v>
      </c>
      <c r="F556" s="4" t="s">
        <v>171</v>
      </c>
      <c r="G556">
        <v>0</v>
      </c>
      <c r="H556" t="s">
        <v>160</v>
      </c>
      <c r="I556">
        <v>616</v>
      </c>
      <c r="J556">
        <v>5</v>
      </c>
      <c r="K556" t="s">
        <v>72</v>
      </c>
      <c r="L556" t="s">
        <v>112</v>
      </c>
      <c r="M556">
        <v>169</v>
      </c>
      <c r="N556">
        <v>0</v>
      </c>
      <c r="O556">
        <v>0</v>
      </c>
      <c r="P556">
        <v>0</v>
      </c>
      <c r="Q556">
        <v>56</v>
      </c>
      <c r="R556">
        <v>44</v>
      </c>
      <c r="S556">
        <v>41</v>
      </c>
      <c r="T556">
        <v>0</v>
      </c>
      <c r="U556">
        <v>11</v>
      </c>
      <c r="V556">
        <v>2</v>
      </c>
      <c r="W556">
        <v>0</v>
      </c>
      <c r="X556">
        <v>0</v>
      </c>
      <c r="Y556">
        <v>24.5</v>
      </c>
      <c r="Z556">
        <v>8.5</v>
      </c>
      <c r="AA556">
        <v>10</v>
      </c>
      <c r="AB556">
        <v>56</v>
      </c>
      <c r="AC556">
        <v>0</v>
      </c>
      <c r="AD556">
        <v>5.5</v>
      </c>
      <c r="AE556">
        <v>11</v>
      </c>
      <c r="AF556">
        <v>0</v>
      </c>
      <c r="AG556">
        <v>69</v>
      </c>
      <c r="AH556">
        <v>67</v>
      </c>
      <c r="AI556">
        <v>0</v>
      </c>
      <c r="AJ556">
        <v>0</v>
      </c>
      <c r="AK556">
        <v>0</v>
      </c>
      <c r="AL556">
        <v>39</v>
      </c>
      <c r="AM556">
        <v>832</v>
      </c>
      <c r="AN556">
        <v>275.5</v>
      </c>
      <c r="AO556">
        <v>161.5</v>
      </c>
      <c r="AP556">
        <v>368</v>
      </c>
      <c r="AQ556">
        <v>224</v>
      </c>
      <c r="AR556">
        <v>22.5</v>
      </c>
      <c r="AS556">
        <v>23</v>
      </c>
      <c r="AT556">
        <v>21</v>
      </c>
      <c r="AU556">
        <v>0</v>
      </c>
      <c r="AV556">
        <v>116</v>
      </c>
      <c r="AW556">
        <v>0</v>
      </c>
      <c r="AX556">
        <v>0</v>
      </c>
      <c r="AY556">
        <v>0</v>
      </c>
      <c r="AZ556">
        <v>0</v>
      </c>
      <c r="BA556">
        <v>0</v>
      </c>
      <c r="BB556">
        <v>0</v>
      </c>
      <c r="BC556">
        <v>0</v>
      </c>
      <c r="BD556">
        <v>5</v>
      </c>
      <c r="BE556">
        <v>0</v>
      </c>
      <c r="BF556">
        <v>54.5</v>
      </c>
      <c r="BG556">
        <v>39</v>
      </c>
      <c r="BH556">
        <v>11</v>
      </c>
      <c r="BI556">
        <v>0</v>
      </c>
      <c r="BJ556">
        <v>0</v>
      </c>
      <c r="BK556">
        <v>21</v>
      </c>
      <c r="BL556">
        <v>12.5</v>
      </c>
      <c r="BM556">
        <v>17.5</v>
      </c>
      <c r="BN556">
        <v>159</v>
      </c>
      <c r="BO556">
        <v>5</v>
      </c>
      <c r="BP556">
        <v>45</v>
      </c>
      <c r="BQ556">
        <v>43</v>
      </c>
      <c r="BR556">
        <v>5</v>
      </c>
      <c r="BS556">
        <v>0</v>
      </c>
      <c r="BT556">
        <v>1</v>
      </c>
      <c r="BU556">
        <v>0</v>
      </c>
      <c r="BV556">
        <v>92.5</v>
      </c>
      <c r="BW556">
        <v>111</v>
      </c>
      <c r="BX556">
        <v>0</v>
      </c>
      <c r="BY556">
        <v>3279</v>
      </c>
    </row>
    <row r="557" spans="1:77" hidden="1" x14ac:dyDescent="0.25">
      <c r="A557" t="str">
        <f t="shared" si="16"/>
        <v>201213 Termelési és szolgáltatást nyújtó egységek vezetőiI4 Szakmunkásképző iskola</v>
      </c>
      <c r="B557" t="str">
        <f t="shared" si="17"/>
        <v>201213 Termelési és szolgáltatást nyújtó egységek vezetőiI4 Szakmunkásképző iskola</v>
      </c>
      <c r="C557">
        <v>2646</v>
      </c>
      <c r="D557" t="s">
        <v>168</v>
      </c>
      <c r="E557" t="s">
        <v>169</v>
      </c>
      <c r="F557" s="4" t="s">
        <v>171</v>
      </c>
      <c r="G557">
        <v>0</v>
      </c>
      <c r="H557" t="s">
        <v>160</v>
      </c>
      <c r="I557">
        <v>617</v>
      </c>
      <c r="J557">
        <v>6</v>
      </c>
      <c r="K557" t="s">
        <v>73</v>
      </c>
      <c r="L557" t="s">
        <v>113</v>
      </c>
      <c r="M557">
        <v>260.5</v>
      </c>
      <c r="N557">
        <v>21</v>
      </c>
      <c r="O557">
        <v>0</v>
      </c>
      <c r="P557">
        <v>15</v>
      </c>
      <c r="Q557">
        <v>204.5</v>
      </c>
      <c r="R557">
        <v>190.5</v>
      </c>
      <c r="S557">
        <v>82.5</v>
      </c>
      <c r="T557">
        <v>38</v>
      </c>
      <c r="U557">
        <v>0</v>
      </c>
      <c r="V557">
        <v>0</v>
      </c>
      <c r="W557">
        <v>17</v>
      </c>
      <c r="X557">
        <v>0</v>
      </c>
      <c r="Y557">
        <v>154</v>
      </c>
      <c r="Z557">
        <v>44</v>
      </c>
      <c r="AA557">
        <v>14</v>
      </c>
      <c r="AB557">
        <v>382</v>
      </c>
      <c r="AC557">
        <v>52</v>
      </c>
      <c r="AD557">
        <v>101.5</v>
      </c>
      <c r="AE557">
        <v>187</v>
      </c>
      <c r="AF557">
        <v>72.5</v>
      </c>
      <c r="AG557">
        <v>33</v>
      </c>
      <c r="AH557">
        <v>178.5</v>
      </c>
      <c r="AI557">
        <v>42</v>
      </c>
      <c r="AJ557">
        <v>67</v>
      </c>
      <c r="AK557">
        <v>26</v>
      </c>
      <c r="AL557">
        <v>39.5</v>
      </c>
      <c r="AM557">
        <v>1145.5</v>
      </c>
      <c r="AN557">
        <v>596</v>
      </c>
      <c r="AO557">
        <v>907</v>
      </c>
      <c r="AP557">
        <v>3969</v>
      </c>
      <c r="AQ557">
        <v>446.5</v>
      </c>
      <c r="AR557">
        <v>21</v>
      </c>
      <c r="AS557">
        <v>0</v>
      </c>
      <c r="AT557">
        <v>111</v>
      </c>
      <c r="AU557">
        <v>8.5</v>
      </c>
      <c r="AV557">
        <v>645</v>
      </c>
      <c r="AW557">
        <v>0</v>
      </c>
      <c r="AX557">
        <v>0</v>
      </c>
      <c r="AY557">
        <v>12</v>
      </c>
      <c r="AZ557">
        <v>80.5</v>
      </c>
      <c r="BA557">
        <v>27</v>
      </c>
      <c r="BB557">
        <v>0</v>
      </c>
      <c r="BC557">
        <v>7</v>
      </c>
      <c r="BD557">
        <v>228</v>
      </c>
      <c r="BE557">
        <v>0</v>
      </c>
      <c r="BF557">
        <v>71</v>
      </c>
      <c r="BG557">
        <v>11</v>
      </c>
      <c r="BH557">
        <v>25</v>
      </c>
      <c r="BI557">
        <v>10</v>
      </c>
      <c r="BJ557">
        <v>11</v>
      </c>
      <c r="BK557">
        <v>22</v>
      </c>
      <c r="BL557">
        <v>0</v>
      </c>
      <c r="BM557">
        <v>0</v>
      </c>
      <c r="BN557">
        <v>369</v>
      </c>
      <c r="BO557">
        <v>100</v>
      </c>
      <c r="BP557">
        <v>15</v>
      </c>
      <c r="BQ557">
        <v>6</v>
      </c>
      <c r="BR557">
        <v>60</v>
      </c>
      <c r="BS557">
        <v>31</v>
      </c>
      <c r="BT557">
        <v>2</v>
      </c>
      <c r="BU557">
        <v>0</v>
      </c>
      <c r="BV557">
        <v>0</v>
      </c>
      <c r="BW557">
        <v>57</v>
      </c>
      <c r="BX557">
        <v>0</v>
      </c>
      <c r="BY557">
        <v>11216</v>
      </c>
    </row>
    <row r="558" spans="1:77" hidden="1" x14ac:dyDescent="0.25">
      <c r="A558" t="str">
        <f t="shared" si="16"/>
        <v>201214 Gazdasági tevékenységet segítő egységek vezetőiI4 Szakmunkásképző iskola</v>
      </c>
      <c r="B558" t="str">
        <f t="shared" si="17"/>
        <v>201214 Gazdasági tevékenységet segítő egységek vezetőiI4 Szakmunkásképző iskola</v>
      </c>
      <c r="C558">
        <v>2647</v>
      </c>
      <c r="D558" t="s">
        <v>168</v>
      </c>
      <c r="E558" t="s">
        <v>169</v>
      </c>
      <c r="F558" s="4" t="s">
        <v>171</v>
      </c>
      <c r="G558">
        <v>0</v>
      </c>
      <c r="H558" t="s">
        <v>160</v>
      </c>
      <c r="I558">
        <v>618</v>
      </c>
      <c r="J558">
        <v>7</v>
      </c>
      <c r="K558" t="s">
        <v>74</v>
      </c>
      <c r="L558" t="s">
        <v>114</v>
      </c>
      <c r="M558">
        <v>1</v>
      </c>
      <c r="N558">
        <v>0</v>
      </c>
      <c r="O558">
        <v>0</v>
      </c>
      <c r="P558">
        <v>0</v>
      </c>
      <c r="Q558">
        <v>13</v>
      </c>
      <c r="R558">
        <v>16</v>
      </c>
      <c r="S558">
        <v>21</v>
      </c>
      <c r="T558">
        <v>0</v>
      </c>
      <c r="U558">
        <v>0</v>
      </c>
      <c r="V558">
        <v>0</v>
      </c>
      <c r="W558">
        <v>0</v>
      </c>
      <c r="X558">
        <v>7</v>
      </c>
      <c r="Y558">
        <v>25</v>
      </c>
      <c r="Z558">
        <v>0</v>
      </c>
      <c r="AA558">
        <v>0</v>
      </c>
      <c r="AB558">
        <v>0</v>
      </c>
      <c r="AC558">
        <v>28</v>
      </c>
      <c r="AD558">
        <v>80</v>
      </c>
      <c r="AE558">
        <v>5</v>
      </c>
      <c r="AF558">
        <v>20</v>
      </c>
      <c r="AG558">
        <v>7</v>
      </c>
      <c r="AH558">
        <v>0</v>
      </c>
      <c r="AI558">
        <v>11</v>
      </c>
      <c r="AJ558">
        <v>0</v>
      </c>
      <c r="AK558">
        <v>16</v>
      </c>
      <c r="AL558">
        <v>4</v>
      </c>
      <c r="AM558">
        <v>63</v>
      </c>
      <c r="AN558">
        <v>26</v>
      </c>
      <c r="AO558">
        <v>33</v>
      </c>
      <c r="AP558">
        <v>106.5</v>
      </c>
      <c r="AQ558">
        <v>15</v>
      </c>
      <c r="AR558">
        <v>5</v>
      </c>
      <c r="AS558">
        <v>0</v>
      </c>
      <c r="AT558">
        <v>0</v>
      </c>
      <c r="AU558">
        <v>0</v>
      </c>
      <c r="AV558">
        <v>6</v>
      </c>
      <c r="AW558">
        <v>0</v>
      </c>
      <c r="AX558">
        <v>0</v>
      </c>
      <c r="AY558">
        <v>0</v>
      </c>
      <c r="AZ558">
        <v>0</v>
      </c>
      <c r="BA558">
        <v>0</v>
      </c>
      <c r="BB558">
        <v>0</v>
      </c>
      <c r="BC558">
        <v>0</v>
      </c>
      <c r="BD558">
        <v>61.5</v>
      </c>
      <c r="BE558">
        <v>0</v>
      </c>
      <c r="BF558">
        <v>0</v>
      </c>
      <c r="BG558">
        <v>0</v>
      </c>
      <c r="BH558">
        <v>42</v>
      </c>
      <c r="BI558">
        <v>0</v>
      </c>
      <c r="BJ558">
        <v>11</v>
      </c>
      <c r="BK558">
        <v>0</v>
      </c>
      <c r="BL558">
        <v>0</v>
      </c>
      <c r="BM558">
        <v>0</v>
      </c>
      <c r="BN558">
        <v>31.5</v>
      </c>
      <c r="BO558">
        <v>25</v>
      </c>
      <c r="BP558">
        <v>1</v>
      </c>
      <c r="BQ558">
        <v>1</v>
      </c>
      <c r="BR558">
        <v>4</v>
      </c>
      <c r="BS558">
        <v>11</v>
      </c>
      <c r="BT558">
        <v>1</v>
      </c>
      <c r="BU558">
        <v>0</v>
      </c>
      <c r="BV558">
        <v>0</v>
      </c>
      <c r="BW558">
        <v>11</v>
      </c>
      <c r="BX558">
        <v>0</v>
      </c>
      <c r="BY558">
        <v>708.5</v>
      </c>
    </row>
    <row r="559" spans="1:77" hidden="1" x14ac:dyDescent="0.25">
      <c r="A559" t="str">
        <f t="shared" si="16"/>
        <v>201221 Műszaki, informatikai és természettudományi foglalkozásokI4 Szakmunkásképző iskola</v>
      </c>
      <c r="B559" t="str">
        <f t="shared" si="17"/>
        <v>201221 Műszaki, informatikai és természettudományi foglalkozásokI4 Szakmunkásképző iskola</v>
      </c>
      <c r="C559">
        <v>2648</v>
      </c>
      <c r="D559" t="s">
        <v>168</v>
      </c>
      <c r="E559" t="s">
        <v>169</v>
      </c>
      <c r="F559" s="4" t="s">
        <v>171</v>
      </c>
      <c r="G559">
        <v>0</v>
      </c>
      <c r="H559" t="s">
        <v>160</v>
      </c>
      <c r="I559">
        <v>619</v>
      </c>
      <c r="J559">
        <v>8</v>
      </c>
      <c r="K559" t="s">
        <v>75</v>
      </c>
      <c r="L559" t="s">
        <v>115</v>
      </c>
      <c r="M559">
        <v>0</v>
      </c>
      <c r="N559">
        <v>0</v>
      </c>
      <c r="O559">
        <v>0</v>
      </c>
      <c r="P559">
        <v>0</v>
      </c>
      <c r="Q559">
        <v>0</v>
      </c>
      <c r="R559">
        <v>0</v>
      </c>
      <c r="S559">
        <v>0</v>
      </c>
      <c r="T559">
        <v>0</v>
      </c>
      <c r="U559">
        <v>36</v>
      </c>
      <c r="V559">
        <v>0</v>
      </c>
      <c r="W559">
        <v>0</v>
      </c>
      <c r="X559">
        <v>0</v>
      </c>
      <c r="Y559">
        <v>0</v>
      </c>
      <c r="Z559">
        <v>0</v>
      </c>
      <c r="AA559">
        <v>0</v>
      </c>
      <c r="AB559">
        <v>0</v>
      </c>
      <c r="AC559">
        <v>10</v>
      </c>
      <c r="AD559">
        <v>0</v>
      </c>
      <c r="AE559">
        <v>0</v>
      </c>
      <c r="AF559">
        <v>0</v>
      </c>
      <c r="AG559">
        <v>0</v>
      </c>
      <c r="AH559">
        <v>0</v>
      </c>
      <c r="AI559">
        <v>0</v>
      </c>
      <c r="AJ559">
        <v>0</v>
      </c>
      <c r="AK559">
        <v>12</v>
      </c>
      <c r="AL559">
        <v>0</v>
      </c>
      <c r="AM559">
        <v>0</v>
      </c>
      <c r="AN559">
        <v>15</v>
      </c>
      <c r="AO559">
        <v>0</v>
      </c>
      <c r="AP559">
        <v>0</v>
      </c>
      <c r="AQ559">
        <v>0</v>
      </c>
      <c r="AR559">
        <v>0</v>
      </c>
      <c r="AS559">
        <v>0</v>
      </c>
      <c r="AT559">
        <v>0</v>
      </c>
      <c r="AU559">
        <v>0</v>
      </c>
      <c r="AV559">
        <v>0</v>
      </c>
      <c r="AW559">
        <v>0</v>
      </c>
      <c r="AX559">
        <v>3.1</v>
      </c>
      <c r="AY559">
        <v>0</v>
      </c>
      <c r="AZ559">
        <v>152.25</v>
      </c>
      <c r="BA559">
        <v>0</v>
      </c>
      <c r="BB559">
        <v>22</v>
      </c>
      <c r="BC559">
        <v>0</v>
      </c>
      <c r="BD559">
        <v>0</v>
      </c>
      <c r="BE559">
        <v>0</v>
      </c>
      <c r="BF559">
        <v>0</v>
      </c>
      <c r="BG559">
        <v>0</v>
      </c>
      <c r="BH559">
        <v>0</v>
      </c>
      <c r="BI559">
        <v>0</v>
      </c>
      <c r="BJ559">
        <v>0</v>
      </c>
      <c r="BK559">
        <v>0</v>
      </c>
      <c r="BL559">
        <v>0</v>
      </c>
      <c r="BM559">
        <v>0</v>
      </c>
      <c r="BN559">
        <v>8</v>
      </c>
      <c r="BO559">
        <v>50</v>
      </c>
      <c r="BP559">
        <v>4</v>
      </c>
      <c r="BQ559">
        <v>3</v>
      </c>
      <c r="BR559">
        <v>1</v>
      </c>
      <c r="BS559">
        <v>1</v>
      </c>
      <c r="BT559">
        <v>0</v>
      </c>
      <c r="BU559">
        <v>0</v>
      </c>
      <c r="BV559">
        <v>0</v>
      </c>
      <c r="BW559">
        <v>0</v>
      </c>
      <c r="BX559">
        <v>0</v>
      </c>
      <c r="BY559">
        <v>317.35000000000002</v>
      </c>
    </row>
    <row r="560" spans="1:77" hidden="1" x14ac:dyDescent="0.25">
      <c r="A560" t="str">
        <f t="shared" si="16"/>
        <v>201222 Egészségügyi foglalkozások (felsőfokú képzettséghez kapcsolódó)I4 Szakmunkásképző iskola</v>
      </c>
      <c r="B560" t="str">
        <f t="shared" si="17"/>
        <v>201222 Egészségügyi foglalkozások (felsőfokú képzettséghez kapcsolódó)I4 Szakmunkásképző iskola</v>
      </c>
      <c r="C560">
        <v>2649</v>
      </c>
      <c r="D560" t="s">
        <v>168</v>
      </c>
      <c r="E560" t="s">
        <v>169</v>
      </c>
      <c r="F560" s="4" t="s">
        <v>171</v>
      </c>
      <c r="G560">
        <v>0</v>
      </c>
      <c r="H560" t="s">
        <v>160</v>
      </c>
      <c r="I560">
        <v>620</v>
      </c>
      <c r="J560">
        <v>9</v>
      </c>
      <c r="K560" t="s">
        <v>76</v>
      </c>
      <c r="L560" t="s">
        <v>116</v>
      </c>
      <c r="M560">
        <v>0</v>
      </c>
      <c r="N560">
        <v>0</v>
      </c>
      <c r="O560">
        <v>0</v>
      </c>
      <c r="P560">
        <v>0</v>
      </c>
      <c r="Q560">
        <v>0</v>
      </c>
      <c r="R560">
        <v>0</v>
      </c>
      <c r="S560">
        <v>0</v>
      </c>
      <c r="T560">
        <v>0</v>
      </c>
      <c r="U560">
        <v>0</v>
      </c>
      <c r="V560">
        <v>0</v>
      </c>
      <c r="W560">
        <v>0</v>
      </c>
      <c r="X560">
        <v>0</v>
      </c>
      <c r="Y560">
        <v>0</v>
      </c>
      <c r="Z560">
        <v>0</v>
      </c>
      <c r="AA560">
        <v>0</v>
      </c>
      <c r="AB560">
        <v>0</v>
      </c>
      <c r="AC560">
        <v>0</v>
      </c>
      <c r="AD560">
        <v>0</v>
      </c>
      <c r="AE560">
        <v>0</v>
      </c>
      <c r="AF560">
        <v>0</v>
      </c>
      <c r="AG560">
        <v>0</v>
      </c>
      <c r="AH560">
        <v>0</v>
      </c>
      <c r="AI560">
        <v>0</v>
      </c>
      <c r="AJ560">
        <v>0</v>
      </c>
      <c r="AK560">
        <v>0</v>
      </c>
      <c r="AL560">
        <v>0</v>
      </c>
      <c r="AM560">
        <v>0</v>
      </c>
      <c r="AN560">
        <v>0</v>
      </c>
      <c r="AO560">
        <v>0</v>
      </c>
      <c r="AP560">
        <v>0</v>
      </c>
      <c r="AQ560">
        <v>0</v>
      </c>
      <c r="AR560">
        <v>0</v>
      </c>
      <c r="AS560">
        <v>0</v>
      </c>
      <c r="AT560">
        <v>0</v>
      </c>
      <c r="AU560">
        <v>0</v>
      </c>
      <c r="AV560">
        <v>0</v>
      </c>
      <c r="AW560">
        <v>0</v>
      </c>
      <c r="AX560">
        <v>0</v>
      </c>
      <c r="AY560">
        <v>0</v>
      </c>
      <c r="AZ560">
        <v>0</v>
      </c>
      <c r="BA560">
        <v>0</v>
      </c>
      <c r="BB560">
        <v>0</v>
      </c>
      <c r="BC560">
        <v>0</v>
      </c>
      <c r="BD560">
        <v>0</v>
      </c>
      <c r="BE560">
        <v>0</v>
      </c>
      <c r="BF560">
        <v>0</v>
      </c>
      <c r="BG560">
        <v>0</v>
      </c>
      <c r="BH560">
        <v>0</v>
      </c>
      <c r="BI560">
        <v>0</v>
      </c>
      <c r="BJ560">
        <v>0</v>
      </c>
      <c r="BK560">
        <v>0</v>
      </c>
      <c r="BL560">
        <v>0</v>
      </c>
      <c r="BM560">
        <v>0</v>
      </c>
      <c r="BN560">
        <v>0</v>
      </c>
      <c r="BO560">
        <v>1</v>
      </c>
      <c r="BP560">
        <v>0</v>
      </c>
      <c r="BQ560">
        <v>1</v>
      </c>
      <c r="BR560">
        <v>0</v>
      </c>
      <c r="BS560">
        <v>0</v>
      </c>
      <c r="BT560">
        <v>0</v>
      </c>
      <c r="BU560">
        <v>0</v>
      </c>
      <c r="BV560">
        <v>0</v>
      </c>
      <c r="BW560">
        <v>0</v>
      </c>
      <c r="BX560">
        <v>0</v>
      </c>
      <c r="BY560">
        <v>2</v>
      </c>
    </row>
    <row r="561" spans="1:77" hidden="1" x14ac:dyDescent="0.25">
      <c r="A561" t="str">
        <f t="shared" si="16"/>
        <v>201223 Szociális szolgáltatási foglalkozások (felsőfokú képzettséghez kapcsolódó)I4 Szakmunkásképző iskola</v>
      </c>
      <c r="B561" t="str">
        <f t="shared" si="17"/>
        <v>201223 Szociális szolgáltatási foglalkozások (felsőfokú képzettséghez kapcsolódó)I4 Szakmunkásképző iskola</v>
      </c>
      <c r="C561">
        <v>2650</v>
      </c>
      <c r="D561" t="s">
        <v>168</v>
      </c>
      <c r="E561" t="s">
        <v>169</v>
      </c>
      <c r="F561" s="4" t="s">
        <v>171</v>
      </c>
      <c r="G561">
        <v>0</v>
      </c>
      <c r="H561" t="s">
        <v>160</v>
      </c>
      <c r="I561">
        <v>621</v>
      </c>
      <c r="J561">
        <v>10</v>
      </c>
      <c r="K561" t="s">
        <v>77</v>
      </c>
      <c r="L561" t="s">
        <v>117</v>
      </c>
      <c r="M561">
        <v>0</v>
      </c>
      <c r="N561">
        <v>0</v>
      </c>
      <c r="O561">
        <v>0</v>
      </c>
      <c r="P561">
        <v>0</v>
      </c>
      <c r="Q561">
        <v>0</v>
      </c>
      <c r="R561">
        <v>0</v>
      </c>
      <c r="S561">
        <v>0</v>
      </c>
      <c r="T561">
        <v>0</v>
      </c>
      <c r="U561">
        <v>0</v>
      </c>
      <c r="V561">
        <v>0</v>
      </c>
      <c r="W561">
        <v>0</v>
      </c>
      <c r="X561">
        <v>0</v>
      </c>
      <c r="Y561">
        <v>0</v>
      </c>
      <c r="Z561">
        <v>0</v>
      </c>
      <c r="AA561">
        <v>0</v>
      </c>
      <c r="AB561">
        <v>0</v>
      </c>
      <c r="AC561">
        <v>0</v>
      </c>
      <c r="AD561">
        <v>0</v>
      </c>
      <c r="AE561">
        <v>0</v>
      </c>
      <c r="AF561">
        <v>0</v>
      </c>
      <c r="AG561">
        <v>0</v>
      </c>
      <c r="AH561">
        <v>0</v>
      </c>
      <c r="AI561">
        <v>0</v>
      </c>
      <c r="AJ561">
        <v>0</v>
      </c>
      <c r="AK561">
        <v>0</v>
      </c>
      <c r="AL561">
        <v>0</v>
      </c>
      <c r="AM561">
        <v>0</v>
      </c>
      <c r="AN561">
        <v>0</v>
      </c>
      <c r="AO561">
        <v>0</v>
      </c>
      <c r="AP561">
        <v>0</v>
      </c>
      <c r="AQ561">
        <v>0</v>
      </c>
      <c r="AR561">
        <v>0</v>
      </c>
      <c r="AS561">
        <v>0</v>
      </c>
      <c r="AT561">
        <v>0</v>
      </c>
      <c r="AU561">
        <v>0</v>
      </c>
      <c r="AV561">
        <v>0</v>
      </c>
      <c r="AW561">
        <v>0</v>
      </c>
      <c r="AX561">
        <v>0</v>
      </c>
      <c r="AY561">
        <v>0</v>
      </c>
      <c r="AZ561">
        <v>0</v>
      </c>
      <c r="BA561">
        <v>0</v>
      </c>
      <c r="BB561">
        <v>0</v>
      </c>
      <c r="BC561">
        <v>0</v>
      </c>
      <c r="BD561">
        <v>0</v>
      </c>
      <c r="BE561">
        <v>0</v>
      </c>
      <c r="BF561">
        <v>0</v>
      </c>
      <c r="BG561">
        <v>0</v>
      </c>
      <c r="BH561">
        <v>0</v>
      </c>
      <c r="BI561">
        <v>0</v>
      </c>
      <c r="BJ561">
        <v>0</v>
      </c>
      <c r="BK561">
        <v>0</v>
      </c>
      <c r="BL561">
        <v>0</v>
      </c>
      <c r="BM561">
        <v>0</v>
      </c>
      <c r="BN561">
        <v>0</v>
      </c>
      <c r="BO561">
        <v>0</v>
      </c>
      <c r="BP561">
        <v>0</v>
      </c>
      <c r="BQ561">
        <v>0</v>
      </c>
      <c r="BR561">
        <v>0</v>
      </c>
      <c r="BS561">
        <v>0</v>
      </c>
      <c r="BT561">
        <v>0</v>
      </c>
      <c r="BU561">
        <v>0</v>
      </c>
      <c r="BV561">
        <v>0</v>
      </c>
      <c r="BW561">
        <v>0</v>
      </c>
      <c r="BX561">
        <v>0</v>
      </c>
      <c r="BY561">
        <v>0</v>
      </c>
    </row>
    <row r="562" spans="1:77" hidden="1" x14ac:dyDescent="0.25">
      <c r="A562" t="str">
        <f t="shared" si="16"/>
        <v>201224 Oktatók, pedagógusokI4 Szakmunkásképző iskola</v>
      </c>
      <c r="B562" t="str">
        <f t="shared" si="17"/>
        <v>201224 Oktatók, pedagógusokI4 Szakmunkásképző iskola</v>
      </c>
      <c r="C562">
        <v>2651</v>
      </c>
      <c r="D562" t="s">
        <v>168</v>
      </c>
      <c r="E562" t="s">
        <v>169</v>
      </c>
      <c r="F562" s="4" t="s">
        <v>171</v>
      </c>
      <c r="G562">
        <v>0</v>
      </c>
      <c r="H562" t="s">
        <v>160</v>
      </c>
      <c r="I562">
        <v>622</v>
      </c>
      <c r="J562">
        <v>11</v>
      </c>
      <c r="K562" t="s">
        <v>78</v>
      </c>
      <c r="L562" t="s">
        <v>118</v>
      </c>
      <c r="M562">
        <v>0</v>
      </c>
      <c r="N562">
        <v>0</v>
      </c>
      <c r="O562">
        <v>0</v>
      </c>
      <c r="P562">
        <v>0</v>
      </c>
      <c r="Q562">
        <v>10</v>
      </c>
      <c r="R562">
        <v>0</v>
      </c>
      <c r="S562">
        <v>5</v>
      </c>
      <c r="T562">
        <v>0</v>
      </c>
      <c r="U562">
        <v>0</v>
      </c>
      <c r="V562">
        <v>0</v>
      </c>
      <c r="W562">
        <v>0</v>
      </c>
      <c r="X562">
        <v>0</v>
      </c>
      <c r="Y562">
        <v>0</v>
      </c>
      <c r="Z562">
        <v>0</v>
      </c>
      <c r="AA562">
        <v>0</v>
      </c>
      <c r="AB562">
        <v>0</v>
      </c>
      <c r="AC562">
        <v>0</v>
      </c>
      <c r="AD562">
        <v>0</v>
      </c>
      <c r="AE562">
        <v>0</v>
      </c>
      <c r="AF562">
        <v>0</v>
      </c>
      <c r="AG562">
        <v>0</v>
      </c>
      <c r="AH562">
        <v>0</v>
      </c>
      <c r="AI562">
        <v>0</v>
      </c>
      <c r="AJ562">
        <v>0</v>
      </c>
      <c r="AK562">
        <v>0</v>
      </c>
      <c r="AL562">
        <v>0</v>
      </c>
      <c r="AM562">
        <v>0</v>
      </c>
      <c r="AN562">
        <v>0</v>
      </c>
      <c r="AO562">
        <v>0</v>
      </c>
      <c r="AP562">
        <v>0</v>
      </c>
      <c r="AQ562">
        <v>0</v>
      </c>
      <c r="AR562">
        <v>0</v>
      </c>
      <c r="AS562">
        <v>0</v>
      </c>
      <c r="AT562">
        <v>0</v>
      </c>
      <c r="AU562">
        <v>0</v>
      </c>
      <c r="AV562">
        <v>10</v>
      </c>
      <c r="AW562">
        <v>0</v>
      </c>
      <c r="AX562">
        <v>0</v>
      </c>
      <c r="AY562">
        <v>0</v>
      </c>
      <c r="AZ562">
        <v>0</v>
      </c>
      <c r="BA562">
        <v>0</v>
      </c>
      <c r="BB562">
        <v>0</v>
      </c>
      <c r="BC562">
        <v>0</v>
      </c>
      <c r="BD562">
        <v>0</v>
      </c>
      <c r="BE562">
        <v>0</v>
      </c>
      <c r="BF562">
        <v>0</v>
      </c>
      <c r="BG562">
        <v>0</v>
      </c>
      <c r="BH562">
        <v>0</v>
      </c>
      <c r="BI562">
        <v>0</v>
      </c>
      <c r="BJ562">
        <v>0</v>
      </c>
      <c r="BK562">
        <v>0</v>
      </c>
      <c r="BL562">
        <v>0</v>
      </c>
      <c r="BM562">
        <v>0</v>
      </c>
      <c r="BN562">
        <v>0</v>
      </c>
      <c r="BO562">
        <v>8</v>
      </c>
      <c r="BP562">
        <v>333</v>
      </c>
      <c r="BQ562">
        <v>0</v>
      </c>
      <c r="BR562">
        <v>113</v>
      </c>
      <c r="BS562">
        <v>0</v>
      </c>
      <c r="BT562">
        <v>11</v>
      </c>
      <c r="BU562">
        <v>0</v>
      </c>
      <c r="BV562">
        <v>0</v>
      </c>
      <c r="BW562">
        <v>0</v>
      </c>
      <c r="BX562">
        <v>0</v>
      </c>
      <c r="BY562">
        <v>490</v>
      </c>
    </row>
    <row r="563" spans="1:77" hidden="1" x14ac:dyDescent="0.25">
      <c r="A563" t="str">
        <f t="shared" si="16"/>
        <v>201225 Gazdálkodási jellegű foglalkozásokI4 Szakmunkásképző iskola</v>
      </c>
      <c r="B563" t="str">
        <f t="shared" si="17"/>
        <v>201225 Gazdálkodási jellegű foglalkozásokI4 Szakmunkásképző iskola</v>
      </c>
      <c r="C563">
        <v>2652</v>
      </c>
      <c r="D563" t="s">
        <v>168</v>
      </c>
      <c r="E563" t="s">
        <v>169</v>
      </c>
      <c r="F563" s="4" t="s">
        <v>171</v>
      </c>
      <c r="G563">
        <v>0</v>
      </c>
      <c r="H563" t="s">
        <v>160</v>
      </c>
      <c r="I563">
        <v>623</v>
      </c>
      <c r="J563">
        <v>12</v>
      </c>
      <c r="K563" t="s">
        <v>79</v>
      </c>
      <c r="L563" t="s">
        <v>119</v>
      </c>
      <c r="M563">
        <v>0</v>
      </c>
      <c r="N563">
        <v>0</v>
      </c>
      <c r="O563">
        <v>0</v>
      </c>
      <c r="P563">
        <v>0</v>
      </c>
      <c r="Q563">
        <v>0</v>
      </c>
      <c r="R563">
        <v>0</v>
      </c>
      <c r="S563">
        <v>0</v>
      </c>
      <c r="T563">
        <v>0</v>
      </c>
      <c r="U563">
        <v>0</v>
      </c>
      <c r="V563">
        <v>0</v>
      </c>
      <c r="W563">
        <v>0</v>
      </c>
      <c r="X563">
        <v>0</v>
      </c>
      <c r="Y563">
        <v>0</v>
      </c>
      <c r="Z563">
        <v>0</v>
      </c>
      <c r="AA563">
        <v>0</v>
      </c>
      <c r="AB563">
        <v>0</v>
      </c>
      <c r="AC563">
        <v>0</v>
      </c>
      <c r="AD563">
        <v>0</v>
      </c>
      <c r="AE563">
        <v>0</v>
      </c>
      <c r="AF563">
        <v>0</v>
      </c>
      <c r="AG563">
        <v>0</v>
      </c>
      <c r="AH563">
        <v>0</v>
      </c>
      <c r="AI563">
        <v>0</v>
      </c>
      <c r="AJ563">
        <v>0</v>
      </c>
      <c r="AK563">
        <v>0</v>
      </c>
      <c r="AL563">
        <v>0</v>
      </c>
      <c r="AM563">
        <v>11</v>
      </c>
      <c r="AN563">
        <v>0</v>
      </c>
      <c r="AO563">
        <v>0</v>
      </c>
      <c r="AP563">
        <v>0</v>
      </c>
      <c r="AQ563">
        <v>0</v>
      </c>
      <c r="AR563">
        <v>0</v>
      </c>
      <c r="AS563">
        <v>0</v>
      </c>
      <c r="AT563">
        <v>0</v>
      </c>
      <c r="AU563">
        <v>0</v>
      </c>
      <c r="AV563">
        <v>0</v>
      </c>
      <c r="AW563">
        <v>0</v>
      </c>
      <c r="AX563">
        <v>0</v>
      </c>
      <c r="AY563">
        <v>0</v>
      </c>
      <c r="AZ563">
        <v>0</v>
      </c>
      <c r="BA563">
        <v>0</v>
      </c>
      <c r="BB563">
        <v>0</v>
      </c>
      <c r="BC563">
        <v>0</v>
      </c>
      <c r="BD563">
        <v>0</v>
      </c>
      <c r="BE563">
        <v>0</v>
      </c>
      <c r="BF563">
        <v>0</v>
      </c>
      <c r="BG563">
        <v>0</v>
      </c>
      <c r="BH563">
        <v>0</v>
      </c>
      <c r="BI563">
        <v>0</v>
      </c>
      <c r="BJ563">
        <v>0</v>
      </c>
      <c r="BK563">
        <v>0</v>
      </c>
      <c r="BL563">
        <v>0</v>
      </c>
      <c r="BM563">
        <v>0</v>
      </c>
      <c r="BN563">
        <v>0</v>
      </c>
      <c r="BO563">
        <v>17</v>
      </c>
      <c r="BP563">
        <v>0</v>
      </c>
      <c r="BQ563">
        <v>0</v>
      </c>
      <c r="BR563">
        <v>1</v>
      </c>
      <c r="BS563">
        <v>0</v>
      </c>
      <c r="BT563">
        <v>0</v>
      </c>
      <c r="BU563">
        <v>0</v>
      </c>
      <c r="BV563">
        <v>0</v>
      </c>
      <c r="BW563">
        <v>0</v>
      </c>
      <c r="BX563">
        <v>0</v>
      </c>
      <c r="BY563">
        <v>29</v>
      </c>
    </row>
    <row r="564" spans="1:77" hidden="1" x14ac:dyDescent="0.25">
      <c r="A564" t="str">
        <f t="shared" si="16"/>
        <v>201226 Jogi és társadalomtudományi foglalkozásokI4 Szakmunkásképző iskola</v>
      </c>
      <c r="B564" t="str">
        <f t="shared" si="17"/>
        <v>201226 Jogi és társadalomtudományi foglalkozásokI4 Szakmunkásképző iskola</v>
      </c>
      <c r="C564">
        <v>2653</v>
      </c>
      <c r="D564" t="s">
        <v>168</v>
      </c>
      <c r="E564" t="s">
        <v>169</v>
      </c>
      <c r="F564" s="4" t="s">
        <v>171</v>
      </c>
      <c r="G564">
        <v>0</v>
      </c>
      <c r="H564" t="s">
        <v>160</v>
      </c>
      <c r="I564">
        <v>624</v>
      </c>
      <c r="J564">
        <v>13</v>
      </c>
      <c r="K564" t="s">
        <v>80</v>
      </c>
      <c r="L564" t="s">
        <v>120</v>
      </c>
      <c r="M564">
        <v>0</v>
      </c>
      <c r="N564">
        <v>0</v>
      </c>
      <c r="O564">
        <v>0</v>
      </c>
      <c r="P564">
        <v>0</v>
      </c>
      <c r="Q564">
        <v>0</v>
      </c>
      <c r="R564">
        <v>0</v>
      </c>
      <c r="S564">
        <v>0</v>
      </c>
      <c r="T564">
        <v>0</v>
      </c>
      <c r="U564">
        <v>0</v>
      </c>
      <c r="V564">
        <v>0</v>
      </c>
      <c r="W564">
        <v>0</v>
      </c>
      <c r="X564">
        <v>0</v>
      </c>
      <c r="Y564">
        <v>0</v>
      </c>
      <c r="Z564">
        <v>0</v>
      </c>
      <c r="AA564">
        <v>0</v>
      </c>
      <c r="AB564">
        <v>0</v>
      </c>
      <c r="AC564">
        <v>0</v>
      </c>
      <c r="AD564">
        <v>0</v>
      </c>
      <c r="AE564">
        <v>0</v>
      </c>
      <c r="AF564">
        <v>0</v>
      </c>
      <c r="AG564">
        <v>0</v>
      </c>
      <c r="AH564">
        <v>0</v>
      </c>
      <c r="AI564">
        <v>0</v>
      </c>
      <c r="AJ564">
        <v>0</v>
      </c>
      <c r="AK564">
        <v>0</v>
      </c>
      <c r="AL564">
        <v>0</v>
      </c>
      <c r="AM564">
        <v>0</v>
      </c>
      <c r="AN564">
        <v>0</v>
      </c>
      <c r="AO564">
        <v>0</v>
      </c>
      <c r="AP564">
        <v>0</v>
      </c>
      <c r="AQ564">
        <v>0</v>
      </c>
      <c r="AR564">
        <v>0</v>
      </c>
      <c r="AS564">
        <v>0</v>
      </c>
      <c r="AT564">
        <v>0</v>
      </c>
      <c r="AU564">
        <v>0</v>
      </c>
      <c r="AV564">
        <v>0</v>
      </c>
      <c r="AW564">
        <v>0</v>
      </c>
      <c r="AX564">
        <v>0</v>
      </c>
      <c r="AY564">
        <v>0</v>
      </c>
      <c r="AZ564">
        <v>0</v>
      </c>
      <c r="BA564">
        <v>0</v>
      </c>
      <c r="BB564">
        <v>0</v>
      </c>
      <c r="BC564">
        <v>0</v>
      </c>
      <c r="BD564">
        <v>0</v>
      </c>
      <c r="BE564">
        <v>0</v>
      </c>
      <c r="BF564">
        <v>0</v>
      </c>
      <c r="BG564">
        <v>0</v>
      </c>
      <c r="BH564">
        <v>0</v>
      </c>
      <c r="BI564">
        <v>0</v>
      </c>
      <c r="BJ564">
        <v>0</v>
      </c>
      <c r="BK564">
        <v>0</v>
      </c>
      <c r="BL564">
        <v>0</v>
      </c>
      <c r="BM564">
        <v>0</v>
      </c>
      <c r="BN564">
        <v>0</v>
      </c>
      <c r="BO564">
        <v>0</v>
      </c>
      <c r="BP564">
        <v>25</v>
      </c>
      <c r="BQ564">
        <v>0</v>
      </c>
      <c r="BR564">
        <v>0</v>
      </c>
      <c r="BS564">
        <v>0</v>
      </c>
      <c r="BT564">
        <v>0</v>
      </c>
      <c r="BU564">
        <v>0</v>
      </c>
      <c r="BV564">
        <v>0</v>
      </c>
      <c r="BW564">
        <v>0</v>
      </c>
      <c r="BX564">
        <v>0</v>
      </c>
      <c r="BY564">
        <v>25</v>
      </c>
    </row>
    <row r="565" spans="1:77" hidden="1" x14ac:dyDescent="0.25">
      <c r="A565" t="str">
        <f t="shared" si="16"/>
        <v>201227 Kulturális, sport-, művészeti és vallási foglalkozások (felsőfokú képzettséghez kapcsolódó)I4 Szakmunkásképző iskola</v>
      </c>
      <c r="B565" t="str">
        <f t="shared" si="17"/>
        <v>201227 Kulturális, sport-, művészeti és vallási foglalkozások (felsőfokú képzettséghez kapcsolódó)I4 Szakmunkásképző iskola</v>
      </c>
      <c r="C565">
        <v>2654</v>
      </c>
      <c r="D565" t="s">
        <v>168</v>
      </c>
      <c r="E565" t="s">
        <v>169</v>
      </c>
      <c r="F565" s="4" t="s">
        <v>171</v>
      </c>
      <c r="G565">
        <v>0</v>
      </c>
      <c r="H565" t="s">
        <v>160</v>
      </c>
      <c r="I565">
        <v>625</v>
      </c>
      <c r="J565">
        <v>14</v>
      </c>
      <c r="K565" t="s">
        <v>121</v>
      </c>
      <c r="L565" t="s">
        <v>122</v>
      </c>
      <c r="M565">
        <v>0</v>
      </c>
      <c r="N565">
        <v>0</v>
      </c>
      <c r="O565">
        <v>0</v>
      </c>
      <c r="P565">
        <v>0</v>
      </c>
      <c r="Q565">
        <v>0</v>
      </c>
      <c r="R565">
        <v>6</v>
      </c>
      <c r="S565">
        <v>0</v>
      </c>
      <c r="T565">
        <v>0</v>
      </c>
      <c r="U565">
        <v>0</v>
      </c>
      <c r="V565">
        <v>0</v>
      </c>
      <c r="W565">
        <v>0</v>
      </c>
      <c r="X565">
        <v>0</v>
      </c>
      <c r="Y565">
        <v>0</v>
      </c>
      <c r="Z565">
        <v>0</v>
      </c>
      <c r="AA565">
        <v>0</v>
      </c>
      <c r="AB565">
        <v>0</v>
      </c>
      <c r="AC565">
        <v>0</v>
      </c>
      <c r="AD565">
        <v>0</v>
      </c>
      <c r="AE565">
        <v>0</v>
      </c>
      <c r="AF565">
        <v>0</v>
      </c>
      <c r="AG565">
        <v>0</v>
      </c>
      <c r="AH565">
        <v>0</v>
      </c>
      <c r="AI565">
        <v>0</v>
      </c>
      <c r="AJ565">
        <v>0</v>
      </c>
      <c r="AK565">
        <v>0</v>
      </c>
      <c r="AL565">
        <v>0</v>
      </c>
      <c r="AM565">
        <v>0</v>
      </c>
      <c r="AN565">
        <v>0</v>
      </c>
      <c r="AO565">
        <v>0</v>
      </c>
      <c r="AP565">
        <v>0</v>
      </c>
      <c r="AQ565">
        <v>0</v>
      </c>
      <c r="AR565">
        <v>0</v>
      </c>
      <c r="AS565">
        <v>0</v>
      </c>
      <c r="AT565">
        <v>0</v>
      </c>
      <c r="AU565">
        <v>0</v>
      </c>
      <c r="AV565">
        <v>10</v>
      </c>
      <c r="AW565">
        <v>8</v>
      </c>
      <c r="AX565">
        <v>0</v>
      </c>
      <c r="AY565">
        <v>11</v>
      </c>
      <c r="AZ565">
        <v>0</v>
      </c>
      <c r="BA565">
        <v>0</v>
      </c>
      <c r="BB565">
        <v>0</v>
      </c>
      <c r="BC565">
        <v>0</v>
      </c>
      <c r="BD565">
        <v>26</v>
      </c>
      <c r="BE565">
        <v>0</v>
      </c>
      <c r="BF565">
        <v>0</v>
      </c>
      <c r="BG565">
        <v>0</v>
      </c>
      <c r="BH565">
        <v>0</v>
      </c>
      <c r="BI565">
        <v>0</v>
      </c>
      <c r="BJ565">
        <v>0</v>
      </c>
      <c r="BK565">
        <v>0</v>
      </c>
      <c r="BL565">
        <v>0</v>
      </c>
      <c r="BM565">
        <v>0</v>
      </c>
      <c r="BN565">
        <v>0</v>
      </c>
      <c r="BO565">
        <v>23</v>
      </c>
      <c r="BP565">
        <v>2</v>
      </c>
      <c r="BQ565">
        <v>0</v>
      </c>
      <c r="BR565">
        <v>0</v>
      </c>
      <c r="BS565">
        <v>28</v>
      </c>
      <c r="BT565">
        <v>14</v>
      </c>
      <c r="BU565">
        <v>0</v>
      </c>
      <c r="BV565">
        <v>0</v>
      </c>
      <c r="BW565">
        <v>0</v>
      </c>
      <c r="BX565">
        <v>0</v>
      </c>
      <c r="BY565">
        <v>128</v>
      </c>
    </row>
    <row r="566" spans="1:77" hidden="1" x14ac:dyDescent="0.25">
      <c r="A566" t="str">
        <f t="shared" si="16"/>
        <v>201229 Egyéb magasan képzett ügyintézőkI4 Szakmunkásképző iskola</v>
      </c>
      <c r="B566" t="str">
        <f t="shared" si="17"/>
        <v>201229 Egyéb magasan képzett ügyintézőkI4 Szakmunkásképző iskola</v>
      </c>
      <c r="C566">
        <v>2655</v>
      </c>
      <c r="D566" t="s">
        <v>168</v>
      </c>
      <c r="E566" t="s">
        <v>169</v>
      </c>
      <c r="F566" s="4" t="s">
        <v>171</v>
      </c>
      <c r="G566">
        <v>0</v>
      </c>
      <c r="H566" t="s">
        <v>160</v>
      </c>
      <c r="I566">
        <v>626</v>
      </c>
      <c r="J566">
        <v>15</v>
      </c>
      <c r="K566" t="s">
        <v>81</v>
      </c>
      <c r="L566" t="s">
        <v>123</v>
      </c>
      <c r="M566">
        <v>0</v>
      </c>
      <c r="N566">
        <v>0</v>
      </c>
      <c r="O566">
        <v>0</v>
      </c>
      <c r="P566">
        <v>0</v>
      </c>
      <c r="Q566">
        <v>0</v>
      </c>
      <c r="R566">
        <v>0</v>
      </c>
      <c r="S566">
        <v>0</v>
      </c>
      <c r="T566">
        <v>0</v>
      </c>
      <c r="U566">
        <v>0</v>
      </c>
      <c r="V566">
        <v>0</v>
      </c>
      <c r="W566">
        <v>0</v>
      </c>
      <c r="X566">
        <v>0</v>
      </c>
      <c r="Y566">
        <v>0</v>
      </c>
      <c r="Z566">
        <v>0</v>
      </c>
      <c r="AA566">
        <v>0</v>
      </c>
      <c r="AB566">
        <v>0</v>
      </c>
      <c r="AC566">
        <v>0</v>
      </c>
      <c r="AD566">
        <v>0</v>
      </c>
      <c r="AE566">
        <v>0</v>
      </c>
      <c r="AF566">
        <v>0</v>
      </c>
      <c r="AG566">
        <v>0</v>
      </c>
      <c r="AH566">
        <v>0</v>
      </c>
      <c r="AI566">
        <v>0</v>
      </c>
      <c r="AJ566">
        <v>0</v>
      </c>
      <c r="AK566">
        <v>0</v>
      </c>
      <c r="AL566">
        <v>0</v>
      </c>
      <c r="AM566">
        <v>0</v>
      </c>
      <c r="AN566">
        <v>0</v>
      </c>
      <c r="AO566">
        <v>0</v>
      </c>
      <c r="AP566">
        <v>0</v>
      </c>
      <c r="AQ566">
        <v>0</v>
      </c>
      <c r="AR566">
        <v>0</v>
      </c>
      <c r="AS566">
        <v>0</v>
      </c>
      <c r="AT566">
        <v>0</v>
      </c>
      <c r="AU566">
        <v>0</v>
      </c>
      <c r="AV566">
        <v>0</v>
      </c>
      <c r="AW566">
        <v>0</v>
      </c>
      <c r="AX566">
        <v>0</v>
      </c>
      <c r="AY566">
        <v>0</v>
      </c>
      <c r="AZ566">
        <v>0</v>
      </c>
      <c r="BA566">
        <v>0</v>
      </c>
      <c r="BB566">
        <v>0</v>
      </c>
      <c r="BC566">
        <v>0</v>
      </c>
      <c r="BD566">
        <v>0</v>
      </c>
      <c r="BE566">
        <v>0</v>
      </c>
      <c r="BF566">
        <v>0</v>
      </c>
      <c r="BG566">
        <v>0</v>
      </c>
      <c r="BH566">
        <v>0</v>
      </c>
      <c r="BI566">
        <v>0</v>
      </c>
      <c r="BJ566">
        <v>0</v>
      </c>
      <c r="BK566">
        <v>0</v>
      </c>
      <c r="BL566">
        <v>0</v>
      </c>
      <c r="BM566">
        <v>0</v>
      </c>
      <c r="BN566">
        <v>0</v>
      </c>
      <c r="BO566">
        <v>0</v>
      </c>
      <c r="BP566">
        <v>0</v>
      </c>
      <c r="BQ566">
        <v>0</v>
      </c>
      <c r="BR566">
        <v>0</v>
      </c>
      <c r="BS566">
        <v>0</v>
      </c>
      <c r="BT566">
        <v>0</v>
      </c>
      <c r="BU566">
        <v>0</v>
      </c>
      <c r="BV566">
        <v>0</v>
      </c>
      <c r="BW566">
        <v>0</v>
      </c>
      <c r="BX566">
        <v>0</v>
      </c>
      <c r="BY566">
        <v>0</v>
      </c>
    </row>
    <row r="567" spans="1:77" hidden="1" x14ac:dyDescent="0.25">
      <c r="A567" t="str">
        <f t="shared" si="16"/>
        <v>201231 Technikusok és hasonló műszaki foglalkozásokI4 Szakmunkásképző iskola</v>
      </c>
      <c r="B567" t="str">
        <f t="shared" si="17"/>
        <v>201231 Technikusok és hasonló műszaki foglalkozásokI4 Szakmunkásképző iskola</v>
      </c>
      <c r="C567">
        <v>2656</v>
      </c>
      <c r="D567" t="s">
        <v>168</v>
      </c>
      <c r="E567" t="s">
        <v>169</v>
      </c>
      <c r="F567" s="4" t="s">
        <v>171</v>
      </c>
      <c r="G567">
        <v>0</v>
      </c>
      <c r="H567" t="s">
        <v>160</v>
      </c>
      <c r="I567">
        <v>627</v>
      </c>
      <c r="J567">
        <v>16</v>
      </c>
      <c r="K567" t="s">
        <v>82</v>
      </c>
      <c r="L567" t="s">
        <v>83</v>
      </c>
      <c r="M567">
        <v>140.33333333333334</v>
      </c>
      <c r="N567">
        <v>38</v>
      </c>
      <c r="O567">
        <v>0</v>
      </c>
      <c r="P567">
        <v>145</v>
      </c>
      <c r="Q567">
        <v>253</v>
      </c>
      <c r="R567">
        <v>295</v>
      </c>
      <c r="S567">
        <v>15</v>
      </c>
      <c r="T567">
        <v>91</v>
      </c>
      <c r="U567">
        <v>42</v>
      </c>
      <c r="V567">
        <v>5</v>
      </c>
      <c r="W567">
        <v>101.75</v>
      </c>
      <c r="X567">
        <v>102</v>
      </c>
      <c r="Y567">
        <v>260.5</v>
      </c>
      <c r="Z567">
        <v>92</v>
      </c>
      <c r="AA567">
        <v>85</v>
      </c>
      <c r="AB567">
        <v>288</v>
      </c>
      <c r="AC567">
        <v>711</v>
      </c>
      <c r="AD567">
        <v>430</v>
      </c>
      <c r="AE567">
        <v>292</v>
      </c>
      <c r="AF567">
        <v>753</v>
      </c>
      <c r="AG567">
        <v>20</v>
      </c>
      <c r="AH567">
        <v>200</v>
      </c>
      <c r="AI567">
        <v>66</v>
      </c>
      <c r="AJ567">
        <v>175.5</v>
      </c>
      <c r="AK567">
        <v>173</v>
      </c>
      <c r="AL567">
        <v>119</v>
      </c>
      <c r="AM567">
        <v>358.5</v>
      </c>
      <c r="AN567">
        <v>422</v>
      </c>
      <c r="AO567">
        <v>354</v>
      </c>
      <c r="AP567">
        <v>284.5</v>
      </c>
      <c r="AQ567">
        <v>227</v>
      </c>
      <c r="AR567">
        <v>42</v>
      </c>
      <c r="AS567">
        <v>0</v>
      </c>
      <c r="AT567">
        <v>176</v>
      </c>
      <c r="AU567">
        <v>40</v>
      </c>
      <c r="AV567">
        <v>18</v>
      </c>
      <c r="AW567">
        <v>0</v>
      </c>
      <c r="AX567">
        <v>33.4</v>
      </c>
      <c r="AY567">
        <v>16</v>
      </c>
      <c r="AZ567">
        <v>93.75</v>
      </c>
      <c r="BA567">
        <v>29</v>
      </c>
      <c r="BB567">
        <v>11</v>
      </c>
      <c r="BC567">
        <v>0</v>
      </c>
      <c r="BD567">
        <v>179.5</v>
      </c>
      <c r="BE567">
        <v>0</v>
      </c>
      <c r="BF567">
        <v>3</v>
      </c>
      <c r="BG567">
        <v>137</v>
      </c>
      <c r="BH567">
        <v>49</v>
      </c>
      <c r="BI567">
        <v>0</v>
      </c>
      <c r="BJ567">
        <v>28</v>
      </c>
      <c r="BK567">
        <v>65</v>
      </c>
      <c r="BL567">
        <v>88</v>
      </c>
      <c r="BM567">
        <v>0</v>
      </c>
      <c r="BN567">
        <v>267.5</v>
      </c>
      <c r="BO567">
        <v>954</v>
      </c>
      <c r="BP567">
        <v>267</v>
      </c>
      <c r="BQ567">
        <v>37</v>
      </c>
      <c r="BR567">
        <v>43</v>
      </c>
      <c r="BS567">
        <v>43.5</v>
      </c>
      <c r="BT567">
        <v>28</v>
      </c>
      <c r="BU567">
        <v>1.5</v>
      </c>
      <c r="BV567">
        <v>11</v>
      </c>
      <c r="BW567">
        <v>12</v>
      </c>
      <c r="BX567">
        <v>0</v>
      </c>
      <c r="BY567">
        <v>9212.2333333333336</v>
      </c>
    </row>
    <row r="568" spans="1:77" hidden="1" x14ac:dyDescent="0.25">
      <c r="A568" t="str">
        <f t="shared" si="16"/>
        <v>201232 Szakmai irányítók, felügyelőkI4 Szakmunkásképző iskola</v>
      </c>
      <c r="B568" t="str">
        <f t="shared" si="17"/>
        <v>201232 Szakmai irányítók, felügyelőkI4 Szakmunkásképző iskola</v>
      </c>
      <c r="C568">
        <v>2657</v>
      </c>
      <c r="D568" t="s">
        <v>168</v>
      </c>
      <c r="E568" t="s">
        <v>169</v>
      </c>
      <c r="F568" s="4" t="s">
        <v>171</v>
      </c>
      <c r="G568">
        <v>0</v>
      </c>
      <c r="H568" t="s">
        <v>160</v>
      </c>
      <c r="I568">
        <v>628</v>
      </c>
      <c r="J568">
        <v>17</v>
      </c>
      <c r="K568" t="s">
        <v>84</v>
      </c>
      <c r="L568" t="s">
        <v>124</v>
      </c>
      <c r="M568">
        <v>0</v>
      </c>
      <c r="N568">
        <v>24</v>
      </c>
      <c r="O568">
        <v>5</v>
      </c>
      <c r="P568">
        <v>0</v>
      </c>
      <c r="Q568">
        <v>164</v>
      </c>
      <c r="R568">
        <v>63</v>
      </c>
      <c r="S568">
        <v>5</v>
      </c>
      <c r="T568">
        <v>0</v>
      </c>
      <c r="U568">
        <v>0</v>
      </c>
      <c r="V568">
        <v>0</v>
      </c>
      <c r="W568">
        <v>9</v>
      </c>
      <c r="X568">
        <v>22</v>
      </c>
      <c r="Y568">
        <v>42</v>
      </c>
      <c r="Z568">
        <v>30</v>
      </c>
      <c r="AA568">
        <v>7</v>
      </c>
      <c r="AB568">
        <v>11</v>
      </c>
      <c r="AC568">
        <v>34</v>
      </c>
      <c r="AD568">
        <v>22</v>
      </c>
      <c r="AE568">
        <v>19</v>
      </c>
      <c r="AF568">
        <v>25</v>
      </c>
      <c r="AG568">
        <v>7</v>
      </c>
      <c r="AH568">
        <v>19</v>
      </c>
      <c r="AI568">
        <v>6</v>
      </c>
      <c r="AJ568">
        <v>0</v>
      </c>
      <c r="AK568">
        <v>0</v>
      </c>
      <c r="AL568">
        <v>1</v>
      </c>
      <c r="AM568">
        <v>216.5</v>
      </c>
      <c r="AN568">
        <v>11</v>
      </c>
      <c r="AO568">
        <v>16</v>
      </c>
      <c r="AP568">
        <v>35</v>
      </c>
      <c r="AQ568">
        <v>18</v>
      </c>
      <c r="AR568">
        <v>0</v>
      </c>
      <c r="AS568">
        <v>0</v>
      </c>
      <c r="AT568">
        <v>0</v>
      </c>
      <c r="AU568">
        <v>0</v>
      </c>
      <c r="AV568">
        <v>786.5</v>
      </c>
      <c r="AW568">
        <v>0</v>
      </c>
      <c r="AX568">
        <v>0</v>
      </c>
      <c r="AY568">
        <v>0</v>
      </c>
      <c r="AZ568">
        <v>0</v>
      </c>
      <c r="BA568">
        <v>0</v>
      </c>
      <c r="BB568">
        <v>0</v>
      </c>
      <c r="BC568">
        <v>0</v>
      </c>
      <c r="BD568">
        <v>14.25</v>
      </c>
      <c r="BE568">
        <v>0</v>
      </c>
      <c r="BF568">
        <v>15</v>
      </c>
      <c r="BG568">
        <v>0</v>
      </c>
      <c r="BH568">
        <v>0</v>
      </c>
      <c r="BI568">
        <v>0</v>
      </c>
      <c r="BJ568">
        <v>0</v>
      </c>
      <c r="BK568">
        <v>0</v>
      </c>
      <c r="BL568">
        <v>0</v>
      </c>
      <c r="BM568">
        <v>0</v>
      </c>
      <c r="BN568">
        <v>37</v>
      </c>
      <c r="BO568">
        <v>205</v>
      </c>
      <c r="BP568">
        <v>13.75</v>
      </c>
      <c r="BQ568">
        <v>41</v>
      </c>
      <c r="BR568">
        <v>24</v>
      </c>
      <c r="BS568">
        <v>0</v>
      </c>
      <c r="BT568">
        <v>1.25</v>
      </c>
      <c r="BU568">
        <v>0</v>
      </c>
      <c r="BV568">
        <v>0</v>
      </c>
      <c r="BW568">
        <v>0</v>
      </c>
      <c r="BX568">
        <v>0</v>
      </c>
      <c r="BY568">
        <v>1949.25</v>
      </c>
    </row>
    <row r="569" spans="1:77" hidden="1" x14ac:dyDescent="0.25">
      <c r="A569" t="str">
        <f t="shared" si="16"/>
        <v>201233 Egészségügyi foglalkozásokI4 Szakmunkásképző iskola</v>
      </c>
      <c r="B569" t="str">
        <f t="shared" si="17"/>
        <v>201233 Egészségügyi foglalkozásokI4 Szakmunkásképző iskola</v>
      </c>
      <c r="C569">
        <v>2658</v>
      </c>
      <c r="D569" t="s">
        <v>168</v>
      </c>
      <c r="E569" t="s">
        <v>169</v>
      </c>
      <c r="F569" s="4" t="s">
        <v>171</v>
      </c>
      <c r="G569">
        <v>0</v>
      </c>
      <c r="H569" t="s">
        <v>160</v>
      </c>
      <c r="I569">
        <v>629</v>
      </c>
      <c r="J569">
        <v>18</v>
      </c>
      <c r="K569" t="s">
        <v>85</v>
      </c>
      <c r="L569" t="s">
        <v>125</v>
      </c>
      <c r="M569">
        <v>67</v>
      </c>
      <c r="N569">
        <v>0</v>
      </c>
      <c r="O569">
        <v>14</v>
      </c>
      <c r="P569">
        <v>0</v>
      </c>
      <c r="Q569">
        <v>0</v>
      </c>
      <c r="R569">
        <v>0</v>
      </c>
      <c r="S569">
        <v>0</v>
      </c>
      <c r="T569">
        <v>0</v>
      </c>
      <c r="U569">
        <v>0</v>
      </c>
      <c r="V569">
        <v>0</v>
      </c>
      <c r="W569">
        <v>0</v>
      </c>
      <c r="X569">
        <v>26</v>
      </c>
      <c r="Y569">
        <v>0</v>
      </c>
      <c r="Z569">
        <v>5</v>
      </c>
      <c r="AA569">
        <v>5</v>
      </c>
      <c r="AB569">
        <v>27.5</v>
      </c>
      <c r="AC569">
        <v>115.25</v>
      </c>
      <c r="AD569">
        <v>0</v>
      </c>
      <c r="AE569">
        <v>16</v>
      </c>
      <c r="AF569">
        <v>4</v>
      </c>
      <c r="AG569">
        <v>0</v>
      </c>
      <c r="AH569">
        <v>140.5</v>
      </c>
      <c r="AI569">
        <v>19.5</v>
      </c>
      <c r="AJ569">
        <v>4</v>
      </c>
      <c r="AK569">
        <v>0</v>
      </c>
      <c r="AL569">
        <v>0</v>
      </c>
      <c r="AM569">
        <v>68.25</v>
      </c>
      <c r="AN569">
        <v>29.5</v>
      </c>
      <c r="AO569">
        <v>52</v>
      </c>
      <c r="AP569">
        <v>85.75</v>
      </c>
      <c r="AQ569">
        <v>0</v>
      </c>
      <c r="AR569">
        <v>0</v>
      </c>
      <c r="AS569">
        <v>0</v>
      </c>
      <c r="AT569">
        <v>0</v>
      </c>
      <c r="AU569">
        <v>0</v>
      </c>
      <c r="AV569">
        <v>18</v>
      </c>
      <c r="AW569">
        <v>0</v>
      </c>
      <c r="AX569">
        <v>0</v>
      </c>
      <c r="AY569">
        <v>0</v>
      </c>
      <c r="AZ569">
        <v>0</v>
      </c>
      <c r="BA569">
        <v>0</v>
      </c>
      <c r="BB569">
        <v>0</v>
      </c>
      <c r="BC569">
        <v>0</v>
      </c>
      <c r="BD569">
        <v>10.25</v>
      </c>
      <c r="BE569">
        <v>0</v>
      </c>
      <c r="BF569">
        <v>0</v>
      </c>
      <c r="BG569">
        <v>0</v>
      </c>
      <c r="BH569">
        <v>13.5</v>
      </c>
      <c r="BI569">
        <v>0</v>
      </c>
      <c r="BJ569">
        <v>52</v>
      </c>
      <c r="BK569">
        <v>0</v>
      </c>
      <c r="BL569">
        <v>0</v>
      </c>
      <c r="BM569">
        <v>0</v>
      </c>
      <c r="BN569">
        <v>0</v>
      </c>
      <c r="BO569">
        <v>993</v>
      </c>
      <c r="BP569">
        <v>49</v>
      </c>
      <c r="BQ569">
        <v>2117.5</v>
      </c>
      <c r="BR569">
        <v>761</v>
      </c>
      <c r="BS569">
        <v>1</v>
      </c>
      <c r="BT569">
        <v>20.25</v>
      </c>
      <c r="BU569">
        <v>0</v>
      </c>
      <c r="BV569">
        <v>0</v>
      </c>
      <c r="BW569">
        <v>41</v>
      </c>
      <c r="BX569">
        <v>0</v>
      </c>
      <c r="BY569">
        <v>4755.75</v>
      </c>
    </row>
    <row r="570" spans="1:77" hidden="1" x14ac:dyDescent="0.25">
      <c r="A570" t="str">
        <f t="shared" si="16"/>
        <v>201234 Oktatási asszisztensekI4 Szakmunkásképző iskola</v>
      </c>
      <c r="B570" t="str">
        <f t="shared" si="17"/>
        <v>201234 Oktatási asszisztensekI4 Szakmunkásképző iskola</v>
      </c>
      <c r="C570">
        <v>2659</v>
      </c>
      <c r="D570" t="s">
        <v>168</v>
      </c>
      <c r="E570" t="s">
        <v>169</v>
      </c>
      <c r="F570" s="4" t="s">
        <v>171</v>
      </c>
      <c r="G570">
        <v>0</v>
      </c>
      <c r="H570" t="s">
        <v>160</v>
      </c>
      <c r="I570">
        <v>630</v>
      </c>
      <c r="J570">
        <v>19</v>
      </c>
      <c r="K570" t="s">
        <v>86</v>
      </c>
      <c r="L570" t="s">
        <v>126</v>
      </c>
      <c r="M570">
        <v>0</v>
      </c>
      <c r="N570">
        <v>0</v>
      </c>
      <c r="O570">
        <v>0</v>
      </c>
      <c r="P570">
        <v>0</v>
      </c>
      <c r="Q570">
        <v>0</v>
      </c>
      <c r="R570">
        <v>0</v>
      </c>
      <c r="S570">
        <v>0</v>
      </c>
      <c r="T570">
        <v>0</v>
      </c>
      <c r="U570">
        <v>0</v>
      </c>
      <c r="V570">
        <v>0</v>
      </c>
      <c r="W570">
        <v>0</v>
      </c>
      <c r="X570">
        <v>0</v>
      </c>
      <c r="Y570">
        <v>0</v>
      </c>
      <c r="Z570">
        <v>0</v>
      </c>
      <c r="AA570">
        <v>0</v>
      </c>
      <c r="AB570">
        <v>1</v>
      </c>
      <c r="AC570">
        <v>0</v>
      </c>
      <c r="AD570">
        <v>0</v>
      </c>
      <c r="AE570">
        <v>0</v>
      </c>
      <c r="AF570">
        <v>0</v>
      </c>
      <c r="AG570">
        <v>0</v>
      </c>
      <c r="AH570">
        <v>0</v>
      </c>
      <c r="AI570">
        <v>0</v>
      </c>
      <c r="AJ570">
        <v>0</v>
      </c>
      <c r="AK570">
        <v>0</v>
      </c>
      <c r="AL570">
        <v>0</v>
      </c>
      <c r="AM570">
        <v>0</v>
      </c>
      <c r="AN570">
        <v>0</v>
      </c>
      <c r="AO570">
        <v>0</v>
      </c>
      <c r="AP570">
        <v>0</v>
      </c>
      <c r="AQ570">
        <v>0</v>
      </c>
      <c r="AR570">
        <v>0</v>
      </c>
      <c r="AS570">
        <v>0</v>
      </c>
      <c r="AT570">
        <v>0</v>
      </c>
      <c r="AU570">
        <v>0</v>
      </c>
      <c r="AV570">
        <v>2</v>
      </c>
      <c r="AW570">
        <v>0</v>
      </c>
      <c r="AX570">
        <v>0</v>
      </c>
      <c r="AY570">
        <v>0</v>
      </c>
      <c r="AZ570">
        <v>0</v>
      </c>
      <c r="BA570">
        <v>0</v>
      </c>
      <c r="BB570">
        <v>0</v>
      </c>
      <c r="BC570">
        <v>0</v>
      </c>
      <c r="BD570">
        <v>0</v>
      </c>
      <c r="BE570">
        <v>0</v>
      </c>
      <c r="BF570">
        <v>0</v>
      </c>
      <c r="BG570">
        <v>0</v>
      </c>
      <c r="BH570">
        <v>0</v>
      </c>
      <c r="BI570">
        <v>0</v>
      </c>
      <c r="BJ570">
        <v>0</v>
      </c>
      <c r="BK570">
        <v>0</v>
      </c>
      <c r="BL570">
        <v>0</v>
      </c>
      <c r="BM570">
        <v>0</v>
      </c>
      <c r="BN570">
        <v>0</v>
      </c>
      <c r="BO570">
        <v>5</v>
      </c>
      <c r="BP570">
        <v>110</v>
      </c>
      <c r="BQ570">
        <v>0</v>
      </c>
      <c r="BR570">
        <v>28</v>
      </c>
      <c r="BS570">
        <v>1</v>
      </c>
      <c r="BT570">
        <v>0</v>
      </c>
      <c r="BU570">
        <v>0.5</v>
      </c>
      <c r="BV570">
        <v>0</v>
      </c>
      <c r="BW570">
        <v>0</v>
      </c>
      <c r="BX570">
        <v>0</v>
      </c>
      <c r="BY570">
        <v>147.5</v>
      </c>
    </row>
    <row r="571" spans="1:77" hidden="1" x14ac:dyDescent="0.25">
      <c r="A571" t="str">
        <f t="shared" si="16"/>
        <v>201235 Szociális gondozási és munkaerő-piaci szolgáltatási foglalkozásokI4 Szakmunkásképző iskola</v>
      </c>
      <c r="B571" t="str">
        <f t="shared" si="17"/>
        <v>201235 Szociális gondozási és munkaerő-piaci szolgáltatási foglalkozásokI4 Szakmunkásképző iskola</v>
      </c>
      <c r="C571">
        <v>2660</v>
      </c>
      <c r="D571" t="s">
        <v>168</v>
      </c>
      <c r="E571" t="s">
        <v>169</v>
      </c>
      <c r="F571" s="4" t="s">
        <v>171</v>
      </c>
      <c r="G571">
        <v>0</v>
      </c>
      <c r="H571" t="s">
        <v>160</v>
      </c>
      <c r="I571">
        <v>631</v>
      </c>
      <c r="J571">
        <v>20</v>
      </c>
      <c r="K571" t="s">
        <v>87</v>
      </c>
      <c r="L571" t="s">
        <v>127</v>
      </c>
      <c r="M571">
        <v>0</v>
      </c>
      <c r="N571">
        <v>0</v>
      </c>
      <c r="O571">
        <v>0</v>
      </c>
      <c r="P571">
        <v>0</v>
      </c>
      <c r="Q571">
        <v>0</v>
      </c>
      <c r="R571">
        <v>6</v>
      </c>
      <c r="S571">
        <v>0</v>
      </c>
      <c r="T571">
        <v>0</v>
      </c>
      <c r="U571">
        <v>0</v>
      </c>
      <c r="V571">
        <v>0</v>
      </c>
      <c r="W571">
        <v>0</v>
      </c>
      <c r="X571">
        <v>0</v>
      </c>
      <c r="Y571">
        <v>0</v>
      </c>
      <c r="Z571">
        <v>0</v>
      </c>
      <c r="AA571">
        <v>0</v>
      </c>
      <c r="AB571">
        <v>0</v>
      </c>
      <c r="AC571">
        <v>0</v>
      </c>
      <c r="AD571">
        <v>0</v>
      </c>
      <c r="AE571">
        <v>0</v>
      </c>
      <c r="AF571">
        <v>0</v>
      </c>
      <c r="AG571">
        <v>0</v>
      </c>
      <c r="AH571">
        <v>0</v>
      </c>
      <c r="AI571">
        <v>0</v>
      </c>
      <c r="AJ571">
        <v>0</v>
      </c>
      <c r="AK571">
        <v>0</v>
      </c>
      <c r="AL571">
        <v>11</v>
      </c>
      <c r="AM571">
        <v>0</v>
      </c>
      <c r="AN571">
        <v>0</v>
      </c>
      <c r="AO571">
        <v>11</v>
      </c>
      <c r="AP571">
        <v>0</v>
      </c>
      <c r="AQ571">
        <v>0</v>
      </c>
      <c r="AR571">
        <v>0</v>
      </c>
      <c r="AS571">
        <v>0</v>
      </c>
      <c r="AT571">
        <v>0</v>
      </c>
      <c r="AU571">
        <v>0</v>
      </c>
      <c r="AV571">
        <v>15</v>
      </c>
      <c r="AW571">
        <v>0</v>
      </c>
      <c r="AX571">
        <v>0</v>
      </c>
      <c r="AY571">
        <v>0</v>
      </c>
      <c r="AZ571">
        <v>0</v>
      </c>
      <c r="BA571">
        <v>0</v>
      </c>
      <c r="BB571">
        <v>0</v>
      </c>
      <c r="BC571">
        <v>0</v>
      </c>
      <c r="BD571">
        <v>0</v>
      </c>
      <c r="BE571">
        <v>0</v>
      </c>
      <c r="BF571">
        <v>2</v>
      </c>
      <c r="BG571">
        <v>0</v>
      </c>
      <c r="BH571">
        <v>0</v>
      </c>
      <c r="BI571">
        <v>0</v>
      </c>
      <c r="BJ571">
        <v>0</v>
      </c>
      <c r="BK571">
        <v>0</v>
      </c>
      <c r="BL571">
        <v>6</v>
      </c>
      <c r="BM571">
        <v>0</v>
      </c>
      <c r="BN571">
        <v>1</v>
      </c>
      <c r="BO571">
        <v>348</v>
      </c>
      <c r="BP571">
        <v>609.5</v>
      </c>
      <c r="BQ571">
        <v>88</v>
      </c>
      <c r="BR571">
        <v>3930.5</v>
      </c>
      <c r="BS571">
        <v>3</v>
      </c>
      <c r="BT571">
        <v>0.5</v>
      </c>
      <c r="BU571">
        <v>111</v>
      </c>
      <c r="BV571">
        <v>0</v>
      </c>
      <c r="BW571">
        <v>0</v>
      </c>
      <c r="BX571">
        <v>0</v>
      </c>
      <c r="BY571">
        <v>5142.5</v>
      </c>
    </row>
    <row r="572" spans="1:77" hidden="1" x14ac:dyDescent="0.25">
      <c r="A572" t="str">
        <f t="shared" si="16"/>
        <v>201236 Üzleti jellegű szolgáltatások ügyintézői, hatósági ügyintézők, ügynökökI4 Szakmunkásképző iskola</v>
      </c>
      <c r="B572" t="str">
        <f t="shared" si="17"/>
        <v>201236 Üzleti jellegű szolgáltatások ügyintézői, hatósági ügyintézők, ügynökökI4 Szakmunkásképző iskola</v>
      </c>
      <c r="C572">
        <v>2661</v>
      </c>
      <c r="D572" t="s">
        <v>168</v>
      </c>
      <c r="E572" t="s">
        <v>169</v>
      </c>
      <c r="F572" s="4" t="s">
        <v>171</v>
      </c>
      <c r="G572">
        <v>0</v>
      </c>
      <c r="H572" t="s">
        <v>160</v>
      </c>
      <c r="I572">
        <v>632</v>
      </c>
      <c r="J572">
        <v>21</v>
      </c>
      <c r="K572" t="s">
        <v>88</v>
      </c>
      <c r="L572" t="s">
        <v>128</v>
      </c>
      <c r="M572">
        <v>78</v>
      </c>
      <c r="N572">
        <v>5</v>
      </c>
      <c r="O572">
        <v>0</v>
      </c>
      <c r="P572">
        <v>14</v>
      </c>
      <c r="Q572">
        <v>149</v>
      </c>
      <c r="R572">
        <v>12</v>
      </c>
      <c r="S572">
        <v>6</v>
      </c>
      <c r="T572">
        <v>52.2</v>
      </c>
      <c r="U572">
        <v>7</v>
      </c>
      <c r="V572">
        <v>0</v>
      </c>
      <c r="W572">
        <v>59.5</v>
      </c>
      <c r="X572">
        <v>0</v>
      </c>
      <c r="Y572">
        <v>111</v>
      </c>
      <c r="Z572">
        <v>19</v>
      </c>
      <c r="AA572">
        <v>9</v>
      </c>
      <c r="AB572">
        <v>101.80000000000001</v>
      </c>
      <c r="AC572">
        <v>71</v>
      </c>
      <c r="AD572">
        <v>22</v>
      </c>
      <c r="AE572">
        <v>83</v>
      </c>
      <c r="AF572">
        <v>49</v>
      </c>
      <c r="AG572">
        <v>26</v>
      </c>
      <c r="AH572">
        <v>70.5</v>
      </c>
      <c r="AI572">
        <v>32</v>
      </c>
      <c r="AJ572">
        <v>17</v>
      </c>
      <c r="AK572">
        <v>40</v>
      </c>
      <c r="AL572">
        <v>123</v>
      </c>
      <c r="AM572">
        <v>301</v>
      </c>
      <c r="AN572">
        <v>670.9</v>
      </c>
      <c r="AO572">
        <v>1741</v>
      </c>
      <c r="AP572">
        <v>678.7</v>
      </c>
      <c r="AQ572">
        <v>27</v>
      </c>
      <c r="AR572">
        <v>52</v>
      </c>
      <c r="AS572">
        <v>0</v>
      </c>
      <c r="AT572">
        <v>93</v>
      </c>
      <c r="AU572">
        <v>44</v>
      </c>
      <c r="AV572">
        <v>83</v>
      </c>
      <c r="AW572">
        <v>51</v>
      </c>
      <c r="AX572">
        <v>11</v>
      </c>
      <c r="AY572">
        <v>30</v>
      </c>
      <c r="AZ572">
        <v>105</v>
      </c>
      <c r="BA572">
        <v>130</v>
      </c>
      <c r="BB572">
        <v>251</v>
      </c>
      <c r="BC572">
        <v>78</v>
      </c>
      <c r="BD572">
        <v>335.5</v>
      </c>
      <c r="BE572">
        <v>0</v>
      </c>
      <c r="BF572">
        <v>178.4</v>
      </c>
      <c r="BG572">
        <v>14</v>
      </c>
      <c r="BH572">
        <v>26</v>
      </c>
      <c r="BI572">
        <v>30</v>
      </c>
      <c r="BJ572">
        <v>36</v>
      </c>
      <c r="BK572">
        <v>11</v>
      </c>
      <c r="BL572">
        <v>40.1</v>
      </c>
      <c r="BM572">
        <v>0</v>
      </c>
      <c r="BN572">
        <v>460.5</v>
      </c>
      <c r="BO572">
        <v>502</v>
      </c>
      <c r="BP572">
        <v>188.2</v>
      </c>
      <c r="BQ572">
        <v>40</v>
      </c>
      <c r="BR572">
        <v>29</v>
      </c>
      <c r="BS572">
        <v>11</v>
      </c>
      <c r="BT572">
        <v>24.5</v>
      </c>
      <c r="BU572">
        <v>10</v>
      </c>
      <c r="BV572">
        <v>1</v>
      </c>
      <c r="BW572">
        <v>70</v>
      </c>
      <c r="BX572">
        <v>0</v>
      </c>
      <c r="BY572">
        <v>7510.8</v>
      </c>
    </row>
    <row r="573" spans="1:77" hidden="1" x14ac:dyDescent="0.25">
      <c r="A573" t="str">
        <f t="shared" si="16"/>
        <v>201237 Művészeti, kulturális, sport- és vallási foglalkozásokI4 Szakmunkásképző iskola</v>
      </c>
      <c r="B573" t="str">
        <f t="shared" si="17"/>
        <v>201237 Művészeti, kulturális, sport- és vallási foglalkozásokI4 Szakmunkásképző iskola</v>
      </c>
      <c r="C573">
        <v>2662</v>
      </c>
      <c r="D573" t="s">
        <v>168</v>
      </c>
      <c r="E573" t="s">
        <v>169</v>
      </c>
      <c r="F573" s="4" t="s">
        <v>171</v>
      </c>
      <c r="G573">
        <v>0</v>
      </c>
      <c r="H573" t="s">
        <v>160</v>
      </c>
      <c r="I573">
        <v>633</v>
      </c>
      <c r="J573">
        <v>22</v>
      </c>
      <c r="K573" t="s">
        <v>89</v>
      </c>
      <c r="L573" t="s">
        <v>129</v>
      </c>
      <c r="M573">
        <v>0</v>
      </c>
      <c r="N573">
        <v>0</v>
      </c>
      <c r="O573">
        <v>0</v>
      </c>
      <c r="P573">
        <v>0</v>
      </c>
      <c r="Q573">
        <v>0</v>
      </c>
      <c r="R573">
        <v>0</v>
      </c>
      <c r="S573">
        <v>0</v>
      </c>
      <c r="T573">
        <v>0</v>
      </c>
      <c r="U573">
        <v>0</v>
      </c>
      <c r="V573">
        <v>0</v>
      </c>
      <c r="W573">
        <v>0</v>
      </c>
      <c r="X573">
        <v>0</v>
      </c>
      <c r="Y573">
        <v>0</v>
      </c>
      <c r="Z573">
        <v>0</v>
      </c>
      <c r="AA573">
        <v>0</v>
      </c>
      <c r="AB573">
        <v>0</v>
      </c>
      <c r="AC573">
        <v>11</v>
      </c>
      <c r="AD573">
        <v>0</v>
      </c>
      <c r="AE573">
        <v>0</v>
      </c>
      <c r="AF573">
        <v>0</v>
      </c>
      <c r="AG573">
        <v>0</v>
      </c>
      <c r="AH573">
        <v>13</v>
      </c>
      <c r="AI573">
        <v>0</v>
      </c>
      <c r="AJ573">
        <v>0</v>
      </c>
      <c r="AK573">
        <v>0</v>
      </c>
      <c r="AL573">
        <v>0</v>
      </c>
      <c r="AM573">
        <v>10</v>
      </c>
      <c r="AN573">
        <v>0</v>
      </c>
      <c r="AO573">
        <v>0</v>
      </c>
      <c r="AP573">
        <v>49</v>
      </c>
      <c r="AQ573">
        <v>0</v>
      </c>
      <c r="AR573">
        <v>0</v>
      </c>
      <c r="AS573">
        <v>0</v>
      </c>
      <c r="AT573">
        <v>0</v>
      </c>
      <c r="AU573">
        <v>0</v>
      </c>
      <c r="AV573">
        <v>0</v>
      </c>
      <c r="AW573">
        <v>0</v>
      </c>
      <c r="AX573">
        <v>96</v>
      </c>
      <c r="AY573">
        <v>0</v>
      </c>
      <c r="AZ573">
        <v>0</v>
      </c>
      <c r="BA573">
        <v>0</v>
      </c>
      <c r="BB573">
        <v>0</v>
      </c>
      <c r="BC573">
        <v>0</v>
      </c>
      <c r="BD573">
        <v>6</v>
      </c>
      <c r="BE573">
        <v>0</v>
      </c>
      <c r="BF573">
        <v>22.5</v>
      </c>
      <c r="BG573">
        <v>0</v>
      </c>
      <c r="BH573">
        <v>0</v>
      </c>
      <c r="BI573">
        <v>5</v>
      </c>
      <c r="BJ573">
        <v>0</v>
      </c>
      <c r="BK573">
        <v>56</v>
      </c>
      <c r="BL573">
        <v>0</v>
      </c>
      <c r="BM573">
        <v>0</v>
      </c>
      <c r="BN573">
        <v>49.5</v>
      </c>
      <c r="BO573">
        <v>23</v>
      </c>
      <c r="BP573">
        <v>15</v>
      </c>
      <c r="BQ573">
        <v>4</v>
      </c>
      <c r="BR573">
        <v>2</v>
      </c>
      <c r="BS573">
        <v>268.83333333333331</v>
      </c>
      <c r="BT573">
        <v>209</v>
      </c>
      <c r="BU573">
        <v>0</v>
      </c>
      <c r="BV573">
        <v>0</v>
      </c>
      <c r="BW573">
        <v>0</v>
      </c>
      <c r="BX573">
        <v>0</v>
      </c>
      <c r="BY573">
        <v>839.83333333333326</v>
      </c>
    </row>
    <row r="574" spans="1:77" hidden="1" x14ac:dyDescent="0.25">
      <c r="A574" t="str">
        <f t="shared" si="16"/>
        <v>201239 Egyéb ügyintézőkI4 Szakmunkásképző iskola</v>
      </c>
      <c r="B574" t="str">
        <f t="shared" si="17"/>
        <v>201239 Egyéb ügyintézőkI4 Szakmunkásképző iskola</v>
      </c>
      <c r="C574">
        <v>2663</v>
      </c>
      <c r="D574" t="s">
        <v>168</v>
      </c>
      <c r="E574" t="s">
        <v>169</v>
      </c>
      <c r="F574" s="4" t="s">
        <v>171</v>
      </c>
      <c r="G574">
        <v>0</v>
      </c>
      <c r="H574" t="s">
        <v>160</v>
      </c>
      <c r="I574">
        <v>634</v>
      </c>
      <c r="J574">
        <v>23</v>
      </c>
      <c r="K574" t="s">
        <v>90</v>
      </c>
      <c r="L574" t="s">
        <v>91</v>
      </c>
      <c r="M574">
        <v>47</v>
      </c>
      <c r="N574">
        <v>0</v>
      </c>
      <c r="O574">
        <v>0</v>
      </c>
      <c r="P574">
        <v>0</v>
      </c>
      <c r="Q574">
        <v>17</v>
      </c>
      <c r="R574">
        <v>80</v>
      </c>
      <c r="S574">
        <v>21</v>
      </c>
      <c r="T574">
        <v>3.3000000000000003</v>
      </c>
      <c r="U574">
        <v>7</v>
      </c>
      <c r="V574">
        <v>0</v>
      </c>
      <c r="W574">
        <v>0</v>
      </c>
      <c r="X574">
        <v>0</v>
      </c>
      <c r="Y574">
        <v>14</v>
      </c>
      <c r="Z574">
        <v>0</v>
      </c>
      <c r="AA574">
        <v>0</v>
      </c>
      <c r="AB574">
        <v>38.200000000000003</v>
      </c>
      <c r="AC574">
        <v>21</v>
      </c>
      <c r="AD574">
        <v>1</v>
      </c>
      <c r="AE574">
        <v>10</v>
      </c>
      <c r="AF574">
        <v>33</v>
      </c>
      <c r="AG574">
        <v>0</v>
      </c>
      <c r="AH574">
        <v>31</v>
      </c>
      <c r="AI574">
        <v>0</v>
      </c>
      <c r="AJ574">
        <v>26</v>
      </c>
      <c r="AK574">
        <v>34</v>
      </c>
      <c r="AL574">
        <v>23.5</v>
      </c>
      <c r="AM574">
        <v>140</v>
      </c>
      <c r="AN574">
        <v>144.1</v>
      </c>
      <c r="AO574">
        <v>165</v>
      </c>
      <c r="AP574">
        <v>55.8</v>
      </c>
      <c r="AQ574">
        <v>108</v>
      </c>
      <c r="AR574">
        <v>0</v>
      </c>
      <c r="AS574">
        <v>0</v>
      </c>
      <c r="AT574">
        <v>6</v>
      </c>
      <c r="AU574">
        <v>12</v>
      </c>
      <c r="AV574">
        <v>86</v>
      </c>
      <c r="AW574">
        <v>0</v>
      </c>
      <c r="AX574">
        <v>0</v>
      </c>
      <c r="AY574">
        <v>14.5</v>
      </c>
      <c r="AZ574">
        <v>0</v>
      </c>
      <c r="BA574">
        <v>15</v>
      </c>
      <c r="BB574">
        <v>30</v>
      </c>
      <c r="BC574">
        <v>63</v>
      </c>
      <c r="BD574">
        <v>40</v>
      </c>
      <c r="BE574">
        <v>0</v>
      </c>
      <c r="BF574">
        <v>4.1000000000000005</v>
      </c>
      <c r="BG574">
        <v>16</v>
      </c>
      <c r="BH574">
        <v>0</v>
      </c>
      <c r="BI574">
        <v>0</v>
      </c>
      <c r="BJ574">
        <v>0</v>
      </c>
      <c r="BK574">
        <v>0</v>
      </c>
      <c r="BL574">
        <v>47.9</v>
      </c>
      <c r="BM574">
        <v>17.5</v>
      </c>
      <c r="BN574">
        <v>52</v>
      </c>
      <c r="BO574">
        <v>1021</v>
      </c>
      <c r="BP574">
        <v>72.3</v>
      </c>
      <c r="BQ574">
        <v>33</v>
      </c>
      <c r="BR574">
        <v>17</v>
      </c>
      <c r="BS574">
        <v>8</v>
      </c>
      <c r="BT574">
        <v>8</v>
      </c>
      <c r="BU574">
        <v>39</v>
      </c>
      <c r="BV574">
        <v>0</v>
      </c>
      <c r="BW574">
        <v>10</v>
      </c>
      <c r="BX574">
        <v>0</v>
      </c>
      <c r="BY574">
        <v>2632.2000000000003</v>
      </c>
    </row>
    <row r="575" spans="1:77" hidden="1" x14ac:dyDescent="0.25">
      <c r="A575" t="str">
        <f t="shared" si="16"/>
        <v>201241 Irodai, ügyviteli foglalkozásokI4 Szakmunkásképző iskola</v>
      </c>
      <c r="B575" t="str">
        <f t="shared" si="17"/>
        <v>201241 Irodai, ügyviteli foglalkozásokI4 Szakmunkásképző iskola</v>
      </c>
      <c r="C575">
        <v>2664</v>
      </c>
      <c r="D575" t="s">
        <v>168</v>
      </c>
      <c r="E575" t="s">
        <v>169</v>
      </c>
      <c r="F575" s="4" t="s">
        <v>171</v>
      </c>
      <c r="G575">
        <v>0</v>
      </c>
      <c r="H575" t="s">
        <v>160</v>
      </c>
      <c r="I575">
        <v>635</v>
      </c>
      <c r="J575">
        <v>24</v>
      </c>
      <c r="K575" t="s">
        <v>92</v>
      </c>
      <c r="L575" t="s">
        <v>130</v>
      </c>
      <c r="M575">
        <v>186</v>
      </c>
      <c r="N575">
        <v>18</v>
      </c>
      <c r="O575">
        <v>5</v>
      </c>
      <c r="P575">
        <v>20</v>
      </c>
      <c r="Q575">
        <v>210.5</v>
      </c>
      <c r="R575">
        <v>64</v>
      </c>
      <c r="S575">
        <v>14</v>
      </c>
      <c r="T575">
        <v>12</v>
      </c>
      <c r="U575">
        <v>79</v>
      </c>
      <c r="V575">
        <v>0</v>
      </c>
      <c r="W575">
        <v>26</v>
      </c>
      <c r="X575">
        <v>21</v>
      </c>
      <c r="Y575">
        <v>70</v>
      </c>
      <c r="Z575">
        <v>62</v>
      </c>
      <c r="AA575">
        <v>26</v>
      </c>
      <c r="AB575">
        <v>114.5</v>
      </c>
      <c r="AC575">
        <v>205.75</v>
      </c>
      <c r="AD575">
        <v>87</v>
      </c>
      <c r="AE575">
        <v>78</v>
      </c>
      <c r="AF575">
        <v>93</v>
      </c>
      <c r="AG575">
        <v>2</v>
      </c>
      <c r="AH575">
        <v>100</v>
      </c>
      <c r="AI575">
        <v>36</v>
      </c>
      <c r="AJ575">
        <v>62</v>
      </c>
      <c r="AK575">
        <v>89</v>
      </c>
      <c r="AL575">
        <v>119</v>
      </c>
      <c r="AM575">
        <v>495.75</v>
      </c>
      <c r="AN575">
        <v>293</v>
      </c>
      <c r="AO575">
        <v>841.75</v>
      </c>
      <c r="AP575">
        <v>829.75</v>
      </c>
      <c r="AQ575">
        <v>456</v>
      </c>
      <c r="AR575">
        <v>0</v>
      </c>
      <c r="AS575">
        <v>21</v>
      </c>
      <c r="AT575">
        <v>255</v>
      </c>
      <c r="AU575">
        <v>4890.5</v>
      </c>
      <c r="AV575">
        <v>87.5</v>
      </c>
      <c r="AW575">
        <v>0</v>
      </c>
      <c r="AX575">
        <v>26.5</v>
      </c>
      <c r="AY575">
        <v>16</v>
      </c>
      <c r="AZ575">
        <v>184</v>
      </c>
      <c r="BA575">
        <v>6</v>
      </c>
      <c r="BB575">
        <v>77</v>
      </c>
      <c r="BC575">
        <v>40</v>
      </c>
      <c r="BD575">
        <v>201</v>
      </c>
      <c r="BE575">
        <v>0</v>
      </c>
      <c r="BF575">
        <v>270.75</v>
      </c>
      <c r="BG575">
        <v>70</v>
      </c>
      <c r="BH575">
        <v>14</v>
      </c>
      <c r="BI575">
        <v>27.5</v>
      </c>
      <c r="BJ575">
        <v>36</v>
      </c>
      <c r="BK575">
        <v>25</v>
      </c>
      <c r="BL575">
        <v>35</v>
      </c>
      <c r="BM575">
        <v>0</v>
      </c>
      <c r="BN575">
        <v>152</v>
      </c>
      <c r="BO575">
        <v>1420</v>
      </c>
      <c r="BP575">
        <v>289</v>
      </c>
      <c r="BQ575">
        <v>254.5</v>
      </c>
      <c r="BR575">
        <v>37</v>
      </c>
      <c r="BS575">
        <v>107.5</v>
      </c>
      <c r="BT575">
        <v>16.25</v>
      </c>
      <c r="BU575">
        <v>1.5</v>
      </c>
      <c r="BV575">
        <v>84</v>
      </c>
      <c r="BW575">
        <v>102.5</v>
      </c>
      <c r="BX575">
        <v>0</v>
      </c>
      <c r="BY575">
        <v>13463</v>
      </c>
    </row>
    <row r="576" spans="1:77" hidden="1" x14ac:dyDescent="0.25">
      <c r="A576" t="str">
        <f t="shared" si="16"/>
        <v>201242 Ügyfélkapcsolati foglalkozásokI4 Szakmunkásképző iskola</v>
      </c>
      <c r="B576" t="str">
        <f t="shared" si="17"/>
        <v>201242 Ügyfélkapcsolati foglalkozásokI4 Szakmunkásképző iskola</v>
      </c>
      <c r="C576">
        <v>2665</v>
      </c>
      <c r="D576" t="s">
        <v>168</v>
      </c>
      <c r="E576" t="s">
        <v>169</v>
      </c>
      <c r="F576" s="4" t="s">
        <v>171</v>
      </c>
      <c r="G576">
        <v>0</v>
      </c>
      <c r="H576" t="s">
        <v>160</v>
      </c>
      <c r="I576">
        <v>636</v>
      </c>
      <c r="J576">
        <v>25</v>
      </c>
      <c r="K576" t="s">
        <v>93</v>
      </c>
      <c r="L576" t="s">
        <v>131</v>
      </c>
      <c r="M576">
        <v>0</v>
      </c>
      <c r="N576">
        <v>14</v>
      </c>
      <c r="O576">
        <v>0</v>
      </c>
      <c r="P576">
        <v>0</v>
      </c>
      <c r="Q576">
        <v>18</v>
      </c>
      <c r="R576">
        <v>5</v>
      </c>
      <c r="S576">
        <v>0</v>
      </c>
      <c r="T576">
        <v>0</v>
      </c>
      <c r="U576">
        <v>14</v>
      </c>
      <c r="V576">
        <v>0</v>
      </c>
      <c r="W576">
        <v>0</v>
      </c>
      <c r="X576">
        <v>0</v>
      </c>
      <c r="Y576">
        <v>0</v>
      </c>
      <c r="Z576">
        <v>0</v>
      </c>
      <c r="AA576">
        <v>0</v>
      </c>
      <c r="AB576">
        <v>0</v>
      </c>
      <c r="AC576">
        <v>0</v>
      </c>
      <c r="AD576">
        <v>0</v>
      </c>
      <c r="AE576">
        <v>0</v>
      </c>
      <c r="AF576">
        <v>0</v>
      </c>
      <c r="AG576">
        <v>0</v>
      </c>
      <c r="AH576">
        <v>0</v>
      </c>
      <c r="AI576">
        <v>5.5</v>
      </c>
      <c r="AJ576">
        <v>31</v>
      </c>
      <c r="AK576">
        <v>0</v>
      </c>
      <c r="AL576">
        <v>24</v>
      </c>
      <c r="AM576">
        <v>90.5</v>
      </c>
      <c r="AN576">
        <v>11</v>
      </c>
      <c r="AO576">
        <v>93.25</v>
      </c>
      <c r="AP576">
        <v>181</v>
      </c>
      <c r="AQ576">
        <v>149</v>
      </c>
      <c r="AR576">
        <v>0</v>
      </c>
      <c r="AS576">
        <v>0</v>
      </c>
      <c r="AT576">
        <v>62</v>
      </c>
      <c r="AU576">
        <v>307</v>
      </c>
      <c r="AV576">
        <v>40</v>
      </c>
      <c r="AW576">
        <v>0</v>
      </c>
      <c r="AX576">
        <v>0</v>
      </c>
      <c r="AY576">
        <v>21</v>
      </c>
      <c r="AZ576">
        <v>64.5</v>
      </c>
      <c r="BA576">
        <v>55</v>
      </c>
      <c r="BB576">
        <v>92</v>
      </c>
      <c r="BC576">
        <v>0</v>
      </c>
      <c r="BD576">
        <v>30.75</v>
      </c>
      <c r="BE576">
        <v>0</v>
      </c>
      <c r="BF576">
        <v>46.25</v>
      </c>
      <c r="BG576">
        <v>0</v>
      </c>
      <c r="BH576">
        <v>0</v>
      </c>
      <c r="BI576">
        <v>0</v>
      </c>
      <c r="BJ576">
        <v>0</v>
      </c>
      <c r="BK576">
        <v>0</v>
      </c>
      <c r="BL576">
        <v>22</v>
      </c>
      <c r="BM576">
        <v>112.5</v>
      </c>
      <c r="BN576">
        <v>77.5</v>
      </c>
      <c r="BO576">
        <v>116</v>
      </c>
      <c r="BP576">
        <v>8</v>
      </c>
      <c r="BQ576">
        <v>81</v>
      </c>
      <c r="BR576">
        <v>3</v>
      </c>
      <c r="BS576">
        <v>36.833333333333329</v>
      </c>
      <c r="BT576">
        <v>76</v>
      </c>
      <c r="BU576">
        <v>29</v>
      </c>
      <c r="BV576">
        <v>10</v>
      </c>
      <c r="BW576">
        <v>21</v>
      </c>
      <c r="BX576">
        <v>0</v>
      </c>
      <c r="BY576">
        <v>1947.5833333333333</v>
      </c>
    </row>
    <row r="577" spans="1:77" hidden="1" x14ac:dyDescent="0.25">
      <c r="A577" t="str">
        <f t="shared" si="16"/>
        <v>201251 Kereskedelmi és vendéglátó-ipari foglalkozásokI4 Szakmunkásképző iskola</v>
      </c>
      <c r="B577" t="str">
        <f t="shared" si="17"/>
        <v>201251 Kereskedelmi és vendéglátó-ipari foglalkozásokI4 Szakmunkásképző iskola</v>
      </c>
      <c r="C577">
        <v>2666</v>
      </c>
      <c r="D577" t="s">
        <v>168</v>
      </c>
      <c r="E577" t="s">
        <v>169</v>
      </c>
      <c r="F577" s="4" t="s">
        <v>171</v>
      </c>
      <c r="G577">
        <v>0</v>
      </c>
      <c r="H577" t="s">
        <v>160</v>
      </c>
      <c r="I577">
        <v>637</v>
      </c>
      <c r="J577">
        <v>26</v>
      </c>
      <c r="K577" t="s">
        <v>94</v>
      </c>
      <c r="L577" t="s">
        <v>132</v>
      </c>
      <c r="M577">
        <v>464.5</v>
      </c>
      <c r="N577">
        <v>80.5</v>
      </c>
      <c r="O577">
        <v>14</v>
      </c>
      <c r="P577">
        <v>35</v>
      </c>
      <c r="Q577">
        <v>4511</v>
      </c>
      <c r="R577">
        <v>446.5</v>
      </c>
      <c r="S577">
        <v>49</v>
      </c>
      <c r="T577">
        <v>93.5</v>
      </c>
      <c r="U577">
        <v>55.5</v>
      </c>
      <c r="V577">
        <v>0</v>
      </c>
      <c r="W577">
        <v>35</v>
      </c>
      <c r="X577">
        <v>0</v>
      </c>
      <c r="Y577">
        <v>75.5</v>
      </c>
      <c r="Z577">
        <v>103</v>
      </c>
      <c r="AA577">
        <v>0</v>
      </c>
      <c r="AB577">
        <v>200</v>
      </c>
      <c r="AC577">
        <v>66</v>
      </c>
      <c r="AD577">
        <v>20</v>
      </c>
      <c r="AE577">
        <v>74</v>
      </c>
      <c r="AF577">
        <v>92.5</v>
      </c>
      <c r="AG577">
        <v>0</v>
      </c>
      <c r="AH577">
        <v>620.5</v>
      </c>
      <c r="AI577">
        <v>113</v>
      </c>
      <c r="AJ577">
        <v>21</v>
      </c>
      <c r="AK577">
        <v>96</v>
      </c>
      <c r="AL577">
        <v>185</v>
      </c>
      <c r="AM577">
        <v>1467.5</v>
      </c>
      <c r="AN577">
        <v>3931.5</v>
      </c>
      <c r="AO577">
        <v>13553</v>
      </c>
      <c r="AP577">
        <v>71932.5</v>
      </c>
      <c r="AQ577">
        <v>614.5</v>
      </c>
      <c r="AR577">
        <v>350</v>
      </c>
      <c r="AS577">
        <v>63</v>
      </c>
      <c r="AT577">
        <v>358</v>
      </c>
      <c r="AU577">
        <v>368.5</v>
      </c>
      <c r="AV577">
        <v>22363.25</v>
      </c>
      <c r="AW577">
        <v>46</v>
      </c>
      <c r="AX577">
        <v>124</v>
      </c>
      <c r="AY577">
        <v>226</v>
      </c>
      <c r="AZ577">
        <v>307.5</v>
      </c>
      <c r="BA577">
        <v>60.5</v>
      </c>
      <c r="BB577">
        <v>0</v>
      </c>
      <c r="BC577">
        <v>149</v>
      </c>
      <c r="BD577">
        <v>1535.5</v>
      </c>
      <c r="BE577">
        <v>0</v>
      </c>
      <c r="BF577">
        <v>305.5</v>
      </c>
      <c r="BG577">
        <v>77</v>
      </c>
      <c r="BH577">
        <v>1</v>
      </c>
      <c r="BI577">
        <v>132.5</v>
      </c>
      <c r="BJ577">
        <v>486</v>
      </c>
      <c r="BK577">
        <v>417</v>
      </c>
      <c r="BL577">
        <v>227.5</v>
      </c>
      <c r="BM577">
        <v>109</v>
      </c>
      <c r="BN577">
        <v>1624.5</v>
      </c>
      <c r="BO577">
        <v>1159</v>
      </c>
      <c r="BP577">
        <v>1011.25</v>
      </c>
      <c r="BQ577">
        <v>438</v>
      </c>
      <c r="BR577">
        <v>701</v>
      </c>
      <c r="BS577">
        <v>327</v>
      </c>
      <c r="BT577">
        <v>207.25</v>
      </c>
      <c r="BU577">
        <v>14</v>
      </c>
      <c r="BV577">
        <v>364.5</v>
      </c>
      <c r="BW577">
        <v>804</v>
      </c>
      <c r="BX577">
        <v>0</v>
      </c>
      <c r="BY577">
        <v>133307.25</v>
      </c>
    </row>
    <row r="578" spans="1:77" hidden="1" x14ac:dyDescent="0.25">
      <c r="A578" t="str">
        <f t="shared" si="16"/>
        <v>201252 Szolgáltatási foglalkozásokI4 Szakmunkásképző iskola</v>
      </c>
      <c r="B578" t="str">
        <f t="shared" si="17"/>
        <v>201252 Szolgáltatási foglalkozásokI4 Szakmunkásképző iskola</v>
      </c>
      <c r="C578">
        <v>2667</v>
      </c>
      <c r="D578" t="s">
        <v>168</v>
      </c>
      <c r="E578" t="s">
        <v>169</v>
      </c>
      <c r="F578" s="4" t="s">
        <v>171</v>
      </c>
      <c r="G578">
        <v>0</v>
      </c>
      <c r="H578" t="s">
        <v>160</v>
      </c>
      <c r="I578">
        <v>638</v>
      </c>
      <c r="J578">
        <v>27</v>
      </c>
      <c r="K578" t="s">
        <v>95</v>
      </c>
      <c r="L578" t="s">
        <v>133</v>
      </c>
      <c r="M578">
        <v>289</v>
      </c>
      <c r="N578">
        <v>12.5</v>
      </c>
      <c r="O578">
        <v>218</v>
      </c>
      <c r="P578">
        <v>19.5</v>
      </c>
      <c r="Q578">
        <v>33</v>
      </c>
      <c r="R578">
        <v>44</v>
      </c>
      <c r="S578">
        <v>0</v>
      </c>
      <c r="T578">
        <v>16</v>
      </c>
      <c r="U578">
        <v>50</v>
      </c>
      <c r="V578">
        <v>30</v>
      </c>
      <c r="W578">
        <v>13</v>
      </c>
      <c r="X578">
        <v>53</v>
      </c>
      <c r="Y578">
        <v>17</v>
      </c>
      <c r="Z578">
        <v>0</v>
      </c>
      <c r="AA578">
        <v>37</v>
      </c>
      <c r="AB578">
        <v>115</v>
      </c>
      <c r="AC578">
        <v>15</v>
      </c>
      <c r="AD578">
        <v>1</v>
      </c>
      <c r="AE578">
        <v>18</v>
      </c>
      <c r="AF578">
        <v>119</v>
      </c>
      <c r="AG578">
        <v>17</v>
      </c>
      <c r="AH578">
        <v>138.5</v>
      </c>
      <c r="AI578">
        <v>54</v>
      </c>
      <c r="AJ578">
        <v>265</v>
      </c>
      <c r="AK578">
        <v>1635</v>
      </c>
      <c r="AL578">
        <v>260</v>
      </c>
      <c r="AM578">
        <v>353</v>
      </c>
      <c r="AN578">
        <v>168.5</v>
      </c>
      <c r="AO578">
        <v>425</v>
      </c>
      <c r="AP578">
        <v>722</v>
      </c>
      <c r="AQ578">
        <v>1375</v>
      </c>
      <c r="AR578">
        <v>10</v>
      </c>
      <c r="AS578">
        <v>220</v>
      </c>
      <c r="AT578">
        <v>430</v>
      </c>
      <c r="AU578">
        <v>1014</v>
      </c>
      <c r="AV578">
        <v>639</v>
      </c>
      <c r="AW578">
        <v>0</v>
      </c>
      <c r="AX578">
        <v>17</v>
      </c>
      <c r="AY578">
        <v>21</v>
      </c>
      <c r="AZ578">
        <v>0</v>
      </c>
      <c r="BA578">
        <v>79</v>
      </c>
      <c r="BB578">
        <v>0</v>
      </c>
      <c r="BC578">
        <v>52</v>
      </c>
      <c r="BD578">
        <v>740.25</v>
      </c>
      <c r="BE578">
        <v>0</v>
      </c>
      <c r="BF578">
        <v>298</v>
      </c>
      <c r="BG578">
        <v>117</v>
      </c>
      <c r="BH578">
        <v>17</v>
      </c>
      <c r="BI578">
        <v>0</v>
      </c>
      <c r="BJ578">
        <v>91</v>
      </c>
      <c r="BK578">
        <v>18.5</v>
      </c>
      <c r="BL578">
        <v>313</v>
      </c>
      <c r="BM578">
        <v>39</v>
      </c>
      <c r="BN578">
        <v>7236.5</v>
      </c>
      <c r="BO578">
        <v>5339</v>
      </c>
      <c r="BP578">
        <v>4890.25</v>
      </c>
      <c r="BQ578">
        <v>1809</v>
      </c>
      <c r="BR578">
        <v>987.5</v>
      </c>
      <c r="BS578">
        <v>644.33333333333337</v>
      </c>
      <c r="BT578">
        <v>490.5</v>
      </c>
      <c r="BU578">
        <v>32</v>
      </c>
      <c r="BV578">
        <v>47</v>
      </c>
      <c r="BW578">
        <v>5181</v>
      </c>
      <c r="BX578">
        <v>0</v>
      </c>
      <c r="BY578">
        <v>37285.833333333328</v>
      </c>
    </row>
    <row r="579" spans="1:77" hidden="1" x14ac:dyDescent="0.25">
      <c r="A579" t="str">
        <f t="shared" si="16"/>
        <v>201261 Mezőgazdasági foglalkozásokI4 Szakmunkásképző iskola</v>
      </c>
      <c r="B579" t="str">
        <f t="shared" si="17"/>
        <v>201261 Mezőgazdasági foglalkozásokI4 Szakmunkásképző iskola</v>
      </c>
      <c r="C579">
        <v>2668</v>
      </c>
      <c r="D579" t="s">
        <v>168</v>
      </c>
      <c r="E579" t="s">
        <v>169</v>
      </c>
      <c r="F579" s="4" t="s">
        <v>171</v>
      </c>
      <c r="G579">
        <v>0</v>
      </c>
      <c r="H579" t="s">
        <v>160</v>
      </c>
      <c r="I579">
        <v>639</v>
      </c>
      <c r="J579">
        <v>28</v>
      </c>
      <c r="K579" t="s">
        <v>96</v>
      </c>
      <c r="L579" t="s">
        <v>97</v>
      </c>
      <c r="M579">
        <v>7314</v>
      </c>
      <c r="N579">
        <v>105</v>
      </c>
      <c r="O579">
        <v>0</v>
      </c>
      <c r="P579">
        <v>0</v>
      </c>
      <c r="Q579">
        <v>527</v>
      </c>
      <c r="R579">
        <v>0</v>
      </c>
      <c r="S579">
        <v>34.5</v>
      </c>
      <c r="T579">
        <v>0</v>
      </c>
      <c r="U579">
        <v>0</v>
      </c>
      <c r="V579">
        <v>0</v>
      </c>
      <c r="W579">
        <v>0</v>
      </c>
      <c r="X579">
        <v>77</v>
      </c>
      <c r="Y579">
        <v>2</v>
      </c>
      <c r="Z579">
        <v>19</v>
      </c>
      <c r="AA579">
        <v>0</v>
      </c>
      <c r="AB579">
        <v>0</v>
      </c>
      <c r="AC579">
        <v>0</v>
      </c>
      <c r="AD579">
        <v>0</v>
      </c>
      <c r="AE579">
        <v>1</v>
      </c>
      <c r="AF579">
        <v>0</v>
      </c>
      <c r="AG579">
        <v>0</v>
      </c>
      <c r="AH579">
        <v>0</v>
      </c>
      <c r="AI579">
        <v>0</v>
      </c>
      <c r="AJ579">
        <v>41</v>
      </c>
      <c r="AK579">
        <v>78</v>
      </c>
      <c r="AL579">
        <v>160</v>
      </c>
      <c r="AM579">
        <v>105</v>
      </c>
      <c r="AN579">
        <v>7</v>
      </c>
      <c r="AO579">
        <v>395.5</v>
      </c>
      <c r="AP579">
        <v>177</v>
      </c>
      <c r="AQ579">
        <v>42</v>
      </c>
      <c r="AR579">
        <v>0</v>
      </c>
      <c r="AS579">
        <v>0</v>
      </c>
      <c r="AT579">
        <v>0</v>
      </c>
      <c r="AU579">
        <v>0</v>
      </c>
      <c r="AV579">
        <v>41</v>
      </c>
      <c r="AW579">
        <v>0</v>
      </c>
      <c r="AX579">
        <v>0</v>
      </c>
      <c r="AY579">
        <v>0</v>
      </c>
      <c r="AZ579">
        <v>9.5</v>
      </c>
      <c r="BA579">
        <v>0</v>
      </c>
      <c r="BB579">
        <v>0</v>
      </c>
      <c r="BC579">
        <v>0</v>
      </c>
      <c r="BD579">
        <v>177.5</v>
      </c>
      <c r="BE579">
        <v>0</v>
      </c>
      <c r="BF579">
        <v>1</v>
      </c>
      <c r="BG579">
        <v>0</v>
      </c>
      <c r="BH579">
        <v>24</v>
      </c>
      <c r="BI579">
        <v>0</v>
      </c>
      <c r="BJ579">
        <v>14</v>
      </c>
      <c r="BK579">
        <v>0</v>
      </c>
      <c r="BL579">
        <v>39.5</v>
      </c>
      <c r="BM579">
        <v>0</v>
      </c>
      <c r="BN579">
        <v>337</v>
      </c>
      <c r="BO579">
        <v>561</v>
      </c>
      <c r="BP579">
        <v>174.5</v>
      </c>
      <c r="BQ579">
        <v>25</v>
      </c>
      <c r="BR579">
        <v>9</v>
      </c>
      <c r="BS579">
        <v>31</v>
      </c>
      <c r="BT579">
        <v>7</v>
      </c>
      <c r="BU579">
        <v>13</v>
      </c>
      <c r="BV579">
        <v>0</v>
      </c>
      <c r="BW579">
        <v>41</v>
      </c>
      <c r="BX579">
        <v>0</v>
      </c>
      <c r="BY579">
        <v>10590</v>
      </c>
    </row>
    <row r="580" spans="1:77" hidden="1" x14ac:dyDescent="0.25">
      <c r="A580" t="str">
        <f t="shared" si="16"/>
        <v>201262 Erdőgazdálkodási, vadgazdálkodási és halászati foglalkozásokI4 Szakmunkásképző iskola</v>
      </c>
      <c r="B580" t="str">
        <f t="shared" si="17"/>
        <v>201262 Erdőgazdálkodási, vadgazdálkodási és halászati foglalkozásokI4 Szakmunkásképző iskola</v>
      </c>
      <c r="C580">
        <v>2669</v>
      </c>
      <c r="D580" t="s">
        <v>168</v>
      </c>
      <c r="E580" t="s">
        <v>169</v>
      </c>
      <c r="F580" s="4" t="s">
        <v>171</v>
      </c>
      <c r="G580">
        <v>0</v>
      </c>
      <c r="H580" t="s">
        <v>160</v>
      </c>
      <c r="I580">
        <v>640</v>
      </c>
      <c r="J580">
        <v>29</v>
      </c>
      <c r="K580" t="s">
        <v>98</v>
      </c>
      <c r="L580" t="s">
        <v>134</v>
      </c>
      <c r="M580">
        <v>80</v>
      </c>
      <c r="N580">
        <v>2003.5</v>
      </c>
      <c r="O580">
        <v>761</v>
      </c>
      <c r="P580">
        <v>7</v>
      </c>
      <c r="Q580">
        <v>0</v>
      </c>
      <c r="R580">
        <v>0</v>
      </c>
      <c r="S580">
        <v>0</v>
      </c>
      <c r="T580">
        <v>0</v>
      </c>
      <c r="U580">
        <v>0</v>
      </c>
      <c r="V580">
        <v>0</v>
      </c>
      <c r="W580">
        <v>0</v>
      </c>
      <c r="X580">
        <v>0</v>
      </c>
      <c r="Y580">
        <v>0</v>
      </c>
      <c r="Z580">
        <v>0</v>
      </c>
      <c r="AA580">
        <v>0</v>
      </c>
      <c r="AB580">
        <v>0</v>
      </c>
      <c r="AC580">
        <v>0</v>
      </c>
      <c r="AD580">
        <v>0</v>
      </c>
      <c r="AE580">
        <v>0</v>
      </c>
      <c r="AF580">
        <v>0</v>
      </c>
      <c r="AG580">
        <v>0</v>
      </c>
      <c r="AH580">
        <v>0</v>
      </c>
      <c r="AI580">
        <v>0</v>
      </c>
      <c r="AJ580">
        <v>0</v>
      </c>
      <c r="AK580">
        <v>0</v>
      </c>
      <c r="AL580">
        <v>0</v>
      </c>
      <c r="AM580">
        <v>0</v>
      </c>
      <c r="AN580">
        <v>0</v>
      </c>
      <c r="AO580">
        <v>0</v>
      </c>
      <c r="AP580">
        <v>0</v>
      </c>
      <c r="AQ580">
        <v>0</v>
      </c>
      <c r="AR580">
        <v>0</v>
      </c>
      <c r="AS580">
        <v>0</v>
      </c>
      <c r="AT580">
        <v>0</v>
      </c>
      <c r="AU580">
        <v>0</v>
      </c>
      <c r="AV580">
        <v>31</v>
      </c>
      <c r="AW580">
        <v>0</v>
      </c>
      <c r="AX580">
        <v>0</v>
      </c>
      <c r="AY580">
        <v>0</v>
      </c>
      <c r="AZ580">
        <v>0</v>
      </c>
      <c r="BA580">
        <v>0</v>
      </c>
      <c r="BB580">
        <v>0</v>
      </c>
      <c r="BC580">
        <v>0</v>
      </c>
      <c r="BD580">
        <v>15</v>
      </c>
      <c r="BE580">
        <v>0</v>
      </c>
      <c r="BF580">
        <v>0</v>
      </c>
      <c r="BG580">
        <v>0</v>
      </c>
      <c r="BH580">
        <v>2</v>
      </c>
      <c r="BI580">
        <v>0</v>
      </c>
      <c r="BJ580">
        <v>0</v>
      </c>
      <c r="BK580">
        <v>0</v>
      </c>
      <c r="BL580">
        <v>0</v>
      </c>
      <c r="BM580">
        <v>0</v>
      </c>
      <c r="BN580">
        <v>98</v>
      </c>
      <c r="BO580">
        <v>164</v>
      </c>
      <c r="BP580">
        <v>6</v>
      </c>
      <c r="BQ580">
        <v>0</v>
      </c>
      <c r="BR580">
        <v>1</v>
      </c>
      <c r="BS580">
        <v>6</v>
      </c>
      <c r="BT580">
        <v>0</v>
      </c>
      <c r="BU580">
        <v>0</v>
      </c>
      <c r="BV580">
        <v>0</v>
      </c>
      <c r="BW580">
        <v>0</v>
      </c>
      <c r="BX580">
        <v>0</v>
      </c>
      <c r="BY580">
        <v>3174.5</v>
      </c>
    </row>
    <row r="581" spans="1:77" hidden="1" x14ac:dyDescent="0.25">
      <c r="A581" t="str">
        <f t="shared" si="16"/>
        <v>201271 Élelmiszer-ipari foglalkozásokI4 Szakmunkásképző iskola</v>
      </c>
      <c r="B581" t="str">
        <f t="shared" si="17"/>
        <v>201271 Élelmiszer-ipari foglalkozásokI4 Szakmunkásképző iskola</v>
      </c>
      <c r="C581">
        <v>2670</v>
      </c>
      <c r="D581" t="s">
        <v>168</v>
      </c>
      <c r="E581" t="s">
        <v>169</v>
      </c>
      <c r="F581" s="4" t="s">
        <v>171</v>
      </c>
      <c r="G581">
        <v>0</v>
      </c>
      <c r="H581" t="s">
        <v>160</v>
      </c>
      <c r="I581">
        <v>641</v>
      </c>
      <c r="J581">
        <v>30</v>
      </c>
      <c r="K581" t="s">
        <v>99</v>
      </c>
      <c r="L581" t="s">
        <v>135</v>
      </c>
      <c r="M581">
        <v>448</v>
      </c>
      <c r="N581">
        <v>0</v>
      </c>
      <c r="O581">
        <v>16</v>
      </c>
      <c r="P581">
        <v>0</v>
      </c>
      <c r="Q581">
        <v>7718.5</v>
      </c>
      <c r="R581">
        <v>77</v>
      </c>
      <c r="S581">
        <v>0</v>
      </c>
      <c r="T581">
        <v>0</v>
      </c>
      <c r="U581">
        <v>0</v>
      </c>
      <c r="V581">
        <v>0</v>
      </c>
      <c r="W581">
        <v>0</v>
      </c>
      <c r="X581">
        <v>0</v>
      </c>
      <c r="Y581">
        <v>0</v>
      </c>
      <c r="Z581">
        <v>0</v>
      </c>
      <c r="AA581">
        <v>0</v>
      </c>
      <c r="AB581">
        <v>94</v>
      </c>
      <c r="AC581">
        <v>0</v>
      </c>
      <c r="AD581">
        <v>0</v>
      </c>
      <c r="AE581">
        <v>0</v>
      </c>
      <c r="AF581">
        <v>0</v>
      </c>
      <c r="AG581">
        <v>0</v>
      </c>
      <c r="AH581">
        <v>0</v>
      </c>
      <c r="AI581">
        <v>0</v>
      </c>
      <c r="AJ581">
        <v>0</v>
      </c>
      <c r="AK581">
        <v>0</v>
      </c>
      <c r="AL581">
        <v>0</v>
      </c>
      <c r="AM581">
        <v>0</v>
      </c>
      <c r="AN581">
        <v>0</v>
      </c>
      <c r="AO581">
        <v>439</v>
      </c>
      <c r="AP581">
        <v>1069</v>
      </c>
      <c r="AQ581">
        <v>17</v>
      </c>
      <c r="AR581">
        <v>0</v>
      </c>
      <c r="AS581">
        <v>0</v>
      </c>
      <c r="AT581">
        <v>70</v>
      </c>
      <c r="AU581">
        <v>0</v>
      </c>
      <c r="AV581">
        <v>242.5</v>
      </c>
      <c r="AW581">
        <v>0</v>
      </c>
      <c r="AX581">
        <v>0</v>
      </c>
      <c r="AY581">
        <v>0</v>
      </c>
      <c r="AZ581">
        <v>0</v>
      </c>
      <c r="BA581">
        <v>0</v>
      </c>
      <c r="BB581">
        <v>0</v>
      </c>
      <c r="BC581">
        <v>0</v>
      </c>
      <c r="BD581">
        <v>0</v>
      </c>
      <c r="BE581">
        <v>0</v>
      </c>
      <c r="BF581">
        <v>0</v>
      </c>
      <c r="BG581">
        <v>0</v>
      </c>
      <c r="BH581">
        <v>3</v>
      </c>
      <c r="BI581">
        <v>0</v>
      </c>
      <c r="BJ581">
        <v>0</v>
      </c>
      <c r="BK581">
        <v>0</v>
      </c>
      <c r="BL581">
        <v>128</v>
      </c>
      <c r="BM581">
        <v>103</v>
      </c>
      <c r="BN581">
        <v>204</v>
      </c>
      <c r="BO581">
        <v>16</v>
      </c>
      <c r="BP581">
        <v>5</v>
      </c>
      <c r="BQ581">
        <v>36</v>
      </c>
      <c r="BR581">
        <v>2</v>
      </c>
      <c r="BS581">
        <v>3</v>
      </c>
      <c r="BT581">
        <v>0</v>
      </c>
      <c r="BU581">
        <v>0</v>
      </c>
      <c r="BV581">
        <v>0</v>
      </c>
      <c r="BW581">
        <v>0</v>
      </c>
      <c r="BX581">
        <v>0</v>
      </c>
      <c r="BY581">
        <v>10691</v>
      </c>
    </row>
    <row r="582" spans="1:77" hidden="1" x14ac:dyDescent="0.25">
      <c r="A582" t="str">
        <f t="shared" si="16"/>
        <v>201272 Könnyűipari foglalkozásokI4 Szakmunkásképző iskola</v>
      </c>
      <c r="B582" t="str">
        <f t="shared" si="17"/>
        <v>201272 Könnyűipari foglalkozásokI4 Szakmunkásképző iskola</v>
      </c>
      <c r="C582">
        <v>2671</v>
      </c>
      <c r="D582" t="s">
        <v>168</v>
      </c>
      <c r="E582" t="s">
        <v>169</v>
      </c>
      <c r="F582" s="4" t="s">
        <v>171</v>
      </c>
      <c r="G582">
        <v>0</v>
      </c>
      <c r="H582" t="s">
        <v>160</v>
      </c>
      <c r="I582">
        <v>642</v>
      </c>
      <c r="J582">
        <v>31</v>
      </c>
      <c r="K582" t="s">
        <v>100</v>
      </c>
      <c r="L582" t="s">
        <v>136</v>
      </c>
      <c r="M582">
        <v>100.5</v>
      </c>
      <c r="N582">
        <v>90</v>
      </c>
      <c r="O582">
        <v>0</v>
      </c>
      <c r="P582">
        <v>14</v>
      </c>
      <c r="Q582">
        <v>187</v>
      </c>
      <c r="R582">
        <v>7111.5</v>
      </c>
      <c r="S582">
        <v>1939.5</v>
      </c>
      <c r="T582">
        <v>661</v>
      </c>
      <c r="U582">
        <v>2430</v>
      </c>
      <c r="V582">
        <v>1</v>
      </c>
      <c r="W582">
        <v>346.5</v>
      </c>
      <c r="X582">
        <v>25</v>
      </c>
      <c r="Y582">
        <v>358</v>
      </c>
      <c r="Z582">
        <v>0</v>
      </c>
      <c r="AA582">
        <v>0</v>
      </c>
      <c r="AB582">
        <v>41</v>
      </c>
      <c r="AC582">
        <v>48</v>
      </c>
      <c r="AD582">
        <v>40</v>
      </c>
      <c r="AE582">
        <v>85</v>
      </c>
      <c r="AF582">
        <v>257.5</v>
      </c>
      <c r="AG582">
        <v>174.5</v>
      </c>
      <c r="AH582">
        <v>5425.5</v>
      </c>
      <c r="AI582">
        <v>87</v>
      </c>
      <c r="AJ582">
        <v>0</v>
      </c>
      <c r="AK582">
        <v>1</v>
      </c>
      <c r="AL582">
        <v>38</v>
      </c>
      <c r="AM582">
        <v>736</v>
      </c>
      <c r="AN582">
        <v>0</v>
      </c>
      <c r="AO582">
        <v>1134.75</v>
      </c>
      <c r="AP582">
        <v>837</v>
      </c>
      <c r="AQ582">
        <v>101</v>
      </c>
      <c r="AR582">
        <v>0</v>
      </c>
      <c r="AS582">
        <v>0</v>
      </c>
      <c r="AT582">
        <v>0</v>
      </c>
      <c r="AU582">
        <v>21</v>
      </c>
      <c r="AV582">
        <v>26</v>
      </c>
      <c r="AW582">
        <v>177.5</v>
      </c>
      <c r="AX582">
        <v>0</v>
      </c>
      <c r="AY582">
        <v>14</v>
      </c>
      <c r="AZ582">
        <v>0</v>
      </c>
      <c r="BA582">
        <v>0</v>
      </c>
      <c r="BB582">
        <v>0</v>
      </c>
      <c r="BC582">
        <v>0</v>
      </c>
      <c r="BD582">
        <v>65</v>
      </c>
      <c r="BE582">
        <v>0</v>
      </c>
      <c r="BF582">
        <v>40</v>
      </c>
      <c r="BG582">
        <v>26</v>
      </c>
      <c r="BH582">
        <v>0</v>
      </c>
      <c r="BI582">
        <v>50</v>
      </c>
      <c r="BJ582">
        <v>65</v>
      </c>
      <c r="BK582">
        <v>1</v>
      </c>
      <c r="BL582">
        <v>222</v>
      </c>
      <c r="BM582">
        <v>0</v>
      </c>
      <c r="BN582">
        <v>173</v>
      </c>
      <c r="BO582">
        <v>380</v>
      </c>
      <c r="BP582">
        <v>218</v>
      </c>
      <c r="BQ582">
        <v>116</v>
      </c>
      <c r="BR582">
        <v>269.5</v>
      </c>
      <c r="BS582">
        <v>171.5</v>
      </c>
      <c r="BT582">
        <v>2</v>
      </c>
      <c r="BU582">
        <v>1</v>
      </c>
      <c r="BV582">
        <v>310</v>
      </c>
      <c r="BW582">
        <v>203</v>
      </c>
      <c r="BX582">
        <v>0</v>
      </c>
      <c r="BY582">
        <v>24821.75</v>
      </c>
    </row>
    <row r="583" spans="1:77" hidden="1" x14ac:dyDescent="0.25">
      <c r="A583" t="str">
        <f t="shared" ref="A583:A646" si="18">CONCATENATE(F583,L583,H583)</f>
        <v>201273 Fém- és villamosipari foglalkozásokI4 Szakmunkásképző iskola</v>
      </c>
      <c r="B583" t="str">
        <f t="shared" ref="B583:B646" si="19">CONCATENATE(F583,L583,H583)</f>
        <v>201273 Fém- és villamosipari foglalkozásokI4 Szakmunkásképző iskola</v>
      </c>
      <c r="C583">
        <v>2672</v>
      </c>
      <c r="D583" t="s">
        <v>168</v>
      </c>
      <c r="E583" t="s">
        <v>169</v>
      </c>
      <c r="F583" s="4" t="s">
        <v>171</v>
      </c>
      <c r="G583">
        <v>0</v>
      </c>
      <c r="H583" t="s">
        <v>160</v>
      </c>
      <c r="I583">
        <v>643</v>
      </c>
      <c r="J583">
        <v>32</v>
      </c>
      <c r="K583" t="s">
        <v>101</v>
      </c>
      <c r="L583" t="s">
        <v>137</v>
      </c>
      <c r="M583">
        <v>4349.5</v>
      </c>
      <c r="N583">
        <v>316</v>
      </c>
      <c r="O583">
        <v>35</v>
      </c>
      <c r="P583">
        <v>808</v>
      </c>
      <c r="Q583">
        <v>1862</v>
      </c>
      <c r="R583">
        <v>749</v>
      </c>
      <c r="S583">
        <v>297.5</v>
      </c>
      <c r="T583">
        <v>192</v>
      </c>
      <c r="U583">
        <v>125</v>
      </c>
      <c r="V583">
        <v>131</v>
      </c>
      <c r="W583">
        <v>331</v>
      </c>
      <c r="X583">
        <v>258</v>
      </c>
      <c r="Y583">
        <v>1744.5</v>
      </c>
      <c r="Z583">
        <v>729.5</v>
      </c>
      <c r="AA583">
        <v>1976.5</v>
      </c>
      <c r="AB583">
        <v>15037.833333333334</v>
      </c>
      <c r="AC583">
        <v>2013</v>
      </c>
      <c r="AD583">
        <v>3836</v>
      </c>
      <c r="AE583">
        <v>10389.666666666666</v>
      </c>
      <c r="AF583">
        <v>5108</v>
      </c>
      <c r="AG583">
        <v>1275.5</v>
      </c>
      <c r="AH583">
        <v>1092.25</v>
      </c>
      <c r="AI583">
        <v>3054.8333333333335</v>
      </c>
      <c r="AJ583">
        <v>2123</v>
      </c>
      <c r="AK583">
        <v>406</v>
      </c>
      <c r="AL583">
        <v>912.5</v>
      </c>
      <c r="AM583">
        <v>8078</v>
      </c>
      <c r="AN583">
        <v>12985.75</v>
      </c>
      <c r="AO583">
        <v>2937.5</v>
      </c>
      <c r="AP583">
        <v>1050.5</v>
      </c>
      <c r="AQ583">
        <v>4815.5</v>
      </c>
      <c r="AR583">
        <v>222</v>
      </c>
      <c r="AS583">
        <v>0</v>
      </c>
      <c r="AT583">
        <v>1099</v>
      </c>
      <c r="AU583">
        <v>42</v>
      </c>
      <c r="AV583">
        <v>221</v>
      </c>
      <c r="AW583">
        <v>0</v>
      </c>
      <c r="AX583">
        <v>0</v>
      </c>
      <c r="AY583">
        <v>506</v>
      </c>
      <c r="AZ583">
        <v>132</v>
      </c>
      <c r="BA583">
        <v>0</v>
      </c>
      <c r="BB583">
        <v>0</v>
      </c>
      <c r="BC583">
        <v>14.75</v>
      </c>
      <c r="BD583">
        <v>660</v>
      </c>
      <c r="BE583">
        <v>0</v>
      </c>
      <c r="BF583">
        <v>240</v>
      </c>
      <c r="BG583">
        <v>874</v>
      </c>
      <c r="BH583">
        <v>112.5</v>
      </c>
      <c r="BI583">
        <v>86</v>
      </c>
      <c r="BJ583">
        <v>99</v>
      </c>
      <c r="BK583">
        <v>576.5</v>
      </c>
      <c r="BL583">
        <v>1155.5</v>
      </c>
      <c r="BM583">
        <v>0</v>
      </c>
      <c r="BN583">
        <v>807.5</v>
      </c>
      <c r="BO583">
        <v>2294</v>
      </c>
      <c r="BP583">
        <v>778.33333333333337</v>
      </c>
      <c r="BQ583">
        <v>249.5</v>
      </c>
      <c r="BR583">
        <v>180</v>
      </c>
      <c r="BS583">
        <v>123.5</v>
      </c>
      <c r="BT583">
        <v>51</v>
      </c>
      <c r="BU583">
        <v>198.5</v>
      </c>
      <c r="BV583">
        <v>218.5</v>
      </c>
      <c r="BW583">
        <v>50.5</v>
      </c>
      <c r="BX583">
        <v>0</v>
      </c>
      <c r="BY583">
        <v>100011.91666666667</v>
      </c>
    </row>
    <row r="584" spans="1:77" hidden="1" x14ac:dyDescent="0.25">
      <c r="A584" t="str">
        <f t="shared" si="18"/>
        <v>201274 Kézműipari foglalkozásokI4 Szakmunkásképző iskola</v>
      </c>
      <c r="B584" t="str">
        <f t="shared" si="19"/>
        <v>201274 Kézműipari foglalkozásokI4 Szakmunkásképző iskola</v>
      </c>
      <c r="C584">
        <v>2673</v>
      </c>
      <c r="D584" t="s">
        <v>168</v>
      </c>
      <c r="E584" t="s">
        <v>169</v>
      </c>
      <c r="F584" s="4" t="s">
        <v>171</v>
      </c>
      <c r="G584">
        <v>0</v>
      </c>
      <c r="H584" t="s">
        <v>160</v>
      </c>
      <c r="I584">
        <v>644</v>
      </c>
      <c r="J584">
        <v>33</v>
      </c>
      <c r="K584" t="s">
        <v>102</v>
      </c>
      <c r="L584" t="s">
        <v>138</v>
      </c>
      <c r="M584">
        <v>64</v>
      </c>
      <c r="N584">
        <v>0</v>
      </c>
      <c r="O584">
        <v>0</v>
      </c>
      <c r="P584">
        <v>0</v>
      </c>
      <c r="Q584">
        <v>0</v>
      </c>
      <c r="R584">
        <v>537</v>
      </c>
      <c r="S584">
        <v>0</v>
      </c>
      <c r="T584">
        <v>0</v>
      </c>
      <c r="U584">
        <v>153</v>
      </c>
      <c r="V584">
        <v>0</v>
      </c>
      <c r="W584">
        <v>14.5</v>
      </c>
      <c r="X584">
        <v>13</v>
      </c>
      <c r="Y584">
        <v>118.5</v>
      </c>
      <c r="Z584">
        <v>881</v>
      </c>
      <c r="AA584">
        <v>0</v>
      </c>
      <c r="AB584">
        <v>61.5</v>
      </c>
      <c r="AC584">
        <v>292</v>
      </c>
      <c r="AD584">
        <v>8</v>
      </c>
      <c r="AE584">
        <v>58</v>
      </c>
      <c r="AF584">
        <v>63</v>
      </c>
      <c r="AG584">
        <v>0</v>
      </c>
      <c r="AH584">
        <v>709.25</v>
      </c>
      <c r="AI584">
        <v>38</v>
      </c>
      <c r="AJ584">
        <v>0</v>
      </c>
      <c r="AK584">
        <v>0</v>
      </c>
      <c r="AL584">
        <v>53</v>
      </c>
      <c r="AM584">
        <v>116</v>
      </c>
      <c r="AN584">
        <v>26</v>
      </c>
      <c r="AO584">
        <v>7</v>
      </c>
      <c r="AP584">
        <v>79</v>
      </c>
      <c r="AQ584">
        <v>0</v>
      </c>
      <c r="AR584">
        <v>0</v>
      </c>
      <c r="AS584">
        <v>0</v>
      </c>
      <c r="AT584">
        <v>0</v>
      </c>
      <c r="AU584">
        <v>0</v>
      </c>
      <c r="AV584">
        <v>0</v>
      </c>
      <c r="AW584">
        <v>0</v>
      </c>
      <c r="AX584">
        <v>0</v>
      </c>
      <c r="AY584">
        <v>29</v>
      </c>
      <c r="AZ584">
        <v>0</v>
      </c>
      <c r="BA584">
        <v>0</v>
      </c>
      <c r="BB584">
        <v>0</v>
      </c>
      <c r="BC584">
        <v>0</v>
      </c>
      <c r="BD584">
        <v>63.5</v>
      </c>
      <c r="BE584">
        <v>0</v>
      </c>
      <c r="BF584">
        <v>0</v>
      </c>
      <c r="BG584">
        <v>0</v>
      </c>
      <c r="BH584">
        <v>14</v>
      </c>
      <c r="BI584">
        <v>49.5</v>
      </c>
      <c r="BJ584">
        <v>0</v>
      </c>
      <c r="BK584">
        <v>0</v>
      </c>
      <c r="BL584">
        <v>0</v>
      </c>
      <c r="BM584">
        <v>0</v>
      </c>
      <c r="BN584">
        <v>17</v>
      </c>
      <c r="BO584">
        <v>27</v>
      </c>
      <c r="BP584">
        <v>2</v>
      </c>
      <c r="BQ584">
        <v>10</v>
      </c>
      <c r="BR584">
        <v>5</v>
      </c>
      <c r="BS584">
        <v>0</v>
      </c>
      <c r="BT584">
        <v>0</v>
      </c>
      <c r="BU584">
        <v>0</v>
      </c>
      <c r="BV584">
        <v>16.5</v>
      </c>
      <c r="BW584">
        <v>0</v>
      </c>
      <c r="BX584">
        <v>0</v>
      </c>
      <c r="BY584">
        <v>3525.25</v>
      </c>
    </row>
    <row r="585" spans="1:77" hidden="1" x14ac:dyDescent="0.25">
      <c r="A585" t="str">
        <f t="shared" si="18"/>
        <v>201275 Építőipari foglalkozásokI4 Szakmunkásképző iskola</v>
      </c>
      <c r="B585" t="str">
        <f t="shared" si="19"/>
        <v>201275 Építőipari foglalkozásokI4 Szakmunkásképző iskola</v>
      </c>
      <c r="C585">
        <v>2674</v>
      </c>
      <c r="D585" t="s">
        <v>168</v>
      </c>
      <c r="E585" t="s">
        <v>169</v>
      </c>
      <c r="F585" s="4" t="s">
        <v>171</v>
      </c>
      <c r="G585">
        <v>0</v>
      </c>
      <c r="H585" t="s">
        <v>160</v>
      </c>
      <c r="I585">
        <v>645</v>
      </c>
      <c r="J585">
        <v>34</v>
      </c>
      <c r="K585" t="s">
        <v>103</v>
      </c>
      <c r="L585" t="s">
        <v>139</v>
      </c>
      <c r="M585">
        <v>942</v>
      </c>
      <c r="N585">
        <v>67</v>
      </c>
      <c r="O585">
        <v>4</v>
      </c>
      <c r="P585">
        <v>125</v>
      </c>
      <c r="Q585">
        <v>420</v>
      </c>
      <c r="R585">
        <v>95</v>
      </c>
      <c r="S585">
        <v>983.5</v>
      </c>
      <c r="T585">
        <v>54</v>
      </c>
      <c r="U585">
        <v>56</v>
      </c>
      <c r="V585">
        <v>29</v>
      </c>
      <c r="W585">
        <v>30</v>
      </c>
      <c r="X585">
        <v>27</v>
      </c>
      <c r="Y585">
        <v>446</v>
      </c>
      <c r="Z585">
        <v>1015</v>
      </c>
      <c r="AA585">
        <v>216.5</v>
      </c>
      <c r="AB585">
        <v>1304.5</v>
      </c>
      <c r="AC585">
        <v>83.5</v>
      </c>
      <c r="AD585">
        <v>202.5</v>
      </c>
      <c r="AE585">
        <v>829.5</v>
      </c>
      <c r="AF585">
        <v>133.5</v>
      </c>
      <c r="AG585">
        <v>175.5</v>
      </c>
      <c r="AH585">
        <v>405.5</v>
      </c>
      <c r="AI585">
        <v>600</v>
      </c>
      <c r="AJ585">
        <v>2373.5</v>
      </c>
      <c r="AK585">
        <v>2738</v>
      </c>
      <c r="AL585">
        <v>552.5</v>
      </c>
      <c r="AM585">
        <v>34897.5</v>
      </c>
      <c r="AN585">
        <v>181</v>
      </c>
      <c r="AO585">
        <v>1279.5</v>
      </c>
      <c r="AP585">
        <v>514</v>
      </c>
      <c r="AQ585">
        <v>458</v>
      </c>
      <c r="AR585">
        <v>30</v>
      </c>
      <c r="AS585">
        <v>0</v>
      </c>
      <c r="AT585">
        <v>708</v>
      </c>
      <c r="AU585">
        <v>1</v>
      </c>
      <c r="AV585">
        <v>352.5</v>
      </c>
      <c r="AW585">
        <v>0</v>
      </c>
      <c r="AX585">
        <v>6.5</v>
      </c>
      <c r="AY585">
        <v>30</v>
      </c>
      <c r="AZ585">
        <v>0</v>
      </c>
      <c r="BA585">
        <v>69</v>
      </c>
      <c r="BB585">
        <v>0</v>
      </c>
      <c r="BC585">
        <v>29.5</v>
      </c>
      <c r="BD585">
        <v>2291</v>
      </c>
      <c r="BE585">
        <v>0</v>
      </c>
      <c r="BF585">
        <v>38</v>
      </c>
      <c r="BG585">
        <v>300</v>
      </c>
      <c r="BH585">
        <v>39.5</v>
      </c>
      <c r="BI585">
        <v>7</v>
      </c>
      <c r="BJ585">
        <v>0</v>
      </c>
      <c r="BK585">
        <v>185</v>
      </c>
      <c r="BL585">
        <v>371</v>
      </c>
      <c r="BM585">
        <v>0</v>
      </c>
      <c r="BN585">
        <v>1115.5</v>
      </c>
      <c r="BO585">
        <v>2908</v>
      </c>
      <c r="BP585">
        <v>1089.5</v>
      </c>
      <c r="BQ585">
        <v>611</v>
      </c>
      <c r="BR585">
        <v>339</v>
      </c>
      <c r="BS585">
        <v>99</v>
      </c>
      <c r="BT585">
        <v>60</v>
      </c>
      <c r="BU585">
        <v>49.5</v>
      </c>
      <c r="BV585">
        <v>0</v>
      </c>
      <c r="BW585">
        <v>104</v>
      </c>
      <c r="BX585">
        <v>0</v>
      </c>
      <c r="BY585">
        <v>62072</v>
      </c>
    </row>
    <row r="586" spans="1:77" hidden="1" x14ac:dyDescent="0.25">
      <c r="A586" t="str">
        <f t="shared" si="18"/>
        <v>201279 Egyéb ipari és építőipari foglalkozásokI4 Szakmunkásképző iskola</v>
      </c>
      <c r="B586" t="str">
        <f t="shared" si="19"/>
        <v>201279 Egyéb ipari és építőipari foglalkozásokI4 Szakmunkásképző iskola</v>
      </c>
      <c r="C586">
        <v>2675</v>
      </c>
      <c r="D586" t="s">
        <v>168</v>
      </c>
      <c r="E586" t="s">
        <v>169</v>
      </c>
      <c r="F586" s="4" t="s">
        <v>171</v>
      </c>
      <c r="G586">
        <v>0</v>
      </c>
      <c r="H586" t="s">
        <v>160</v>
      </c>
      <c r="I586">
        <v>646</v>
      </c>
      <c r="J586">
        <v>35</v>
      </c>
      <c r="K586" t="s">
        <v>140</v>
      </c>
      <c r="L586" t="s">
        <v>141</v>
      </c>
      <c r="M586">
        <v>9</v>
      </c>
      <c r="N586">
        <v>0</v>
      </c>
      <c r="O586">
        <v>0</v>
      </c>
      <c r="P586">
        <v>19</v>
      </c>
      <c r="Q586">
        <v>60</v>
      </c>
      <c r="R586">
        <v>39.666666666666664</v>
      </c>
      <c r="S586">
        <v>0</v>
      </c>
      <c r="T586">
        <v>0</v>
      </c>
      <c r="U586">
        <v>20</v>
      </c>
      <c r="V586">
        <v>111</v>
      </c>
      <c r="W586">
        <v>94</v>
      </c>
      <c r="X586">
        <v>16</v>
      </c>
      <c r="Y586">
        <v>118</v>
      </c>
      <c r="Z586">
        <v>105</v>
      </c>
      <c r="AA586">
        <v>117</v>
      </c>
      <c r="AB586">
        <v>162</v>
      </c>
      <c r="AC586">
        <v>395.5</v>
      </c>
      <c r="AD586">
        <v>353</v>
      </c>
      <c r="AE586">
        <v>110</v>
      </c>
      <c r="AF586">
        <v>74.5</v>
      </c>
      <c r="AG586">
        <v>0</v>
      </c>
      <c r="AH586">
        <v>94</v>
      </c>
      <c r="AI586">
        <v>64</v>
      </c>
      <c r="AJ586">
        <v>28</v>
      </c>
      <c r="AK586">
        <v>19</v>
      </c>
      <c r="AL586">
        <v>92</v>
      </c>
      <c r="AM586">
        <v>1265.5833333333333</v>
      </c>
      <c r="AN586">
        <v>25</v>
      </c>
      <c r="AO586">
        <v>180</v>
      </c>
      <c r="AP586">
        <v>77.5</v>
      </c>
      <c r="AQ586">
        <v>0</v>
      </c>
      <c r="AR586">
        <v>0</v>
      </c>
      <c r="AS586">
        <v>0</v>
      </c>
      <c r="AT586">
        <v>1693</v>
      </c>
      <c r="AU586">
        <v>0</v>
      </c>
      <c r="AV586">
        <v>31.5</v>
      </c>
      <c r="AW586">
        <v>0</v>
      </c>
      <c r="AX586">
        <v>0</v>
      </c>
      <c r="AY586">
        <v>0</v>
      </c>
      <c r="AZ586">
        <v>0</v>
      </c>
      <c r="BA586">
        <v>0</v>
      </c>
      <c r="BB586">
        <v>0</v>
      </c>
      <c r="BC586">
        <v>0</v>
      </c>
      <c r="BD586">
        <v>65.25</v>
      </c>
      <c r="BE586">
        <v>0</v>
      </c>
      <c r="BF586">
        <v>0</v>
      </c>
      <c r="BG586">
        <v>57</v>
      </c>
      <c r="BH586">
        <v>0</v>
      </c>
      <c r="BI586">
        <v>0</v>
      </c>
      <c r="BJ586">
        <v>0</v>
      </c>
      <c r="BK586">
        <v>0</v>
      </c>
      <c r="BL586">
        <v>0</v>
      </c>
      <c r="BM586">
        <v>0</v>
      </c>
      <c r="BN586">
        <v>408</v>
      </c>
      <c r="BO586">
        <v>561</v>
      </c>
      <c r="BP586">
        <v>16.5</v>
      </c>
      <c r="BQ586">
        <v>1</v>
      </c>
      <c r="BR586">
        <v>4</v>
      </c>
      <c r="BS586">
        <v>20.5</v>
      </c>
      <c r="BT586">
        <v>0</v>
      </c>
      <c r="BU586">
        <v>0</v>
      </c>
      <c r="BV586">
        <v>0</v>
      </c>
      <c r="BW586">
        <v>0</v>
      </c>
      <c r="BX586">
        <v>0</v>
      </c>
      <c r="BY586">
        <v>6506.5</v>
      </c>
    </row>
    <row r="587" spans="1:77" hidden="1" x14ac:dyDescent="0.25">
      <c r="A587" t="str">
        <f t="shared" si="18"/>
        <v>201281 Feldolgozóipari gépek kezelőiI4 Szakmunkásképző iskola</v>
      </c>
      <c r="B587" t="str">
        <f t="shared" si="19"/>
        <v>201281 Feldolgozóipari gépek kezelőiI4 Szakmunkásképző iskola</v>
      </c>
      <c r="C587">
        <v>2676</v>
      </c>
      <c r="D587" t="s">
        <v>168</v>
      </c>
      <c r="E587" t="s">
        <v>169</v>
      </c>
      <c r="F587" s="4" t="s">
        <v>171</v>
      </c>
      <c r="G587">
        <v>0</v>
      </c>
      <c r="H587" t="s">
        <v>160</v>
      </c>
      <c r="I587">
        <v>647</v>
      </c>
      <c r="J587">
        <v>36</v>
      </c>
      <c r="K587" t="s">
        <v>104</v>
      </c>
      <c r="L587" t="s">
        <v>105</v>
      </c>
      <c r="M587">
        <v>318.83333333333331</v>
      </c>
      <c r="N587">
        <v>249</v>
      </c>
      <c r="O587">
        <v>0</v>
      </c>
      <c r="P587">
        <v>338</v>
      </c>
      <c r="Q587">
        <v>2204.5</v>
      </c>
      <c r="R587">
        <v>5613</v>
      </c>
      <c r="S587">
        <v>1359</v>
      </c>
      <c r="T587">
        <v>1319.5</v>
      </c>
      <c r="U587">
        <v>243</v>
      </c>
      <c r="V587">
        <v>270</v>
      </c>
      <c r="W587">
        <v>1012.25</v>
      </c>
      <c r="X587">
        <v>807</v>
      </c>
      <c r="Y587">
        <v>6254</v>
      </c>
      <c r="Z587">
        <v>2339</v>
      </c>
      <c r="AA587">
        <v>2636</v>
      </c>
      <c r="AB587">
        <v>3052.6666666666665</v>
      </c>
      <c r="AC587">
        <v>959.5</v>
      </c>
      <c r="AD587">
        <v>1750</v>
      </c>
      <c r="AE587">
        <v>1635.8333333333333</v>
      </c>
      <c r="AF587">
        <v>2621</v>
      </c>
      <c r="AG587">
        <v>56</v>
      </c>
      <c r="AH587">
        <v>1257.5</v>
      </c>
      <c r="AI587">
        <v>60.166666666666664</v>
      </c>
      <c r="AJ587">
        <v>89</v>
      </c>
      <c r="AK587">
        <v>51</v>
      </c>
      <c r="AL587">
        <v>140</v>
      </c>
      <c r="AM587">
        <v>714.5</v>
      </c>
      <c r="AN587">
        <v>957.75</v>
      </c>
      <c r="AO587">
        <v>1098.75</v>
      </c>
      <c r="AP587">
        <v>273</v>
      </c>
      <c r="AQ587">
        <v>424.5</v>
      </c>
      <c r="AR587">
        <v>0</v>
      </c>
      <c r="AS587">
        <v>0</v>
      </c>
      <c r="AT587">
        <v>22</v>
      </c>
      <c r="AU587">
        <v>0</v>
      </c>
      <c r="AV587">
        <v>270</v>
      </c>
      <c r="AW587">
        <v>0</v>
      </c>
      <c r="AX587">
        <v>7</v>
      </c>
      <c r="AY587">
        <v>0</v>
      </c>
      <c r="AZ587">
        <v>712</v>
      </c>
      <c r="BA587">
        <v>0</v>
      </c>
      <c r="BB587">
        <v>0</v>
      </c>
      <c r="BC587">
        <v>14.75</v>
      </c>
      <c r="BD587">
        <v>200.5</v>
      </c>
      <c r="BE587">
        <v>0</v>
      </c>
      <c r="BF587">
        <v>19</v>
      </c>
      <c r="BG587">
        <v>34</v>
      </c>
      <c r="BH587">
        <v>28</v>
      </c>
      <c r="BI587">
        <v>27</v>
      </c>
      <c r="BJ587">
        <v>0</v>
      </c>
      <c r="BK587">
        <v>73</v>
      </c>
      <c r="BL587">
        <v>1186</v>
      </c>
      <c r="BM587">
        <v>0</v>
      </c>
      <c r="BN587">
        <v>89</v>
      </c>
      <c r="BO587">
        <v>51</v>
      </c>
      <c r="BP587">
        <v>22.166666666666668</v>
      </c>
      <c r="BQ587">
        <v>2</v>
      </c>
      <c r="BR587">
        <v>27</v>
      </c>
      <c r="BS587">
        <v>0</v>
      </c>
      <c r="BT587">
        <v>0</v>
      </c>
      <c r="BU587">
        <v>0</v>
      </c>
      <c r="BV587">
        <v>1</v>
      </c>
      <c r="BW587">
        <v>280</v>
      </c>
      <c r="BX587">
        <v>0</v>
      </c>
      <c r="BY587">
        <v>43169.666666666657</v>
      </c>
    </row>
    <row r="588" spans="1:77" hidden="1" x14ac:dyDescent="0.25">
      <c r="A588" t="str">
        <f t="shared" si="18"/>
        <v>201282 ÖsszeszerelőkI4 Szakmunkásképző iskola</v>
      </c>
      <c r="B588" t="str">
        <f t="shared" si="19"/>
        <v>201282 ÖsszeszerelőkI4 Szakmunkásképző iskola</v>
      </c>
      <c r="C588">
        <v>2677</v>
      </c>
      <c r="D588" t="s">
        <v>168</v>
      </c>
      <c r="E588" t="s">
        <v>169</v>
      </c>
      <c r="F588" s="4" t="s">
        <v>171</v>
      </c>
      <c r="G588">
        <v>0</v>
      </c>
      <c r="H588" t="s">
        <v>160</v>
      </c>
      <c r="I588">
        <v>648</v>
      </c>
      <c r="J588">
        <v>37</v>
      </c>
      <c r="K588" t="s">
        <v>106</v>
      </c>
      <c r="L588" t="s">
        <v>142</v>
      </c>
      <c r="M588">
        <v>21.333333333333332</v>
      </c>
      <c r="N588">
        <v>0</v>
      </c>
      <c r="O588">
        <v>0</v>
      </c>
      <c r="P588">
        <v>0</v>
      </c>
      <c r="Q588">
        <v>1</v>
      </c>
      <c r="R588">
        <v>47</v>
      </c>
      <c r="S588">
        <v>10</v>
      </c>
      <c r="T588">
        <v>16</v>
      </c>
      <c r="U588">
        <v>0</v>
      </c>
      <c r="V588">
        <v>0</v>
      </c>
      <c r="W588">
        <v>1</v>
      </c>
      <c r="X588">
        <v>0</v>
      </c>
      <c r="Y588">
        <v>1419</v>
      </c>
      <c r="Z588">
        <v>856</v>
      </c>
      <c r="AA588">
        <v>78</v>
      </c>
      <c r="AB588">
        <v>579</v>
      </c>
      <c r="AC588">
        <v>7513</v>
      </c>
      <c r="AD588">
        <v>2542</v>
      </c>
      <c r="AE588">
        <v>1521</v>
      </c>
      <c r="AF588">
        <v>6486</v>
      </c>
      <c r="AG588">
        <v>138</v>
      </c>
      <c r="AH588">
        <v>643</v>
      </c>
      <c r="AI588">
        <v>0</v>
      </c>
      <c r="AJ588">
        <v>6</v>
      </c>
      <c r="AK588">
        <v>7</v>
      </c>
      <c r="AL588">
        <v>0</v>
      </c>
      <c r="AM588">
        <v>0</v>
      </c>
      <c r="AN588">
        <v>23</v>
      </c>
      <c r="AO588">
        <v>322</v>
      </c>
      <c r="AP588">
        <v>12</v>
      </c>
      <c r="AQ588">
        <v>0</v>
      </c>
      <c r="AR588">
        <v>0</v>
      </c>
      <c r="AS588">
        <v>0</v>
      </c>
      <c r="AT588">
        <v>0</v>
      </c>
      <c r="AU588">
        <v>0</v>
      </c>
      <c r="AV588">
        <v>0</v>
      </c>
      <c r="AW588">
        <v>0</v>
      </c>
      <c r="AX588">
        <v>0</v>
      </c>
      <c r="AY588">
        <v>0</v>
      </c>
      <c r="AZ588">
        <v>0</v>
      </c>
      <c r="BA588">
        <v>0</v>
      </c>
      <c r="BB588">
        <v>0</v>
      </c>
      <c r="BC588">
        <v>0</v>
      </c>
      <c r="BD588">
        <v>16.5</v>
      </c>
      <c r="BE588">
        <v>0</v>
      </c>
      <c r="BF588">
        <v>438</v>
      </c>
      <c r="BG588">
        <v>94</v>
      </c>
      <c r="BH588">
        <v>0</v>
      </c>
      <c r="BI588">
        <v>0</v>
      </c>
      <c r="BJ588">
        <v>56</v>
      </c>
      <c r="BK588">
        <v>0</v>
      </c>
      <c r="BL588">
        <v>1935</v>
      </c>
      <c r="BM588">
        <v>0</v>
      </c>
      <c r="BN588">
        <v>342</v>
      </c>
      <c r="BO588">
        <v>3</v>
      </c>
      <c r="BP588">
        <v>0</v>
      </c>
      <c r="BQ588">
        <v>0</v>
      </c>
      <c r="BR588">
        <v>1</v>
      </c>
      <c r="BS588">
        <v>0</v>
      </c>
      <c r="BT588">
        <v>0</v>
      </c>
      <c r="BU588">
        <v>0</v>
      </c>
      <c r="BV588">
        <v>0</v>
      </c>
      <c r="BW588">
        <v>0</v>
      </c>
      <c r="BX588">
        <v>0</v>
      </c>
      <c r="BY588">
        <v>25126.833333333332</v>
      </c>
    </row>
    <row r="589" spans="1:77" hidden="1" x14ac:dyDescent="0.25">
      <c r="A589" t="str">
        <f t="shared" si="18"/>
        <v>201283 Helyhez kötött gépek kezelőiI4 Szakmunkásképző iskola</v>
      </c>
      <c r="B589" t="str">
        <f t="shared" si="19"/>
        <v>201283 Helyhez kötött gépek kezelőiI4 Szakmunkásképző iskola</v>
      </c>
      <c r="C589">
        <v>2678</v>
      </c>
      <c r="D589" t="s">
        <v>168</v>
      </c>
      <c r="E589" t="s">
        <v>169</v>
      </c>
      <c r="F589" s="4" t="s">
        <v>171</v>
      </c>
      <c r="G589">
        <v>0</v>
      </c>
      <c r="H589" t="s">
        <v>160</v>
      </c>
      <c r="I589">
        <v>649</v>
      </c>
      <c r="J589">
        <v>38</v>
      </c>
      <c r="K589" t="s">
        <v>107</v>
      </c>
      <c r="L589" t="s">
        <v>143</v>
      </c>
      <c r="M589">
        <v>207.5</v>
      </c>
      <c r="N589">
        <v>34</v>
      </c>
      <c r="O589">
        <v>27</v>
      </c>
      <c r="P589">
        <v>584</v>
      </c>
      <c r="Q589">
        <v>867</v>
      </c>
      <c r="R589">
        <v>36</v>
      </c>
      <c r="S589">
        <v>45</v>
      </c>
      <c r="T589">
        <v>257</v>
      </c>
      <c r="U589">
        <v>56</v>
      </c>
      <c r="V589">
        <v>302</v>
      </c>
      <c r="W589">
        <v>249</v>
      </c>
      <c r="X589">
        <v>259</v>
      </c>
      <c r="Y589">
        <v>76</v>
      </c>
      <c r="Z589">
        <v>167</v>
      </c>
      <c r="AA589">
        <v>271</v>
      </c>
      <c r="AB589">
        <v>432</v>
      </c>
      <c r="AC589">
        <v>305</v>
      </c>
      <c r="AD589">
        <v>76</v>
      </c>
      <c r="AE589">
        <v>261</v>
      </c>
      <c r="AF589">
        <v>51</v>
      </c>
      <c r="AG589">
        <v>0</v>
      </c>
      <c r="AH589">
        <v>88</v>
      </c>
      <c r="AI589">
        <v>52</v>
      </c>
      <c r="AJ589">
        <v>2885</v>
      </c>
      <c r="AK589">
        <v>2075</v>
      </c>
      <c r="AL589">
        <v>517.5</v>
      </c>
      <c r="AM589">
        <v>595</v>
      </c>
      <c r="AN589">
        <v>50</v>
      </c>
      <c r="AO589">
        <v>450</v>
      </c>
      <c r="AP589">
        <v>89</v>
      </c>
      <c r="AQ589">
        <v>99.5</v>
      </c>
      <c r="AR589">
        <v>0</v>
      </c>
      <c r="AS589">
        <v>0</v>
      </c>
      <c r="AT589">
        <v>123</v>
      </c>
      <c r="AU589">
        <v>21</v>
      </c>
      <c r="AV589">
        <v>79</v>
      </c>
      <c r="AW589">
        <v>0</v>
      </c>
      <c r="AX589">
        <v>0</v>
      </c>
      <c r="AY589">
        <v>0</v>
      </c>
      <c r="AZ589">
        <v>0</v>
      </c>
      <c r="BA589">
        <v>1</v>
      </c>
      <c r="BB589">
        <v>0</v>
      </c>
      <c r="BC589">
        <v>0</v>
      </c>
      <c r="BD589">
        <v>80</v>
      </c>
      <c r="BE589">
        <v>0</v>
      </c>
      <c r="BF589">
        <v>38</v>
      </c>
      <c r="BG589">
        <v>75</v>
      </c>
      <c r="BH589">
        <v>2</v>
      </c>
      <c r="BI589">
        <v>0</v>
      </c>
      <c r="BJ589">
        <v>0</v>
      </c>
      <c r="BK589">
        <v>28.5</v>
      </c>
      <c r="BL589">
        <v>314</v>
      </c>
      <c r="BM589">
        <v>0</v>
      </c>
      <c r="BN589">
        <v>326</v>
      </c>
      <c r="BO589">
        <v>1041</v>
      </c>
      <c r="BP589">
        <v>537</v>
      </c>
      <c r="BQ589">
        <v>134</v>
      </c>
      <c r="BR589">
        <v>103</v>
      </c>
      <c r="BS589">
        <v>28.5</v>
      </c>
      <c r="BT589">
        <v>128</v>
      </c>
      <c r="BU589">
        <v>0</v>
      </c>
      <c r="BV589">
        <v>0</v>
      </c>
      <c r="BW589">
        <v>356.25</v>
      </c>
      <c r="BX589">
        <v>0</v>
      </c>
      <c r="BY589">
        <v>14878.75</v>
      </c>
    </row>
    <row r="590" spans="1:77" hidden="1" x14ac:dyDescent="0.25">
      <c r="A590" t="str">
        <f t="shared" si="18"/>
        <v>201284 Járművezetők és mobil gépek kezelőiI4 Szakmunkásképző iskola</v>
      </c>
      <c r="B590" t="str">
        <f t="shared" si="19"/>
        <v>201284 Járművezetők és mobil gépek kezelőiI4 Szakmunkásképző iskola</v>
      </c>
      <c r="C590">
        <v>2679</v>
      </c>
      <c r="D590" t="s">
        <v>168</v>
      </c>
      <c r="E590" t="s">
        <v>169</v>
      </c>
      <c r="F590" s="4" t="s">
        <v>171</v>
      </c>
      <c r="G590">
        <v>0</v>
      </c>
      <c r="H590" t="s">
        <v>160</v>
      </c>
      <c r="I590">
        <v>650</v>
      </c>
      <c r="J590">
        <v>39</v>
      </c>
      <c r="K590" t="s">
        <v>144</v>
      </c>
      <c r="L590" t="s">
        <v>145</v>
      </c>
      <c r="M590">
        <v>8834.25</v>
      </c>
      <c r="N590">
        <v>655</v>
      </c>
      <c r="O590">
        <v>147</v>
      </c>
      <c r="P590">
        <v>1127</v>
      </c>
      <c r="Q590">
        <v>2544</v>
      </c>
      <c r="R590">
        <v>144</v>
      </c>
      <c r="S590">
        <v>212</v>
      </c>
      <c r="T590">
        <v>223</v>
      </c>
      <c r="U590">
        <v>81</v>
      </c>
      <c r="V590">
        <v>49</v>
      </c>
      <c r="W590">
        <v>122</v>
      </c>
      <c r="X590">
        <v>114</v>
      </c>
      <c r="Y590">
        <v>514</v>
      </c>
      <c r="Z590">
        <v>384.5</v>
      </c>
      <c r="AA590">
        <v>559</v>
      </c>
      <c r="AB590">
        <v>1521.5</v>
      </c>
      <c r="AC590">
        <v>241</v>
      </c>
      <c r="AD590">
        <v>186.5</v>
      </c>
      <c r="AE590">
        <v>452</v>
      </c>
      <c r="AF590">
        <v>335</v>
      </c>
      <c r="AG590">
        <v>48</v>
      </c>
      <c r="AH590">
        <v>297</v>
      </c>
      <c r="AI590">
        <v>93.5</v>
      </c>
      <c r="AJ590">
        <v>345</v>
      </c>
      <c r="AK590">
        <v>684</v>
      </c>
      <c r="AL590">
        <v>2287</v>
      </c>
      <c r="AM590">
        <v>5958.5</v>
      </c>
      <c r="AN590">
        <v>1541</v>
      </c>
      <c r="AO590">
        <v>6319.75</v>
      </c>
      <c r="AP590">
        <v>1466.5</v>
      </c>
      <c r="AQ590">
        <v>26047</v>
      </c>
      <c r="AR590">
        <v>732</v>
      </c>
      <c r="AS590">
        <v>21</v>
      </c>
      <c r="AT590">
        <v>5984.25</v>
      </c>
      <c r="AU590">
        <v>1619.5</v>
      </c>
      <c r="AV590">
        <v>419.5</v>
      </c>
      <c r="AW590">
        <v>27</v>
      </c>
      <c r="AX590">
        <v>101.5</v>
      </c>
      <c r="AY590">
        <v>14</v>
      </c>
      <c r="AZ590">
        <v>1</v>
      </c>
      <c r="BA590">
        <v>37</v>
      </c>
      <c r="BB590">
        <v>7</v>
      </c>
      <c r="BC590">
        <v>41</v>
      </c>
      <c r="BD590">
        <v>606</v>
      </c>
      <c r="BE590">
        <v>0</v>
      </c>
      <c r="BF590">
        <v>155</v>
      </c>
      <c r="BG590">
        <v>115</v>
      </c>
      <c r="BH590">
        <v>44</v>
      </c>
      <c r="BI590">
        <v>7</v>
      </c>
      <c r="BJ590">
        <v>145</v>
      </c>
      <c r="BK590">
        <v>322.5</v>
      </c>
      <c r="BL590">
        <v>486</v>
      </c>
      <c r="BM590">
        <v>0</v>
      </c>
      <c r="BN590">
        <v>554</v>
      </c>
      <c r="BO590">
        <v>2488</v>
      </c>
      <c r="BP590">
        <v>222</v>
      </c>
      <c r="BQ590">
        <v>625</v>
      </c>
      <c r="BR590">
        <v>380</v>
      </c>
      <c r="BS590">
        <v>84.5</v>
      </c>
      <c r="BT590">
        <v>9</v>
      </c>
      <c r="BU590">
        <v>24.25</v>
      </c>
      <c r="BV590">
        <v>0</v>
      </c>
      <c r="BW590">
        <v>282</v>
      </c>
      <c r="BX590">
        <v>0</v>
      </c>
      <c r="BY590">
        <v>79087</v>
      </c>
    </row>
    <row r="591" spans="1:77" hidden="1" x14ac:dyDescent="0.25">
      <c r="A591" t="str">
        <f t="shared" si="18"/>
        <v>201291 Takarítók és hasonló jellegű egyszerű foglalkozásokI4 Szakmunkásképző iskola</v>
      </c>
      <c r="B591" t="str">
        <f t="shared" si="19"/>
        <v>201291 Takarítók és hasonló jellegű egyszerű foglalkozásokI4 Szakmunkásképző iskola</v>
      </c>
      <c r="C591">
        <v>2680</v>
      </c>
      <c r="D591" t="s">
        <v>168</v>
      </c>
      <c r="E591" t="s">
        <v>169</v>
      </c>
      <c r="F591" s="4" t="s">
        <v>171</v>
      </c>
      <c r="G591">
        <v>0</v>
      </c>
      <c r="H591" t="s">
        <v>160</v>
      </c>
      <c r="I591">
        <v>651</v>
      </c>
      <c r="J591">
        <v>40</v>
      </c>
      <c r="K591" t="s">
        <v>108</v>
      </c>
      <c r="L591" t="s">
        <v>146</v>
      </c>
      <c r="M591">
        <v>360.5</v>
      </c>
      <c r="N591">
        <v>27</v>
      </c>
      <c r="O591">
        <v>0</v>
      </c>
      <c r="P591">
        <v>9</v>
      </c>
      <c r="Q591">
        <v>537</v>
      </c>
      <c r="R591">
        <v>231</v>
      </c>
      <c r="S591">
        <v>33</v>
      </c>
      <c r="T591">
        <v>27</v>
      </c>
      <c r="U591">
        <v>58</v>
      </c>
      <c r="V591">
        <v>15</v>
      </c>
      <c r="W591">
        <v>34</v>
      </c>
      <c r="X591">
        <v>91</v>
      </c>
      <c r="Y591">
        <v>45</v>
      </c>
      <c r="Z591">
        <v>146</v>
      </c>
      <c r="AA591">
        <v>16</v>
      </c>
      <c r="AB591">
        <v>153</v>
      </c>
      <c r="AC591">
        <v>92</v>
      </c>
      <c r="AD591">
        <v>30</v>
      </c>
      <c r="AE591">
        <v>133.5</v>
      </c>
      <c r="AF591">
        <v>22</v>
      </c>
      <c r="AG591">
        <v>22</v>
      </c>
      <c r="AH591">
        <v>54</v>
      </c>
      <c r="AI591">
        <v>92</v>
      </c>
      <c r="AJ591">
        <v>92</v>
      </c>
      <c r="AK591">
        <v>98</v>
      </c>
      <c r="AL591">
        <v>91</v>
      </c>
      <c r="AM591">
        <v>405</v>
      </c>
      <c r="AN591">
        <v>785</v>
      </c>
      <c r="AO591">
        <v>667.5</v>
      </c>
      <c r="AP591">
        <v>884.5</v>
      </c>
      <c r="AQ591">
        <v>170</v>
      </c>
      <c r="AR591">
        <v>28</v>
      </c>
      <c r="AS591">
        <v>77</v>
      </c>
      <c r="AT591">
        <v>108</v>
      </c>
      <c r="AU591">
        <v>0</v>
      </c>
      <c r="AV591">
        <v>1076</v>
      </c>
      <c r="AW591">
        <v>0</v>
      </c>
      <c r="AX591">
        <v>58</v>
      </c>
      <c r="AY591">
        <v>0</v>
      </c>
      <c r="AZ591">
        <v>7</v>
      </c>
      <c r="BA591">
        <v>177</v>
      </c>
      <c r="BB591">
        <v>2</v>
      </c>
      <c r="BC591">
        <v>21</v>
      </c>
      <c r="BD591">
        <v>799</v>
      </c>
      <c r="BE591">
        <v>0</v>
      </c>
      <c r="BF591">
        <v>99.5</v>
      </c>
      <c r="BG591">
        <v>22</v>
      </c>
      <c r="BH591">
        <v>19</v>
      </c>
      <c r="BI591">
        <v>27</v>
      </c>
      <c r="BJ591">
        <v>91</v>
      </c>
      <c r="BK591">
        <v>50</v>
      </c>
      <c r="BL591">
        <v>205</v>
      </c>
      <c r="BM591">
        <v>6</v>
      </c>
      <c r="BN591">
        <v>2562</v>
      </c>
      <c r="BO591">
        <v>5415</v>
      </c>
      <c r="BP591">
        <v>4552.5</v>
      </c>
      <c r="BQ591">
        <v>914</v>
      </c>
      <c r="BR591">
        <v>949</v>
      </c>
      <c r="BS591">
        <v>232.5</v>
      </c>
      <c r="BT591">
        <v>283.5</v>
      </c>
      <c r="BU591">
        <v>16</v>
      </c>
      <c r="BV591">
        <v>23</v>
      </c>
      <c r="BW591">
        <v>472.25</v>
      </c>
      <c r="BX591">
        <v>0</v>
      </c>
      <c r="BY591">
        <v>23713.25</v>
      </c>
    </row>
    <row r="592" spans="1:77" hidden="1" x14ac:dyDescent="0.25">
      <c r="A592" t="str">
        <f t="shared" si="18"/>
        <v>201292 Egyszerű szolgáltatási, szállítási és hasonló foglalkozásokI4 Szakmunkásképző iskola</v>
      </c>
      <c r="B592" t="str">
        <f t="shared" si="19"/>
        <v>201292 Egyszerű szolgáltatási, szállítási és hasonló foglalkozásokI4 Szakmunkásképző iskola</v>
      </c>
      <c r="C592">
        <v>2681</v>
      </c>
      <c r="D592" t="s">
        <v>168</v>
      </c>
      <c r="E592" t="s">
        <v>169</v>
      </c>
      <c r="F592" s="4" t="s">
        <v>171</v>
      </c>
      <c r="G592">
        <v>0</v>
      </c>
      <c r="H592" t="s">
        <v>160</v>
      </c>
      <c r="I592">
        <v>652</v>
      </c>
      <c r="J592">
        <v>41</v>
      </c>
      <c r="K592" t="s">
        <v>109</v>
      </c>
      <c r="L592" t="s">
        <v>147</v>
      </c>
      <c r="M592">
        <v>1713.9166666666667</v>
      </c>
      <c r="N592">
        <v>270.5</v>
      </c>
      <c r="O592">
        <v>64</v>
      </c>
      <c r="P592">
        <v>140</v>
      </c>
      <c r="Q592">
        <v>2884.1666666666665</v>
      </c>
      <c r="R592">
        <v>991.83333333333337</v>
      </c>
      <c r="S592">
        <v>296.5</v>
      </c>
      <c r="T592">
        <v>190</v>
      </c>
      <c r="U592">
        <v>478</v>
      </c>
      <c r="V592">
        <v>0</v>
      </c>
      <c r="W592">
        <v>188</v>
      </c>
      <c r="X592">
        <v>160</v>
      </c>
      <c r="Y592">
        <v>900.5</v>
      </c>
      <c r="Z592">
        <v>521.83333333333337</v>
      </c>
      <c r="AA592">
        <v>252</v>
      </c>
      <c r="AB592">
        <v>800.16666666666663</v>
      </c>
      <c r="AC592">
        <v>414</v>
      </c>
      <c r="AD592">
        <v>761.5</v>
      </c>
      <c r="AE592">
        <v>542.33333333333337</v>
      </c>
      <c r="AF592">
        <v>578.16666666666663</v>
      </c>
      <c r="AG592">
        <v>21</v>
      </c>
      <c r="AH592">
        <v>416.33333333333331</v>
      </c>
      <c r="AI592">
        <v>61</v>
      </c>
      <c r="AJ592">
        <v>395.5</v>
      </c>
      <c r="AK592">
        <v>700.5</v>
      </c>
      <c r="AL592">
        <v>1042.5</v>
      </c>
      <c r="AM592">
        <v>2930.333333333333</v>
      </c>
      <c r="AN592">
        <v>1241.5</v>
      </c>
      <c r="AO592">
        <v>5563.583333333333</v>
      </c>
      <c r="AP592">
        <v>3377.333333333333</v>
      </c>
      <c r="AQ592">
        <v>946.83333333333337</v>
      </c>
      <c r="AR592">
        <v>47</v>
      </c>
      <c r="AS592">
        <v>27</v>
      </c>
      <c r="AT592">
        <v>1043.75</v>
      </c>
      <c r="AU592">
        <v>435</v>
      </c>
      <c r="AV592">
        <v>3897.75</v>
      </c>
      <c r="AW592">
        <v>78.5</v>
      </c>
      <c r="AX592">
        <v>26</v>
      </c>
      <c r="AY592">
        <v>5.833333333333333</v>
      </c>
      <c r="AZ592">
        <v>33.166666666666664</v>
      </c>
      <c r="BA592">
        <v>22</v>
      </c>
      <c r="BB592">
        <v>0</v>
      </c>
      <c r="BC592">
        <v>0</v>
      </c>
      <c r="BD592">
        <v>1369.5833333333335</v>
      </c>
      <c r="BE592">
        <v>0</v>
      </c>
      <c r="BF592">
        <v>211</v>
      </c>
      <c r="BG592">
        <v>16</v>
      </c>
      <c r="BH592">
        <v>69</v>
      </c>
      <c r="BI592">
        <v>64.5</v>
      </c>
      <c r="BJ592">
        <v>186</v>
      </c>
      <c r="BK592">
        <v>196</v>
      </c>
      <c r="BL592">
        <v>1226</v>
      </c>
      <c r="BM592">
        <v>31.5</v>
      </c>
      <c r="BN592">
        <v>881.83333333333337</v>
      </c>
      <c r="BO592">
        <v>12580</v>
      </c>
      <c r="BP592">
        <v>3500.0833333333335</v>
      </c>
      <c r="BQ592">
        <v>592.5</v>
      </c>
      <c r="BR592">
        <v>936.83333333333337</v>
      </c>
      <c r="BS592">
        <v>607.5</v>
      </c>
      <c r="BT592">
        <v>129.5</v>
      </c>
      <c r="BU592">
        <v>111.08333333333333</v>
      </c>
      <c r="BV592">
        <v>140.5</v>
      </c>
      <c r="BW592">
        <v>213</v>
      </c>
      <c r="BX592">
        <v>0</v>
      </c>
      <c r="BY592">
        <v>57522.250000000007</v>
      </c>
    </row>
    <row r="593" spans="1:77" hidden="1" x14ac:dyDescent="0.25">
      <c r="A593" t="str">
        <f t="shared" si="18"/>
        <v>201293 Egyszerű ipari, építőipari, mezőgazdasági foglalkozásokI4 Szakmunkásképző iskola</v>
      </c>
      <c r="B593" t="str">
        <f t="shared" si="19"/>
        <v>201293 Egyszerű ipari, építőipari, mezőgazdasági foglalkozásokI4 Szakmunkásképző iskola</v>
      </c>
      <c r="C593">
        <v>2682</v>
      </c>
      <c r="D593" t="s">
        <v>168</v>
      </c>
      <c r="E593" t="s">
        <v>169</v>
      </c>
      <c r="F593" s="4" t="s">
        <v>171</v>
      </c>
      <c r="G593">
        <v>0</v>
      </c>
      <c r="H593" t="s">
        <v>160</v>
      </c>
      <c r="I593">
        <v>653</v>
      </c>
      <c r="J593">
        <v>42</v>
      </c>
      <c r="K593" t="s">
        <v>148</v>
      </c>
      <c r="L593" t="s">
        <v>149</v>
      </c>
      <c r="M593">
        <v>1536.8333333333333</v>
      </c>
      <c r="N593">
        <v>477</v>
      </c>
      <c r="O593">
        <v>51</v>
      </c>
      <c r="P593">
        <v>75</v>
      </c>
      <c r="Q593">
        <v>2120.3333333333335</v>
      </c>
      <c r="R593">
        <v>287</v>
      </c>
      <c r="S593">
        <v>137.5</v>
      </c>
      <c r="T593">
        <v>320</v>
      </c>
      <c r="U593">
        <v>102.5</v>
      </c>
      <c r="V593">
        <v>0</v>
      </c>
      <c r="W593">
        <v>66</v>
      </c>
      <c r="X593">
        <v>14</v>
      </c>
      <c r="Y593">
        <v>812.5</v>
      </c>
      <c r="Z593">
        <v>534.16666666666663</v>
      </c>
      <c r="AA593">
        <v>311</v>
      </c>
      <c r="AB593">
        <v>592.83333333333337</v>
      </c>
      <c r="AC593">
        <v>240</v>
      </c>
      <c r="AD593">
        <v>633.5</v>
      </c>
      <c r="AE593">
        <v>323.66666666666669</v>
      </c>
      <c r="AF593">
        <v>480.33333333333331</v>
      </c>
      <c r="AG593">
        <v>81</v>
      </c>
      <c r="AH593">
        <v>626.66666666666663</v>
      </c>
      <c r="AI593">
        <v>101</v>
      </c>
      <c r="AJ593">
        <v>31</v>
      </c>
      <c r="AK593">
        <v>1</v>
      </c>
      <c r="AL593">
        <v>211</v>
      </c>
      <c r="AM593">
        <v>7231.083333333333</v>
      </c>
      <c r="AN593">
        <v>311</v>
      </c>
      <c r="AO593">
        <v>821.66666666666663</v>
      </c>
      <c r="AP593">
        <v>301.16666666666663</v>
      </c>
      <c r="AQ593">
        <v>125.66666666666666</v>
      </c>
      <c r="AR593">
        <v>0</v>
      </c>
      <c r="AS593">
        <v>0</v>
      </c>
      <c r="AT593">
        <v>122.5</v>
      </c>
      <c r="AU593">
        <v>0</v>
      </c>
      <c r="AV593">
        <v>46</v>
      </c>
      <c r="AW593">
        <v>0</v>
      </c>
      <c r="AX593">
        <v>0</v>
      </c>
      <c r="AY593">
        <v>11.666666666666666</v>
      </c>
      <c r="AZ593">
        <v>197.83333333333331</v>
      </c>
      <c r="BA593">
        <v>0</v>
      </c>
      <c r="BB593">
        <v>0</v>
      </c>
      <c r="BC593">
        <v>0</v>
      </c>
      <c r="BD593">
        <v>560.66666666666674</v>
      </c>
      <c r="BE593">
        <v>0</v>
      </c>
      <c r="BF593">
        <v>0</v>
      </c>
      <c r="BG593">
        <v>124</v>
      </c>
      <c r="BH593">
        <v>41</v>
      </c>
      <c r="BI593">
        <v>0</v>
      </c>
      <c r="BJ593">
        <v>0</v>
      </c>
      <c r="BK593">
        <v>154</v>
      </c>
      <c r="BL593">
        <v>371</v>
      </c>
      <c r="BM593">
        <v>0</v>
      </c>
      <c r="BN593">
        <v>538.66666666666663</v>
      </c>
      <c r="BO593">
        <v>3057</v>
      </c>
      <c r="BP593">
        <v>57.666666666666664</v>
      </c>
      <c r="BQ593">
        <v>4</v>
      </c>
      <c r="BR593">
        <v>122.66666666666667</v>
      </c>
      <c r="BS593">
        <v>39</v>
      </c>
      <c r="BT593">
        <v>20</v>
      </c>
      <c r="BU593">
        <v>46.666666666666664</v>
      </c>
      <c r="BV593">
        <v>0</v>
      </c>
      <c r="BW593">
        <v>28</v>
      </c>
      <c r="BX593">
        <v>0</v>
      </c>
      <c r="BY593">
        <v>24499.750000000007</v>
      </c>
    </row>
    <row r="594" spans="1:77" hidden="1" x14ac:dyDescent="0.25">
      <c r="A594" t="str">
        <f t="shared" si="18"/>
        <v>201201 Fegyveres szervek felsőfokú képesítést igénylő foglalkozásaiI5 Szakközépiskola</v>
      </c>
      <c r="B594" t="str">
        <f t="shared" si="19"/>
        <v>201201 Fegyveres szervek felsőfokú képesítést igénylő foglalkozásaiI5 Szakközépiskola</v>
      </c>
      <c r="C594">
        <v>3314</v>
      </c>
      <c r="D594" t="s">
        <v>168</v>
      </c>
      <c r="E594" t="s">
        <v>169</v>
      </c>
      <c r="F594" s="4" t="s">
        <v>171</v>
      </c>
      <c r="G594">
        <v>0</v>
      </c>
      <c r="H594" t="s">
        <v>161</v>
      </c>
      <c r="I594">
        <v>612</v>
      </c>
      <c r="J594">
        <v>1</v>
      </c>
      <c r="K594" t="s">
        <v>65</v>
      </c>
      <c r="L594" t="s">
        <v>66</v>
      </c>
      <c r="M594">
        <v>0</v>
      </c>
      <c r="N594">
        <v>0</v>
      </c>
      <c r="O594">
        <v>0</v>
      </c>
      <c r="P594">
        <v>0</v>
      </c>
      <c r="Q594">
        <v>0</v>
      </c>
      <c r="R594">
        <v>0</v>
      </c>
      <c r="S594">
        <v>0</v>
      </c>
      <c r="T594">
        <v>0</v>
      </c>
      <c r="U594">
        <v>0</v>
      </c>
      <c r="V594">
        <v>0</v>
      </c>
      <c r="W594">
        <v>0</v>
      </c>
      <c r="X594">
        <v>0</v>
      </c>
      <c r="Y594">
        <v>0</v>
      </c>
      <c r="Z594">
        <v>0</v>
      </c>
      <c r="AA594">
        <v>0</v>
      </c>
      <c r="AB594">
        <v>0</v>
      </c>
      <c r="AC594">
        <v>0</v>
      </c>
      <c r="AD594">
        <v>0</v>
      </c>
      <c r="AE594">
        <v>0</v>
      </c>
      <c r="AF594">
        <v>0</v>
      </c>
      <c r="AG594">
        <v>0</v>
      </c>
      <c r="AH594">
        <v>0</v>
      </c>
      <c r="AI594">
        <v>0</v>
      </c>
      <c r="AJ594">
        <v>0</v>
      </c>
      <c r="AK594">
        <v>0</v>
      </c>
      <c r="AL594">
        <v>0</v>
      </c>
      <c r="AM594">
        <v>0</v>
      </c>
      <c r="AN594">
        <v>0</v>
      </c>
      <c r="AO594">
        <v>0</v>
      </c>
      <c r="AP594">
        <v>0</v>
      </c>
      <c r="AQ594">
        <v>0</v>
      </c>
      <c r="AR594">
        <v>0</v>
      </c>
      <c r="AS594">
        <v>0</v>
      </c>
      <c r="AT594">
        <v>0</v>
      </c>
      <c r="AU594">
        <v>0</v>
      </c>
      <c r="AV594">
        <v>0</v>
      </c>
      <c r="AW594">
        <v>0</v>
      </c>
      <c r="AX594">
        <v>0</v>
      </c>
      <c r="AY594">
        <v>0</v>
      </c>
      <c r="AZ594">
        <v>0</v>
      </c>
      <c r="BA594">
        <v>0</v>
      </c>
      <c r="BB594">
        <v>0</v>
      </c>
      <c r="BC594">
        <v>0</v>
      </c>
      <c r="BD594">
        <v>0</v>
      </c>
      <c r="BE594">
        <v>0</v>
      </c>
      <c r="BF594">
        <v>0</v>
      </c>
      <c r="BG594">
        <v>0</v>
      </c>
      <c r="BH594">
        <v>0</v>
      </c>
      <c r="BI594">
        <v>0</v>
      </c>
      <c r="BJ594">
        <v>0</v>
      </c>
      <c r="BK594">
        <v>0</v>
      </c>
      <c r="BL594">
        <v>0</v>
      </c>
      <c r="BM594">
        <v>0</v>
      </c>
      <c r="BN594">
        <v>0</v>
      </c>
      <c r="BO594">
        <v>691</v>
      </c>
      <c r="BP594">
        <v>11</v>
      </c>
      <c r="BQ594">
        <v>0</v>
      </c>
      <c r="BR594">
        <v>0</v>
      </c>
      <c r="BS594">
        <v>0</v>
      </c>
      <c r="BT594">
        <v>0</v>
      </c>
      <c r="BU594">
        <v>0</v>
      </c>
      <c r="BV594">
        <v>0</v>
      </c>
      <c r="BW594">
        <v>0</v>
      </c>
      <c r="BX594">
        <v>0</v>
      </c>
      <c r="BY594">
        <v>702</v>
      </c>
    </row>
    <row r="595" spans="1:77" hidden="1" x14ac:dyDescent="0.25">
      <c r="A595" t="str">
        <f t="shared" si="18"/>
        <v>201202 Fegyveres szervek középfokú képesítést igénylő foglalkozásaiI5 Szakközépiskola</v>
      </c>
      <c r="B595" t="str">
        <f t="shared" si="19"/>
        <v>201202 Fegyveres szervek középfokú képesítést igénylő foglalkozásaiI5 Szakközépiskola</v>
      </c>
      <c r="C595">
        <v>3315</v>
      </c>
      <c r="D595" t="s">
        <v>168</v>
      </c>
      <c r="E595" t="s">
        <v>169</v>
      </c>
      <c r="F595" s="4" t="s">
        <v>171</v>
      </c>
      <c r="G595">
        <v>0</v>
      </c>
      <c r="H595" t="s">
        <v>161</v>
      </c>
      <c r="I595">
        <v>613</v>
      </c>
      <c r="J595">
        <v>2</v>
      </c>
      <c r="K595" t="s">
        <v>67</v>
      </c>
      <c r="L595" t="s">
        <v>68</v>
      </c>
      <c r="M595">
        <v>0</v>
      </c>
      <c r="N595">
        <v>0</v>
      </c>
      <c r="O595">
        <v>0</v>
      </c>
      <c r="P595">
        <v>0</v>
      </c>
      <c r="Q595">
        <v>0</v>
      </c>
      <c r="R595">
        <v>0</v>
      </c>
      <c r="S595">
        <v>0</v>
      </c>
      <c r="T595">
        <v>0</v>
      </c>
      <c r="U595">
        <v>0</v>
      </c>
      <c r="V595">
        <v>0</v>
      </c>
      <c r="W595">
        <v>0</v>
      </c>
      <c r="X595">
        <v>0</v>
      </c>
      <c r="Y595">
        <v>0</v>
      </c>
      <c r="Z595">
        <v>0</v>
      </c>
      <c r="AA595">
        <v>0</v>
      </c>
      <c r="AB595">
        <v>0</v>
      </c>
      <c r="AC595">
        <v>0</v>
      </c>
      <c r="AD595">
        <v>0</v>
      </c>
      <c r="AE595">
        <v>0</v>
      </c>
      <c r="AF595">
        <v>0</v>
      </c>
      <c r="AG595">
        <v>0</v>
      </c>
      <c r="AH595">
        <v>0</v>
      </c>
      <c r="AI595">
        <v>0</v>
      </c>
      <c r="AJ595">
        <v>0</v>
      </c>
      <c r="AK595">
        <v>0</v>
      </c>
      <c r="AL595">
        <v>0</v>
      </c>
      <c r="AM595">
        <v>0</v>
      </c>
      <c r="AN595">
        <v>0</v>
      </c>
      <c r="AO595">
        <v>0</v>
      </c>
      <c r="AP595">
        <v>0</v>
      </c>
      <c r="AQ595">
        <v>0</v>
      </c>
      <c r="AR595">
        <v>0</v>
      </c>
      <c r="AS595">
        <v>0</v>
      </c>
      <c r="AT595">
        <v>0</v>
      </c>
      <c r="AU595">
        <v>0</v>
      </c>
      <c r="AV595">
        <v>0</v>
      </c>
      <c r="AW595">
        <v>0</v>
      </c>
      <c r="AX595">
        <v>0</v>
      </c>
      <c r="AY595">
        <v>0</v>
      </c>
      <c r="AZ595">
        <v>0</v>
      </c>
      <c r="BA595">
        <v>0</v>
      </c>
      <c r="BB595">
        <v>0</v>
      </c>
      <c r="BC595">
        <v>0</v>
      </c>
      <c r="BD595">
        <v>0</v>
      </c>
      <c r="BE595">
        <v>0</v>
      </c>
      <c r="BF595">
        <v>0</v>
      </c>
      <c r="BG595">
        <v>0</v>
      </c>
      <c r="BH595">
        <v>0</v>
      </c>
      <c r="BI595">
        <v>0</v>
      </c>
      <c r="BJ595">
        <v>0</v>
      </c>
      <c r="BK595">
        <v>0</v>
      </c>
      <c r="BL595">
        <v>0</v>
      </c>
      <c r="BM595">
        <v>0</v>
      </c>
      <c r="BN595">
        <v>0</v>
      </c>
      <c r="BO595">
        <v>25409</v>
      </c>
      <c r="BP595">
        <v>31</v>
      </c>
      <c r="BQ595">
        <v>0</v>
      </c>
      <c r="BR595">
        <v>0</v>
      </c>
      <c r="BS595">
        <v>0</v>
      </c>
      <c r="BT595">
        <v>0</v>
      </c>
      <c r="BU595">
        <v>0</v>
      </c>
      <c r="BV595">
        <v>0</v>
      </c>
      <c r="BW595">
        <v>0</v>
      </c>
      <c r="BX595">
        <v>0</v>
      </c>
      <c r="BY595">
        <v>25440</v>
      </c>
    </row>
    <row r="596" spans="1:77" hidden="1" x14ac:dyDescent="0.25">
      <c r="A596" t="str">
        <f t="shared" si="18"/>
        <v>201203 Fegyveres szervek középfokú képesítést nem igénylő foglalkozásaiI5 Szakközépiskola</v>
      </c>
      <c r="B596" t="str">
        <f t="shared" si="19"/>
        <v>201203 Fegyveres szervek középfokú képesítést nem igénylő foglalkozásaiI5 Szakközépiskola</v>
      </c>
      <c r="C596">
        <v>3316</v>
      </c>
      <c r="D596" t="s">
        <v>168</v>
      </c>
      <c r="E596" t="s">
        <v>169</v>
      </c>
      <c r="F596" s="4" t="s">
        <v>171</v>
      </c>
      <c r="G596">
        <v>0</v>
      </c>
      <c r="H596" t="s">
        <v>161</v>
      </c>
      <c r="I596">
        <v>614</v>
      </c>
      <c r="J596">
        <v>3</v>
      </c>
      <c r="K596" t="s">
        <v>69</v>
      </c>
      <c r="L596" t="s">
        <v>70</v>
      </c>
      <c r="M596">
        <v>0</v>
      </c>
      <c r="N596">
        <v>0</v>
      </c>
      <c r="O596">
        <v>0</v>
      </c>
      <c r="P596">
        <v>0</v>
      </c>
      <c r="Q596">
        <v>0</v>
      </c>
      <c r="R596">
        <v>0</v>
      </c>
      <c r="S596">
        <v>0</v>
      </c>
      <c r="T596">
        <v>0</v>
      </c>
      <c r="U596">
        <v>0</v>
      </c>
      <c r="V596">
        <v>0</v>
      </c>
      <c r="W596">
        <v>0</v>
      </c>
      <c r="X596">
        <v>0</v>
      </c>
      <c r="Y596">
        <v>0</v>
      </c>
      <c r="Z596">
        <v>0</v>
      </c>
      <c r="AA596">
        <v>0</v>
      </c>
      <c r="AB596">
        <v>0</v>
      </c>
      <c r="AC596">
        <v>0</v>
      </c>
      <c r="AD596">
        <v>0</v>
      </c>
      <c r="AE596">
        <v>0</v>
      </c>
      <c r="AF596">
        <v>0</v>
      </c>
      <c r="AG596">
        <v>0</v>
      </c>
      <c r="AH596">
        <v>0</v>
      </c>
      <c r="AI596">
        <v>0</v>
      </c>
      <c r="AJ596">
        <v>0</v>
      </c>
      <c r="AK596">
        <v>0</v>
      </c>
      <c r="AL596">
        <v>0</v>
      </c>
      <c r="AM596">
        <v>0</v>
      </c>
      <c r="AN596">
        <v>0</v>
      </c>
      <c r="AO596">
        <v>0</v>
      </c>
      <c r="AP596">
        <v>0</v>
      </c>
      <c r="AQ596">
        <v>0</v>
      </c>
      <c r="AR596">
        <v>0</v>
      </c>
      <c r="AS596">
        <v>0</v>
      </c>
      <c r="AT596">
        <v>0</v>
      </c>
      <c r="AU596">
        <v>0</v>
      </c>
      <c r="AV596">
        <v>0</v>
      </c>
      <c r="AW596">
        <v>0</v>
      </c>
      <c r="AX596">
        <v>0</v>
      </c>
      <c r="AY596">
        <v>0</v>
      </c>
      <c r="AZ596">
        <v>0</v>
      </c>
      <c r="BA596">
        <v>0</v>
      </c>
      <c r="BB596">
        <v>0</v>
      </c>
      <c r="BC596">
        <v>0</v>
      </c>
      <c r="BD596">
        <v>0</v>
      </c>
      <c r="BE596">
        <v>0</v>
      </c>
      <c r="BF596">
        <v>0</v>
      </c>
      <c r="BG596">
        <v>0</v>
      </c>
      <c r="BH596">
        <v>0</v>
      </c>
      <c r="BI596">
        <v>0</v>
      </c>
      <c r="BJ596">
        <v>0</v>
      </c>
      <c r="BK596">
        <v>0</v>
      </c>
      <c r="BL596">
        <v>0</v>
      </c>
      <c r="BM596">
        <v>0</v>
      </c>
      <c r="BN596">
        <v>0</v>
      </c>
      <c r="BO596">
        <v>227</v>
      </c>
      <c r="BP596">
        <v>0</v>
      </c>
      <c r="BQ596">
        <v>0</v>
      </c>
      <c r="BR596">
        <v>0</v>
      </c>
      <c r="BS596">
        <v>0</v>
      </c>
      <c r="BT596">
        <v>0</v>
      </c>
      <c r="BU596">
        <v>0</v>
      </c>
      <c r="BV596">
        <v>0</v>
      </c>
      <c r="BW596">
        <v>0</v>
      </c>
      <c r="BX596">
        <v>0</v>
      </c>
      <c r="BY596">
        <v>227</v>
      </c>
    </row>
    <row r="597" spans="1:77" hidden="1" x14ac:dyDescent="0.25">
      <c r="A597" t="str">
        <f t="shared" si="18"/>
        <v>201211 Törvényhozók, igazgatási és érdek-képviseleti vezetőkI5 Szakközépiskola</v>
      </c>
      <c r="B597" t="str">
        <f t="shared" si="19"/>
        <v>201211 Törvényhozók, igazgatási és érdek-képviseleti vezetőkI5 Szakközépiskola</v>
      </c>
      <c r="C597">
        <v>3317</v>
      </c>
      <c r="D597" t="s">
        <v>168</v>
      </c>
      <c r="E597" t="s">
        <v>169</v>
      </c>
      <c r="F597" s="4" t="s">
        <v>171</v>
      </c>
      <c r="G597">
        <v>0</v>
      </c>
      <c r="H597" t="s">
        <v>161</v>
      </c>
      <c r="I597">
        <v>615</v>
      </c>
      <c r="J597">
        <v>4</v>
      </c>
      <c r="K597" t="s">
        <v>71</v>
      </c>
      <c r="L597" t="s">
        <v>111</v>
      </c>
      <c r="M597">
        <v>0</v>
      </c>
      <c r="N597">
        <v>0</v>
      </c>
      <c r="O597">
        <v>0</v>
      </c>
      <c r="P597">
        <v>0</v>
      </c>
      <c r="Q597">
        <v>0</v>
      </c>
      <c r="R597">
        <v>0</v>
      </c>
      <c r="S597">
        <v>0</v>
      </c>
      <c r="T597">
        <v>0</v>
      </c>
      <c r="U597">
        <v>0</v>
      </c>
      <c r="V597">
        <v>0</v>
      </c>
      <c r="W597">
        <v>0</v>
      </c>
      <c r="X597">
        <v>0</v>
      </c>
      <c r="Y597">
        <v>0</v>
      </c>
      <c r="Z597">
        <v>0</v>
      </c>
      <c r="AA597">
        <v>0</v>
      </c>
      <c r="AB597">
        <v>0</v>
      </c>
      <c r="AC597">
        <v>0</v>
      </c>
      <c r="AD597">
        <v>0</v>
      </c>
      <c r="AE597">
        <v>0</v>
      </c>
      <c r="AF597">
        <v>0</v>
      </c>
      <c r="AG597">
        <v>0</v>
      </c>
      <c r="AH597">
        <v>0</v>
      </c>
      <c r="AI597">
        <v>0</v>
      </c>
      <c r="AJ597">
        <v>11</v>
      </c>
      <c r="AK597">
        <v>0</v>
      </c>
      <c r="AL597">
        <v>0</v>
      </c>
      <c r="AM597">
        <v>0</v>
      </c>
      <c r="AN597">
        <v>0</v>
      </c>
      <c r="AO597">
        <v>0</v>
      </c>
      <c r="AP597">
        <v>0</v>
      </c>
      <c r="AQ597">
        <v>11</v>
      </c>
      <c r="AR597">
        <v>0</v>
      </c>
      <c r="AS597">
        <v>0</v>
      </c>
      <c r="AT597">
        <v>0</v>
      </c>
      <c r="AU597">
        <v>0</v>
      </c>
      <c r="AV597">
        <v>0</v>
      </c>
      <c r="AW597">
        <v>0</v>
      </c>
      <c r="AX597">
        <v>0</v>
      </c>
      <c r="AY597">
        <v>0</v>
      </c>
      <c r="AZ597">
        <v>0</v>
      </c>
      <c r="BA597">
        <v>0</v>
      </c>
      <c r="BB597">
        <v>0</v>
      </c>
      <c r="BC597">
        <v>0</v>
      </c>
      <c r="BD597">
        <v>0</v>
      </c>
      <c r="BE597">
        <v>0</v>
      </c>
      <c r="BF597">
        <v>0</v>
      </c>
      <c r="BG597">
        <v>0</v>
      </c>
      <c r="BH597">
        <v>0</v>
      </c>
      <c r="BI597">
        <v>0</v>
      </c>
      <c r="BJ597">
        <v>0</v>
      </c>
      <c r="BK597">
        <v>0</v>
      </c>
      <c r="BL597">
        <v>0</v>
      </c>
      <c r="BM597">
        <v>0</v>
      </c>
      <c r="BN597">
        <v>1</v>
      </c>
      <c r="BO597">
        <v>577</v>
      </c>
      <c r="BP597">
        <v>6</v>
      </c>
      <c r="BQ597">
        <v>4</v>
      </c>
      <c r="BR597">
        <v>11</v>
      </c>
      <c r="BS597">
        <v>1</v>
      </c>
      <c r="BT597">
        <v>1</v>
      </c>
      <c r="BU597">
        <v>1</v>
      </c>
      <c r="BV597">
        <v>0</v>
      </c>
      <c r="BW597">
        <v>0</v>
      </c>
      <c r="BX597">
        <v>0</v>
      </c>
      <c r="BY597">
        <v>624</v>
      </c>
    </row>
    <row r="598" spans="1:77" hidden="1" x14ac:dyDescent="0.25">
      <c r="A598" t="str">
        <f t="shared" si="18"/>
        <v>201212 Gazdasági, költségvetési szervezetek vezetőiI5 Szakközépiskola</v>
      </c>
      <c r="B598" t="str">
        <f t="shared" si="19"/>
        <v>201212 Gazdasági, költségvetési szervezetek vezetőiI5 Szakközépiskola</v>
      </c>
      <c r="C598">
        <v>3318</v>
      </c>
      <c r="D598" t="s">
        <v>168</v>
      </c>
      <c r="E598" t="s">
        <v>169</v>
      </c>
      <c r="F598" s="4" t="s">
        <v>171</v>
      </c>
      <c r="G598">
        <v>0</v>
      </c>
      <c r="H598" t="s">
        <v>161</v>
      </c>
      <c r="I598">
        <v>616</v>
      </c>
      <c r="J598">
        <v>5</v>
      </c>
      <c r="K598" t="s">
        <v>72</v>
      </c>
      <c r="L598" t="s">
        <v>112</v>
      </c>
      <c r="M598">
        <v>112</v>
      </c>
      <c r="N598">
        <v>11</v>
      </c>
      <c r="O598">
        <v>21</v>
      </c>
      <c r="P598">
        <v>25</v>
      </c>
      <c r="Q598">
        <v>104.5</v>
      </c>
      <c r="R598">
        <v>57.5</v>
      </c>
      <c r="S598">
        <v>37</v>
      </c>
      <c r="T598">
        <v>1</v>
      </c>
      <c r="U598">
        <v>85.5</v>
      </c>
      <c r="V598">
        <v>0</v>
      </c>
      <c r="W598">
        <v>0</v>
      </c>
      <c r="X598">
        <v>0</v>
      </c>
      <c r="Y598">
        <v>47</v>
      </c>
      <c r="Z598">
        <v>30</v>
      </c>
      <c r="AA598">
        <v>10</v>
      </c>
      <c r="AB598">
        <v>162</v>
      </c>
      <c r="AC598">
        <v>58</v>
      </c>
      <c r="AD598">
        <v>11.5</v>
      </c>
      <c r="AE598">
        <v>32</v>
      </c>
      <c r="AF598">
        <v>15.5</v>
      </c>
      <c r="AG598">
        <v>0</v>
      </c>
      <c r="AH598">
        <v>62</v>
      </c>
      <c r="AI598">
        <v>28</v>
      </c>
      <c r="AJ598">
        <v>52.5</v>
      </c>
      <c r="AK598">
        <v>6</v>
      </c>
      <c r="AL598">
        <v>33</v>
      </c>
      <c r="AM598">
        <v>708</v>
      </c>
      <c r="AN598">
        <v>556.5</v>
      </c>
      <c r="AO598">
        <v>909</v>
      </c>
      <c r="AP598">
        <v>713</v>
      </c>
      <c r="AQ598">
        <v>196</v>
      </c>
      <c r="AR598">
        <v>17.5</v>
      </c>
      <c r="AS598">
        <v>0</v>
      </c>
      <c r="AT598">
        <v>21.5</v>
      </c>
      <c r="AU598">
        <v>66</v>
      </c>
      <c r="AV598">
        <v>451</v>
      </c>
      <c r="AW598">
        <v>19.5</v>
      </c>
      <c r="AX598">
        <v>0</v>
      </c>
      <c r="AY598">
        <v>65.5</v>
      </c>
      <c r="AZ598">
        <v>223.5</v>
      </c>
      <c r="BA598">
        <v>28</v>
      </c>
      <c r="BB598">
        <v>0</v>
      </c>
      <c r="BC598">
        <v>63.5</v>
      </c>
      <c r="BD598">
        <v>340</v>
      </c>
      <c r="BE598">
        <v>0</v>
      </c>
      <c r="BF598">
        <v>307.5</v>
      </c>
      <c r="BG598">
        <v>94</v>
      </c>
      <c r="BH598">
        <v>8</v>
      </c>
      <c r="BI598">
        <v>176</v>
      </c>
      <c r="BJ598">
        <v>0</v>
      </c>
      <c r="BK598">
        <v>19</v>
      </c>
      <c r="BL598">
        <v>20</v>
      </c>
      <c r="BM598">
        <v>43</v>
      </c>
      <c r="BN598">
        <v>338.5</v>
      </c>
      <c r="BO598">
        <v>29</v>
      </c>
      <c r="BP598">
        <v>65</v>
      </c>
      <c r="BQ598">
        <v>55.5</v>
      </c>
      <c r="BR598">
        <v>25.5</v>
      </c>
      <c r="BS598">
        <v>85.5</v>
      </c>
      <c r="BT598">
        <v>76</v>
      </c>
      <c r="BU598">
        <v>0.5</v>
      </c>
      <c r="BV598">
        <v>26.5</v>
      </c>
      <c r="BW598">
        <v>206.5</v>
      </c>
      <c r="BX598">
        <v>0</v>
      </c>
      <c r="BY598">
        <v>6956.5</v>
      </c>
    </row>
    <row r="599" spans="1:77" hidden="1" x14ac:dyDescent="0.25">
      <c r="A599" t="str">
        <f t="shared" si="18"/>
        <v>201213 Termelési és szolgáltatást nyújtó egységek vezetőiI5 Szakközépiskola</v>
      </c>
      <c r="B599" t="str">
        <f t="shared" si="19"/>
        <v>201213 Termelési és szolgáltatást nyújtó egységek vezetőiI5 Szakközépiskola</v>
      </c>
      <c r="C599">
        <v>3319</v>
      </c>
      <c r="D599" t="s">
        <v>168</v>
      </c>
      <c r="E599" t="s">
        <v>169</v>
      </c>
      <c r="F599" s="4" t="s">
        <v>171</v>
      </c>
      <c r="G599">
        <v>0</v>
      </c>
      <c r="H599" t="s">
        <v>161</v>
      </c>
      <c r="I599">
        <v>617</v>
      </c>
      <c r="J599">
        <v>6</v>
      </c>
      <c r="K599" t="s">
        <v>73</v>
      </c>
      <c r="L599" t="s">
        <v>113</v>
      </c>
      <c r="M599">
        <v>714.25</v>
      </c>
      <c r="N599">
        <v>62.5</v>
      </c>
      <c r="O599">
        <v>15</v>
      </c>
      <c r="P599">
        <v>69</v>
      </c>
      <c r="Q599">
        <v>491</v>
      </c>
      <c r="R599">
        <v>626.66666666666674</v>
      </c>
      <c r="S599">
        <v>76</v>
      </c>
      <c r="T599">
        <v>118</v>
      </c>
      <c r="U599">
        <v>171.5</v>
      </c>
      <c r="V599">
        <v>21</v>
      </c>
      <c r="W599">
        <v>52.5</v>
      </c>
      <c r="X599">
        <v>26</v>
      </c>
      <c r="Y599">
        <v>211</v>
      </c>
      <c r="Z599">
        <v>251.5</v>
      </c>
      <c r="AA599">
        <v>37</v>
      </c>
      <c r="AB599">
        <v>307.5</v>
      </c>
      <c r="AC599">
        <v>190.5</v>
      </c>
      <c r="AD599">
        <v>112.5</v>
      </c>
      <c r="AE599">
        <v>293</v>
      </c>
      <c r="AF599">
        <v>185</v>
      </c>
      <c r="AG599">
        <v>29</v>
      </c>
      <c r="AH599">
        <v>138.5</v>
      </c>
      <c r="AI599">
        <v>140</v>
      </c>
      <c r="AJ599">
        <v>222</v>
      </c>
      <c r="AK599">
        <v>100</v>
      </c>
      <c r="AL599">
        <v>96</v>
      </c>
      <c r="AM599">
        <v>1756.5</v>
      </c>
      <c r="AN599">
        <v>1102.8</v>
      </c>
      <c r="AO599">
        <v>2317.9499999999998</v>
      </c>
      <c r="AP599">
        <v>4428.583333333333</v>
      </c>
      <c r="AQ599">
        <v>845.5</v>
      </c>
      <c r="AR599">
        <v>5</v>
      </c>
      <c r="AS599">
        <v>11</v>
      </c>
      <c r="AT599">
        <v>325.5</v>
      </c>
      <c r="AU599">
        <v>441</v>
      </c>
      <c r="AV599">
        <v>1090.5</v>
      </c>
      <c r="AW599">
        <v>50</v>
      </c>
      <c r="AX599">
        <v>89.5</v>
      </c>
      <c r="AY599">
        <v>123</v>
      </c>
      <c r="AZ599">
        <v>326.5</v>
      </c>
      <c r="BA599">
        <v>607</v>
      </c>
      <c r="BB599">
        <v>0</v>
      </c>
      <c r="BC599">
        <v>196</v>
      </c>
      <c r="BD599">
        <v>742.75</v>
      </c>
      <c r="BE599">
        <v>0</v>
      </c>
      <c r="BF599">
        <v>270.5</v>
      </c>
      <c r="BG599">
        <v>73.5</v>
      </c>
      <c r="BH599">
        <v>10.5</v>
      </c>
      <c r="BI599">
        <v>126</v>
      </c>
      <c r="BJ599">
        <v>87.833333333333329</v>
      </c>
      <c r="BK599">
        <v>190.33333333333334</v>
      </c>
      <c r="BL599">
        <v>14</v>
      </c>
      <c r="BM599">
        <v>36</v>
      </c>
      <c r="BN599">
        <v>707.66666666666674</v>
      </c>
      <c r="BO599">
        <v>138</v>
      </c>
      <c r="BP599">
        <v>434</v>
      </c>
      <c r="BQ599">
        <v>248</v>
      </c>
      <c r="BR599">
        <v>621.5</v>
      </c>
      <c r="BS599">
        <v>281</v>
      </c>
      <c r="BT599">
        <v>26</v>
      </c>
      <c r="BU599">
        <v>2</v>
      </c>
      <c r="BV599">
        <v>113</v>
      </c>
      <c r="BW599">
        <v>116</v>
      </c>
      <c r="BX599">
        <v>0</v>
      </c>
      <c r="BY599">
        <v>22711.833333333332</v>
      </c>
    </row>
    <row r="600" spans="1:77" hidden="1" x14ac:dyDescent="0.25">
      <c r="A600" t="str">
        <f t="shared" si="18"/>
        <v>201214 Gazdasági tevékenységet segítő egységek vezetőiI5 Szakközépiskola</v>
      </c>
      <c r="B600" t="str">
        <f t="shared" si="19"/>
        <v>201214 Gazdasági tevékenységet segítő egységek vezetőiI5 Szakközépiskola</v>
      </c>
      <c r="C600">
        <v>3320</v>
      </c>
      <c r="D600" t="s">
        <v>168</v>
      </c>
      <c r="E600" t="s">
        <v>169</v>
      </c>
      <c r="F600" s="4" t="s">
        <v>171</v>
      </c>
      <c r="G600">
        <v>0</v>
      </c>
      <c r="H600" t="s">
        <v>161</v>
      </c>
      <c r="I600">
        <v>618</v>
      </c>
      <c r="J600">
        <v>7</v>
      </c>
      <c r="K600" t="s">
        <v>74</v>
      </c>
      <c r="L600" t="s">
        <v>114</v>
      </c>
      <c r="M600">
        <v>205</v>
      </c>
      <c r="N600">
        <v>14</v>
      </c>
      <c r="O600">
        <v>10</v>
      </c>
      <c r="P600">
        <v>18</v>
      </c>
      <c r="Q600">
        <v>96</v>
      </c>
      <c r="R600">
        <v>41</v>
      </c>
      <c r="S600">
        <v>0</v>
      </c>
      <c r="T600">
        <v>41</v>
      </c>
      <c r="U600">
        <v>26</v>
      </c>
      <c r="V600">
        <v>0</v>
      </c>
      <c r="W600">
        <v>0</v>
      </c>
      <c r="X600">
        <v>9</v>
      </c>
      <c r="Y600">
        <v>42</v>
      </c>
      <c r="Z600">
        <v>14</v>
      </c>
      <c r="AA600">
        <v>25</v>
      </c>
      <c r="AB600">
        <v>86</v>
      </c>
      <c r="AC600">
        <v>48</v>
      </c>
      <c r="AD600">
        <v>20</v>
      </c>
      <c r="AE600">
        <v>20</v>
      </c>
      <c r="AF600">
        <v>28</v>
      </c>
      <c r="AG600">
        <v>57</v>
      </c>
      <c r="AH600">
        <v>80.5</v>
      </c>
      <c r="AI600">
        <v>11</v>
      </c>
      <c r="AJ600">
        <v>133</v>
      </c>
      <c r="AK600">
        <v>48</v>
      </c>
      <c r="AL600">
        <v>56</v>
      </c>
      <c r="AM600">
        <v>211.5</v>
      </c>
      <c r="AN600">
        <v>228</v>
      </c>
      <c r="AO600">
        <v>422.5</v>
      </c>
      <c r="AP600">
        <v>232</v>
      </c>
      <c r="AQ600">
        <v>50.5</v>
      </c>
      <c r="AR600">
        <v>6</v>
      </c>
      <c r="AS600">
        <v>17</v>
      </c>
      <c r="AT600">
        <v>46</v>
      </c>
      <c r="AU600">
        <v>11</v>
      </c>
      <c r="AV600">
        <v>84.5</v>
      </c>
      <c r="AW600">
        <v>38</v>
      </c>
      <c r="AX600">
        <v>42</v>
      </c>
      <c r="AY600">
        <v>11</v>
      </c>
      <c r="AZ600">
        <v>5</v>
      </c>
      <c r="BA600">
        <v>258</v>
      </c>
      <c r="BB600">
        <v>21</v>
      </c>
      <c r="BC600">
        <v>81.5</v>
      </c>
      <c r="BD600">
        <v>332.5</v>
      </c>
      <c r="BE600">
        <v>0</v>
      </c>
      <c r="BF600">
        <v>153.5</v>
      </c>
      <c r="BG600">
        <v>16</v>
      </c>
      <c r="BH600">
        <v>6</v>
      </c>
      <c r="BI600">
        <v>0</v>
      </c>
      <c r="BJ600">
        <v>2</v>
      </c>
      <c r="BK600">
        <v>5</v>
      </c>
      <c r="BL600">
        <v>14</v>
      </c>
      <c r="BM600">
        <v>0</v>
      </c>
      <c r="BN600">
        <v>56</v>
      </c>
      <c r="BO600">
        <v>77</v>
      </c>
      <c r="BP600">
        <v>114.5</v>
      </c>
      <c r="BQ600">
        <v>62</v>
      </c>
      <c r="BR600">
        <v>82</v>
      </c>
      <c r="BS600">
        <v>32</v>
      </c>
      <c r="BT600">
        <v>7</v>
      </c>
      <c r="BU600">
        <v>19</v>
      </c>
      <c r="BV600">
        <v>39.5</v>
      </c>
      <c r="BW600">
        <v>110.5</v>
      </c>
      <c r="BX600">
        <v>0</v>
      </c>
      <c r="BY600">
        <v>4022.5</v>
      </c>
    </row>
    <row r="601" spans="1:77" hidden="1" x14ac:dyDescent="0.25">
      <c r="A601" t="str">
        <f t="shared" si="18"/>
        <v>201221 Műszaki, informatikai és természettudományi foglalkozásokI5 Szakközépiskola</v>
      </c>
      <c r="B601" t="str">
        <f t="shared" si="19"/>
        <v>201221 Műszaki, informatikai és természettudományi foglalkozásokI5 Szakközépiskola</v>
      </c>
      <c r="C601">
        <v>3321</v>
      </c>
      <c r="D601" t="s">
        <v>168</v>
      </c>
      <c r="E601" t="s">
        <v>169</v>
      </c>
      <c r="F601" s="4" t="s">
        <v>171</v>
      </c>
      <c r="G601">
        <v>0</v>
      </c>
      <c r="H601" t="s">
        <v>161</v>
      </c>
      <c r="I601">
        <v>619</v>
      </c>
      <c r="J601">
        <v>8</v>
      </c>
      <c r="K601" t="s">
        <v>75</v>
      </c>
      <c r="L601" t="s">
        <v>115</v>
      </c>
      <c r="M601">
        <v>26</v>
      </c>
      <c r="N601">
        <v>0</v>
      </c>
      <c r="O601">
        <v>0</v>
      </c>
      <c r="P601">
        <v>0</v>
      </c>
      <c r="Q601">
        <v>14</v>
      </c>
      <c r="R601">
        <v>19</v>
      </c>
      <c r="S601">
        <v>0</v>
      </c>
      <c r="T601">
        <v>31</v>
      </c>
      <c r="U601">
        <v>101.25</v>
      </c>
      <c r="V601">
        <v>22</v>
      </c>
      <c r="W601">
        <v>0</v>
      </c>
      <c r="X601">
        <v>0</v>
      </c>
      <c r="Y601">
        <v>6.75</v>
      </c>
      <c r="Z601">
        <v>13</v>
      </c>
      <c r="AA601">
        <v>0</v>
      </c>
      <c r="AB601">
        <v>14</v>
      </c>
      <c r="AC601">
        <v>110.5</v>
      </c>
      <c r="AD601">
        <v>0</v>
      </c>
      <c r="AE601">
        <v>8</v>
      </c>
      <c r="AF601">
        <v>37</v>
      </c>
      <c r="AG601">
        <v>5</v>
      </c>
      <c r="AH601">
        <v>6</v>
      </c>
      <c r="AI601">
        <v>5</v>
      </c>
      <c r="AJ601">
        <v>38</v>
      </c>
      <c r="AK601">
        <v>22</v>
      </c>
      <c r="AL601">
        <v>52</v>
      </c>
      <c r="AM601">
        <v>44.5</v>
      </c>
      <c r="AN601">
        <v>20</v>
      </c>
      <c r="AO601">
        <v>106.25</v>
      </c>
      <c r="AP601">
        <v>280</v>
      </c>
      <c r="AQ601">
        <v>28</v>
      </c>
      <c r="AR601">
        <v>0</v>
      </c>
      <c r="AS601">
        <v>0</v>
      </c>
      <c r="AT601">
        <v>43</v>
      </c>
      <c r="AU601">
        <v>40</v>
      </c>
      <c r="AV601">
        <v>24</v>
      </c>
      <c r="AW601">
        <v>114</v>
      </c>
      <c r="AX601">
        <v>0</v>
      </c>
      <c r="AY601">
        <v>45.3</v>
      </c>
      <c r="AZ601">
        <v>988.15</v>
      </c>
      <c r="BA601">
        <v>126</v>
      </c>
      <c r="BB601">
        <v>65</v>
      </c>
      <c r="BC601">
        <v>22</v>
      </c>
      <c r="BD601">
        <v>27</v>
      </c>
      <c r="BE601">
        <v>0</v>
      </c>
      <c r="BF601">
        <v>163.1</v>
      </c>
      <c r="BG601">
        <v>0</v>
      </c>
      <c r="BH601">
        <v>63.5</v>
      </c>
      <c r="BI601">
        <v>48.5</v>
      </c>
      <c r="BJ601">
        <v>85.5</v>
      </c>
      <c r="BK601">
        <v>18</v>
      </c>
      <c r="BL601">
        <v>0</v>
      </c>
      <c r="BM601">
        <v>1</v>
      </c>
      <c r="BN601">
        <v>80.5</v>
      </c>
      <c r="BO601">
        <v>153</v>
      </c>
      <c r="BP601">
        <v>205.1</v>
      </c>
      <c r="BQ601">
        <v>99.2</v>
      </c>
      <c r="BR601">
        <v>14</v>
      </c>
      <c r="BS601">
        <v>18</v>
      </c>
      <c r="BT601">
        <v>34</v>
      </c>
      <c r="BU601">
        <v>0.5</v>
      </c>
      <c r="BV601">
        <v>289.25</v>
      </c>
      <c r="BW601">
        <v>0</v>
      </c>
      <c r="BX601">
        <v>0</v>
      </c>
      <c r="BY601">
        <v>3776.8499999999995</v>
      </c>
    </row>
    <row r="602" spans="1:77" hidden="1" x14ac:dyDescent="0.25">
      <c r="A602" t="str">
        <f t="shared" si="18"/>
        <v>201222 Egészségügyi foglalkozások (felsőfokú képzettséghez kapcsolódó)I5 Szakközépiskola</v>
      </c>
      <c r="B602" t="str">
        <f t="shared" si="19"/>
        <v>201222 Egészségügyi foglalkozások (felsőfokú képzettséghez kapcsolódó)I5 Szakközépiskola</v>
      </c>
      <c r="C602">
        <v>3322</v>
      </c>
      <c r="D602" t="s">
        <v>168</v>
      </c>
      <c r="E602" t="s">
        <v>169</v>
      </c>
      <c r="F602" s="4" t="s">
        <v>171</v>
      </c>
      <c r="G602">
        <v>0</v>
      </c>
      <c r="H602" t="s">
        <v>161</v>
      </c>
      <c r="I602">
        <v>620</v>
      </c>
      <c r="J602">
        <v>9</v>
      </c>
      <c r="K602" t="s">
        <v>76</v>
      </c>
      <c r="L602" t="s">
        <v>116</v>
      </c>
      <c r="M602">
        <v>0</v>
      </c>
      <c r="N602">
        <v>0</v>
      </c>
      <c r="O602">
        <v>0</v>
      </c>
      <c r="P602">
        <v>0</v>
      </c>
      <c r="Q602">
        <v>0</v>
      </c>
      <c r="R602">
        <v>0</v>
      </c>
      <c r="S602">
        <v>0</v>
      </c>
      <c r="T602">
        <v>0</v>
      </c>
      <c r="U602">
        <v>0</v>
      </c>
      <c r="V602">
        <v>0</v>
      </c>
      <c r="W602">
        <v>0</v>
      </c>
      <c r="X602">
        <v>0</v>
      </c>
      <c r="Y602">
        <v>0</v>
      </c>
      <c r="Z602">
        <v>0</v>
      </c>
      <c r="AA602">
        <v>0</v>
      </c>
      <c r="AB602">
        <v>0</v>
      </c>
      <c r="AC602">
        <v>0</v>
      </c>
      <c r="AD602">
        <v>0</v>
      </c>
      <c r="AE602">
        <v>0</v>
      </c>
      <c r="AF602">
        <v>0</v>
      </c>
      <c r="AG602">
        <v>0</v>
      </c>
      <c r="AH602">
        <v>0</v>
      </c>
      <c r="AI602">
        <v>0</v>
      </c>
      <c r="AJ602">
        <v>0</v>
      </c>
      <c r="AK602">
        <v>0</v>
      </c>
      <c r="AL602">
        <v>0</v>
      </c>
      <c r="AM602">
        <v>0</v>
      </c>
      <c r="AN602">
        <v>0</v>
      </c>
      <c r="AO602">
        <v>0</v>
      </c>
      <c r="AP602">
        <v>0</v>
      </c>
      <c r="AQ602">
        <v>0</v>
      </c>
      <c r="AR602">
        <v>0</v>
      </c>
      <c r="AS602">
        <v>0</v>
      </c>
      <c r="AT602">
        <v>0</v>
      </c>
      <c r="AU602">
        <v>0</v>
      </c>
      <c r="AV602">
        <v>1</v>
      </c>
      <c r="AW602">
        <v>0</v>
      </c>
      <c r="AX602">
        <v>0</v>
      </c>
      <c r="AY602">
        <v>0</v>
      </c>
      <c r="AZ602">
        <v>0</v>
      </c>
      <c r="BA602">
        <v>0</v>
      </c>
      <c r="BB602">
        <v>0</v>
      </c>
      <c r="BC602">
        <v>0</v>
      </c>
      <c r="BD602">
        <v>0</v>
      </c>
      <c r="BE602">
        <v>0</v>
      </c>
      <c r="BF602">
        <v>0</v>
      </c>
      <c r="BG602">
        <v>0</v>
      </c>
      <c r="BH602">
        <v>0</v>
      </c>
      <c r="BI602">
        <v>0</v>
      </c>
      <c r="BJ602">
        <v>0</v>
      </c>
      <c r="BK602">
        <v>0</v>
      </c>
      <c r="BL602">
        <v>0</v>
      </c>
      <c r="BM602">
        <v>0</v>
      </c>
      <c r="BN602">
        <v>0</v>
      </c>
      <c r="BO602">
        <v>9</v>
      </c>
      <c r="BP602">
        <v>4</v>
      </c>
      <c r="BQ602">
        <v>12</v>
      </c>
      <c r="BR602">
        <v>10</v>
      </c>
      <c r="BS602">
        <v>0</v>
      </c>
      <c r="BT602">
        <v>0</v>
      </c>
      <c r="BU602">
        <v>0</v>
      </c>
      <c r="BV602">
        <v>0</v>
      </c>
      <c r="BW602">
        <v>0</v>
      </c>
      <c r="BX602">
        <v>0</v>
      </c>
      <c r="BY602">
        <v>36</v>
      </c>
    </row>
    <row r="603" spans="1:77" hidden="1" x14ac:dyDescent="0.25">
      <c r="A603" t="str">
        <f t="shared" si="18"/>
        <v>201223 Szociális szolgáltatási foglalkozások (felsőfokú képzettséghez kapcsolódó)I5 Szakközépiskola</v>
      </c>
      <c r="B603" t="str">
        <f t="shared" si="19"/>
        <v>201223 Szociális szolgáltatási foglalkozások (felsőfokú képzettséghez kapcsolódó)I5 Szakközépiskola</v>
      </c>
      <c r="C603">
        <v>3323</v>
      </c>
      <c r="D603" t="s">
        <v>168</v>
      </c>
      <c r="E603" t="s">
        <v>169</v>
      </c>
      <c r="F603" s="4" t="s">
        <v>171</v>
      </c>
      <c r="G603">
        <v>0</v>
      </c>
      <c r="H603" t="s">
        <v>161</v>
      </c>
      <c r="I603">
        <v>621</v>
      </c>
      <c r="J603">
        <v>10</v>
      </c>
      <c r="K603" t="s">
        <v>77</v>
      </c>
      <c r="L603" t="s">
        <v>117</v>
      </c>
      <c r="M603">
        <v>0</v>
      </c>
      <c r="N603">
        <v>0</v>
      </c>
      <c r="O603">
        <v>0</v>
      </c>
      <c r="P603">
        <v>0</v>
      </c>
      <c r="Q603">
        <v>0</v>
      </c>
      <c r="R603">
        <v>0</v>
      </c>
      <c r="S603">
        <v>0</v>
      </c>
      <c r="T603">
        <v>0</v>
      </c>
      <c r="U603">
        <v>0</v>
      </c>
      <c r="V603">
        <v>0</v>
      </c>
      <c r="W603">
        <v>0</v>
      </c>
      <c r="X603">
        <v>0</v>
      </c>
      <c r="Y603">
        <v>0</v>
      </c>
      <c r="Z603">
        <v>0</v>
      </c>
      <c r="AA603">
        <v>0</v>
      </c>
      <c r="AB603">
        <v>0</v>
      </c>
      <c r="AC603">
        <v>0</v>
      </c>
      <c r="AD603">
        <v>0</v>
      </c>
      <c r="AE603">
        <v>0</v>
      </c>
      <c r="AF603">
        <v>0</v>
      </c>
      <c r="AG603">
        <v>0</v>
      </c>
      <c r="AH603">
        <v>0</v>
      </c>
      <c r="AI603">
        <v>0</v>
      </c>
      <c r="AJ603">
        <v>0</v>
      </c>
      <c r="AK603">
        <v>0</v>
      </c>
      <c r="AL603">
        <v>0</v>
      </c>
      <c r="AM603">
        <v>0</v>
      </c>
      <c r="AN603">
        <v>0</v>
      </c>
      <c r="AO603">
        <v>0</v>
      </c>
      <c r="AP603">
        <v>0</v>
      </c>
      <c r="AQ603">
        <v>0</v>
      </c>
      <c r="AR603">
        <v>0</v>
      </c>
      <c r="AS603">
        <v>0</v>
      </c>
      <c r="AT603">
        <v>0</v>
      </c>
      <c r="AU603">
        <v>0</v>
      </c>
      <c r="AV603">
        <v>0</v>
      </c>
      <c r="AW603">
        <v>0</v>
      </c>
      <c r="AX603">
        <v>0</v>
      </c>
      <c r="AY603">
        <v>0</v>
      </c>
      <c r="AZ603">
        <v>0</v>
      </c>
      <c r="BA603">
        <v>0</v>
      </c>
      <c r="BB603">
        <v>0</v>
      </c>
      <c r="BC603">
        <v>0</v>
      </c>
      <c r="BD603">
        <v>0</v>
      </c>
      <c r="BE603">
        <v>0</v>
      </c>
      <c r="BF603">
        <v>0</v>
      </c>
      <c r="BG603">
        <v>0</v>
      </c>
      <c r="BH603">
        <v>0</v>
      </c>
      <c r="BI603">
        <v>0</v>
      </c>
      <c r="BJ603">
        <v>0</v>
      </c>
      <c r="BK603">
        <v>0</v>
      </c>
      <c r="BL603">
        <v>0</v>
      </c>
      <c r="BM603">
        <v>0</v>
      </c>
      <c r="BN603">
        <v>0</v>
      </c>
      <c r="BO603">
        <v>0</v>
      </c>
      <c r="BP603">
        <v>0</v>
      </c>
      <c r="BQ603">
        <v>0</v>
      </c>
      <c r="BR603">
        <v>0</v>
      </c>
      <c r="BS603">
        <v>0</v>
      </c>
      <c r="BT603">
        <v>0</v>
      </c>
      <c r="BU603">
        <v>0</v>
      </c>
      <c r="BV603">
        <v>0</v>
      </c>
      <c r="BW603">
        <v>0</v>
      </c>
      <c r="BX603">
        <v>0</v>
      </c>
      <c r="BY603">
        <v>0</v>
      </c>
    </row>
    <row r="604" spans="1:77" hidden="1" x14ac:dyDescent="0.25">
      <c r="A604" t="str">
        <f t="shared" si="18"/>
        <v>201224 Oktatók, pedagógusokI5 Szakközépiskola</v>
      </c>
      <c r="B604" t="str">
        <f t="shared" si="19"/>
        <v>201224 Oktatók, pedagógusokI5 Szakközépiskola</v>
      </c>
      <c r="C604">
        <v>3324</v>
      </c>
      <c r="D604" t="s">
        <v>168</v>
      </c>
      <c r="E604" t="s">
        <v>169</v>
      </c>
      <c r="F604" s="4" t="s">
        <v>171</v>
      </c>
      <c r="G604">
        <v>0</v>
      </c>
      <c r="H604" t="s">
        <v>161</v>
      </c>
      <c r="I604">
        <v>622</v>
      </c>
      <c r="J604">
        <v>11</v>
      </c>
      <c r="K604" t="s">
        <v>78</v>
      </c>
      <c r="L604" t="s">
        <v>118</v>
      </c>
      <c r="M604">
        <v>0</v>
      </c>
      <c r="N604">
        <v>0</v>
      </c>
      <c r="O604">
        <v>0</v>
      </c>
      <c r="P604">
        <v>0</v>
      </c>
      <c r="Q604">
        <v>0</v>
      </c>
      <c r="R604">
        <v>0</v>
      </c>
      <c r="S604">
        <v>10</v>
      </c>
      <c r="T604">
        <v>0</v>
      </c>
      <c r="U604">
        <v>0</v>
      </c>
      <c r="V604">
        <v>0</v>
      </c>
      <c r="W604">
        <v>0</v>
      </c>
      <c r="X604">
        <v>0</v>
      </c>
      <c r="Y604">
        <v>0</v>
      </c>
      <c r="Z604">
        <v>0</v>
      </c>
      <c r="AA604">
        <v>0</v>
      </c>
      <c r="AB604">
        <v>0</v>
      </c>
      <c r="AC604">
        <v>0</v>
      </c>
      <c r="AD604">
        <v>0</v>
      </c>
      <c r="AE604">
        <v>0</v>
      </c>
      <c r="AF604">
        <v>7</v>
      </c>
      <c r="AG604">
        <v>0</v>
      </c>
      <c r="AH604">
        <v>0</v>
      </c>
      <c r="AI604">
        <v>0</v>
      </c>
      <c r="AJ604">
        <v>0</v>
      </c>
      <c r="AK604">
        <v>0</v>
      </c>
      <c r="AL604">
        <v>10</v>
      </c>
      <c r="AM604">
        <v>0</v>
      </c>
      <c r="AN604">
        <v>5</v>
      </c>
      <c r="AO604">
        <v>5</v>
      </c>
      <c r="AP604">
        <v>0</v>
      </c>
      <c r="AQ604">
        <v>0</v>
      </c>
      <c r="AR604">
        <v>0</v>
      </c>
      <c r="AS604">
        <v>0</v>
      </c>
      <c r="AT604">
        <v>0</v>
      </c>
      <c r="AU604">
        <v>0</v>
      </c>
      <c r="AV604">
        <v>3</v>
      </c>
      <c r="AW604">
        <v>0</v>
      </c>
      <c r="AX604">
        <v>0</v>
      </c>
      <c r="AY604">
        <v>0</v>
      </c>
      <c r="AZ604">
        <v>0</v>
      </c>
      <c r="BA604">
        <v>0</v>
      </c>
      <c r="BB604">
        <v>0</v>
      </c>
      <c r="BC604">
        <v>0</v>
      </c>
      <c r="BD604">
        <v>0</v>
      </c>
      <c r="BE604">
        <v>0</v>
      </c>
      <c r="BF604">
        <v>0</v>
      </c>
      <c r="BG604">
        <v>0</v>
      </c>
      <c r="BH604">
        <v>0</v>
      </c>
      <c r="BI604">
        <v>0</v>
      </c>
      <c r="BJ604">
        <v>0</v>
      </c>
      <c r="BK604">
        <v>0</v>
      </c>
      <c r="BL604">
        <v>0</v>
      </c>
      <c r="BM604">
        <v>0</v>
      </c>
      <c r="BN604">
        <v>20</v>
      </c>
      <c r="BO604">
        <v>93</v>
      </c>
      <c r="BP604">
        <v>1734.5</v>
      </c>
      <c r="BQ604">
        <v>10</v>
      </c>
      <c r="BR604">
        <v>872</v>
      </c>
      <c r="BS604">
        <v>0</v>
      </c>
      <c r="BT604">
        <v>3.5</v>
      </c>
      <c r="BU604">
        <v>10</v>
      </c>
      <c r="BV604">
        <v>0</v>
      </c>
      <c r="BW604">
        <v>0</v>
      </c>
      <c r="BX604">
        <v>0</v>
      </c>
      <c r="BY604">
        <v>2783</v>
      </c>
    </row>
    <row r="605" spans="1:77" hidden="1" x14ac:dyDescent="0.25">
      <c r="A605" t="str">
        <f t="shared" si="18"/>
        <v>201225 Gazdálkodási jellegű foglalkozásokI5 Szakközépiskola</v>
      </c>
      <c r="B605" t="str">
        <f t="shared" si="19"/>
        <v>201225 Gazdálkodási jellegű foglalkozásokI5 Szakközépiskola</v>
      </c>
      <c r="C605">
        <v>3325</v>
      </c>
      <c r="D605" t="s">
        <v>168</v>
      </c>
      <c r="E605" t="s">
        <v>169</v>
      </c>
      <c r="F605" s="4" t="s">
        <v>171</v>
      </c>
      <c r="G605">
        <v>0</v>
      </c>
      <c r="H605" t="s">
        <v>161</v>
      </c>
      <c r="I605">
        <v>623</v>
      </c>
      <c r="J605">
        <v>12</v>
      </c>
      <c r="K605" t="s">
        <v>79</v>
      </c>
      <c r="L605" t="s">
        <v>119</v>
      </c>
      <c r="M605">
        <v>0</v>
      </c>
      <c r="N605">
        <v>0</v>
      </c>
      <c r="O605">
        <v>0</v>
      </c>
      <c r="P605">
        <v>0</v>
      </c>
      <c r="Q605">
        <v>33</v>
      </c>
      <c r="R605">
        <v>0</v>
      </c>
      <c r="S605">
        <v>0</v>
      </c>
      <c r="T605">
        <v>0</v>
      </c>
      <c r="U605">
        <v>0</v>
      </c>
      <c r="V605">
        <v>11</v>
      </c>
      <c r="W605">
        <v>0</v>
      </c>
      <c r="X605">
        <v>0</v>
      </c>
      <c r="Y605">
        <v>0</v>
      </c>
      <c r="Z605">
        <v>0</v>
      </c>
      <c r="AA605">
        <v>0</v>
      </c>
      <c r="AB605">
        <v>0</v>
      </c>
      <c r="AC605">
        <v>0</v>
      </c>
      <c r="AD605">
        <v>0</v>
      </c>
      <c r="AE605">
        <v>11</v>
      </c>
      <c r="AF605">
        <v>0</v>
      </c>
      <c r="AG605">
        <v>0</v>
      </c>
      <c r="AH605">
        <v>3</v>
      </c>
      <c r="AI605">
        <v>21</v>
      </c>
      <c r="AJ605">
        <v>42</v>
      </c>
      <c r="AK605">
        <v>1</v>
      </c>
      <c r="AL605">
        <v>21</v>
      </c>
      <c r="AM605">
        <v>5</v>
      </c>
      <c r="AN605">
        <v>0</v>
      </c>
      <c r="AO605">
        <v>81</v>
      </c>
      <c r="AP605">
        <v>29</v>
      </c>
      <c r="AQ605">
        <v>0</v>
      </c>
      <c r="AR605">
        <v>0</v>
      </c>
      <c r="AS605">
        <v>0</v>
      </c>
      <c r="AT605">
        <v>0</v>
      </c>
      <c r="AU605">
        <v>54</v>
      </c>
      <c r="AV605">
        <v>0</v>
      </c>
      <c r="AW605">
        <v>0</v>
      </c>
      <c r="AX605">
        <v>0</v>
      </c>
      <c r="AY605">
        <v>0</v>
      </c>
      <c r="AZ605">
        <v>1</v>
      </c>
      <c r="BA605">
        <v>61</v>
      </c>
      <c r="BB605">
        <v>63</v>
      </c>
      <c r="BC605">
        <v>0</v>
      </c>
      <c r="BD605">
        <v>0</v>
      </c>
      <c r="BE605">
        <v>0</v>
      </c>
      <c r="BF605">
        <v>36.5</v>
      </c>
      <c r="BG605">
        <v>0</v>
      </c>
      <c r="BH605">
        <v>1</v>
      </c>
      <c r="BI605">
        <v>0</v>
      </c>
      <c r="BJ605">
        <v>21</v>
      </c>
      <c r="BK605">
        <v>6</v>
      </c>
      <c r="BL605">
        <v>0</v>
      </c>
      <c r="BM605">
        <v>0</v>
      </c>
      <c r="BN605">
        <v>52.5</v>
      </c>
      <c r="BO605">
        <v>40</v>
      </c>
      <c r="BP605">
        <v>68</v>
      </c>
      <c r="BQ605">
        <v>15</v>
      </c>
      <c r="BR605">
        <v>16</v>
      </c>
      <c r="BS605">
        <v>5</v>
      </c>
      <c r="BT605">
        <v>2</v>
      </c>
      <c r="BU605">
        <v>0</v>
      </c>
      <c r="BV605">
        <v>0</v>
      </c>
      <c r="BW605">
        <v>0</v>
      </c>
      <c r="BX605">
        <v>0</v>
      </c>
      <c r="BY605">
        <v>700</v>
      </c>
    </row>
    <row r="606" spans="1:77" hidden="1" x14ac:dyDescent="0.25">
      <c r="A606" t="str">
        <f t="shared" si="18"/>
        <v>201226 Jogi és társadalomtudományi foglalkozásokI5 Szakközépiskola</v>
      </c>
      <c r="B606" t="str">
        <f t="shared" si="19"/>
        <v>201226 Jogi és társadalomtudományi foglalkozásokI5 Szakközépiskola</v>
      </c>
      <c r="C606">
        <v>3326</v>
      </c>
      <c r="D606" t="s">
        <v>168</v>
      </c>
      <c r="E606" t="s">
        <v>169</v>
      </c>
      <c r="F606" s="4" t="s">
        <v>171</v>
      </c>
      <c r="G606">
        <v>0</v>
      </c>
      <c r="H606" t="s">
        <v>161</v>
      </c>
      <c r="I606">
        <v>624</v>
      </c>
      <c r="J606">
        <v>13</v>
      </c>
      <c r="K606" t="s">
        <v>80</v>
      </c>
      <c r="L606" t="s">
        <v>120</v>
      </c>
      <c r="M606">
        <v>0</v>
      </c>
      <c r="N606">
        <v>0</v>
      </c>
      <c r="O606">
        <v>0</v>
      </c>
      <c r="P606">
        <v>0</v>
      </c>
      <c r="Q606">
        <v>5</v>
      </c>
      <c r="R606">
        <v>7</v>
      </c>
      <c r="S606">
        <v>0</v>
      </c>
      <c r="T606">
        <v>0</v>
      </c>
      <c r="U606">
        <v>0</v>
      </c>
      <c r="V606">
        <v>0</v>
      </c>
      <c r="W606">
        <v>0</v>
      </c>
      <c r="X606">
        <v>0</v>
      </c>
      <c r="Y606">
        <v>0</v>
      </c>
      <c r="Z606">
        <v>0</v>
      </c>
      <c r="AA606">
        <v>0</v>
      </c>
      <c r="AB606">
        <v>0</v>
      </c>
      <c r="AC606">
        <v>0</v>
      </c>
      <c r="AD606">
        <v>0</v>
      </c>
      <c r="AE606">
        <v>0</v>
      </c>
      <c r="AF606">
        <v>0</v>
      </c>
      <c r="AG606">
        <v>0</v>
      </c>
      <c r="AH606">
        <v>0</v>
      </c>
      <c r="AI606">
        <v>0</v>
      </c>
      <c r="AJ606">
        <v>0</v>
      </c>
      <c r="AK606">
        <v>0</v>
      </c>
      <c r="AL606">
        <v>0</v>
      </c>
      <c r="AM606">
        <v>0</v>
      </c>
      <c r="AN606">
        <v>0</v>
      </c>
      <c r="AO606">
        <v>10</v>
      </c>
      <c r="AP606">
        <v>0</v>
      </c>
      <c r="AQ606">
        <v>0</v>
      </c>
      <c r="AR606">
        <v>0</v>
      </c>
      <c r="AS606">
        <v>0</v>
      </c>
      <c r="AT606">
        <v>0</v>
      </c>
      <c r="AU606">
        <v>0</v>
      </c>
      <c r="AV606">
        <v>0</v>
      </c>
      <c r="AW606">
        <v>0</v>
      </c>
      <c r="AX606">
        <v>0</v>
      </c>
      <c r="AY606">
        <v>0</v>
      </c>
      <c r="AZ606">
        <v>0</v>
      </c>
      <c r="BA606">
        <v>31</v>
      </c>
      <c r="BB606">
        <v>0</v>
      </c>
      <c r="BC606">
        <v>0</v>
      </c>
      <c r="BD606">
        <v>0</v>
      </c>
      <c r="BE606">
        <v>0</v>
      </c>
      <c r="BF606">
        <v>31</v>
      </c>
      <c r="BG606">
        <v>0</v>
      </c>
      <c r="BH606">
        <v>0</v>
      </c>
      <c r="BI606">
        <v>0</v>
      </c>
      <c r="BJ606">
        <v>0</v>
      </c>
      <c r="BK606">
        <v>0</v>
      </c>
      <c r="BL606">
        <v>0</v>
      </c>
      <c r="BM606">
        <v>0</v>
      </c>
      <c r="BN606">
        <v>0</v>
      </c>
      <c r="BO606">
        <v>0</v>
      </c>
      <c r="BP606">
        <v>0</v>
      </c>
      <c r="BQ606">
        <v>0</v>
      </c>
      <c r="BR606">
        <v>0</v>
      </c>
      <c r="BS606">
        <v>0</v>
      </c>
      <c r="BT606">
        <v>0</v>
      </c>
      <c r="BU606">
        <v>0</v>
      </c>
      <c r="BV606">
        <v>0</v>
      </c>
      <c r="BW606">
        <v>0</v>
      </c>
      <c r="BX606">
        <v>0</v>
      </c>
      <c r="BY606">
        <v>84</v>
      </c>
    </row>
    <row r="607" spans="1:77" hidden="1" x14ac:dyDescent="0.25">
      <c r="A607" t="str">
        <f t="shared" si="18"/>
        <v>201227 Kulturális, sport-, művészeti és vallási foglalkozások (felsőfokú képzettséghez kapcsolódó)I5 Szakközépiskola</v>
      </c>
      <c r="B607" t="str">
        <f t="shared" si="19"/>
        <v>201227 Kulturális, sport-, művészeti és vallási foglalkozások (felsőfokú képzettséghez kapcsolódó)I5 Szakközépiskola</v>
      </c>
      <c r="C607">
        <v>3327</v>
      </c>
      <c r="D607" t="s">
        <v>168</v>
      </c>
      <c r="E607" t="s">
        <v>169</v>
      </c>
      <c r="F607" s="4" t="s">
        <v>171</v>
      </c>
      <c r="G607">
        <v>0</v>
      </c>
      <c r="H607" t="s">
        <v>161</v>
      </c>
      <c r="I607">
        <v>625</v>
      </c>
      <c r="J607">
        <v>14</v>
      </c>
      <c r="K607" t="s">
        <v>121</v>
      </c>
      <c r="L607" t="s">
        <v>122</v>
      </c>
      <c r="M607">
        <v>0</v>
      </c>
      <c r="N607">
        <v>0</v>
      </c>
      <c r="O607">
        <v>0</v>
      </c>
      <c r="P607">
        <v>0</v>
      </c>
      <c r="Q607">
        <v>11</v>
      </c>
      <c r="R607">
        <v>49.5</v>
      </c>
      <c r="S607">
        <v>0</v>
      </c>
      <c r="T607">
        <v>0</v>
      </c>
      <c r="U607">
        <v>5</v>
      </c>
      <c r="V607">
        <v>0</v>
      </c>
      <c r="W607">
        <v>0</v>
      </c>
      <c r="X607">
        <v>0</v>
      </c>
      <c r="Y607">
        <v>3</v>
      </c>
      <c r="Z607">
        <v>0</v>
      </c>
      <c r="AA607">
        <v>0</v>
      </c>
      <c r="AB607">
        <v>0</v>
      </c>
      <c r="AC607">
        <v>0</v>
      </c>
      <c r="AD607">
        <v>0</v>
      </c>
      <c r="AE607">
        <v>0</v>
      </c>
      <c r="AF607">
        <v>0</v>
      </c>
      <c r="AG607">
        <v>0</v>
      </c>
      <c r="AH607">
        <v>0</v>
      </c>
      <c r="AI607">
        <v>0</v>
      </c>
      <c r="AJ607">
        <v>10</v>
      </c>
      <c r="AK607">
        <v>0</v>
      </c>
      <c r="AL607">
        <v>0</v>
      </c>
      <c r="AM607">
        <v>25</v>
      </c>
      <c r="AN607">
        <v>0</v>
      </c>
      <c r="AO607">
        <v>9</v>
      </c>
      <c r="AP607">
        <v>75.5</v>
      </c>
      <c r="AQ607">
        <v>0</v>
      </c>
      <c r="AR607">
        <v>0</v>
      </c>
      <c r="AS607">
        <v>2</v>
      </c>
      <c r="AT607">
        <v>0</v>
      </c>
      <c r="AU607">
        <v>0</v>
      </c>
      <c r="AV607">
        <v>1</v>
      </c>
      <c r="AW607">
        <v>334.5</v>
      </c>
      <c r="AX607">
        <v>292.75</v>
      </c>
      <c r="AY607">
        <v>0</v>
      </c>
      <c r="AZ607">
        <v>212</v>
      </c>
      <c r="BA607">
        <v>21</v>
      </c>
      <c r="BB607">
        <v>0</v>
      </c>
      <c r="BC607">
        <v>0</v>
      </c>
      <c r="BD607">
        <v>11</v>
      </c>
      <c r="BE607">
        <v>0</v>
      </c>
      <c r="BF607">
        <v>10</v>
      </c>
      <c r="BG607">
        <v>0</v>
      </c>
      <c r="BH607">
        <v>0</v>
      </c>
      <c r="BI607">
        <v>91.5</v>
      </c>
      <c r="BJ607">
        <v>21</v>
      </c>
      <c r="BK607">
        <v>0</v>
      </c>
      <c r="BL607">
        <v>0</v>
      </c>
      <c r="BM607">
        <v>0</v>
      </c>
      <c r="BN607">
        <v>10</v>
      </c>
      <c r="BO607">
        <v>84</v>
      </c>
      <c r="BP607">
        <v>99.25</v>
      </c>
      <c r="BQ607">
        <v>4</v>
      </c>
      <c r="BR607">
        <v>4</v>
      </c>
      <c r="BS607">
        <v>509.5</v>
      </c>
      <c r="BT607">
        <v>200</v>
      </c>
      <c r="BU607">
        <v>0</v>
      </c>
      <c r="BV607">
        <v>0</v>
      </c>
      <c r="BW607">
        <v>0</v>
      </c>
      <c r="BX607">
        <v>0</v>
      </c>
      <c r="BY607">
        <v>2095.5</v>
      </c>
    </row>
    <row r="608" spans="1:77" hidden="1" x14ac:dyDescent="0.25">
      <c r="A608" t="str">
        <f t="shared" si="18"/>
        <v>201229 Egyéb magasan képzett ügyintézőkI5 Szakközépiskola</v>
      </c>
      <c r="B608" t="str">
        <f t="shared" si="19"/>
        <v>201229 Egyéb magasan képzett ügyintézőkI5 Szakközépiskola</v>
      </c>
      <c r="C608">
        <v>3328</v>
      </c>
      <c r="D608" t="s">
        <v>168</v>
      </c>
      <c r="E608" t="s">
        <v>169</v>
      </c>
      <c r="F608" s="4" t="s">
        <v>171</v>
      </c>
      <c r="G608">
        <v>0</v>
      </c>
      <c r="H608" t="s">
        <v>161</v>
      </c>
      <c r="I608">
        <v>626</v>
      </c>
      <c r="J608">
        <v>15</v>
      </c>
      <c r="K608" t="s">
        <v>81</v>
      </c>
      <c r="L608" t="s">
        <v>123</v>
      </c>
      <c r="M608">
        <v>0</v>
      </c>
      <c r="N608">
        <v>0</v>
      </c>
      <c r="O608">
        <v>0</v>
      </c>
      <c r="P608">
        <v>0</v>
      </c>
      <c r="Q608">
        <v>0</v>
      </c>
      <c r="R608">
        <v>0</v>
      </c>
      <c r="S608">
        <v>0</v>
      </c>
      <c r="T608">
        <v>0</v>
      </c>
      <c r="U608">
        <v>0</v>
      </c>
      <c r="V608">
        <v>0</v>
      </c>
      <c r="W608">
        <v>0</v>
      </c>
      <c r="X608">
        <v>0</v>
      </c>
      <c r="Y608">
        <v>0</v>
      </c>
      <c r="Z608">
        <v>0</v>
      </c>
      <c r="AA608">
        <v>0</v>
      </c>
      <c r="AB608">
        <v>0</v>
      </c>
      <c r="AC608">
        <v>0</v>
      </c>
      <c r="AD608">
        <v>0</v>
      </c>
      <c r="AE608">
        <v>0</v>
      </c>
      <c r="AF608">
        <v>0</v>
      </c>
      <c r="AG608">
        <v>0</v>
      </c>
      <c r="AH608">
        <v>0</v>
      </c>
      <c r="AI608">
        <v>0</v>
      </c>
      <c r="AJ608">
        <v>0</v>
      </c>
      <c r="AK608">
        <v>0</v>
      </c>
      <c r="AL608">
        <v>0</v>
      </c>
      <c r="AM608">
        <v>0</v>
      </c>
      <c r="AN608">
        <v>0</v>
      </c>
      <c r="AO608">
        <v>0</v>
      </c>
      <c r="AP608">
        <v>0</v>
      </c>
      <c r="AQ608">
        <v>0</v>
      </c>
      <c r="AR608">
        <v>0</v>
      </c>
      <c r="AS608">
        <v>0</v>
      </c>
      <c r="AT608">
        <v>0</v>
      </c>
      <c r="AU608">
        <v>0</v>
      </c>
      <c r="AV608">
        <v>0</v>
      </c>
      <c r="AW608">
        <v>0</v>
      </c>
      <c r="AX608">
        <v>0</v>
      </c>
      <c r="AY608">
        <v>0</v>
      </c>
      <c r="AZ608">
        <v>0</v>
      </c>
      <c r="BA608">
        <v>0</v>
      </c>
      <c r="BB608">
        <v>0</v>
      </c>
      <c r="BC608">
        <v>0</v>
      </c>
      <c r="BD608">
        <v>0</v>
      </c>
      <c r="BE608">
        <v>0</v>
      </c>
      <c r="BF608">
        <v>0</v>
      </c>
      <c r="BG608">
        <v>0</v>
      </c>
      <c r="BH608">
        <v>0</v>
      </c>
      <c r="BI608">
        <v>0</v>
      </c>
      <c r="BJ608">
        <v>0</v>
      </c>
      <c r="BK608">
        <v>0</v>
      </c>
      <c r="BL608">
        <v>0</v>
      </c>
      <c r="BM608">
        <v>0</v>
      </c>
      <c r="BN608">
        <v>0</v>
      </c>
      <c r="BO608">
        <v>0</v>
      </c>
      <c r="BP608">
        <v>0</v>
      </c>
      <c r="BQ608">
        <v>0</v>
      </c>
      <c r="BR608">
        <v>0</v>
      </c>
      <c r="BS608">
        <v>0</v>
      </c>
      <c r="BT608">
        <v>0</v>
      </c>
      <c r="BU608">
        <v>0</v>
      </c>
      <c r="BV608">
        <v>0</v>
      </c>
      <c r="BW608">
        <v>0</v>
      </c>
      <c r="BX608">
        <v>0</v>
      </c>
      <c r="BY608">
        <v>0</v>
      </c>
    </row>
    <row r="609" spans="1:77" hidden="1" x14ac:dyDescent="0.25">
      <c r="A609" t="str">
        <f t="shared" si="18"/>
        <v>201231 Technikusok és hasonló műszaki foglalkozásokI5 Szakközépiskola</v>
      </c>
      <c r="B609" t="str">
        <f t="shared" si="19"/>
        <v>201231 Technikusok és hasonló műszaki foglalkozásokI5 Szakközépiskola</v>
      </c>
      <c r="C609">
        <v>3329</v>
      </c>
      <c r="D609" t="s">
        <v>168</v>
      </c>
      <c r="E609" t="s">
        <v>169</v>
      </c>
      <c r="F609" s="4" t="s">
        <v>171</v>
      </c>
      <c r="G609">
        <v>0</v>
      </c>
      <c r="H609" t="s">
        <v>161</v>
      </c>
      <c r="I609">
        <v>627</v>
      </c>
      <c r="J609">
        <v>16</v>
      </c>
      <c r="K609" t="s">
        <v>82</v>
      </c>
      <c r="L609" t="s">
        <v>83</v>
      </c>
      <c r="M609">
        <v>403</v>
      </c>
      <c r="N609">
        <v>164</v>
      </c>
      <c r="O609">
        <v>5</v>
      </c>
      <c r="P609">
        <v>69</v>
      </c>
      <c r="Q609">
        <v>683.5</v>
      </c>
      <c r="R609">
        <v>221</v>
      </c>
      <c r="S609">
        <v>54.5</v>
      </c>
      <c r="T609">
        <v>136.5</v>
      </c>
      <c r="U609">
        <v>131.75</v>
      </c>
      <c r="V609">
        <v>136</v>
      </c>
      <c r="W609">
        <v>255.5</v>
      </c>
      <c r="X609">
        <v>613</v>
      </c>
      <c r="Y609">
        <v>619.25</v>
      </c>
      <c r="Z609">
        <v>282</v>
      </c>
      <c r="AA609">
        <v>361.5</v>
      </c>
      <c r="AB609">
        <v>1285.5</v>
      </c>
      <c r="AC609">
        <v>2221.5</v>
      </c>
      <c r="AD609">
        <v>753</v>
      </c>
      <c r="AE609">
        <v>1010</v>
      </c>
      <c r="AF609">
        <v>1052.5</v>
      </c>
      <c r="AG609">
        <v>122</v>
      </c>
      <c r="AH609">
        <v>364</v>
      </c>
      <c r="AI609">
        <v>349.5</v>
      </c>
      <c r="AJ609">
        <v>1026</v>
      </c>
      <c r="AK609">
        <v>366</v>
      </c>
      <c r="AL609">
        <v>448</v>
      </c>
      <c r="AM609">
        <v>1737</v>
      </c>
      <c r="AN609">
        <v>525</v>
      </c>
      <c r="AO609">
        <v>1070.5</v>
      </c>
      <c r="AP609">
        <v>1248.5833333333333</v>
      </c>
      <c r="AQ609">
        <v>1124</v>
      </c>
      <c r="AR609">
        <v>17.5</v>
      </c>
      <c r="AS609">
        <v>77</v>
      </c>
      <c r="AT609">
        <v>1031.5</v>
      </c>
      <c r="AU609">
        <v>373</v>
      </c>
      <c r="AV609">
        <v>122</v>
      </c>
      <c r="AW609">
        <v>114</v>
      </c>
      <c r="AX609">
        <v>147</v>
      </c>
      <c r="AY609">
        <v>443.2</v>
      </c>
      <c r="AZ609">
        <v>901.85</v>
      </c>
      <c r="BA609">
        <v>329</v>
      </c>
      <c r="BB609">
        <v>49</v>
      </c>
      <c r="BC609">
        <v>67</v>
      </c>
      <c r="BD609">
        <v>691.5</v>
      </c>
      <c r="BE609">
        <v>0</v>
      </c>
      <c r="BF609">
        <v>167.4</v>
      </c>
      <c r="BG609">
        <v>1429</v>
      </c>
      <c r="BH609">
        <v>304.5</v>
      </c>
      <c r="BI609">
        <v>121</v>
      </c>
      <c r="BJ609">
        <v>251</v>
      </c>
      <c r="BK609">
        <v>207.33333333333334</v>
      </c>
      <c r="BL609">
        <v>370</v>
      </c>
      <c r="BM609">
        <v>1</v>
      </c>
      <c r="BN609">
        <v>462.66666666666663</v>
      </c>
      <c r="BO609">
        <v>1442</v>
      </c>
      <c r="BP609">
        <v>909.9</v>
      </c>
      <c r="BQ609">
        <v>389.3</v>
      </c>
      <c r="BR609">
        <v>93</v>
      </c>
      <c r="BS609">
        <v>217</v>
      </c>
      <c r="BT609">
        <v>175</v>
      </c>
      <c r="BU609">
        <v>12</v>
      </c>
      <c r="BV609">
        <v>208.25</v>
      </c>
      <c r="BW609">
        <v>39</v>
      </c>
      <c r="BX609">
        <v>0</v>
      </c>
      <c r="BY609">
        <v>30001.483333333334</v>
      </c>
    </row>
    <row r="610" spans="1:77" hidden="1" x14ac:dyDescent="0.25">
      <c r="A610" t="str">
        <f t="shared" si="18"/>
        <v>201232 Szakmai irányítók, felügyelőkI5 Szakközépiskola</v>
      </c>
      <c r="B610" t="str">
        <f t="shared" si="19"/>
        <v>201232 Szakmai irányítók, felügyelőkI5 Szakközépiskola</v>
      </c>
      <c r="C610">
        <v>3330</v>
      </c>
      <c r="D610" t="s">
        <v>168</v>
      </c>
      <c r="E610" t="s">
        <v>169</v>
      </c>
      <c r="F610" s="4" t="s">
        <v>171</v>
      </c>
      <c r="G610">
        <v>0</v>
      </c>
      <c r="H610" t="s">
        <v>161</v>
      </c>
      <c r="I610">
        <v>628</v>
      </c>
      <c r="J610">
        <v>17</v>
      </c>
      <c r="K610" t="s">
        <v>84</v>
      </c>
      <c r="L610" t="s">
        <v>124</v>
      </c>
      <c r="M610">
        <v>17</v>
      </c>
      <c r="N610">
        <v>0</v>
      </c>
      <c r="O610">
        <v>0</v>
      </c>
      <c r="P610">
        <v>23</v>
      </c>
      <c r="Q610">
        <v>170</v>
      </c>
      <c r="R610">
        <v>81.333333333333329</v>
      </c>
      <c r="S610">
        <v>28.5</v>
      </c>
      <c r="T610">
        <v>16</v>
      </c>
      <c r="U610">
        <v>18.5</v>
      </c>
      <c r="V610">
        <v>0</v>
      </c>
      <c r="W610">
        <v>29</v>
      </c>
      <c r="X610">
        <v>59</v>
      </c>
      <c r="Y610">
        <v>59</v>
      </c>
      <c r="Z610">
        <v>65</v>
      </c>
      <c r="AA610">
        <v>24</v>
      </c>
      <c r="AB610">
        <v>168</v>
      </c>
      <c r="AC610">
        <v>17</v>
      </c>
      <c r="AD610">
        <v>8</v>
      </c>
      <c r="AE610">
        <v>113</v>
      </c>
      <c r="AF610">
        <v>31</v>
      </c>
      <c r="AG610">
        <v>0</v>
      </c>
      <c r="AH610">
        <v>37</v>
      </c>
      <c r="AI610">
        <v>36</v>
      </c>
      <c r="AJ610">
        <v>0</v>
      </c>
      <c r="AK610">
        <v>12</v>
      </c>
      <c r="AL610">
        <v>71.5</v>
      </c>
      <c r="AM610">
        <v>642</v>
      </c>
      <c r="AN610">
        <v>45</v>
      </c>
      <c r="AO610">
        <v>142.25</v>
      </c>
      <c r="AP610">
        <v>30</v>
      </c>
      <c r="AQ610">
        <v>16</v>
      </c>
      <c r="AR610">
        <v>0</v>
      </c>
      <c r="AS610">
        <v>0</v>
      </c>
      <c r="AT610">
        <v>21</v>
      </c>
      <c r="AU610">
        <v>0</v>
      </c>
      <c r="AV610">
        <v>362</v>
      </c>
      <c r="AW610">
        <v>0</v>
      </c>
      <c r="AX610">
        <v>0</v>
      </c>
      <c r="AY610">
        <v>0</v>
      </c>
      <c r="AZ610">
        <v>0</v>
      </c>
      <c r="BA610">
        <v>0</v>
      </c>
      <c r="BB610">
        <v>11</v>
      </c>
      <c r="BC610">
        <v>0</v>
      </c>
      <c r="BD610">
        <v>73.25</v>
      </c>
      <c r="BE610">
        <v>0</v>
      </c>
      <c r="BF610">
        <v>0</v>
      </c>
      <c r="BG610">
        <v>59.5</v>
      </c>
      <c r="BH610">
        <v>0</v>
      </c>
      <c r="BI610">
        <v>5</v>
      </c>
      <c r="BJ610">
        <v>16.666666666666664</v>
      </c>
      <c r="BK610">
        <v>0</v>
      </c>
      <c r="BL610">
        <v>1</v>
      </c>
      <c r="BM610">
        <v>0</v>
      </c>
      <c r="BN610">
        <v>89</v>
      </c>
      <c r="BO610">
        <v>112</v>
      </c>
      <c r="BP610">
        <v>35</v>
      </c>
      <c r="BQ610">
        <v>67</v>
      </c>
      <c r="BR610">
        <v>96.5</v>
      </c>
      <c r="BS610">
        <v>17</v>
      </c>
      <c r="BT610">
        <v>9</v>
      </c>
      <c r="BU610">
        <v>35</v>
      </c>
      <c r="BV610">
        <v>0</v>
      </c>
      <c r="BW610">
        <v>5</v>
      </c>
      <c r="BX610">
        <v>0</v>
      </c>
      <c r="BY610">
        <v>2973.9999999999995</v>
      </c>
    </row>
    <row r="611" spans="1:77" hidden="1" x14ac:dyDescent="0.25">
      <c r="A611" t="str">
        <f t="shared" si="18"/>
        <v>201233 Egészségügyi foglalkozásokI5 Szakközépiskola</v>
      </c>
      <c r="B611" t="str">
        <f t="shared" si="19"/>
        <v>201233 Egészségügyi foglalkozásokI5 Szakközépiskola</v>
      </c>
      <c r="C611">
        <v>3331</v>
      </c>
      <c r="D611" t="s">
        <v>168</v>
      </c>
      <c r="E611" t="s">
        <v>169</v>
      </c>
      <c r="F611" s="4" t="s">
        <v>171</v>
      </c>
      <c r="G611">
        <v>0</v>
      </c>
      <c r="H611" t="s">
        <v>161</v>
      </c>
      <c r="I611">
        <v>629</v>
      </c>
      <c r="J611">
        <v>18</v>
      </c>
      <c r="K611" t="s">
        <v>85</v>
      </c>
      <c r="L611" t="s">
        <v>125</v>
      </c>
      <c r="M611">
        <v>154.5</v>
      </c>
      <c r="N611">
        <v>20.5</v>
      </c>
      <c r="O611">
        <v>0</v>
      </c>
      <c r="P611">
        <v>0</v>
      </c>
      <c r="Q611">
        <v>53</v>
      </c>
      <c r="R611">
        <v>48</v>
      </c>
      <c r="S611">
        <v>26</v>
      </c>
      <c r="T611">
        <v>2</v>
      </c>
      <c r="U611">
        <v>27.499999999999996</v>
      </c>
      <c r="V611">
        <v>0</v>
      </c>
      <c r="W611">
        <v>0</v>
      </c>
      <c r="X611">
        <v>73</v>
      </c>
      <c r="Y611">
        <v>52.75</v>
      </c>
      <c r="Z611">
        <v>17</v>
      </c>
      <c r="AA611">
        <v>1</v>
      </c>
      <c r="AB611">
        <v>29</v>
      </c>
      <c r="AC611">
        <v>67.75</v>
      </c>
      <c r="AD611">
        <v>15.75</v>
      </c>
      <c r="AE611">
        <v>16</v>
      </c>
      <c r="AF611">
        <v>10</v>
      </c>
      <c r="AG611">
        <v>0</v>
      </c>
      <c r="AH611">
        <v>732.5</v>
      </c>
      <c r="AI611">
        <v>8.75</v>
      </c>
      <c r="AJ611">
        <v>0</v>
      </c>
      <c r="AK611">
        <v>13</v>
      </c>
      <c r="AL611">
        <v>0</v>
      </c>
      <c r="AM611">
        <v>272.5</v>
      </c>
      <c r="AN611">
        <v>53.75</v>
      </c>
      <c r="AO611">
        <v>475.25</v>
      </c>
      <c r="AP611">
        <v>4688.5</v>
      </c>
      <c r="AQ611">
        <v>85.75</v>
      </c>
      <c r="AR611">
        <v>0.75</v>
      </c>
      <c r="AS611">
        <v>0</v>
      </c>
      <c r="AT611">
        <v>39.75</v>
      </c>
      <c r="AU611">
        <v>0</v>
      </c>
      <c r="AV611">
        <v>208</v>
      </c>
      <c r="AW611">
        <v>0</v>
      </c>
      <c r="AX611">
        <v>4</v>
      </c>
      <c r="AY611">
        <v>26.25</v>
      </c>
      <c r="AZ611">
        <v>56.25</v>
      </c>
      <c r="BA611">
        <v>52.5</v>
      </c>
      <c r="BB611">
        <v>0</v>
      </c>
      <c r="BC611">
        <v>26</v>
      </c>
      <c r="BD611">
        <v>135.25</v>
      </c>
      <c r="BE611">
        <v>0</v>
      </c>
      <c r="BF611">
        <v>131</v>
      </c>
      <c r="BG611">
        <v>119.75</v>
      </c>
      <c r="BH611">
        <v>79.5</v>
      </c>
      <c r="BI611">
        <v>65.5</v>
      </c>
      <c r="BJ611">
        <v>375</v>
      </c>
      <c r="BK611">
        <v>19</v>
      </c>
      <c r="BL611">
        <v>0</v>
      </c>
      <c r="BM611">
        <v>0</v>
      </c>
      <c r="BN611">
        <v>25</v>
      </c>
      <c r="BO611">
        <v>884</v>
      </c>
      <c r="BP611">
        <v>2495</v>
      </c>
      <c r="BQ611">
        <v>35624.5</v>
      </c>
      <c r="BR611">
        <v>2601.75</v>
      </c>
      <c r="BS611">
        <v>40</v>
      </c>
      <c r="BT611">
        <v>55</v>
      </c>
      <c r="BU611">
        <v>73.75</v>
      </c>
      <c r="BV611">
        <v>0</v>
      </c>
      <c r="BW611">
        <v>239.5</v>
      </c>
      <c r="BX611">
        <v>0</v>
      </c>
      <c r="BY611">
        <v>50320.75</v>
      </c>
    </row>
    <row r="612" spans="1:77" hidden="1" x14ac:dyDescent="0.25">
      <c r="A612" t="str">
        <f t="shared" si="18"/>
        <v>201234 Oktatási asszisztensekI5 Szakközépiskola</v>
      </c>
      <c r="B612" t="str">
        <f t="shared" si="19"/>
        <v>201234 Oktatási asszisztensekI5 Szakközépiskola</v>
      </c>
      <c r="C612">
        <v>3332</v>
      </c>
      <c r="D612" t="s">
        <v>168</v>
      </c>
      <c r="E612" t="s">
        <v>169</v>
      </c>
      <c r="F612" s="4" t="s">
        <v>171</v>
      </c>
      <c r="G612">
        <v>0</v>
      </c>
      <c r="H612" t="s">
        <v>161</v>
      </c>
      <c r="I612">
        <v>630</v>
      </c>
      <c r="J612">
        <v>19</v>
      </c>
      <c r="K612" t="s">
        <v>86</v>
      </c>
      <c r="L612" t="s">
        <v>126</v>
      </c>
      <c r="M612">
        <v>0</v>
      </c>
      <c r="N612">
        <v>0</v>
      </c>
      <c r="O612">
        <v>0</v>
      </c>
      <c r="P612">
        <v>0</v>
      </c>
      <c r="Q612">
        <v>0</v>
      </c>
      <c r="R612">
        <v>0</v>
      </c>
      <c r="S612">
        <v>0</v>
      </c>
      <c r="T612">
        <v>0</v>
      </c>
      <c r="U612">
        <v>0</v>
      </c>
      <c r="V612">
        <v>0</v>
      </c>
      <c r="W612">
        <v>0</v>
      </c>
      <c r="X612">
        <v>0</v>
      </c>
      <c r="Y612">
        <v>0</v>
      </c>
      <c r="Z612">
        <v>0</v>
      </c>
      <c r="AA612">
        <v>0</v>
      </c>
      <c r="AB612">
        <v>0</v>
      </c>
      <c r="AC612">
        <v>17</v>
      </c>
      <c r="AD612">
        <v>0</v>
      </c>
      <c r="AE612">
        <v>0</v>
      </c>
      <c r="AF612">
        <v>1</v>
      </c>
      <c r="AG612">
        <v>0</v>
      </c>
      <c r="AH612">
        <v>0</v>
      </c>
      <c r="AI612">
        <v>0</v>
      </c>
      <c r="AJ612">
        <v>0</v>
      </c>
      <c r="AK612">
        <v>0</v>
      </c>
      <c r="AL612">
        <v>1</v>
      </c>
      <c r="AM612">
        <v>0</v>
      </c>
      <c r="AN612">
        <v>0</v>
      </c>
      <c r="AO612">
        <v>0</v>
      </c>
      <c r="AP612">
        <v>13</v>
      </c>
      <c r="AQ612">
        <v>19</v>
      </c>
      <c r="AR612">
        <v>0</v>
      </c>
      <c r="AS612">
        <v>0</v>
      </c>
      <c r="AT612">
        <v>0</v>
      </c>
      <c r="AU612">
        <v>11</v>
      </c>
      <c r="AV612">
        <v>3</v>
      </c>
      <c r="AW612">
        <v>0</v>
      </c>
      <c r="AX612">
        <v>0</v>
      </c>
      <c r="AY612">
        <v>0</v>
      </c>
      <c r="AZ612">
        <v>0</v>
      </c>
      <c r="BA612">
        <v>11</v>
      </c>
      <c r="BB612">
        <v>0</v>
      </c>
      <c r="BC612">
        <v>0</v>
      </c>
      <c r="BD612">
        <v>8</v>
      </c>
      <c r="BE612">
        <v>0</v>
      </c>
      <c r="BF612">
        <v>0</v>
      </c>
      <c r="BG612">
        <v>0</v>
      </c>
      <c r="BH612">
        <v>0</v>
      </c>
      <c r="BI612">
        <v>0</v>
      </c>
      <c r="BJ612">
        <v>1</v>
      </c>
      <c r="BK612">
        <v>0</v>
      </c>
      <c r="BL612">
        <v>0</v>
      </c>
      <c r="BM612">
        <v>0</v>
      </c>
      <c r="BN612">
        <v>1</v>
      </c>
      <c r="BO612">
        <v>55</v>
      </c>
      <c r="BP612">
        <v>931.75</v>
      </c>
      <c r="BQ612">
        <v>2</v>
      </c>
      <c r="BR612">
        <v>99</v>
      </c>
      <c r="BS612">
        <v>17</v>
      </c>
      <c r="BT612">
        <v>3</v>
      </c>
      <c r="BU612">
        <v>7.75</v>
      </c>
      <c r="BV612">
        <v>0</v>
      </c>
      <c r="BW612">
        <v>13</v>
      </c>
      <c r="BX612">
        <v>0</v>
      </c>
      <c r="BY612">
        <v>1214.5</v>
      </c>
    </row>
    <row r="613" spans="1:77" hidden="1" x14ac:dyDescent="0.25">
      <c r="A613" t="str">
        <f t="shared" si="18"/>
        <v>201235 Szociális gondozási és munkaerő-piaci szolgáltatási foglalkozásokI5 Szakközépiskola</v>
      </c>
      <c r="B613" t="str">
        <f t="shared" si="19"/>
        <v>201235 Szociális gondozási és munkaerő-piaci szolgáltatási foglalkozásokI5 Szakközépiskola</v>
      </c>
      <c r="C613">
        <v>3333</v>
      </c>
      <c r="D613" t="s">
        <v>168</v>
      </c>
      <c r="E613" t="s">
        <v>169</v>
      </c>
      <c r="F613" s="4" t="s">
        <v>171</v>
      </c>
      <c r="G613">
        <v>0</v>
      </c>
      <c r="H613" t="s">
        <v>161</v>
      </c>
      <c r="I613">
        <v>631</v>
      </c>
      <c r="J613">
        <v>20</v>
      </c>
      <c r="K613" t="s">
        <v>87</v>
      </c>
      <c r="L613" t="s">
        <v>127</v>
      </c>
      <c r="M613">
        <v>0</v>
      </c>
      <c r="N613">
        <v>0</v>
      </c>
      <c r="O613">
        <v>0</v>
      </c>
      <c r="P613">
        <v>0</v>
      </c>
      <c r="Q613">
        <v>2</v>
      </c>
      <c r="R613">
        <v>0</v>
      </c>
      <c r="S613">
        <v>0</v>
      </c>
      <c r="T613">
        <v>0</v>
      </c>
      <c r="U613">
        <v>0</v>
      </c>
      <c r="V613">
        <v>0</v>
      </c>
      <c r="W613">
        <v>0</v>
      </c>
      <c r="X613">
        <v>0</v>
      </c>
      <c r="Y613">
        <v>10</v>
      </c>
      <c r="Z613">
        <v>0</v>
      </c>
      <c r="AA613">
        <v>10</v>
      </c>
      <c r="AB613">
        <v>4</v>
      </c>
      <c r="AC613">
        <v>0</v>
      </c>
      <c r="AD613">
        <v>0</v>
      </c>
      <c r="AE613">
        <v>1</v>
      </c>
      <c r="AF613">
        <v>5</v>
      </c>
      <c r="AG613">
        <v>0</v>
      </c>
      <c r="AH613">
        <v>0</v>
      </c>
      <c r="AI613">
        <v>0</v>
      </c>
      <c r="AJ613">
        <v>27</v>
      </c>
      <c r="AK613">
        <v>1</v>
      </c>
      <c r="AL613">
        <v>0</v>
      </c>
      <c r="AM613">
        <v>0</v>
      </c>
      <c r="AN613">
        <v>0</v>
      </c>
      <c r="AO613">
        <v>11</v>
      </c>
      <c r="AP613">
        <v>1</v>
      </c>
      <c r="AQ613">
        <v>65</v>
      </c>
      <c r="AR613">
        <v>0</v>
      </c>
      <c r="AS613">
        <v>0</v>
      </c>
      <c r="AT613">
        <v>0</v>
      </c>
      <c r="AU613">
        <v>0</v>
      </c>
      <c r="AV613">
        <v>11</v>
      </c>
      <c r="AW613">
        <v>0</v>
      </c>
      <c r="AX613">
        <v>0</v>
      </c>
      <c r="AY613">
        <v>0</v>
      </c>
      <c r="AZ613">
        <v>0</v>
      </c>
      <c r="BA613">
        <v>0</v>
      </c>
      <c r="BB613">
        <v>22</v>
      </c>
      <c r="BC613">
        <v>0</v>
      </c>
      <c r="BD613">
        <v>0</v>
      </c>
      <c r="BE613">
        <v>0</v>
      </c>
      <c r="BF613">
        <v>1</v>
      </c>
      <c r="BG613">
        <v>0</v>
      </c>
      <c r="BH613">
        <v>0</v>
      </c>
      <c r="BI613">
        <v>0</v>
      </c>
      <c r="BJ613">
        <v>0</v>
      </c>
      <c r="BK613">
        <v>0</v>
      </c>
      <c r="BL613">
        <v>81</v>
      </c>
      <c r="BM613">
        <v>0</v>
      </c>
      <c r="BN613">
        <v>1</v>
      </c>
      <c r="BO613">
        <v>877</v>
      </c>
      <c r="BP613">
        <v>1211.75</v>
      </c>
      <c r="BQ613">
        <v>400.5</v>
      </c>
      <c r="BR613">
        <v>8252.5</v>
      </c>
      <c r="BS613">
        <v>2</v>
      </c>
      <c r="BT613">
        <v>1</v>
      </c>
      <c r="BU613">
        <v>307.75</v>
      </c>
      <c r="BV613">
        <v>0</v>
      </c>
      <c r="BW613">
        <v>0</v>
      </c>
      <c r="BX613">
        <v>0</v>
      </c>
      <c r="BY613">
        <v>11305.5</v>
      </c>
    </row>
    <row r="614" spans="1:77" hidden="1" x14ac:dyDescent="0.25">
      <c r="A614" t="str">
        <f t="shared" si="18"/>
        <v>201236 Üzleti jellegű szolgáltatások ügyintézői, hatósági ügyintézők, ügynökökI5 Szakközépiskola</v>
      </c>
      <c r="B614" t="str">
        <f t="shared" si="19"/>
        <v>201236 Üzleti jellegű szolgáltatások ügyintézői, hatósági ügyintézők, ügynökökI5 Szakközépiskola</v>
      </c>
      <c r="C614">
        <v>3334</v>
      </c>
      <c r="D614" t="s">
        <v>168</v>
      </c>
      <c r="E614" t="s">
        <v>169</v>
      </c>
      <c r="F614" s="4" t="s">
        <v>171</v>
      </c>
      <c r="G614">
        <v>0</v>
      </c>
      <c r="H614" t="s">
        <v>161</v>
      </c>
      <c r="I614">
        <v>632</v>
      </c>
      <c r="J614">
        <v>21</v>
      </c>
      <c r="K614" t="s">
        <v>88</v>
      </c>
      <c r="L614" t="s">
        <v>128</v>
      </c>
      <c r="M614">
        <v>687.5</v>
      </c>
      <c r="N614">
        <v>93</v>
      </c>
      <c r="O614">
        <v>57</v>
      </c>
      <c r="P614">
        <v>144</v>
      </c>
      <c r="Q614">
        <v>2067.9</v>
      </c>
      <c r="R614">
        <v>333.5</v>
      </c>
      <c r="S614">
        <v>104</v>
      </c>
      <c r="T614">
        <v>166</v>
      </c>
      <c r="U614">
        <v>237.5</v>
      </c>
      <c r="V614">
        <v>116</v>
      </c>
      <c r="W614">
        <v>324.5</v>
      </c>
      <c r="X614">
        <v>332</v>
      </c>
      <c r="Y614">
        <v>546</v>
      </c>
      <c r="Z614">
        <v>612.5</v>
      </c>
      <c r="AA614">
        <v>281</v>
      </c>
      <c r="AB614">
        <v>493</v>
      </c>
      <c r="AC614">
        <v>479</v>
      </c>
      <c r="AD614">
        <v>264.5</v>
      </c>
      <c r="AE614">
        <v>515</v>
      </c>
      <c r="AF614">
        <v>378.5</v>
      </c>
      <c r="AG614">
        <v>156.5</v>
      </c>
      <c r="AH614">
        <v>352</v>
      </c>
      <c r="AI614">
        <v>312</v>
      </c>
      <c r="AJ614">
        <v>1026</v>
      </c>
      <c r="AK614">
        <v>596</v>
      </c>
      <c r="AL614">
        <v>416.5</v>
      </c>
      <c r="AM614">
        <v>1806.1</v>
      </c>
      <c r="AN614">
        <v>2781</v>
      </c>
      <c r="AO614">
        <v>10519.6</v>
      </c>
      <c r="AP614">
        <v>4344.05</v>
      </c>
      <c r="AQ614">
        <v>1072.5</v>
      </c>
      <c r="AR614">
        <v>25</v>
      </c>
      <c r="AS614">
        <v>105</v>
      </c>
      <c r="AT614">
        <v>1325.6</v>
      </c>
      <c r="AU614">
        <v>2820.5</v>
      </c>
      <c r="AV614">
        <v>698.5</v>
      </c>
      <c r="AW614">
        <v>262.89999999999998</v>
      </c>
      <c r="AX614">
        <v>216</v>
      </c>
      <c r="AY614">
        <v>598</v>
      </c>
      <c r="AZ614">
        <v>513.5</v>
      </c>
      <c r="BA614">
        <v>7731.6</v>
      </c>
      <c r="BB614">
        <v>3015</v>
      </c>
      <c r="BC614">
        <v>1126.2</v>
      </c>
      <c r="BD614">
        <v>2042.35</v>
      </c>
      <c r="BE614">
        <v>0</v>
      </c>
      <c r="BF614">
        <v>3714.05</v>
      </c>
      <c r="BG614">
        <v>430.6</v>
      </c>
      <c r="BH614">
        <v>130.5</v>
      </c>
      <c r="BI614">
        <v>373.2</v>
      </c>
      <c r="BJ614">
        <v>147.6</v>
      </c>
      <c r="BK614">
        <v>428.5</v>
      </c>
      <c r="BL614">
        <v>423.1</v>
      </c>
      <c r="BM614">
        <v>214</v>
      </c>
      <c r="BN614">
        <v>2294.1</v>
      </c>
      <c r="BO614">
        <v>8676</v>
      </c>
      <c r="BP614">
        <v>2806.1</v>
      </c>
      <c r="BQ614">
        <v>1010.6</v>
      </c>
      <c r="BR614">
        <v>662</v>
      </c>
      <c r="BS614">
        <v>724</v>
      </c>
      <c r="BT614">
        <v>166.5</v>
      </c>
      <c r="BU614">
        <v>35.700000000000003</v>
      </c>
      <c r="BV614">
        <v>218.5</v>
      </c>
      <c r="BW614">
        <v>102</v>
      </c>
      <c r="BX614">
        <v>0</v>
      </c>
      <c r="BY614">
        <v>74651.849999999991</v>
      </c>
    </row>
    <row r="615" spans="1:77" hidden="1" x14ac:dyDescent="0.25">
      <c r="A615" t="str">
        <f t="shared" si="18"/>
        <v>201237 Művészeti, kulturális, sport- és vallási foglalkozásokI5 Szakközépiskola</v>
      </c>
      <c r="B615" t="str">
        <f t="shared" si="19"/>
        <v>201237 Művészeti, kulturális, sport- és vallási foglalkozásokI5 Szakközépiskola</v>
      </c>
      <c r="C615">
        <v>3335</v>
      </c>
      <c r="D615" t="s">
        <v>168</v>
      </c>
      <c r="E615" t="s">
        <v>169</v>
      </c>
      <c r="F615" s="4" t="s">
        <v>171</v>
      </c>
      <c r="G615">
        <v>0</v>
      </c>
      <c r="H615" t="s">
        <v>161</v>
      </c>
      <c r="I615">
        <v>633</v>
      </c>
      <c r="J615">
        <v>22</v>
      </c>
      <c r="K615" t="s">
        <v>89</v>
      </c>
      <c r="L615" t="s">
        <v>129</v>
      </c>
      <c r="M615">
        <v>17</v>
      </c>
      <c r="N615">
        <v>0</v>
      </c>
      <c r="O615">
        <v>0</v>
      </c>
      <c r="P615">
        <v>0</v>
      </c>
      <c r="Q615">
        <v>14</v>
      </c>
      <c r="R615">
        <v>0</v>
      </c>
      <c r="S615">
        <v>0</v>
      </c>
      <c r="T615">
        <v>0</v>
      </c>
      <c r="U615">
        <v>13</v>
      </c>
      <c r="V615">
        <v>0</v>
      </c>
      <c r="W615">
        <v>0</v>
      </c>
      <c r="X615">
        <v>0</v>
      </c>
      <c r="Y615">
        <v>0</v>
      </c>
      <c r="Z615">
        <v>9</v>
      </c>
      <c r="AA615">
        <v>0</v>
      </c>
      <c r="AB615">
        <v>0</v>
      </c>
      <c r="AC615">
        <v>0</v>
      </c>
      <c r="AD615">
        <v>0</v>
      </c>
      <c r="AE615">
        <v>0</v>
      </c>
      <c r="AF615">
        <v>0</v>
      </c>
      <c r="AG615">
        <v>0</v>
      </c>
      <c r="AH615">
        <v>0</v>
      </c>
      <c r="AI615">
        <v>0</v>
      </c>
      <c r="AJ615">
        <v>0</v>
      </c>
      <c r="AK615">
        <v>0</v>
      </c>
      <c r="AL615">
        <v>0</v>
      </c>
      <c r="AM615">
        <v>9</v>
      </c>
      <c r="AN615">
        <v>0</v>
      </c>
      <c r="AO615">
        <v>55.5</v>
      </c>
      <c r="AP615">
        <v>188</v>
      </c>
      <c r="AQ615">
        <v>0</v>
      </c>
      <c r="AR615">
        <v>0</v>
      </c>
      <c r="AS615">
        <v>0</v>
      </c>
      <c r="AT615">
        <v>0</v>
      </c>
      <c r="AU615">
        <v>0</v>
      </c>
      <c r="AV615">
        <v>41.5</v>
      </c>
      <c r="AW615">
        <v>206.5</v>
      </c>
      <c r="AX615">
        <v>125.75</v>
      </c>
      <c r="AY615">
        <v>12</v>
      </c>
      <c r="AZ615">
        <v>0</v>
      </c>
      <c r="BA615">
        <v>21</v>
      </c>
      <c r="BB615">
        <v>0</v>
      </c>
      <c r="BC615">
        <v>0</v>
      </c>
      <c r="BD615">
        <v>55</v>
      </c>
      <c r="BE615">
        <v>0</v>
      </c>
      <c r="BF615">
        <v>0</v>
      </c>
      <c r="BG615">
        <v>0</v>
      </c>
      <c r="BH615">
        <v>0</v>
      </c>
      <c r="BI615">
        <v>100</v>
      </c>
      <c r="BJ615">
        <v>105</v>
      </c>
      <c r="BK615">
        <v>33</v>
      </c>
      <c r="BL615">
        <v>1</v>
      </c>
      <c r="BM615">
        <v>0</v>
      </c>
      <c r="BN615">
        <v>72</v>
      </c>
      <c r="BO615">
        <v>69</v>
      </c>
      <c r="BP615">
        <v>74.75</v>
      </c>
      <c r="BQ615">
        <v>26.5</v>
      </c>
      <c r="BR615">
        <v>11</v>
      </c>
      <c r="BS615">
        <v>908.33333333333337</v>
      </c>
      <c r="BT615">
        <v>410.5</v>
      </c>
      <c r="BU615">
        <v>3</v>
      </c>
      <c r="BV615">
        <v>7.1666666666666661</v>
      </c>
      <c r="BW615">
        <v>88.5</v>
      </c>
      <c r="BX615">
        <v>0</v>
      </c>
      <c r="BY615">
        <v>2677</v>
      </c>
    </row>
    <row r="616" spans="1:77" hidden="1" x14ac:dyDescent="0.25">
      <c r="A616" t="str">
        <f t="shared" si="18"/>
        <v>201239 Egyéb ügyintézőkI5 Szakközépiskola</v>
      </c>
      <c r="B616" t="str">
        <f t="shared" si="19"/>
        <v>201239 Egyéb ügyintézőkI5 Szakközépiskola</v>
      </c>
      <c r="C616">
        <v>3336</v>
      </c>
      <c r="D616" t="s">
        <v>168</v>
      </c>
      <c r="E616" t="s">
        <v>169</v>
      </c>
      <c r="F616" s="4" t="s">
        <v>171</v>
      </c>
      <c r="G616">
        <v>0</v>
      </c>
      <c r="H616" t="s">
        <v>161</v>
      </c>
      <c r="I616">
        <v>634</v>
      </c>
      <c r="J616">
        <v>23</v>
      </c>
      <c r="K616" t="s">
        <v>90</v>
      </c>
      <c r="L616" t="s">
        <v>91</v>
      </c>
      <c r="M616">
        <v>178</v>
      </c>
      <c r="N616">
        <v>22.5</v>
      </c>
      <c r="O616">
        <v>21</v>
      </c>
      <c r="P616">
        <v>45</v>
      </c>
      <c r="Q616">
        <v>140.6</v>
      </c>
      <c r="R616">
        <v>95</v>
      </c>
      <c r="S616">
        <v>1</v>
      </c>
      <c r="T616">
        <v>43</v>
      </c>
      <c r="U616">
        <v>18</v>
      </c>
      <c r="V616">
        <v>86</v>
      </c>
      <c r="W616">
        <v>16</v>
      </c>
      <c r="X616">
        <v>32</v>
      </c>
      <c r="Y616">
        <v>145</v>
      </c>
      <c r="Z616">
        <v>67</v>
      </c>
      <c r="AA616">
        <v>29</v>
      </c>
      <c r="AB616">
        <v>70</v>
      </c>
      <c r="AC616">
        <v>172.5</v>
      </c>
      <c r="AD616">
        <v>63</v>
      </c>
      <c r="AE616">
        <v>134</v>
      </c>
      <c r="AF616">
        <v>82</v>
      </c>
      <c r="AG616">
        <v>21</v>
      </c>
      <c r="AH616">
        <v>92.5</v>
      </c>
      <c r="AI616">
        <v>116</v>
      </c>
      <c r="AJ616">
        <v>196.5</v>
      </c>
      <c r="AK616">
        <v>104</v>
      </c>
      <c r="AL616">
        <v>86</v>
      </c>
      <c r="AM616">
        <v>515.4</v>
      </c>
      <c r="AN616">
        <v>340</v>
      </c>
      <c r="AO616">
        <v>890.9</v>
      </c>
      <c r="AP616">
        <v>446.20000000000005</v>
      </c>
      <c r="AQ616">
        <v>239.5</v>
      </c>
      <c r="AR616">
        <v>16</v>
      </c>
      <c r="AS616">
        <v>26</v>
      </c>
      <c r="AT616">
        <v>371.9</v>
      </c>
      <c r="AU616">
        <v>139</v>
      </c>
      <c r="AV616">
        <v>132.5</v>
      </c>
      <c r="AW616">
        <v>188.1</v>
      </c>
      <c r="AX616">
        <v>87</v>
      </c>
      <c r="AY616">
        <v>377</v>
      </c>
      <c r="AZ616">
        <v>208</v>
      </c>
      <c r="BA616">
        <v>553.9</v>
      </c>
      <c r="BB616">
        <v>234</v>
      </c>
      <c r="BC616">
        <v>201.3</v>
      </c>
      <c r="BD616">
        <v>429.9</v>
      </c>
      <c r="BE616">
        <v>0</v>
      </c>
      <c r="BF616">
        <v>330.2</v>
      </c>
      <c r="BG616">
        <v>78.400000000000006</v>
      </c>
      <c r="BH616">
        <v>72</v>
      </c>
      <c r="BI616">
        <v>137.80000000000001</v>
      </c>
      <c r="BJ616">
        <v>54.4</v>
      </c>
      <c r="BK616">
        <v>73.5</v>
      </c>
      <c r="BL616">
        <v>155.9</v>
      </c>
      <c r="BM616">
        <v>88</v>
      </c>
      <c r="BN616">
        <v>425.9</v>
      </c>
      <c r="BO616">
        <v>11696</v>
      </c>
      <c r="BP616">
        <v>1724.4</v>
      </c>
      <c r="BQ616">
        <v>553.4</v>
      </c>
      <c r="BR616">
        <v>333</v>
      </c>
      <c r="BS616">
        <v>142.5</v>
      </c>
      <c r="BT616">
        <v>66.5</v>
      </c>
      <c r="BU616">
        <v>182.3</v>
      </c>
      <c r="BV616">
        <v>16</v>
      </c>
      <c r="BW616">
        <v>65</v>
      </c>
      <c r="BX616">
        <v>0</v>
      </c>
      <c r="BY616">
        <v>23668.400000000001</v>
      </c>
    </row>
    <row r="617" spans="1:77" hidden="1" x14ac:dyDescent="0.25">
      <c r="A617" t="str">
        <f t="shared" si="18"/>
        <v>201241 Irodai, ügyviteli foglalkozásokI5 Szakközépiskola</v>
      </c>
      <c r="B617" t="str">
        <f t="shared" si="19"/>
        <v>201241 Irodai, ügyviteli foglalkozásokI5 Szakközépiskola</v>
      </c>
      <c r="C617">
        <v>3337</v>
      </c>
      <c r="D617" t="s">
        <v>168</v>
      </c>
      <c r="E617" t="s">
        <v>169</v>
      </c>
      <c r="F617" s="4" t="s">
        <v>171</v>
      </c>
      <c r="G617">
        <v>0</v>
      </c>
      <c r="H617" t="s">
        <v>161</v>
      </c>
      <c r="I617">
        <v>635</v>
      </c>
      <c r="J617">
        <v>24</v>
      </c>
      <c r="K617" t="s">
        <v>92</v>
      </c>
      <c r="L617" t="s">
        <v>130</v>
      </c>
      <c r="M617">
        <v>1734.25</v>
      </c>
      <c r="N617">
        <v>380.5</v>
      </c>
      <c r="O617">
        <v>81</v>
      </c>
      <c r="P617">
        <v>171.75</v>
      </c>
      <c r="Q617">
        <v>1234</v>
      </c>
      <c r="R617">
        <v>290</v>
      </c>
      <c r="S617">
        <v>284.5</v>
      </c>
      <c r="T617">
        <v>192</v>
      </c>
      <c r="U617">
        <v>271</v>
      </c>
      <c r="V617">
        <v>103</v>
      </c>
      <c r="W617">
        <v>180.5</v>
      </c>
      <c r="X617">
        <v>246</v>
      </c>
      <c r="Y617">
        <v>530.25</v>
      </c>
      <c r="Z617">
        <v>396.5</v>
      </c>
      <c r="AA617">
        <v>190</v>
      </c>
      <c r="AB617">
        <v>796</v>
      </c>
      <c r="AC617">
        <v>723.25</v>
      </c>
      <c r="AD617">
        <v>266.25</v>
      </c>
      <c r="AE617">
        <v>522.5</v>
      </c>
      <c r="AF617">
        <v>398</v>
      </c>
      <c r="AG617">
        <v>68</v>
      </c>
      <c r="AH617">
        <v>502.5</v>
      </c>
      <c r="AI617">
        <v>195.75</v>
      </c>
      <c r="AJ617">
        <v>708.5</v>
      </c>
      <c r="AK617">
        <v>508.5</v>
      </c>
      <c r="AL617">
        <v>572</v>
      </c>
      <c r="AM617">
        <v>3244</v>
      </c>
      <c r="AN617">
        <v>1702.5</v>
      </c>
      <c r="AO617">
        <v>4956.5</v>
      </c>
      <c r="AP617">
        <v>3602.75</v>
      </c>
      <c r="AQ617">
        <v>1216.5</v>
      </c>
      <c r="AR617">
        <v>109.75</v>
      </c>
      <c r="AS617">
        <v>79</v>
      </c>
      <c r="AT617">
        <v>1431.75</v>
      </c>
      <c r="AU617">
        <v>3065.5</v>
      </c>
      <c r="AV617">
        <v>503</v>
      </c>
      <c r="AW617">
        <v>351.5</v>
      </c>
      <c r="AX617">
        <v>146</v>
      </c>
      <c r="AY617">
        <v>282.25</v>
      </c>
      <c r="AZ617">
        <v>1240.75</v>
      </c>
      <c r="BA617">
        <v>1140.5</v>
      </c>
      <c r="BB617">
        <v>509</v>
      </c>
      <c r="BC617">
        <v>511</v>
      </c>
      <c r="BD617">
        <v>2101.75</v>
      </c>
      <c r="BE617">
        <v>0</v>
      </c>
      <c r="BF617">
        <v>6677.75</v>
      </c>
      <c r="BG617">
        <v>593.25</v>
      </c>
      <c r="BH617">
        <v>291.5</v>
      </c>
      <c r="BI617">
        <v>362.5</v>
      </c>
      <c r="BJ617">
        <v>189</v>
      </c>
      <c r="BK617">
        <v>169.5</v>
      </c>
      <c r="BL617">
        <v>1169.5</v>
      </c>
      <c r="BM617">
        <v>116</v>
      </c>
      <c r="BN617">
        <v>1172</v>
      </c>
      <c r="BO617">
        <v>9163</v>
      </c>
      <c r="BP617">
        <v>2954.5</v>
      </c>
      <c r="BQ617">
        <v>2009</v>
      </c>
      <c r="BR617">
        <v>470.25</v>
      </c>
      <c r="BS617">
        <v>664</v>
      </c>
      <c r="BT617">
        <v>183.5</v>
      </c>
      <c r="BU617">
        <v>141.25</v>
      </c>
      <c r="BV617">
        <v>121.5</v>
      </c>
      <c r="BW617">
        <v>239</v>
      </c>
      <c r="BX617">
        <v>0</v>
      </c>
      <c r="BY617">
        <v>64427.5</v>
      </c>
    </row>
    <row r="618" spans="1:77" hidden="1" x14ac:dyDescent="0.25">
      <c r="A618" t="str">
        <f t="shared" si="18"/>
        <v>201242 Ügyfélkapcsolati foglalkozásokI5 Szakközépiskola</v>
      </c>
      <c r="B618" t="str">
        <f t="shared" si="19"/>
        <v>201242 Ügyfélkapcsolati foglalkozásokI5 Szakközépiskola</v>
      </c>
      <c r="C618">
        <v>3338</v>
      </c>
      <c r="D618" t="s">
        <v>168</v>
      </c>
      <c r="E618" t="s">
        <v>169</v>
      </c>
      <c r="F618" s="4" t="s">
        <v>171</v>
      </c>
      <c r="G618">
        <v>0</v>
      </c>
      <c r="H618" t="s">
        <v>161</v>
      </c>
      <c r="I618">
        <v>636</v>
      </c>
      <c r="J618">
        <v>25</v>
      </c>
      <c r="K618" t="s">
        <v>93</v>
      </c>
      <c r="L618" t="s">
        <v>131</v>
      </c>
      <c r="M618">
        <v>5</v>
      </c>
      <c r="N618">
        <v>8.5</v>
      </c>
      <c r="O618">
        <v>0</v>
      </c>
      <c r="P618">
        <v>27.25</v>
      </c>
      <c r="Q618">
        <v>151</v>
      </c>
      <c r="R618">
        <v>29</v>
      </c>
      <c r="S618">
        <v>34.5</v>
      </c>
      <c r="T618">
        <v>2</v>
      </c>
      <c r="U618">
        <v>41</v>
      </c>
      <c r="V618">
        <v>0</v>
      </c>
      <c r="W618">
        <v>9</v>
      </c>
      <c r="X618">
        <v>11</v>
      </c>
      <c r="Y618">
        <v>10</v>
      </c>
      <c r="Z618">
        <v>42</v>
      </c>
      <c r="AA618">
        <v>0</v>
      </c>
      <c r="AB618">
        <v>57</v>
      </c>
      <c r="AC618">
        <v>12</v>
      </c>
      <c r="AD618">
        <v>0</v>
      </c>
      <c r="AE618">
        <v>6.5</v>
      </c>
      <c r="AF618">
        <v>14</v>
      </c>
      <c r="AG618">
        <v>0</v>
      </c>
      <c r="AH618">
        <v>40.75</v>
      </c>
      <c r="AI618">
        <v>30</v>
      </c>
      <c r="AJ618">
        <v>227</v>
      </c>
      <c r="AK618">
        <v>97</v>
      </c>
      <c r="AL618">
        <v>95</v>
      </c>
      <c r="AM618">
        <v>114</v>
      </c>
      <c r="AN618">
        <v>328.75</v>
      </c>
      <c r="AO618">
        <v>525.75</v>
      </c>
      <c r="AP618">
        <v>790.5</v>
      </c>
      <c r="AQ618">
        <v>309.25</v>
      </c>
      <c r="AR618">
        <v>0</v>
      </c>
      <c r="AS618">
        <v>0</v>
      </c>
      <c r="AT618">
        <v>237.5</v>
      </c>
      <c r="AU618">
        <v>7272.5</v>
      </c>
      <c r="AV618">
        <v>557</v>
      </c>
      <c r="AW618">
        <v>68</v>
      </c>
      <c r="AX618">
        <v>27</v>
      </c>
      <c r="AY618">
        <v>517</v>
      </c>
      <c r="AZ618">
        <v>243</v>
      </c>
      <c r="BA618">
        <v>1953</v>
      </c>
      <c r="BB618">
        <v>377</v>
      </c>
      <c r="BC618">
        <v>349.5</v>
      </c>
      <c r="BD618">
        <v>370.75</v>
      </c>
      <c r="BE618">
        <v>0</v>
      </c>
      <c r="BF618">
        <v>429</v>
      </c>
      <c r="BG618">
        <v>30.5</v>
      </c>
      <c r="BH618">
        <v>5</v>
      </c>
      <c r="BI618">
        <v>96.5</v>
      </c>
      <c r="BJ618">
        <v>21</v>
      </c>
      <c r="BK618">
        <v>51.5</v>
      </c>
      <c r="BL618">
        <v>395</v>
      </c>
      <c r="BM618">
        <v>680.5</v>
      </c>
      <c r="BN618">
        <v>461.5</v>
      </c>
      <c r="BO618">
        <v>321</v>
      </c>
      <c r="BP618">
        <v>280</v>
      </c>
      <c r="BQ618">
        <v>532.5</v>
      </c>
      <c r="BR618">
        <v>14</v>
      </c>
      <c r="BS618">
        <v>253.83333333333334</v>
      </c>
      <c r="BT618">
        <v>158</v>
      </c>
      <c r="BU618">
        <v>101</v>
      </c>
      <c r="BV618">
        <v>43.166666666666664</v>
      </c>
      <c r="BW618">
        <v>221.5</v>
      </c>
      <c r="BX618">
        <v>0</v>
      </c>
      <c r="BY618">
        <v>19085.5</v>
      </c>
    </row>
    <row r="619" spans="1:77" hidden="1" x14ac:dyDescent="0.25">
      <c r="A619" t="str">
        <f t="shared" si="18"/>
        <v>201251 Kereskedelmi és vendéglátó-ipari foglalkozásokI5 Szakközépiskola</v>
      </c>
      <c r="B619" t="str">
        <f t="shared" si="19"/>
        <v>201251 Kereskedelmi és vendéglátó-ipari foglalkozásokI5 Szakközépiskola</v>
      </c>
      <c r="C619">
        <v>3339</v>
      </c>
      <c r="D619" t="s">
        <v>168</v>
      </c>
      <c r="E619" t="s">
        <v>169</v>
      </c>
      <c r="F619" s="4" t="s">
        <v>171</v>
      </c>
      <c r="G619">
        <v>0</v>
      </c>
      <c r="H619" t="s">
        <v>161</v>
      </c>
      <c r="I619">
        <v>637</v>
      </c>
      <c r="J619">
        <v>26</v>
      </c>
      <c r="K619" t="s">
        <v>94</v>
      </c>
      <c r="L619" t="s">
        <v>132</v>
      </c>
      <c r="M619">
        <v>268.5</v>
      </c>
      <c r="N619">
        <v>14.5</v>
      </c>
      <c r="O619">
        <v>52</v>
      </c>
      <c r="P619">
        <v>14</v>
      </c>
      <c r="Q619">
        <v>835</v>
      </c>
      <c r="R619">
        <v>164.5</v>
      </c>
      <c r="S619">
        <v>0</v>
      </c>
      <c r="T619">
        <v>28</v>
      </c>
      <c r="U619">
        <v>46.5</v>
      </c>
      <c r="V619">
        <v>0</v>
      </c>
      <c r="W619">
        <v>14</v>
      </c>
      <c r="X619">
        <v>18</v>
      </c>
      <c r="Y619">
        <v>97</v>
      </c>
      <c r="Z619">
        <v>37</v>
      </c>
      <c r="AA619">
        <v>123</v>
      </c>
      <c r="AB619">
        <v>32</v>
      </c>
      <c r="AC619">
        <v>16</v>
      </c>
      <c r="AD619">
        <v>5.5</v>
      </c>
      <c r="AE619">
        <v>76</v>
      </c>
      <c r="AF619">
        <v>0</v>
      </c>
      <c r="AG619">
        <v>0</v>
      </c>
      <c r="AH619">
        <v>404</v>
      </c>
      <c r="AI619">
        <v>70</v>
      </c>
      <c r="AJ619">
        <v>35</v>
      </c>
      <c r="AK619">
        <v>49</v>
      </c>
      <c r="AL619">
        <v>18.5</v>
      </c>
      <c r="AM619">
        <v>658.75</v>
      </c>
      <c r="AN619">
        <v>1501.2</v>
      </c>
      <c r="AO619">
        <v>4909.05</v>
      </c>
      <c r="AP619">
        <v>25441</v>
      </c>
      <c r="AQ619">
        <v>249.5</v>
      </c>
      <c r="AR619">
        <v>84.5</v>
      </c>
      <c r="AS619">
        <v>49</v>
      </c>
      <c r="AT619">
        <v>63.5</v>
      </c>
      <c r="AU619">
        <v>0</v>
      </c>
      <c r="AV619">
        <v>9729.5</v>
      </c>
      <c r="AW619">
        <v>95</v>
      </c>
      <c r="AX619">
        <v>66</v>
      </c>
      <c r="AY619">
        <v>0</v>
      </c>
      <c r="AZ619">
        <v>247.5</v>
      </c>
      <c r="BA619">
        <v>6.5</v>
      </c>
      <c r="BB619">
        <v>0</v>
      </c>
      <c r="BC619">
        <v>145</v>
      </c>
      <c r="BD619">
        <v>749</v>
      </c>
      <c r="BE619">
        <v>0</v>
      </c>
      <c r="BF619">
        <v>423.5</v>
      </c>
      <c r="BG619">
        <v>71</v>
      </c>
      <c r="BH619">
        <v>2</v>
      </c>
      <c r="BI619">
        <v>49.5</v>
      </c>
      <c r="BJ619">
        <v>205</v>
      </c>
      <c r="BK619">
        <v>58</v>
      </c>
      <c r="BL619">
        <v>310</v>
      </c>
      <c r="BM619">
        <v>215</v>
      </c>
      <c r="BN619">
        <v>1358</v>
      </c>
      <c r="BO619">
        <v>425</v>
      </c>
      <c r="BP619">
        <v>353.5</v>
      </c>
      <c r="BQ619">
        <v>159.5</v>
      </c>
      <c r="BR619">
        <v>150.5</v>
      </c>
      <c r="BS619">
        <v>292.5</v>
      </c>
      <c r="BT619">
        <v>135.5</v>
      </c>
      <c r="BU619">
        <v>8</v>
      </c>
      <c r="BV619">
        <v>128.5</v>
      </c>
      <c r="BW619">
        <v>255.5</v>
      </c>
      <c r="BX619">
        <v>0</v>
      </c>
      <c r="BY619">
        <v>51013.5</v>
      </c>
    </row>
    <row r="620" spans="1:77" hidden="1" x14ac:dyDescent="0.25">
      <c r="A620" t="str">
        <f t="shared" si="18"/>
        <v>201252 Szolgáltatási foglalkozásokI5 Szakközépiskola</v>
      </c>
      <c r="B620" t="str">
        <f t="shared" si="19"/>
        <v>201252 Szolgáltatási foglalkozásokI5 Szakközépiskola</v>
      </c>
      <c r="C620">
        <v>3340</v>
      </c>
      <c r="D620" t="s">
        <v>168</v>
      </c>
      <c r="E620" t="s">
        <v>169</v>
      </c>
      <c r="F620" s="4" t="s">
        <v>171</v>
      </c>
      <c r="G620">
        <v>0</v>
      </c>
      <c r="H620" t="s">
        <v>161</v>
      </c>
      <c r="I620">
        <v>638</v>
      </c>
      <c r="J620">
        <v>27</v>
      </c>
      <c r="K620" t="s">
        <v>95</v>
      </c>
      <c r="L620" t="s">
        <v>133</v>
      </c>
      <c r="M620">
        <v>112</v>
      </c>
      <c r="N620">
        <v>31</v>
      </c>
      <c r="O620">
        <v>0</v>
      </c>
      <c r="P620">
        <v>0</v>
      </c>
      <c r="Q620">
        <v>42.5</v>
      </c>
      <c r="R620">
        <v>44</v>
      </c>
      <c r="S620">
        <v>0</v>
      </c>
      <c r="T620">
        <v>18.5</v>
      </c>
      <c r="U620">
        <v>121</v>
      </c>
      <c r="V620">
        <v>0</v>
      </c>
      <c r="W620">
        <v>14</v>
      </c>
      <c r="X620">
        <v>75</v>
      </c>
      <c r="Y620">
        <v>16</v>
      </c>
      <c r="Z620">
        <v>0</v>
      </c>
      <c r="AA620">
        <v>0</v>
      </c>
      <c r="AB620">
        <v>17</v>
      </c>
      <c r="AC620">
        <v>0</v>
      </c>
      <c r="AD620">
        <v>17</v>
      </c>
      <c r="AE620">
        <v>13</v>
      </c>
      <c r="AF620">
        <v>15</v>
      </c>
      <c r="AG620">
        <v>0</v>
      </c>
      <c r="AH620">
        <v>13</v>
      </c>
      <c r="AI620">
        <v>26</v>
      </c>
      <c r="AJ620">
        <v>59</v>
      </c>
      <c r="AK620">
        <v>448</v>
      </c>
      <c r="AL620">
        <v>99</v>
      </c>
      <c r="AM620">
        <v>147.5</v>
      </c>
      <c r="AN620">
        <v>68</v>
      </c>
      <c r="AO620">
        <v>229.75</v>
      </c>
      <c r="AP620">
        <v>202.83333333333331</v>
      </c>
      <c r="AQ620">
        <v>523</v>
      </c>
      <c r="AR620">
        <v>0</v>
      </c>
      <c r="AS620">
        <v>0</v>
      </c>
      <c r="AT620">
        <v>311.5</v>
      </c>
      <c r="AU620">
        <v>296</v>
      </c>
      <c r="AV620">
        <v>343</v>
      </c>
      <c r="AW620">
        <v>0</v>
      </c>
      <c r="AX620">
        <v>1</v>
      </c>
      <c r="AY620">
        <v>0</v>
      </c>
      <c r="AZ620">
        <v>0</v>
      </c>
      <c r="BA620">
        <v>26.5</v>
      </c>
      <c r="BB620">
        <v>0</v>
      </c>
      <c r="BC620">
        <v>0</v>
      </c>
      <c r="BD620">
        <v>432</v>
      </c>
      <c r="BE620">
        <v>0</v>
      </c>
      <c r="BF620">
        <v>54</v>
      </c>
      <c r="BG620">
        <v>113.5</v>
      </c>
      <c r="BH620">
        <v>12.5</v>
      </c>
      <c r="BI620">
        <v>0</v>
      </c>
      <c r="BJ620">
        <v>94.5</v>
      </c>
      <c r="BK620">
        <v>15.833333333333332</v>
      </c>
      <c r="BL620">
        <v>49</v>
      </c>
      <c r="BM620">
        <v>77</v>
      </c>
      <c r="BN620">
        <v>1276.1666666666665</v>
      </c>
      <c r="BO620">
        <v>6668</v>
      </c>
      <c r="BP620">
        <v>2297.5</v>
      </c>
      <c r="BQ620">
        <v>1057.5</v>
      </c>
      <c r="BR620">
        <v>757</v>
      </c>
      <c r="BS620">
        <v>400.08333333333331</v>
      </c>
      <c r="BT620">
        <v>293</v>
      </c>
      <c r="BU620">
        <v>28.5</v>
      </c>
      <c r="BV620">
        <v>71.666666666666657</v>
      </c>
      <c r="BW620">
        <v>1851.5</v>
      </c>
      <c r="BX620">
        <v>0</v>
      </c>
      <c r="BY620">
        <v>18879.333333333332</v>
      </c>
    </row>
    <row r="621" spans="1:77" hidden="1" x14ac:dyDescent="0.25">
      <c r="A621" t="str">
        <f t="shared" si="18"/>
        <v>201261 Mezőgazdasági foglalkozásokI5 Szakközépiskola</v>
      </c>
      <c r="B621" t="str">
        <f t="shared" si="19"/>
        <v>201261 Mezőgazdasági foglalkozásokI5 Szakközépiskola</v>
      </c>
      <c r="C621">
        <v>3341</v>
      </c>
      <c r="D621" t="s">
        <v>168</v>
      </c>
      <c r="E621" t="s">
        <v>169</v>
      </c>
      <c r="F621" s="4" t="s">
        <v>171</v>
      </c>
      <c r="G621">
        <v>0</v>
      </c>
      <c r="H621" t="s">
        <v>161</v>
      </c>
      <c r="I621">
        <v>639</v>
      </c>
      <c r="J621">
        <v>28</v>
      </c>
      <c r="K621" t="s">
        <v>96</v>
      </c>
      <c r="L621" t="s">
        <v>97</v>
      </c>
      <c r="M621">
        <v>1144.5</v>
      </c>
      <c r="N621">
        <v>17</v>
      </c>
      <c r="O621">
        <v>0</v>
      </c>
      <c r="P621">
        <v>0</v>
      </c>
      <c r="Q621">
        <v>93</v>
      </c>
      <c r="R621">
        <v>0</v>
      </c>
      <c r="S621">
        <v>0</v>
      </c>
      <c r="T621">
        <v>0</v>
      </c>
      <c r="U621">
        <v>0</v>
      </c>
      <c r="V621">
        <v>0</v>
      </c>
      <c r="W621">
        <v>0</v>
      </c>
      <c r="X621">
        <v>18</v>
      </c>
      <c r="Y621">
        <v>0</v>
      </c>
      <c r="Z621">
        <v>0</v>
      </c>
      <c r="AA621">
        <v>0</v>
      </c>
      <c r="AB621">
        <v>0</v>
      </c>
      <c r="AC621">
        <v>0</v>
      </c>
      <c r="AD621">
        <v>0</v>
      </c>
      <c r="AE621">
        <v>0</v>
      </c>
      <c r="AF621">
        <v>0</v>
      </c>
      <c r="AG621">
        <v>0</v>
      </c>
      <c r="AH621">
        <v>0</v>
      </c>
      <c r="AI621">
        <v>0</v>
      </c>
      <c r="AJ621">
        <v>0</v>
      </c>
      <c r="AK621">
        <v>0</v>
      </c>
      <c r="AL621">
        <v>1</v>
      </c>
      <c r="AM621">
        <v>25</v>
      </c>
      <c r="AN621">
        <v>0</v>
      </c>
      <c r="AO621">
        <v>89.5</v>
      </c>
      <c r="AP621">
        <v>72</v>
      </c>
      <c r="AQ621">
        <v>49.5</v>
      </c>
      <c r="AR621">
        <v>0</v>
      </c>
      <c r="AS621">
        <v>63</v>
      </c>
      <c r="AT621">
        <v>0</v>
      </c>
      <c r="AU621">
        <v>0</v>
      </c>
      <c r="AV621">
        <v>0</v>
      </c>
      <c r="AW621">
        <v>0</v>
      </c>
      <c r="AX621">
        <v>0</v>
      </c>
      <c r="AY621">
        <v>0</v>
      </c>
      <c r="AZ621">
        <v>0</v>
      </c>
      <c r="BA621">
        <v>0</v>
      </c>
      <c r="BB621">
        <v>0</v>
      </c>
      <c r="BC621">
        <v>0</v>
      </c>
      <c r="BD621">
        <v>50.5</v>
      </c>
      <c r="BE621">
        <v>0</v>
      </c>
      <c r="BF621">
        <v>15</v>
      </c>
      <c r="BG621">
        <v>0</v>
      </c>
      <c r="BH621">
        <v>6</v>
      </c>
      <c r="BI621">
        <v>0</v>
      </c>
      <c r="BJ621">
        <v>0</v>
      </c>
      <c r="BK621">
        <v>0</v>
      </c>
      <c r="BL621">
        <v>0</v>
      </c>
      <c r="BM621">
        <v>0</v>
      </c>
      <c r="BN621">
        <v>63</v>
      </c>
      <c r="BO621">
        <v>255</v>
      </c>
      <c r="BP621">
        <v>60.5</v>
      </c>
      <c r="BQ621">
        <v>20</v>
      </c>
      <c r="BR621">
        <v>9</v>
      </c>
      <c r="BS621">
        <v>35</v>
      </c>
      <c r="BT621">
        <v>1</v>
      </c>
      <c r="BU621">
        <v>0.5</v>
      </c>
      <c r="BV621">
        <v>0</v>
      </c>
      <c r="BW621">
        <v>0</v>
      </c>
      <c r="BX621">
        <v>0</v>
      </c>
      <c r="BY621">
        <v>2088</v>
      </c>
    </row>
    <row r="622" spans="1:77" hidden="1" x14ac:dyDescent="0.25">
      <c r="A622" t="str">
        <f t="shared" si="18"/>
        <v>201262 Erdőgazdálkodási, vadgazdálkodási és halászati foglalkozásokI5 Szakközépiskola</v>
      </c>
      <c r="B622" t="str">
        <f t="shared" si="19"/>
        <v>201262 Erdőgazdálkodási, vadgazdálkodási és halászati foglalkozásokI5 Szakközépiskola</v>
      </c>
      <c r="C622">
        <v>3342</v>
      </c>
      <c r="D622" t="s">
        <v>168</v>
      </c>
      <c r="E622" t="s">
        <v>169</v>
      </c>
      <c r="F622" s="4" t="s">
        <v>171</v>
      </c>
      <c r="G622">
        <v>0</v>
      </c>
      <c r="H622" t="s">
        <v>161</v>
      </c>
      <c r="I622">
        <v>640</v>
      </c>
      <c r="J622">
        <v>29</v>
      </c>
      <c r="K622" t="s">
        <v>98</v>
      </c>
      <c r="L622" t="s">
        <v>134</v>
      </c>
      <c r="M622">
        <v>11</v>
      </c>
      <c r="N622">
        <v>273.5</v>
      </c>
      <c r="O622">
        <v>86</v>
      </c>
      <c r="P622">
        <v>0</v>
      </c>
      <c r="Q622">
        <v>0</v>
      </c>
      <c r="R622">
        <v>0</v>
      </c>
      <c r="S622">
        <v>0</v>
      </c>
      <c r="T622">
        <v>0</v>
      </c>
      <c r="U622">
        <v>0</v>
      </c>
      <c r="V622">
        <v>0</v>
      </c>
      <c r="W622">
        <v>0</v>
      </c>
      <c r="X622">
        <v>0</v>
      </c>
      <c r="Y622">
        <v>0</v>
      </c>
      <c r="Z622">
        <v>0</v>
      </c>
      <c r="AA622">
        <v>0</v>
      </c>
      <c r="AB622">
        <v>0</v>
      </c>
      <c r="AC622">
        <v>0</v>
      </c>
      <c r="AD622">
        <v>0</v>
      </c>
      <c r="AE622">
        <v>0</v>
      </c>
      <c r="AF622">
        <v>0</v>
      </c>
      <c r="AG622">
        <v>0</v>
      </c>
      <c r="AH622">
        <v>0</v>
      </c>
      <c r="AI622">
        <v>0</v>
      </c>
      <c r="AJ622">
        <v>0</v>
      </c>
      <c r="AK622">
        <v>0</v>
      </c>
      <c r="AL622">
        <v>0</v>
      </c>
      <c r="AM622">
        <v>0</v>
      </c>
      <c r="AN622">
        <v>0</v>
      </c>
      <c r="AO622">
        <v>28.5</v>
      </c>
      <c r="AP622">
        <v>26.5</v>
      </c>
      <c r="AQ622">
        <v>0</v>
      </c>
      <c r="AR622">
        <v>0</v>
      </c>
      <c r="AS622">
        <v>0</v>
      </c>
      <c r="AT622">
        <v>0</v>
      </c>
      <c r="AU622">
        <v>0</v>
      </c>
      <c r="AV622">
        <v>0</v>
      </c>
      <c r="AW622">
        <v>0</v>
      </c>
      <c r="AX622">
        <v>0</v>
      </c>
      <c r="AY622">
        <v>0</v>
      </c>
      <c r="AZ622">
        <v>0</v>
      </c>
      <c r="BA622">
        <v>1</v>
      </c>
      <c r="BB622">
        <v>0</v>
      </c>
      <c r="BC622">
        <v>0</v>
      </c>
      <c r="BD622">
        <v>7</v>
      </c>
      <c r="BE622">
        <v>0</v>
      </c>
      <c r="BF622">
        <v>0</v>
      </c>
      <c r="BG622">
        <v>0</v>
      </c>
      <c r="BH622">
        <v>0</v>
      </c>
      <c r="BI622">
        <v>0</v>
      </c>
      <c r="BJ622">
        <v>0</v>
      </c>
      <c r="BK622">
        <v>29</v>
      </c>
      <c r="BL622">
        <v>0</v>
      </c>
      <c r="BM622">
        <v>0</v>
      </c>
      <c r="BN622">
        <v>63.5</v>
      </c>
      <c r="BO622">
        <v>40</v>
      </c>
      <c r="BP622">
        <v>16</v>
      </c>
      <c r="BQ622">
        <v>0</v>
      </c>
      <c r="BR622">
        <v>0</v>
      </c>
      <c r="BS622">
        <v>7</v>
      </c>
      <c r="BT622">
        <v>78</v>
      </c>
      <c r="BU622">
        <v>0</v>
      </c>
      <c r="BV622">
        <v>0</v>
      </c>
      <c r="BW622">
        <v>0</v>
      </c>
      <c r="BX622">
        <v>0</v>
      </c>
      <c r="BY622">
        <v>667</v>
      </c>
    </row>
    <row r="623" spans="1:77" hidden="1" x14ac:dyDescent="0.25">
      <c r="A623" t="str">
        <f t="shared" si="18"/>
        <v>201271 Élelmiszer-ipari foglalkozásokI5 Szakközépiskola</v>
      </c>
      <c r="B623" t="str">
        <f t="shared" si="19"/>
        <v>201271 Élelmiszer-ipari foglalkozásokI5 Szakközépiskola</v>
      </c>
      <c r="C623">
        <v>3343</v>
      </c>
      <c r="D623" t="s">
        <v>168</v>
      </c>
      <c r="E623" t="s">
        <v>169</v>
      </c>
      <c r="F623" s="4" t="s">
        <v>171</v>
      </c>
      <c r="G623">
        <v>0</v>
      </c>
      <c r="H623" t="s">
        <v>161</v>
      </c>
      <c r="I623">
        <v>641</v>
      </c>
      <c r="J623">
        <v>30</v>
      </c>
      <c r="K623" t="s">
        <v>99</v>
      </c>
      <c r="L623" t="s">
        <v>135</v>
      </c>
      <c r="M623">
        <v>26</v>
      </c>
      <c r="N623">
        <v>0</v>
      </c>
      <c r="O623">
        <v>0</v>
      </c>
      <c r="P623">
        <v>0</v>
      </c>
      <c r="Q623">
        <v>1070.5</v>
      </c>
      <c r="R623">
        <v>14</v>
      </c>
      <c r="S623">
        <v>0</v>
      </c>
      <c r="T623">
        <v>0</v>
      </c>
      <c r="U623">
        <v>0</v>
      </c>
      <c r="V623">
        <v>0</v>
      </c>
      <c r="W623">
        <v>0</v>
      </c>
      <c r="X623">
        <v>0</v>
      </c>
      <c r="Y623">
        <v>0</v>
      </c>
      <c r="Z623">
        <v>0</v>
      </c>
      <c r="AA623">
        <v>0</v>
      </c>
      <c r="AB623">
        <v>0</v>
      </c>
      <c r="AC623">
        <v>0</v>
      </c>
      <c r="AD623">
        <v>0</v>
      </c>
      <c r="AE623">
        <v>0</v>
      </c>
      <c r="AF623">
        <v>0</v>
      </c>
      <c r="AG623">
        <v>0</v>
      </c>
      <c r="AH623">
        <v>0</v>
      </c>
      <c r="AI623">
        <v>0</v>
      </c>
      <c r="AJ623">
        <v>0</v>
      </c>
      <c r="AK623">
        <v>0</v>
      </c>
      <c r="AL623">
        <v>0</v>
      </c>
      <c r="AM623">
        <v>0</v>
      </c>
      <c r="AN623">
        <v>0</v>
      </c>
      <c r="AO623">
        <v>52</v>
      </c>
      <c r="AP623">
        <v>346</v>
      </c>
      <c r="AQ623">
        <v>21</v>
      </c>
      <c r="AR623">
        <v>0</v>
      </c>
      <c r="AS623">
        <v>0</v>
      </c>
      <c r="AT623">
        <v>0</v>
      </c>
      <c r="AU623">
        <v>0</v>
      </c>
      <c r="AV623">
        <v>71.5</v>
      </c>
      <c r="AW623">
        <v>0</v>
      </c>
      <c r="AX623">
        <v>0</v>
      </c>
      <c r="AY623">
        <v>0</v>
      </c>
      <c r="AZ623">
        <v>0</v>
      </c>
      <c r="BA623">
        <v>0</v>
      </c>
      <c r="BB623">
        <v>0</v>
      </c>
      <c r="BC623">
        <v>0</v>
      </c>
      <c r="BD623">
        <v>0</v>
      </c>
      <c r="BE623">
        <v>0</v>
      </c>
      <c r="BF623">
        <v>0</v>
      </c>
      <c r="BG623">
        <v>0</v>
      </c>
      <c r="BH623">
        <v>1</v>
      </c>
      <c r="BI623">
        <v>0</v>
      </c>
      <c r="BJ623">
        <v>0</v>
      </c>
      <c r="BK623">
        <v>0</v>
      </c>
      <c r="BL623">
        <v>58</v>
      </c>
      <c r="BM623">
        <v>0</v>
      </c>
      <c r="BN623">
        <v>0</v>
      </c>
      <c r="BO623">
        <v>4</v>
      </c>
      <c r="BP623">
        <v>0</v>
      </c>
      <c r="BQ623">
        <v>1</v>
      </c>
      <c r="BR623">
        <v>1</v>
      </c>
      <c r="BS623">
        <v>0</v>
      </c>
      <c r="BT623">
        <v>0</v>
      </c>
      <c r="BU623">
        <v>0</v>
      </c>
      <c r="BV623">
        <v>0</v>
      </c>
      <c r="BW623">
        <v>0</v>
      </c>
      <c r="BX623">
        <v>0</v>
      </c>
      <c r="BY623">
        <v>1666</v>
      </c>
    </row>
    <row r="624" spans="1:77" hidden="1" x14ac:dyDescent="0.25">
      <c r="A624" t="str">
        <f t="shared" si="18"/>
        <v>201272 Könnyűipari foglalkozásokI5 Szakközépiskola</v>
      </c>
      <c r="B624" t="str">
        <f t="shared" si="19"/>
        <v>201272 Könnyűipari foglalkozásokI5 Szakközépiskola</v>
      </c>
      <c r="C624">
        <v>3344</v>
      </c>
      <c r="D624" t="s">
        <v>168</v>
      </c>
      <c r="E624" t="s">
        <v>169</v>
      </c>
      <c r="F624" s="4" t="s">
        <v>171</v>
      </c>
      <c r="G624">
        <v>0</v>
      </c>
      <c r="H624" t="s">
        <v>161</v>
      </c>
      <c r="I624">
        <v>642</v>
      </c>
      <c r="J624">
        <v>31</v>
      </c>
      <c r="K624" t="s">
        <v>100</v>
      </c>
      <c r="L624" t="s">
        <v>136</v>
      </c>
      <c r="M624">
        <v>0</v>
      </c>
      <c r="N624">
        <v>56.5</v>
      </c>
      <c r="O624">
        <v>0</v>
      </c>
      <c r="P624">
        <v>0</v>
      </c>
      <c r="Q624">
        <v>94</v>
      </c>
      <c r="R624">
        <v>1196</v>
      </c>
      <c r="S624">
        <v>311</v>
      </c>
      <c r="T624">
        <v>196</v>
      </c>
      <c r="U624">
        <v>1532.5</v>
      </c>
      <c r="V624">
        <v>0</v>
      </c>
      <c r="W624">
        <v>80</v>
      </c>
      <c r="X624">
        <v>25</v>
      </c>
      <c r="Y624">
        <v>74</v>
      </c>
      <c r="Z624">
        <v>0</v>
      </c>
      <c r="AA624">
        <v>0</v>
      </c>
      <c r="AB624">
        <v>64</v>
      </c>
      <c r="AC624">
        <v>0</v>
      </c>
      <c r="AD624">
        <v>7</v>
      </c>
      <c r="AE624">
        <v>23</v>
      </c>
      <c r="AF624">
        <v>257.5</v>
      </c>
      <c r="AG624">
        <v>0</v>
      </c>
      <c r="AH624">
        <v>1010</v>
      </c>
      <c r="AI624">
        <v>18</v>
      </c>
      <c r="AJ624">
        <v>1</v>
      </c>
      <c r="AK624">
        <v>0</v>
      </c>
      <c r="AL624">
        <v>0</v>
      </c>
      <c r="AM624">
        <v>43</v>
      </c>
      <c r="AN624">
        <v>0</v>
      </c>
      <c r="AO624">
        <v>106</v>
      </c>
      <c r="AP624">
        <v>145</v>
      </c>
      <c r="AQ624">
        <v>16.5</v>
      </c>
      <c r="AR624">
        <v>7</v>
      </c>
      <c r="AS624">
        <v>0</v>
      </c>
      <c r="AT624">
        <v>0</v>
      </c>
      <c r="AU624">
        <v>0</v>
      </c>
      <c r="AV624">
        <v>1</v>
      </c>
      <c r="AW624">
        <v>50</v>
      </c>
      <c r="AX624">
        <v>0</v>
      </c>
      <c r="AY624">
        <v>0</v>
      </c>
      <c r="AZ624">
        <v>0</v>
      </c>
      <c r="BA624">
        <v>0</v>
      </c>
      <c r="BB624">
        <v>0</v>
      </c>
      <c r="BC624">
        <v>0</v>
      </c>
      <c r="BD624">
        <v>65</v>
      </c>
      <c r="BE624">
        <v>0</v>
      </c>
      <c r="BF624">
        <v>0</v>
      </c>
      <c r="BG624">
        <v>0</v>
      </c>
      <c r="BH624">
        <v>0</v>
      </c>
      <c r="BI624">
        <v>49.5</v>
      </c>
      <c r="BJ624">
        <v>0</v>
      </c>
      <c r="BK624">
        <v>14.5</v>
      </c>
      <c r="BL624">
        <v>15</v>
      </c>
      <c r="BM624">
        <v>0</v>
      </c>
      <c r="BN624">
        <v>121</v>
      </c>
      <c r="BO624">
        <v>41</v>
      </c>
      <c r="BP624">
        <v>69.5</v>
      </c>
      <c r="BQ624">
        <v>22</v>
      </c>
      <c r="BR624">
        <v>44</v>
      </c>
      <c r="BS624">
        <v>51</v>
      </c>
      <c r="BT624">
        <v>9</v>
      </c>
      <c r="BU624">
        <v>0</v>
      </c>
      <c r="BV624">
        <v>249</v>
      </c>
      <c r="BW624">
        <v>69</v>
      </c>
      <c r="BX624">
        <v>0</v>
      </c>
      <c r="BY624">
        <v>6133.5</v>
      </c>
    </row>
    <row r="625" spans="1:77" hidden="1" x14ac:dyDescent="0.25">
      <c r="A625" t="str">
        <f t="shared" si="18"/>
        <v>201273 Fém- és villamosipari foglalkozásokI5 Szakközépiskola</v>
      </c>
      <c r="B625" t="str">
        <f t="shared" si="19"/>
        <v>201273 Fém- és villamosipari foglalkozásokI5 Szakközépiskola</v>
      </c>
      <c r="C625">
        <v>3345</v>
      </c>
      <c r="D625" t="s">
        <v>168</v>
      </c>
      <c r="E625" t="s">
        <v>169</v>
      </c>
      <c r="F625" s="4" t="s">
        <v>171</v>
      </c>
      <c r="G625">
        <v>0</v>
      </c>
      <c r="H625" t="s">
        <v>161</v>
      </c>
      <c r="I625">
        <v>643</v>
      </c>
      <c r="J625">
        <v>32</v>
      </c>
      <c r="K625" t="s">
        <v>101</v>
      </c>
      <c r="L625" t="s">
        <v>137</v>
      </c>
      <c r="M625">
        <v>544.5</v>
      </c>
      <c r="N625">
        <v>7</v>
      </c>
      <c r="O625">
        <v>0</v>
      </c>
      <c r="P625">
        <v>88</v>
      </c>
      <c r="Q625">
        <v>552</v>
      </c>
      <c r="R625">
        <v>231</v>
      </c>
      <c r="S625">
        <v>68</v>
      </c>
      <c r="T625">
        <v>54</v>
      </c>
      <c r="U625">
        <v>103.5</v>
      </c>
      <c r="V625">
        <v>43</v>
      </c>
      <c r="W625">
        <v>59</v>
      </c>
      <c r="X625">
        <v>366</v>
      </c>
      <c r="Y625">
        <v>512.5</v>
      </c>
      <c r="Z625">
        <v>227</v>
      </c>
      <c r="AA625">
        <v>576</v>
      </c>
      <c r="AB625">
        <v>2124</v>
      </c>
      <c r="AC625">
        <v>1578</v>
      </c>
      <c r="AD625">
        <v>1452.5</v>
      </c>
      <c r="AE625">
        <v>2176</v>
      </c>
      <c r="AF625">
        <v>1756.5</v>
      </c>
      <c r="AG625">
        <v>450.5</v>
      </c>
      <c r="AH625">
        <v>271.5</v>
      </c>
      <c r="AI625">
        <v>1160.5</v>
      </c>
      <c r="AJ625">
        <v>769.5</v>
      </c>
      <c r="AK625">
        <v>162</v>
      </c>
      <c r="AL625">
        <v>101</v>
      </c>
      <c r="AM625">
        <v>1134.25</v>
      </c>
      <c r="AN625">
        <v>4589</v>
      </c>
      <c r="AO625">
        <v>1548.5</v>
      </c>
      <c r="AP625">
        <v>691</v>
      </c>
      <c r="AQ625">
        <v>1626</v>
      </c>
      <c r="AR625">
        <v>127.5</v>
      </c>
      <c r="AS625">
        <v>12</v>
      </c>
      <c r="AT625">
        <v>168</v>
      </c>
      <c r="AU625">
        <v>21</v>
      </c>
      <c r="AV625">
        <v>155</v>
      </c>
      <c r="AW625">
        <v>0</v>
      </c>
      <c r="AX625">
        <v>90.5</v>
      </c>
      <c r="AY625">
        <v>825</v>
      </c>
      <c r="AZ625">
        <v>280</v>
      </c>
      <c r="BA625">
        <v>24</v>
      </c>
      <c r="BB625">
        <v>0</v>
      </c>
      <c r="BC625">
        <v>14.75</v>
      </c>
      <c r="BD625">
        <v>249.5</v>
      </c>
      <c r="BE625">
        <v>0</v>
      </c>
      <c r="BF625">
        <v>40.5</v>
      </c>
      <c r="BG625">
        <v>488</v>
      </c>
      <c r="BH625">
        <v>33</v>
      </c>
      <c r="BI625">
        <v>7</v>
      </c>
      <c r="BJ625">
        <v>78</v>
      </c>
      <c r="BK625">
        <v>14</v>
      </c>
      <c r="BL625">
        <v>352</v>
      </c>
      <c r="BM625">
        <v>14</v>
      </c>
      <c r="BN625">
        <v>394.5</v>
      </c>
      <c r="BO625">
        <v>967</v>
      </c>
      <c r="BP625">
        <v>260.83333333333331</v>
      </c>
      <c r="BQ625">
        <v>166</v>
      </c>
      <c r="BR625">
        <v>34</v>
      </c>
      <c r="BS625">
        <v>11</v>
      </c>
      <c r="BT625">
        <v>20</v>
      </c>
      <c r="BU625">
        <v>117.5</v>
      </c>
      <c r="BV625">
        <v>339.5</v>
      </c>
      <c r="BW625">
        <v>63</v>
      </c>
      <c r="BX625">
        <v>0</v>
      </c>
      <c r="BY625">
        <v>30389.333333333332</v>
      </c>
    </row>
    <row r="626" spans="1:77" hidden="1" x14ac:dyDescent="0.25">
      <c r="A626" t="str">
        <f t="shared" si="18"/>
        <v>201274 Kézműipari foglalkozásokI5 Szakközépiskola</v>
      </c>
      <c r="B626" t="str">
        <f t="shared" si="19"/>
        <v>201274 Kézműipari foglalkozásokI5 Szakközépiskola</v>
      </c>
      <c r="C626">
        <v>3346</v>
      </c>
      <c r="D626" t="s">
        <v>168</v>
      </c>
      <c r="E626" t="s">
        <v>169</v>
      </c>
      <c r="F626" s="4" t="s">
        <v>171</v>
      </c>
      <c r="G626">
        <v>0</v>
      </c>
      <c r="H626" t="s">
        <v>161</v>
      </c>
      <c r="I626">
        <v>644</v>
      </c>
      <c r="J626">
        <v>33</v>
      </c>
      <c r="K626" t="s">
        <v>102</v>
      </c>
      <c r="L626" t="s">
        <v>138</v>
      </c>
      <c r="M626">
        <v>0</v>
      </c>
      <c r="N626">
        <v>0</v>
      </c>
      <c r="O626">
        <v>0</v>
      </c>
      <c r="P626">
        <v>0</v>
      </c>
      <c r="Q626">
        <v>16</v>
      </c>
      <c r="R626">
        <v>61</v>
      </c>
      <c r="S626">
        <v>0</v>
      </c>
      <c r="T626">
        <v>0</v>
      </c>
      <c r="U626">
        <v>20</v>
      </c>
      <c r="V626">
        <v>0</v>
      </c>
      <c r="W626">
        <v>0</v>
      </c>
      <c r="X626">
        <v>0</v>
      </c>
      <c r="Y626">
        <v>28</v>
      </c>
      <c r="Z626">
        <v>304</v>
      </c>
      <c r="AA626">
        <v>0</v>
      </c>
      <c r="AB626">
        <v>0</v>
      </c>
      <c r="AC626">
        <v>251</v>
      </c>
      <c r="AD626">
        <v>41</v>
      </c>
      <c r="AE626">
        <v>0</v>
      </c>
      <c r="AF626">
        <v>0</v>
      </c>
      <c r="AG626">
        <v>0</v>
      </c>
      <c r="AH626">
        <v>328.75</v>
      </c>
      <c r="AI626">
        <v>48</v>
      </c>
      <c r="AJ626">
        <v>0</v>
      </c>
      <c r="AK626">
        <v>0</v>
      </c>
      <c r="AL626">
        <v>13</v>
      </c>
      <c r="AM626">
        <v>43.75</v>
      </c>
      <c r="AN626">
        <v>0</v>
      </c>
      <c r="AO626">
        <v>11</v>
      </c>
      <c r="AP626">
        <v>14</v>
      </c>
      <c r="AQ626">
        <v>17</v>
      </c>
      <c r="AR626">
        <v>0</v>
      </c>
      <c r="AS626">
        <v>0</v>
      </c>
      <c r="AT626">
        <v>0</v>
      </c>
      <c r="AU626">
        <v>0</v>
      </c>
      <c r="AV626">
        <v>0</v>
      </c>
      <c r="AW626">
        <v>0</v>
      </c>
      <c r="AX626">
        <v>0</v>
      </c>
      <c r="AY626">
        <v>27</v>
      </c>
      <c r="AZ626">
        <v>0</v>
      </c>
      <c r="BA626">
        <v>26</v>
      </c>
      <c r="BB626">
        <v>0</v>
      </c>
      <c r="BC626">
        <v>0</v>
      </c>
      <c r="BD626">
        <v>7</v>
      </c>
      <c r="BE626">
        <v>0</v>
      </c>
      <c r="BF626">
        <v>0</v>
      </c>
      <c r="BG626">
        <v>15</v>
      </c>
      <c r="BH626">
        <v>14</v>
      </c>
      <c r="BI626">
        <v>49.5</v>
      </c>
      <c r="BJ626">
        <v>0</v>
      </c>
      <c r="BK626">
        <v>2</v>
      </c>
      <c r="BL626">
        <v>0</v>
      </c>
      <c r="BM626">
        <v>0</v>
      </c>
      <c r="BN626">
        <v>17</v>
      </c>
      <c r="BO626">
        <v>28</v>
      </c>
      <c r="BP626">
        <v>11</v>
      </c>
      <c r="BQ626">
        <v>22</v>
      </c>
      <c r="BR626">
        <v>0</v>
      </c>
      <c r="BS626">
        <v>0</v>
      </c>
      <c r="BT626">
        <v>0</v>
      </c>
      <c r="BU626">
        <v>0</v>
      </c>
      <c r="BV626">
        <v>77.5</v>
      </c>
      <c r="BW626">
        <v>0</v>
      </c>
      <c r="BX626">
        <v>0</v>
      </c>
      <c r="BY626">
        <v>1492.5</v>
      </c>
    </row>
    <row r="627" spans="1:77" hidden="1" x14ac:dyDescent="0.25">
      <c r="A627" t="str">
        <f t="shared" si="18"/>
        <v>201275 Építőipari foglalkozásokI5 Szakközépiskola</v>
      </c>
      <c r="B627" t="str">
        <f t="shared" si="19"/>
        <v>201275 Építőipari foglalkozásokI5 Szakközépiskola</v>
      </c>
      <c r="C627">
        <v>3347</v>
      </c>
      <c r="D627" t="s">
        <v>168</v>
      </c>
      <c r="E627" t="s">
        <v>169</v>
      </c>
      <c r="F627" s="4" t="s">
        <v>171</v>
      </c>
      <c r="G627">
        <v>0</v>
      </c>
      <c r="H627" t="s">
        <v>161</v>
      </c>
      <c r="I627">
        <v>645</v>
      </c>
      <c r="J627">
        <v>34</v>
      </c>
      <c r="K627" t="s">
        <v>103</v>
      </c>
      <c r="L627" t="s">
        <v>139</v>
      </c>
      <c r="M627">
        <v>58</v>
      </c>
      <c r="N627">
        <v>0</v>
      </c>
      <c r="O627">
        <v>0</v>
      </c>
      <c r="P627">
        <v>14</v>
      </c>
      <c r="Q627">
        <v>154</v>
      </c>
      <c r="R627">
        <v>8</v>
      </c>
      <c r="S627">
        <v>105.5</v>
      </c>
      <c r="T627">
        <v>0</v>
      </c>
      <c r="U627">
        <v>0</v>
      </c>
      <c r="V627">
        <v>15</v>
      </c>
      <c r="W627">
        <v>37</v>
      </c>
      <c r="X627">
        <v>58</v>
      </c>
      <c r="Y627">
        <v>34</v>
      </c>
      <c r="Z627">
        <v>209</v>
      </c>
      <c r="AA627">
        <v>67</v>
      </c>
      <c r="AB627">
        <v>139</v>
      </c>
      <c r="AC627">
        <v>15</v>
      </c>
      <c r="AD627">
        <v>49.5</v>
      </c>
      <c r="AE627">
        <v>110</v>
      </c>
      <c r="AF627">
        <v>131</v>
      </c>
      <c r="AG627">
        <v>82</v>
      </c>
      <c r="AH627">
        <v>226</v>
      </c>
      <c r="AI627">
        <v>246</v>
      </c>
      <c r="AJ627">
        <v>499.5</v>
      </c>
      <c r="AK627">
        <v>346</v>
      </c>
      <c r="AL627">
        <v>85.5</v>
      </c>
      <c r="AM627">
        <v>4278</v>
      </c>
      <c r="AN627">
        <v>70</v>
      </c>
      <c r="AO627">
        <v>269</v>
      </c>
      <c r="AP627">
        <v>115</v>
      </c>
      <c r="AQ627">
        <v>165.5</v>
      </c>
      <c r="AR627">
        <v>0</v>
      </c>
      <c r="AS627">
        <v>0</v>
      </c>
      <c r="AT627">
        <v>113.5</v>
      </c>
      <c r="AU627">
        <v>0</v>
      </c>
      <c r="AV627">
        <v>75</v>
      </c>
      <c r="AW627">
        <v>0</v>
      </c>
      <c r="AX627">
        <v>6.5</v>
      </c>
      <c r="AY627">
        <v>123</v>
      </c>
      <c r="AZ627">
        <v>14</v>
      </c>
      <c r="BA627">
        <v>2</v>
      </c>
      <c r="BB627">
        <v>0</v>
      </c>
      <c r="BC627">
        <v>0</v>
      </c>
      <c r="BD627">
        <v>576.5</v>
      </c>
      <c r="BE627">
        <v>0</v>
      </c>
      <c r="BF627">
        <v>1</v>
      </c>
      <c r="BG627">
        <v>225</v>
      </c>
      <c r="BH627">
        <v>3</v>
      </c>
      <c r="BI627">
        <v>0</v>
      </c>
      <c r="BJ627">
        <v>0</v>
      </c>
      <c r="BK627">
        <v>7</v>
      </c>
      <c r="BL627">
        <v>23</v>
      </c>
      <c r="BM627">
        <v>0</v>
      </c>
      <c r="BN627">
        <v>183</v>
      </c>
      <c r="BO627">
        <v>556</v>
      </c>
      <c r="BP627">
        <v>194</v>
      </c>
      <c r="BQ627">
        <v>119</v>
      </c>
      <c r="BR627">
        <v>55</v>
      </c>
      <c r="BS627">
        <v>131</v>
      </c>
      <c r="BT627">
        <v>16</v>
      </c>
      <c r="BU627">
        <v>2</v>
      </c>
      <c r="BV627">
        <v>0</v>
      </c>
      <c r="BW627">
        <v>47</v>
      </c>
      <c r="BX627">
        <v>0</v>
      </c>
      <c r="BY627">
        <v>10059</v>
      </c>
    </row>
    <row r="628" spans="1:77" hidden="1" x14ac:dyDescent="0.25">
      <c r="A628" t="str">
        <f t="shared" si="18"/>
        <v>201279 Egyéb ipari és építőipari foglalkozásokI5 Szakközépiskola</v>
      </c>
      <c r="B628" t="str">
        <f t="shared" si="19"/>
        <v>201279 Egyéb ipari és építőipari foglalkozásokI5 Szakközépiskola</v>
      </c>
      <c r="C628">
        <v>3348</v>
      </c>
      <c r="D628" t="s">
        <v>168</v>
      </c>
      <c r="E628" t="s">
        <v>169</v>
      </c>
      <c r="F628" s="4" t="s">
        <v>171</v>
      </c>
      <c r="G628">
        <v>0</v>
      </c>
      <c r="H628" t="s">
        <v>161</v>
      </c>
      <c r="I628">
        <v>646</v>
      </c>
      <c r="J628">
        <v>35</v>
      </c>
      <c r="K628" t="s">
        <v>140</v>
      </c>
      <c r="L628" t="s">
        <v>141</v>
      </c>
      <c r="M628">
        <v>0</v>
      </c>
      <c r="N628">
        <v>0</v>
      </c>
      <c r="O628">
        <v>0</v>
      </c>
      <c r="P628">
        <v>0</v>
      </c>
      <c r="Q628">
        <v>104</v>
      </c>
      <c r="R628">
        <v>33</v>
      </c>
      <c r="S628">
        <v>0</v>
      </c>
      <c r="T628">
        <v>0</v>
      </c>
      <c r="U628">
        <v>14</v>
      </c>
      <c r="V628">
        <v>70</v>
      </c>
      <c r="W628">
        <v>33</v>
      </c>
      <c r="X628">
        <v>61</v>
      </c>
      <c r="Y628">
        <v>42</v>
      </c>
      <c r="Z628">
        <v>54</v>
      </c>
      <c r="AA628">
        <v>56</v>
      </c>
      <c r="AB628">
        <v>119</v>
      </c>
      <c r="AC628">
        <v>144</v>
      </c>
      <c r="AD628">
        <v>422</v>
      </c>
      <c r="AE628">
        <v>63</v>
      </c>
      <c r="AF628">
        <v>98</v>
      </c>
      <c r="AG628">
        <v>0</v>
      </c>
      <c r="AH628">
        <v>26</v>
      </c>
      <c r="AI628">
        <v>0</v>
      </c>
      <c r="AJ628">
        <v>155</v>
      </c>
      <c r="AK628">
        <v>28</v>
      </c>
      <c r="AL628">
        <v>0</v>
      </c>
      <c r="AM628">
        <v>211.5</v>
      </c>
      <c r="AN628">
        <v>0</v>
      </c>
      <c r="AO628">
        <v>42.25</v>
      </c>
      <c r="AP628">
        <v>0</v>
      </c>
      <c r="AQ628">
        <v>17</v>
      </c>
      <c r="AR628">
        <v>0</v>
      </c>
      <c r="AS628">
        <v>0</v>
      </c>
      <c r="AT628">
        <v>259</v>
      </c>
      <c r="AU628">
        <v>0</v>
      </c>
      <c r="AV628">
        <v>13</v>
      </c>
      <c r="AW628">
        <v>0</v>
      </c>
      <c r="AX628">
        <v>0</v>
      </c>
      <c r="AY628">
        <v>0</v>
      </c>
      <c r="AZ628">
        <v>0</v>
      </c>
      <c r="BA628">
        <v>0</v>
      </c>
      <c r="BB628">
        <v>0</v>
      </c>
      <c r="BC628">
        <v>0</v>
      </c>
      <c r="BD628">
        <v>7</v>
      </c>
      <c r="BE628">
        <v>0</v>
      </c>
      <c r="BF628">
        <v>0</v>
      </c>
      <c r="BG628">
        <v>0</v>
      </c>
      <c r="BH628">
        <v>0</v>
      </c>
      <c r="BI628">
        <v>0</v>
      </c>
      <c r="BJ628">
        <v>42.5</v>
      </c>
      <c r="BK628">
        <v>9.5</v>
      </c>
      <c r="BL628">
        <v>0</v>
      </c>
      <c r="BM628">
        <v>0</v>
      </c>
      <c r="BN628">
        <v>102</v>
      </c>
      <c r="BO628">
        <v>147</v>
      </c>
      <c r="BP628">
        <v>6</v>
      </c>
      <c r="BQ628">
        <v>1</v>
      </c>
      <c r="BR628">
        <v>2</v>
      </c>
      <c r="BS628">
        <v>60.25</v>
      </c>
      <c r="BT628">
        <v>28.5</v>
      </c>
      <c r="BU628">
        <v>0</v>
      </c>
      <c r="BV628">
        <v>0</v>
      </c>
      <c r="BW628">
        <v>0</v>
      </c>
      <c r="BX628">
        <v>0</v>
      </c>
      <c r="BY628">
        <v>2470.5</v>
      </c>
    </row>
    <row r="629" spans="1:77" hidden="1" x14ac:dyDescent="0.25">
      <c r="A629" t="str">
        <f t="shared" si="18"/>
        <v>201281 Feldolgozóipari gépek kezelőiI5 Szakközépiskola</v>
      </c>
      <c r="B629" t="str">
        <f t="shared" si="19"/>
        <v>201281 Feldolgozóipari gépek kezelőiI5 Szakközépiskola</v>
      </c>
      <c r="C629">
        <v>3349</v>
      </c>
      <c r="D629" t="s">
        <v>168</v>
      </c>
      <c r="E629" t="s">
        <v>169</v>
      </c>
      <c r="F629" s="4" t="s">
        <v>171</v>
      </c>
      <c r="G629">
        <v>0</v>
      </c>
      <c r="H629" t="s">
        <v>161</v>
      </c>
      <c r="I629">
        <v>647</v>
      </c>
      <c r="J629">
        <v>36</v>
      </c>
      <c r="K629" t="s">
        <v>104</v>
      </c>
      <c r="L629" t="s">
        <v>105</v>
      </c>
      <c r="M629">
        <v>32</v>
      </c>
      <c r="N629">
        <v>0</v>
      </c>
      <c r="O629">
        <v>0</v>
      </c>
      <c r="P629">
        <v>20</v>
      </c>
      <c r="Q629">
        <v>1023</v>
      </c>
      <c r="R629">
        <v>1264.5</v>
      </c>
      <c r="S629">
        <v>76</v>
      </c>
      <c r="T629">
        <v>289</v>
      </c>
      <c r="U629">
        <v>59</v>
      </c>
      <c r="V629">
        <v>570</v>
      </c>
      <c r="W629">
        <v>485</v>
      </c>
      <c r="X629">
        <v>1160</v>
      </c>
      <c r="Y629">
        <v>1645</v>
      </c>
      <c r="Z629">
        <v>546</v>
      </c>
      <c r="AA629">
        <v>537</v>
      </c>
      <c r="AB629">
        <v>800.5</v>
      </c>
      <c r="AC629">
        <v>465</v>
      </c>
      <c r="AD629">
        <v>657</v>
      </c>
      <c r="AE629">
        <v>444</v>
      </c>
      <c r="AF629">
        <v>595.5</v>
      </c>
      <c r="AG629">
        <v>84</v>
      </c>
      <c r="AH629">
        <v>389</v>
      </c>
      <c r="AI629">
        <v>37</v>
      </c>
      <c r="AJ629">
        <v>36</v>
      </c>
      <c r="AK629">
        <v>0</v>
      </c>
      <c r="AL629">
        <v>58</v>
      </c>
      <c r="AM629">
        <v>60</v>
      </c>
      <c r="AN629">
        <v>106</v>
      </c>
      <c r="AO629">
        <v>336.5</v>
      </c>
      <c r="AP629">
        <v>89</v>
      </c>
      <c r="AQ629">
        <v>19.5</v>
      </c>
      <c r="AR629">
        <v>0</v>
      </c>
      <c r="AS629">
        <v>0</v>
      </c>
      <c r="AT629">
        <v>6</v>
      </c>
      <c r="AU629">
        <v>0</v>
      </c>
      <c r="AV629">
        <v>0</v>
      </c>
      <c r="AW629">
        <v>0</v>
      </c>
      <c r="AX629">
        <v>0</v>
      </c>
      <c r="AY629">
        <v>0</v>
      </c>
      <c r="AZ629">
        <v>0</v>
      </c>
      <c r="BA629">
        <v>0</v>
      </c>
      <c r="BB629">
        <v>0</v>
      </c>
      <c r="BC629">
        <v>14.75</v>
      </c>
      <c r="BD629">
        <v>0</v>
      </c>
      <c r="BE629">
        <v>0</v>
      </c>
      <c r="BF629">
        <v>0</v>
      </c>
      <c r="BG629">
        <v>14</v>
      </c>
      <c r="BH629">
        <v>0</v>
      </c>
      <c r="BI629">
        <v>0</v>
      </c>
      <c r="BJ629">
        <v>0</v>
      </c>
      <c r="BK629">
        <v>0</v>
      </c>
      <c r="BL629">
        <v>779</v>
      </c>
      <c r="BM629">
        <v>0</v>
      </c>
      <c r="BN629">
        <v>146</v>
      </c>
      <c r="BO629">
        <v>3</v>
      </c>
      <c r="BP629">
        <v>3.1666666666666665</v>
      </c>
      <c r="BQ629">
        <v>2</v>
      </c>
      <c r="BR629">
        <v>1</v>
      </c>
      <c r="BS629">
        <v>1</v>
      </c>
      <c r="BT629">
        <v>0</v>
      </c>
      <c r="BU629">
        <v>0</v>
      </c>
      <c r="BV629">
        <v>16.5</v>
      </c>
      <c r="BW629">
        <v>0</v>
      </c>
      <c r="BX629">
        <v>0</v>
      </c>
      <c r="BY629">
        <v>12869.916666666666</v>
      </c>
    </row>
    <row r="630" spans="1:77" hidden="1" x14ac:dyDescent="0.25">
      <c r="A630" t="str">
        <f t="shared" si="18"/>
        <v>201282 ÖsszeszerelőkI5 Szakközépiskola</v>
      </c>
      <c r="B630" t="str">
        <f t="shared" si="19"/>
        <v>201282 ÖsszeszerelőkI5 Szakközépiskola</v>
      </c>
      <c r="C630">
        <v>3350</v>
      </c>
      <c r="D630" t="s">
        <v>168</v>
      </c>
      <c r="E630" t="s">
        <v>169</v>
      </c>
      <c r="F630" s="4" t="s">
        <v>171</v>
      </c>
      <c r="G630">
        <v>0</v>
      </c>
      <c r="H630" t="s">
        <v>161</v>
      </c>
      <c r="I630">
        <v>648</v>
      </c>
      <c r="J630">
        <v>37</v>
      </c>
      <c r="K630" t="s">
        <v>106</v>
      </c>
      <c r="L630" t="s">
        <v>142</v>
      </c>
      <c r="M630">
        <v>0</v>
      </c>
      <c r="N630">
        <v>0</v>
      </c>
      <c r="O630">
        <v>0</v>
      </c>
      <c r="P630">
        <v>0</v>
      </c>
      <c r="Q630">
        <v>1</v>
      </c>
      <c r="R630">
        <v>52</v>
      </c>
      <c r="S630">
        <v>0</v>
      </c>
      <c r="T630">
        <v>0</v>
      </c>
      <c r="U630">
        <v>0</v>
      </c>
      <c r="V630">
        <v>0</v>
      </c>
      <c r="W630">
        <v>0</v>
      </c>
      <c r="X630">
        <v>0</v>
      </c>
      <c r="Y630">
        <v>207</v>
      </c>
      <c r="Z630">
        <v>111</v>
      </c>
      <c r="AA630">
        <v>0</v>
      </c>
      <c r="AB630">
        <v>195</v>
      </c>
      <c r="AC630">
        <v>2698.5</v>
      </c>
      <c r="AD630">
        <v>1135</v>
      </c>
      <c r="AE630">
        <v>801</v>
      </c>
      <c r="AF630">
        <v>2891</v>
      </c>
      <c r="AG630">
        <v>92</v>
      </c>
      <c r="AH630">
        <v>307</v>
      </c>
      <c r="AI630">
        <v>0</v>
      </c>
      <c r="AJ630">
        <v>0</v>
      </c>
      <c r="AK630">
        <v>0</v>
      </c>
      <c r="AL630">
        <v>0</v>
      </c>
      <c r="AM630">
        <v>0</v>
      </c>
      <c r="AN630">
        <v>38</v>
      </c>
      <c r="AO630">
        <v>110</v>
      </c>
      <c r="AP630">
        <v>0</v>
      </c>
      <c r="AQ630">
        <v>0</v>
      </c>
      <c r="AR630">
        <v>0</v>
      </c>
      <c r="AS630">
        <v>0</v>
      </c>
      <c r="AT630">
        <v>0</v>
      </c>
      <c r="AU630">
        <v>0</v>
      </c>
      <c r="AV630">
        <v>0</v>
      </c>
      <c r="AW630">
        <v>0</v>
      </c>
      <c r="AX630">
        <v>0</v>
      </c>
      <c r="AY630">
        <v>0</v>
      </c>
      <c r="AZ630">
        <v>0</v>
      </c>
      <c r="BA630">
        <v>0</v>
      </c>
      <c r="BB630">
        <v>0</v>
      </c>
      <c r="BC630">
        <v>0</v>
      </c>
      <c r="BD630">
        <v>0</v>
      </c>
      <c r="BE630">
        <v>0</v>
      </c>
      <c r="BF630">
        <v>355</v>
      </c>
      <c r="BG630">
        <v>47</v>
      </c>
      <c r="BH630">
        <v>0</v>
      </c>
      <c r="BI630">
        <v>0</v>
      </c>
      <c r="BJ630">
        <v>0</v>
      </c>
      <c r="BK630">
        <v>0</v>
      </c>
      <c r="BL630">
        <v>640</v>
      </c>
      <c r="BM630">
        <v>0</v>
      </c>
      <c r="BN630">
        <v>104</v>
      </c>
      <c r="BO630">
        <v>0</v>
      </c>
      <c r="BP630">
        <v>0</v>
      </c>
      <c r="BQ630">
        <v>0</v>
      </c>
      <c r="BR630">
        <v>0</v>
      </c>
      <c r="BS630">
        <v>0</v>
      </c>
      <c r="BT630">
        <v>0</v>
      </c>
      <c r="BU630">
        <v>0</v>
      </c>
      <c r="BV630">
        <v>0</v>
      </c>
      <c r="BW630">
        <v>0</v>
      </c>
      <c r="BX630">
        <v>0</v>
      </c>
      <c r="BY630">
        <v>9784.5</v>
      </c>
    </row>
    <row r="631" spans="1:77" hidden="1" x14ac:dyDescent="0.25">
      <c r="A631" t="str">
        <f t="shared" si="18"/>
        <v>201283 Helyhez kötött gépek kezelőiI5 Szakközépiskola</v>
      </c>
      <c r="B631" t="str">
        <f t="shared" si="19"/>
        <v>201283 Helyhez kötött gépek kezelőiI5 Szakközépiskola</v>
      </c>
      <c r="C631">
        <v>3351</v>
      </c>
      <c r="D631" t="s">
        <v>168</v>
      </c>
      <c r="E631" t="s">
        <v>169</v>
      </c>
      <c r="F631" s="4" t="s">
        <v>171</v>
      </c>
      <c r="G631">
        <v>0</v>
      </c>
      <c r="H631" t="s">
        <v>161</v>
      </c>
      <c r="I631">
        <v>649</v>
      </c>
      <c r="J631">
        <v>38</v>
      </c>
      <c r="K631" t="s">
        <v>107</v>
      </c>
      <c r="L631" t="s">
        <v>143</v>
      </c>
      <c r="M631">
        <v>19</v>
      </c>
      <c r="N631">
        <v>0</v>
      </c>
      <c r="O631">
        <v>7</v>
      </c>
      <c r="P631">
        <v>509.5</v>
      </c>
      <c r="Q631">
        <v>215</v>
      </c>
      <c r="R631">
        <v>0</v>
      </c>
      <c r="S631">
        <v>7</v>
      </c>
      <c r="T631">
        <v>7</v>
      </c>
      <c r="U631">
        <v>28</v>
      </c>
      <c r="V631">
        <v>255</v>
      </c>
      <c r="W631">
        <v>27</v>
      </c>
      <c r="X631">
        <v>185</v>
      </c>
      <c r="Y631">
        <v>40</v>
      </c>
      <c r="Z631">
        <v>22</v>
      </c>
      <c r="AA631">
        <v>33</v>
      </c>
      <c r="AB631">
        <v>59</v>
      </c>
      <c r="AC631">
        <v>390</v>
      </c>
      <c r="AD631">
        <v>30</v>
      </c>
      <c r="AE631">
        <v>132</v>
      </c>
      <c r="AF631">
        <v>55</v>
      </c>
      <c r="AG631">
        <v>17</v>
      </c>
      <c r="AH631">
        <v>13</v>
      </c>
      <c r="AI631">
        <v>0</v>
      </c>
      <c r="AJ631">
        <v>730</v>
      </c>
      <c r="AK631">
        <v>599</v>
      </c>
      <c r="AL631">
        <v>131</v>
      </c>
      <c r="AM631">
        <v>308</v>
      </c>
      <c r="AN631">
        <v>25</v>
      </c>
      <c r="AO631">
        <v>126</v>
      </c>
      <c r="AP631">
        <v>29</v>
      </c>
      <c r="AQ631">
        <v>155</v>
      </c>
      <c r="AR631">
        <v>7</v>
      </c>
      <c r="AS631">
        <v>0</v>
      </c>
      <c r="AT631">
        <v>97</v>
      </c>
      <c r="AU631">
        <v>0</v>
      </c>
      <c r="AV631">
        <v>2</v>
      </c>
      <c r="AW631">
        <v>0</v>
      </c>
      <c r="AX631">
        <v>157</v>
      </c>
      <c r="AY631">
        <v>18</v>
      </c>
      <c r="AZ631">
        <v>0</v>
      </c>
      <c r="BA631">
        <v>2</v>
      </c>
      <c r="BB631">
        <v>0</v>
      </c>
      <c r="BC631">
        <v>0</v>
      </c>
      <c r="BD631">
        <v>21</v>
      </c>
      <c r="BE631">
        <v>0</v>
      </c>
      <c r="BF631">
        <v>0</v>
      </c>
      <c r="BG631">
        <v>8</v>
      </c>
      <c r="BH631">
        <v>0</v>
      </c>
      <c r="BI631">
        <v>0</v>
      </c>
      <c r="BJ631">
        <v>0</v>
      </c>
      <c r="BK631">
        <v>0</v>
      </c>
      <c r="BL631">
        <v>239</v>
      </c>
      <c r="BM631">
        <v>0</v>
      </c>
      <c r="BN631">
        <v>93</v>
      </c>
      <c r="BO631">
        <v>386</v>
      </c>
      <c r="BP631">
        <v>151</v>
      </c>
      <c r="BQ631">
        <v>88</v>
      </c>
      <c r="BR631">
        <v>39</v>
      </c>
      <c r="BS631">
        <v>11</v>
      </c>
      <c r="BT631">
        <v>104</v>
      </c>
      <c r="BU631">
        <v>0</v>
      </c>
      <c r="BV631">
        <v>0</v>
      </c>
      <c r="BW631">
        <v>240</v>
      </c>
      <c r="BX631">
        <v>0</v>
      </c>
      <c r="BY631">
        <v>5816.5</v>
      </c>
    </row>
    <row r="632" spans="1:77" hidden="1" x14ac:dyDescent="0.25">
      <c r="A632" t="str">
        <f t="shared" si="18"/>
        <v>201284 Járművezetők és mobil gépek kezelőiI5 Szakközépiskola</v>
      </c>
      <c r="B632" t="str">
        <f t="shared" si="19"/>
        <v>201284 Járművezetők és mobil gépek kezelőiI5 Szakközépiskola</v>
      </c>
      <c r="C632">
        <v>3352</v>
      </c>
      <c r="D632" t="s">
        <v>168</v>
      </c>
      <c r="E632" t="s">
        <v>169</v>
      </c>
      <c r="F632" s="4" t="s">
        <v>171</v>
      </c>
      <c r="G632">
        <v>0</v>
      </c>
      <c r="H632" t="s">
        <v>161</v>
      </c>
      <c r="I632">
        <v>650</v>
      </c>
      <c r="J632">
        <v>39</v>
      </c>
      <c r="K632" t="s">
        <v>144</v>
      </c>
      <c r="L632" t="s">
        <v>145</v>
      </c>
      <c r="M632">
        <v>903</v>
      </c>
      <c r="N632">
        <v>60.5</v>
      </c>
      <c r="O632">
        <v>29</v>
      </c>
      <c r="P632">
        <v>102</v>
      </c>
      <c r="Q632">
        <v>673</v>
      </c>
      <c r="R632">
        <v>90</v>
      </c>
      <c r="S632">
        <v>25</v>
      </c>
      <c r="T632">
        <v>65</v>
      </c>
      <c r="U632">
        <v>27.75</v>
      </c>
      <c r="V632">
        <v>34</v>
      </c>
      <c r="W632">
        <v>26</v>
      </c>
      <c r="X632">
        <v>31</v>
      </c>
      <c r="Y632">
        <v>232</v>
      </c>
      <c r="Z632">
        <v>352</v>
      </c>
      <c r="AA632">
        <v>168</v>
      </c>
      <c r="AB632">
        <v>149</v>
      </c>
      <c r="AC632">
        <v>210</v>
      </c>
      <c r="AD632">
        <v>67</v>
      </c>
      <c r="AE632">
        <v>91</v>
      </c>
      <c r="AF632">
        <v>149</v>
      </c>
      <c r="AG632">
        <v>54</v>
      </c>
      <c r="AH632">
        <v>55.5</v>
      </c>
      <c r="AI632">
        <v>14</v>
      </c>
      <c r="AJ632">
        <v>92</v>
      </c>
      <c r="AK632">
        <v>66</v>
      </c>
      <c r="AL632">
        <v>419</v>
      </c>
      <c r="AM632">
        <v>1117</v>
      </c>
      <c r="AN632">
        <v>498.5</v>
      </c>
      <c r="AO632">
        <v>2415.5</v>
      </c>
      <c r="AP632">
        <v>604.5</v>
      </c>
      <c r="AQ632">
        <v>8608</v>
      </c>
      <c r="AR632">
        <v>157.5</v>
      </c>
      <c r="AS632">
        <v>7</v>
      </c>
      <c r="AT632">
        <v>1438.25</v>
      </c>
      <c r="AU632">
        <v>558</v>
      </c>
      <c r="AV632">
        <v>84.5</v>
      </c>
      <c r="AW632">
        <v>0</v>
      </c>
      <c r="AX632">
        <v>27</v>
      </c>
      <c r="AY632">
        <v>126.5</v>
      </c>
      <c r="AZ632">
        <v>20</v>
      </c>
      <c r="BA632">
        <v>0</v>
      </c>
      <c r="BB632">
        <v>1</v>
      </c>
      <c r="BC632">
        <v>27</v>
      </c>
      <c r="BD632">
        <v>298.5</v>
      </c>
      <c r="BE632">
        <v>0</v>
      </c>
      <c r="BF632">
        <v>85</v>
      </c>
      <c r="BG632">
        <v>1</v>
      </c>
      <c r="BH632">
        <v>1</v>
      </c>
      <c r="BI632">
        <v>0</v>
      </c>
      <c r="BJ632">
        <v>25</v>
      </c>
      <c r="BK632">
        <v>146</v>
      </c>
      <c r="BL632">
        <v>113</v>
      </c>
      <c r="BM632">
        <v>7</v>
      </c>
      <c r="BN632">
        <v>204</v>
      </c>
      <c r="BO632">
        <v>1734</v>
      </c>
      <c r="BP632">
        <v>180.5</v>
      </c>
      <c r="BQ632">
        <v>2405.5</v>
      </c>
      <c r="BR632">
        <v>175</v>
      </c>
      <c r="BS632">
        <v>46.5</v>
      </c>
      <c r="BT632">
        <v>42</v>
      </c>
      <c r="BU632">
        <v>20</v>
      </c>
      <c r="BV632">
        <v>7</v>
      </c>
      <c r="BW632">
        <v>31</v>
      </c>
      <c r="BX632">
        <v>0</v>
      </c>
      <c r="BY632">
        <v>25397</v>
      </c>
    </row>
    <row r="633" spans="1:77" hidden="1" x14ac:dyDescent="0.25">
      <c r="A633" t="str">
        <f t="shared" si="18"/>
        <v>201291 Takarítók és hasonló jellegű egyszerű foglalkozásokI5 Szakközépiskola</v>
      </c>
      <c r="B633" t="str">
        <f t="shared" si="19"/>
        <v>201291 Takarítók és hasonló jellegű egyszerű foglalkozásokI5 Szakközépiskola</v>
      </c>
      <c r="C633">
        <v>3353</v>
      </c>
      <c r="D633" t="s">
        <v>168</v>
      </c>
      <c r="E633" t="s">
        <v>169</v>
      </c>
      <c r="F633" s="4" t="s">
        <v>171</v>
      </c>
      <c r="G633">
        <v>0</v>
      </c>
      <c r="H633" t="s">
        <v>161</v>
      </c>
      <c r="I633">
        <v>651</v>
      </c>
      <c r="J633">
        <v>40</v>
      </c>
      <c r="K633" t="s">
        <v>108</v>
      </c>
      <c r="L633" t="s">
        <v>146</v>
      </c>
      <c r="M633">
        <v>69</v>
      </c>
      <c r="N633">
        <v>0</v>
      </c>
      <c r="O633">
        <v>0</v>
      </c>
      <c r="P633">
        <v>18</v>
      </c>
      <c r="Q633">
        <v>98</v>
      </c>
      <c r="R633">
        <v>21</v>
      </c>
      <c r="S633">
        <v>14</v>
      </c>
      <c r="T633">
        <v>13</v>
      </c>
      <c r="U633">
        <v>23</v>
      </c>
      <c r="V633">
        <v>0</v>
      </c>
      <c r="W633">
        <v>22</v>
      </c>
      <c r="X633">
        <v>7</v>
      </c>
      <c r="Y633">
        <v>0</v>
      </c>
      <c r="Z633">
        <v>3</v>
      </c>
      <c r="AA633">
        <v>0</v>
      </c>
      <c r="AB633">
        <v>49</v>
      </c>
      <c r="AC633">
        <v>42.5</v>
      </c>
      <c r="AD633">
        <v>18</v>
      </c>
      <c r="AE633">
        <v>1</v>
      </c>
      <c r="AF633">
        <v>18.5</v>
      </c>
      <c r="AG633">
        <v>0</v>
      </c>
      <c r="AH633">
        <v>21</v>
      </c>
      <c r="AI633">
        <v>12</v>
      </c>
      <c r="AJ633">
        <v>0</v>
      </c>
      <c r="AK633">
        <v>0</v>
      </c>
      <c r="AL633">
        <v>39</v>
      </c>
      <c r="AM633">
        <v>48</v>
      </c>
      <c r="AN633">
        <v>382.5</v>
      </c>
      <c r="AO633">
        <v>120.5</v>
      </c>
      <c r="AP633">
        <v>445.5</v>
      </c>
      <c r="AQ633">
        <v>140.5</v>
      </c>
      <c r="AR633">
        <v>25</v>
      </c>
      <c r="AS633">
        <v>0</v>
      </c>
      <c r="AT633">
        <v>27</v>
      </c>
      <c r="AU633">
        <v>0</v>
      </c>
      <c r="AV633">
        <v>242.5</v>
      </c>
      <c r="AW633">
        <v>0</v>
      </c>
      <c r="AX633">
        <v>56</v>
      </c>
      <c r="AY633">
        <v>36</v>
      </c>
      <c r="AZ633">
        <v>29</v>
      </c>
      <c r="BA633">
        <v>12</v>
      </c>
      <c r="BB633">
        <v>0</v>
      </c>
      <c r="BC633">
        <v>0</v>
      </c>
      <c r="BD633">
        <v>166</v>
      </c>
      <c r="BE633">
        <v>0</v>
      </c>
      <c r="BF633">
        <v>237</v>
      </c>
      <c r="BG633">
        <v>67</v>
      </c>
      <c r="BH633">
        <v>13</v>
      </c>
      <c r="BI633">
        <v>1</v>
      </c>
      <c r="BJ633">
        <v>1</v>
      </c>
      <c r="BK633">
        <v>26</v>
      </c>
      <c r="BL633">
        <v>62</v>
      </c>
      <c r="BM633">
        <v>14</v>
      </c>
      <c r="BN633">
        <v>590</v>
      </c>
      <c r="BO633">
        <v>1775</v>
      </c>
      <c r="BP633">
        <v>1223.5</v>
      </c>
      <c r="BQ633">
        <v>243</v>
      </c>
      <c r="BR633">
        <v>323</v>
      </c>
      <c r="BS633">
        <v>69</v>
      </c>
      <c r="BT633">
        <v>111</v>
      </c>
      <c r="BU633">
        <v>9.5</v>
      </c>
      <c r="BV633">
        <v>0</v>
      </c>
      <c r="BW633">
        <v>159</v>
      </c>
      <c r="BX633">
        <v>0</v>
      </c>
      <c r="BY633">
        <v>7143.5</v>
      </c>
    </row>
    <row r="634" spans="1:77" hidden="1" x14ac:dyDescent="0.25">
      <c r="A634" t="str">
        <f t="shared" si="18"/>
        <v>201292 Egyszerű szolgáltatási, szállítási és hasonló foglalkozásokI5 Szakközépiskola</v>
      </c>
      <c r="B634" t="str">
        <f t="shared" si="19"/>
        <v>201292 Egyszerű szolgáltatási, szállítási és hasonló foglalkozásokI5 Szakközépiskola</v>
      </c>
      <c r="C634">
        <v>3354</v>
      </c>
      <c r="D634" t="s">
        <v>168</v>
      </c>
      <c r="E634" t="s">
        <v>169</v>
      </c>
      <c r="F634" s="4" t="s">
        <v>171</v>
      </c>
      <c r="G634">
        <v>0</v>
      </c>
      <c r="H634" t="s">
        <v>161</v>
      </c>
      <c r="I634">
        <v>652</v>
      </c>
      <c r="J634">
        <v>41</v>
      </c>
      <c r="K634" t="s">
        <v>109</v>
      </c>
      <c r="L634" t="s">
        <v>147</v>
      </c>
      <c r="M634">
        <v>395.5</v>
      </c>
      <c r="N634">
        <v>22.5</v>
      </c>
      <c r="O634">
        <v>7</v>
      </c>
      <c r="P634">
        <v>60</v>
      </c>
      <c r="Q634">
        <v>1003.6666666666666</v>
      </c>
      <c r="R634">
        <v>358</v>
      </c>
      <c r="S634">
        <v>114</v>
      </c>
      <c r="T634">
        <v>71</v>
      </c>
      <c r="U634">
        <v>125.41666666666666</v>
      </c>
      <c r="V634">
        <v>0</v>
      </c>
      <c r="W634">
        <v>105</v>
      </c>
      <c r="X634">
        <v>194</v>
      </c>
      <c r="Y634">
        <v>347.5</v>
      </c>
      <c r="Z634">
        <v>103</v>
      </c>
      <c r="AA634">
        <v>34</v>
      </c>
      <c r="AB634">
        <v>236.5</v>
      </c>
      <c r="AC634">
        <v>208</v>
      </c>
      <c r="AD634">
        <v>276.5</v>
      </c>
      <c r="AE634">
        <v>385</v>
      </c>
      <c r="AF634">
        <v>280</v>
      </c>
      <c r="AG634">
        <v>17</v>
      </c>
      <c r="AH634">
        <v>213</v>
      </c>
      <c r="AI634">
        <v>61</v>
      </c>
      <c r="AJ634">
        <v>127</v>
      </c>
      <c r="AK634">
        <v>271</v>
      </c>
      <c r="AL634">
        <v>496</v>
      </c>
      <c r="AM634">
        <v>576.91666666666674</v>
      </c>
      <c r="AN634">
        <v>466</v>
      </c>
      <c r="AO634">
        <v>3155.5</v>
      </c>
      <c r="AP634">
        <v>1847</v>
      </c>
      <c r="AQ634">
        <v>344.5</v>
      </c>
      <c r="AR634">
        <v>29</v>
      </c>
      <c r="AS634">
        <v>0</v>
      </c>
      <c r="AT634">
        <v>685.25</v>
      </c>
      <c r="AU634">
        <v>76</v>
      </c>
      <c r="AV634">
        <v>1451.1666666666665</v>
      </c>
      <c r="AW634">
        <v>31.5</v>
      </c>
      <c r="AX634">
        <v>11</v>
      </c>
      <c r="AY634">
        <v>0</v>
      </c>
      <c r="AZ634">
        <v>89</v>
      </c>
      <c r="BA634">
        <v>24</v>
      </c>
      <c r="BB634">
        <v>0</v>
      </c>
      <c r="BC634">
        <v>27</v>
      </c>
      <c r="BD634">
        <v>332</v>
      </c>
      <c r="BE634">
        <v>0</v>
      </c>
      <c r="BF634">
        <v>233</v>
      </c>
      <c r="BG634">
        <v>64</v>
      </c>
      <c r="BH634">
        <v>65</v>
      </c>
      <c r="BI634">
        <v>60.5</v>
      </c>
      <c r="BJ634">
        <v>0</v>
      </c>
      <c r="BK634">
        <v>78</v>
      </c>
      <c r="BL634">
        <v>256</v>
      </c>
      <c r="BM634">
        <v>0</v>
      </c>
      <c r="BN634">
        <v>460.5</v>
      </c>
      <c r="BO634">
        <v>3768</v>
      </c>
      <c r="BP634">
        <v>1464</v>
      </c>
      <c r="BQ634">
        <v>355.5</v>
      </c>
      <c r="BR634">
        <v>333.66666666666669</v>
      </c>
      <c r="BS634">
        <v>378.5</v>
      </c>
      <c r="BT634">
        <v>97</v>
      </c>
      <c r="BU634">
        <v>29.833333333333332</v>
      </c>
      <c r="BV634">
        <v>0</v>
      </c>
      <c r="BW634">
        <v>63.833333333333329</v>
      </c>
      <c r="BX634">
        <v>0</v>
      </c>
      <c r="BY634">
        <v>22364.749999999996</v>
      </c>
    </row>
    <row r="635" spans="1:77" hidden="1" x14ac:dyDescent="0.25">
      <c r="A635" t="str">
        <f t="shared" si="18"/>
        <v>201293 Egyszerű ipari, építőipari, mezőgazdasági foglalkozásokI5 Szakközépiskola</v>
      </c>
      <c r="B635" t="str">
        <f t="shared" si="19"/>
        <v>201293 Egyszerű ipari, építőipari, mezőgazdasági foglalkozásokI5 Szakközépiskola</v>
      </c>
      <c r="C635">
        <v>3355</v>
      </c>
      <c r="D635" t="s">
        <v>168</v>
      </c>
      <c r="E635" t="s">
        <v>169</v>
      </c>
      <c r="F635" s="4" t="s">
        <v>171</v>
      </c>
      <c r="G635">
        <v>0</v>
      </c>
      <c r="H635" t="s">
        <v>161</v>
      </c>
      <c r="I635">
        <v>653</v>
      </c>
      <c r="J635">
        <v>42</v>
      </c>
      <c r="K635" t="s">
        <v>148</v>
      </c>
      <c r="L635" t="s">
        <v>149</v>
      </c>
      <c r="M635">
        <v>264</v>
      </c>
      <c r="N635">
        <v>67</v>
      </c>
      <c r="O635">
        <v>1</v>
      </c>
      <c r="P635">
        <v>18</v>
      </c>
      <c r="Q635">
        <v>684.83333333333337</v>
      </c>
      <c r="R635">
        <v>32</v>
      </c>
      <c r="S635">
        <v>86</v>
      </c>
      <c r="T635">
        <v>220</v>
      </c>
      <c r="U635">
        <v>67.333333333333329</v>
      </c>
      <c r="V635">
        <v>0</v>
      </c>
      <c r="W635">
        <v>20</v>
      </c>
      <c r="X635">
        <v>13</v>
      </c>
      <c r="Y635">
        <v>218</v>
      </c>
      <c r="Z635">
        <v>48</v>
      </c>
      <c r="AA635">
        <v>53</v>
      </c>
      <c r="AB635">
        <v>152</v>
      </c>
      <c r="AC635">
        <v>153</v>
      </c>
      <c r="AD635">
        <v>233</v>
      </c>
      <c r="AE635">
        <v>259</v>
      </c>
      <c r="AF635">
        <v>279.5</v>
      </c>
      <c r="AG635">
        <v>7</v>
      </c>
      <c r="AH635">
        <v>92</v>
      </c>
      <c r="AI635">
        <v>23</v>
      </c>
      <c r="AJ635">
        <v>0</v>
      </c>
      <c r="AK635">
        <v>10</v>
      </c>
      <c r="AL635">
        <v>75</v>
      </c>
      <c r="AM635">
        <v>674.83333333333326</v>
      </c>
      <c r="AN635">
        <v>86</v>
      </c>
      <c r="AO635">
        <v>329</v>
      </c>
      <c r="AP635">
        <v>68.5</v>
      </c>
      <c r="AQ635">
        <v>67</v>
      </c>
      <c r="AR635">
        <v>0</v>
      </c>
      <c r="AS635">
        <v>0</v>
      </c>
      <c r="AT635">
        <v>0</v>
      </c>
      <c r="AU635">
        <v>0</v>
      </c>
      <c r="AV635">
        <v>22.333333333333332</v>
      </c>
      <c r="AW635">
        <v>0</v>
      </c>
      <c r="AX635">
        <v>0</v>
      </c>
      <c r="AY635">
        <v>17</v>
      </c>
      <c r="AZ635">
        <v>0</v>
      </c>
      <c r="BA635">
        <v>0</v>
      </c>
      <c r="BB635">
        <v>0</v>
      </c>
      <c r="BC635">
        <v>0</v>
      </c>
      <c r="BD635">
        <v>139</v>
      </c>
      <c r="BE635">
        <v>0</v>
      </c>
      <c r="BF635">
        <v>0</v>
      </c>
      <c r="BG635">
        <v>0</v>
      </c>
      <c r="BH635">
        <v>33</v>
      </c>
      <c r="BI635">
        <v>0</v>
      </c>
      <c r="BJ635">
        <v>0</v>
      </c>
      <c r="BK635">
        <v>17</v>
      </c>
      <c r="BL635">
        <v>284</v>
      </c>
      <c r="BM635">
        <v>0</v>
      </c>
      <c r="BN635">
        <v>77</v>
      </c>
      <c r="BO635">
        <v>600</v>
      </c>
      <c r="BP635">
        <v>19</v>
      </c>
      <c r="BQ635">
        <v>1</v>
      </c>
      <c r="BR635">
        <v>52.333333333333336</v>
      </c>
      <c r="BS635">
        <v>26</v>
      </c>
      <c r="BT635">
        <v>2</v>
      </c>
      <c r="BU635">
        <v>3.6666666666666665</v>
      </c>
      <c r="BV635">
        <v>0</v>
      </c>
      <c r="BW635">
        <v>43.666666666666664</v>
      </c>
      <c r="BX635">
        <v>0</v>
      </c>
      <c r="BY635">
        <v>5638</v>
      </c>
    </row>
    <row r="636" spans="1:77" hidden="1" x14ac:dyDescent="0.25">
      <c r="A636" t="str">
        <f t="shared" si="18"/>
        <v>201201 Fegyveres szervek felsőfokú képesítést igénylő foglalkozásaiI6 Gimnázium</v>
      </c>
      <c r="B636" t="str">
        <f t="shared" si="19"/>
        <v>201201 Fegyveres szervek felsőfokú képesítést igénylő foglalkozásaiI6 Gimnázium</v>
      </c>
      <c r="C636">
        <v>3987</v>
      </c>
      <c r="D636" t="s">
        <v>168</v>
      </c>
      <c r="E636" t="s">
        <v>169</v>
      </c>
      <c r="F636" s="4" t="s">
        <v>171</v>
      </c>
      <c r="G636">
        <v>0</v>
      </c>
      <c r="H636" t="s">
        <v>162</v>
      </c>
      <c r="I636">
        <v>612</v>
      </c>
      <c r="J636">
        <v>1</v>
      </c>
      <c r="K636" t="s">
        <v>65</v>
      </c>
      <c r="L636" t="s">
        <v>66</v>
      </c>
      <c r="M636">
        <v>0</v>
      </c>
      <c r="N636">
        <v>0</v>
      </c>
      <c r="O636">
        <v>0</v>
      </c>
      <c r="P636">
        <v>0</v>
      </c>
      <c r="Q636">
        <v>0</v>
      </c>
      <c r="R636">
        <v>0</v>
      </c>
      <c r="S636">
        <v>0</v>
      </c>
      <c r="T636">
        <v>0</v>
      </c>
      <c r="U636">
        <v>0</v>
      </c>
      <c r="V636">
        <v>0</v>
      </c>
      <c r="W636">
        <v>0</v>
      </c>
      <c r="X636">
        <v>0</v>
      </c>
      <c r="Y636">
        <v>0</v>
      </c>
      <c r="Z636">
        <v>0</v>
      </c>
      <c r="AA636">
        <v>0</v>
      </c>
      <c r="AB636">
        <v>0</v>
      </c>
      <c r="AC636">
        <v>0</v>
      </c>
      <c r="AD636">
        <v>0</v>
      </c>
      <c r="AE636">
        <v>0</v>
      </c>
      <c r="AF636">
        <v>0</v>
      </c>
      <c r="AG636">
        <v>0</v>
      </c>
      <c r="AH636">
        <v>0</v>
      </c>
      <c r="AI636">
        <v>0</v>
      </c>
      <c r="AJ636">
        <v>0</v>
      </c>
      <c r="AK636">
        <v>0</v>
      </c>
      <c r="AL636">
        <v>0</v>
      </c>
      <c r="AM636">
        <v>0</v>
      </c>
      <c r="AN636">
        <v>0</v>
      </c>
      <c r="AO636">
        <v>0</v>
      </c>
      <c r="AP636">
        <v>0</v>
      </c>
      <c r="AQ636">
        <v>0</v>
      </c>
      <c r="AR636">
        <v>0</v>
      </c>
      <c r="AS636">
        <v>0</v>
      </c>
      <c r="AT636">
        <v>0</v>
      </c>
      <c r="AU636">
        <v>0</v>
      </c>
      <c r="AV636">
        <v>0</v>
      </c>
      <c r="AW636">
        <v>0</v>
      </c>
      <c r="AX636">
        <v>0</v>
      </c>
      <c r="AY636">
        <v>0</v>
      </c>
      <c r="AZ636">
        <v>0</v>
      </c>
      <c r="BA636">
        <v>0</v>
      </c>
      <c r="BB636">
        <v>0</v>
      </c>
      <c r="BC636">
        <v>0</v>
      </c>
      <c r="BD636">
        <v>0</v>
      </c>
      <c r="BE636">
        <v>0</v>
      </c>
      <c r="BF636">
        <v>0</v>
      </c>
      <c r="BG636">
        <v>0</v>
      </c>
      <c r="BH636">
        <v>0</v>
      </c>
      <c r="BI636">
        <v>0</v>
      </c>
      <c r="BJ636">
        <v>0</v>
      </c>
      <c r="BK636">
        <v>0</v>
      </c>
      <c r="BL636">
        <v>0</v>
      </c>
      <c r="BM636">
        <v>0</v>
      </c>
      <c r="BN636">
        <v>0</v>
      </c>
      <c r="BO636">
        <v>472</v>
      </c>
      <c r="BP636">
        <v>3</v>
      </c>
      <c r="BQ636">
        <v>0</v>
      </c>
      <c r="BR636">
        <v>0</v>
      </c>
      <c r="BS636">
        <v>0</v>
      </c>
      <c r="BT636">
        <v>0</v>
      </c>
      <c r="BU636">
        <v>0</v>
      </c>
      <c r="BV636">
        <v>0</v>
      </c>
      <c r="BW636">
        <v>0</v>
      </c>
      <c r="BX636">
        <v>0</v>
      </c>
      <c r="BY636">
        <v>475</v>
      </c>
    </row>
    <row r="637" spans="1:77" hidden="1" x14ac:dyDescent="0.25">
      <c r="A637" t="str">
        <f t="shared" si="18"/>
        <v>201202 Fegyveres szervek középfokú képesítést igénylő foglalkozásaiI6 Gimnázium</v>
      </c>
      <c r="B637" t="str">
        <f t="shared" si="19"/>
        <v>201202 Fegyveres szervek középfokú képesítést igénylő foglalkozásaiI6 Gimnázium</v>
      </c>
      <c r="C637">
        <v>3988</v>
      </c>
      <c r="D637" t="s">
        <v>168</v>
      </c>
      <c r="E637" t="s">
        <v>169</v>
      </c>
      <c r="F637" s="4" t="s">
        <v>171</v>
      </c>
      <c r="G637">
        <v>0</v>
      </c>
      <c r="H637" t="s">
        <v>162</v>
      </c>
      <c r="I637">
        <v>613</v>
      </c>
      <c r="J637">
        <v>2</v>
      </c>
      <c r="K637" t="s">
        <v>67</v>
      </c>
      <c r="L637" t="s">
        <v>68</v>
      </c>
      <c r="M637">
        <v>0</v>
      </c>
      <c r="N637">
        <v>0</v>
      </c>
      <c r="O637">
        <v>0</v>
      </c>
      <c r="P637">
        <v>0</v>
      </c>
      <c r="Q637">
        <v>0</v>
      </c>
      <c r="R637">
        <v>0</v>
      </c>
      <c r="S637">
        <v>0</v>
      </c>
      <c r="T637">
        <v>0</v>
      </c>
      <c r="U637">
        <v>0</v>
      </c>
      <c r="V637">
        <v>0</v>
      </c>
      <c r="W637">
        <v>0</v>
      </c>
      <c r="X637">
        <v>0</v>
      </c>
      <c r="Y637">
        <v>0</v>
      </c>
      <c r="Z637">
        <v>0</v>
      </c>
      <c r="AA637">
        <v>0</v>
      </c>
      <c r="AB637">
        <v>0</v>
      </c>
      <c r="AC637">
        <v>0</v>
      </c>
      <c r="AD637">
        <v>0</v>
      </c>
      <c r="AE637">
        <v>0</v>
      </c>
      <c r="AF637">
        <v>0</v>
      </c>
      <c r="AG637">
        <v>0</v>
      </c>
      <c r="AH637">
        <v>0</v>
      </c>
      <c r="AI637">
        <v>0</v>
      </c>
      <c r="AJ637">
        <v>0</v>
      </c>
      <c r="AK637">
        <v>0</v>
      </c>
      <c r="AL637">
        <v>0</v>
      </c>
      <c r="AM637">
        <v>0</v>
      </c>
      <c r="AN637">
        <v>0</v>
      </c>
      <c r="AO637">
        <v>0</v>
      </c>
      <c r="AP637">
        <v>0</v>
      </c>
      <c r="AQ637">
        <v>0</v>
      </c>
      <c r="AR637">
        <v>0</v>
      </c>
      <c r="AS637">
        <v>0</v>
      </c>
      <c r="AT637">
        <v>0</v>
      </c>
      <c r="AU637">
        <v>0</v>
      </c>
      <c r="AV637">
        <v>0</v>
      </c>
      <c r="AW637">
        <v>0</v>
      </c>
      <c r="AX637">
        <v>0</v>
      </c>
      <c r="AY637">
        <v>0</v>
      </c>
      <c r="AZ637">
        <v>0</v>
      </c>
      <c r="BA637">
        <v>0</v>
      </c>
      <c r="BB637">
        <v>0</v>
      </c>
      <c r="BC637">
        <v>0</v>
      </c>
      <c r="BD637">
        <v>0</v>
      </c>
      <c r="BE637">
        <v>0</v>
      </c>
      <c r="BF637">
        <v>0</v>
      </c>
      <c r="BG637">
        <v>0</v>
      </c>
      <c r="BH637">
        <v>0</v>
      </c>
      <c r="BI637">
        <v>0</v>
      </c>
      <c r="BJ637">
        <v>0</v>
      </c>
      <c r="BK637">
        <v>0</v>
      </c>
      <c r="BL637">
        <v>0</v>
      </c>
      <c r="BM637">
        <v>0</v>
      </c>
      <c r="BN637">
        <v>0</v>
      </c>
      <c r="BO637">
        <v>10541</v>
      </c>
      <c r="BP637">
        <v>17</v>
      </c>
      <c r="BQ637">
        <v>0</v>
      </c>
      <c r="BR637">
        <v>0</v>
      </c>
      <c r="BS637">
        <v>0</v>
      </c>
      <c r="BT637">
        <v>0</v>
      </c>
      <c r="BU637">
        <v>0</v>
      </c>
      <c r="BV637">
        <v>0</v>
      </c>
      <c r="BW637">
        <v>0</v>
      </c>
      <c r="BX637">
        <v>0</v>
      </c>
      <c r="BY637">
        <v>10558</v>
      </c>
    </row>
    <row r="638" spans="1:77" hidden="1" x14ac:dyDescent="0.25">
      <c r="A638" t="str">
        <f t="shared" si="18"/>
        <v>201203 Fegyveres szervek középfokú képesítést nem igénylő foglalkozásaiI6 Gimnázium</v>
      </c>
      <c r="B638" t="str">
        <f t="shared" si="19"/>
        <v>201203 Fegyveres szervek középfokú képesítést nem igénylő foglalkozásaiI6 Gimnázium</v>
      </c>
      <c r="C638">
        <v>3989</v>
      </c>
      <c r="D638" t="s">
        <v>168</v>
      </c>
      <c r="E638" t="s">
        <v>169</v>
      </c>
      <c r="F638" s="4" t="s">
        <v>171</v>
      </c>
      <c r="G638">
        <v>0</v>
      </c>
      <c r="H638" t="s">
        <v>162</v>
      </c>
      <c r="I638">
        <v>614</v>
      </c>
      <c r="J638">
        <v>3</v>
      </c>
      <c r="K638" t="s">
        <v>69</v>
      </c>
      <c r="L638" t="s">
        <v>70</v>
      </c>
      <c r="M638">
        <v>0</v>
      </c>
      <c r="N638">
        <v>0</v>
      </c>
      <c r="O638">
        <v>0</v>
      </c>
      <c r="P638">
        <v>0</v>
      </c>
      <c r="Q638">
        <v>0</v>
      </c>
      <c r="R638">
        <v>0</v>
      </c>
      <c r="S638">
        <v>0</v>
      </c>
      <c r="T638">
        <v>0</v>
      </c>
      <c r="U638">
        <v>0</v>
      </c>
      <c r="V638">
        <v>0</v>
      </c>
      <c r="W638">
        <v>0</v>
      </c>
      <c r="X638">
        <v>0</v>
      </c>
      <c r="Y638">
        <v>0</v>
      </c>
      <c r="Z638">
        <v>0</v>
      </c>
      <c r="AA638">
        <v>0</v>
      </c>
      <c r="AB638">
        <v>0</v>
      </c>
      <c r="AC638">
        <v>0</v>
      </c>
      <c r="AD638">
        <v>0</v>
      </c>
      <c r="AE638">
        <v>0</v>
      </c>
      <c r="AF638">
        <v>0</v>
      </c>
      <c r="AG638">
        <v>0</v>
      </c>
      <c r="AH638">
        <v>0</v>
      </c>
      <c r="AI638">
        <v>0</v>
      </c>
      <c r="AJ638">
        <v>0</v>
      </c>
      <c r="AK638">
        <v>0</v>
      </c>
      <c r="AL638">
        <v>0</v>
      </c>
      <c r="AM638">
        <v>0</v>
      </c>
      <c r="AN638">
        <v>0</v>
      </c>
      <c r="AO638">
        <v>0</v>
      </c>
      <c r="AP638">
        <v>0</v>
      </c>
      <c r="AQ638">
        <v>0</v>
      </c>
      <c r="AR638">
        <v>0</v>
      </c>
      <c r="AS638">
        <v>0</v>
      </c>
      <c r="AT638">
        <v>0</v>
      </c>
      <c r="AU638">
        <v>0</v>
      </c>
      <c r="AV638">
        <v>0</v>
      </c>
      <c r="AW638">
        <v>0</v>
      </c>
      <c r="AX638">
        <v>0</v>
      </c>
      <c r="AY638">
        <v>0</v>
      </c>
      <c r="AZ638">
        <v>0</v>
      </c>
      <c r="BA638">
        <v>0</v>
      </c>
      <c r="BB638">
        <v>0</v>
      </c>
      <c r="BC638">
        <v>0</v>
      </c>
      <c r="BD638">
        <v>0</v>
      </c>
      <c r="BE638">
        <v>0</v>
      </c>
      <c r="BF638">
        <v>0</v>
      </c>
      <c r="BG638">
        <v>0</v>
      </c>
      <c r="BH638">
        <v>0</v>
      </c>
      <c r="BI638">
        <v>0</v>
      </c>
      <c r="BJ638">
        <v>0</v>
      </c>
      <c r="BK638">
        <v>0</v>
      </c>
      <c r="BL638">
        <v>0</v>
      </c>
      <c r="BM638">
        <v>0</v>
      </c>
      <c r="BN638">
        <v>0</v>
      </c>
      <c r="BO638">
        <v>291</v>
      </c>
      <c r="BP638">
        <v>0</v>
      </c>
      <c r="BQ638">
        <v>0</v>
      </c>
      <c r="BR638">
        <v>0</v>
      </c>
      <c r="BS638">
        <v>0</v>
      </c>
      <c r="BT638">
        <v>0</v>
      </c>
      <c r="BU638">
        <v>0</v>
      </c>
      <c r="BV638">
        <v>0</v>
      </c>
      <c r="BW638">
        <v>0</v>
      </c>
      <c r="BX638">
        <v>0</v>
      </c>
      <c r="BY638">
        <v>291</v>
      </c>
    </row>
    <row r="639" spans="1:77" hidden="1" x14ac:dyDescent="0.25">
      <c r="A639" t="str">
        <f t="shared" si="18"/>
        <v>201211 Törvényhozók, igazgatási és érdek-képviseleti vezetőkI6 Gimnázium</v>
      </c>
      <c r="B639" t="str">
        <f t="shared" si="19"/>
        <v>201211 Törvényhozók, igazgatási és érdek-képviseleti vezetőkI6 Gimnázium</v>
      </c>
      <c r="C639">
        <v>3990</v>
      </c>
      <c r="D639" t="s">
        <v>168</v>
      </c>
      <c r="E639" t="s">
        <v>169</v>
      </c>
      <c r="F639" s="4" t="s">
        <v>171</v>
      </c>
      <c r="G639">
        <v>0</v>
      </c>
      <c r="H639" t="s">
        <v>162</v>
      </c>
      <c r="I639">
        <v>615</v>
      </c>
      <c r="J639">
        <v>4</v>
      </c>
      <c r="K639" t="s">
        <v>71</v>
      </c>
      <c r="L639" t="s">
        <v>111</v>
      </c>
      <c r="M639">
        <v>0</v>
      </c>
      <c r="N639">
        <v>0</v>
      </c>
      <c r="O639">
        <v>0</v>
      </c>
      <c r="P639">
        <v>0</v>
      </c>
      <c r="Q639">
        <v>0</v>
      </c>
      <c r="R639">
        <v>0</v>
      </c>
      <c r="S639">
        <v>0</v>
      </c>
      <c r="T639">
        <v>0</v>
      </c>
      <c r="U639">
        <v>0</v>
      </c>
      <c r="V639">
        <v>0</v>
      </c>
      <c r="W639">
        <v>0</v>
      </c>
      <c r="X639">
        <v>11</v>
      </c>
      <c r="Y639">
        <v>0</v>
      </c>
      <c r="Z639">
        <v>0</v>
      </c>
      <c r="AA639">
        <v>0</v>
      </c>
      <c r="AB639">
        <v>0</v>
      </c>
      <c r="AC639">
        <v>0</v>
      </c>
      <c r="AD639">
        <v>0</v>
      </c>
      <c r="AE639">
        <v>0</v>
      </c>
      <c r="AF639">
        <v>0</v>
      </c>
      <c r="AG639">
        <v>0</v>
      </c>
      <c r="AH639">
        <v>0</v>
      </c>
      <c r="AI639">
        <v>0</v>
      </c>
      <c r="AJ639">
        <v>0</v>
      </c>
      <c r="AK639">
        <v>0</v>
      </c>
      <c r="AL639">
        <v>0</v>
      </c>
      <c r="AM639">
        <v>0</v>
      </c>
      <c r="AN639">
        <v>0</v>
      </c>
      <c r="AO639">
        <v>7</v>
      </c>
      <c r="AP639">
        <v>0</v>
      </c>
      <c r="AQ639">
        <v>0</v>
      </c>
      <c r="AR639">
        <v>0</v>
      </c>
      <c r="AS639">
        <v>0</v>
      </c>
      <c r="AT639">
        <v>0</v>
      </c>
      <c r="AU639">
        <v>0</v>
      </c>
      <c r="AV639">
        <v>1</v>
      </c>
      <c r="AW639">
        <v>0</v>
      </c>
      <c r="AX639">
        <v>0</v>
      </c>
      <c r="AY639">
        <v>0</v>
      </c>
      <c r="AZ639">
        <v>0</v>
      </c>
      <c r="BA639">
        <v>0</v>
      </c>
      <c r="BB639">
        <v>0</v>
      </c>
      <c r="BC639">
        <v>0</v>
      </c>
      <c r="BD639">
        <v>0</v>
      </c>
      <c r="BE639">
        <v>0</v>
      </c>
      <c r="BF639">
        <v>0</v>
      </c>
      <c r="BG639">
        <v>0</v>
      </c>
      <c r="BH639">
        <v>0</v>
      </c>
      <c r="BI639">
        <v>0</v>
      </c>
      <c r="BJ639">
        <v>0</v>
      </c>
      <c r="BK639">
        <v>0</v>
      </c>
      <c r="BL639">
        <v>0</v>
      </c>
      <c r="BM639">
        <v>0</v>
      </c>
      <c r="BN639">
        <v>0</v>
      </c>
      <c r="BO639">
        <v>631</v>
      </c>
      <c r="BP639">
        <v>2</v>
      </c>
      <c r="BQ639">
        <v>2</v>
      </c>
      <c r="BR639">
        <v>3</v>
      </c>
      <c r="BS639">
        <v>2</v>
      </c>
      <c r="BT639">
        <v>0</v>
      </c>
      <c r="BU639">
        <v>0</v>
      </c>
      <c r="BV639">
        <v>0</v>
      </c>
      <c r="BW639">
        <v>0</v>
      </c>
      <c r="BX639">
        <v>0</v>
      </c>
      <c r="BY639">
        <v>659</v>
      </c>
    </row>
    <row r="640" spans="1:77" hidden="1" x14ac:dyDescent="0.25">
      <c r="A640" t="str">
        <f t="shared" si="18"/>
        <v>201212 Gazdasági, költségvetési szervezetek vezetőiI6 Gimnázium</v>
      </c>
      <c r="B640" t="str">
        <f t="shared" si="19"/>
        <v>201212 Gazdasági, költségvetési szervezetek vezetőiI6 Gimnázium</v>
      </c>
      <c r="C640">
        <v>3991</v>
      </c>
      <c r="D640" t="s">
        <v>168</v>
      </c>
      <c r="E640" t="s">
        <v>169</v>
      </c>
      <c r="F640" s="4" t="s">
        <v>171</v>
      </c>
      <c r="G640">
        <v>0</v>
      </c>
      <c r="H640" t="s">
        <v>162</v>
      </c>
      <c r="I640">
        <v>616</v>
      </c>
      <c r="J640">
        <v>5</v>
      </c>
      <c r="K640" t="s">
        <v>72</v>
      </c>
      <c r="L640" t="s">
        <v>112</v>
      </c>
      <c r="M640">
        <v>49</v>
      </c>
      <c r="N640">
        <v>17</v>
      </c>
      <c r="O640">
        <v>0</v>
      </c>
      <c r="P640">
        <v>0</v>
      </c>
      <c r="Q640">
        <v>28</v>
      </c>
      <c r="R640">
        <v>59.5</v>
      </c>
      <c r="S640">
        <v>29.5</v>
      </c>
      <c r="T640">
        <v>28.5</v>
      </c>
      <c r="U640">
        <v>61</v>
      </c>
      <c r="V640">
        <v>0</v>
      </c>
      <c r="W640">
        <v>11</v>
      </c>
      <c r="X640">
        <v>0</v>
      </c>
      <c r="Y640">
        <v>5</v>
      </c>
      <c r="Z640">
        <v>40.5</v>
      </c>
      <c r="AA640">
        <v>12</v>
      </c>
      <c r="AB640">
        <v>28</v>
      </c>
      <c r="AC640">
        <v>21.5</v>
      </c>
      <c r="AD640">
        <v>5.5</v>
      </c>
      <c r="AE640">
        <v>0</v>
      </c>
      <c r="AF640">
        <v>6</v>
      </c>
      <c r="AG640">
        <v>10.5</v>
      </c>
      <c r="AH640">
        <v>75.5</v>
      </c>
      <c r="AI640">
        <v>38</v>
      </c>
      <c r="AJ640">
        <v>0</v>
      </c>
      <c r="AK640">
        <v>0</v>
      </c>
      <c r="AL640">
        <v>52.5</v>
      </c>
      <c r="AM640">
        <v>354</v>
      </c>
      <c r="AN640">
        <v>176</v>
      </c>
      <c r="AO640">
        <v>592.5</v>
      </c>
      <c r="AP640">
        <v>223.5</v>
      </c>
      <c r="AQ640">
        <v>218.5</v>
      </c>
      <c r="AR640">
        <v>20</v>
      </c>
      <c r="AS640">
        <v>0</v>
      </c>
      <c r="AT640">
        <v>29</v>
      </c>
      <c r="AU640">
        <v>92</v>
      </c>
      <c r="AV640">
        <v>179.5</v>
      </c>
      <c r="AW640">
        <v>0</v>
      </c>
      <c r="AX640">
        <v>94.5</v>
      </c>
      <c r="AY640">
        <v>0</v>
      </c>
      <c r="AZ640">
        <v>103</v>
      </c>
      <c r="BA640">
        <v>29</v>
      </c>
      <c r="BB640">
        <v>0</v>
      </c>
      <c r="BC640">
        <v>90.5</v>
      </c>
      <c r="BD640">
        <v>333.5</v>
      </c>
      <c r="BE640">
        <v>0</v>
      </c>
      <c r="BF640">
        <v>49.5</v>
      </c>
      <c r="BG640">
        <v>130</v>
      </c>
      <c r="BH640">
        <v>12</v>
      </c>
      <c r="BI640">
        <v>33.5</v>
      </c>
      <c r="BJ640">
        <v>42.5</v>
      </c>
      <c r="BK640">
        <v>43</v>
      </c>
      <c r="BL640">
        <v>4</v>
      </c>
      <c r="BM640">
        <v>0</v>
      </c>
      <c r="BN640">
        <v>279.5</v>
      </c>
      <c r="BO640">
        <v>17</v>
      </c>
      <c r="BP640">
        <v>91</v>
      </c>
      <c r="BQ640">
        <v>18</v>
      </c>
      <c r="BR640">
        <v>17.5</v>
      </c>
      <c r="BS640">
        <v>65</v>
      </c>
      <c r="BT640">
        <v>6</v>
      </c>
      <c r="BU640">
        <v>0.5</v>
      </c>
      <c r="BV640">
        <v>11</v>
      </c>
      <c r="BW640">
        <v>22</v>
      </c>
      <c r="BX640">
        <v>0</v>
      </c>
      <c r="BY640">
        <v>3956</v>
      </c>
    </row>
    <row r="641" spans="1:77" hidden="1" x14ac:dyDescent="0.25">
      <c r="A641" t="str">
        <f t="shared" si="18"/>
        <v>201213 Termelési és szolgáltatást nyújtó egységek vezetőiI6 Gimnázium</v>
      </c>
      <c r="B641" t="str">
        <f t="shared" si="19"/>
        <v>201213 Termelési és szolgáltatást nyújtó egységek vezetőiI6 Gimnázium</v>
      </c>
      <c r="C641">
        <v>3992</v>
      </c>
      <c r="D641" t="s">
        <v>168</v>
      </c>
      <c r="E641" t="s">
        <v>169</v>
      </c>
      <c r="F641" s="4" t="s">
        <v>171</v>
      </c>
      <c r="G641">
        <v>0</v>
      </c>
      <c r="H641" t="s">
        <v>162</v>
      </c>
      <c r="I641">
        <v>617</v>
      </c>
      <c r="J641">
        <v>6</v>
      </c>
      <c r="K641" t="s">
        <v>73</v>
      </c>
      <c r="L641" t="s">
        <v>113</v>
      </c>
      <c r="M641">
        <v>209</v>
      </c>
      <c r="N641">
        <v>19.5</v>
      </c>
      <c r="O641">
        <v>0</v>
      </c>
      <c r="P641">
        <v>58</v>
      </c>
      <c r="Q641">
        <v>256.5</v>
      </c>
      <c r="R641">
        <v>213</v>
      </c>
      <c r="S641">
        <v>57</v>
      </c>
      <c r="T641">
        <v>5</v>
      </c>
      <c r="U641">
        <v>110</v>
      </c>
      <c r="V641">
        <v>7</v>
      </c>
      <c r="W641">
        <v>8.5</v>
      </c>
      <c r="X641">
        <v>23</v>
      </c>
      <c r="Y641">
        <v>54.5</v>
      </c>
      <c r="Z641">
        <v>65</v>
      </c>
      <c r="AA641">
        <v>23</v>
      </c>
      <c r="AB641">
        <v>119</v>
      </c>
      <c r="AC641">
        <v>78</v>
      </c>
      <c r="AD641">
        <v>18</v>
      </c>
      <c r="AE641">
        <v>92</v>
      </c>
      <c r="AF641">
        <v>60</v>
      </c>
      <c r="AG641">
        <v>0</v>
      </c>
      <c r="AH641">
        <v>124.5</v>
      </c>
      <c r="AI641">
        <v>34.5</v>
      </c>
      <c r="AJ641">
        <v>95</v>
      </c>
      <c r="AK641">
        <v>66</v>
      </c>
      <c r="AL641">
        <v>103.5</v>
      </c>
      <c r="AM641">
        <v>706.83333333333326</v>
      </c>
      <c r="AN641">
        <v>438</v>
      </c>
      <c r="AO641">
        <v>1516.7</v>
      </c>
      <c r="AP641">
        <v>2064.6</v>
      </c>
      <c r="AQ641">
        <v>253.83333333333331</v>
      </c>
      <c r="AR641">
        <v>16</v>
      </c>
      <c r="AS641">
        <v>0</v>
      </c>
      <c r="AT641">
        <v>228.5</v>
      </c>
      <c r="AU641">
        <v>116</v>
      </c>
      <c r="AV641">
        <v>518.5</v>
      </c>
      <c r="AW641">
        <v>130.5</v>
      </c>
      <c r="AX641">
        <v>57.5</v>
      </c>
      <c r="AY641">
        <v>36.5</v>
      </c>
      <c r="AZ641">
        <v>151</v>
      </c>
      <c r="BA641">
        <v>344.5</v>
      </c>
      <c r="BB641">
        <v>21</v>
      </c>
      <c r="BC641">
        <v>152.5</v>
      </c>
      <c r="BD641">
        <v>394</v>
      </c>
      <c r="BE641">
        <v>0</v>
      </c>
      <c r="BF641">
        <v>70.5</v>
      </c>
      <c r="BG641">
        <v>79</v>
      </c>
      <c r="BH641">
        <v>6.1666666666666661</v>
      </c>
      <c r="BI641">
        <v>81.5</v>
      </c>
      <c r="BJ641">
        <v>117</v>
      </c>
      <c r="BK641">
        <v>29.5</v>
      </c>
      <c r="BL641">
        <v>20</v>
      </c>
      <c r="BM641">
        <v>117.5</v>
      </c>
      <c r="BN641">
        <v>292</v>
      </c>
      <c r="BO641">
        <v>93</v>
      </c>
      <c r="BP641">
        <v>234.5</v>
      </c>
      <c r="BQ641">
        <v>163</v>
      </c>
      <c r="BR641">
        <v>313.5</v>
      </c>
      <c r="BS641">
        <v>201.5</v>
      </c>
      <c r="BT641">
        <v>26.5</v>
      </c>
      <c r="BU641">
        <v>0</v>
      </c>
      <c r="BV641">
        <v>73.5</v>
      </c>
      <c r="BW641">
        <v>144</v>
      </c>
      <c r="BX641">
        <v>0</v>
      </c>
      <c r="BY641">
        <v>11108.633333333333</v>
      </c>
    </row>
    <row r="642" spans="1:77" hidden="1" x14ac:dyDescent="0.25">
      <c r="A642" t="str">
        <f t="shared" si="18"/>
        <v>201214 Gazdasági tevékenységet segítő egységek vezetőiI6 Gimnázium</v>
      </c>
      <c r="B642" t="str">
        <f t="shared" si="19"/>
        <v>201214 Gazdasági tevékenységet segítő egységek vezetőiI6 Gimnázium</v>
      </c>
      <c r="C642">
        <v>3993</v>
      </c>
      <c r="D642" t="s">
        <v>168</v>
      </c>
      <c r="E642" t="s">
        <v>169</v>
      </c>
      <c r="F642" s="4" t="s">
        <v>171</v>
      </c>
      <c r="G642">
        <v>0</v>
      </c>
      <c r="H642" t="s">
        <v>162</v>
      </c>
      <c r="I642">
        <v>618</v>
      </c>
      <c r="J642">
        <v>7</v>
      </c>
      <c r="K642" t="s">
        <v>74</v>
      </c>
      <c r="L642" t="s">
        <v>114</v>
      </c>
      <c r="M642">
        <v>32</v>
      </c>
      <c r="N642">
        <v>30.5</v>
      </c>
      <c r="O642">
        <v>21</v>
      </c>
      <c r="P642">
        <v>5</v>
      </c>
      <c r="Q642">
        <v>62.5</v>
      </c>
      <c r="R642">
        <v>8</v>
      </c>
      <c r="S642">
        <v>18.5</v>
      </c>
      <c r="T642">
        <v>42</v>
      </c>
      <c r="U642">
        <v>58.5</v>
      </c>
      <c r="V642">
        <v>0</v>
      </c>
      <c r="W642">
        <v>56</v>
      </c>
      <c r="X642">
        <v>10</v>
      </c>
      <c r="Y642">
        <v>45</v>
      </c>
      <c r="Z642">
        <v>11</v>
      </c>
      <c r="AA642">
        <v>8</v>
      </c>
      <c r="AB642">
        <v>10</v>
      </c>
      <c r="AC642">
        <v>0</v>
      </c>
      <c r="AD642">
        <v>10</v>
      </c>
      <c r="AE642">
        <v>9</v>
      </c>
      <c r="AF642">
        <v>9</v>
      </c>
      <c r="AG642">
        <v>0</v>
      </c>
      <c r="AH642">
        <v>15</v>
      </c>
      <c r="AI642">
        <v>11</v>
      </c>
      <c r="AJ642">
        <v>26</v>
      </c>
      <c r="AK642">
        <v>13</v>
      </c>
      <c r="AL642">
        <v>31</v>
      </c>
      <c r="AM642">
        <v>78</v>
      </c>
      <c r="AN642">
        <v>92.5</v>
      </c>
      <c r="AO642">
        <v>135</v>
      </c>
      <c r="AP642">
        <v>115</v>
      </c>
      <c r="AQ642">
        <v>26</v>
      </c>
      <c r="AR642">
        <v>25</v>
      </c>
      <c r="AS642">
        <v>0</v>
      </c>
      <c r="AT642">
        <v>21</v>
      </c>
      <c r="AU642">
        <v>9</v>
      </c>
      <c r="AV642">
        <v>50</v>
      </c>
      <c r="AW642">
        <v>42.5</v>
      </c>
      <c r="AX642">
        <v>0</v>
      </c>
      <c r="AY642">
        <v>24</v>
      </c>
      <c r="AZ642">
        <v>16</v>
      </c>
      <c r="BA642">
        <v>64</v>
      </c>
      <c r="BB642">
        <v>10</v>
      </c>
      <c r="BC642">
        <v>26</v>
      </c>
      <c r="BD642">
        <v>10</v>
      </c>
      <c r="BE642">
        <v>0</v>
      </c>
      <c r="BF642">
        <v>215.5</v>
      </c>
      <c r="BG642">
        <v>77</v>
      </c>
      <c r="BH642">
        <v>2</v>
      </c>
      <c r="BI642">
        <v>33.5</v>
      </c>
      <c r="BJ642">
        <v>2</v>
      </c>
      <c r="BK642">
        <v>5</v>
      </c>
      <c r="BL642">
        <v>0</v>
      </c>
      <c r="BM642">
        <v>14</v>
      </c>
      <c r="BN642">
        <v>66.5</v>
      </c>
      <c r="BO642">
        <v>56</v>
      </c>
      <c r="BP642">
        <v>29</v>
      </c>
      <c r="BQ642">
        <v>38</v>
      </c>
      <c r="BR642">
        <v>39</v>
      </c>
      <c r="BS642">
        <v>21</v>
      </c>
      <c r="BT642">
        <v>5</v>
      </c>
      <c r="BU642">
        <v>0</v>
      </c>
      <c r="BV642">
        <v>27</v>
      </c>
      <c r="BW642">
        <v>5</v>
      </c>
      <c r="BX642">
        <v>0</v>
      </c>
      <c r="BY642">
        <v>1921.5</v>
      </c>
    </row>
    <row r="643" spans="1:77" hidden="1" x14ac:dyDescent="0.25">
      <c r="A643" t="str">
        <f t="shared" si="18"/>
        <v>201221 Műszaki, informatikai és természettudományi foglalkozásokI6 Gimnázium</v>
      </c>
      <c r="B643" t="str">
        <f t="shared" si="19"/>
        <v>201221 Műszaki, informatikai és természettudományi foglalkozásokI6 Gimnázium</v>
      </c>
      <c r="C643">
        <v>3994</v>
      </c>
      <c r="D643" t="s">
        <v>168</v>
      </c>
      <c r="E643" t="s">
        <v>169</v>
      </c>
      <c r="F643" s="4" t="s">
        <v>171</v>
      </c>
      <c r="G643">
        <v>0</v>
      </c>
      <c r="H643" t="s">
        <v>162</v>
      </c>
      <c r="I643">
        <v>619</v>
      </c>
      <c r="J643">
        <v>8</v>
      </c>
      <c r="K643" t="s">
        <v>75</v>
      </c>
      <c r="L643" t="s">
        <v>115</v>
      </c>
      <c r="M643">
        <v>10</v>
      </c>
      <c r="N643">
        <v>0</v>
      </c>
      <c r="O643">
        <v>0</v>
      </c>
      <c r="P643">
        <v>0</v>
      </c>
      <c r="Q643">
        <v>28</v>
      </c>
      <c r="R643">
        <v>0</v>
      </c>
      <c r="S643">
        <v>0</v>
      </c>
      <c r="T643">
        <v>0</v>
      </c>
      <c r="U643">
        <v>94.25</v>
      </c>
      <c r="V643">
        <v>0</v>
      </c>
      <c r="W643">
        <v>3</v>
      </c>
      <c r="X643">
        <v>1</v>
      </c>
      <c r="Y643">
        <v>0</v>
      </c>
      <c r="Z643">
        <v>0</v>
      </c>
      <c r="AA643">
        <v>0</v>
      </c>
      <c r="AB643">
        <v>42</v>
      </c>
      <c r="AC643">
        <v>274</v>
      </c>
      <c r="AD643">
        <v>7</v>
      </c>
      <c r="AE643">
        <v>0</v>
      </c>
      <c r="AF643">
        <v>5</v>
      </c>
      <c r="AG643">
        <v>0</v>
      </c>
      <c r="AH643">
        <v>9</v>
      </c>
      <c r="AI643">
        <v>31</v>
      </c>
      <c r="AJ643">
        <v>24</v>
      </c>
      <c r="AK643">
        <v>9</v>
      </c>
      <c r="AL643">
        <v>0</v>
      </c>
      <c r="AM643">
        <v>0</v>
      </c>
      <c r="AN643">
        <v>21</v>
      </c>
      <c r="AO643">
        <v>151.5</v>
      </c>
      <c r="AP643">
        <v>91.5</v>
      </c>
      <c r="AQ643">
        <v>20</v>
      </c>
      <c r="AR643">
        <v>0</v>
      </c>
      <c r="AS643">
        <v>0</v>
      </c>
      <c r="AT643">
        <v>24</v>
      </c>
      <c r="AU643">
        <v>42</v>
      </c>
      <c r="AV643">
        <v>1</v>
      </c>
      <c r="AW643">
        <v>51</v>
      </c>
      <c r="AX643">
        <v>11</v>
      </c>
      <c r="AY643">
        <v>50.3</v>
      </c>
      <c r="AZ643">
        <v>783.5</v>
      </c>
      <c r="BA643">
        <v>232</v>
      </c>
      <c r="BB643">
        <v>41</v>
      </c>
      <c r="BC643">
        <v>0</v>
      </c>
      <c r="BD643">
        <v>27</v>
      </c>
      <c r="BE643">
        <v>0</v>
      </c>
      <c r="BF643">
        <v>12.25</v>
      </c>
      <c r="BG643">
        <v>63.5</v>
      </c>
      <c r="BH643">
        <v>31</v>
      </c>
      <c r="BI643">
        <v>37.5</v>
      </c>
      <c r="BJ643">
        <v>41</v>
      </c>
      <c r="BK643">
        <v>0</v>
      </c>
      <c r="BL643">
        <v>0</v>
      </c>
      <c r="BM643">
        <v>0</v>
      </c>
      <c r="BN643">
        <v>44</v>
      </c>
      <c r="BO643">
        <v>94</v>
      </c>
      <c r="BP643">
        <v>127</v>
      </c>
      <c r="BQ643">
        <v>74</v>
      </c>
      <c r="BR643">
        <v>8</v>
      </c>
      <c r="BS643">
        <v>17</v>
      </c>
      <c r="BT643">
        <v>3</v>
      </c>
      <c r="BU643">
        <v>0</v>
      </c>
      <c r="BV643">
        <v>1</v>
      </c>
      <c r="BW643">
        <v>0</v>
      </c>
      <c r="BX643">
        <v>0</v>
      </c>
      <c r="BY643">
        <v>2637.3</v>
      </c>
    </row>
    <row r="644" spans="1:77" hidden="1" x14ac:dyDescent="0.25">
      <c r="A644" t="str">
        <f t="shared" si="18"/>
        <v>201222 Egészségügyi foglalkozások (felsőfokú képzettséghez kapcsolódó)I6 Gimnázium</v>
      </c>
      <c r="B644" t="str">
        <f t="shared" si="19"/>
        <v>201222 Egészségügyi foglalkozások (felsőfokú képzettséghez kapcsolódó)I6 Gimnázium</v>
      </c>
      <c r="C644">
        <v>3995</v>
      </c>
      <c r="D644" t="s">
        <v>168</v>
      </c>
      <c r="E644" t="s">
        <v>169</v>
      </c>
      <c r="F644" s="4" t="s">
        <v>171</v>
      </c>
      <c r="G644">
        <v>0</v>
      </c>
      <c r="H644" t="s">
        <v>162</v>
      </c>
      <c r="I644">
        <v>620</v>
      </c>
      <c r="J644">
        <v>9</v>
      </c>
      <c r="K644" t="s">
        <v>76</v>
      </c>
      <c r="L644" t="s">
        <v>116</v>
      </c>
      <c r="M644">
        <v>0</v>
      </c>
      <c r="N644">
        <v>0</v>
      </c>
      <c r="O644">
        <v>0</v>
      </c>
      <c r="P644">
        <v>0</v>
      </c>
      <c r="Q644">
        <v>0</v>
      </c>
      <c r="R644">
        <v>0</v>
      </c>
      <c r="S644">
        <v>0</v>
      </c>
      <c r="T644">
        <v>0</v>
      </c>
      <c r="U644">
        <v>0</v>
      </c>
      <c r="V644">
        <v>0</v>
      </c>
      <c r="W644">
        <v>0</v>
      </c>
      <c r="X644">
        <v>0</v>
      </c>
      <c r="Y644">
        <v>0</v>
      </c>
      <c r="Z644">
        <v>0</v>
      </c>
      <c r="AA644">
        <v>0</v>
      </c>
      <c r="AB644">
        <v>0</v>
      </c>
      <c r="AC644">
        <v>0</v>
      </c>
      <c r="AD644">
        <v>0</v>
      </c>
      <c r="AE644">
        <v>0</v>
      </c>
      <c r="AF644">
        <v>0</v>
      </c>
      <c r="AG644">
        <v>0</v>
      </c>
      <c r="AH644">
        <v>0</v>
      </c>
      <c r="AI644">
        <v>0</v>
      </c>
      <c r="AJ644">
        <v>0</v>
      </c>
      <c r="AK644">
        <v>0</v>
      </c>
      <c r="AL644">
        <v>0</v>
      </c>
      <c r="AM644">
        <v>0</v>
      </c>
      <c r="AN644">
        <v>0</v>
      </c>
      <c r="AO644">
        <v>0</v>
      </c>
      <c r="AP644">
        <v>0</v>
      </c>
      <c r="AQ644">
        <v>0</v>
      </c>
      <c r="AR644">
        <v>0</v>
      </c>
      <c r="AS644">
        <v>0</v>
      </c>
      <c r="AT644">
        <v>0</v>
      </c>
      <c r="AU644">
        <v>0</v>
      </c>
      <c r="AV644">
        <v>1</v>
      </c>
      <c r="AW644">
        <v>0</v>
      </c>
      <c r="AX644">
        <v>0</v>
      </c>
      <c r="AY644">
        <v>0</v>
      </c>
      <c r="AZ644">
        <v>0</v>
      </c>
      <c r="BA644">
        <v>0</v>
      </c>
      <c r="BB644">
        <v>0</v>
      </c>
      <c r="BC644">
        <v>0</v>
      </c>
      <c r="BD644">
        <v>0</v>
      </c>
      <c r="BE644">
        <v>0</v>
      </c>
      <c r="BF644">
        <v>0</v>
      </c>
      <c r="BG644">
        <v>0</v>
      </c>
      <c r="BH644">
        <v>0</v>
      </c>
      <c r="BI644">
        <v>0</v>
      </c>
      <c r="BJ644">
        <v>0</v>
      </c>
      <c r="BK644">
        <v>0</v>
      </c>
      <c r="BL644">
        <v>0</v>
      </c>
      <c r="BM644">
        <v>0</v>
      </c>
      <c r="BN644">
        <v>0</v>
      </c>
      <c r="BO644">
        <v>9</v>
      </c>
      <c r="BP644">
        <v>1</v>
      </c>
      <c r="BQ644">
        <v>5</v>
      </c>
      <c r="BR644">
        <v>3</v>
      </c>
      <c r="BS644">
        <v>0</v>
      </c>
      <c r="BT644">
        <v>0</v>
      </c>
      <c r="BU644">
        <v>0</v>
      </c>
      <c r="BV644">
        <v>0</v>
      </c>
      <c r="BW644">
        <v>0</v>
      </c>
      <c r="BX644">
        <v>0</v>
      </c>
      <c r="BY644">
        <v>19</v>
      </c>
    </row>
    <row r="645" spans="1:77" hidden="1" x14ac:dyDescent="0.25">
      <c r="A645" t="str">
        <f t="shared" si="18"/>
        <v>201223 Szociális szolgáltatási foglalkozások (felsőfokú képzettséghez kapcsolódó)I6 Gimnázium</v>
      </c>
      <c r="B645" t="str">
        <f t="shared" si="19"/>
        <v>201223 Szociális szolgáltatási foglalkozások (felsőfokú képzettséghez kapcsolódó)I6 Gimnázium</v>
      </c>
      <c r="C645">
        <v>3996</v>
      </c>
      <c r="D645" t="s">
        <v>168</v>
      </c>
      <c r="E645" t="s">
        <v>169</v>
      </c>
      <c r="F645" s="4" t="s">
        <v>171</v>
      </c>
      <c r="G645">
        <v>0</v>
      </c>
      <c r="H645" t="s">
        <v>162</v>
      </c>
      <c r="I645">
        <v>621</v>
      </c>
      <c r="J645">
        <v>10</v>
      </c>
      <c r="K645" t="s">
        <v>77</v>
      </c>
      <c r="L645" t="s">
        <v>117</v>
      </c>
      <c r="M645">
        <v>0</v>
      </c>
      <c r="N645">
        <v>0</v>
      </c>
      <c r="O645">
        <v>0</v>
      </c>
      <c r="P645">
        <v>0</v>
      </c>
      <c r="Q645">
        <v>0</v>
      </c>
      <c r="R645">
        <v>0</v>
      </c>
      <c r="S645">
        <v>0</v>
      </c>
      <c r="T645">
        <v>0</v>
      </c>
      <c r="U645">
        <v>0</v>
      </c>
      <c r="V645">
        <v>0</v>
      </c>
      <c r="W645">
        <v>0</v>
      </c>
      <c r="X645">
        <v>0</v>
      </c>
      <c r="Y645">
        <v>0</v>
      </c>
      <c r="Z645">
        <v>0</v>
      </c>
      <c r="AA645">
        <v>0</v>
      </c>
      <c r="AB645">
        <v>0</v>
      </c>
      <c r="AC645">
        <v>0</v>
      </c>
      <c r="AD645">
        <v>0</v>
      </c>
      <c r="AE645">
        <v>0</v>
      </c>
      <c r="AF645">
        <v>0</v>
      </c>
      <c r="AG645">
        <v>0</v>
      </c>
      <c r="AH645">
        <v>0</v>
      </c>
      <c r="AI645">
        <v>0</v>
      </c>
      <c r="AJ645">
        <v>0</v>
      </c>
      <c r="AK645">
        <v>0</v>
      </c>
      <c r="AL645">
        <v>0</v>
      </c>
      <c r="AM645">
        <v>0</v>
      </c>
      <c r="AN645">
        <v>0</v>
      </c>
      <c r="AO645">
        <v>0</v>
      </c>
      <c r="AP645">
        <v>0</v>
      </c>
      <c r="AQ645">
        <v>0</v>
      </c>
      <c r="AR645">
        <v>0</v>
      </c>
      <c r="AS645">
        <v>0</v>
      </c>
      <c r="AT645">
        <v>0</v>
      </c>
      <c r="AU645">
        <v>0</v>
      </c>
      <c r="AV645">
        <v>0</v>
      </c>
      <c r="AW645">
        <v>0</v>
      </c>
      <c r="AX645">
        <v>0</v>
      </c>
      <c r="AY645">
        <v>0</v>
      </c>
      <c r="AZ645">
        <v>0</v>
      </c>
      <c r="BA645">
        <v>0</v>
      </c>
      <c r="BB645">
        <v>0</v>
      </c>
      <c r="BC645">
        <v>0</v>
      </c>
      <c r="BD645">
        <v>0</v>
      </c>
      <c r="BE645">
        <v>0</v>
      </c>
      <c r="BF645">
        <v>0</v>
      </c>
      <c r="BG645">
        <v>0</v>
      </c>
      <c r="BH645">
        <v>0</v>
      </c>
      <c r="BI645">
        <v>0</v>
      </c>
      <c r="BJ645">
        <v>0</v>
      </c>
      <c r="BK645">
        <v>0</v>
      </c>
      <c r="BL645">
        <v>0</v>
      </c>
      <c r="BM645">
        <v>0</v>
      </c>
      <c r="BN645">
        <v>0</v>
      </c>
      <c r="BO645">
        <v>0</v>
      </c>
      <c r="BP645">
        <v>0</v>
      </c>
      <c r="BQ645">
        <v>0</v>
      </c>
      <c r="BR645">
        <v>0</v>
      </c>
      <c r="BS645">
        <v>0</v>
      </c>
      <c r="BT645">
        <v>0</v>
      </c>
      <c r="BU645">
        <v>0</v>
      </c>
      <c r="BV645">
        <v>0</v>
      </c>
      <c r="BW645">
        <v>0</v>
      </c>
      <c r="BX645">
        <v>0</v>
      </c>
      <c r="BY645">
        <v>0</v>
      </c>
    </row>
    <row r="646" spans="1:77" hidden="1" x14ac:dyDescent="0.25">
      <c r="A646" t="str">
        <f t="shared" si="18"/>
        <v>201224 Oktatók, pedagógusokI6 Gimnázium</v>
      </c>
      <c r="B646" t="str">
        <f t="shared" si="19"/>
        <v>201224 Oktatók, pedagógusokI6 Gimnázium</v>
      </c>
      <c r="C646">
        <v>3997</v>
      </c>
      <c r="D646" t="s">
        <v>168</v>
      </c>
      <c r="E646" t="s">
        <v>169</v>
      </c>
      <c r="F646" s="4" t="s">
        <v>171</v>
      </c>
      <c r="G646">
        <v>0</v>
      </c>
      <c r="H646" t="s">
        <v>162</v>
      </c>
      <c r="I646">
        <v>622</v>
      </c>
      <c r="J646">
        <v>11</v>
      </c>
      <c r="K646" t="s">
        <v>78</v>
      </c>
      <c r="L646" t="s">
        <v>118</v>
      </c>
      <c r="M646">
        <v>0</v>
      </c>
      <c r="N646">
        <v>0</v>
      </c>
      <c r="O646">
        <v>0</v>
      </c>
      <c r="P646">
        <v>0</v>
      </c>
      <c r="Q646">
        <v>0</v>
      </c>
      <c r="R646">
        <v>0</v>
      </c>
      <c r="S646">
        <v>0</v>
      </c>
      <c r="T646">
        <v>0</v>
      </c>
      <c r="U646">
        <v>0</v>
      </c>
      <c r="V646">
        <v>0</v>
      </c>
      <c r="W646">
        <v>0</v>
      </c>
      <c r="X646">
        <v>0</v>
      </c>
      <c r="Y646">
        <v>0</v>
      </c>
      <c r="Z646">
        <v>12</v>
      </c>
      <c r="AA646">
        <v>0</v>
      </c>
      <c r="AB646">
        <v>0</v>
      </c>
      <c r="AC646">
        <v>0</v>
      </c>
      <c r="AD646">
        <v>0</v>
      </c>
      <c r="AE646">
        <v>0</v>
      </c>
      <c r="AF646">
        <v>0</v>
      </c>
      <c r="AG646">
        <v>0</v>
      </c>
      <c r="AH646">
        <v>0</v>
      </c>
      <c r="AI646">
        <v>0</v>
      </c>
      <c r="AJ646">
        <v>0</v>
      </c>
      <c r="AK646">
        <v>0</v>
      </c>
      <c r="AL646">
        <v>0</v>
      </c>
      <c r="AM646">
        <v>0</v>
      </c>
      <c r="AN646">
        <v>0</v>
      </c>
      <c r="AO646">
        <v>0</v>
      </c>
      <c r="AP646">
        <v>0</v>
      </c>
      <c r="AQ646">
        <v>0</v>
      </c>
      <c r="AR646">
        <v>0</v>
      </c>
      <c r="AS646">
        <v>0</v>
      </c>
      <c r="AT646">
        <v>51</v>
      </c>
      <c r="AU646">
        <v>0</v>
      </c>
      <c r="AV646">
        <v>0</v>
      </c>
      <c r="AW646">
        <v>0</v>
      </c>
      <c r="AX646">
        <v>0</v>
      </c>
      <c r="AY646">
        <v>0</v>
      </c>
      <c r="AZ646">
        <v>0</v>
      </c>
      <c r="BA646">
        <v>0</v>
      </c>
      <c r="BB646">
        <v>0</v>
      </c>
      <c r="BC646">
        <v>0</v>
      </c>
      <c r="BD646">
        <v>0</v>
      </c>
      <c r="BE646">
        <v>0</v>
      </c>
      <c r="BF646">
        <v>0</v>
      </c>
      <c r="BG646">
        <v>0</v>
      </c>
      <c r="BH646">
        <v>0</v>
      </c>
      <c r="BI646">
        <v>0</v>
      </c>
      <c r="BJ646">
        <v>1</v>
      </c>
      <c r="BK646">
        <v>0</v>
      </c>
      <c r="BL646">
        <v>0</v>
      </c>
      <c r="BM646">
        <v>0</v>
      </c>
      <c r="BN646">
        <v>0</v>
      </c>
      <c r="BO646">
        <v>59</v>
      </c>
      <c r="BP646">
        <v>768</v>
      </c>
      <c r="BQ646">
        <v>13</v>
      </c>
      <c r="BR646">
        <v>529.5</v>
      </c>
      <c r="BS646">
        <v>2</v>
      </c>
      <c r="BT646">
        <v>8.1666666666666661</v>
      </c>
      <c r="BU646">
        <v>0.5</v>
      </c>
      <c r="BV646">
        <v>0</v>
      </c>
      <c r="BW646">
        <v>0</v>
      </c>
      <c r="BX646">
        <v>0</v>
      </c>
      <c r="BY646">
        <v>1444.1666666666667</v>
      </c>
    </row>
    <row r="647" spans="1:77" hidden="1" x14ac:dyDescent="0.25">
      <c r="A647" t="str">
        <f t="shared" ref="A647:A710" si="20">CONCATENATE(F647,L647,H647)</f>
        <v>201225 Gazdálkodási jellegű foglalkozásokI6 Gimnázium</v>
      </c>
      <c r="B647" t="str">
        <f t="shared" ref="B647:B710" si="21">CONCATENATE(F647,L647,H647)</f>
        <v>201225 Gazdálkodási jellegű foglalkozásokI6 Gimnázium</v>
      </c>
      <c r="C647">
        <v>3998</v>
      </c>
      <c r="D647" t="s">
        <v>168</v>
      </c>
      <c r="E647" t="s">
        <v>169</v>
      </c>
      <c r="F647" s="4" t="s">
        <v>171</v>
      </c>
      <c r="G647">
        <v>0</v>
      </c>
      <c r="H647" t="s">
        <v>162</v>
      </c>
      <c r="I647">
        <v>623</v>
      </c>
      <c r="J647">
        <v>12</v>
      </c>
      <c r="K647" t="s">
        <v>79</v>
      </c>
      <c r="L647" t="s">
        <v>119</v>
      </c>
      <c r="M647">
        <v>0</v>
      </c>
      <c r="N647">
        <v>0</v>
      </c>
      <c r="O647">
        <v>0</v>
      </c>
      <c r="P647">
        <v>0</v>
      </c>
      <c r="Q647">
        <v>0</v>
      </c>
      <c r="R647">
        <v>0</v>
      </c>
      <c r="S647">
        <v>0</v>
      </c>
      <c r="T647">
        <v>0</v>
      </c>
      <c r="U647">
        <v>7</v>
      </c>
      <c r="V647">
        <v>11</v>
      </c>
      <c r="W647">
        <v>0</v>
      </c>
      <c r="X647">
        <v>0</v>
      </c>
      <c r="Y647">
        <v>0</v>
      </c>
      <c r="Z647">
        <v>0</v>
      </c>
      <c r="AA647">
        <v>8</v>
      </c>
      <c r="AB647">
        <v>0</v>
      </c>
      <c r="AC647">
        <v>0</v>
      </c>
      <c r="AD647">
        <v>0</v>
      </c>
      <c r="AE647">
        <v>9</v>
      </c>
      <c r="AF647">
        <v>4</v>
      </c>
      <c r="AG647">
        <v>0</v>
      </c>
      <c r="AH647">
        <v>0</v>
      </c>
      <c r="AI647">
        <v>0</v>
      </c>
      <c r="AJ647">
        <v>0</v>
      </c>
      <c r="AK647">
        <v>0</v>
      </c>
      <c r="AL647">
        <v>0</v>
      </c>
      <c r="AM647">
        <v>0</v>
      </c>
      <c r="AN647">
        <v>0</v>
      </c>
      <c r="AO647">
        <v>17</v>
      </c>
      <c r="AP647">
        <v>3</v>
      </c>
      <c r="AQ647">
        <v>0</v>
      </c>
      <c r="AR647">
        <v>0</v>
      </c>
      <c r="AS647">
        <v>0</v>
      </c>
      <c r="AT647">
        <v>0</v>
      </c>
      <c r="AU647">
        <v>11</v>
      </c>
      <c r="AV647">
        <v>0</v>
      </c>
      <c r="AW647">
        <v>0</v>
      </c>
      <c r="AX647">
        <v>0</v>
      </c>
      <c r="AY647">
        <v>0</v>
      </c>
      <c r="AZ647">
        <v>10</v>
      </c>
      <c r="BA647">
        <v>62</v>
      </c>
      <c r="BB647">
        <v>56</v>
      </c>
      <c r="BC647">
        <v>56</v>
      </c>
      <c r="BD647">
        <v>0</v>
      </c>
      <c r="BE647">
        <v>0</v>
      </c>
      <c r="BF647">
        <v>70.5</v>
      </c>
      <c r="BG647">
        <v>0</v>
      </c>
      <c r="BH647">
        <v>0</v>
      </c>
      <c r="BI647">
        <v>55.5</v>
      </c>
      <c r="BJ647">
        <v>0</v>
      </c>
      <c r="BK647">
        <v>12</v>
      </c>
      <c r="BL647">
        <v>5</v>
      </c>
      <c r="BM647">
        <v>1</v>
      </c>
      <c r="BN647">
        <v>18</v>
      </c>
      <c r="BO647">
        <v>26</v>
      </c>
      <c r="BP647">
        <v>20</v>
      </c>
      <c r="BQ647">
        <v>3</v>
      </c>
      <c r="BR647">
        <v>13</v>
      </c>
      <c r="BS647">
        <v>20</v>
      </c>
      <c r="BT647">
        <v>0</v>
      </c>
      <c r="BU647">
        <v>0</v>
      </c>
      <c r="BV647">
        <v>0</v>
      </c>
      <c r="BW647">
        <v>0</v>
      </c>
      <c r="BX647">
        <v>0</v>
      </c>
      <c r="BY647">
        <v>498</v>
      </c>
    </row>
    <row r="648" spans="1:77" hidden="1" x14ac:dyDescent="0.25">
      <c r="A648" t="str">
        <f t="shared" si="20"/>
        <v>201226 Jogi és társadalomtudományi foglalkozásokI6 Gimnázium</v>
      </c>
      <c r="B648" t="str">
        <f t="shared" si="21"/>
        <v>201226 Jogi és társadalomtudományi foglalkozásokI6 Gimnázium</v>
      </c>
      <c r="C648">
        <v>3999</v>
      </c>
      <c r="D648" t="s">
        <v>168</v>
      </c>
      <c r="E648" t="s">
        <v>169</v>
      </c>
      <c r="F648" s="4" t="s">
        <v>171</v>
      </c>
      <c r="G648">
        <v>0</v>
      </c>
      <c r="H648" t="s">
        <v>162</v>
      </c>
      <c r="I648">
        <v>624</v>
      </c>
      <c r="J648">
        <v>13</v>
      </c>
      <c r="K648" t="s">
        <v>80</v>
      </c>
      <c r="L648" t="s">
        <v>120</v>
      </c>
      <c r="M648">
        <v>0</v>
      </c>
      <c r="N648">
        <v>0</v>
      </c>
      <c r="O648">
        <v>0</v>
      </c>
      <c r="P648">
        <v>0</v>
      </c>
      <c r="Q648">
        <v>0</v>
      </c>
      <c r="R648">
        <v>0</v>
      </c>
      <c r="S648">
        <v>0</v>
      </c>
      <c r="T648">
        <v>0</v>
      </c>
      <c r="U648">
        <v>0</v>
      </c>
      <c r="V648">
        <v>0</v>
      </c>
      <c r="W648">
        <v>0</v>
      </c>
      <c r="X648">
        <v>0</v>
      </c>
      <c r="Y648">
        <v>1</v>
      </c>
      <c r="Z648">
        <v>0</v>
      </c>
      <c r="AA648">
        <v>0</v>
      </c>
      <c r="AB648">
        <v>0</v>
      </c>
      <c r="AC648">
        <v>5</v>
      </c>
      <c r="AD648">
        <v>0</v>
      </c>
      <c r="AE648">
        <v>12</v>
      </c>
      <c r="AF648">
        <v>0</v>
      </c>
      <c r="AG648">
        <v>0</v>
      </c>
      <c r="AH648">
        <v>0</v>
      </c>
      <c r="AI648">
        <v>0</v>
      </c>
      <c r="AJ648">
        <v>0</v>
      </c>
      <c r="AK648">
        <v>0</v>
      </c>
      <c r="AL648">
        <v>0</v>
      </c>
      <c r="AM648">
        <v>0</v>
      </c>
      <c r="AN648">
        <v>8.5</v>
      </c>
      <c r="AO648">
        <v>0</v>
      </c>
      <c r="AP648">
        <v>26.5</v>
      </c>
      <c r="AQ648">
        <v>0</v>
      </c>
      <c r="AR648">
        <v>0</v>
      </c>
      <c r="AS648">
        <v>0</v>
      </c>
      <c r="AT648">
        <v>0</v>
      </c>
      <c r="AU648">
        <v>0</v>
      </c>
      <c r="AV648">
        <v>17.5</v>
      </c>
      <c r="AW648">
        <v>11</v>
      </c>
      <c r="AX648">
        <v>0</v>
      </c>
      <c r="AY648">
        <v>6</v>
      </c>
      <c r="AZ648">
        <v>0</v>
      </c>
      <c r="BA648">
        <v>0</v>
      </c>
      <c r="BB648">
        <v>0</v>
      </c>
      <c r="BC648">
        <v>0</v>
      </c>
      <c r="BD648">
        <v>0</v>
      </c>
      <c r="BE648">
        <v>0</v>
      </c>
      <c r="BF648">
        <v>0</v>
      </c>
      <c r="BG648">
        <v>0</v>
      </c>
      <c r="BH648">
        <v>0</v>
      </c>
      <c r="BI648">
        <v>0</v>
      </c>
      <c r="BJ648">
        <v>26</v>
      </c>
      <c r="BK648">
        <v>0</v>
      </c>
      <c r="BL648">
        <v>0</v>
      </c>
      <c r="BM648">
        <v>0</v>
      </c>
      <c r="BN648">
        <v>0</v>
      </c>
      <c r="BO648">
        <v>0</v>
      </c>
      <c r="BP648">
        <v>0</v>
      </c>
      <c r="BQ648">
        <v>0</v>
      </c>
      <c r="BR648">
        <v>0</v>
      </c>
      <c r="BS648">
        <v>0</v>
      </c>
      <c r="BT648">
        <v>0</v>
      </c>
      <c r="BU648">
        <v>0</v>
      </c>
      <c r="BV648">
        <v>0</v>
      </c>
      <c r="BW648">
        <v>0</v>
      </c>
      <c r="BX648">
        <v>0</v>
      </c>
      <c r="BY648">
        <v>113.5</v>
      </c>
    </row>
    <row r="649" spans="1:77" hidden="1" x14ac:dyDescent="0.25">
      <c r="A649" t="str">
        <f t="shared" si="20"/>
        <v>201227 Kulturális, sport-, művészeti és vallási foglalkozások (felsőfokú képzettséghez kapcsolódó)I6 Gimnázium</v>
      </c>
      <c r="B649" t="str">
        <f t="shared" si="21"/>
        <v>201227 Kulturális, sport-, művészeti és vallási foglalkozások (felsőfokú képzettséghez kapcsolódó)I6 Gimnázium</v>
      </c>
      <c r="C649">
        <v>4000</v>
      </c>
      <c r="D649" t="s">
        <v>168</v>
      </c>
      <c r="E649" t="s">
        <v>169</v>
      </c>
      <c r="F649" s="4" t="s">
        <v>171</v>
      </c>
      <c r="G649">
        <v>0</v>
      </c>
      <c r="H649" t="s">
        <v>162</v>
      </c>
      <c r="I649">
        <v>625</v>
      </c>
      <c r="J649">
        <v>14</v>
      </c>
      <c r="K649" t="s">
        <v>121</v>
      </c>
      <c r="L649" t="s">
        <v>122</v>
      </c>
      <c r="M649">
        <v>0</v>
      </c>
      <c r="N649">
        <v>0</v>
      </c>
      <c r="O649">
        <v>0</v>
      </c>
      <c r="P649">
        <v>0</v>
      </c>
      <c r="Q649">
        <v>0</v>
      </c>
      <c r="R649">
        <v>0</v>
      </c>
      <c r="S649">
        <v>0</v>
      </c>
      <c r="T649">
        <v>0</v>
      </c>
      <c r="U649">
        <v>0</v>
      </c>
      <c r="V649">
        <v>11</v>
      </c>
      <c r="W649">
        <v>0</v>
      </c>
      <c r="X649">
        <v>0</v>
      </c>
      <c r="Y649">
        <v>4</v>
      </c>
      <c r="Z649">
        <v>0</v>
      </c>
      <c r="AA649">
        <v>0</v>
      </c>
      <c r="AB649">
        <v>0</v>
      </c>
      <c r="AC649">
        <v>0</v>
      </c>
      <c r="AD649">
        <v>0</v>
      </c>
      <c r="AE649">
        <v>0</v>
      </c>
      <c r="AF649">
        <v>0</v>
      </c>
      <c r="AG649">
        <v>0</v>
      </c>
      <c r="AH649">
        <v>0</v>
      </c>
      <c r="AI649">
        <v>0</v>
      </c>
      <c r="AJ649">
        <v>0</v>
      </c>
      <c r="AK649">
        <v>0</v>
      </c>
      <c r="AL649">
        <v>0</v>
      </c>
      <c r="AM649">
        <v>10</v>
      </c>
      <c r="AN649">
        <v>0</v>
      </c>
      <c r="AO649">
        <v>8</v>
      </c>
      <c r="AP649">
        <v>35</v>
      </c>
      <c r="AQ649">
        <v>0</v>
      </c>
      <c r="AR649">
        <v>0</v>
      </c>
      <c r="AS649">
        <v>0</v>
      </c>
      <c r="AT649">
        <v>0</v>
      </c>
      <c r="AU649">
        <v>0</v>
      </c>
      <c r="AV649">
        <v>0</v>
      </c>
      <c r="AW649">
        <v>220</v>
      </c>
      <c r="AX649">
        <v>523.5</v>
      </c>
      <c r="AY649">
        <v>11</v>
      </c>
      <c r="AZ649">
        <v>65</v>
      </c>
      <c r="BA649">
        <v>0</v>
      </c>
      <c r="BB649">
        <v>0</v>
      </c>
      <c r="BC649">
        <v>0</v>
      </c>
      <c r="BD649">
        <v>0</v>
      </c>
      <c r="BE649">
        <v>0</v>
      </c>
      <c r="BF649">
        <v>0</v>
      </c>
      <c r="BG649">
        <v>0</v>
      </c>
      <c r="BH649">
        <v>0</v>
      </c>
      <c r="BI649">
        <v>0</v>
      </c>
      <c r="BJ649">
        <v>115</v>
      </c>
      <c r="BK649">
        <v>0</v>
      </c>
      <c r="BL649">
        <v>0</v>
      </c>
      <c r="BM649">
        <v>0</v>
      </c>
      <c r="BN649">
        <v>49.5</v>
      </c>
      <c r="BO649">
        <v>95</v>
      </c>
      <c r="BP649">
        <v>136.75</v>
      </c>
      <c r="BQ649">
        <v>12</v>
      </c>
      <c r="BR649">
        <v>13</v>
      </c>
      <c r="BS649">
        <v>512</v>
      </c>
      <c r="BT649">
        <v>83</v>
      </c>
      <c r="BU649">
        <v>0.75</v>
      </c>
      <c r="BV649">
        <v>0</v>
      </c>
      <c r="BW649">
        <v>19</v>
      </c>
      <c r="BX649">
        <v>0</v>
      </c>
      <c r="BY649">
        <v>1923.5</v>
      </c>
    </row>
    <row r="650" spans="1:77" hidden="1" x14ac:dyDescent="0.25">
      <c r="A650" t="str">
        <f t="shared" si="20"/>
        <v>201229 Egyéb magasan képzett ügyintézőkI6 Gimnázium</v>
      </c>
      <c r="B650" t="str">
        <f t="shared" si="21"/>
        <v>201229 Egyéb magasan képzett ügyintézőkI6 Gimnázium</v>
      </c>
      <c r="C650">
        <v>4001</v>
      </c>
      <c r="D650" t="s">
        <v>168</v>
      </c>
      <c r="E650" t="s">
        <v>169</v>
      </c>
      <c r="F650" s="4" t="s">
        <v>171</v>
      </c>
      <c r="G650">
        <v>0</v>
      </c>
      <c r="H650" t="s">
        <v>162</v>
      </c>
      <c r="I650">
        <v>626</v>
      </c>
      <c r="J650">
        <v>15</v>
      </c>
      <c r="K650" t="s">
        <v>81</v>
      </c>
      <c r="L650" t="s">
        <v>123</v>
      </c>
      <c r="M650">
        <v>0</v>
      </c>
      <c r="N650">
        <v>0</v>
      </c>
      <c r="O650">
        <v>0</v>
      </c>
      <c r="P650">
        <v>0</v>
      </c>
      <c r="Q650">
        <v>0</v>
      </c>
      <c r="R650">
        <v>0</v>
      </c>
      <c r="S650">
        <v>0</v>
      </c>
      <c r="T650">
        <v>0</v>
      </c>
      <c r="U650">
        <v>0</v>
      </c>
      <c r="V650">
        <v>0</v>
      </c>
      <c r="W650">
        <v>0</v>
      </c>
      <c r="X650">
        <v>0</v>
      </c>
      <c r="Y650">
        <v>0</v>
      </c>
      <c r="Z650">
        <v>0</v>
      </c>
      <c r="AA650">
        <v>0</v>
      </c>
      <c r="AB650">
        <v>0</v>
      </c>
      <c r="AC650">
        <v>0</v>
      </c>
      <c r="AD650">
        <v>0</v>
      </c>
      <c r="AE650">
        <v>0</v>
      </c>
      <c r="AF650">
        <v>0</v>
      </c>
      <c r="AG650">
        <v>0</v>
      </c>
      <c r="AH650">
        <v>0</v>
      </c>
      <c r="AI650">
        <v>0</v>
      </c>
      <c r="AJ650">
        <v>0</v>
      </c>
      <c r="AK650">
        <v>0</v>
      </c>
      <c r="AL650">
        <v>0</v>
      </c>
      <c r="AM650">
        <v>0</v>
      </c>
      <c r="AN650">
        <v>0</v>
      </c>
      <c r="AO650">
        <v>0</v>
      </c>
      <c r="AP650">
        <v>0</v>
      </c>
      <c r="AQ650">
        <v>0</v>
      </c>
      <c r="AR650">
        <v>0</v>
      </c>
      <c r="AS650">
        <v>0</v>
      </c>
      <c r="AT650">
        <v>0</v>
      </c>
      <c r="AU650">
        <v>0</v>
      </c>
      <c r="AV650">
        <v>0</v>
      </c>
      <c r="AW650">
        <v>0</v>
      </c>
      <c r="AX650">
        <v>0</v>
      </c>
      <c r="AY650">
        <v>0</v>
      </c>
      <c r="AZ650">
        <v>0</v>
      </c>
      <c r="BA650">
        <v>0</v>
      </c>
      <c r="BB650">
        <v>0</v>
      </c>
      <c r="BC650">
        <v>0</v>
      </c>
      <c r="BD650">
        <v>0</v>
      </c>
      <c r="BE650">
        <v>0</v>
      </c>
      <c r="BF650">
        <v>0</v>
      </c>
      <c r="BG650">
        <v>0</v>
      </c>
      <c r="BH650">
        <v>0</v>
      </c>
      <c r="BI650">
        <v>0</v>
      </c>
      <c r="BJ650">
        <v>0</v>
      </c>
      <c r="BK650">
        <v>0</v>
      </c>
      <c r="BL650">
        <v>0</v>
      </c>
      <c r="BM650">
        <v>0</v>
      </c>
      <c r="BN650">
        <v>0</v>
      </c>
      <c r="BO650">
        <v>1</v>
      </c>
      <c r="BP650">
        <v>0</v>
      </c>
      <c r="BQ650">
        <v>0</v>
      </c>
      <c r="BR650">
        <v>0</v>
      </c>
      <c r="BS650">
        <v>0</v>
      </c>
      <c r="BT650">
        <v>0</v>
      </c>
      <c r="BU650">
        <v>0</v>
      </c>
      <c r="BV650">
        <v>0</v>
      </c>
      <c r="BW650">
        <v>0</v>
      </c>
      <c r="BX650">
        <v>0</v>
      </c>
      <c r="BY650">
        <v>1</v>
      </c>
    </row>
    <row r="651" spans="1:77" hidden="1" x14ac:dyDescent="0.25">
      <c r="A651" t="str">
        <f t="shared" si="20"/>
        <v>201231 Technikusok és hasonló műszaki foglalkozásokI6 Gimnázium</v>
      </c>
      <c r="B651" t="str">
        <f t="shared" si="21"/>
        <v>201231 Technikusok és hasonló műszaki foglalkozásokI6 Gimnázium</v>
      </c>
      <c r="C651">
        <v>4002</v>
      </c>
      <c r="D651" t="s">
        <v>168</v>
      </c>
      <c r="E651" t="s">
        <v>169</v>
      </c>
      <c r="F651" s="4" t="s">
        <v>171</v>
      </c>
      <c r="G651">
        <v>0</v>
      </c>
      <c r="H651" t="s">
        <v>162</v>
      </c>
      <c r="I651">
        <v>627</v>
      </c>
      <c r="J651">
        <v>16</v>
      </c>
      <c r="K651" t="s">
        <v>82</v>
      </c>
      <c r="L651" t="s">
        <v>83</v>
      </c>
      <c r="M651">
        <v>117</v>
      </c>
      <c r="N651">
        <v>47</v>
      </c>
      <c r="O651">
        <v>0</v>
      </c>
      <c r="P651">
        <v>25</v>
      </c>
      <c r="Q651">
        <v>254</v>
      </c>
      <c r="R651">
        <v>157</v>
      </c>
      <c r="S651">
        <v>53</v>
      </c>
      <c r="T651">
        <v>41</v>
      </c>
      <c r="U651">
        <v>95.25</v>
      </c>
      <c r="V651">
        <v>51</v>
      </c>
      <c r="W651">
        <v>85.5</v>
      </c>
      <c r="X651">
        <v>315</v>
      </c>
      <c r="Y651">
        <v>167</v>
      </c>
      <c r="Z651">
        <v>76</v>
      </c>
      <c r="AA651">
        <v>106</v>
      </c>
      <c r="AB651">
        <v>251.5</v>
      </c>
      <c r="AC651">
        <v>899</v>
      </c>
      <c r="AD651">
        <v>272</v>
      </c>
      <c r="AE651">
        <v>327</v>
      </c>
      <c r="AF651">
        <v>338.5</v>
      </c>
      <c r="AG651">
        <v>70</v>
      </c>
      <c r="AH651">
        <v>175</v>
      </c>
      <c r="AI651">
        <v>71.5</v>
      </c>
      <c r="AJ651">
        <v>354.5</v>
      </c>
      <c r="AK651">
        <v>183</v>
      </c>
      <c r="AL651">
        <v>59.5</v>
      </c>
      <c r="AM651">
        <v>344.33333333333331</v>
      </c>
      <c r="AN651">
        <v>179</v>
      </c>
      <c r="AO651">
        <v>653</v>
      </c>
      <c r="AP651">
        <v>77</v>
      </c>
      <c r="AQ651">
        <v>1032.3333333333333</v>
      </c>
      <c r="AR651">
        <v>39</v>
      </c>
      <c r="AS651">
        <v>5</v>
      </c>
      <c r="AT651">
        <v>1453.5</v>
      </c>
      <c r="AU651">
        <v>89</v>
      </c>
      <c r="AV651">
        <v>38</v>
      </c>
      <c r="AW651">
        <v>32</v>
      </c>
      <c r="AX651">
        <v>75</v>
      </c>
      <c r="AY651">
        <v>280.2</v>
      </c>
      <c r="AZ651">
        <v>876</v>
      </c>
      <c r="BA651">
        <v>157</v>
      </c>
      <c r="BB651">
        <v>28</v>
      </c>
      <c r="BC651">
        <v>0</v>
      </c>
      <c r="BD651">
        <v>184.5</v>
      </c>
      <c r="BE651">
        <v>0</v>
      </c>
      <c r="BF651">
        <v>65.25</v>
      </c>
      <c r="BG651">
        <v>583</v>
      </c>
      <c r="BH651">
        <v>131.66666666666666</v>
      </c>
      <c r="BI651">
        <v>56</v>
      </c>
      <c r="BJ651">
        <v>71</v>
      </c>
      <c r="BK651">
        <v>27</v>
      </c>
      <c r="BL651">
        <v>235</v>
      </c>
      <c r="BM651">
        <v>0</v>
      </c>
      <c r="BN651">
        <v>189</v>
      </c>
      <c r="BO651">
        <v>626</v>
      </c>
      <c r="BP651">
        <v>620.25</v>
      </c>
      <c r="BQ651">
        <v>135.5</v>
      </c>
      <c r="BR651">
        <v>34</v>
      </c>
      <c r="BS651">
        <v>292</v>
      </c>
      <c r="BT651">
        <v>32.5</v>
      </c>
      <c r="BU651">
        <v>0</v>
      </c>
      <c r="BV651">
        <v>162.5</v>
      </c>
      <c r="BW651">
        <v>25</v>
      </c>
      <c r="BX651">
        <v>0</v>
      </c>
      <c r="BY651">
        <v>13419.783333333333</v>
      </c>
    </row>
    <row r="652" spans="1:77" hidden="1" x14ac:dyDescent="0.25">
      <c r="A652" t="str">
        <f t="shared" si="20"/>
        <v>201232 Szakmai irányítók, felügyelőkI6 Gimnázium</v>
      </c>
      <c r="B652" t="str">
        <f t="shared" si="21"/>
        <v>201232 Szakmai irányítók, felügyelőkI6 Gimnázium</v>
      </c>
      <c r="C652">
        <v>4003</v>
      </c>
      <c r="D652" t="s">
        <v>168</v>
      </c>
      <c r="E652" t="s">
        <v>169</v>
      </c>
      <c r="F652" s="4" t="s">
        <v>171</v>
      </c>
      <c r="G652">
        <v>0</v>
      </c>
      <c r="H652" t="s">
        <v>162</v>
      </c>
      <c r="I652">
        <v>628</v>
      </c>
      <c r="J652">
        <v>17</v>
      </c>
      <c r="K652" t="s">
        <v>84</v>
      </c>
      <c r="L652" t="s">
        <v>124</v>
      </c>
      <c r="M652">
        <v>0</v>
      </c>
      <c r="N652">
        <v>0</v>
      </c>
      <c r="O652">
        <v>0</v>
      </c>
      <c r="P652">
        <v>6</v>
      </c>
      <c r="Q652">
        <v>58</v>
      </c>
      <c r="R652">
        <v>24</v>
      </c>
      <c r="S652">
        <v>6</v>
      </c>
      <c r="T652">
        <v>23</v>
      </c>
      <c r="U652">
        <v>0</v>
      </c>
      <c r="V652">
        <v>0</v>
      </c>
      <c r="W652">
        <v>0</v>
      </c>
      <c r="X652">
        <v>48</v>
      </c>
      <c r="Y652">
        <v>77.5</v>
      </c>
      <c r="Z652">
        <v>0</v>
      </c>
      <c r="AA652">
        <v>0</v>
      </c>
      <c r="AB652">
        <v>6</v>
      </c>
      <c r="AC652">
        <v>43</v>
      </c>
      <c r="AD652">
        <v>0</v>
      </c>
      <c r="AE652">
        <v>0</v>
      </c>
      <c r="AF652">
        <v>0</v>
      </c>
      <c r="AG652">
        <v>0</v>
      </c>
      <c r="AH652">
        <v>0</v>
      </c>
      <c r="AI652">
        <v>0</v>
      </c>
      <c r="AJ652">
        <v>11</v>
      </c>
      <c r="AK652">
        <v>9</v>
      </c>
      <c r="AL652">
        <v>0</v>
      </c>
      <c r="AM652">
        <v>94</v>
      </c>
      <c r="AN652">
        <v>20.5</v>
      </c>
      <c r="AO652">
        <v>37</v>
      </c>
      <c r="AP652">
        <v>24.75</v>
      </c>
      <c r="AQ652">
        <v>61.333333333333329</v>
      </c>
      <c r="AR652">
        <v>0</v>
      </c>
      <c r="AS652">
        <v>0</v>
      </c>
      <c r="AT652">
        <v>24</v>
      </c>
      <c r="AU652">
        <v>0</v>
      </c>
      <c r="AV652">
        <v>55.25</v>
      </c>
      <c r="AW652">
        <v>7</v>
      </c>
      <c r="AX652">
        <v>36</v>
      </c>
      <c r="AY652">
        <v>0</v>
      </c>
      <c r="AZ652">
        <v>21</v>
      </c>
      <c r="BA652">
        <v>0</v>
      </c>
      <c r="BB652">
        <v>22</v>
      </c>
      <c r="BC652">
        <v>49.5</v>
      </c>
      <c r="BD652">
        <v>93.5</v>
      </c>
      <c r="BE652">
        <v>0</v>
      </c>
      <c r="BF652">
        <v>0</v>
      </c>
      <c r="BG652">
        <v>1</v>
      </c>
      <c r="BH652">
        <v>5.1666666666666661</v>
      </c>
      <c r="BI652">
        <v>0</v>
      </c>
      <c r="BJ652">
        <v>0</v>
      </c>
      <c r="BK652">
        <v>0</v>
      </c>
      <c r="BL652">
        <v>1</v>
      </c>
      <c r="BM652">
        <v>0</v>
      </c>
      <c r="BN652">
        <v>19</v>
      </c>
      <c r="BO652">
        <v>68</v>
      </c>
      <c r="BP652">
        <v>28.75</v>
      </c>
      <c r="BQ652">
        <v>46</v>
      </c>
      <c r="BR652">
        <v>66</v>
      </c>
      <c r="BS652">
        <v>1</v>
      </c>
      <c r="BT652">
        <v>0</v>
      </c>
      <c r="BU652">
        <v>9.5</v>
      </c>
      <c r="BV652">
        <v>0</v>
      </c>
      <c r="BW652">
        <v>5</v>
      </c>
      <c r="BX652">
        <v>0</v>
      </c>
      <c r="BY652">
        <v>1107.75</v>
      </c>
    </row>
    <row r="653" spans="1:77" hidden="1" x14ac:dyDescent="0.25">
      <c r="A653" t="str">
        <f t="shared" si="20"/>
        <v>201233 Egészségügyi foglalkozásokI6 Gimnázium</v>
      </c>
      <c r="B653" t="str">
        <f t="shared" si="21"/>
        <v>201233 Egészségügyi foglalkozásokI6 Gimnázium</v>
      </c>
      <c r="C653">
        <v>4004</v>
      </c>
      <c r="D653" t="s">
        <v>168</v>
      </c>
      <c r="E653" t="s">
        <v>169</v>
      </c>
      <c r="F653" s="4" t="s">
        <v>171</v>
      </c>
      <c r="G653">
        <v>0</v>
      </c>
      <c r="H653" t="s">
        <v>162</v>
      </c>
      <c r="I653">
        <v>629</v>
      </c>
      <c r="J653">
        <v>18</v>
      </c>
      <c r="K653" t="s">
        <v>85</v>
      </c>
      <c r="L653" t="s">
        <v>125</v>
      </c>
      <c r="M653">
        <v>39.25</v>
      </c>
      <c r="N653">
        <v>15.75</v>
      </c>
      <c r="O653">
        <v>0</v>
      </c>
      <c r="P653">
        <v>0</v>
      </c>
      <c r="Q653">
        <v>72</v>
      </c>
      <c r="R653">
        <v>11</v>
      </c>
      <c r="S653">
        <v>0</v>
      </c>
      <c r="T653">
        <v>0</v>
      </c>
      <c r="U653">
        <v>34.5</v>
      </c>
      <c r="V653">
        <v>0</v>
      </c>
      <c r="W653">
        <v>5</v>
      </c>
      <c r="X653">
        <v>1</v>
      </c>
      <c r="Y653">
        <v>9</v>
      </c>
      <c r="Z653">
        <v>0</v>
      </c>
      <c r="AA653">
        <v>0</v>
      </c>
      <c r="AB653">
        <v>0</v>
      </c>
      <c r="AC653">
        <v>36.75</v>
      </c>
      <c r="AD653">
        <v>5.5</v>
      </c>
      <c r="AE653">
        <v>33</v>
      </c>
      <c r="AF653">
        <v>7</v>
      </c>
      <c r="AG653">
        <v>0</v>
      </c>
      <c r="AH653">
        <v>230.75</v>
      </c>
      <c r="AI653">
        <v>5.5</v>
      </c>
      <c r="AJ653">
        <v>0</v>
      </c>
      <c r="AK653">
        <v>0</v>
      </c>
      <c r="AL653">
        <v>0</v>
      </c>
      <c r="AM653">
        <v>86</v>
      </c>
      <c r="AN653">
        <v>49.5</v>
      </c>
      <c r="AO653">
        <v>271.75</v>
      </c>
      <c r="AP653">
        <v>2449</v>
      </c>
      <c r="AQ653">
        <v>71</v>
      </c>
      <c r="AR653">
        <v>6.5</v>
      </c>
      <c r="AS653">
        <v>0</v>
      </c>
      <c r="AT653">
        <v>8</v>
      </c>
      <c r="AU653">
        <v>0</v>
      </c>
      <c r="AV653">
        <v>85.5</v>
      </c>
      <c r="AW653">
        <v>0</v>
      </c>
      <c r="AX653">
        <v>15.25</v>
      </c>
      <c r="AY653">
        <v>12.25</v>
      </c>
      <c r="AZ653">
        <v>0</v>
      </c>
      <c r="BA653">
        <v>21</v>
      </c>
      <c r="BB653">
        <v>0</v>
      </c>
      <c r="BC653">
        <v>51</v>
      </c>
      <c r="BD653">
        <v>57.5</v>
      </c>
      <c r="BE653">
        <v>0</v>
      </c>
      <c r="BF653">
        <v>88.5</v>
      </c>
      <c r="BG653">
        <v>22</v>
      </c>
      <c r="BH653">
        <v>55.5</v>
      </c>
      <c r="BI653">
        <v>49.5</v>
      </c>
      <c r="BJ653">
        <v>98</v>
      </c>
      <c r="BK653">
        <v>0</v>
      </c>
      <c r="BL653">
        <v>41</v>
      </c>
      <c r="BM653">
        <v>0</v>
      </c>
      <c r="BN653">
        <v>35.75</v>
      </c>
      <c r="BO653">
        <v>346</v>
      </c>
      <c r="BP653">
        <v>2086.75</v>
      </c>
      <c r="BQ653">
        <v>12191</v>
      </c>
      <c r="BR653">
        <v>879</v>
      </c>
      <c r="BS653">
        <v>2</v>
      </c>
      <c r="BT653">
        <v>18</v>
      </c>
      <c r="BU653">
        <v>21.25</v>
      </c>
      <c r="BV653">
        <v>24.75</v>
      </c>
      <c r="BW653">
        <v>233.5</v>
      </c>
      <c r="BX653">
        <v>0</v>
      </c>
      <c r="BY653">
        <v>19882.75</v>
      </c>
    </row>
    <row r="654" spans="1:77" hidden="1" x14ac:dyDescent="0.25">
      <c r="A654" t="str">
        <f t="shared" si="20"/>
        <v>201234 Oktatási asszisztensekI6 Gimnázium</v>
      </c>
      <c r="B654" t="str">
        <f t="shared" si="21"/>
        <v>201234 Oktatási asszisztensekI6 Gimnázium</v>
      </c>
      <c r="C654">
        <v>4005</v>
      </c>
      <c r="D654" t="s">
        <v>168</v>
      </c>
      <c r="E654" t="s">
        <v>169</v>
      </c>
      <c r="F654" s="4" t="s">
        <v>171</v>
      </c>
      <c r="G654">
        <v>0</v>
      </c>
      <c r="H654" t="s">
        <v>162</v>
      </c>
      <c r="I654">
        <v>630</v>
      </c>
      <c r="J654">
        <v>19</v>
      </c>
      <c r="K654" t="s">
        <v>86</v>
      </c>
      <c r="L654" t="s">
        <v>126</v>
      </c>
      <c r="M654">
        <v>0</v>
      </c>
      <c r="N654">
        <v>0</v>
      </c>
      <c r="O654">
        <v>0</v>
      </c>
      <c r="P654">
        <v>0</v>
      </c>
      <c r="Q654">
        <v>0</v>
      </c>
      <c r="R654">
        <v>0</v>
      </c>
      <c r="S654">
        <v>0</v>
      </c>
      <c r="T654">
        <v>0</v>
      </c>
      <c r="U654">
        <v>0</v>
      </c>
      <c r="V654">
        <v>0</v>
      </c>
      <c r="W654">
        <v>0</v>
      </c>
      <c r="X654">
        <v>0</v>
      </c>
      <c r="Y654">
        <v>0</v>
      </c>
      <c r="Z654">
        <v>10</v>
      </c>
      <c r="AA654">
        <v>0</v>
      </c>
      <c r="AB654">
        <v>0</v>
      </c>
      <c r="AC654">
        <v>0</v>
      </c>
      <c r="AD654">
        <v>0</v>
      </c>
      <c r="AE654">
        <v>0</v>
      </c>
      <c r="AF654">
        <v>0</v>
      </c>
      <c r="AG654">
        <v>0</v>
      </c>
      <c r="AH654">
        <v>0</v>
      </c>
      <c r="AI654">
        <v>0</v>
      </c>
      <c r="AJ654">
        <v>0</v>
      </c>
      <c r="AK654">
        <v>0</v>
      </c>
      <c r="AL654">
        <v>0</v>
      </c>
      <c r="AM654">
        <v>0</v>
      </c>
      <c r="AN654">
        <v>0</v>
      </c>
      <c r="AO654">
        <v>0</v>
      </c>
      <c r="AP654">
        <v>0</v>
      </c>
      <c r="AQ654">
        <v>0</v>
      </c>
      <c r="AR654">
        <v>0</v>
      </c>
      <c r="AS654">
        <v>0</v>
      </c>
      <c r="AT654">
        <v>0</v>
      </c>
      <c r="AU654">
        <v>0</v>
      </c>
      <c r="AV654">
        <v>1</v>
      </c>
      <c r="AW654">
        <v>0</v>
      </c>
      <c r="AX654">
        <v>0</v>
      </c>
      <c r="AY654">
        <v>0</v>
      </c>
      <c r="AZ654">
        <v>0</v>
      </c>
      <c r="BA654">
        <v>0</v>
      </c>
      <c r="BB654">
        <v>0</v>
      </c>
      <c r="BC654">
        <v>0</v>
      </c>
      <c r="BD654">
        <v>4</v>
      </c>
      <c r="BE654">
        <v>0</v>
      </c>
      <c r="BF654">
        <v>30</v>
      </c>
      <c r="BG654">
        <v>0</v>
      </c>
      <c r="BH654">
        <v>0</v>
      </c>
      <c r="BI654">
        <v>0</v>
      </c>
      <c r="BJ654">
        <v>1</v>
      </c>
      <c r="BK654">
        <v>0</v>
      </c>
      <c r="BL654">
        <v>0</v>
      </c>
      <c r="BM654">
        <v>0</v>
      </c>
      <c r="BN654">
        <v>2</v>
      </c>
      <c r="BO654">
        <v>48</v>
      </c>
      <c r="BP654">
        <v>833</v>
      </c>
      <c r="BQ654">
        <v>6</v>
      </c>
      <c r="BR654">
        <v>101.5</v>
      </c>
      <c r="BS654">
        <v>3</v>
      </c>
      <c r="BT654">
        <v>2.1666666666666665</v>
      </c>
      <c r="BU654">
        <v>6.5</v>
      </c>
      <c r="BV654">
        <v>0</v>
      </c>
      <c r="BW654">
        <v>0</v>
      </c>
      <c r="BX654">
        <v>0</v>
      </c>
      <c r="BY654">
        <v>1048.1666666666667</v>
      </c>
    </row>
    <row r="655" spans="1:77" hidden="1" x14ac:dyDescent="0.25">
      <c r="A655" t="str">
        <f t="shared" si="20"/>
        <v>201235 Szociális gondozási és munkaerő-piaci szolgáltatási foglalkozásokI6 Gimnázium</v>
      </c>
      <c r="B655" t="str">
        <f t="shared" si="21"/>
        <v>201235 Szociális gondozási és munkaerő-piaci szolgáltatási foglalkozásokI6 Gimnázium</v>
      </c>
      <c r="C655">
        <v>4006</v>
      </c>
      <c r="D655" t="s">
        <v>168</v>
      </c>
      <c r="E655" t="s">
        <v>169</v>
      </c>
      <c r="F655" s="4" t="s">
        <v>171</v>
      </c>
      <c r="G655">
        <v>0</v>
      </c>
      <c r="H655" t="s">
        <v>162</v>
      </c>
      <c r="I655">
        <v>631</v>
      </c>
      <c r="J655">
        <v>20</v>
      </c>
      <c r="K655" t="s">
        <v>87</v>
      </c>
      <c r="L655" t="s">
        <v>127</v>
      </c>
      <c r="M655">
        <v>0</v>
      </c>
      <c r="N655">
        <v>0</v>
      </c>
      <c r="O655">
        <v>0</v>
      </c>
      <c r="P655">
        <v>0</v>
      </c>
      <c r="Q655">
        <v>0</v>
      </c>
      <c r="R655">
        <v>5</v>
      </c>
      <c r="S655">
        <v>0</v>
      </c>
      <c r="T655">
        <v>0</v>
      </c>
      <c r="U655">
        <v>0</v>
      </c>
      <c r="V655">
        <v>0</v>
      </c>
      <c r="W655">
        <v>0</v>
      </c>
      <c r="X655">
        <v>0</v>
      </c>
      <c r="Y655">
        <v>0</v>
      </c>
      <c r="Z655">
        <v>0</v>
      </c>
      <c r="AA655">
        <v>0</v>
      </c>
      <c r="AB655">
        <v>1</v>
      </c>
      <c r="AC655">
        <v>0</v>
      </c>
      <c r="AD655">
        <v>0</v>
      </c>
      <c r="AE655">
        <v>0</v>
      </c>
      <c r="AF655">
        <v>0</v>
      </c>
      <c r="AG655">
        <v>0</v>
      </c>
      <c r="AH655">
        <v>0</v>
      </c>
      <c r="AI655">
        <v>0</v>
      </c>
      <c r="AJ655">
        <v>0</v>
      </c>
      <c r="AK655">
        <v>0</v>
      </c>
      <c r="AL655">
        <v>0</v>
      </c>
      <c r="AM655">
        <v>0</v>
      </c>
      <c r="AN655">
        <v>8.5</v>
      </c>
      <c r="AO655">
        <v>11</v>
      </c>
      <c r="AP655">
        <v>0</v>
      </c>
      <c r="AQ655">
        <v>22</v>
      </c>
      <c r="AR655">
        <v>0</v>
      </c>
      <c r="AS655">
        <v>0</v>
      </c>
      <c r="AT655">
        <v>0</v>
      </c>
      <c r="AU655">
        <v>0</v>
      </c>
      <c r="AV655">
        <v>10</v>
      </c>
      <c r="AW655">
        <v>0</v>
      </c>
      <c r="AX655">
        <v>0</v>
      </c>
      <c r="AY655">
        <v>6</v>
      </c>
      <c r="AZ655">
        <v>0</v>
      </c>
      <c r="BA655">
        <v>0</v>
      </c>
      <c r="BB655">
        <v>11</v>
      </c>
      <c r="BC655">
        <v>0</v>
      </c>
      <c r="BD655">
        <v>0</v>
      </c>
      <c r="BE655">
        <v>0</v>
      </c>
      <c r="BF655">
        <v>1</v>
      </c>
      <c r="BG655">
        <v>0</v>
      </c>
      <c r="BH655">
        <v>0</v>
      </c>
      <c r="BI655">
        <v>0</v>
      </c>
      <c r="BJ655">
        <v>0</v>
      </c>
      <c r="BK655">
        <v>0</v>
      </c>
      <c r="BL655">
        <v>3</v>
      </c>
      <c r="BM655">
        <v>0</v>
      </c>
      <c r="BN655">
        <v>32.5</v>
      </c>
      <c r="BO655">
        <v>596</v>
      </c>
      <c r="BP655">
        <v>983.5</v>
      </c>
      <c r="BQ655">
        <v>161</v>
      </c>
      <c r="BR655">
        <v>4553.5</v>
      </c>
      <c r="BS655">
        <v>2</v>
      </c>
      <c r="BT655">
        <v>3</v>
      </c>
      <c r="BU655">
        <v>75.5</v>
      </c>
      <c r="BV655">
        <v>0</v>
      </c>
      <c r="BW655">
        <v>0</v>
      </c>
      <c r="BX655">
        <v>0</v>
      </c>
      <c r="BY655">
        <v>6485.5</v>
      </c>
    </row>
    <row r="656" spans="1:77" hidden="1" x14ac:dyDescent="0.25">
      <c r="A656" t="str">
        <f t="shared" si="20"/>
        <v>201236 Üzleti jellegű szolgáltatások ügyintézői, hatósági ügyintézők, ügynökökI6 Gimnázium</v>
      </c>
      <c r="B656" t="str">
        <f t="shared" si="21"/>
        <v>201236 Üzleti jellegű szolgáltatások ügyintézői, hatósági ügyintézők, ügynökökI6 Gimnázium</v>
      </c>
      <c r="C656">
        <v>4007</v>
      </c>
      <c r="D656" t="s">
        <v>168</v>
      </c>
      <c r="E656" t="s">
        <v>169</v>
      </c>
      <c r="F656" s="4" t="s">
        <v>171</v>
      </c>
      <c r="G656">
        <v>0</v>
      </c>
      <c r="H656" t="s">
        <v>162</v>
      </c>
      <c r="I656">
        <v>632</v>
      </c>
      <c r="J656">
        <v>21</v>
      </c>
      <c r="K656" t="s">
        <v>88</v>
      </c>
      <c r="L656" t="s">
        <v>128</v>
      </c>
      <c r="M656">
        <v>198</v>
      </c>
      <c r="N656">
        <v>67.5</v>
      </c>
      <c r="O656">
        <v>56</v>
      </c>
      <c r="P656">
        <v>65</v>
      </c>
      <c r="Q656">
        <v>1082</v>
      </c>
      <c r="R656">
        <v>136</v>
      </c>
      <c r="S656">
        <v>60</v>
      </c>
      <c r="T656">
        <v>65</v>
      </c>
      <c r="U656">
        <v>284</v>
      </c>
      <c r="V656">
        <v>43</v>
      </c>
      <c r="W656">
        <v>178</v>
      </c>
      <c r="X656">
        <v>83</v>
      </c>
      <c r="Y656">
        <v>186</v>
      </c>
      <c r="Z656">
        <v>126</v>
      </c>
      <c r="AA656">
        <v>76</v>
      </c>
      <c r="AB656">
        <v>222.4</v>
      </c>
      <c r="AC656">
        <v>364</v>
      </c>
      <c r="AD656">
        <v>189</v>
      </c>
      <c r="AE656">
        <v>355</v>
      </c>
      <c r="AF656">
        <v>106.5</v>
      </c>
      <c r="AG656">
        <v>45</v>
      </c>
      <c r="AH656">
        <v>403.5</v>
      </c>
      <c r="AI656">
        <v>119</v>
      </c>
      <c r="AJ656">
        <v>359</v>
      </c>
      <c r="AK656">
        <v>112</v>
      </c>
      <c r="AL656">
        <v>265.5</v>
      </c>
      <c r="AM656">
        <v>870.7</v>
      </c>
      <c r="AN656">
        <v>909.5</v>
      </c>
      <c r="AO656">
        <v>4774.6000000000004</v>
      </c>
      <c r="AP656">
        <v>1657</v>
      </c>
      <c r="AQ656">
        <v>1378.7</v>
      </c>
      <c r="AR656">
        <v>10</v>
      </c>
      <c r="AS656">
        <v>55</v>
      </c>
      <c r="AT656">
        <v>1366.5</v>
      </c>
      <c r="AU656">
        <v>1614</v>
      </c>
      <c r="AV656">
        <v>355</v>
      </c>
      <c r="AW656">
        <v>417.1</v>
      </c>
      <c r="AX656">
        <v>192.5</v>
      </c>
      <c r="AY656">
        <v>1507</v>
      </c>
      <c r="AZ656">
        <v>416.6</v>
      </c>
      <c r="BA656">
        <v>3568.9</v>
      </c>
      <c r="BB656">
        <v>1680</v>
      </c>
      <c r="BC656">
        <v>869.1</v>
      </c>
      <c r="BD656">
        <v>927.1</v>
      </c>
      <c r="BE656">
        <v>0</v>
      </c>
      <c r="BF656">
        <v>1357.1</v>
      </c>
      <c r="BG656">
        <v>237.39999999999998</v>
      </c>
      <c r="BH656">
        <v>87</v>
      </c>
      <c r="BI656">
        <v>477.5</v>
      </c>
      <c r="BJ656">
        <v>202.5</v>
      </c>
      <c r="BK656">
        <v>156.5</v>
      </c>
      <c r="BL656">
        <v>226.5</v>
      </c>
      <c r="BM656">
        <v>338.6</v>
      </c>
      <c r="BN656">
        <v>1084.9000000000001</v>
      </c>
      <c r="BO656">
        <v>3693</v>
      </c>
      <c r="BP656">
        <v>1749</v>
      </c>
      <c r="BQ656">
        <v>550.6</v>
      </c>
      <c r="BR656">
        <v>305</v>
      </c>
      <c r="BS656">
        <v>247.2</v>
      </c>
      <c r="BT656">
        <v>116.5</v>
      </c>
      <c r="BU656">
        <v>34.299999999999997</v>
      </c>
      <c r="BV656">
        <v>31.5</v>
      </c>
      <c r="BW656">
        <v>106.5</v>
      </c>
      <c r="BX656">
        <v>0</v>
      </c>
      <c r="BY656">
        <v>38817.299999999996</v>
      </c>
    </row>
    <row r="657" spans="1:77" hidden="1" x14ac:dyDescent="0.25">
      <c r="A657" t="str">
        <f t="shared" si="20"/>
        <v>201237 Művészeti, kulturális, sport- és vallási foglalkozásokI6 Gimnázium</v>
      </c>
      <c r="B657" t="str">
        <f t="shared" si="21"/>
        <v>201237 Művészeti, kulturális, sport- és vallási foglalkozásokI6 Gimnázium</v>
      </c>
      <c r="C657">
        <v>4008</v>
      </c>
      <c r="D657" t="s">
        <v>168</v>
      </c>
      <c r="E657" t="s">
        <v>169</v>
      </c>
      <c r="F657" s="4" t="s">
        <v>171</v>
      </c>
      <c r="G657">
        <v>0</v>
      </c>
      <c r="H657" t="s">
        <v>162</v>
      </c>
      <c r="I657">
        <v>633</v>
      </c>
      <c r="J657">
        <v>22</v>
      </c>
      <c r="K657" t="s">
        <v>89</v>
      </c>
      <c r="L657" t="s">
        <v>129</v>
      </c>
      <c r="M657">
        <v>0</v>
      </c>
      <c r="N657">
        <v>0</v>
      </c>
      <c r="O657">
        <v>0</v>
      </c>
      <c r="P657">
        <v>0</v>
      </c>
      <c r="Q657">
        <v>12</v>
      </c>
      <c r="R657">
        <v>15</v>
      </c>
      <c r="S657">
        <v>0</v>
      </c>
      <c r="T657">
        <v>21</v>
      </c>
      <c r="U657">
        <v>46.5</v>
      </c>
      <c r="V657">
        <v>0</v>
      </c>
      <c r="W657">
        <v>0</v>
      </c>
      <c r="X657">
        <v>0</v>
      </c>
      <c r="Y657">
        <v>0</v>
      </c>
      <c r="Z657">
        <v>0</v>
      </c>
      <c r="AA657">
        <v>0</v>
      </c>
      <c r="AB657">
        <v>0</v>
      </c>
      <c r="AC657">
        <v>0</v>
      </c>
      <c r="AD657">
        <v>0</v>
      </c>
      <c r="AE657">
        <v>0</v>
      </c>
      <c r="AF657">
        <v>0</v>
      </c>
      <c r="AG657">
        <v>0</v>
      </c>
      <c r="AH657">
        <v>13</v>
      </c>
      <c r="AI657">
        <v>0</v>
      </c>
      <c r="AJ657">
        <v>0</v>
      </c>
      <c r="AK657">
        <v>0</v>
      </c>
      <c r="AL657">
        <v>0</v>
      </c>
      <c r="AM657">
        <v>58</v>
      </c>
      <c r="AN657">
        <v>5.6666666666666661</v>
      </c>
      <c r="AO657">
        <v>5</v>
      </c>
      <c r="AP657">
        <v>194</v>
      </c>
      <c r="AQ657">
        <v>11</v>
      </c>
      <c r="AR657">
        <v>0</v>
      </c>
      <c r="AS657">
        <v>0</v>
      </c>
      <c r="AT657">
        <v>0</v>
      </c>
      <c r="AU657">
        <v>0</v>
      </c>
      <c r="AV657">
        <v>11</v>
      </c>
      <c r="AW657">
        <v>109.5</v>
      </c>
      <c r="AX657">
        <v>182.25</v>
      </c>
      <c r="AY657">
        <v>47</v>
      </c>
      <c r="AZ657">
        <v>11</v>
      </c>
      <c r="BA657">
        <v>0</v>
      </c>
      <c r="BB657">
        <v>0</v>
      </c>
      <c r="BC657">
        <v>0</v>
      </c>
      <c r="BD657">
        <v>0</v>
      </c>
      <c r="BE657">
        <v>0</v>
      </c>
      <c r="BF657">
        <v>0</v>
      </c>
      <c r="BG657">
        <v>0</v>
      </c>
      <c r="BH657">
        <v>1</v>
      </c>
      <c r="BI657">
        <v>64.5</v>
      </c>
      <c r="BJ657">
        <v>0</v>
      </c>
      <c r="BK657">
        <v>39</v>
      </c>
      <c r="BL657">
        <v>0</v>
      </c>
      <c r="BM657">
        <v>0</v>
      </c>
      <c r="BN657">
        <v>46</v>
      </c>
      <c r="BO657">
        <v>64</v>
      </c>
      <c r="BP657">
        <v>81.25</v>
      </c>
      <c r="BQ657">
        <v>6</v>
      </c>
      <c r="BR657">
        <v>2</v>
      </c>
      <c r="BS657">
        <v>632.83333333333337</v>
      </c>
      <c r="BT657">
        <v>227</v>
      </c>
      <c r="BU657">
        <v>0.75</v>
      </c>
      <c r="BV657">
        <v>0</v>
      </c>
      <c r="BW657">
        <v>67.5</v>
      </c>
      <c r="BX657">
        <v>0</v>
      </c>
      <c r="BY657">
        <v>1973.75</v>
      </c>
    </row>
    <row r="658" spans="1:77" hidden="1" x14ac:dyDescent="0.25">
      <c r="A658" t="str">
        <f t="shared" si="20"/>
        <v>201239 Egyéb ügyintézőkI6 Gimnázium</v>
      </c>
      <c r="B658" t="str">
        <f t="shared" si="21"/>
        <v>201239 Egyéb ügyintézőkI6 Gimnázium</v>
      </c>
      <c r="C658">
        <v>4009</v>
      </c>
      <c r="D658" t="s">
        <v>168</v>
      </c>
      <c r="E658" t="s">
        <v>169</v>
      </c>
      <c r="F658" s="4" t="s">
        <v>171</v>
      </c>
      <c r="G658">
        <v>0</v>
      </c>
      <c r="H658" t="s">
        <v>162</v>
      </c>
      <c r="I658">
        <v>634</v>
      </c>
      <c r="J658">
        <v>23</v>
      </c>
      <c r="K658" t="s">
        <v>90</v>
      </c>
      <c r="L658" t="s">
        <v>91</v>
      </c>
      <c r="M658">
        <v>46</v>
      </c>
      <c r="N658">
        <v>11</v>
      </c>
      <c r="O658">
        <v>8</v>
      </c>
      <c r="P658">
        <v>21</v>
      </c>
      <c r="Q658">
        <v>99</v>
      </c>
      <c r="R658">
        <v>40</v>
      </c>
      <c r="S658">
        <v>18.5</v>
      </c>
      <c r="T658">
        <v>46</v>
      </c>
      <c r="U658">
        <v>30.5</v>
      </c>
      <c r="V658">
        <v>32</v>
      </c>
      <c r="W658">
        <v>20</v>
      </c>
      <c r="X658">
        <v>18</v>
      </c>
      <c r="Y658">
        <v>24</v>
      </c>
      <c r="Z658">
        <v>25.5</v>
      </c>
      <c r="AA658">
        <v>25</v>
      </c>
      <c r="AB658">
        <v>70.599999999999994</v>
      </c>
      <c r="AC658">
        <v>214</v>
      </c>
      <c r="AD658">
        <v>36</v>
      </c>
      <c r="AE658">
        <v>15</v>
      </c>
      <c r="AF658">
        <v>47</v>
      </c>
      <c r="AG658">
        <v>0</v>
      </c>
      <c r="AH658">
        <v>32</v>
      </c>
      <c r="AI658">
        <v>52</v>
      </c>
      <c r="AJ658">
        <v>163</v>
      </c>
      <c r="AK658">
        <v>170</v>
      </c>
      <c r="AL658">
        <v>61</v>
      </c>
      <c r="AM658">
        <v>235.8</v>
      </c>
      <c r="AN658">
        <v>84</v>
      </c>
      <c r="AO658">
        <v>547.4</v>
      </c>
      <c r="AP658">
        <v>344.5</v>
      </c>
      <c r="AQ658">
        <v>179.3</v>
      </c>
      <c r="AR658">
        <v>0</v>
      </c>
      <c r="AS658">
        <v>11</v>
      </c>
      <c r="AT658">
        <v>404.5</v>
      </c>
      <c r="AU658">
        <v>111</v>
      </c>
      <c r="AV658">
        <v>99</v>
      </c>
      <c r="AW658">
        <v>67.400000000000006</v>
      </c>
      <c r="AX658">
        <v>52</v>
      </c>
      <c r="AY658">
        <v>315</v>
      </c>
      <c r="AZ658">
        <v>213.9</v>
      </c>
      <c r="BA658">
        <v>380.1</v>
      </c>
      <c r="BB658">
        <v>169</v>
      </c>
      <c r="BC658">
        <v>79.900000000000006</v>
      </c>
      <c r="BD658">
        <v>152.9</v>
      </c>
      <c r="BE658">
        <v>0</v>
      </c>
      <c r="BF658">
        <v>221.4</v>
      </c>
      <c r="BG658">
        <v>126.6</v>
      </c>
      <c r="BH658">
        <v>31</v>
      </c>
      <c r="BI658">
        <v>92.5</v>
      </c>
      <c r="BJ658">
        <v>183.5</v>
      </c>
      <c r="BK658">
        <v>54</v>
      </c>
      <c r="BL658">
        <v>160</v>
      </c>
      <c r="BM658">
        <v>31.900000000000002</v>
      </c>
      <c r="BN658">
        <v>401.6</v>
      </c>
      <c r="BO658">
        <v>8298</v>
      </c>
      <c r="BP658">
        <v>1527</v>
      </c>
      <c r="BQ658">
        <v>424.9</v>
      </c>
      <c r="BR658">
        <v>242</v>
      </c>
      <c r="BS658">
        <v>219.3</v>
      </c>
      <c r="BT658">
        <v>43</v>
      </c>
      <c r="BU658">
        <v>106.2</v>
      </c>
      <c r="BV658">
        <v>22.5</v>
      </c>
      <c r="BW658">
        <v>11</v>
      </c>
      <c r="BX658">
        <v>0</v>
      </c>
      <c r="BY658">
        <v>16968.199999999997</v>
      </c>
    </row>
    <row r="659" spans="1:77" hidden="1" x14ac:dyDescent="0.25">
      <c r="A659" t="str">
        <f t="shared" si="20"/>
        <v>201241 Irodai, ügyviteli foglalkozásokI6 Gimnázium</v>
      </c>
      <c r="B659" t="str">
        <f t="shared" si="21"/>
        <v>201241 Irodai, ügyviteli foglalkozásokI6 Gimnázium</v>
      </c>
      <c r="C659">
        <v>4010</v>
      </c>
      <c r="D659" t="s">
        <v>168</v>
      </c>
      <c r="E659" t="s">
        <v>169</v>
      </c>
      <c r="F659" s="4" t="s">
        <v>171</v>
      </c>
      <c r="G659">
        <v>0</v>
      </c>
      <c r="H659" t="s">
        <v>162</v>
      </c>
      <c r="I659">
        <v>635</v>
      </c>
      <c r="J659">
        <v>24</v>
      </c>
      <c r="K659" t="s">
        <v>92</v>
      </c>
      <c r="L659" t="s">
        <v>130</v>
      </c>
      <c r="M659">
        <v>974.75</v>
      </c>
      <c r="N659">
        <v>186.75</v>
      </c>
      <c r="O659">
        <v>48</v>
      </c>
      <c r="P659">
        <v>105</v>
      </c>
      <c r="Q659">
        <v>870</v>
      </c>
      <c r="R659">
        <v>298.5</v>
      </c>
      <c r="S659">
        <v>134.25</v>
      </c>
      <c r="T659">
        <v>207</v>
      </c>
      <c r="U659">
        <v>88</v>
      </c>
      <c r="V659">
        <v>11</v>
      </c>
      <c r="W659">
        <v>129</v>
      </c>
      <c r="X659">
        <v>215</v>
      </c>
      <c r="Y659">
        <v>181.5</v>
      </c>
      <c r="Z659">
        <v>109.5</v>
      </c>
      <c r="AA659">
        <v>27</v>
      </c>
      <c r="AB659">
        <v>461.5</v>
      </c>
      <c r="AC659">
        <v>428</v>
      </c>
      <c r="AD659">
        <v>131.5</v>
      </c>
      <c r="AE659">
        <v>379</v>
      </c>
      <c r="AF659">
        <v>177</v>
      </c>
      <c r="AG659">
        <v>33</v>
      </c>
      <c r="AH659">
        <v>338.5</v>
      </c>
      <c r="AI659">
        <v>203.5</v>
      </c>
      <c r="AJ659">
        <v>327</v>
      </c>
      <c r="AK659">
        <v>375.5</v>
      </c>
      <c r="AL659">
        <v>248</v>
      </c>
      <c r="AM659">
        <v>1984</v>
      </c>
      <c r="AN659">
        <v>587</v>
      </c>
      <c r="AO659">
        <v>2821.25</v>
      </c>
      <c r="AP659">
        <v>1813.5</v>
      </c>
      <c r="AQ659">
        <v>1118</v>
      </c>
      <c r="AR659">
        <v>33.5</v>
      </c>
      <c r="AS659">
        <v>130</v>
      </c>
      <c r="AT659">
        <v>1242.25</v>
      </c>
      <c r="AU659">
        <v>1742</v>
      </c>
      <c r="AV659">
        <v>427</v>
      </c>
      <c r="AW659">
        <v>290.25</v>
      </c>
      <c r="AX659">
        <v>92.75</v>
      </c>
      <c r="AY659">
        <v>285.25</v>
      </c>
      <c r="AZ659">
        <v>897.75</v>
      </c>
      <c r="BA659">
        <v>654</v>
      </c>
      <c r="BB659">
        <v>246</v>
      </c>
      <c r="BC659">
        <v>536.5</v>
      </c>
      <c r="BD659">
        <v>1223</v>
      </c>
      <c r="BE659">
        <v>0</v>
      </c>
      <c r="BF659">
        <v>3013</v>
      </c>
      <c r="BG659">
        <v>503</v>
      </c>
      <c r="BH659">
        <v>144.5</v>
      </c>
      <c r="BI659">
        <v>358.5</v>
      </c>
      <c r="BJ659">
        <v>299</v>
      </c>
      <c r="BK659">
        <v>111</v>
      </c>
      <c r="BL659">
        <v>812.5</v>
      </c>
      <c r="BM659">
        <v>48</v>
      </c>
      <c r="BN659">
        <v>1116</v>
      </c>
      <c r="BO659">
        <v>5714</v>
      </c>
      <c r="BP659">
        <v>2597.25</v>
      </c>
      <c r="BQ659">
        <v>1596</v>
      </c>
      <c r="BR659">
        <v>295.5</v>
      </c>
      <c r="BS659">
        <v>454.5</v>
      </c>
      <c r="BT659">
        <v>126.5</v>
      </c>
      <c r="BU659">
        <v>118.5</v>
      </c>
      <c r="BV659">
        <v>131.75</v>
      </c>
      <c r="BW659">
        <v>158</v>
      </c>
      <c r="BX659">
        <v>0</v>
      </c>
      <c r="BY659">
        <v>40409.25</v>
      </c>
    </row>
    <row r="660" spans="1:77" hidden="1" x14ac:dyDescent="0.25">
      <c r="A660" t="str">
        <f t="shared" si="20"/>
        <v>201242 Ügyfélkapcsolati foglalkozásokI6 Gimnázium</v>
      </c>
      <c r="B660" t="str">
        <f t="shared" si="21"/>
        <v>201242 Ügyfélkapcsolati foglalkozásokI6 Gimnázium</v>
      </c>
      <c r="C660">
        <v>4011</v>
      </c>
      <c r="D660" t="s">
        <v>168</v>
      </c>
      <c r="E660" t="s">
        <v>169</v>
      </c>
      <c r="F660" s="4" t="s">
        <v>171</v>
      </c>
      <c r="G660">
        <v>0</v>
      </c>
      <c r="H660" t="s">
        <v>162</v>
      </c>
      <c r="I660">
        <v>636</v>
      </c>
      <c r="J660">
        <v>25</v>
      </c>
      <c r="K660" t="s">
        <v>93</v>
      </c>
      <c r="L660" t="s">
        <v>131</v>
      </c>
      <c r="M660">
        <v>40.5</v>
      </c>
      <c r="N660">
        <v>1</v>
      </c>
      <c r="O660">
        <v>0</v>
      </c>
      <c r="P660">
        <v>0</v>
      </c>
      <c r="Q660">
        <v>57</v>
      </c>
      <c r="R660">
        <v>0</v>
      </c>
      <c r="S660">
        <v>8.75</v>
      </c>
      <c r="T660">
        <v>0</v>
      </c>
      <c r="U660">
        <v>31</v>
      </c>
      <c r="V660">
        <v>11</v>
      </c>
      <c r="W660">
        <v>23.5</v>
      </c>
      <c r="X660">
        <v>0</v>
      </c>
      <c r="Y660">
        <v>9</v>
      </c>
      <c r="Z660">
        <v>0</v>
      </c>
      <c r="AA660">
        <v>0</v>
      </c>
      <c r="AB660">
        <v>0</v>
      </c>
      <c r="AC660">
        <v>87.75</v>
      </c>
      <c r="AD660">
        <v>0</v>
      </c>
      <c r="AE660">
        <v>26</v>
      </c>
      <c r="AF660">
        <v>0</v>
      </c>
      <c r="AG660">
        <v>13</v>
      </c>
      <c r="AH660">
        <v>27.75</v>
      </c>
      <c r="AI660">
        <v>5.5</v>
      </c>
      <c r="AJ660">
        <v>69</v>
      </c>
      <c r="AK660">
        <v>67</v>
      </c>
      <c r="AL660">
        <v>14</v>
      </c>
      <c r="AM660">
        <v>102</v>
      </c>
      <c r="AN660">
        <v>121.66666666666666</v>
      </c>
      <c r="AO660">
        <v>605</v>
      </c>
      <c r="AP660">
        <v>341</v>
      </c>
      <c r="AQ660">
        <v>1373</v>
      </c>
      <c r="AR660">
        <v>0</v>
      </c>
      <c r="AS660">
        <v>0</v>
      </c>
      <c r="AT660">
        <v>215.25</v>
      </c>
      <c r="AU660">
        <v>3764</v>
      </c>
      <c r="AV660">
        <v>539.5</v>
      </c>
      <c r="AW660">
        <v>119.75</v>
      </c>
      <c r="AX660">
        <v>39.5</v>
      </c>
      <c r="AY660">
        <v>358</v>
      </c>
      <c r="AZ660">
        <v>647.75</v>
      </c>
      <c r="BA660">
        <v>1101.5</v>
      </c>
      <c r="BB660">
        <v>127</v>
      </c>
      <c r="BC660">
        <v>432</v>
      </c>
      <c r="BD660">
        <v>248</v>
      </c>
      <c r="BE660">
        <v>0</v>
      </c>
      <c r="BF660">
        <v>367</v>
      </c>
      <c r="BG660">
        <v>48</v>
      </c>
      <c r="BH660">
        <v>1</v>
      </c>
      <c r="BI660">
        <v>56.5</v>
      </c>
      <c r="BJ660">
        <v>59</v>
      </c>
      <c r="BK660">
        <v>55.5</v>
      </c>
      <c r="BL660">
        <v>664</v>
      </c>
      <c r="BM660">
        <v>639</v>
      </c>
      <c r="BN660">
        <v>505.75</v>
      </c>
      <c r="BO660">
        <v>247</v>
      </c>
      <c r="BP660">
        <v>170</v>
      </c>
      <c r="BQ660">
        <v>261.5</v>
      </c>
      <c r="BR660">
        <v>10.5</v>
      </c>
      <c r="BS660">
        <v>200.33333333333334</v>
      </c>
      <c r="BT660">
        <v>47</v>
      </c>
      <c r="BU660">
        <v>43.75</v>
      </c>
      <c r="BV660">
        <v>21.5</v>
      </c>
      <c r="BW660">
        <v>144.5</v>
      </c>
      <c r="BX660">
        <v>0</v>
      </c>
      <c r="BY660">
        <v>14168.5</v>
      </c>
    </row>
    <row r="661" spans="1:77" hidden="1" x14ac:dyDescent="0.25">
      <c r="A661" t="str">
        <f t="shared" si="20"/>
        <v>201251 Kereskedelmi és vendéglátó-ipari foglalkozásokI6 Gimnázium</v>
      </c>
      <c r="B661" t="str">
        <f t="shared" si="21"/>
        <v>201251 Kereskedelmi és vendéglátó-ipari foglalkozásokI6 Gimnázium</v>
      </c>
      <c r="C661">
        <v>4012</v>
      </c>
      <c r="D661" t="s">
        <v>168</v>
      </c>
      <c r="E661" t="s">
        <v>169</v>
      </c>
      <c r="F661" s="4" t="s">
        <v>171</v>
      </c>
      <c r="G661">
        <v>0</v>
      </c>
      <c r="H661" t="s">
        <v>162</v>
      </c>
      <c r="I661">
        <v>637</v>
      </c>
      <c r="J661">
        <v>26</v>
      </c>
      <c r="K661" t="s">
        <v>94</v>
      </c>
      <c r="L661" t="s">
        <v>132</v>
      </c>
      <c r="M661">
        <v>15</v>
      </c>
      <c r="N661">
        <v>51</v>
      </c>
      <c r="O661">
        <v>52</v>
      </c>
      <c r="P661">
        <v>7</v>
      </c>
      <c r="Q661">
        <v>262</v>
      </c>
      <c r="R661">
        <v>27</v>
      </c>
      <c r="S661">
        <v>0</v>
      </c>
      <c r="T661">
        <v>0</v>
      </c>
      <c r="U661">
        <v>0</v>
      </c>
      <c r="V661">
        <v>0</v>
      </c>
      <c r="W661">
        <v>0</v>
      </c>
      <c r="X661">
        <v>18</v>
      </c>
      <c r="Y661">
        <v>20</v>
      </c>
      <c r="Z661">
        <v>87</v>
      </c>
      <c r="AA661">
        <v>4</v>
      </c>
      <c r="AB661">
        <v>32</v>
      </c>
      <c r="AC661">
        <v>57</v>
      </c>
      <c r="AD661">
        <v>50</v>
      </c>
      <c r="AE661">
        <v>62</v>
      </c>
      <c r="AF661">
        <v>0</v>
      </c>
      <c r="AG661">
        <v>0</v>
      </c>
      <c r="AH661">
        <v>159</v>
      </c>
      <c r="AI661">
        <v>11</v>
      </c>
      <c r="AJ661">
        <v>12</v>
      </c>
      <c r="AK661">
        <v>2</v>
      </c>
      <c r="AL661">
        <v>15</v>
      </c>
      <c r="AM661">
        <v>363</v>
      </c>
      <c r="AN661">
        <v>460</v>
      </c>
      <c r="AO661">
        <v>1875.3</v>
      </c>
      <c r="AP661">
        <v>12652.65</v>
      </c>
      <c r="AQ661">
        <v>292.5</v>
      </c>
      <c r="AR661">
        <v>62.5</v>
      </c>
      <c r="AS661">
        <v>0</v>
      </c>
      <c r="AT661">
        <v>60</v>
      </c>
      <c r="AU661">
        <v>21</v>
      </c>
      <c r="AV661">
        <v>2370.25</v>
      </c>
      <c r="AW661">
        <v>33.5</v>
      </c>
      <c r="AX661">
        <v>0</v>
      </c>
      <c r="AY661">
        <v>0</v>
      </c>
      <c r="AZ661">
        <v>86.5</v>
      </c>
      <c r="BA661">
        <v>0</v>
      </c>
      <c r="BB661">
        <v>0</v>
      </c>
      <c r="BC661">
        <v>27</v>
      </c>
      <c r="BD661">
        <v>245.5</v>
      </c>
      <c r="BE661">
        <v>0</v>
      </c>
      <c r="BF661">
        <v>136.5</v>
      </c>
      <c r="BG661">
        <v>36</v>
      </c>
      <c r="BH661">
        <v>0</v>
      </c>
      <c r="BI661">
        <v>8</v>
      </c>
      <c r="BJ661">
        <v>30</v>
      </c>
      <c r="BK661">
        <v>29</v>
      </c>
      <c r="BL661">
        <v>41</v>
      </c>
      <c r="BM661">
        <v>0</v>
      </c>
      <c r="BN661">
        <v>825</v>
      </c>
      <c r="BO661">
        <v>132</v>
      </c>
      <c r="BP661">
        <v>134.75</v>
      </c>
      <c r="BQ661">
        <v>40</v>
      </c>
      <c r="BR661">
        <v>100</v>
      </c>
      <c r="BS661">
        <v>230.5</v>
      </c>
      <c r="BT661">
        <v>14</v>
      </c>
      <c r="BU661">
        <v>0</v>
      </c>
      <c r="BV661">
        <v>65</v>
      </c>
      <c r="BW661">
        <v>93</v>
      </c>
      <c r="BX661">
        <v>0</v>
      </c>
      <c r="BY661">
        <v>21407.45</v>
      </c>
    </row>
    <row r="662" spans="1:77" hidden="1" x14ac:dyDescent="0.25">
      <c r="A662" t="str">
        <f t="shared" si="20"/>
        <v>201252 Szolgáltatási foglalkozásokI6 Gimnázium</v>
      </c>
      <c r="B662" t="str">
        <f t="shared" si="21"/>
        <v>201252 Szolgáltatási foglalkozásokI6 Gimnázium</v>
      </c>
      <c r="C662">
        <v>4013</v>
      </c>
      <c r="D662" t="s">
        <v>168</v>
      </c>
      <c r="E662" t="s">
        <v>169</v>
      </c>
      <c r="F662" s="4" t="s">
        <v>171</v>
      </c>
      <c r="G662">
        <v>0</v>
      </c>
      <c r="H662" t="s">
        <v>162</v>
      </c>
      <c r="I662">
        <v>638</v>
      </c>
      <c r="J662">
        <v>27</v>
      </c>
      <c r="K662" t="s">
        <v>95</v>
      </c>
      <c r="L662" t="s">
        <v>133</v>
      </c>
      <c r="M662">
        <v>29</v>
      </c>
      <c r="N662">
        <v>0</v>
      </c>
      <c r="O662">
        <v>0</v>
      </c>
      <c r="P662">
        <v>18</v>
      </c>
      <c r="Q662">
        <v>24</v>
      </c>
      <c r="R662">
        <v>54</v>
      </c>
      <c r="S662">
        <v>25</v>
      </c>
      <c r="T662">
        <v>0</v>
      </c>
      <c r="U662">
        <v>0</v>
      </c>
      <c r="V662">
        <v>15</v>
      </c>
      <c r="W662">
        <v>0</v>
      </c>
      <c r="X662">
        <v>42</v>
      </c>
      <c r="Y662">
        <v>4</v>
      </c>
      <c r="Z662">
        <v>13</v>
      </c>
      <c r="AA662">
        <v>0</v>
      </c>
      <c r="AB662">
        <v>2.5</v>
      </c>
      <c r="AC662">
        <v>0</v>
      </c>
      <c r="AD662">
        <v>0</v>
      </c>
      <c r="AE662">
        <v>29</v>
      </c>
      <c r="AF662">
        <v>1</v>
      </c>
      <c r="AG662">
        <v>0</v>
      </c>
      <c r="AH662">
        <v>19.5</v>
      </c>
      <c r="AI662">
        <v>41</v>
      </c>
      <c r="AJ662">
        <v>0</v>
      </c>
      <c r="AK662">
        <v>157</v>
      </c>
      <c r="AL662">
        <v>77.5</v>
      </c>
      <c r="AM662">
        <v>13.833333333333332</v>
      </c>
      <c r="AN662">
        <v>76.166666666666657</v>
      </c>
      <c r="AO662">
        <v>22</v>
      </c>
      <c r="AP662">
        <v>81</v>
      </c>
      <c r="AQ662">
        <v>2015.5</v>
      </c>
      <c r="AR662">
        <v>0</v>
      </c>
      <c r="AS662">
        <v>0</v>
      </c>
      <c r="AT662">
        <v>218</v>
      </c>
      <c r="AU662">
        <v>136</v>
      </c>
      <c r="AV662">
        <v>98.5</v>
      </c>
      <c r="AW662">
        <v>0</v>
      </c>
      <c r="AX662">
        <v>0</v>
      </c>
      <c r="AY662">
        <v>0</v>
      </c>
      <c r="AZ662">
        <v>0</v>
      </c>
      <c r="BA662">
        <v>13</v>
      </c>
      <c r="BB662">
        <v>0</v>
      </c>
      <c r="BC662">
        <v>0</v>
      </c>
      <c r="BD662">
        <v>91.5</v>
      </c>
      <c r="BE662">
        <v>0</v>
      </c>
      <c r="BF662">
        <v>43</v>
      </c>
      <c r="BG662">
        <v>23</v>
      </c>
      <c r="BH662">
        <v>0</v>
      </c>
      <c r="BI662">
        <v>0</v>
      </c>
      <c r="BJ662">
        <v>2</v>
      </c>
      <c r="BK662">
        <v>0</v>
      </c>
      <c r="BL662">
        <v>25</v>
      </c>
      <c r="BM662">
        <v>0</v>
      </c>
      <c r="BN662">
        <v>770.5</v>
      </c>
      <c r="BO662">
        <v>3037</v>
      </c>
      <c r="BP662">
        <v>2347.5</v>
      </c>
      <c r="BQ662">
        <v>800</v>
      </c>
      <c r="BR662">
        <v>608</v>
      </c>
      <c r="BS662">
        <v>188.33333333333334</v>
      </c>
      <c r="BT662">
        <v>240.66666666666669</v>
      </c>
      <c r="BU662">
        <v>15</v>
      </c>
      <c r="BV662">
        <v>16.5</v>
      </c>
      <c r="BW662">
        <v>837</v>
      </c>
      <c r="BX662">
        <v>0</v>
      </c>
      <c r="BY662">
        <v>12270.5</v>
      </c>
    </row>
    <row r="663" spans="1:77" hidden="1" x14ac:dyDescent="0.25">
      <c r="A663" t="str">
        <f t="shared" si="20"/>
        <v>201261 Mezőgazdasági foglalkozásokI6 Gimnázium</v>
      </c>
      <c r="B663" t="str">
        <f t="shared" si="21"/>
        <v>201261 Mezőgazdasági foglalkozásokI6 Gimnázium</v>
      </c>
      <c r="C663">
        <v>4014</v>
      </c>
      <c r="D663" t="s">
        <v>168</v>
      </c>
      <c r="E663" t="s">
        <v>169</v>
      </c>
      <c r="F663" s="4" t="s">
        <v>171</v>
      </c>
      <c r="G663">
        <v>0</v>
      </c>
      <c r="H663" t="s">
        <v>162</v>
      </c>
      <c r="I663">
        <v>639</v>
      </c>
      <c r="J663">
        <v>28</v>
      </c>
      <c r="K663" t="s">
        <v>96</v>
      </c>
      <c r="L663" t="s">
        <v>97</v>
      </c>
      <c r="M663">
        <v>276.5</v>
      </c>
      <c r="N663">
        <v>0</v>
      </c>
      <c r="O663">
        <v>0</v>
      </c>
      <c r="P663">
        <v>0</v>
      </c>
      <c r="Q663">
        <v>23</v>
      </c>
      <c r="R663">
        <v>0</v>
      </c>
      <c r="S663">
        <v>0</v>
      </c>
      <c r="T663">
        <v>0</v>
      </c>
      <c r="U663">
        <v>0</v>
      </c>
      <c r="V663">
        <v>0</v>
      </c>
      <c r="W663">
        <v>0</v>
      </c>
      <c r="X663">
        <v>0</v>
      </c>
      <c r="Y663">
        <v>0</v>
      </c>
      <c r="Z663">
        <v>0</v>
      </c>
      <c r="AA663">
        <v>0</v>
      </c>
      <c r="AB663">
        <v>0</v>
      </c>
      <c r="AC663">
        <v>0</v>
      </c>
      <c r="AD663">
        <v>0</v>
      </c>
      <c r="AE663">
        <v>0</v>
      </c>
      <c r="AF663">
        <v>0</v>
      </c>
      <c r="AG663">
        <v>0</v>
      </c>
      <c r="AH663">
        <v>0</v>
      </c>
      <c r="AI663">
        <v>0</v>
      </c>
      <c r="AJ663">
        <v>0</v>
      </c>
      <c r="AK663">
        <v>0</v>
      </c>
      <c r="AL663">
        <v>0</v>
      </c>
      <c r="AM663">
        <v>0</v>
      </c>
      <c r="AN663">
        <v>17</v>
      </c>
      <c r="AO663">
        <v>0</v>
      </c>
      <c r="AP663">
        <v>34</v>
      </c>
      <c r="AQ663">
        <v>0</v>
      </c>
      <c r="AR663">
        <v>0</v>
      </c>
      <c r="AS663">
        <v>0</v>
      </c>
      <c r="AT663">
        <v>0</v>
      </c>
      <c r="AU663">
        <v>0</v>
      </c>
      <c r="AV663">
        <v>0</v>
      </c>
      <c r="AW663">
        <v>0</v>
      </c>
      <c r="AX663">
        <v>0</v>
      </c>
      <c r="AY663">
        <v>0</v>
      </c>
      <c r="AZ663">
        <v>0</v>
      </c>
      <c r="BA663">
        <v>0</v>
      </c>
      <c r="BB663">
        <v>0</v>
      </c>
      <c r="BC663">
        <v>0</v>
      </c>
      <c r="BD663">
        <v>49.5</v>
      </c>
      <c r="BE663">
        <v>0</v>
      </c>
      <c r="BF663">
        <v>0</v>
      </c>
      <c r="BG663">
        <v>0</v>
      </c>
      <c r="BH663">
        <v>8</v>
      </c>
      <c r="BI663">
        <v>0</v>
      </c>
      <c r="BJ663">
        <v>0</v>
      </c>
      <c r="BK663">
        <v>0</v>
      </c>
      <c r="BL663">
        <v>0</v>
      </c>
      <c r="BM663">
        <v>0</v>
      </c>
      <c r="BN663">
        <v>28</v>
      </c>
      <c r="BO663">
        <v>181</v>
      </c>
      <c r="BP663">
        <v>44</v>
      </c>
      <c r="BQ663">
        <v>10</v>
      </c>
      <c r="BR663">
        <v>1</v>
      </c>
      <c r="BS663">
        <v>14</v>
      </c>
      <c r="BT663">
        <v>1</v>
      </c>
      <c r="BU663">
        <v>0</v>
      </c>
      <c r="BV663">
        <v>0</v>
      </c>
      <c r="BW663">
        <v>0</v>
      </c>
      <c r="BX663">
        <v>0</v>
      </c>
      <c r="BY663">
        <v>687</v>
      </c>
    </row>
    <row r="664" spans="1:77" hidden="1" x14ac:dyDescent="0.25">
      <c r="A664" t="str">
        <f t="shared" si="20"/>
        <v>201262 Erdőgazdálkodási, vadgazdálkodási és halászati foglalkozásokI6 Gimnázium</v>
      </c>
      <c r="B664" t="str">
        <f t="shared" si="21"/>
        <v>201262 Erdőgazdálkodási, vadgazdálkodási és halászati foglalkozásokI6 Gimnázium</v>
      </c>
      <c r="C664">
        <v>4015</v>
      </c>
      <c r="D664" t="s">
        <v>168</v>
      </c>
      <c r="E664" t="s">
        <v>169</v>
      </c>
      <c r="F664" s="4" t="s">
        <v>171</v>
      </c>
      <c r="G664">
        <v>0</v>
      </c>
      <c r="H664" t="s">
        <v>162</v>
      </c>
      <c r="I664">
        <v>640</v>
      </c>
      <c r="J664">
        <v>29</v>
      </c>
      <c r="K664" t="s">
        <v>98</v>
      </c>
      <c r="L664" t="s">
        <v>134</v>
      </c>
      <c r="M664">
        <v>8</v>
      </c>
      <c r="N664">
        <v>90.5</v>
      </c>
      <c r="O664">
        <v>30</v>
      </c>
      <c r="P664">
        <v>0</v>
      </c>
      <c r="Q664">
        <v>0</v>
      </c>
      <c r="R664">
        <v>0</v>
      </c>
      <c r="S664">
        <v>0</v>
      </c>
      <c r="T664">
        <v>0</v>
      </c>
      <c r="U664">
        <v>0</v>
      </c>
      <c r="V664">
        <v>0</v>
      </c>
      <c r="W664">
        <v>0</v>
      </c>
      <c r="X664">
        <v>0</v>
      </c>
      <c r="Y664">
        <v>0</v>
      </c>
      <c r="Z664">
        <v>0</v>
      </c>
      <c r="AA664">
        <v>0</v>
      </c>
      <c r="AB664">
        <v>0</v>
      </c>
      <c r="AC664">
        <v>0</v>
      </c>
      <c r="AD664">
        <v>0</v>
      </c>
      <c r="AE664">
        <v>0</v>
      </c>
      <c r="AF664">
        <v>0</v>
      </c>
      <c r="AG664">
        <v>0</v>
      </c>
      <c r="AH664">
        <v>0</v>
      </c>
      <c r="AI664">
        <v>0</v>
      </c>
      <c r="AJ664">
        <v>0</v>
      </c>
      <c r="AK664">
        <v>0</v>
      </c>
      <c r="AL664">
        <v>0</v>
      </c>
      <c r="AM664">
        <v>0</v>
      </c>
      <c r="AN664">
        <v>0</v>
      </c>
      <c r="AO664">
        <v>14</v>
      </c>
      <c r="AP664">
        <v>0</v>
      </c>
      <c r="AQ664">
        <v>0</v>
      </c>
      <c r="AR664">
        <v>0</v>
      </c>
      <c r="AS664">
        <v>0</v>
      </c>
      <c r="AT664">
        <v>0</v>
      </c>
      <c r="AU664">
        <v>0</v>
      </c>
      <c r="AV664">
        <v>0</v>
      </c>
      <c r="AW664">
        <v>0</v>
      </c>
      <c r="AX664">
        <v>0</v>
      </c>
      <c r="AY664">
        <v>0</v>
      </c>
      <c r="AZ664">
        <v>0</v>
      </c>
      <c r="BA664">
        <v>0</v>
      </c>
      <c r="BB664">
        <v>0</v>
      </c>
      <c r="BC664">
        <v>0</v>
      </c>
      <c r="BD664">
        <v>0</v>
      </c>
      <c r="BE664">
        <v>0</v>
      </c>
      <c r="BF664">
        <v>0</v>
      </c>
      <c r="BG664">
        <v>0</v>
      </c>
      <c r="BH664">
        <v>0</v>
      </c>
      <c r="BI664">
        <v>0</v>
      </c>
      <c r="BJ664">
        <v>0</v>
      </c>
      <c r="BK664">
        <v>0</v>
      </c>
      <c r="BL664">
        <v>0</v>
      </c>
      <c r="BM664">
        <v>0</v>
      </c>
      <c r="BN664">
        <v>0</v>
      </c>
      <c r="BO664">
        <v>25</v>
      </c>
      <c r="BP664">
        <v>1</v>
      </c>
      <c r="BQ664">
        <v>0</v>
      </c>
      <c r="BR664">
        <v>0</v>
      </c>
      <c r="BS664">
        <v>1</v>
      </c>
      <c r="BT664">
        <v>0</v>
      </c>
      <c r="BU664">
        <v>0</v>
      </c>
      <c r="BV664">
        <v>0</v>
      </c>
      <c r="BW664">
        <v>0</v>
      </c>
      <c r="BX664">
        <v>0</v>
      </c>
      <c r="BY664">
        <v>169.5</v>
      </c>
    </row>
    <row r="665" spans="1:77" hidden="1" x14ac:dyDescent="0.25">
      <c r="A665" t="str">
        <f t="shared" si="20"/>
        <v>201271 Élelmiszer-ipari foglalkozásokI6 Gimnázium</v>
      </c>
      <c r="B665" t="str">
        <f t="shared" si="21"/>
        <v>201271 Élelmiszer-ipari foglalkozásokI6 Gimnázium</v>
      </c>
      <c r="C665">
        <v>4016</v>
      </c>
      <c r="D665" t="s">
        <v>168</v>
      </c>
      <c r="E665" t="s">
        <v>169</v>
      </c>
      <c r="F665" s="4" t="s">
        <v>171</v>
      </c>
      <c r="G665">
        <v>0</v>
      </c>
      <c r="H665" t="s">
        <v>162</v>
      </c>
      <c r="I665">
        <v>641</v>
      </c>
      <c r="J665">
        <v>30</v>
      </c>
      <c r="K665" t="s">
        <v>99</v>
      </c>
      <c r="L665" t="s">
        <v>135</v>
      </c>
      <c r="M665">
        <v>0</v>
      </c>
      <c r="N665">
        <v>0</v>
      </c>
      <c r="O665">
        <v>7</v>
      </c>
      <c r="P665">
        <v>0</v>
      </c>
      <c r="Q665">
        <v>368.5</v>
      </c>
      <c r="R665">
        <v>0</v>
      </c>
      <c r="S665">
        <v>0</v>
      </c>
      <c r="T665">
        <v>0</v>
      </c>
      <c r="U665">
        <v>0</v>
      </c>
      <c r="V665">
        <v>0</v>
      </c>
      <c r="W665">
        <v>0</v>
      </c>
      <c r="X665">
        <v>0</v>
      </c>
      <c r="Y665">
        <v>0</v>
      </c>
      <c r="Z665">
        <v>0</v>
      </c>
      <c r="AA665">
        <v>0</v>
      </c>
      <c r="AB665">
        <v>0</v>
      </c>
      <c r="AC665">
        <v>0</v>
      </c>
      <c r="AD665">
        <v>0</v>
      </c>
      <c r="AE665">
        <v>0</v>
      </c>
      <c r="AF665">
        <v>0</v>
      </c>
      <c r="AG665">
        <v>0</v>
      </c>
      <c r="AH665">
        <v>0</v>
      </c>
      <c r="AI665">
        <v>0</v>
      </c>
      <c r="AJ665">
        <v>0</v>
      </c>
      <c r="AK665">
        <v>0</v>
      </c>
      <c r="AL665">
        <v>0</v>
      </c>
      <c r="AM665">
        <v>0</v>
      </c>
      <c r="AN665">
        <v>0</v>
      </c>
      <c r="AO665">
        <v>0</v>
      </c>
      <c r="AP665">
        <v>28</v>
      </c>
      <c r="AQ665">
        <v>0</v>
      </c>
      <c r="AR665">
        <v>0</v>
      </c>
      <c r="AS665">
        <v>0</v>
      </c>
      <c r="AT665">
        <v>0</v>
      </c>
      <c r="AU665">
        <v>0</v>
      </c>
      <c r="AV665">
        <v>0</v>
      </c>
      <c r="AW665">
        <v>0</v>
      </c>
      <c r="AX665">
        <v>0</v>
      </c>
      <c r="AY665">
        <v>0</v>
      </c>
      <c r="AZ665">
        <v>0</v>
      </c>
      <c r="BA665">
        <v>0</v>
      </c>
      <c r="BB665">
        <v>0</v>
      </c>
      <c r="BC665">
        <v>0</v>
      </c>
      <c r="BD665">
        <v>0</v>
      </c>
      <c r="BE665">
        <v>0</v>
      </c>
      <c r="BF665">
        <v>0</v>
      </c>
      <c r="BG665">
        <v>0</v>
      </c>
      <c r="BH665">
        <v>0</v>
      </c>
      <c r="BI665">
        <v>0</v>
      </c>
      <c r="BJ665">
        <v>0</v>
      </c>
      <c r="BK665">
        <v>0</v>
      </c>
      <c r="BL665">
        <v>0</v>
      </c>
      <c r="BM665">
        <v>0</v>
      </c>
      <c r="BN665">
        <v>0</v>
      </c>
      <c r="BO665">
        <v>10</v>
      </c>
      <c r="BP665">
        <v>1</v>
      </c>
      <c r="BQ665">
        <v>0</v>
      </c>
      <c r="BR665">
        <v>0</v>
      </c>
      <c r="BS665">
        <v>0</v>
      </c>
      <c r="BT665">
        <v>0</v>
      </c>
      <c r="BU665">
        <v>0</v>
      </c>
      <c r="BV665">
        <v>0</v>
      </c>
      <c r="BW665">
        <v>0</v>
      </c>
      <c r="BX665">
        <v>0</v>
      </c>
      <c r="BY665">
        <v>414.5</v>
      </c>
    </row>
    <row r="666" spans="1:77" hidden="1" x14ac:dyDescent="0.25">
      <c r="A666" t="str">
        <f t="shared" si="20"/>
        <v>201272 Könnyűipari foglalkozásokI6 Gimnázium</v>
      </c>
      <c r="B666" t="str">
        <f t="shared" si="21"/>
        <v>201272 Könnyűipari foglalkozásokI6 Gimnázium</v>
      </c>
      <c r="C666">
        <v>4017</v>
      </c>
      <c r="D666" t="s">
        <v>168</v>
      </c>
      <c r="E666" t="s">
        <v>169</v>
      </c>
      <c r="F666" s="4" t="s">
        <v>171</v>
      </c>
      <c r="G666">
        <v>0</v>
      </c>
      <c r="H666" t="s">
        <v>162</v>
      </c>
      <c r="I666">
        <v>642</v>
      </c>
      <c r="J666">
        <v>31</v>
      </c>
      <c r="K666" t="s">
        <v>100</v>
      </c>
      <c r="L666" t="s">
        <v>136</v>
      </c>
      <c r="M666">
        <v>0</v>
      </c>
      <c r="N666">
        <v>0</v>
      </c>
      <c r="O666">
        <v>0</v>
      </c>
      <c r="P666">
        <v>0</v>
      </c>
      <c r="Q666">
        <v>0</v>
      </c>
      <c r="R666">
        <v>426.5</v>
      </c>
      <c r="S666">
        <v>190.5</v>
      </c>
      <c r="T666">
        <v>82</v>
      </c>
      <c r="U666">
        <v>736.5</v>
      </c>
      <c r="V666">
        <v>0</v>
      </c>
      <c r="W666">
        <v>19</v>
      </c>
      <c r="X666">
        <v>0</v>
      </c>
      <c r="Y666">
        <v>49</v>
      </c>
      <c r="Z666">
        <v>0</v>
      </c>
      <c r="AA666">
        <v>0</v>
      </c>
      <c r="AB666">
        <v>48</v>
      </c>
      <c r="AC666">
        <v>0</v>
      </c>
      <c r="AD666">
        <v>0</v>
      </c>
      <c r="AE666">
        <v>0</v>
      </c>
      <c r="AF666">
        <v>38</v>
      </c>
      <c r="AG666">
        <v>25</v>
      </c>
      <c r="AH666">
        <v>226.5</v>
      </c>
      <c r="AI666">
        <v>0</v>
      </c>
      <c r="AJ666">
        <v>0</v>
      </c>
      <c r="AK666">
        <v>0</v>
      </c>
      <c r="AL666">
        <v>0</v>
      </c>
      <c r="AM666">
        <v>0</v>
      </c>
      <c r="AN666">
        <v>0</v>
      </c>
      <c r="AO666">
        <v>64</v>
      </c>
      <c r="AP666">
        <v>93.5</v>
      </c>
      <c r="AQ666">
        <v>0</v>
      </c>
      <c r="AR666">
        <v>1</v>
      </c>
      <c r="AS666">
        <v>0</v>
      </c>
      <c r="AT666">
        <v>0</v>
      </c>
      <c r="AU666">
        <v>0</v>
      </c>
      <c r="AV666">
        <v>1</v>
      </c>
      <c r="AW666">
        <v>132.5</v>
      </c>
      <c r="AX666">
        <v>0</v>
      </c>
      <c r="AY666">
        <v>0</v>
      </c>
      <c r="AZ666">
        <v>14</v>
      </c>
      <c r="BA666">
        <v>0</v>
      </c>
      <c r="BB666">
        <v>0</v>
      </c>
      <c r="BC666">
        <v>0</v>
      </c>
      <c r="BD666">
        <v>0</v>
      </c>
      <c r="BE666">
        <v>0</v>
      </c>
      <c r="BF666">
        <v>7</v>
      </c>
      <c r="BG666">
        <v>0</v>
      </c>
      <c r="BH666">
        <v>0</v>
      </c>
      <c r="BI666">
        <v>0</v>
      </c>
      <c r="BJ666">
        <v>0</v>
      </c>
      <c r="BK666">
        <v>0</v>
      </c>
      <c r="BL666">
        <v>0</v>
      </c>
      <c r="BM666">
        <v>0</v>
      </c>
      <c r="BN666">
        <v>21</v>
      </c>
      <c r="BO666">
        <v>75</v>
      </c>
      <c r="BP666">
        <v>56.25</v>
      </c>
      <c r="BQ666">
        <v>11</v>
      </c>
      <c r="BR666">
        <v>12</v>
      </c>
      <c r="BS666">
        <v>29</v>
      </c>
      <c r="BT666">
        <v>0</v>
      </c>
      <c r="BU666">
        <v>0</v>
      </c>
      <c r="BV666">
        <v>40.5</v>
      </c>
      <c r="BW666">
        <v>25</v>
      </c>
      <c r="BX666">
        <v>0</v>
      </c>
      <c r="BY666">
        <v>2423.75</v>
      </c>
    </row>
    <row r="667" spans="1:77" hidden="1" x14ac:dyDescent="0.25">
      <c r="A667" t="str">
        <f t="shared" si="20"/>
        <v>201273 Fém- és villamosipari foglalkozásokI6 Gimnázium</v>
      </c>
      <c r="B667" t="str">
        <f t="shared" si="21"/>
        <v>201273 Fém- és villamosipari foglalkozásokI6 Gimnázium</v>
      </c>
      <c r="C667">
        <v>4018</v>
      </c>
      <c r="D667" t="s">
        <v>168</v>
      </c>
      <c r="E667" t="s">
        <v>169</v>
      </c>
      <c r="F667" s="4" t="s">
        <v>171</v>
      </c>
      <c r="G667">
        <v>0</v>
      </c>
      <c r="H667" t="s">
        <v>162</v>
      </c>
      <c r="I667">
        <v>643</v>
      </c>
      <c r="J667">
        <v>32</v>
      </c>
      <c r="K667" t="s">
        <v>101</v>
      </c>
      <c r="L667" t="s">
        <v>137</v>
      </c>
      <c r="M667">
        <v>65</v>
      </c>
      <c r="N667">
        <v>0</v>
      </c>
      <c r="O667">
        <v>0</v>
      </c>
      <c r="P667">
        <v>21</v>
      </c>
      <c r="Q667">
        <v>114</v>
      </c>
      <c r="R667">
        <v>58</v>
      </c>
      <c r="S667">
        <v>33</v>
      </c>
      <c r="T667">
        <v>25</v>
      </c>
      <c r="U667">
        <v>15</v>
      </c>
      <c r="V667">
        <v>30</v>
      </c>
      <c r="W667">
        <v>24</v>
      </c>
      <c r="X667">
        <v>15</v>
      </c>
      <c r="Y667">
        <v>178</v>
      </c>
      <c r="Z667">
        <v>36</v>
      </c>
      <c r="AA667">
        <v>91</v>
      </c>
      <c r="AB667">
        <v>325</v>
      </c>
      <c r="AC667">
        <v>354</v>
      </c>
      <c r="AD667">
        <v>245</v>
      </c>
      <c r="AE667">
        <v>346.5</v>
      </c>
      <c r="AF667">
        <v>327</v>
      </c>
      <c r="AG667">
        <v>52</v>
      </c>
      <c r="AH667">
        <v>53</v>
      </c>
      <c r="AI667">
        <v>401</v>
      </c>
      <c r="AJ667">
        <v>223</v>
      </c>
      <c r="AK667">
        <v>43</v>
      </c>
      <c r="AL667">
        <v>33</v>
      </c>
      <c r="AM667">
        <v>155</v>
      </c>
      <c r="AN667">
        <v>509.25</v>
      </c>
      <c r="AO667">
        <v>352.5</v>
      </c>
      <c r="AP667">
        <v>66</v>
      </c>
      <c r="AQ667">
        <v>743</v>
      </c>
      <c r="AR667">
        <v>14</v>
      </c>
      <c r="AS667">
        <v>0</v>
      </c>
      <c r="AT667">
        <v>1250.5</v>
      </c>
      <c r="AU667">
        <v>42</v>
      </c>
      <c r="AV667">
        <v>69</v>
      </c>
      <c r="AW667">
        <v>0</v>
      </c>
      <c r="AX667">
        <v>24</v>
      </c>
      <c r="AY667">
        <v>211</v>
      </c>
      <c r="AZ667">
        <v>25</v>
      </c>
      <c r="BA667">
        <v>20</v>
      </c>
      <c r="BB667">
        <v>0</v>
      </c>
      <c r="BC667">
        <v>0</v>
      </c>
      <c r="BD667">
        <v>0</v>
      </c>
      <c r="BE667">
        <v>0</v>
      </c>
      <c r="BF667">
        <v>0</v>
      </c>
      <c r="BG667">
        <v>116</v>
      </c>
      <c r="BH667">
        <v>20</v>
      </c>
      <c r="BI667">
        <v>0</v>
      </c>
      <c r="BJ667">
        <v>0</v>
      </c>
      <c r="BK667">
        <v>0</v>
      </c>
      <c r="BL667">
        <v>28</v>
      </c>
      <c r="BM667">
        <v>0</v>
      </c>
      <c r="BN667">
        <v>57</v>
      </c>
      <c r="BO667">
        <v>235</v>
      </c>
      <c r="BP667">
        <v>103</v>
      </c>
      <c r="BQ667">
        <v>62</v>
      </c>
      <c r="BR667">
        <v>11</v>
      </c>
      <c r="BS667">
        <v>8</v>
      </c>
      <c r="BT667">
        <v>3</v>
      </c>
      <c r="BU667">
        <v>25</v>
      </c>
      <c r="BV667">
        <v>65.5</v>
      </c>
      <c r="BW667">
        <v>0</v>
      </c>
      <c r="BX667">
        <v>0</v>
      </c>
      <c r="BY667">
        <v>7322.25</v>
      </c>
    </row>
    <row r="668" spans="1:77" hidden="1" x14ac:dyDescent="0.25">
      <c r="A668" t="str">
        <f t="shared" si="20"/>
        <v>201274 Kézműipari foglalkozásokI6 Gimnázium</v>
      </c>
      <c r="B668" t="str">
        <f t="shared" si="21"/>
        <v>201274 Kézműipari foglalkozásokI6 Gimnázium</v>
      </c>
      <c r="C668">
        <v>4019</v>
      </c>
      <c r="D668" t="s">
        <v>168</v>
      </c>
      <c r="E668" t="s">
        <v>169</v>
      </c>
      <c r="F668" s="4" t="s">
        <v>171</v>
      </c>
      <c r="G668">
        <v>0</v>
      </c>
      <c r="H668" t="s">
        <v>162</v>
      </c>
      <c r="I668">
        <v>644</v>
      </c>
      <c r="J668">
        <v>33</v>
      </c>
      <c r="K668" t="s">
        <v>102</v>
      </c>
      <c r="L668" t="s">
        <v>138</v>
      </c>
      <c r="M668">
        <v>0</v>
      </c>
      <c r="N668">
        <v>0</v>
      </c>
      <c r="O668">
        <v>0</v>
      </c>
      <c r="P668">
        <v>0</v>
      </c>
      <c r="Q668">
        <v>21</v>
      </c>
      <c r="R668">
        <v>63</v>
      </c>
      <c r="S668">
        <v>0</v>
      </c>
      <c r="T668">
        <v>32</v>
      </c>
      <c r="U668">
        <v>14</v>
      </c>
      <c r="V668">
        <v>0</v>
      </c>
      <c r="W668">
        <v>0</v>
      </c>
      <c r="X668">
        <v>0</v>
      </c>
      <c r="Y668">
        <v>41</v>
      </c>
      <c r="Z668">
        <v>73</v>
      </c>
      <c r="AA668">
        <v>26</v>
      </c>
      <c r="AB668">
        <v>0</v>
      </c>
      <c r="AC668">
        <v>70</v>
      </c>
      <c r="AD668">
        <v>16</v>
      </c>
      <c r="AE668">
        <v>30</v>
      </c>
      <c r="AF668">
        <v>2</v>
      </c>
      <c r="AG668">
        <v>0</v>
      </c>
      <c r="AH668">
        <v>359.5</v>
      </c>
      <c r="AI668">
        <v>5.5</v>
      </c>
      <c r="AJ668">
        <v>0</v>
      </c>
      <c r="AK668">
        <v>0</v>
      </c>
      <c r="AL668">
        <v>13</v>
      </c>
      <c r="AM668">
        <v>0</v>
      </c>
      <c r="AN668">
        <v>0</v>
      </c>
      <c r="AO668">
        <v>0</v>
      </c>
      <c r="AP668">
        <v>14</v>
      </c>
      <c r="AQ668">
        <v>0</v>
      </c>
      <c r="AR668">
        <v>0</v>
      </c>
      <c r="AS668">
        <v>0</v>
      </c>
      <c r="AT668">
        <v>0</v>
      </c>
      <c r="AU668">
        <v>0</v>
      </c>
      <c r="AV668">
        <v>0</v>
      </c>
      <c r="AW668">
        <v>0</v>
      </c>
      <c r="AX668">
        <v>0</v>
      </c>
      <c r="AY668">
        <v>20</v>
      </c>
      <c r="AZ668">
        <v>0</v>
      </c>
      <c r="BA668">
        <v>0</v>
      </c>
      <c r="BB668">
        <v>0</v>
      </c>
      <c r="BC668">
        <v>0</v>
      </c>
      <c r="BD668">
        <v>0</v>
      </c>
      <c r="BE668">
        <v>0</v>
      </c>
      <c r="BF668">
        <v>0</v>
      </c>
      <c r="BG668">
        <v>0</v>
      </c>
      <c r="BH668">
        <v>0</v>
      </c>
      <c r="BI668">
        <v>0</v>
      </c>
      <c r="BJ668">
        <v>0</v>
      </c>
      <c r="BK668">
        <v>0</v>
      </c>
      <c r="BL668">
        <v>0</v>
      </c>
      <c r="BM668">
        <v>0</v>
      </c>
      <c r="BN668">
        <v>0</v>
      </c>
      <c r="BO668">
        <v>1</v>
      </c>
      <c r="BP668">
        <v>24</v>
      </c>
      <c r="BQ668">
        <v>6</v>
      </c>
      <c r="BR668">
        <v>1</v>
      </c>
      <c r="BS668">
        <v>1</v>
      </c>
      <c r="BT668">
        <v>0</v>
      </c>
      <c r="BU668">
        <v>0</v>
      </c>
      <c r="BV668">
        <v>49</v>
      </c>
      <c r="BW668">
        <v>0</v>
      </c>
      <c r="BX668">
        <v>0</v>
      </c>
      <c r="BY668">
        <v>882</v>
      </c>
    </row>
    <row r="669" spans="1:77" hidden="1" x14ac:dyDescent="0.25">
      <c r="A669" t="str">
        <f t="shared" si="20"/>
        <v>201275 Építőipari foglalkozásokI6 Gimnázium</v>
      </c>
      <c r="B669" t="str">
        <f t="shared" si="21"/>
        <v>201275 Építőipari foglalkozásokI6 Gimnázium</v>
      </c>
      <c r="C669">
        <v>4020</v>
      </c>
      <c r="D669" t="s">
        <v>168</v>
      </c>
      <c r="E669" t="s">
        <v>169</v>
      </c>
      <c r="F669" s="4" t="s">
        <v>171</v>
      </c>
      <c r="G669">
        <v>0</v>
      </c>
      <c r="H669" t="s">
        <v>162</v>
      </c>
      <c r="I669">
        <v>645</v>
      </c>
      <c r="J669">
        <v>34</v>
      </c>
      <c r="K669" t="s">
        <v>103</v>
      </c>
      <c r="L669" t="s">
        <v>139</v>
      </c>
      <c r="M669">
        <v>37</v>
      </c>
      <c r="N669">
        <v>0</v>
      </c>
      <c r="O669">
        <v>0</v>
      </c>
      <c r="P669">
        <v>21</v>
      </c>
      <c r="Q669">
        <v>7</v>
      </c>
      <c r="R669">
        <v>0</v>
      </c>
      <c r="S669">
        <v>29</v>
      </c>
      <c r="T669">
        <v>47</v>
      </c>
      <c r="U669">
        <v>0</v>
      </c>
      <c r="V669">
        <v>0</v>
      </c>
      <c r="W669">
        <v>10</v>
      </c>
      <c r="X669">
        <v>0</v>
      </c>
      <c r="Y669">
        <v>17</v>
      </c>
      <c r="Z669">
        <v>9.5</v>
      </c>
      <c r="AA669">
        <v>0</v>
      </c>
      <c r="AB669">
        <v>114</v>
      </c>
      <c r="AC669">
        <v>0</v>
      </c>
      <c r="AD669">
        <v>0</v>
      </c>
      <c r="AE669">
        <v>26</v>
      </c>
      <c r="AF669">
        <v>0</v>
      </c>
      <c r="AG669">
        <v>0</v>
      </c>
      <c r="AH669">
        <v>0</v>
      </c>
      <c r="AI669">
        <v>14</v>
      </c>
      <c r="AJ669">
        <v>96</v>
      </c>
      <c r="AK669">
        <v>78</v>
      </c>
      <c r="AL669">
        <v>1</v>
      </c>
      <c r="AM669">
        <v>668</v>
      </c>
      <c r="AN669">
        <v>0</v>
      </c>
      <c r="AO669">
        <v>31</v>
      </c>
      <c r="AP669">
        <v>70.5</v>
      </c>
      <c r="AQ669">
        <v>17</v>
      </c>
      <c r="AR669">
        <v>0</v>
      </c>
      <c r="AS669">
        <v>0</v>
      </c>
      <c r="AT669">
        <v>48</v>
      </c>
      <c r="AU669">
        <v>0</v>
      </c>
      <c r="AV669">
        <v>45</v>
      </c>
      <c r="AW669">
        <v>0</v>
      </c>
      <c r="AX669">
        <v>0</v>
      </c>
      <c r="AY669">
        <v>0</v>
      </c>
      <c r="AZ669">
        <v>0</v>
      </c>
      <c r="BA669">
        <v>9</v>
      </c>
      <c r="BB669">
        <v>0</v>
      </c>
      <c r="BC669">
        <v>0</v>
      </c>
      <c r="BD669">
        <v>117.5</v>
      </c>
      <c r="BE669">
        <v>0</v>
      </c>
      <c r="BF669">
        <v>0</v>
      </c>
      <c r="BG669">
        <v>14</v>
      </c>
      <c r="BH669">
        <v>9</v>
      </c>
      <c r="BI669">
        <v>7</v>
      </c>
      <c r="BJ669">
        <v>17</v>
      </c>
      <c r="BK669">
        <v>0</v>
      </c>
      <c r="BL669">
        <v>2</v>
      </c>
      <c r="BM669">
        <v>0</v>
      </c>
      <c r="BN669">
        <v>88</v>
      </c>
      <c r="BO669">
        <v>169</v>
      </c>
      <c r="BP669">
        <v>97</v>
      </c>
      <c r="BQ669">
        <v>49</v>
      </c>
      <c r="BR669">
        <v>26</v>
      </c>
      <c r="BS669">
        <v>14</v>
      </c>
      <c r="BT669">
        <v>5</v>
      </c>
      <c r="BU669">
        <v>0</v>
      </c>
      <c r="BV669">
        <v>16.5</v>
      </c>
      <c r="BW669">
        <v>0</v>
      </c>
      <c r="BX669">
        <v>0</v>
      </c>
      <c r="BY669">
        <v>2026</v>
      </c>
    </row>
    <row r="670" spans="1:77" hidden="1" x14ac:dyDescent="0.25">
      <c r="A670" t="str">
        <f t="shared" si="20"/>
        <v>201279 Egyéb ipari és építőipari foglalkozásokI6 Gimnázium</v>
      </c>
      <c r="B670" t="str">
        <f t="shared" si="21"/>
        <v>201279 Egyéb ipari és építőipari foglalkozásokI6 Gimnázium</v>
      </c>
      <c r="C670">
        <v>4021</v>
      </c>
      <c r="D670" t="s">
        <v>168</v>
      </c>
      <c r="E670" t="s">
        <v>169</v>
      </c>
      <c r="F670" s="4" t="s">
        <v>171</v>
      </c>
      <c r="G670">
        <v>0</v>
      </c>
      <c r="H670" t="s">
        <v>162</v>
      </c>
      <c r="I670">
        <v>646</v>
      </c>
      <c r="J670">
        <v>35</v>
      </c>
      <c r="K670" t="s">
        <v>140</v>
      </c>
      <c r="L670" t="s">
        <v>141</v>
      </c>
      <c r="M670">
        <v>0</v>
      </c>
      <c r="N670">
        <v>0</v>
      </c>
      <c r="O670">
        <v>0</v>
      </c>
      <c r="P670">
        <v>0</v>
      </c>
      <c r="Q670">
        <v>131</v>
      </c>
      <c r="R670">
        <v>15</v>
      </c>
      <c r="S670">
        <v>0</v>
      </c>
      <c r="T670">
        <v>0</v>
      </c>
      <c r="U670">
        <v>6</v>
      </c>
      <c r="V670">
        <v>28</v>
      </c>
      <c r="W670">
        <v>12</v>
      </c>
      <c r="X670">
        <v>47</v>
      </c>
      <c r="Y670">
        <v>16</v>
      </c>
      <c r="Z670">
        <v>25</v>
      </c>
      <c r="AA670">
        <v>65</v>
      </c>
      <c r="AB670">
        <v>1</v>
      </c>
      <c r="AC670">
        <v>73</v>
      </c>
      <c r="AD670">
        <v>64</v>
      </c>
      <c r="AE670">
        <v>16</v>
      </c>
      <c r="AF670">
        <v>40</v>
      </c>
      <c r="AG670">
        <v>0</v>
      </c>
      <c r="AH670">
        <v>54</v>
      </c>
      <c r="AI670">
        <v>0</v>
      </c>
      <c r="AJ670">
        <v>17</v>
      </c>
      <c r="AK670">
        <v>0</v>
      </c>
      <c r="AL670">
        <v>14</v>
      </c>
      <c r="AM670">
        <v>82</v>
      </c>
      <c r="AN670">
        <v>0</v>
      </c>
      <c r="AO670">
        <v>4</v>
      </c>
      <c r="AP670">
        <v>0</v>
      </c>
      <c r="AQ670">
        <v>34</v>
      </c>
      <c r="AR670">
        <v>0</v>
      </c>
      <c r="AS670">
        <v>0</v>
      </c>
      <c r="AT670">
        <v>48</v>
      </c>
      <c r="AU670">
        <v>0</v>
      </c>
      <c r="AV670">
        <v>0</v>
      </c>
      <c r="AW670">
        <v>0</v>
      </c>
      <c r="AX670">
        <v>0</v>
      </c>
      <c r="AY670">
        <v>0</v>
      </c>
      <c r="AZ670">
        <v>0</v>
      </c>
      <c r="BA670">
        <v>0</v>
      </c>
      <c r="BB670">
        <v>0</v>
      </c>
      <c r="BC670">
        <v>0</v>
      </c>
      <c r="BD670">
        <v>1</v>
      </c>
      <c r="BE670">
        <v>0</v>
      </c>
      <c r="BF670">
        <v>0</v>
      </c>
      <c r="BG670">
        <v>8</v>
      </c>
      <c r="BH670">
        <v>0</v>
      </c>
      <c r="BI670">
        <v>27.5</v>
      </c>
      <c r="BJ670">
        <v>0</v>
      </c>
      <c r="BK670">
        <v>0</v>
      </c>
      <c r="BL670">
        <v>0</v>
      </c>
      <c r="BM670">
        <v>0</v>
      </c>
      <c r="BN670">
        <v>74.5</v>
      </c>
      <c r="BO670">
        <v>82</v>
      </c>
      <c r="BP670">
        <v>26.5</v>
      </c>
      <c r="BQ670">
        <v>0</v>
      </c>
      <c r="BR670">
        <v>0</v>
      </c>
      <c r="BS670">
        <v>1</v>
      </c>
      <c r="BT670">
        <v>0</v>
      </c>
      <c r="BU670">
        <v>0</v>
      </c>
      <c r="BV670">
        <v>0</v>
      </c>
      <c r="BW670">
        <v>0</v>
      </c>
      <c r="BX670">
        <v>0</v>
      </c>
      <c r="BY670">
        <v>1012.5</v>
      </c>
    </row>
    <row r="671" spans="1:77" hidden="1" x14ac:dyDescent="0.25">
      <c r="A671" t="str">
        <f t="shared" si="20"/>
        <v>201281 Feldolgozóipari gépek kezelőiI6 Gimnázium</v>
      </c>
      <c r="B671" t="str">
        <f t="shared" si="21"/>
        <v>201281 Feldolgozóipari gépek kezelőiI6 Gimnázium</v>
      </c>
      <c r="C671">
        <v>4022</v>
      </c>
      <c r="D671" t="s">
        <v>168</v>
      </c>
      <c r="E671" t="s">
        <v>169</v>
      </c>
      <c r="F671" s="4" t="s">
        <v>171</v>
      </c>
      <c r="G671">
        <v>0</v>
      </c>
      <c r="H671" t="s">
        <v>162</v>
      </c>
      <c r="I671">
        <v>647</v>
      </c>
      <c r="J671">
        <v>36</v>
      </c>
      <c r="K671" t="s">
        <v>104</v>
      </c>
      <c r="L671" t="s">
        <v>105</v>
      </c>
      <c r="M671">
        <v>7</v>
      </c>
      <c r="N671">
        <v>0</v>
      </c>
      <c r="O671">
        <v>0</v>
      </c>
      <c r="P671">
        <v>52</v>
      </c>
      <c r="Q671">
        <v>458</v>
      </c>
      <c r="R671">
        <v>442.5</v>
      </c>
      <c r="S671">
        <v>9</v>
      </c>
      <c r="T671">
        <v>109.5</v>
      </c>
      <c r="U671">
        <v>0</v>
      </c>
      <c r="V671">
        <v>257</v>
      </c>
      <c r="W671">
        <v>207</v>
      </c>
      <c r="X671">
        <v>404</v>
      </c>
      <c r="Y671">
        <v>780</v>
      </c>
      <c r="Z671">
        <v>100</v>
      </c>
      <c r="AA671">
        <v>176</v>
      </c>
      <c r="AB671">
        <v>187.5</v>
      </c>
      <c r="AC671">
        <v>78</v>
      </c>
      <c r="AD671">
        <v>88</v>
      </c>
      <c r="AE671">
        <v>218</v>
      </c>
      <c r="AF671">
        <v>170.5</v>
      </c>
      <c r="AG671">
        <v>0</v>
      </c>
      <c r="AH671">
        <v>289</v>
      </c>
      <c r="AI671">
        <v>0</v>
      </c>
      <c r="AJ671">
        <v>0</v>
      </c>
      <c r="AK671">
        <v>0</v>
      </c>
      <c r="AL671">
        <v>9</v>
      </c>
      <c r="AM671">
        <v>0</v>
      </c>
      <c r="AN671">
        <v>47.75</v>
      </c>
      <c r="AO671">
        <v>92</v>
      </c>
      <c r="AP671">
        <v>9</v>
      </c>
      <c r="AQ671">
        <v>27</v>
      </c>
      <c r="AR671">
        <v>0</v>
      </c>
      <c r="AS671">
        <v>0</v>
      </c>
      <c r="AT671">
        <v>0</v>
      </c>
      <c r="AU671">
        <v>0</v>
      </c>
      <c r="AV671">
        <v>0</v>
      </c>
      <c r="AW671">
        <v>0</v>
      </c>
      <c r="AX671">
        <v>42.75</v>
      </c>
      <c r="AY671">
        <v>0</v>
      </c>
      <c r="AZ671">
        <v>0</v>
      </c>
      <c r="BA671">
        <v>0</v>
      </c>
      <c r="BB671">
        <v>0</v>
      </c>
      <c r="BC671">
        <v>0</v>
      </c>
      <c r="BD671">
        <v>0</v>
      </c>
      <c r="BE671">
        <v>0</v>
      </c>
      <c r="BF671">
        <v>0</v>
      </c>
      <c r="BG671">
        <v>0</v>
      </c>
      <c r="BH671">
        <v>0</v>
      </c>
      <c r="BI671">
        <v>20</v>
      </c>
      <c r="BJ671">
        <v>0</v>
      </c>
      <c r="BK671">
        <v>49</v>
      </c>
      <c r="BL671">
        <v>373</v>
      </c>
      <c r="BM671">
        <v>0</v>
      </c>
      <c r="BN671">
        <v>15</v>
      </c>
      <c r="BO671">
        <v>2</v>
      </c>
      <c r="BP671">
        <v>14</v>
      </c>
      <c r="BQ671">
        <v>2</v>
      </c>
      <c r="BR671">
        <v>1</v>
      </c>
      <c r="BS671">
        <v>0</v>
      </c>
      <c r="BT671">
        <v>1</v>
      </c>
      <c r="BU671">
        <v>0</v>
      </c>
      <c r="BV671">
        <v>18.5</v>
      </c>
      <c r="BW671">
        <v>0</v>
      </c>
      <c r="BX671">
        <v>0</v>
      </c>
      <c r="BY671">
        <v>4756</v>
      </c>
    </row>
    <row r="672" spans="1:77" hidden="1" x14ac:dyDescent="0.25">
      <c r="A672" t="str">
        <f t="shared" si="20"/>
        <v>201282 ÖsszeszerelőkI6 Gimnázium</v>
      </c>
      <c r="B672" t="str">
        <f t="shared" si="21"/>
        <v>201282 ÖsszeszerelőkI6 Gimnázium</v>
      </c>
      <c r="C672">
        <v>4023</v>
      </c>
      <c r="D672" t="s">
        <v>168</v>
      </c>
      <c r="E672" t="s">
        <v>169</v>
      </c>
      <c r="F672" s="4" t="s">
        <v>171</v>
      </c>
      <c r="G672">
        <v>0</v>
      </c>
      <c r="H672" t="s">
        <v>162</v>
      </c>
      <c r="I672">
        <v>648</v>
      </c>
      <c r="J672">
        <v>37</v>
      </c>
      <c r="K672" t="s">
        <v>106</v>
      </c>
      <c r="L672" t="s">
        <v>142</v>
      </c>
      <c r="M672">
        <v>0</v>
      </c>
      <c r="N672">
        <v>0</v>
      </c>
      <c r="O672">
        <v>0</v>
      </c>
      <c r="P672">
        <v>0</v>
      </c>
      <c r="Q672">
        <v>0</v>
      </c>
      <c r="R672">
        <v>0</v>
      </c>
      <c r="S672">
        <v>0</v>
      </c>
      <c r="T672">
        <v>16</v>
      </c>
      <c r="U672">
        <v>0</v>
      </c>
      <c r="V672">
        <v>0</v>
      </c>
      <c r="W672">
        <v>0</v>
      </c>
      <c r="X672">
        <v>0</v>
      </c>
      <c r="Y672">
        <v>60</v>
      </c>
      <c r="Z672">
        <v>16</v>
      </c>
      <c r="AA672">
        <v>7</v>
      </c>
      <c r="AB672">
        <v>29</v>
      </c>
      <c r="AC672">
        <v>1772</v>
      </c>
      <c r="AD672">
        <v>720</v>
      </c>
      <c r="AE672">
        <v>560</v>
      </c>
      <c r="AF672">
        <v>904</v>
      </c>
      <c r="AG672">
        <v>0</v>
      </c>
      <c r="AH672">
        <v>123</v>
      </c>
      <c r="AI672">
        <v>11</v>
      </c>
      <c r="AJ672">
        <v>0</v>
      </c>
      <c r="AK672">
        <v>0</v>
      </c>
      <c r="AL672">
        <v>0</v>
      </c>
      <c r="AM672">
        <v>0</v>
      </c>
      <c r="AN672">
        <v>0</v>
      </c>
      <c r="AO672">
        <v>84</v>
      </c>
      <c r="AP672">
        <v>0</v>
      </c>
      <c r="AQ672">
        <v>0</v>
      </c>
      <c r="AR672">
        <v>0</v>
      </c>
      <c r="AS672">
        <v>0</v>
      </c>
      <c r="AT672">
        <v>0</v>
      </c>
      <c r="AU672">
        <v>0</v>
      </c>
      <c r="AV672">
        <v>0</v>
      </c>
      <c r="AW672">
        <v>0</v>
      </c>
      <c r="AX672">
        <v>0</v>
      </c>
      <c r="AY672">
        <v>0</v>
      </c>
      <c r="AZ672">
        <v>0</v>
      </c>
      <c r="BA672">
        <v>0</v>
      </c>
      <c r="BB672">
        <v>0</v>
      </c>
      <c r="BC672">
        <v>0</v>
      </c>
      <c r="BD672">
        <v>0</v>
      </c>
      <c r="BE672">
        <v>0</v>
      </c>
      <c r="BF672">
        <v>21</v>
      </c>
      <c r="BG672">
        <v>31</v>
      </c>
      <c r="BH672">
        <v>0</v>
      </c>
      <c r="BI672">
        <v>0</v>
      </c>
      <c r="BJ672">
        <v>0</v>
      </c>
      <c r="BK672">
        <v>0</v>
      </c>
      <c r="BL672">
        <v>105</v>
      </c>
      <c r="BM672">
        <v>0</v>
      </c>
      <c r="BN672">
        <v>85</v>
      </c>
      <c r="BO672">
        <v>0</v>
      </c>
      <c r="BP672">
        <v>0</v>
      </c>
      <c r="BQ672">
        <v>0</v>
      </c>
      <c r="BR672">
        <v>0</v>
      </c>
      <c r="BS672">
        <v>0</v>
      </c>
      <c r="BT672">
        <v>0</v>
      </c>
      <c r="BU672">
        <v>0</v>
      </c>
      <c r="BV672">
        <v>0</v>
      </c>
      <c r="BW672">
        <v>0</v>
      </c>
      <c r="BX672">
        <v>0</v>
      </c>
      <c r="BY672">
        <v>4544</v>
      </c>
    </row>
    <row r="673" spans="1:77" hidden="1" x14ac:dyDescent="0.25">
      <c r="A673" t="str">
        <f t="shared" si="20"/>
        <v>201283 Helyhez kötött gépek kezelőiI6 Gimnázium</v>
      </c>
      <c r="B673" t="str">
        <f t="shared" si="21"/>
        <v>201283 Helyhez kötött gépek kezelőiI6 Gimnázium</v>
      </c>
      <c r="C673">
        <v>4024</v>
      </c>
      <c r="D673" t="s">
        <v>168</v>
      </c>
      <c r="E673" t="s">
        <v>169</v>
      </c>
      <c r="F673" s="4" t="s">
        <v>171</v>
      </c>
      <c r="G673">
        <v>0</v>
      </c>
      <c r="H673" t="s">
        <v>162</v>
      </c>
      <c r="I673">
        <v>649</v>
      </c>
      <c r="J673">
        <v>38</v>
      </c>
      <c r="K673" t="s">
        <v>107</v>
      </c>
      <c r="L673" t="s">
        <v>143</v>
      </c>
      <c r="M673">
        <v>13</v>
      </c>
      <c r="N673">
        <v>0</v>
      </c>
      <c r="O673">
        <v>0</v>
      </c>
      <c r="P673">
        <v>9</v>
      </c>
      <c r="Q673">
        <v>139</v>
      </c>
      <c r="R673">
        <v>0</v>
      </c>
      <c r="S673">
        <v>0</v>
      </c>
      <c r="T673">
        <v>30</v>
      </c>
      <c r="U673">
        <v>0</v>
      </c>
      <c r="V673">
        <v>45</v>
      </c>
      <c r="W673">
        <v>12</v>
      </c>
      <c r="X673">
        <v>139</v>
      </c>
      <c r="Y673">
        <v>48</v>
      </c>
      <c r="Z673">
        <v>8</v>
      </c>
      <c r="AA673">
        <v>0</v>
      </c>
      <c r="AB673">
        <v>52</v>
      </c>
      <c r="AC673">
        <v>148</v>
      </c>
      <c r="AD673">
        <v>47</v>
      </c>
      <c r="AE673">
        <v>31</v>
      </c>
      <c r="AF673">
        <v>19</v>
      </c>
      <c r="AG673">
        <v>15</v>
      </c>
      <c r="AH673">
        <v>20</v>
      </c>
      <c r="AI673">
        <v>22</v>
      </c>
      <c r="AJ673">
        <v>287</v>
      </c>
      <c r="AK673">
        <v>148</v>
      </c>
      <c r="AL673">
        <v>72</v>
      </c>
      <c r="AM673">
        <v>48</v>
      </c>
      <c r="AN673">
        <v>0</v>
      </c>
      <c r="AO673">
        <v>62</v>
      </c>
      <c r="AP673">
        <v>51</v>
      </c>
      <c r="AQ673">
        <v>0</v>
      </c>
      <c r="AR673">
        <v>0</v>
      </c>
      <c r="AS673">
        <v>0</v>
      </c>
      <c r="AT673">
        <v>63</v>
      </c>
      <c r="AU673">
        <v>0</v>
      </c>
      <c r="AV673">
        <v>4</v>
      </c>
      <c r="AW673">
        <v>0</v>
      </c>
      <c r="AX673">
        <v>67</v>
      </c>
      <c r="AY673">
        <v>0</v>
      </c>
      <c r="AZ673">
        <v>0</v>
      </c>
      <c r="BA673">
        <v>0</v>
      </c>
      <c r="BB673">
        <v>0</v>
      </c>
      <c r="BC673">
        <v>0</v>
      </c>
      <c r="BD673">
        <v>76</v>
      </c>
      <c r="BE673">
        <v>0</v>
      </c>
      <c r="BF673">
        <v>0</v>
      </c>
      <c r="BG673">
        <v>21</v>
      </c>
      <c r="BH673">
        <v>0</v>
      </c>
      <c r="BI673">
        <v>0</v>
      </c>
      <c r="BJ673">
        <v>0</v>
      </c>
      <c r="BK673">
        <v>0</v>
      </c>
      <c r="BL673">
        <v>59</v>
      </c>
      <c r="BM673">
        <v>0</v>
      </c>
      <c r="BN673">
        <v>43</v>
      </c>
      <c r="BO673">
        <v>124</v>
      </c>
      <c r="BP673">
        <v>93.25</v>
      </c>
      <c r="BQ673">
        <v>35</v>
      </c>
      <c r="BR673">
        <v>24</v>
      </c>
      <c r="BS673">
        <v>12</v>
      </c>
      <c r="BT673">
        <v>21</v>
      </c>
      <c r="BU673">
        <v>0</v>
      </c>
      <c r="BV673">
        <v>0</v>
      </c>
      <c r="BW673">
        <v>30</v>
      </c>
      <c r="BX673">
        <v>0</v>
      </c>
      <c r="BY673">
        <v>2137.25</v>
      </c>
    </row>
    <row r="674" spans="1:77" hidden="1" x14ac:dyDescent="0.25">
      <c r="A674" t="str">
        <f t="shared" si="20"/>
        <v>201284 Járművezetők és mobil gépek kezelőiI6 Gimnázium</v>
      </c>
      <c r="B674" t="str">
        <f t="shared" si="21"/>
        <v>201284 Járművezetők és mobil gépek kezelőiI6 Gimnázium</v>
      </c>
      <c r="C674">
        <v>4025</v>
      </c>
      <c r="D674" t="s">
        <v>168</v>
      </c>
      <c r="E674" t="s">
        <v>169</v>
      </c>
      <c r="F674" s="4" t="s">
        <v>171</v>
      </c>
      <c r="G674">
        <v>0</v>
      </c>
      <c r="H674" t="s">
        <v>162</v>
      </c>
      <c r="I674">
        <v>650</v>
      </c>
      <c r="J674">
        <v>39</v>
      </c>
      <c r="K674" t="s">
        <v>144</v>
      </c>
      <c r="L674" t="s">
        <v>145</v>
      </c>
      <c r="M674">
        <v>167</v>
      </c>
      <c r="N674">
        <v>0</v>
      </c>
      <c r="O674">
        <v>0</v>
      </c>
      <c r="P674">
        <v>8</v>
      </c>
      <c r="Q674">
        <v>199</v>
      </c>
      <c r="R674">
        <v>0</v>
      </c>
      <c r="S674">
        <v>0</v>
      </c>
      <c r="T674">
        <v>7</v>
      </c>
      <c r="U674">
        <v>26</v>
      </c>
      <c r="V674">
        <v>0</v>
      </c>
      <c r="W674">
        <v>15</v>
      </c>
      <c r="X674">
        <v>130</v>
      </c>
      <c r="Y674">
        <v>31</v>
      </c>
      <c r="Z674">
        <v>60</v>
      </c>
      <c r="AA674">
        <v>33</v>
      </c>
      <c r="AB674">
        <v>32</v>
      </c>
      <c r="AC674">
        <v>48</v>
      </c>
      <c r="AD674">
        <v>16</v>
      </c>
      <c r="AE674">
        <v>26</v>
      </c>
      <c r="AF674">
        <v>17</v>
      </c>
      <c r="AG674">
        <v>15</v>
      </c>
      <c r="AH674">
        <v>8</v>
      </c>
      <c r="AI674">
        <v>0</v>
      </c>
      <c r="AJ674">
        <v>36</v>
      </c>
      <c r="AK674">
        <v>28</v>
      </c>
      <c r="AL674">
        <v>208</v>
      </c>
      <c r="AM674">
        <v>134</v>
      </c>
      <c r="AN674">
        <v>137</v>
      </c>
      <c r="AO674">
        <v>682</v>
      </c>
      <c r="AP674">
        <v>196</v>
      </c>
      <c r="AQ674">
        <v>3286</v>
      </c>
      <c r="AR674">
        <v>0</v>
      </c>
      <c r="AS674">
        <v>9</v>
      </c>
      <c r="AT674">
        <v>5807</v>
      </c>
      <c r="AU674">
        <v>197.5</v>
      </c>
      <c r="AV674">
        <v>84.5</v>
      </c>
      <c r="AW674">
        <v>23.5</v>
      </c>
      <c r="AX674">
        <v>0</v>
      </c>
      <c r="AY674">
        <v>0</v>
      </c>
      <c r="AZ674">
        <v>0</v>
      </c>
      <c r="BA674">
        <v>18</v>
      </c>
      <c r="BB674">
        <v>0</v>
      </c>
      <c r="BC674">
        <v>0</v>
      </c>
      <c r="BD674">
        <v>15</v>
      </c>
      <c r="BE674">
        <v>0</v>
      </c>
      <c r="BF674">
        <v>24</v>
      </c>
      <c r="BG674">
        <v>1</v>
      </c>
      <c r="BH674">
        <v>0</v>
      </c>
      <c r="BI674">
        <v>0</v>
      </c>
      <c r="BJ674">
        <v>1</v>
      </c>
      <c r="BK674">
        <v>0</v>
      </c>
      <c r="BL674">
        <v>46</v>
      </c>
      <c r="BM674">
        <v>0</v>
      </c>
      <c r="BN674">
        <v>47</v>
      </c>
      <c r="BO674">
        <v>727</v>
      </c>
      <c r="BP674">
        <v>71.5</v>
      </c>
      <c r="BQ674">
        <v>659.5</v>
      </c>
      <c r="BR674">
        <v>104</v>
      </c>
      <c r="BS674">
        <v>15</v>
      </c>
      <c r="BT674">
        <v>3</v>
      </c>
      <c r="BU674">
        <v>0</v>
      </c>
      <c r="BV674">
        <v>0</v>
      </c>
      <c r="BW674">
        <v>0</v>
      </c>
      <c r="BX674">
        <v>0</v>
      </c>
      <c r="BY674">
        <v>13398.5</v>
      </c>
    </row>
    <row r="675" spans="1:77" hidden="1" x14ac:dyDescent="0.25">
      <c r="A675" t="str">
        <f t="shared" si="20"/>
        <v>201291 Takarítók és hasonló jellegű egyszerű foglalkozásokI6 Gimnázium</v>
      </c>
      <c r="B675" t="str">
        <f t="shared" si="21"/>
        <v>201291 Takarítók és hasonló jellegű egyszerű foglalkozásokI6 Gimnázium</v>
      </c>
      <c r="C675">
        <v>4026</v>
      </c>
      <c r="D675" t="s">
        <v>168</v>
      </c>
      <c r="E675" t="s">
        <v>169</v>
      </c>
      <c r="F675" s="4" t="s">
        <v>171</v>
      </c>
      <c r="G675">
        <v>0</v>
      </c>
      <c r="H675" t="s">
        <v>162</v>
      </c>
      <c r="I675">
        <v>651</v>
      </c>
      <c r="J675">
        <v>40</v>
      </c>
      <c r="K675" t="s">
        <v>108</v>
      </c>
      <c r="L675" t="s">
        <v>146</v>
      </c>
      <c r="M675">
        <v>47</v>
      </c>
      <c r="N675">
        <v>3</v>
      </c>
      <c r="O675">
        <v>0</v>
      </c>
      <c r="P675">
        <v>0</v>
      </c>
      <c r="Q675">
        <v>97</v>
      </c>
      <c r="R675">
        <v>0</v>
      </c>
      <c r="S675">
        <v>2</v>
      </c>
      <c r="T675">
        <v>0</v>
      </c>
      <c r="U675">
        <v>36</v>
      </c>
      <c r="V675">
        <v>0</v>
      </c>
      <c r="W675">
        <v>0</v>
      </c>
      <c r="X675">
        <v>25</v>
      </c>
      <c r="Y675">
        <v>23</v>
      </c>
      <c r="Z675">
        <v>0</v>
      </c>
      <c r="AA675">
        <v>0</v>
      </c>
      <c r="AB675">
        <v>26</v>
      </c>
      <c r="AC675">
        <v>1</v>
      </c>
      <c r="AD675">
        <v>13</v>
      </c>
      <c r="AE675">
        <v>0</v>
      </c>
      <c r="AF675">
        <v>22</v>
      </c>
      <c r="AG675">
        <v>0</v>
      </c>
      <c r="AH675">
        <v>4</v>
      </c>
      <c r="AI675">
        <v>1</v>
      </c>
      <c r="AJ675">
        <v>18</v>
      </c>
      <c r="AK675">
        <v>22</v>
      </c>
      <c r="AL675">
        <v>56</v>
      </c>
      <c r="AM675">
        <v>126</v>
      </c>
      <c r="AN675">
        <v>59</v>
      </c>
      <c r="AO675">
        <v>55.5</v>
      </c>
      <c r="AP675">
        <v>368.5</v>
      </c>
      <c r="AQ675">
        <v>185</v>
      </c>
      <c r="AR675">
        <v>0</v>
      </c>
      <c r="AS675">
        <v>0</v>
      </c>
      <c r="AT675">
        <v>57</v>
      </c>
      <c r="AU675">
        <v>13</v>
      </c>
      <c r="AV675">
        <v>227</v>
      </c>
      <c r="AW675">
        <v>0</v>
      </c>
      <c r="AX675">
        <v>0</v>
      </c>
      <c r="AY675">
        <v>0</v>
      </c>
      <c r="AZ675">
        <v>33</v>
      </c>
      <c r="BA675">
        <v>29</v>
      </c>
      <c r="BB675">
        <v>0</v>
      </c>
      <c r="BC675">
        <v>0</v>
      </c>
      <c r="BD675">
        <v>101</v>
      </c>
      <c r="BE675">
        <v>0</v>
      </c>
      <c r="BF675">
        <v>2</v>
      </c>
      <c r="BG675">
        <v>13</v>
      </c>
      <c r="BH675">
        <v>1</v>
      </c>
      <c r="BI675">
        <v>0</v>
      </c>
      <c r="BJ675">
        <v>0</v>
      </c>
      <c r="BK675">
        <v>0</v>
      </c>
      <c r="BL675">
        <v>14</v>
      </c>
      <c r="BM675">
        <v>14</v>
      </c>
      <c r="BN675">
        <v>121</v>
      </c>
      <c r="BO675">
        <v>1195</v>
      </c>
      <c r="BP675">
        <v>1070.75</v>
      </c>
      <c r="BQ675">
        <v>213</v>
      </c>
      <c r="BR675">
        <v>290</v>
      </c>
      <c r="BS675">
        <v>74</v>
      </c>
      <c r="BT675">
        <v>82.5</v>
      </c>
      <c r="BU675">
        <v>3.5</v>
      </c>
      <c r="BV675">
        <v>12</v>
      </c>
      <c r="BW675">
        <v>27</v>
      </c>
      <c r="BX675">
        <v>0</v>
      </c>
      <c r="BY675">
        <v>4782.75</v>
      </c>
    </row>
    <row r="676" spans="1:77" hidden="1" x14ac:dyDescent="0.25">
      <c r="A676" t="str">
        <f t="shared" si="20"/>
        <v>201292 Egyszerű szolgáltatási, szállítási és hasonló foglalkozásokI6 Gimnázium</v>
      </c>
      <c r="B676" t="str">
        <f t="shared" si="21"/>
        <v>201292 Egyszerű szolgáltatási, szállítási és hasonló foglalkozásokI6 Gimnázium</v>
      </c>
      <c r="C676">
        <v>4027</v>
      </c>
      <c r="D676" t="s">
        <v>168</v>
      </c>
      <c r="E676" t="s">
        <v>169</v>
      </c>
      <c r="F676" s="4" t="s">
        <v>171</v>
      </c>
      <c r="G676">
        <v>0</v>
      </c>
      <c r="H676" t="s">
        <v>162</v>
      </c>
      <c r="I676">
        <v>652</v>
      </c>
      <c r="J676">
        <v>41</v>
      </c>
      <c r="K676" t="s">
        <v>109</v>
      </c>
      <c r="L676" t="s">
        <v>147</v>
      </c>
      <c r="M676">
        <v>81</v>
      </c>
      <c r="N676">
        <v>24</v>
      </c>
      <c r="O676">
        <v>0</v>
      </c>
      <c r="P676">
        <v>1</v>
      </c>
      <c r="Q676">
        <v>425</v>
      </c>
      <c r="R676">
        <v>307</v>
      </c>
      <c r="S676">
        <v>0</v>
      </c>
      <c r="T676">
        <v>66</v>
      </c>
      <c r="U676">
        <v>104</v>
      </c>
      <c r="V676">
        <v>0</v>
      </c>
      <c r="W676">
        <v>11</v>
      </c>
      <c r="X676">
        <v>209</v>
      </c>
      <c r="Y676">
        <v>55</v>
      </c>
      <c r="Z676">
        <v>18.5</v>
      </c>
      <c r="AA676">
        <v>55</v>
      </c>
      <c r="AB676">
        <v>62</v>
      </c>
      <c r="AC676">
        <v>159</v>
      </c>
      <c r="AD676">
        <v>139.5</v>
      </c>
      <c r="AE676">
        <v>96</v>
      </c>
      <c r="AF676">
        <v>109</v>
      </c>
      <c r="AG676">
        <v>11</v>
      </c>
      <c r="AH676">
        <v>114</v>
      </c>
      <c r="AI676">
        <v>27</v>
      </c>
      <c r="AJ676">
        <v>26</v>
      </c>
      <c r="AK676">
        <v>152</v>
      </c>
      <c r="AL676">
        <v>127</v>
      </c>
      <c r="AM676">
        <v>261.83333333333331</v>
      </c>
      <c r="AN676">
        <v>196</v>
      </c>
      <c r="AO676">
        <v>1202.5</v>
      </c>
      <c r="AP676">
        <v>1070</v>
      </c>
      <c r="AQ676">
        <v>101.5</v>
      </c>
      <c r="AR676">
        <v>14</v>
      </c>
      <c r="AS676">
        <v>0</v>
      </c>
      <c r="AT676">
        <v>211</v>
      </c>
      <c r="AU676">
        <v>54</v>
      </c>
      <c r="AV676">
        <v>1095</v>
      </c>
      <c r="AW676">
        <v>0</v>
      </c>
      <c r="AX676">
        <v>11</v>
      </c>
      <c r="AY676">
        <v>36.5</v>
      </c>
      <c r="AZ676">
        <v>76</v>
      </c>
      <c r="BA676">
        <v>9</v>
      </c>
      <c r="BB676">
        <v>0</v>
      </c>
      <c r="BC676">
        <v>27</v>
      </c>
      <c r="BD676">
        <v>267</v>
      </c>
      <c r="BE676">
        <v>0</v>
      </c>
      <c r="BF676">
        <v>90</v>
      </c>
      <c r="BG676">
        <v>14</v>
      </c>
      <c r="BH676">
        <v>31</v>
      </c>
      <c r="BI676">
        <v>139</v>
      </c>
      <c r="BJ676">
        <v>0</v>
      </c>
      <c r="BK676">
        <v>7</v>
      </c>
      <c r="BL676">
        <v>159</v>
      </c>
      <c r="BM676">
        <v>0</v>
      </c>
      <c r="BN676">
        <v>374.5</v>
      </c>
      <c r="BO676">
        <v>2706</v>
      </c>
      <c r="BP676">
        <v>1306.8333333333333</v>
      </c>
      <c r="BQ676">
        <v>246</v>
      </c>
      <c r="BR676">
        <v>215.33333333333334</v>
      </c>
      <c r="BS676">
        <v>236</v>
      </c>
      <c r="BT676">
        <v>76.5</v>
      </c>
      <c r="BU676">
        <v>11.166666666666666</v>
      </c>
      <c r="BV676">
        <v>21.5</v>
      </c>
      <c r="BW676">
        <v>24</v>
      </c>
      <c r="BX676">
        <v>0</v>
      </c>
      <c r="BY676">
        <v>12669.166666666668</v>
      </c>
    </row>
    <row r="677" spans="1:77" hidden="1" x14ac:dyDescent="0.25">
      <c r="A677" t="str">
        <f t="shared" si="20"/>
        <v>201293 Egyszerű ipari, építőipari, mezőgazdasági foglalkozásokI6 Gimnázium</v>
      </c>
      <c r="B677" t="str">
        <f t="shared" si="21"/>
        <v>201293 Egyszerű ipari, építőipari, mezőgazdasági foglalkozásokI6 Gimnázium</v>
      </c>
      <c r="C677">
        <v>4028</v>
      </c>
      <c r="D677" t="s">
        <v>168</v>
      </c>
      <c r="E677" t="s">
        <v>169</v>
      </c>
      <c r="F677" s="4" t="s">
        <v>171</v>
      </c>
      <c r="G677">
        <v>0</v>
      </c>
      <c r="H677" t="s">
        <v>162</v>
      </c>
      <c r="I677">
        <v>653</v>
      </c>
      <c r="J677">
        <v>42</v>
      </c>
      <c r="K677" t="s">
        <v>148</v>
      </c>
      <c r="L677" t="s">
        <v>149</v>
      </c>
      <c r="M677">
        <v>97.5</v>
      </c>
      <c r="N677">
        <v>32</v>
      </c>
      <c r="O677">
        <v>4</v>
      </c>
      <c r="P677">
        <v>0</v>
      </c>
      <c r="Q677">
        <v>286</v>
      </c>
      <c r="R677">
        <v>24</v>
      </c>
      <c r="S677">
        <v>8</v>
      </c>
      <c r="T677">
        <v>67</v>
      </c>
      <c r="U677">
        <v>18</v>
      </c>
      <c r="V677">
        <v>0</v>
      </c>
      <c r="W677">
        <v>0</v>
      </c>
      <c r="X677">
        <v>14</v>
      </c>
      <c r="Y677">
        <v>42</v>
      </c>
      <c r="Z677">
        <v>49</v>
      </c>
      <c r="AA677">
        <v>72</v>
      </c>
      <c r="AB677">
        <v>38</v>
      </c>
      <c r="AC677">
        <v>306</v>
      </c>
      <c r="AD677">
        <v>203</v>
      </c>
      <c r="AE677">
        <v>116</v>
      </c>
      <c r="AF677">
        <v>65.5</v>
      </c>
      <c r="AG677">
        <v>27</v>
      </c>
      <c r="AH677">
        <v>189.5</v>
      </c>
      <c r="AI677">
        <v>0</v>
      </c>
      <c r="AJ677">
        <v>0</v>
      </c>
      <c r="AK677">
        <v>0</v>
      </c>
      <c r="AL677">
        <v>25</v>
      </c>
      <c r="AM677">
        <v>272.16666666666663</v>
      </c>
      <c r="AN677">
        <v>129</v>
      </c>
      <c r="AO677">
        <v>119</v>
      </c>
      <c r="AP677">
        <v>26.5</v>
      </c>
      <c r="AQ677">
        <v>17</v>
      </c>
      <c r="AR677">
        <v>0</v>
      </c>
      <c r="AS677">
        <v>0</v>
      </c>
      <c r="AT677">
        <v>16</v>
      </c>
      <c r="AU677">
        <v>0</v>
      </c>
      <c r="AV677">
        <v>0</v>
      </c>
      <c r="AW677">
        <v>0</v>
      </c>
      <c r="AX677">
        <v>0</v>
      </c>
      <c r="AY677">
        <v>0</v>
      </c>
      <c r="AZ677">
        <v>0</v>
      </c>
      <c r="BA677">
        <v>0</v>
      </c>
      <c r="BB677">
        <v>0</v>
      </c>
      <c r="BC677">
        <v>0</v>
      </c>
      <c r="BD677">
        <v>15</v>
      </c>
      <c r="BE677">
        <v>0</v>
      </c>
      <c r="BF677">
        <v>0</v>
      </c>
      <c r="BG677">
        <v>0</v>
      </c>
      <c r="BH677">
        <v>13</v>
      </c>
      <c r="BI677">
        <v>0</v>
      </c>
      <c r="BJ677">
        <v>0</v>
      </c>
      <c r="BK677">
        <v>0</v>
      </c>
      <c r="BL677">
        <v>37</v>
      </c>
      <c r="BM677">
        <v>0</v>
      </c>
      <c r="BN677">
        <v>56</v>
      </c>
      <c r="BO677">
        <v>393</v>
      </c>
      <c r="BP677">
        <v>8.1666666666666661</v>
      </c>
      <c r="BQ677">
        <v>2</v>
      </c>
      <c r="BR677">
        <v>55.666666666666664</v>
      </c>
      <c r="BS677">
        <v>10</v>
      </c>
      <c r="BT677">
        <v>0</v>
      </c>
      <c r="BU677">
        <v>0.33333333333333331</v>
      </c>
      <c r="BV677">
        <v>0</v>
      </c>
      <c r="BW677">
        <v>0</v>
      </c>
      <c r="BX677">
        <v>0</v>
      </c>
      <c r="BY677">
        <v>2853.333333333333</v>
      </c>
    </row>
    <row r="678" spans="1:77" hidden="1" x14ac:dyDescent="0.25">
      <c r="A678" t="str">
        <f t="shared" si="20"/>
        <v>201201 Fegyveres szervek felsőfokú képesítést igénylő foglalkozásaiI7 Technikum</v>
      </c>
      <c r="B678" t="str">
        <f t="shared" si="21"/>
        <v>201201 Fegyveres szervek felsőfokú képesítést igénylő foglalkozásaiI7 Technikum</v>
      </c>
      <c r="C678">
        <v>4660</v>
      </c>
      <c r="D678" t="s">
        <v>168</v>
      </c>
      <c r="E678" t="s">
        <v>169</v>
      </c>
      <c r="F678" s="4" t="s">
        <v>171</v>
      </c>
      <c r="G678">
        <v>0</v>
      </c>
      <c r="H678" t="s">
        <v>163</v>
      </c>
      <c r="I678">
        <v>612</v>
      </c>
      <c r="J678">
        <v>1</v>
      </c>
      <c r="K678" t="s">
        <v>65</v>
      </c>
      <c r="L678" t="s">
        <v>66</v>
      </c>
      <c r="M678">
        <v>0</v>
      </c>
      <c r="N678">
        <v>0</v>
      </c>
      <c r="O678">
        <v>0</v>
      </c>
      <c r="P678">
        <v>0</v>
      </c>
      <c r="Q678">
        <v>0</v>
      </c>
      <c r="R678">
        <v>0</v>
      </c>
      <c r="S678">
        <v>0</v>
      </c>
      <c r="T678">
        <v>0</v>
      </c>
      <c r="U678">
        <v>0</v>
      </c>
      <c r="V678">
        <v>0</v>
      </c>
      <c r="W678">
        <v>0</v>
      </c>
      <c r="X678">
        <v>0</v>
      </c>
      <c r="Y678">
        <v>0</v>
      </c>
      <c r="Z678">
        <v>0</v>
      </c>
      <c r="AA678">
        <v>0</v>
      </c>
      <c r="AB678">
        <v>0</v>
      </c>
      <c r="AC678">
        <v>0</v>
      </c>
      <c r="AD678">
        <v>0</v>
      </c>
      <c r="AE678">
        <v>0</v>
      </c>
      <c r="AF678">
        <v>0</v>
      </c>
      <c r="AG678">
        <v>0</v>
      </c>
      <c r="AH678">
        <v>0</v>
      </c>
      <c r="AI678">
        <v>0</v>
      </c>
      <c r="AJ678">
        <v>0</v>
      </c>
      <c r="AK678">
        <v>0</v>
      </c>
      <c r="AL678">
        <v>0</v>
      </c>
      <c r="AM678">
        <v>0</v>
      </c>
      <c r="AN678">
        <v>0</v>
      </c>
      <c r="AO678">
        <v>0</v>
      </c>
      <c r="AP678">
        <v>0</v>
      </c>
      <c r="AQ678">
        <v>0</v>
      </c>
      <c r="AR678">
        <v>0</v>
      </c>
      <c r="AS678">
        <v>0</v>
      </c>
      <c r="AT678">
        <v>0</v>
      </c>
      <c r="AU678">
        <v>0</v>
      </c>
      <c r="AV678">
        <v>0</v>
      </c>
      <c r="AW678">
        <v>0</v>
      </c>
      <c r="AX678">
        <v>0</v>
      </c>
      <c r="AY678">
        <v>0</v>
      </c>
      <c r="AZ678">
        <v>0</v>
      </c>
      <c r="BA678">
        <v>0</v>
      </c>
      <c r="BB678">
        <v>0</v>
      </c>
      <c r="BC678">
        <v>0</v>
      </c>
      <c r="BD678">
        <v>0</v>
      </c>
      <c r="BE678">
        <v>0</v>
      </c>
      <c r="BF678">
        <v>0</v>
      </c>
      <c r="BG678">
        <v>0</v>
      </c>
      <c r="BH678">
        <v>0</v>
      </c>
      <c r="BI678">
        <v>0</v>
      </c>
      <c r="BJ678">
        <v>0</v>
      </c>
      <c r="BK678">
        <v>0</v>
      </c>
      <c r="BL678">
        <v>0</v>
      </c>
      <c r="BM678">
        <v>0</v>
      </c>
      <c r="BN678">
        <v>0</v>
      </c>
      <c r="BO678">
        <v>21</v>
      </c>
      <c r="BP678">
        <v>0</v>
      </c>
      <c r="BQ678">
        <v>0</v>
      </c>
      <c r="BR678">
        <v>0</v>
      </c>
      <c r="BS678">
        <v>0</v>
      </c>
      <c r="BT678">
        <v>0</v>
      </c>
      <c r="BU678">
        <v>0</v>
      </c>
      <c r="BV678">
        <v>0</v>
      </c>
      <c r="BW678">
        <v>0</v>
      </c>
      <c r="BX678">
        <v>0</v>
      </c>
      <c r="BY678">
        <v>21</v>
      </c>
    </row>
    <row r="679" spans="1:77" hidden="1" x14ac:dyDescent="0.25">
      <c r="A679" t="str">
        <f t="shared" si="20"/>
        <v>201202 Fegyveres szervek középfokú képesítést igénylő foglalkozásaiI7 Technikum</v>
      </c>
      <c r="B679" t="str">
        <f t="shared" si="21"/>
        <v>201202 Fegyveres szervek középfokú képesítést igénylő foglalkozásaiI7 Technikum</v>
      </c>
      <c r="C679">
        <v>4661</v>
      </c>
      <c r="D679" t="s">
        <v>168</v>
      </c>
      <c r="E679" t="s">
        <v>169</v>
      </c>
      <c r="F679" s="4" t="s">
        <v>171</v>
      </c>
      <c r="G679">
        <v>0</v>
      </c>
      <c r="H679" t="s">
        <v>163</v>
      </c>
      <c r="I679">
        <v>613</v>
      </c>
      <c r="J679">
        <v>2</v>
      </c>
      <c r="K679" t="s">
        <v>67</v>
      </c>
      <c r="L679" t="s">
        <v>68</v>
      </c>
      <c r="M679">
        <v>0</v>
      </c>
      <c r="N679">
        <v>0</v>
      </c>
      <c r="O679">
        <v>0</v>
      </c>
      <c r="P679">
        <v>0</v>
      </c>
      <c r="Q679">
        <v>0</v>
      </c>
      <c r="R679">
        <v>0</v>
      </c>
      <c r="S679">
        <v>0</v>
      </c>
      <c r="T679">
        <v>0</v>
      </c>
      <c r="U679">
        <v>0</v>
      </c>
      <c r="V679">
        <v>0</v>
      </c>
      <c r="W679">
        <v>0</v>
      </c>
      <c r="X679">
        <v>0</v>
      </c>
      <c r="Y679">
        <v>0</v>
      </c>
      <c r="Z679">
        <v>0</v>
      </c>
      <c r="AA679">
        <v>0</v>
      </c>
      <c r="AB679">
        <v>0</v>
      </c>
      <c r="AC679">
        <v>0</v>
      </c>
      <c r="AD679">
        <v>0</v>
      </c>
      <c r="AE679">
        <v>0</v>
      </c>
      <c r="AF679">
        <v>0</v>
      </c>
      <c r="AG679">
        <v>0</v>
      </c>
      <c r="AH679">
        <v>0</v>
      </c>
      <c r="AI679">
        <v>0</v>
      </c>
      <c r="AJ679">
        <v>0</v>
      </c>
      <c r="AK679">
        <v>0</v>
      </c>
      <c r="AL679">
        <v>0</v>
      </c>
      <c r="AM679">
        <v>0</v>
      </c>
      <c r="AN679">
        <v>0</v>
      </c>
      <c r="AO679">
        <v>0</v>
      </c>
      <c r="AP679">
        <v>0</v>
      </c>
      <c r="AQ679">
        <v>0</v>
      </c>
      <c r="AR679">
        <v>0</v>
      </c>
      <c r="AS679">
        <v>0</v>
      </c>
      <c r="AT679">
        <v>0</v>
      </c>
      <c r="AU679">
        <v>0</v>
      </c>
      <c r="AV679">
        <v>0</v>
      </c>
      <c r="AW679">
        <v>0</v>
      </c>
      <c r="AX679">
        <v>0</v>
      </c>
      <c r="AY679">
        <v>0</v>
      </c>
      <c r="AZ679">
        <v>0</v>
      </c>
      <c r="BA679">
        <v>0</v>
      </c>
      <c r="BB679">
        <v>0</v>
      </c>
      <c r="BC679">
        <v>0</v>
      </c>
      <c r="BD679">
        <v>0</v>
      </c>
      <c r="BE679">
        <v>0</v>
      </c>
      <c r="BF679">
        <v>0</v>
      </c>
      <c r="BG679">
        <v>0</v>
      </c>
      <c r="BH679">
        <v>0</v>
      </c>
      <c r="BI679">
        <v>0</v>
      </c>
      <c r="BJ679">
        <v>0</v>
      </c>
      <c r="BK679">
        <v>0</v>
      </c>
      <c r="BL679">
        <v>0</v>
      </c>
      <c r="BM679">
        <v>0</v>
      </c>
      <c r="BN679">
        <v>0</v>
      </c>
      <c r="BO679">
        <v>638</v>
      </c>
      <c r="BP679">
        <v>2</v>
      </c>
      <c r="BQ679">
        <v>0</v>
      </c>
      <c r="BR679">
        <v>0</v>
      </c>
      <c r="BS679">
        <v>0</v>
      </c>
      <c r="BT679">
        <v>0</v>
      </c>
      <c r="BU679">
        <v>0</v>
      </c>
      <c r="BV679">
        <v>0</v>
      </c>
      <c r="BW679">
        <v>0</v>
      </c>
      <c r="BX679">
        <v>0</v>
      </c>
      <c r="BY679">
        <v>640</v>
      </c>
    </row>
    <row r="680" spans="1:77" hidden="1" x14ac:dyDescent="0.25">
      <c r="A680" t="str">
        <f t="shared" si="20"/>
        <v>201203 Fegyveres szervek középfokú képesítést nem igénylő foglalkozásaiI7 Technikum</v>
      </c>
      <c r="B680" t="str">
        <f t="shared" si="21"/>
        <v>201203 Fegyveres szervek középfokú képesítést nem igénylő foglalkozásaiI7 Technikum</v>
      </c>
      <c r="C680">
        <v>4662</v>
      </c>
      <c r="D680" t="s">
        <v>168</v>
      </c>
      <c r="E680" t="s">
        <v>169</v>
      </c>
      <c r="F680" s="4" t="s">
        <v>171</v>
      </c>
      <c r="G680">
        <v>0</v>
      </c>
      <c r="H680" t="s">
        <v>163</v>
      </c>
      <c r="I680">
        <v>614</v>
      </c>
      <c r="J680">
        <v>3</v>
      </c>
      <c r="K680" t="s">
        <v>69</v>
      </c>
      <c r="L680" t="s">
        <v>70</v>
      </c>
      <c r="M680">
        <v>0</v>
      </c>
      <c r="N680">
        <v>0</v>
      </c>
      <c r="O680">
        <v>0</v>
      </c>
      <c r="P680">
        <v>0</v>
      </c>
      <c r="Q680">
        <v>0</v>
      </c>
      <c r="R680">
        <v>0</v>
      </c>
      <c r="S680">
        <v>0</v>
      </c>
      <c r="T680">
        <v>0</v>
      </c>
      <c r="U680">
        <v>0</v>
      </c>
      <c r="V680">
        <v>0</v>
      </c>
      <c r="W680">
        <v>0</v>
      </c>
      <c r="X680">
        <v>0</v>
      </c>
      <c r="Y680">
        <v>0</v>
      </c>
      <c r="Z680">
        <v>0</v>
      </c>
      <c r="AA680">
        <v>0</v>
      </c>
      <c r="AB680">
        <v>0</v>
      </c>
      <c r="AC680">
        <v>0</v>
      </c>
      <c r="AD680">
        <v>0</v>
      </c>
      <c r="AE680">
        <v>0</v>
      </c>
      <c r="AF680">
        <v>0</v>
      </c>
      <c r="AG680">
        <v>0</v>
      </c>
      <c r="AH680">
        <v>0</v>
      </c>
      <c r="AI680">
        <v>0</v>
      </c>
      <c r="AJ680">
        <v>0</v>
      </c>
      <c r="AK680">
        <v>0</v>
      </c>
      <c r="AL680">
        <v>0</v>
      </c>
      <c r="AM680">
        <v>0</v>
      </c>
      <c r="AN680">
        <v>0</v>
      </c>
      <c r="AO680">
        <v>0</v>
      </c>
      <c r="AP680">
        <v>0</v>
      </c>
      <c r="AQ680">
        <v>0</v>
      </c>
      <c r="AR680">
        <v>0</v>
      </c>
      <c r="AS680">
        <v>0</v>
      </c>
      <c r="AT680">
        <v>0</v>
      </c>
      <c r="AU680">
        <v>0</v>
      </c>
      <c r="AV680">
        <v>0</v>
      </c>
      <c r="AW680">
        <v>0</v>
      </c>
      <c r="AX680">
        <v>0</v>
      </c>
      <c r="AY680">
        <v>0</v>
      </c>
      <c r="AZ680">
        <v>0</v>
      </c>
      <c r="BA680">
        <v>0</v>
      </c>
      <c r="BB680">
        <v>0</v>
      </c>
      <c r="BC680">
        <v>0</v>
      </c>
      <c r="BD680">
        <v>0</v>
      </c>
      <c r="BE680">
        <v>0</v>
      </c>
      <c r="BF680">
        <v>0</v>
      </c>
      <c r="BG680">
        <v>0</v>
      </c>
      <c r="BH680">
        <v>0</v>
      </c>
      <c r="BI680">
        <v>0</v>
      </c>
      <c r="BJ680">
        <v>0</v>
      </c>
      <c r="BK680">
        <v>0</v>
      </c>
      <c r="BL680">
        <v>0</v>
      </c>
      <c r="BM680">
        <v>0</v>
      </c>
      <c r="BN680">
        <v>0</v>
      </c>
      <c r="BO680">
        <v>22</v>
      </c>
      <c r="BP680">
        <v>0</v>
      </c>
      <c r="BQ680">
        <v>0</v>
      </c>
      <c r="BR680">
        <v>0</v>
      </c>
      <c r="BS680">
        <v>0</v>
      </c>
      <c r="BT680">
        <v>0</v>
      </c>
      <c r="BU680">
        <v>0</v>
      </c>
      <c r="BV680">
        <v>0</v>
      </c>
      <c r="BW680">
        <v>0</v>
      </c>
      <c r="BX680">
        <v>0</v>
      </c>
      <c r="BY680">
        <v>22</v>
      </c>
    </row>
    <row r="681" spans="1:77" hidden="1" x14ac:dyDescent="0.25">
      <c r="A681" t="str">
        <f t="shared" si="20"/>
        <v>201211 Törvényhozók, igazgatási és érdek-képviseleti vezetőkI7 Technikum</v>
      </c>
      <c r="B681" t="str">
        <f t="shared" si="21"/>
        <v>201211 Törvényhozók, igazgatási és érdek-képviseleti vezetőkI7 Technikum</v>
      </c>
      <c r="C681">
        <v>4663</v>
      </c>
      <c r="D681" t="s">
        <v>168</v>
      </c>
      <c r="E681" t="s">
        <v>169</v>
      </c>
      <c r="F681" s="4" t="s">
        <v>171</v>
      </c>
      <c r="G681">
        <v>0</v>
      </c>
      <c r="H681" t="s">
        <v>163</v>
      </c>
      <c r="I681">
        <v>615</v>
      </c>
      <c r="J681">
        <v>4</v>
      </c>
      <c r="K681" t="s">
        <v>71</v>
      </c>
      <c r="L681" t="s">
        <v>111</v>
      </c>
      <c r="M681">
        <v>5</v>
      </c>
      <c r="N681">
        <v>0</v>
      </c>
      <c r="O681">
        <v>0</v>
      </c>
      <c r="P681">
        <v>0</v>
      </c>
      <c r="Q681">
        <v>0</v>
      </c>
      <c r="R681">
        <v>0</v>
      </c>
      <c r="S681">
        <v>0</v>
      </c>
      <c r="T681">
        <v>0</v>
      </c>
      <c r="U681">
        <v>0</v>
      </c>
      <c r="V681">
        <v>0</v>
      </c>
      <c r="W681">
        <v>0</v>
      </c>
      <c r="X681">
        <v>0</v>
      </c>
      <c r="Y681">
        <v>0</v>
      </c>
      <c r="Z681">
        <v>0</v>
      </c>
      <c r="AA681">
        <v>0</v>
      </c>
      <c r="AB681">
        <v>0</v>
      </c>
      <c r="AC681">
        <v>0</v>
      </c>
      <c r="AD681">
        <v>0</v>
      </c>
      <c r="AE681">
        <v>0</v>
      </c>
      <c r="AF681">
        <v>0</v>
      </c>
      <c r="AG681">
        <v>0</v>
      </c>
      <c r="AH681">
        <v>0</v>
      </c>
      <c r="AI681">
        <v>0</v>
      </c>
      <c r="AJ681">
        <v>0</v>
      </c>
      <c r="AK681">
        <v>0</v>
      </c>
      <c r="AL681">
        <v>0</v>
      </c>
      <c r="AM681">
        <v>0</v>
      </c>
      <c r="AN681">
        <v>0</v>
      </c>
      <c r="AO681">
        <v>0</v>
      </c>
      <c r="AP681">
        <v>0</v>
      </c>
      <c r="AQ681">
        <v>0</v>
      </c>
      <c r="AR681">
        <v>0</v>
      </c>
      <c r="AS681">
        <v>0</v>
      </c>
      <c r="AT681">
        <v>0</v>
      </c>
      <c r="AU681">
        <v>0</v>
      </c>
      <c r="AV681">
        <v>0</v>
      </c>
      <c r="AW681">
        <v>0</v>
      </c>
      <c r="AX681">
        <v>0</v>
      </c>
      <c r="AY681">
        <v>0</v>
      </c>
      <c r="AZ681">
        <v>0</v>
      </c>
      <c r="BA681">
        <v>0</v>
      </c>
      <c r="BB681">
        <v>0</v>
      </c>
      <c r="BC681">
        <v>0</v>
      </c>
      <c r="BD681">
        <v>0</v>
      </c>
      <c r="BE681">
        <v>0</v>
      </c>
      <c r="BF681">
        <v>0</v>
      </c>
      <c r="BG681">
        <v>0</v>
      </c>
      <c r="BH681">
        <v>0</v>
      </c>
      <c r="BI681">
        <v>0</v>
      </c>
      <c r="BJ681">
        <v>0</v>
      </c>
      <c r="BK681">
        <v>0</v>
      </c>
      <c r="BL681">
        <v>0</v>
      </c>
      <c r="BM681">
        <v>0</v>
      </c>
      <c r="BN681">
        <v>0</v>
      </c>
      <c r="BO681">
        <v>83</v>
      </c>
      <c r="BP681">
        <v>1</v>
      </c>
      <c r="BQ681">
        <v>0</v>
      </c>
      <c r="BR681">
        <v>1</v>
      </c>
      <c r="BS681">
        <v>0</v>
      </c>
      <c r="BT681">
        <v>0</v>
      </c>
      <c r="BU681">
        <v>0</v>
      </c>
      <c r="BV681">
        <v>0</v>
      </c>
      <c r="BW681">
        <v>0</v>
      </c>
      <c r="BX681">
        <v>0</v>
      </c>
      <c r="BY681">
        <v>90</v>
      </c>
    </row>
    <row r="682" spans="1:77" hidden="1" x14ac:dyDescent="0.25">
      <c r="A682" t="str">
        <f t="shared" si="20"/>
        <v>201212 Gazdasági, költségvetési szervezetek vezetőiI7 Technikum</v>
      </c>
      <c r="B682" t="str">
        <f t="shared" si="21"/>
        <v>201212 Gazdasági, költségvetési szervezetek vezetőiI7 Technikum</v>
      </c>
      <c r="C682">
        <v>4664</v>
      </c>
      <c r="D682" t="s">
        <v>168</v>
      </c>
      <c r="E682" t="s">
        <v>169</v>
      </c>
      <c r="F682" s="4" t="s">
        <v>171</v>
      </c>
      <c r="G682">
        <v>0</v>
      </c>
      <c r="H682" t="s">
        <v>163</v>
      </c>
      <c r="I682">
        <v>616</v>
      </c>
      <c r="J682">
        <v>5</v>
      </c>
      <c r="K682" t="s">
        <v>72</v>
      </c>
      <c r="L682" t="s">
        <v>112</v>
      </c>
      <c r="M682">
        <v>26</v>
      </c>
      <c r="N682">
        <v>19</v>
      </c>
      <c r="O682">
        <v>0</v>
      </c>
      <c r="P682">
        <v>11</v>
      </c>
      <c r="Q682">
        <v>12</v>
      </c>
      <c r="R682">
        <v>1</v>
      </c>
      <c r="S682">
        <v>62.5</v>
      </c>
      <c r="T682">
        <v>46</v>
      </c>
      <c r="U682">
        <v>36.5</v>
      </c>
      <c r="V682">
        <v>0</v>
      </c>
      <c r="W682">
        <v>13.5</v>
      </c>
      <c r="X682">
        <v>0</v>
      </c>
      <c r="Y682">
        <v>6</v>
      </c>
      <c r="Z682">
        <v>0</v>
      </c>
      <c r="AA682">
        <v>2</v>
      </c>
      <c r="AB682">
        <v>33</v>
      </c>
      <c r="AC682">
        <v>14</v>
      </c>
      <c r="AD682">
        <v>26.5</v>
      </c>
      <c r="AE682">
        <v>67</v>
      </c>
      <c r="AF682">
        <v>0</v>
      </c>
      <c r="AG682">
        <v>5</v>
      </c>
      <c r="AH682">
        <v>31</v>
      </c>
      <c r="AI682">
        <v>36</v>
      </c>
      <c r="AJ682">
        <v>21</v>
      </c>
      <c r="AK682">
        <v>0</v>
      </c>
      <c r="AL682">
        <v>5</v>
      </c>
      <c r="AM682">
        <v>275</v>
      </c>
      <c r="AN682">
        <v>83.5</v>
      </c>
      <c r="AO682">
        <v>256.5</v>
      </c>
      <c r="AP682">
        <v>162</v>
      </c>
      <c r="AQ682">
        <v>10</v>
      </c>
      <c r="AR682">
        <v>11</v>
      </c>
      <c r="AS682">
        <v>0</v>
      </c>
      <c r="AT682">
        <v>5</v>
      </c>
      <c r="AU682">
        <v>0</v>
      </c>
      <c r="AV682">
        <v>12</v>
      </c>
      <c r="AW682">
        <v>0</v>
      </c>
      <c r="AX682">
        <v>0</v>
      </c>
      <c r="AY682">
        <v>35.5</v>
      </c>
      <c r="AZ682">
        <v>100</v>
      </c>
      <c r="BA682">
        <v>0</v>
      </c>
      <c r="BB682">
        <v>0</v>
      </c>
      <c r="BC682">
        <v>0</v>
      </c>
      <c r="BD682">
        <v>192</v>
      </c>
      <c r="BE682">
        <v>0</v>
      </c>
      <c r="BF682">
        <v>106.5</v>
      </c>
      <c r="BG682">
        <v>31</v>
      </c>
      <c r="BH682">
        <v>1</v>
      </c>
      <c r="BI682">
        <v>27.5</v>
      </c>
      <c r="BJ682">
        <v>21</v>
      </c>
      <c r="BK682">
        <v>31</v>
      </c>
      <c r="BL682">
        <v>0</v>
      </c>
      <c r="BM682">
        <v>0</v>
      </c>
      <c r="BN682">
        <v>102.5</v>
      </c>
      <c r="BO682">
        <v>3</v>
      </c>
      <c r="BP682">
        <v>1</v>
      </c>
      <c r="BQ682">
        <v>21</v>
      </c>
      <c r="BR682">
        <v>0</v>
      </c>
      <c r="BS682">
        <v>0</v>
      </c>
      <c r="BT682">
        <v>1</v>
      </c>
      <c r="BU682">
        <v>0</v>
      </c>
      <c r="BV682">
        <v>0</v>
      </c>
      <c r="BW682">
        <v>1</v>
      </c>
      <c r="BX682">
        <v>0</v>
      </c>
      <c r="BY682">
        <v>1964</v>
      </c>
    </row>
    <row r="683" spans="1:77" hidden="1" x14ac:dyDescent="0.25">
      <c r="A683" t="str">
        <f t="shared" si="20"/>
        <v>201213 Termelési és szolgáltatást nyújtó egységek vezetőiI7 Technikum</v>
      </c>
      <c r="B683" t="str">
        <f t="shared" si="21"/>
        <v>201213 Termelési és szolgáltatást nyújtó egységek vezetőiI7 Technikum</v>
      </c>
      <c r="C683">
        <v>4665</v>
      </c>
      <c r="D683" t="s">
        <v>168</v>
      </c>
      <c r="E683" t="s">
        <v>169</v>
      </c>
      <c r="F683" s="4" t="s">
        <v>171</v>
      </c>
      <c r="G683">
        <v>0</v>
      </c>
      <c r="H683" t="s">
        <v>163</v>
      </c>
      <c r="I683">
        <v>617</v>
      </c>
      <c r="J683">
        <v>6</v>
      </c>
      <c r="K683" t="s">
        <v>73</v>
      </c>
      <c r="L683" t="s">
        <v>113</v>
      </c>
      <c r="M683">
        <v>457.5</v>
      </c>
      <c r="N683">
        <v>124</v>
      </c>
      <c r="O683">
        <v>0</v>
      </c>
      <c r="P683">
        <v>32.5</v>
      </c>
      <c r="Q683">
        <v>166</v>
      </c>
      <c r="R683">
        <v>108</v>
      </c>
      <c r="S683">
        <v>57</v>
      </c>
      <c r="T683">
        <v>69</v>
      </c>
      <c r="U683">
        <v>33</v>
      </c>
      <c r="V683">
        <v>17</v>
      </c>
      <c r="W683">
        <v>37</v>
      </c>
      <c r="X683">
        <v>10</v>
      </c>
      <c r="Y683">
        <v>53</v>
      </c>
      <c r="Z683">
        <v>91.5</v>
      </c>
      <c r="AA683">
        <v>44</v>
      </c>
      <c r="AB683">
        <v>279.5</v>
      </c>
      <c r="AC683">
        <v>75</v>
      </c>
      <c r="AD683">
        <v>95.25</v>
      </c>
      <c r="AE683">
        <v>193</v>
      </c>
      <c r="AF683">
        <v>99</v>
      </c>
      <c r="AG683">
        <v>27.5</v>
      </c>
      <c r="AH683">
        <v>43</v>
      </c>
      <c r="AI683">
        <v>54</v>
      </c>
      <c r="AJ683">
        <v>339</v>
      </c>
      <c r="AK683">
        <v>97.5</v>
      </c>
      <c r="AL683">
        <v>111.5</v>
      </c>
      <c r="AM683">
        <v>870.5</v>
      </c>
      <c r="AN683">
        <v>185.5</v>
      </c>
      <c r="AO683">
        <v>593.1</v>
      </c>
      <c r="AP683">
        <v>630.5</v>
      </c>
      <c r="AQ683">
        <v>127.5</v>
      </c>
      <c r="AR683">
        <v>21</v>
      </c>
      <c r="AS683">
        <v>35</v>
      </c>
      <c r="AT683">
        <v>304.5</v>
      </c>
      <c r="AU683">
        <v>11</v>
      </c>
      <c r="AV683">
        <v>204</v>
      </c>
      <c r="AW683">
        <v>31.5</v>
      </c>
      <c r="AX683">
        <v>15.5</v>
      </c>
      <c r="AY683">
        <v>24</v>
      </c>
      <c r="AZ683">
        <v>33</v>
      </c>
      <c r="BA683">
        <v>54</v>
      </c>
      <c r="BB683">
        <v>10</v>
      </c>
      <c r="BC683">
        <v>0</v>
      </c>
      <c r="BD683">
        <v>287.5</v>
      </c>
      <c r="BE683">
        <v>0</v>
      </c>
      <c r="BF683">
        <v>0</v>
      </c>
      <c r="BG683">
        <v>79</v>
      </c>
      <c r="BH683">
        <v>29.666666666666668</v>
      </c>
      <c r="BI683">
        <v>0</v>
      </c>
      <c r="BJ683">
        <v>25</v>
      </c>
      <c r="BK683">
        <v>41.5</v>
      </c>
      <c r="BL683">
        <v>21</v>
      </c>
      <c r="BM683">
        <v>42</v>
      </c>
      <c r="BN683">
        <v>189.5</v>
      </c>
      <c r="BO683">
        <v>19</v>
      </c>
      <c r="BP683">
        <v>89</v>
      </c>
      <c r="BQ683">
        <v>36.5</v>
      </c>
      <c r="BR683">
        <v>11</v>
      </c>
      <c r="BS683">
        <v>33</v>
      </c>
      <c r="BT683">
        <v>1</v>
      </c>
      <c r="BU683">
        <v>0</v>
      </c>
      <c r="BV683">
        <v>31.5</v>
      </c>
      <c r="BW683">
        <v>47</v>
      </c>
      <c r="BX683">
        <v>0</v>
      </c>
      <c r="BY683">
        <v>6847.5166666666673</v>
      </c>
    </row>
    <row r="684" spans="1:77" hidden="1" x14ac:dyDescent="0.25">
      <c r="A684" t="str">
        <f t="shared" si="20"/>
        <v>201214 Gazdasági tevékenységet segítő egységek vezetőiI7 Technikum</v>
      </c>
      <c r="B684" t="str">
        <f t="shared" si="21"/>
        <v>201214 Gazdasági tevékenységet segítő egységek vezetőiI7 Technikum</v>
      </c>
      <c r="C684">
        <v>4666</v>
      </c>
      <c r="D684" t="s">
        <v>168</v>
      </c>
      <c r="E684" t="s">
        <v>169</v>
      </c>
      <c r="F684" s="4" t="s">
        <v>171</v>
      </c>
      <c r="G684">
        <v>0</v>
      </c>
      <c r="H684" t="s">
        <v>163</v>
      </c>
      <c r="I684">
        <v>618</v>
      </c>
      <c r="J684">
        <v>7</v>
      </c>
      <c r="K684" t="s">
        <v>74</v>
      </c>
      <c r="L684" t="s">
        <v>114</v>
      </c>
      <c r="M684">
        <v>64.5</v>
      </c>
      <c r="N684">
        <v>33</v>
      </c>
      <c r="O684">
        <v>20</v>
      </c>
      <c r="P684">
        <v>0</v>
      </c>
      <c r="Q684">
        <v>46</v>
      </c>
      <c r="R684">
        <v>6</v>
      </c>
      <c r="S684">
        <v>6</v>
      </c>
      <c r="T684">
        <v>0</v>
      </c>
      <c r="U684">
        <v>18.5</v>
      </c>
      <c r="V684">
        <v>0</v>
      </c>
      <c r="W684">
        <v>1</v>
      </c>
      <c r="X684">
        <v>18</v>
      </c>
      <c r="Y684">
        <v>5</v>
      </c>
      <c r="Z684">
        <v>6</v>
      </c>
      <c r="AA684">
        <v>8</v>
      </c>
      <c r="AB684">
        <v>61</v>
      </c>
      <c r="AC684">
        <v>28</v>
      </c>
      <c r="AD684">
        <v>10</v>
      </c>
      <c r="AE684">
        <v>11</v>
      </c>
      <c r="AF684">
        <v>9</v>
      </c>
      <c r="AG684">
        <v>0</v>
      </c>
      <c r="AH684">
        <v>0</v>
      </c>
      <c r="AI684">
        <v>6</v>
      </c>
      <c r="AJ684">
        <v>53</v>
      </c>
      <c r="AK684">
        <v>15</v>
      </c>
      <c r="AL684">
        <v>21</v>
      </c>
      <c r="AM684">
        <v>82.5</v>
      </c>
      <c r="AN684">
        <v>87</v>
      </c>
      <c r="AO684">
        <v>72</v>
      </c>
      <c r="AP684">
        <v>30</v>
      </c>
      <c r="AQ684">
        <v>0</v>
      </c>
      <c r="AR684">
        <v>0</v>
      </c>
      <c r="AS684">
        <v>33</v>
      </c>
      <c r="AT684">
        <v>10</v>
      </c>
      <c r="AU684">
        <v>0</v>
      </c>
      <c r="AV684">
        <v>39</v>
      </c>
      <c r="AW684">
        <v>0</v>
      </c>
      <c r="AX684">
        <v>0</v>
      </c>
      <c r="AY684">
        <v>0</v>
      </c>
      <c r="AZ684">
        <v>6</v>
      </c>
      <c r="BA684">
        <v>37</v>
      </c>
      <c r="BB684">
        <v>11</v>
      </c>
      <c r="BC684">
        <v>0</v>
      </c>
      <c r="BD684">
        <v>104.5</v>
      </c>
      <c r="BE684">
        <v>0</v>
      </c>
      <c r="BF684">
        <v>36</v>
      </c>
      <c r="BG684">
        <v>7</v>
      </c>
      <c r="BH684">
        <v>5</v>
      </c>
      <c r="BI684">
        <v>13</v>
      </c>
      <c r="BJ684">
        <v>1</v>
      </c>
      <c r="BK684">
        <v>0</v>
      </c>
      <c r="BL684">
        <v>22</v>
      </c>
      <c r="BM684">
        <v>0</v>
      </c>
      <c r="BN684">
        <v>35</v>
      </c>
      <c r="BO684">
        <v>8</v>
      </c>
      <c r="BP684">
        <v>23</v>
      </c>
      <c r="BQ684">
        <v>15.5</v>
      </c>
      <c r="BR684">
        <v>8</v>
      </c>
      <c r="BS684">
        <v>3</v>
      </c>
      <c r="BT684">
        <v>7</v>
      </c>
      <c r="BU684">
        <v>11</v>
      </c>
      <c r="BV684">
        <v>15</v>
      </c>
      <c r="BW684">
        <v>0</v>
      </c>
      <c r="BX684">
        <v>0</v>
      </c>
      <c r="BY684">
        <v>1167.5</v>
      </c>
    </row>
    <row r="685" spans="1:77" hidden="1" x14ac:dyDescent="0.25">
      <c r="A685" t="str">
        <f t="shared" si="20"/>
        <v>201221 Műszaki, informatikai és természettudományi foglalkozásokI7 Technikum</v>
      </c>
      <c r="B685" t="str">
        <f t="shared" si="21"/>
        <v>201221 Műszaki, informatikai és természettudományi foglalkozásokI7 Technikum</v>
      </c>
      <c r="C685">
        <v>4667</v>
      </c>
      <c r="D685" t="s">
        <v>168</v>
      </c>
      <c r="E685" t="s">
        <v>169</v>
      </c>
      <c r="F685" s="4" t="s">
        <v>171</v>
      </c>
      <c r="G685">
        <v>0</v>
      </c>
      <c r="H685" t="s">
        <v>163</v>
      </c>
      <c r="I685">
        <v>619</v>
      </c>
      <c r="J685">
        <v>8</v>
      </c>
      <c r="K685" t="s">
        <v>75</v>
      </c>
      <c r="L685" t="s">
        <v>115</v>
      </c>
      <c r="M685">
        <v>0</v>
      </c>
      <c r="N685">
        <v>0</v>
      </c>
      <c r="O685">
        <v>0</v>
      </c>
      <c r="P685">
        <v>0</v>
      </c>
      <c r="Q685">
        <v>13</v>
      </c>
      <c r="R685">
        <v>0</v>
      </c>
      <c r="S685">
        <v>0</v>
      </c>
      <c r="T685">
        <v>0</v>
      </c>
      <c r="U685">
        <v>0</v>
      </c>
      <c r="V685">
        <v>42</v>
      </c>
      <c r="W685">
        <v>0</v>
      </c>
      <c r="X685">
        <v>11</v>
      </c>
      <c r="Y685">
        <v>0</v>
      </c>
      <c r="Z685">
        <v>0</v>
      </c>
      <c r="AA685">
        <v>0</v>
      </c>
      <c r="AB685">
        <v>23</v>
      </c>
      <c r="AC685">
        <v>42</v>
      </c>
      <c r="AD685">
        <v>0</v>
      </c>
      <c r="AE685">
        <v>0</v>
      </c>
      <c r="AF685">
        <v>16</v>
      </c>
      <c r="AG685">
        <v>0</v>
      </c>
      <c r="AH685">
        <v>0</v>
      </c>
      <c r="AI685">
        <v>0</v>
      </c>
      <c r="AJ685">
        <v>11</v>
      </c>
      <c r="AK685">
        <v>0</v>
      </c>
      <c r="AL685">
        <v>0</v>
      </c>
      <c r="AM685">
        <v>0</v>
      </c>
      <c r="AN685">
        <v>0</v>
      </c>
      <c r="AO685">
        <v>41.25</v>
      </c>
      <c r="AP685">
        <v>10</v>
      </c>
      <c r="AQ685">
        <v>0</v>
      </c>
      <c r="AR685">
        <v>0</v>
      </c>
      <c r="AS685">
        <v>0</v>
      </c>
      <c r="AT685">
        <v>7</v>
      </c>
      <c r="AU685">
        <v>0</v>
      </c>
      <c r="AV685">
        <v>0</v>
      </c>
      <c r="AW685">
        <v>0</v>
      </c>
      <c r="AX685">
        <v>0</v>
      </c>
      <c r="AY685">
        <v>0</v>
      </c>
      <c r="AZ685">
        <v>188.75</v>
      </c>
      <c r="BA685">
        <v>11</v>
      </c>
      <c r="BB685">
        <v>22</v>
      </c>
      <c r="BC685">
        <v>6.8000000000000007</v>
      </c>
      <c r="BD685">
        <v>5</v>
      </c>
      <c r="BE685">
        <v>0</v>
      </c>
      <c r="BF685">
        <v>22.5</v>
      </c>
      <c r="BG685">
        <v>0</v>
      </c>
      <c r="BH685">
        <v>22</v>
      </c>
      <c r="BI685">
        <v>0</v>
      </c>
      <c r="BJ685">
        <v>26</v>
      </c>
      <c r="BK685">
        <v>0</v>
      </c>
      <c r="BL685">
        <v>0</v>
      </c>
      <c r="BM685">
        <v>0</v>
      </c>
      <c r="BN685">
        <v>1</v>
      </c>
      <c r="BO685">
        <v>14</v>
      </c>
      <c r="BP685">
        <v>63.25</v>
      </c>
      <c r="BQ685">
        <v>18</v>
      </c>
      <c r="BR685">
        <v>4</v>
      </c>
      <c r="BS685">
        <v>5</v>
      </c>
      <c r="BT685">
        <v>3.25</v>
      </c>
      <c r="BU685">
        <v>0.5</v>
      </c>
      <c r="BV685">
        <v>22</v>
      </c>
      <c r="BW685">
        <v>0</v>
      </c>
      <c r="BX685">
        <v>0</v>
      </c>
      <c r="BY685">
        <v>651.29999999999995</v>
      </c>
    </row>
    <row r="686" spans="1:77" hidden="1" x14ac:dyDescent="0.25">
      <c r="A686" t="str">
        <f t="shared" si="20"/>
        <v>201222 Egészségügyi foglalkozások (felsőfokú képzettséghez kapcsolódó)I7 Technikum</v>
      </c>
      <c r="B686" t="str">
        <f t="shared" si="21"/>
        <v>201222 Egészségügyi foglalkozások (felsőfokú képzettséghez kapcsolódó)I7 Technikum</v>
      </c>
      <c r="C686">
        <v>4668</v>
      </c>
      <c r="D686" t="s">
        <v>168</v>
      </c>
      <c r="E686" t="s">
        <v>169</v>
      </c>
      <c r="F686" s="4" t="s">
        <v>171</v>
      </c>
      <c r="G686">
        <v>0</v>
      </c>
      <c r="H686" t="s">
        <v>163</v>
      </c>
      <c r="I686">
        <v>620</v>
      </c>
      <c r="J686">
        <v>9</v>
      </c>
      <c r="K686" t="s">
        <v>76</v>
      </c>
      <c r="L686" t="s">
        <v>116</v>
      </c>
      <c r="M686">
        <v>0</v>
      </c>
      <c r="N686">
        <v>0</v>
      </c>
      <c r="O686">
        <v>0</v>
      </c>
      <c r="P686">
        <v>0</v>
      </c>
      <c r="Q686">
        <v>0</v>
      </c>
      <c r="R686">
        <v>0</v>
      </c>
      <c r="S686">
        <v>0</v>
      </c>
      <c r="T686">
        <v>0</v>
      </c>
      <c r="U686">
        <v>0</v>
      </c>
      <c r="V686">
        <v>0</v>
      </c>
      <c r="W686">
        <v>0</v>
      </c>
      <c r="X686">
        <v>0</v>
      </c>
      <c r="Y686">
        <v>0</v>
      </c>
      <c r="Z686">
        <v>0</v>
      </c>
      <c r="AA686">
        <v>0</v>
      </c>
      <c r="AB686">
        <v>0</v>
      </c>
      <c r="AC686">
        <v>0</v>
      </c>
      <c r="AD686">
        <v>0</v>
      </c>
      <c r="AE686">
        <v>0</v>
      </c>
      <c r="AF686">
        <v>0</v>
      </c>
      <c r="AG686">
        <v>0</v>
      </c>
      <c r="AH686">
        <v>0</v>
      </c>
      <c r="AI686">
        <v>0</v>
      </c>
      <c r="AJ686">
        <v>0</v>
      </c>
      <c r="AK686">
        <v>0</v>
      </c>
      <c r="AL686">
        <v>0</v>
      </c>
      <c r="AM686">
        <v>0</v>
      </c>
      <c r="AN686">
        <v>0</v>
      </c>
      <c r="AO686">
        <v>0</v>
      </c>
      <c r="AP686">
        <v>0</v>
      </c>
      <c r="AQ686">
        <v>0</v>
      </c>
      <c r="AR686">
        <v>0</v>
      </c>
      <c r="AS686">
        <v>0</v>
      </c>
      <c r="AT686">
        <v>0</v>
      </c>
      <c r="AU686">
        <v>0</v>
      </c>
      <c r="AV686">
        <v>0</v>
      </c>
      <c r="AW686">
        <v>0</v>
      </c>
      <c r="AX686">
        <v>0</v>
      </c>
      <c r="AY686">
        <v>0</v>
      </c>
      <c r="AZ686">
        <v>0</v>
      </c>
      <c r="BA686">
        <v>0</v>
      </c>
      <c r="BB686">
        <v>0</v>
      </c>
      <c r="BC686">
        <v>0</v>
      </c>
      <c r="BD686">
        <v>0</v>
      </c>
      <c r="BE686">
        <v>0</v>
      </c>
      <c r="BF686">
        <v>0</v>
      </c>
      <c r="BG686">
        <v>0</v>
      </c>
      <c r="BH686">
        <v>0</v>
      </c>
      <c r="BI686">
        <v>0</v>
      </c>
      <c r="BJ686">
        <v>0</v>
      </c>
      <c r="BK686">
        <v>0</v>
      </c>
      <c r="BL686">
        <v>0</v>
      </c>
      <c r="BM686">
        <v>0</v>
      </c>
      <c r="BN686">
        <v>0</v>
      </c>
      <c r="BO686">
        <v>3</v>
      </c>
      <c r="BP686">
        <v>1</v>
      </c>
      <c r="BQ686">
        <v>0</v>
      </c>
      <c r="BR686">
        <v>1</v>
      </c>
      <c r="BS686">
        <v>0</v>
      </c>
      <c r="BT686">
        <v>0</v>
      </c>
      <c r="BU686">
        <v>0</v>
      </c>
      <c r="BV686">
        <v>0</v>
      </c>
      <c r="BW686">
        <v>0</v>
      </c>
      <c r="BX686">
        <v>0</v>
      </c>
      <c r="BY686">
        <v>5</v>
      </c>
    </row>
    <row r="687" spans="1:77" hidden="1" x14ac:dyDescent="0.25">
      <c r="A687" t="str">
        <f t="shared" si="20"/>
        <v>201223 Szociális szolgáltatási foglalkozások (felsőfokú képzettséghez kapcsolódó)I7 Technikum</v>
      </c>
      <c r="B687" t="str">
        <f t="shared" si="21"/>
        <v>201223 Szociális szolgáltatási foglalkozások (felsőfokú képzettséghez kapcsolódó)I7 Technikum</v>
      </c>
      <c r="C687">
        <v>4669</v>
      </c>
      <c r="D687" t="s">
        <v>168</v>
      </c>
      <c r="E687" t="s">
        <v>169</v>
      </c>
      <c r="F687" s="4" t="s">
        <v>171</v>
      </c>
      <c r="G687">
        <v>0</v>
      </c>
      <c r="H687" t="s">
        <v>163</v>
      </c>
      <c r="I687">
        <v>621</v>
      </c>
      <c r="J687">
        <v>10</v>
      </c>
      <c r="K687" t="s">
        <v>77</v>
      </c>
      <c r="L687" t="s">
        <v>117</v>
      </c>
      <c r="M687">
        <v>0</v>
      </c>
      <c r="N687">
        <v>0</v>
      </c>
      <c r="O687">
        <v>0</v>
      </c>
      <c r="P687">
        <v>0</v>
      </c>
      <c r="Q687">
        <v>0</v>
      </c>
      <c r="R687">
        <v>0</v>
      </c>
      <c r="S687">
        <v>0</v>
      </c>
      <c r="T687">
        <v>0</v>
      </c>
      <c r="U687">
        <v>0</v>
      </c>
      <c r="V687">
        <v>0</v>
      </c>
      <c r="W687">
        <v>0</v>
      </c>
      <c r="X687">
        <v>0</v>
      </c>
      <c r="Y687">
        <v>0</v>
      </c>
      <c r="Z687">
        <v>0</v>
      </c>
      <c r="AA687">
        <v>0</v>
      </c>
      <c r="AB687">
        <v>0</v>
      </c>
      <c r="AC687">
        <v>0</v>
      </c>
      <c r="AD687">
        <v>0</v>
      </c>
      <c r="AE687">
        <v>0</v>
      </c>
      <c r="AF687">
        <v>0</v>
      </c>
      <c r="AG687">
        <v>0</v>
      </c>
      <c r="AH687">
        <v>0</v>
      </c>
      <c r="AI687">
        <v>0</v>
      </c>
      <c r="AJ687">
        <v>0</v>
      </c>
      <c r="AK687">
        <v>0</v>
      </c>
      <c r="AL687">
        <v>0</v>
      </c>
      <c r="AM687">
        <v>0</v>
      </c>
      <c r="AN687">
        <v>0</v>
      </c>
      <c r="AO687">
        <v>0</v>
      </c>
      <c r="AP687">
        <v>0</v>
      </c>
      <c r="AQ687">
        <v>0</v>
      </c>
      <c r="AR687">
        <v>0</v>
      </c>
      <c r="AS687">
        <v>0</v>
      </c>
      <c r="AT687">
        <v>0</v>
      </c>
      <c r="AU687">
        <v>0</v>
      </c>
      <c r="AV687">
        <v>0</v>
      </c>
      <c r="AW687">
        <v>0</v>
      </c>
      <c r="AX687">
        <v>0</v>
      </c>
      <c r="AY687">
        <v>0</v>
      </c>
      <c r="AZ687">
        <v>0</v>
      </c>
      <c r="BA687">
        <v>0</v>
      </c>
      <c r="BB687">
        <v>0</v>
      </c>
      <c r="BC687">
        <v>0</v>
      </c>
      <c r="BD687">
        <v>0</v>
      </c>
      <c r="BE687">
        <v>0</v>
      </c>
      <c r="BF687">
        <v>0</v>
      </c>
      <c r="BG687">
        <v>0</v>
      </c>
      <c r="BH687">
        <v>0</v>
      </c>
      <c r="BI687">
        <v>0</v>
      </c>
      <c r="BJ687">
        <v>0</v>
      </c>
      <c r="BK687">
        <v>0</v>
      </c>
      <c r="BL687">
        <v>0</v>
      </c>
      <c r="BM687">
        <v>0</v>
      </c>
      <c r="BN687">
        <v>0</v>
      </c>
      <c r="BO687">
        <v>0</v>
      </c>
      <c r="BP687">
        <v>0</v>
      </c>
      <c r="BQ687">
        <v>0</v>
      </c>
      <c r="BR687">
        <v>0</v>
      </c>
      <c r="BS687">
        <v>0</v>
      </c>
      <c r="BT687">
        <v>0</v>
      </c>
      <c r="BU687">
        <v>0</v>
      </c>
      <c r="BV687">
        <v>0</v>
      </c>
      <c r="BW687">
        <v>0</v>
      </c>
      <c r="BX687">
        <v>0</v>
      </c>
      <c r="BY687">
        <v>0</v>
      </c>
    </row>
    <row r="688" spans="1:77" hidden="1" x14ac:dyDescent="0.25">
      <c r="A688" t="str">
        <f t="shared" si="20"/>
        <v>201224 Oktatók, pedagógusokI7 Technikum</v>
      </c>
      <c r="B688" t="str">
        <f t="shared" si="21"/>
        <v>201224 Oktatók, pedagógusokI7 Technikum</v>
      </c>
      <c r="C688">
        <v>4670</v>
      </c>
      <c r="D688" t="s">
        <v>168</v>
      </c>
      <c r="E688" t="s">
        <v>169</v>
      </c>
      <c r="F688" s="4" t="s">
        <v>171</v>
      </c>
      <c r="G688">
        <v>0</v>
      </c>
      <c r="H688" t="s">
        <v>163</v>
      </c>
      <c r="I688">
        <v>622</v>
      </c>
      <c r="J688">
        <v>11</v>
      </c>
      <c r="K688" t="s">
        <v>78</v>
      </c>
      <c r="L688" t="s">
        <v>118</v>
      </c>
      <c r="M688">
        <v>0</v>
      </c>
      <c r="N688">
        <v>0</v>
      </c>
      <c r="O688">
        <v>0</v>
      </c>
      <c r="P688">
        <v>0</v>
      </c>
      <c r="Q688">
        <v>0</v>
      </c>
      <c r="R688">
        <v>0</v>
      </c>
      <c r="S688">
        <v>0</v>
      </c>
      <c r="T688">
        <v>2</v>
      </c>
      <c r="U688">
        <v>0</v>
      </c>
      <c r="V688">
        <v>0</v>
      </c>
      <c r="W688">
        <v>0</v>
      </c>
      <c r="X688">
        <v>0</v>
      </c>
      <c r="Y688">
        <v>0</v>
      </c>
      <c r="Z688">
        <v>0</v>
      </c>
      <c r="AA688">
        <v>0</v>
      </c>
      <c r="AB688">
        <v>0</v>
      </c>
      <c r="AC688">
        <v>0</v>
      </c>
      <c r="AD688">
        <v>0</v>
      </c>
      <c r="AE688">
        <v>0</v>
      </c>
      <c r="AF688">
        <v>0</v>
      </c>
      <c r="AG688">
        <v>0</v>
      </c>
      <c r="AH688">
        <v>9</v>
      </c>
      <c r="AI688">
        <v>0</v>
      </c>
      <c r="AJ688">
        <v>11</v>
      </c>
      <c r="AK688">
        <v>0</v>
      </c>
      <c r="AL688">
        <v>8</v>
      </c>
      <c r="AM688">
        <v>0</v>
      </c>
      <c r="AN688">
        <v>0</v>
      </c>
      <c r="AO688">
        <v>0</v>
      </c>
      <c r="AP688">
        <v>21</v>
      </c>
      <c r="AQ688">
        <v>0</v>
      </c>
      <c r="AR688">
        <v>0</v>
      </c>
      <c r="AS688">
        <v>0</v>
      </c>
      <c r="AT688">
        <v>10</v>
      </c>
      <c r="AU688">
        <v>0</v>
      </c>
      <c r="AV688">
        <v>21</v>
      </c>
      <c r="AW688">
        <v>0</v>
      </c>
      <c r="AX688">
        <v>0</v>
      </c>
      <c r="AY688">
        <v>0</v>
      </c>
      <c r="AZ688">
        <v>0</v>
      </c>
      <c r="BA688">
        <v>0</v>
      </c>
      <c r="BB688">
        <v>0</v>
      </c>
      <c r="BC688">
        <v>0</v>
      </c>
      <c r="BD688">
        <v>0</v>
      </c>
      <c r="BE688">
        <v>0</v>
      </c>
      <c r="BF688">
        <v>0</v>
      </c>
      <c r="BG688">
        <v>0</v>
      </c>
      <c r="BH688">
        <v>0</v>
      </c>
      <c r="BI688">
        <v>0</v>
      </c>
      <c r="BJ688">
        <v>0</v>
      </c>
      <c r="BK688">
        <v>0</v>
      </c>
      <c r="BL688">
        <v>0</v>
      </c>
      <c r="BM688">
        <v>0</v>
      </c>
      <c r="BN688">
        <v>0</v>
      </c>
      <c r="BO688">
        <v>6</v>
      </c>
      <c r="BP688">
        <v>331</v>
      </c>
      <c r="BQ688">
        <v>3</v>
      </c>
      <c r="BR688">
        <v>54</v>
      </c>
      <c r="BS688">
        <v>1</v>
      </c>
      <c r="BT688">
        <v>5</v>
      </c>
      <c r="BU688">
        <v>0</v>
      </c>
      <c r="BV688">
        <v>0</v>
      </c>
      <c r="BW688">
        <v>0</v>
      </c>
      <c r="BX688">
        <v>0</v>
      </c>
      <c r="BY688">
        <v>482</v>
      </c>
    </row>
    <row r="689" spans="1:77" hidden="1" x14ac:dyDescent="0.25">
      <c r="A689" t="str">
        <f t="shared" si="20"/>
        <v>201225 Gazdálkodási jellegű foglalkozásokI7 Technikum</v>
      </c>
      <c r="B689" t="str">
        <f t="shared" si="21"/>
        <v>201225 Gazdálkodási jellegű foglalkozásokI7 Technikum</v>
      </c>
      <c r="C689">
        <v>4671</v>
      </c>
      <c r="D689" t="s">
        <v>168</v>
      </c>
      <c r="E689" t="s">
        <v>169</v>
      </c>
      <c r="F689" s="4" t="s">
        <v>171</v>
      </c>
      <c r="G689">
        <v>0</v>
      </c>
      <c r="H689" t="s">
        <v>163</v>
      </c>
      <c r="I689">
        <v>623</v>
      </c>
      <c r="J689">
        <v>12</v>
      </c>
      <c r="K689" t="s">
        <v>79</v>
      </c>
      <c r="L689" t="s">
        <v>119</v>
      </c>
      <c r="M689">
        <v>0</v>
      </c>
      <c r="N689">
        <v>0</v>
      </c>
      <c r="O689">
        <v>0</v>
      </c>
      <c r="P689">
        <v>0</v>
      </c>
      <c r="Q689">
        <v>0</v>
      </c>
      <c r="R689">
        <v>0</v>
      </c>
      <c r="S689">
        <v>0</v>
      </c>
      <c r="T689">
        <v>0</v>
      </c>
      <c r="U689">
        <v>0</v>
      </c>
      <c r="V689">
        <v>0</v>
      </c>
      <c r="W689">
        <v>0</v>
      </c>
      <c r="X689">
        <v>0</v>
      </c>
      <c r="Y689">
        <v>0</v>
      </c>
      <c r="Z689">
        <v>0</v>
      </c>
      <c r="AA689">
        <v>0</v>
      </c>
      <c r="AB689">
        <v>0</v>
      </c>
      <c r="AC689">
        <v>0</v>
      </c>
      <c r="AD689">
        <v>5</v>
      </c>
      <c r="AE689">
        <v>0</v>
      </c>
      <c r="AF689">
        <v>0</v>
      </c>
      <c r="AG689">
        <v>0</v>
      </c>
      <c r="AH689">
        <v>0</v>
      </c>
      <c r="AI689">
        <v>0</v>
      </c>
      <c r="AJ689">
        <v>0</v>
      </c>
      <c r="AK689">
        <v>0</v>
      </c>
      <c r="AL689">
        <v>0</v>
      </c>
      <c r="AM689">
        <v>0</v>
      </c>
      <c r="AN689">
        <v>0</v>
      </c>
      <c r="AO689">
        <v>0</v>
      </c>
      <c r="AP689">
        <v>0</v>
      </c>
      <c r="AQ689">
        <v>0</v>
      </c>
      <c r="AR689">
        <v>0</v>
      </c>
      <c r="AS689">
        <v>0</v>
      </c>
      <c r="AT689">
        <v>0</v>
      </c>
      <c r="AU689">
        <v>0</v>
      </c>
      <c r="AV689">
        <v>0</v>
      </c>
      <c r="AW689">
        <v>0</v>
      </c>
      <c r="AX689">
        <v>11</v>
      </c>
      <c r="AY689">
        <v>0</v>
      </c>
      <c r="AZ689">
        <v>0</v>
      </c>
      <c r="BA689">
        <v>0</v>
      </c>
      <c r="BB689">
        <v>0</v>
      </c>
      <c r="BC689">
        <v>0</v>
      </c>
      <c r="BD689">
        <v>33</v>
      </c>
      <c r="BE689">
        <v>0</v>
      </c>
      <c r="BF689">
        <v>3</v>
      </c>
      <c r="BG689">
        <v>0</v>
      </c>
      <c r="BH689">
        <v>0</v>
      </c>
      <c r="BI689">
        <v>0</v>
      </c>
      <c r="BJ689">
        <v>0</v>
      </c>
      <c r="BK689">
        <v>0</v>
      </c>
      <c r="BL689">
        <v>0</v>
      </c>
      <c r="BM689">
        <v>0</v>
      </c>
      <c r="BN689">
        <v>0</v>
      </c>
      <c r="BO689">
        <v>3</v>
      </c>
      <c r="BP689">
        <v>7</v>
      </c>
      <c r="BQ689">
        <v>0</v>
      </c>
      <c r="BR689">
        <v>1</v>
      </c>
      <c r="BS689">
        <v>1</v>
      </c>
      <c r="BT689">
        <v>0</v>
      </c>
      <c r="BU689">
        <v>0</v>
      </c>
      <c r="BV689">
        <v>0</v>
      </c>
      <c r="BW689">
        <v>0</v>
      </c>
      <c r="BX689">
        <v>0</v>
      </c>
      <c r="BY689">
        <v>64</v>
      </c>
    </row>
    <row r="690" spans="1:77" hidden="1" x14ac:dyDescent="0.25">
      <c r="A690" t="str">
        <f t="shared" si="20"/>
        <v>201226 Jogi és társadalomtudományi foglalkozásokI7 Technikum</v>
      </c>
      <c r="B690" t="str">
        <f t="shared" si="21"/>
        <v>201226 Jogi és társadalomtudományi foglalkozásokI7 Technikum</v>
      </c>
      <c r="C690">
        <v>4672</v>
      </c>
      <c r="D690" t="s">
        <v>168</v>
      </c>
      <c r="E690" t="s">
        <v>169</v>
      </c>
      <c r="F690" s="4" t="s">
        <v>171</v>
      </c>
      <c r="G690">
        <v>0</v>
      </c>
      <c r="H690" t="s">
        <v>163</v>
      </c>
      <c r="I690">
        <v>624</v>
      </c>
      <c r="J690">
        <v>13</v>
      </c>
      <c r="K690" t="s">
        <v>80</v>
      </c>
      <c r="L690" t="s">
        <v>120</v>
      </c>
      <c r="M690">
        <v>0</v>
      </c>
      <c r="N690">
        <v>0</v>
      </c>
      <c r="O690">
        <v>0</v>
      </c>
      <c r="P690">
        <v>0</v>
      </c>
      <c r="Q690">
        <v>0</v>
      </c>
      <c r="R690">
        <v>0</v>
      </c>
      <c r="S690">
        <v>0</v>
      </c>
      <c r="T690">
        <v>0</v>
      </c>
      <c r="U690">
        <v>0</v>
      </c>
      <c r="V690">
        <v>0</v>
      </c>
      <c r="W690">
        <v>0</v>
      </c>
      <c r="X690">
        <v>0</v>
      </c>
      <c r="Y690">
        <v>0</v>
      </c>
      <c r="Z690">
        <v>0</v>
      </c>
      <c r="AA690">
        <v>0</v>
      </c>
      <c r="AB690">
        <v>0</v>
      </c>
      <c r="AC690">
        <v>0</v>
      </c>
      <c r="AD690">
        <v>0</v>
      </c>
      <c r="AE690">
        <v>0</v>
      </c>
      <c r="AF690">
        <v>0</v>
      </c>
      <c r="AG690">
        <v>0</v>
      </c>
      <c r="AH690">
        <v>0</v>
      </c>
      <c r="AI690">
        <v>0</v>
      </c>
      <c r="AJ690">
        <v>11</v>
      </c>
      <c r="AK690">
        <v>0</v>
      </c>
      <c r="AL690">
        <v>0</v>
      </c>
      <c r="AM690">
        <v>0</v>
      </c>
      <c r="AN690">
        <v>0</v>
      </c>
      <c r="AO690">
        <v>0</v>
      </c>
      <c r="AP690">
        <v>0</v>
      </c>
      <c r="AQ690">
        <v>0</v>
      </c>
      <c r="AR690">
        <v>0</v>
      </c>
      <c r="AS690">
        <v>0</v>
      </c>
      <c r="AT690">
        <v>0</v>
      </c>
      <c r="AU690">
        <v>0</v>
      </c>
      <c r="AV690">
        <v>0</v>
      </c>
      <c r="AW690">
        <v>0</v>
      </c>
      <c r="AX690">
        <v>33</v>
      </c>
      <c r="AY690">
        <v>0</v>
      </c>
      <c r="AZ690">
        <v>0</v>
      </c>
      <c r="BA690">
        <v>0</v>
      </c>
      <c r="BB690">
        <v>0</v>
      </c>
      <c r="BC690">
        <v>0</v>
      </c>
      <c r="BD690">
        <v>0</v>
      </c>
      <c r="BE690">
        <v>0</v>
      </c>
      <c r="BF690">
        <v>0</v>
      </c>
      <c r="BG690">
        <v>0</v>
      </c>
      <c r="BH690">
        <v>0</v>
      </c>
      <c r="BI690">
        <v>0</v>
      </c>
      <c r="BJ690">
        <v>0</v>
      </c>
      <c r="BK690">
        <v>0</v>
      </c>
      <c r="BL690">
        <v>0</v>
      </c>
      <c r="BM690">
        <v>0</v>
      </c>
      <c r="BN690">
        <v>0</v>
      </c>
      <c r="BO690">
        <v>0</v>
      </c>
      <c r="BP690">
        <v>0</v>
      </c>
      <c r="BQ690">
        <v>0</v>
      </c>
      <c r="BR690">
        <v>0</v>
      </c>
      <c r="BS690">
        <v>0</v>
      </c>
      <c r="BT690">
        <v>0</v>
      </c>
      <c r="BU690">
        <v>0</v>
      </c>
      <c r="BV690">
        <v>0</v>
      </c>
      <c r="BW690">
        <v>0</v>
      </c>
      <c r="BX690">
        <v>0</v>
      </c>
      <c r="BY690">
        <v>44</v>
      </c>
    </row>
    <row r="691" spans="1:77" hidden="1" x14ac:dyDescent="0.25">
      <c r="A691" t="str">
        <f t="shared" si="20"/>
        <v>201227 Kulturális, sport-, művészeti és vallási foglalkozások (felsőfokú képzettséghez kapcsolódó)I7 Technikum</v>
      </c>
      <c r="B691" t="str">
        <f t="shared" si="21"/>
        <v>201227 Kulturális, sport-, művészeti és vallási foglalkozások (felsőfokú képzettséghez kapcsolódó)I7 Technikum</v>
      </c>
      <c r="C691">
        <v>4673</v>
      </c>
      <c r="D691" t="s">
        <v>168</v>
      </c>
      <c r="E691" t="s">
        <v>169</v>
      </c>
      <c r="F691" s="4" t="s">
        <v>171</v>
      </c>
      <c r="G691">
        <v>0</v>
      </c>
      <c r="H691" t="s">
        <v>163</v>
      </c>
      <c r="I691">
        <v>625</v>
      </c>
      <c r="J691">
        <v>14</v>
      </c>
      <c r="K691" t="s">
        <v>121</v>
      </c>
      <c r="L691" t="s">
        <v>122</v>
      </c>
      <c r="M691">
        <v>0</v>
      </c>
      <c r="N691">
        <v>0</v>
      </c>
      <c r="O691">
        <v>0</v>
      </c>
      <c r="P691">
        <v>0</v>
      </c>
      <c r="Q691">
        <v>0</v>
      </c>
      <c r="R691">
        <v>0</v>
      </c>
      <c r="S691">
        <v>0</v>
      </c>
      <c r="T691">
        <v>0</v>
      </c>
      <c r="U691">
        <v>0</v>
      </c>
      <c r="V691">
        <v>0</v>
      </c>
      <c r="W691">
        <v>0</v>
      </c>
      <c r="X691">
        <v>0</v>
      </c>
      <c r="Y691">
        <v>0</v>
      </c>
      <c r="Z691">
        <v>0</v>
      </c>
      <c r="AA691">
        <v>0</v>
      </c>
      <c r="AB691">
        <v>0</v>
      </c>
      <c r="AC691">
        <v>0</v>
      </c>
      <c r="AD691">
        <v>0</v>
      </c>
      <c r="AE691">
        <v>0</v>
      </c>
      <c r="AF691">
        <v>0</v>
      </c>
      <c r="AG691">
        <v>0</v>
      </c>
      <c r="AH691">
        <v>0</v>
      </c>
      <c r="AI691">
        <v>0</v>
      </c>
      <c r="AJ691">
        <v>0</v>
      </c>
      <c r="AK691">
        <v>0</v>
      </c>
      <c r="AL691">
        <v>0</v>
      </c>
      <c r="AM691">
        <v>0</v>
      </c>
      <c r="AN691">
        <v>0</v>
      </c>
      <c r="AO691">
        <v>0</v>
      </c>
      <c r="AP691">
        <v>4</v>
      </c>
      <c r="AQ691">
        <v>0</v>
      </c>
      <c r="AR691">
        <v>0</v>
      </c>
      <c r="AS691">
        <v>0</v>
      </c>
      <c r="AT691">
        <v>0</v>
      </c>
      <c r="AU691">
        <v>0</v>
      </c>
      <c r="AV691">
        <v>0</v>
      </c>
      <c r="AW691">
        <v>25</v>
      </c>
      <c r="AX691">
        <v>139</v>
      </c>
      <c r="AY691">
        <v>0</v>
      </c>
      <c r="AZ691">
        <v>22</v>
      </c>
      <c r="BA691">
        <v>0</v>
      </c>
      <c r="BB691">
        <v>0</v>
      </c>
      <c r="BC691">
        <v>0</v>
      </c>
      <c r="BD691">
        <v>0</v>
      </c>
      <c r="BE691">
        <v>0</v>
      </c>
      <c r="BF691">
        <v>0</v>
      </c>
      <c r="BG691">
        <v>0</v>
      </c>
      <c r="BH691">
        <v>0</v>
      </c>
      <c r="BI691">
        <v>11</v>
      </c>
      <c r="BJ691">
        <v>0</v>
      </c>
      <c r="BK691">
        <v>0</v>
      </c>
      <c r="BL691">
        <v>0</v>
      </c>
      <c r="BM691">
        <v>0</v>
      </c>
      <c r="BN691">
        <v>0</v>
      </c>
      <c r="BO691">
        <v>9</v>
      </c>
      <c r="BP691">
        <v>15</v>
      </c>
      <c r="BQ691">
        <v>0</v>
      </c>
      <c r="BR691">
        <v>1</v>
      </c>
      <c r="BS691">
        <v>13</v>
      </c>
      <c r="BT691">
        <v>6</v>
      </c>
      <c r="BU691">
        <v>0.25</v>
      </c>
      <c r="BV691">
        <v>0</v>
      </c>
      <c r="BW691">
        <v>0</v>
      </c>
      <c r="BX691">
        <v>0</v>
      </c>
      <c r="BY691">
        <v>245.25</v>
      </c>
    </row>
    <row r="692" spans="1:77" hidden="1" x14ac:dyDescent="0.25">
      <c r="A692" t="str">
        <f t="shared" si="20"/>
        <v>201229 Egyéb magasan képzett ügyintézőkI7 Technikum</v>
      </c>
      <c r="B692" t="str">
        <f t="shared" si="21"/>
        <v>201229 Egyéb magasan képzett ügyintézőkI7 Technikum</v>
      </c>
      <c r="C692">
        <v>4674</v>
      </c>
      <c r="D692" t="s">
        <v>168</v>
      </c>
      <c r="E692" t="s">
        <v>169</v>
      </c>
      <c r="F692" s="4" t="s">
        <v>171</v>
      </c>
      <c r="G692">
        <v>0</v>
      </c>
      <c r="H692" t="s">
        <v>163</v>
      </c>
      <c r="I692">
        <v>626</v>
      </c>
      <c r="J692">
        <v>15</v>
      </c>
      <c r="K692" t="s">
        <v>81</v>
      </c>
      <c r="L692" t="s">
        <v>123</v>
      </c>
      <c r="M692">
        <v>0</v>
      </c>
      <c r="N692">
        <v>0</v>
      </c>
      <c r="O692">
        <v>0</v>
      </c>
      <c r="P692">
        <v>0</v>
      </c>
      <c r="Q692">
        <v>0</v>
      </c>
      <c r="R692">
        <v>0</v>
      </c>
      <c r="S692">
        <v>0</v>
      </c>
      <c r="T692">
        <v>0</v>
      </c>
      <c r="U692">
        <v>0</v>
      </c>
      <c r="V692">
        <v>0</v>
      </c>
      <c r="W692">
        <v>0</v>
      </c>
      <c r="X692">
        <v>0</v>
      </c>
      <c r="Y692">
        <v>0</v>
      </c>
      <c r="Z692">
        <v>0</v>
      </c>
      <c r="AA692">
        <v>0</v>
      </c>
      <c r="AB692">
        <v>0</v>
      </c>
      <c r="AC692">
        <v>0</v>
      </c>
      <c r="AD692">
        <v>0</v>
      </c>
      <c r="AE692">
        <v>0</v>
      </c>
      <c r="AF692">
        <v>0</v>
      </c>
      <c r="AG692">
        <v>0</v>
      </c>
      <c r="AH692">
        <v>0</v>
      </c>
      <c r="AI692">
        <v>0</v>
      </c>
      <c r="AJ692">
        <v>0</v>
      </c>
      <c r="AK692">
        <v>0</v>
      </c>
      <c r="AL692">
        <v>0</v>
      </c>
      <c r="AM692">
        <v>0</v>
      </c>
      <c r="AN692">
        <v>0</v>
      </c>
      <c r="AO692">
        <v>0</v>
      </c>
      <c r="AP692">
        <v>0</v>
      </c>
      <c r="AQ692">
        <v>0</v>
      </c>
      <c r="AR692">
        <v>0</v>
      </c>
      <c r="AS692">
        <v>0</v>
      </c>
      <c r="AT692">
        <v>0</v>
      </c>
      <c r="AU692">
        <v>0</v>
      </c>
      <c r="AV692">
        <v>0</v>
      </c>
      <c r="AW692">
        <v>0</v>
      </c>
      <c r="AX692">
        <v>0</v>
      </c>
      <c r="AY692">
        <v>0</v>
      </c>
      <c r="AZ692">
        <v>0</v>
      </c>
      <c r="BA692">
        <v>0</v>
      </c>
      <c r="BB692">
        <v>0</v>
      </c>
      <c r="BC692">
        <v>0</v>
      </c>
      <c r="BD692">
        <v>0</v>
      </c>
      <c r="BE692">
        <v>0</v>
      </c>
      <c r="BF692">
        <v>0</v>
      </c>
      <c r="BG692">
        <v>0</v>
      </c>
      <c r="BH692">
        <v>0</v>
      </c>
      <c r="BI692">
        <v>0</v>
      </c>
      <c r="BJ692">
        <v>0</v>
      </c>
      <c r="BK692">
        <v>0</v>
      </c>
      <c r="BL692">
        <v>0</v>
      </c>
      <c r="BM692">
        <v>0</v>
      </c>
      <c r="BN692">
        <v>0</v>
      </c>
      <c r="BO692">
        <v>0</v>
      </c>
      <c r="BP692">
        <v>0</v>
      </c>
      <c r="BQ692">
        <v>0</v>
      </c>
      <c r="BR692">
        <v>0</v>
      </c>
      <c r="BS692">
        <v>0</v>
      </c>
      <c r="BT692">
        <v>0</v>
      </c>
      <c r="BU692">
        <v>0</v>
      </c>
      <c r="BV692">
        <v>0</v>
      </c>
      <c r="BW692">
        <v>0</v>
      </c>
      <c r="BX692">
        <v>0</v>
      </c>
      <c r="BY692">
        <v>0</v>
      </c>
    </row>
    <row r="693" spans="1:77" hidden="1" x14ac:dyDescent="0.25">
      <c r="A693" t="str">
        <f t="shared" si="20"/>
        <v>201231 Technikusok és hasonló műszaki foglalkozásokI7 Technikum</v>
      </c>
      <c r="B693" t="str">
        <f t="shared" si="21"/>
        <v>201231 Technikusok és hasonló műszaki foglalkozásokI7 Technikum</v>
      </c>
      <c r="C693">
        <v>4675</v>
      </c>
      <c r="D693" t="s">
        <v>168</v>
      </c>
      <c r="E693" t="s">
        <v>169</v>
      </c>
      <c r="F693" s="4" t="s">
        <v>171</v>
      </c>
      <c r="G693">
        <v>0</v>
      </c>
      <c r="H693" t="s">
        <v>163</v>
      </c>
      <c r="I693">
        <v>627</v>
      </c>
      <c r="J693">
        <v>16</v>
      </c>
      <c r="K693" t="s">
        <v>82</v>
      </c>
      <c r="L693" t="s">
        <v>83</v>
      </c>
      <c r="M693">
        <v>280</v>
      </c>
      <c r="N693">
        <v>889.5</v>
      </c>
      <c r="O693">
        <v>0</v>
      </c>
      <c r="P693">
        <v>35</v>
      </c>
      <c r="Q693">
        <v>315</v>
      </c>
      <c r="R693">
        <v>95.5</v>
      </c>
      <c r="S693">
        <v>98.5</v>
      </c>
      <c r="T693">
        <v>20</v>
      </c>
      <c r="U693">
        <v>53</v>
      </c>
      <c r="V693">
        <v>157</v>
      </c>
      <c r="W693">
        <v>223.5</v>
      </c>
      <c r="X693">
        <v>375</v>
      </c>
      <c r="Y693">
        <v>159</v>
      </c>
      <c r="Z693">
        <v>204.5</v>
      </c>
      <c r="AA693">
        <v>192</v>
      </c>
      <c r="AB693">
        <v>646</v>
      </c>
      <c r="AC693">
        <v>976.5</v>
      </c>
      <c r="AD693">
        <v>266.5</v>
      </c>
      <c r="AE693">
        <v>638</v>
      </c>
      <c r="AF693">
        <v>625.5</v>
      </c>
      <c r="AG693">
        <v>19</v>
      </c>
      <c r="AH693">
        <v>117</v>
      </c>
      <c r="AI693">
        <v>239</v>
      </c>
      <c r="AJ693">
        <v>888</v>
      </c>
      <c r="AK693">
        <v>285.5</v>
      </c>
      <c r="AL693">
        <v>234</v>
      </c>
      <c r="AM693">
        <v>1801.5</v>
      </c>
      <c r="AN693">
        <v>335</v>
      </c>
      <c r="AO693">
        <v>587.25</v>
      </c>
      <c r="AP693">
        <v>87</v>
      </c>
      <c r="AQ693">
        <v>388.5</v>
      </c>
      <c r="AR693">
        <v>79</v>
      </c>
      <c r="AS693">
        <v>0</v>
      </c>
      <c r="AT693">
        <v>668</v>
      </c>
      <c r="AU693">
        <v>44</v>
      </c>
      <c r="AV693">
        <v>7</v>
      </c>
      <c r="AW693">
        <v>8</v>
      </c>
      <c r="AX693">
        <v>0</v>
      </c>
      <c r="AY693">
        <v>190.5</v>
      </c>
      <c r="AZ693">
        <v>300.25</v>
      </c>
      <c r="BA693">
        <v>39</v>
      </c>
      <c r="BB693">
        <v>19</v>
      </c>
      <c r="BC693">
        <v>27.200000000000003</v>
      </c>
      <c r="BD693">
        <v>351</v>
      </c>
      <c r="BE693">
        <v>0</v>
      </c>
      <c r="BF693">
        <v>32</v>
      </c>
      <c r="BG693">
        <v>819</v>
      </c>
      <c r="BH693">
        <v>293.5</v>
      </c>
      <c r="BI693">
        <v>32</v>
      </c>
      <c r="BJ693">
        <v>114.5</v>
      </c>
      <c r="BK693">
        <v>64.5</v>
      </c>
      <c r="BL693">
        <v>103</v>
      </c>
      <c r="BM693">
        <v>0</v>
      </c>
      <c r="BN693">
        <v>147</v>
      </c>
      <c r="BO693">
        <v>457</v>
      </c>
      <c r="BP693">
        <v>245.75</v>
      </c>
      <c r="BQ693">
        <v>89</v>
      </c>
      <c r="BR693">
        <v>23</v>
      </c>
      <c r="BS693">
        <v>41</v>
      </c>
      <c r="BT693">
        <v>19.25</v>
      </c>
      <c r="BU693">
        <v>21.5</v>
      </c>
      <c r="BV693">
        <v>127</v>
      </c>
      <c r="BW693">
        <v>30</v>
      </c>
      <c r="BX693">
        <v>0</v>
      </c>
      <c r="BY693">
        <v>15623.7</v>
      </c>
    </row>
    <row r="694" spans="1:77" hidden="1" x14ac:dyDescent="0.25">
      <c r="A694" t="str">
        <f t="shared" si="20"/>
        <v>201232 Szakmai irányítók, felügyelőkI7 Technikum</v>
      </c>
      <c r="B694" t="str">
        <f t="shared" si="21"/>
        <v>201232 Szakmai irányítók, felügyelőkI7 Technikum</v>
      </c>
      <c r="C694">
        <v>4676</v>
      </c>
      <c r="D694" t="s">
        <v>168</v>
      </c>
      <c r="E694" t="s">
        <v>169</v>
      </c>
      <c r="F694" s="4" t="s">
        <v>171</v>
      </c>
      <c r="G694">
        <v>0</v>
      </c>
      <c r="H694" t="s">
        <v>163</v>
      </c>
      <c r="I694">
        <v>628</v>
      </c>
      <c r="J694">
        <v>17</v>
      </c>
      <c r="K694" t="s">
        <v>84</v>
      </c>
      <c r="L694" t="s">
        <v>124</v>
      </c>
      <c r="M694">
        <v>5</v>
      </c>
      <c r="N694">
        <v>0</v>
      </c>
      <c r="O694">
        <v>0</v>
      </c>
      <c r="P694">
        <v>11</v>
      </c>
      <c r="Q694">
        <v>37</v>
      </c>
      <c r="R694">
        <v>1</v>
      </c>
      <c r="S694">
        <v>6</v>
      </c>
      <c r="T694">
        <v>0</v>
      </c>
      <c r="U694">
        <v>0</v>
      </c>
      <c r="V694">
        <v>0</v>
      </c>
      <c r="W694">
        <v>31</v>
      </c>
      <c r="X694">
        <v>43</v>
      </c>
      <c r="Y694">
        <v>26</v>
      </c>
      <c r="Z694">
        <v>1</v>
      </c>
      <c r="AA694">
        <v>12</v>
      </c>
      <c r="AB694">
        <v>10</v>
      </c>
      <c r="AC694">
        <v>11</v>
      </c>
      <c r="AD694">
        <v>25.75</v>
      </c>
      <c r="AE694">
        <v>20</v>
      </c>
      <c r="AF694">
        <v>0</v>
      </c>
      <c r="AG694">
        <v>0</v>
      </c>
      <c r="AH694">
        <v>12</v>
      </c>
      <c r="AI694">
        <v>24</v>
      </c>
      <c r="AJ694">
        <v>25</v>
      </c>
      <c r="AK694">
        <v>0</v>
      </c>
      <c r="AL694">
        <v>20</v>
      </c>
      <c r="AM694">
        <v>337</v>
      </c>
      <c r="AN694">
        <v>0</v>
      </c>
      <c r="AO694">
        <v>26</v>
      </c>
      <c r="AP694">
        <v>7</v>
      </c>
      <c r="AQ694">
        <v>0</v>
      </c>
      <c r="AR694">
        <v>0</v>
      </c>
      <c r="AS694">
        <v>0</v>
      </c>
      <c r="AT694">
        <v>12</v>
      </c>
      <c r="AU694">
        <v>0</v>
      </c>
      <c r="AV694">
        <v>21</v>
      </c>
      <c r="AW694">
        <v>0</v>
      </c>
      <c r="AX694">
        <v>0</v>
      </c>
      <c r="AY694">
        <v>17</v>
      </c>
      <c r="AZ694">
        <v>0</v>
      </c>
      <c r="BA694">
        <v>0</v>
      </c>
      <c r="BB694">
        <v>0</v>
      </c>
      <c r="BC694">
        <v>0</v>
      </c>
      <c r="BD694">
        <v>27.5</v>
      </c>
      <c r="BE694">
        <v>0</v>
      </c>
      <c r="BF694">
        <v>0</v>
      </c>
      <c r="BG694">
        <v>0</v>
      </c>
      <c r="BH694">
        <v>7.333333333333333</v>
      </c>
      <c r="BI694">
        <v>0</v>
      </c>
      <c r="BJ694">
        <v>0</v>
      </c>
      <c r="BK694">
        <v>0</v>
      </c>
      <c r="BL694">
        <v>0</v>
      </c>
      <c r="BM694">
        <v>0</v>
      </c>
      <c r="BN694">
        <v>36</v>
      </c>
      <c r="BO694">
        <v>15</v>
      </c>
      <c r="BP694">
        <v>2</v>
      </c>
      <c r="BQ694">
        <v>1</v>
      </c>
      <c r="BR694">
        <v>1</v>
      </c>
      <c r="BS694">
        <v>1</v>
      </c>
      <c r="BT694">
        <v>0</v>
      </c>
      <c r="BU694">
        <v>0</v>
      </c>
      <c r="BV694">
        <v>0</v>
      </c>
      <c r="BW694">
        <v>0</v>
      </c>
      <c r="BX694">
        <v>0</v>
      </c>
      <c r="BY694">
        <v>831.58333333333337</v>
      </c>
    </row>
    <row r="695" spans="1:77" hidden="1" x14ac:dyDescent="0.25">
      <c r="A695" t="str">
        <f t="shared" si="20"/>
        <v>201233 Egészségügyi foglalkozásokI7 Technikum</v>
      </c>
      <c r="B695" t="str">
        <f t="shared" si="21"/>
        <v>201233 Egészségügyi foglalkozásokI7 Technikum</v>
      </c>
      <c r="C695">
        <v>4677</v>
      </c>
      <c r="D695" t="s">
        <v>168</v>
      </c>
      <c r="E695" t="s">
        <v>169</v>
      </c>
      <c r="F695" s="4" t="s">
        <v>171</v>
      </c>
      <c r="G695">
        <v>0</v>
      </c>
      <c r="H695" t="s">
        <v>163</v>
      </c>
      <c r="I695">
        <v>629</v>
      </c>
      <c r="J695">
        <v>18</v>
      </c>
      <c r="K695" t="s">
        <v>85</v>
      </c>
      <c r="L695" t="s">
        <v>125</v>
      </c>
      <c r="M695">
        <v>23</v>
      </c>
      <c r="N695">
        <v>0</v>
      </c>
      <c r="O695">
        <v>0</v>
      </c>
      <c r="P695">
        <v>0</v>
      </c>
      <c r="Q695">
        <v>4</v>
      </c>
      <c r="R695">
        <v>0</v>
      </c>
      <c r="S695">
        <v>0</v>
      </c>
      <c r="T695">
        <v>0</v>
      </c>
      <c r="U695">
        <v>0</v>
      </c>
      <c r="V695">
        <v>0</v>
      </c>
      <c r="W695">
        <v>5</v>
      </c>
      <c r="X695">
        <v>43</v>
      </c>
      <c r="Y695">
        <v>0</v>
      </c>
      <c r="Z695">
        <v>0</v>
      </c>
      <c r="AA695">
        <v>0</v>
      </c>
      <c r="AB695">
        <v>0</v>
      </c>
      <c r="AC695">
        <v>15</v>
      </c>
      <c r="AD695">
        <v>0</v>
      </c>
      <c r="AE695">
        <v>0</v>
      </c>
      <c r="AF695">
        <v>0</v>
      </c>
      <c r="AG695">
        <v>0</v>
      </c>
      <c r="AH695">
        <v>150.5</v>
      </c>
      <c r="AI695">
        <v>42</v>
      </c>
      <c r="AJ695">
        <v>12</v>
      </c>
      <c r="AK695">
        <v>0</v>
      </c>
      <c r="AL695">
        <v>0</v>
      </c>
      <c r="AM695">
        <v>0</v>
      </c>
      <c r="AN695">
        <v>6</v>
      </c>
      <c r="AO695">
        <v>47.75</v>
      </c>
      <c r="AP695">
        <v>967</v>
      </c>
      <c r="AQ695">
        <v>2</v>
      </c>
      <c r="AR695">
        <v>0</v>
      </c>
      <c r="AS695">
        <v>0</v>
      </c>
      <c r="AT695">
        <v>5</v>
      </c>
      <c r="AU695">
        <v>0</v>
      </c>
      <c r="AV695">
        <v>11.25</v>
      </c>
      <c r="AW695">
        <v>0</v>
      </c>
      <c r="AX695">
        <v>0</v>
      </c>
      <c r="AY695">
        <v>8.75</v>
      </c>
      <c r="AZ695">
        <v>0</v>
      </c>
      <c r="BA695">
        <v>0</v>
      </c>
      <c r="BB695">
        <v>0</v>
      </c>
      <c r="BC695">
        <v>0</v>
      </c>
      <c r="BD695">
        <v>9.25</v>
      </c>
      <c r="BE695">
        <v>0</v>
      </c>
      <c r="BF695">
        <v>0</v>
      </c>
      <c r="BG695">
        <v>0</v>
      </c>
      <c r="BH695">
        <v>30</v>
      </c>
      <c r="BI695">
        <v>0</v>
      </c>
      <c r="BJ695">
        <v>71.5</v>
      </c>
      <c r="BK695">
        <v>0</v>
      </c>
      <c r="BL695">
        <v>0</v>
      </c>
      <c r="BM695">
        <v>0</v>
      </c>
      <c r="BN695">
        <v>0</v>
      </c>
      <c r="BO695">
        <v>39</v>
      </c>
      <c r="BP695">
        <v>145</v>
      </c>
      <c r="BQ695">
        <v>936</v>
      </c>
      <c r="BR695">
        <v>42</v>
      </c>
      <c r="BS695">
        <v>1</v>
      </c>
      <c r="BT695">
        <v>20</v>
      </c>
      <c r="BU695">
        <v>11.25</v>
      </c>
      <c r="BV695">
        <v>0</v>
      </c>
      <c r="BW695">
        <v>0</v>
      </c>
      <c r="BX695">
        <v>0</v>
      </c>
      <c r="BY695">
        <v>2647.25</v>
      </c>
    </row>
    <row r="696" spans="1:77" hidden="1" x14ac:dyDescent="0.25">
      <c r="A696" t="str">
        <f t="shared" si="20"/>
        <v>201234 Oktatási asszisztensekI7 Technikum</v>
      </c>
      <c r="B696" t="str">
        <f t="shared" si="21"/>
        <v>201234 Oktatási asszisztensekI7 Technikum</v>
      </c>
      <c r="C696">
        <v>4678</v>
      </c>
      <c r="D696" t="s">
        <v>168</v>
      </c>
      <c r="E696" t="s">
        <v>169</v>
      </c>
      <c r="F696" s="4" t="s">
        <v>171</v>
      </c>
      <c r="G696">
        <v>0</v>
      </c>
      <c r="H696" t="s">
        <v>163</v>
      </c>
      <c r="I696">
        <v>630</v>
      </c>
      <c r="J696">
        <v>19</v>
      </c>
      <c r="K696" t="s">
        <v>86</v>
      </c>
      <c r="L696" t="s">
        <v>126</v>
      </c>
      <c r="M696">
        <v>0</v>
      </c>
      <c r="N696">
        <v>0</v>
      </c>
      <c r="O696">
        <v>0</v>
      </c>
      <c r="P696">
        <v>0</v>
      </c>
      <c r="Q696">
        <v>0</v>
      </c>
      <c r="R696">
        <v>0</v>
      </c>
      <c r="S696">
        <v>0</v>
      </c>
      <c r="T696">
        <v>0</v>
      </c>
      <c r="U696">
        <v>0</v>
      </c>
      <c r="V696">
        <v>0</v>
      </c>
      <c r="W696">
        <v>0</v>
      </c>
      <c r="X696">
        <v>0</v>
      </c>
      <c r="Y696">
        <v>0</v>
      </c>
      <c r="Z696">
        <v>0</v>
      </c>
      <c r="AA696">
        <v>0</v>
      </c>
      <c r="AB696">
        <v>0</v>
      </c>
      <c r="AC696">
        <v>0</v>
      </c>
      <c r="AD696">
        <v>0</v>
      </c>
      <c r="AE696">
        <v>0</v>
      </c>
      <c r="AF696">
        <v>0</v>
      </c>
      <c r="AG696">
        <v>0</v>
      </c>
      <c r="AH696">
        <v>0</v>
      </c>
      <c r="AI696">
        <v>0</v>
      </c>
      <c r="AJ696">
        <v>0</v>
      </c>
      <c r="AK696">
        <v>0</v>
      </c>
      <c r="AL696">
        <v>0</v>
      </c>
      <c r="AM696">
        <v>0</v>
      </c>
      <c r="AN696">
        <v>0</v>
      </c>
      <c r="AO696">
        <v>5</v>
      </c>
      <c r="AP696">
        <v>0</v>
      </c>
      <c r="AQ696">
        <v>0</v>
      </c>
      <c r="AR696">
        <v>0</v>
      </c>
      <c r="AS696">
        <v>0</v>
      </c>
      <c r="AT696">
        <v>0</v>
      </c>
      <c r="AU696">
        <v>0</v>
      </c>
      <c r="AV696">
        <v>1</v>
      </c>
      <c r="AW696">
        <v>0</v>
      </c>
      <c r="AX696">
        <v>0</v>
      </c>
      <c r="AY696">
        <v>0</v>
      </c>
      <c r="AZ696">
        <v>0</v>
      </c>
      <c r="BA696">
        <v>0</v>
      </c>
      <c r="BB696">
        <v>0</v>
      </c>
      <c r="BC696">
        <v>0</v>
      </c>
      <c r="BD696">
        <v>0</v>
      </c>
      <c r="BE696">
        <v>0</v>
      </c>
      <c r="BF696">
        <v>0</v>
      </c>
      <c r="BG696">
        <v>0</v>
      </c>
      <c r="BH696">
        <v>0</v>
      </c>
      <c r="BI696">
        <v>0</v>
      </c>
      <c r="BJ696">
        <v>0</v>
      </c>
      <c r="BK696">
        <v>0</v>
      </c>
      <c r="BL696">
        <v>0</v>
      </c>
      <c r="BM696">
        <v>0</v>
      </c>
      <c r="BN696">
        <v>0</v>
      </c>
      <c r="BO696">
        <v>0</v>
      </c>
      <c r="BP696">
        <v>147.5</v>
      </c>
      <c r="BQ696">
        <v>0</v>
      </c>
      <c r="BR696">
        <v>43</v>
      </c>
      <c r="BS696">
        <v>0</v>
      </c>
      <c r="BT696">
        <v>0</v>
      </c>
      <c r="BU696">
        <v>1.25</v>
      </c>
      <c r="BV696">
        <v>0</v>
      </c>
      <c r="BW696">
        <v>0</v>
      </c>
      <c r="BX696">
        <v>0</v>
      </c>
      <c r="BY696">
        <v>197.75</v>
      </c>
    </row>
    <row r="697" spans="1:77" hidden="1" x14ac:dyDescent="0.25">
      <c r="A697" t="str">
        <f t="shared" si="20"/>
        <v>201235 Szociális gondozási és munkaerő-piaci szolgáltatási foglalkozásokI7 Technikum</v>
      </c>
      <c r="B697" t="str">
        <f t="shared" si="21"/>
        <v>201235 Szociális gondozási és munkaerő-piaci szolgáltatási foglalkozásokI7 Technikum</v>
      </c>
      <c r="C697">
        <v>4679</v>
      </c>
      <c r="D697" t="s">
        <v>168</v>
      </c>
      <c r="E697" t="s">
        <v>169</v>
      </c>
      <c r="F697" s="4" t="s">
        <v>171</v>
      </c>
      <c r="G697">
        <v>0</v>
      </c>
      <c r="H697" t="s">
        <v>163</v>
      </c>
      <c r="I697">
        <v>631</v>
      </c>
      <c r="J697">
        <v>20</v>
      </c>
      <c r="K697" t="s">
        <v>87</v>
      </c>
      <c r="L697" t="s">
        <v>127</v>
      </c>
      <c r="M697">
        <v>0</v>
      </c>
      <c r="N697">
        <v>0</v>
      </c>
      <c r="O697">
        <v>0</v>
      </c>
      <c r="P697">
        <v>0</v>
      </c>
      <c r="Q697">
        <v>0</v>
      </c>
      <c r="R697">
        <v>0</v>
      </c>
      <c r="S697">
        <v>0</v>
      </c>
      <c r="T697">
        <v>0</v>
      </c>
      <c r="U697">
        <v>0</v>
      </c>
      <c r="V697">
        <v>0</v>
      </c>
      <c r="W697">
        <v>0</v>
      </c>
      <c r="X697">
        <v>0</v>
      </c>
      <c r="Y697">
        <v>0</v>
      </c>
      <c r="Z697">
        <v>0</v>
      </c>
      <c r="AA697">
        <v>0</v>
      </c>
      <c r="AB697">
        <v>0</v>
      </c>
      <c r="AC697">
        <v>0</v>
      </c>
      <c r="AD697">
        <v>0</v>
      </c>
      <c r="AE697">
        <v>0</v>
      </c>
      <c r="AF697">
        <v>0</v>
      </c>
      <c r="AG697">
        <v>0</v>
      </c>
      <c r="AH697">
        <v>0</v>
      </c>
      <c r="AI697">
        <v>11</v>
      </c>
      <c r="AJ697">
        <v>0</v>
      </c>
      <c r="AK697">
        <v>0</v>
      </c>
      <c r="AL697">
        <v>0</v>
      </c>
      <c r="AM697">
        <v>0</v>
      </c>
      <c r="AN697">
        <v>0</v>
      </c>
      <c r="AO697">
        <v>11</v>
      </c>
      <c r="AP697">
        <v>0</v>
      </c>
      <c r="AQ697">
        <v>0</v>
      </c>
      <c r="AR697">
        <v>0</v>
      </c>
      <c r="AS697">
        <v>0</v>
      </c>
      <c r="AT697">
        <v>0</v>
      </c>
      <c r="AU697">
        <v>0</v>
      </c>
      <c r="AV697">
        <v>43</v>
      </c>
      <c r="AW697">
        <v>0</v>
      </c>
      <c r="AX697">
        <v>0</v>
      </c>
      <c r="AY697">
        <v>0</v>
      </c>
      <c r="AZ697">
        <v>0</v>
      </c>
      <c r="BA697">
        <v>0</v>
      </c>
      <c r="BB697">
        <v>0</v>
      </c>
      <c r="BC697">
        <v>0</v>
      </c>
      <c r="BD697">
        <v>0</v>
      </c>
      <c r="BE697">
        <v>0</v>
      </c>
      <c r="BF697">
        <v>0</v>
      </c>
      <c r="BG697">
        <v>0</v>
      </c>
      <c r="BH697">
        <v>0</v>
      </c>
      <c r="BI697">
        <v>0</v>
      </c>
      <c r="BJ697">
        <v>0</v>
      </c>
      <c r="BK697">
        <v>0</v>
      </c>
      <c r="BL697">
        <v>3.5</v>
      </c>
      <c r="BM697">
        <v>0</v>
      </c>
      <c r="BN697">
        <v>0</v>
      </c>
      <c r="BO697">
        <v>38</v>
      </c>
      <c r="BP697">
        <v>44</v>
      </c>
      <c r="BQ697">
        <v>31</v>
      </c>
      <c r="BR697">
        <v>205</v>
      </c>
      <c r="BS697">
        <v>0</v>
      </c>
      <c r="BT697">
        <v>0</v>
      </c>
      <c r="BU697">
        <v>23.25</v>
      </c>
      <c r="BV697">
        <v>0</v>
      </c>
      <c r="BW697">
        <v>0</v>
      </c>
      <c r="BX697">
        <v>0</v>
      </c>
      <c r="BY697">
        <v>409.75</v>
      </c>
    </row>
    <row r="698" spans="1:77" hidden="1" x14ac:dyDescent="0.25">
      <c r="A698" t="str">
        <f t="shared" si="20"/>
        <v>201236 Üzleti jellegű szolgáltatások ügyintézői, hatósági ügyintézők, ügynökökI7 Technikum</v>
      </c>
      <c r="B698" t="str">
        <f t="shared" si="21"/>
        <v>201236 Üzleti jellegű szolgáltatások ügyintézői, hatósági ügyintézők, ügynökökI7 Technikum</v>
      </c>
      <c r="C698">
        <v>4680</v>
      </c>
      <c r="D698" t="s">
        <v>168</v>
      </c>
      <c r="E698" t="s">
        <v>169</v>
      </c>
      <c r="F698" s="4" t="s">
        <v>171</v>
      </c>
      <c r="G698">
        <v>0</v>
      </c>
      <c r="H698" t="s">
        <v>163</v>
      </c>
      <c r="I698">
        <v>632</v>
      </c>
      <c r="J698">
        <v>21</v>
      </c>
      <c r="K698" t="s">
        <v>88</v>
      </c>
      <c r="L698" t="s">
        <v>128</v>
      </c>
      <c r="M698">
        <v>99.7</v>
      </c>
      <c r="N698">
        <v>24.6</v>
      </c>
      <c r="O698">
        <v>0</v>
      </c>
      <c r="P698">
        <v>14.5</v>
      </c>
      <c r="Q698">
        <v>151</v>
      </c>
      <c r="R698">
        <v>57</v>
      </c>
      <c r="S698">
        <v>18</v>
      </c>
      <c r="T698">
        <v>26</v>
      </c>
      <c r="U698">
        <v>42</v>
      </c>
      <c r="V698">
        <v>42</v>
      </c>
      <c r="W698">
        <v>69.5</v>
      </c>
      <c r="X698">
        <v>23</v>
      </c>
      <c r="Y698">
        <v>81</v>
      </c>
      <c r="Z698">
        <v>40</v>
      </c>
      <c r="AA698">
        <v>27</v>
      </c>
      <c r="AB698">
        <v>139</v>
      </c>
      <c r="AC698">
        <v>58</v>
      </c>
      <c r="AD698">
        <v>85</v>
      </c>
      <c r="AE698">
        <v>95</v>
      </c>
      <c r="AF698">
        <v>29.5</v>
      </c>
      <c r="AG698">
        <v>14</v>
      </c>
      <c r="AH698">
        <v>120</v>
      </c>
      <c r="AI698">
        <v>17</v>
      </c>
      <c r="AJ698">
        <v>147.25</v>
      </c>
      <c r="AK698">
        <v>32</v>
      </c>
      <c r="AL698">
        <v>46</v>
      </c>
      <c r="AM698">
        <v>171.5</v>
      </c>
      <c r="AN698">
        <v>378.6</v>
      </c>
      <c r="AO698">
        <v>1012</v>
      </c>
      <c r="AP698">
        <v>379.5</v>
      </c>
      <c r="AQ698">
        <v>159</v>
      </c>
      <c r="AR698">
        <v>11</v>
      </c>
      <c r="AS698">
        <v>5</v>
      </c>
      <c r="AT698">
        <v>199</v>
      </c>
      <c r="AU698">
        <v>108</v>
      </c>
      <c r="AV698">
        <v>154.5</v>
      </c>
      <c r="AW698">
        <v>0</v>
      </c>
      <c r="AX698">
        <v>1</v>
      </c>
      <c r="AY698">
        <v>94</v>
      </c>
      <c r="AZ698">
        <v>114</v>
      </c>
      <c r="BA698">
        <v>245</v>
      </c>
      <c r="BB698">
        <v>257</v>
      </c>
      <c r="BC698">
        <v>129.5</v>
      </c>
      <c r="BD698">
        <v>190.5</v>
      </c>
      <c r="BE698">
        <v>0</v>
      </c>
      <c r="BF698">
        <v>326.5</v>
      </c>
      <c r="BG698">
        <v>36</v>
      </c>
      <c r="BH698">
        <v>7</v>
      </c>
      <c r="BI698">
        <v>32</v>
      </c>
      <c r="BJ698">
        <v>7</v>
      </c>
      <c r="BK698">
        <v>5</v>
      </c>
      <c r="BL698">
        <v>31</v>
      </c>
      <c r="BM698">
        <v>13</v>
      </c>
      <c r="BN698">
        <v>110</v>
      </c>
      <c r="BO698">
        <v>188</v>
      </c>
      <c r="BP698">
        <v>129.19999999999999</v>
      </c>
      <c r="BQ698">
        <v>52</v>
      </c>
      <c r="BR698">
        <v>16</v>
      </c>
      <c r="BS698">
        <v>73.5</v>
      </c>
      <c r="BT698">
        <v>9</v>
      </c>
      <c r="BU698">
        <v>4.5</v>
      </c>
      <c r="BV698">
        <v>36.5</v>
      </c>
      <c r="BW698">
        <v>12</v>
      </c>
      <c r="BX698">
        <v>0</v>
      </c>
      <c r="BY698">
        <v>6195.3499999999995</v>
      </c>
    </row>
    <row r="699" spans="1:77" hidden="1" x14ac:dyDescent="0.25">
      <c r="A699" t="str">
        <f t="shared" si="20"/>
        <v>201237 Művészeti, kulturális, sport- és vallási foglalkozásokI7 Technikum</v>
      </c>
      <c r="B699" t="str">
        <f t="shared" si="21"/>
        <v>201237 Művészeti, kulturális, sport- és vallási foglalkozásokI7 Technikum</v>
      </c>
      <c r="C699">
        <v>4681</v>
      </c>
      <c r="D699" t="s">
        <v>168</v>
      </c>
      <c r="E699" t="s">
        <v>169</v>
      </c>
      <c r="F699" s="4" t="s">
        <v>171</v>
      </c>
      <c r="G699">
        <v>0</v>
      </c>
      <c r="H699" t="s">
        <v>163</v>
      </c>
      <c r="I699">
        <v>633</v>
      </c>
      <c r="J699">
        <v>22</v>
      </c>
      <c r="K699" t="s">
        <v>89</v>
      </c>
      <c r="L699" t="s">
        <v>129</v>
      </c>
      <c r="M699">
        <v>0</v>
      </c>
      <c r="N699">
        <v>0</v>
      </c>
      <c r="O699">
        <v>0</v>
      </c>
      <c r="P699">
        <v>0</v>
      </c>
      <c r="Q699">
        <v>0</v>
      </c>
      <c r="R699">
        <v>0</v>
      </c>
      <c r="S699">
        <v>0</v>
      </c>
      <c r="T699">
        <v>0</v>
      </c>
      <c r="U699">
        <v>0</v>
      </c>
      <c r="V699">
        <v>0</v>
      </c>
      <c r="W699">
        <v>0</v>
      </c>
      <c r="X699">
        <v>0</v>
      </c>
      <c r="Y699">
        <v>0</v>
      </c>
      <c r="Z699">
        <v>0</v>
      </c>
      <c r="AA699">
        <v>0</v>
      </c>
      <c r="AB699">
        <v>0</v>
      </c>
      <c r="AC699">
        <v>0</v>
      </c>
      <c r="AD699">
        <v>0</v>
      </c>
      <c r="AE699">
        <v>0</v>
      </c>
      <c r="AF699">
        <v>0</v>
      </c>
      <c r="AG699">
        <v>0</v>
      </c>
      <c r="AH699">
        <v>0</v>
      </c>
      <c r="AI699">
        <v>0</v>
      </c>
      <c r="AJ699">
        <v>0</v>
      </c>
      <c r="AK699">
        <v>0</v>
      </c>
      <c r="AL699">
        <v>0</v>
      </c>
      <c r="AM699">
        <v>0</v>
      </c>
      <c r="AN699">
        <v>0</v>
      </c>
      <c r="AO699">
        <v>51</v>
      </c>
      <c r="AP699">
        <v>25</v>
      </c>
      <c r="AQ699">
        <v>11</v>
      </c>
      <c r="AR699">
        <v>0</v>
      </c>
      <c r="AS699">
        <v>0</v>
      </c>
      <c r="AT699">
        <v>0</v>
      </c>
      <c r="AU699">
        <v>0</v>
      </c>
      <c r="AV699">
        <v>0</v>
      </c>
      <c r="AW699">
        <v>8</v>
      </c>
      <c r="AX699">
        <v>14</v>
      </c>
      <c r="AY699">
        <v>0</v>
      </c>
      <c r="AZ699">
        <v>0</v>
      </c>
      <c r="BA699">
        <v>1</v>
      </c>
      <c r="BB699">
        <v>0</v>
      </c>
      <c r="BC699">
        <v>0</v>
      </c>
      <c r="BD699">
        <v>11</v>
      </c>
      <c r="BE699">
        <v>0</v>
      </c>
      <c r="BF699">
        <v>0</v>
      </c>
      <c r="BG699">
        <v>0</v>
      </c>
      <c r="BH699">
        <v>0</v>
      </c>
      <c r="BI699">
        <v>0</v>
      </c>
      <c r="BJ699">
        <v>0</v>
      </c>
      <c r="BK699">
        <v>22</v>
      </c>
      <c r="BL699">
        <v>0</v>
      </c>
      <c r="BM699">
        <v>0</v>
      </c>
      <c r="BN699">
        <v>0</v>
      </c>
      <c r="BO699">
        <v>6</v>
      </c>
      <c r="BP699">
        <v>2</v>
      </c>
      <c r="BQ699">
        <v>0</v>
      </c>
      <c r="BR699">
        <v>0</v>
      </c>
      <c r="BS699">
        <v>28</v>
      </c>
      <c r="BT699">
        <v>4</v>
      </c>
      <c r="BU699">
        <v>0.25</v>
      </c>
      <c r="BV699">
        <v>0</v>
      </c>
      <c r="BW699">
        <v>0</v>
      </c>
      <c r="BX699">
        <v>0</v>
      </c>
      <c r="BY699">
        <v>183.25</v>
      </c>
    </row>
    <row r="700" spans="1:77" hidden="1" x14ac:dyDescent="0.25">
      <c r="A700" t="str">
        <f t="shared" si="20"/>
        <v>201239 Egyéb ügyintézőkI7 Technikum</v>
      </c>
      <c r="B700" t="str">
        <f t="shared" si="21"/>
        <v>201239 Egyéb ügyintézőkI7 Technikum</v>
      </c>
      <c r="C700">
        <v>4682</v>
      </c>
      <c r="D700" t="s">
        <v>168</v>
      </c>
      <c r="E700" t="s">
        <v>169</v>
      </c>
      <c r="F700" s="4" t="s">
        <v>171</v>
      </c>
      <c r="G700">
        <v>0</v>
      </c>
      <c r="H700" t="s">
        <v>163</v>
      </c>
      <c r="I700">
        <v>634</v>
      </c>
      <c r="J700">
        <v>23</v>
      </c>
      <c r="K700" t="s">
        <v>90</v>
      </c>
      <c r="L700" t="s">
        <v>91</v>
      </c>
      <c r="M700">
        <v>22.3</v>
      </c>
      <c r="N700">
        <v>3.4000000000000004</v>
      </c>
      <c r="O700">
        <v>0</v>
      </c>
      <c r="P700">
        <v>0</v>
      </c>
      <c r="Q700">
        <v>15</v>
      </c>
      <c r="R700">
        <v>64</v>
      </c>
      <c r="S700">
        <v>0</v>
      </c>
      <c r="T700">
        <v>0</v>
      </c>
      <c r="U700">
        <v>0</v>
      </c>
      <c r="V700">
        <v>39</v>
      </c>
      <c r="W700">
        <v>9</v>
      </c>
      <c r="X700">
        <v>25</v>
      </c>
      <c r="Y700">
        <v>31</v>
      </c>
      <c r="Z700">
        <v>7</v>
      </c>
      <c r="AA700">
        <v>0</v>
      </c>
      <c r="AB700">
        <v>20.5</v>
      </c>
      <c r="AC700">
        <v>62</v>
      </c>
      <c r="AD700">
        <v>5</v>
      </c>
      <c r="AE700">
        <v>18</v>
      </c>
      <c r="AF700">
        <v>16</v>
      </c>
      <c r="AG700">
        <v>5</v>
      </c>
      <c r="AH700">
        <v>19</v>
      </c>
      <c r="AI700">
        <v>12</v>
      </c>
      <c r="AJ700">
        <v>141</v>
      </c>
      <c r="AK700">
        <v>1</v>
      </c>
      <c r="AL700">
        <v>31</v>
      </c>
      <c r="AM700">
        <v>148</v>
      </c>
      <c r="AN700">
        <v>165.9</v>
      </c>
      <c r="AO700">
        <v>327</v>
      </c>
      <c r="AP700">
        <v>68.5</v>
      </c>
      <c r="AQ700">
        <v>14</v>
      </c>
      <c r="AR700">
        <v>11</v>
      </c>
      <c r="AS700">
        <v>0</v>
      </c>
      <c r="AT700">
        <v>164</v>
      </c>
      <c r="AU700">
        <v>23</v>
      </c>
      <c r="AV700">
        <v>33</v>
      </c>
      <c r="AW700">
        <v>23</v>
      </c>
      <c r="AX700">
        <v>25</v>
      </c>
      <c r="AY700">
        <v>148</v>
      </c>
      <c r="AZ700">
        <v>86.5</v>
      </c>
      <c r="BA700">
        <v>35</v>
      </c>
      <c r="BB700">
        <v>11</v>
      </c>
      <c r="BC700">
        <v>0</v>
      </c>
      <c r="BD700">
        <v>44</v>
      </c>
      <c r="BE700">
        <v>0</v>
      </c>
      <c r="BF700">
        <v>70.5</v>
      </c>
      <c r="BG700">
        <v>132</v>
      </c>
      <c r="BH700">
        <v>17</v>
      </c>
      <c r="BI700">
        <v>0</v>
      </c>
      <c r="BJ700">
        <v>1</v>
      </c>
      <c r="BK700">
        <v>50</v>
      </c>
      <c r="BL700">
        <v>1</v>
      </c>
      <c r="BM700">
        <v>0</v>
      </c>
      <c r="BN700">
        <v>136</v>
      </c>
      <c r="BO700">
        <v>438</v>
      </c>
      <c r="BP700">
        <v>149.30000000000001</v>
      </c>
      <c r="BQ700">
        <v>73</v>
      </c>
      <c r="BR700">
        <v>18</v>
      </c>
      <c r="BS700">
        <v>55</v>
      </c>
      <c r="BT700">
        <v>7</v>
      </c>
      <c r="BU700">
        <v>1</v>
      </c>
      <c r="BV700">
        <v>12</v>
      </c>
      <c r="BW700">
        <v>0</v>
      </c>
      <c r="BX700">
        <v>0</v>
      </c>
      <c r="BY700">
        <v>3033.9</v>
      </c>
    </row>
    <row r="701" spans="1:77" hidden="1" x14ac:dyDescent="0.25">
      <c r="A701" t="str">
        <f t="shared" si="20"/>
        <v>201241 Irodai, ügyviteli foglalkozásokI7 Technikum</v>
      </c>
      <c r="B701" t="str">
        <f t="shared" si="21"/>
        <v>201241 Irodai, ügyviteli foglalkozásokI7 Technikum</v>
      </c>
      <c r="C701">
        <v>4683</v>
      </c>
      <c r="D701" t="s">
        <v>168</v>
      </c>
      <c r="E701" t="s">
        <v>169</v>
      </c>
      <c r="F701" s="4" t="s">
        <v>171</v>
      </c>
      <c r="G701">
        <v>0</v>
      </c>
      <c r="H701" t="s">
        <v>163</v>
      </c>
      <c r="I701">
        <v>635</v>
      </c>
      <c r="J701">
        <v>24</v>
      </c>
      <c r="K701" t="s">
        <v>92</v>
      </c>
      <c r="L701" t="s">
        <v>130</v>
      </c>
      <c r="M701">
        <v>139.5</v>
      </c>
      <c r="N701">
        <v>2</v>
      </c>
      <c r="O701">
        <v>0</v>
      </c>
      <c r="P701">
        <v>0</v>
      </c>
      <c r="Q701">
        <v>76</v>
      </c>
      <c r="R701">
        <v>71</v>
      </c>
      <c r="S701">
        <v>120</v>
      </c>
      <c r="T701">
        <v>17</v>
      </c>
      <c r="U701">
        <v>23</v>
      </c>
      <c r="V701">
        <v>0</v>
      </c>
      <c r="W701">
        <v>12</v>
      </c>
      <c r="X701">
        <v>32</v>
      </c>
      <c r="Y701">
        <v>1</v>
      </c>
      <c r="Z701">
        <v>28</v>
      </c>
      <c r="AA701">
        <v>8</v>
      </c>
      <c r="AB701">
        <v>183</v>
      </c>
      <c r="AC701">
        <v>123</v>
      </c>
      <c r="AD701">
        <v>1</v>
      </c>
      <c r="AE701">
        <v>78</v>
      </c>
      <c r="AF701">
        <v>59.5</v>
      </c>
      <c r="AG701">
        <v>10</v>
      </c>
      <c r="AH701">
        <v>62</v>
      </c>
      <c r="AI701">
        <v>0</v>
      </c>
      <c r="AJ701">
        <v>45.25</v>
      </c>
      <c r="AK701">
        <v>80</v>
      </c>
      <c r="AL701">
        <v>35</v>
      </c>
      <c r="AM701">
        <v>189.5</v>
      </c>
      <c r="AN701">
        <v>159.5</v>
      </c>
      <c r="AO701">
        <v>449.5</v>
      </c>
      <c r="AP701">
        <v>242</v>
      </c>
      <c r="AQ701">
        <v>143</v>
      </c>
      <c r="AR701">
        <v>5</v>
      </c>
      <c r="AS701">
        <v>100</v>
      </c>
      <c r="AT701">
        <v>112</v>
      </c>
      <c r="AU701">
        <v>244</v>
      </c>
      <c r="AV701">
        <v>66.75</v>
      </c>
      <c r="AW701">
        <v>29</v>
      </c>
      <c r="AX701">
        <v>62.5</v>
      </c>
      <c r="AY701">
        <v>54.75</v>
      </c>
      <c r="AZ701">
        <v>97.5</v>
      </c>
      <c r="BA701">
        <v>30</v>
      </c>
      <c r="BB701">
        <v>12</v>
      </c>
      <c r="BC701">
        <v>29.5</v>
      </c>
      <c r="BD701">
        <v>245.25</v>
      </c>
      <c r="BE701">
        <v>0</v>
      </c>
      <c r="BF701">
        <v>735</v>
      </c>
      <c r="BG701">
        <v>85</v>
      </c>
      <c r="BH701">
        <v>16.5</v>
      </c>
      <c r="BI701">
        <v>51.5</v>
      </c>
      <c r="BJ701">
        <v>36.5</v>
      </c>
      <c r="BK701">
        <v>63</v>
      </c>
      <c r="BL701">
        <v>17</v>
      </c>
      <c r="BM701">
        <v>41</v>
      </c>
      <c r="BN701">
        <v>117</v>
      </c>
      <c r="BO701">
        <v>251</v>
      </c>
      <c r="BP701">
        <v>88</v>
      </c>
      <c r="BQ701">
        <v>34</v>
      </c>
      <c r="BR701">
        <v>27</v>
      </c>
      <c r="BS701">
        <v>5</v>
      </c>
      <c r="BT701">
        <v>52.5</v>
      </c>
      <c r="BU701">
        <v>30.25</v>
      </c>
      <c r="BV701">
        <v>0</v>
      </c>
      <c r="BW701">
        <v>15</v>
      </c>
      <c r="BX701">
        <v>0</v>
      </c>
      <c r="BY701">
        <v>5143.25</v>
      </c>
    </row>
    <row r="702" spans="1:77" hidden="1" x14ac:dyDescent="0.25">
      <c r="A702" t="str">
        <f t="shared" si="20"/>
        <v>201242 Ügyfélkapcsolati foglalkozásokI7 Technikum</v>
      </c>
      <c r="B702" t="str">
        <f t="shared" si="21"/>
        <v>201242 Ügyfélkapcsolati foglalkozásokI7 Technikum</v>
      </c>
      <c r="C702">
        <v>4684</v>
      </c>
      <c r="D702" t="s">
        <v>168</v>
      </c>
      <c r="E702" t="s">
        <v>169</v>
      </c>
      <c r="F702" s="4" t="s">
        <v>171</v>
      </c>
      <c r="G702">
        <v>0</v>
      </c>
      <c r="H702" t="s">
        <v>163</v>
      </c>
      <c r="I702">
        <v>636</v>
      </c>
      <c r="J702">
        <v>25</v>
      </c>
      <c r="K702" t="s">
        <v>93</v>
      </c>
      <c r="L702" t="s">
        <v>131</v>
      </c>
      <c r="M702">
        <v>0</v>
      </c>
      <c r="N702">
        <v>12</v>
      </c>
      <c r="O702">
        <v>0</v>
      </c>
      <c r="P702">
        <v>0</v>
      </c>
      <c r="Q702">
        <v>0</v>
      </c>
      <c r="R702">
        <v>0</v>
      </c>
      <c r="S702">
        <v>0</v>
      </c>
      <c r="T702">
        <v>0</v>
      </c>
      <c r="U702">
        <v>0</v>
      </c>
      <c r="V702">
        <v>0</v>
      </c>
      <c r="W702">
        <v>11</v>
      </c>
      <c r="X702">
        <v>0</v>
      </c>
      <c r="Y702">
        <v>0</v>
      </c>
      <c r="Z702">
        <v>0</v>
      </c>
      <c r="AA702">
        <v>0</v>
      </c>
      <c r="AB702">
        <v>0</v>
      </c>
      <c r="AC702">
        <v>0</v>
      </c>
      <c r="AD702">
        <v>0</v>
      </c>
      <c r="AE702">
        <v>0</v>
      </c>
      <c r="AF702">
        <v>0</v>
      </c>
      <c r="AG702">
        <v>0</v>
      </c>
      <c r="AH702">
        <v>0</v>
      </c>
      <c r="AI702">
        <v>11</v>
      </c>
      <c r="AJ702">
        <v>34</v>
      </c>
      <c r="AK702">
        <v>5</v>
      </c>
      <c r="AL702">
        <v>9</v>
      </c>
      <c r="AM702">
        <v>0</v>
      </c>
      <c r="AN702">
        <v>55</v>
      </c>
      <c r="AO702">
        <v>51.25</v>
      </c>
      <c r="AP702">
        <v>74</v>
      </c>
      <c r="AQ702">
        <v>75</v>
      </c>
      <c r="AR702">
        <v>0</v>
      </c>
      <c r="AS702">
        <v>0</v>
      </c>
      <c r="AT702">
        <v>11</v>
      </c>
      <c r="AU702">
        <v>227</v>
      </c>
      <c r="AV702">
        <v>114</v>
      </c>
      <c r="AW702">
        <v>5</v>
      </c>
      <c r="AX702">
        <v>5</v>
      </c>
      <c r="AY702">
        <v>52</v>
      </c>
      <c r="AZ702">
        <v>21</v>
      </c>
      <c r="BA702">
        <v>83</v>
      </c>
      <c r="BB702">
        <v>0</v>
      </c>
      <c r="BC702">
        <v>7</v>
      </c>
      <c r="BD702">
        <v>25</v>
      </c>
      <c r="BE702">
        <v>0</v>
      </c>
      <c r="BF702">
        <v>0</v>
      </c>
      <c r="BG702">
        <v>0</v>
      </c>
      <c r="BH702">
        <v>0</v>
      </c>
      <c r="BI702">
        <v>0</v>
      </c>
      <c r="BJ702">
        <v>0</v>
      </c>
      <c r="BK702">
        <v>0</v>
      </c>
      <c r="BL702">
        <v>101</v>
      </c>
      <c r="BM702">
        <v>56</v>
      </c>
      <c r="BN702">
        <v>10</v>
      </c>
      <c r="BO702">
        <v>23</v>
      </c>
      <c r="BP702">
        <v>2.5</v>
      </c>
      <c r="BQ702">
        <v>13</v>
      </c>
      <c r="BR702">
        <v>0</v>
      </c>
      <c r="BS702">
        <v>11</v>
      </c>
      <c r="BT702">
        <v>50.5</v>
      </c>
      <c r="BU702">
        <v>0</v>
      </c>
      <c r="BV702">
        <v>27</v>
      </c>
      <c r="BW702">
        <v>37.5</v>
      </c>
      <c r="BX702">
        <v>0</v>
      </c>
      <c r="BY702">
        <v>1218.75</v>
      </c>
    </row>
    <row r="703" spans="1:77" hidden="1" x14ac:dyDescent="0.25">
      <c r="A703" t="str">
        <f t="shared" si="20"/>
        <v>201251 Kereskedelmi és vendéglátó-ipari foglalkozásokI7 Technikum</v>
      </c>
      <c r="B703" t="str">
        <f t="shared" si="21"/>
        <v>201251 Kereskedelmi és vendéglátó-ipari foglalkozásokI7 Technikum</v>
      </c>
      <c r="C703">
        <v>4685</v>
      </c>
      <c r="D703" t="s">
        <v>168</v>
      </c>
      <c r="E703" t="s">
        <v>169</v>
      </c>
      <c r="F703" s="4" t="s">
        <v>171</v>
      </c>
      <c r="G703">
        <v>0</v>
      </c>
      <c r="H703" t="s">
        <v>163</v>
      </c>
      <c r="I703">
        <v>637</v>
      </c>
      <c r="J703">
        <v>26</v>
      </c>
      <c r="K703" t="s">
        <v>94</v>
      </c>
      <c r="L703" t="s">
        <v>132</v>
      </c>
      <c r="M703">
        <v>0</v>
      </c>
      <c r="N703">
        <v>33</v>
      </c>
      <c r="O703">
        <v>0</v>
      </c>
      <c r="P703">
        <v>0</v>
      </c>
      <c r="Q703">
        <v>54</v>
      </c>
      <c r="R703">
        <v>29</v>
      </c>
      <c r="S703">
        <v>0</v>
      </c>
      <c r="T703">
        <v>0</v>
      </c>
      <c r="U703">
        <v>0</v>
      </c>
      <c r="V703">
        <v>0</v>
      </c>
      <c r="W703">
        <v>0</v>
      </c>
      <c r="X703">
        <v>0</v>
      </c>
      <c r="Y703">
        <v>0</v>
      </c>
      <c r="Z703">
        <v>0</v>
      </c>
      <c r="AA703">
        <v>14</v>
      </c>
      <c r="AB703">
        <v>0</v>
      </c>
      <c r="AC703">
        <v>0</v>
      </c>
      <c r="AD703">
        <v>0</v>
      </c>
      <c r="AE703">
        <v>21</v>
      </c>
      <c r="AF703">
        <v>0</v>
      </c>
      <c r="AG703">
        <v>0</v>
      </c>
      <c r="AH703">
        <v>14</v>
      </c>
      <c r="AI703">
        <v>0</v>
      </c>
      <c r="AJ703">
        <v>0</v>
      </c>
      <c r="AK703">
        <v>0</v>
      </c>
      <c r="AL703">
        <v>6</v>
      </c>
      <c r="AM703">
        <v>41.5</v>
      </c>
      <c r="AN703">
        <v>74</v>
      </c>
      <c r="AO703">
        <v>280.89999999999998</v>
      </c>
      <c r="AP703">
        <v>1091.5</v>
      </c>
      <c r="AQ703">
        <v>16.5</v>
      </c>
      <c r="AR703">
        <v>0</v>
      </c>
      <c r="AS703">
        <v>0</v>
      </c>
      <c r="AT703">
        <v>16.5</v>
      </c>
      <c r="AU703">
        <v>0</v>
      </c>
      <c r="AV703">
        <v>398</v>
      </c>
      <c r="AW703">
        <v>0</v>
      </c>
      <c r="AX703">
        <v>0</v>
      </c>
      <c r="AY703">
        <v>0</v>
      </c>
      <c r="AZ703">
        <v>0</v>
      </c>
      <c r="BA703">
        <v>0</v>
      </c>
      <c r="BB703">
        <v>0</v>
      </c>
      <c r="BC703">
        <v>0</v>
      </c>
      <c r="BD703">
        <v>22</v>
      </c>
      <c r="BE703">
        <v>0</v>
      </c>
      <c r="BF703">
        <v>48</v>
      </c>
      <c r="BG703">
        <v>0</v>
      </c>
      <c r="BH703">
        <v>0</v>
      </c>
      <c r="BI703">
        <v>0</v>
      </c>
      <c r="BJ703">
        <v>0</v>
      </c>
      <c r="BK703">
        <v>36.5</v>
      </c>
      <c r="BL703">
        <v>0</v>
      </c>
      <c r="BM703">
        <v>0</v>
      </c>
      <c r="BN703">
        <v>42</v>
      </c>
      <c r="BO703">
        <v>33</v>
      </c>
      <c r="BP703">
        <v>12</v>
      </c>
      <c r="BQ703">
        <v>18</v>
      </c>
      <c r="BR703">
        <v>4</v>
      </c>
      <c r="BS703">
        <v>5</v>
      </c>
      <c r="BT703">
        <v>2</v>
      </c>
      <c r="BU703">
        <v>0</v>
      </c>
      <c r="BV703">
        <v>0</v>
      </c>
      <c r="BW703">
        <v>0</v>
      </c>
      <c r="BX703">
        <v>0</v>
      </c>
      <c r="BY703">
        <v>2312.4</v>
      </c>
    </row>
    <row r="704" spans="1:77" hidden="1" x14ac:dyDescent="0.25">
      <c r="A704" t="str">
        <f t="shared" si="20"/>
        <v>201252 Szolgáltatási foglalkozásokI7 Technikum</v>
      </c>
      <c r="B704" t="str">
        <f t="shared" si="21"/>
        <v>201252 Szolgáltatási foglalkozásokI7 Technikum</v>
      </c>
      <c r="C704">
        <v>4686</v>
      </c>
      <c r="D704" t="s">
        <v>168</v>
      </c>
      <c r="E704" t="s">
        <v>169</v>
      </c>
      <c r="F704" s="4" t="s">
        <v>171</v>
      </c>
      <c r="G704">
        <v>0</v>
      </c>
      <c r="H704" t="s">
        <v>163</v>
      </c>
      <c r="I704">
        <v>638</v>
      </c>
      <c r="J704">
        <v>27</v>
      </c>
      <c r="K704" t="s">
        <v>95</v>
      </c>
      <c r="L704" t="s">
        <v>133</v>
      </c>
      <c r="M704">
        <v>0</v>
      </c>
      <c r="N704">
        <v>0</v>
      </c>
      <c r="O704">
        <v>0</v>
      </c>
      <c r="P704">
        <v>0</v>
      </c>
      <c r="Q704">
        <v>0</v>
      </c>
      <c r="R704">
        <v>0</v>
      </c>
      <c r="S704">
        <v>0</v>
      </c>
      <c r="T704">
        <v>0</v>
      </c>
      <c r="U704">
        <v>0</v>
      </c>
      <c r="V704">
        <v>60</v>
      </c>
      <c r="W704">
        <v>9.5</v>
      </c>
      <c r="X704">
        <v>0</v>
      </c>
      <c r="Y704">
        <v>0</v>
      </c>
      <c r="Z704">
        <v>0</v>
      </c>
      <c r="AA704">
        <v>0</v>
      </c>
      <c r="AB704">
        <v>2</v>
      </c>
      <c r="AC704">
        <v>16</v>
      </c>
      <c r="AD704">
        <v>3</v>
      </c>
      <c r="AE704">
        <v>0</v>
      </c>
      <c r="AF704">
        <v>0</v>
      </c>
      <c r="AG704">
        <v>0</v>
      </c>
      <c r="AH704">
        <v>0</v>
      </c>
      <c r="AI704">
        <v>0</v>
      </c>
      <c r="AJ704">
        <v>0</v>
      </c>
      <c r="AK704">
        <v>45</v>
      </c>
      <c r="AL704">
        <v>1</v>
      </c>
      <c r="AM704">
        <v>35</v>
      </c>
      <c r="AN704">
        <v>10</v>
      </c>
      <c r="AO704">
        <v>0</v>
      </c>
      <c r="AP704">
        <v>0</v>
      </c>
      <c r="AQ704">
        <v>116</v>
      </c>
      <c r="AR704">
        <v>0</v>
      </c>
      <c r="AS704">
        <v>0</v>
      </c>
      <c r="AT704">
        <v>15</v>
      </c>
      <c r="AU704">
        <v>21</v>
      </c>
      <c r="AV704">
        <v>0</v>
      </c>
      <c r="AW704">
        <v>0</v>
      </c>
      <c r="AX704">
        <v>0</v>
      </c>
      <c r="AY704">
        <v>0</v>
      </c>
      <c r="AZ704">
        <v>7</v>
      </c>
      <c r="BA704">
        <v>0</v>
      </c>
      <c r="BB704">
        <v>0</v>
      </c>
      <c r="BC704">
        <v>0</v>
      </c>
      <c r="BD704">
        <v>97</v>
      </c>
      <c r="BE704">
        <v>0</v>
      </c>
      <c r="BF704">
        <v>22.5</v>
      </c>
      <c r="BG704">
        <v>0</v>
      </c>
      <c r="BH704">
        <v>0</v>
      </c>
      <c r="BI704">
        <v>0</v>
      </c>
      <c r="BJ704">
        <v>0</v>
      </c>
      <c r="BK704">
        <v>0</v>
      </c>
      <c r="BL704">
        <v>12</v>
      </c>
      <c r="BM704">
        <v>0</v>
      </c>
      <c r="BN704">
        <v>227.5</v>
      </c>
      <c r="BO704">
        <v>404</v>
      </c>
      <c r="BP704">
        <v>62</v>
      </c>
      <c r="BQ704">
        <v>11</v>
      </c>
      <c r="BR704">
        <v>16</v>
      </c>
      <c r="BS704">
        <v>37</v>
      </c>
      <c r="BT704">
        <v>22</v>
      </c>
      <c r="BU704">
        <v>0</v>
      </c>
      <c r="BV704">
        <v>0</v>
      </c>
      <c r="BW704">
        <v>95</v>
      </c>
      <c r="BX704">
        <v>0</v>
      </c>
      <c r="BY704">
        <v>1346.5</v>
      </c>
    </row>
    <row r="705" spans="1:77" hidden="1" x14ac:dyDescent="0.25">
      <c r="A705" t="str">
        <f t="shared" si="20"/>
        <v>201261 Mezőgazdasági foglalkozásokI7 Technikum</v>
      </c>
      <c r="B705" t="str">
        <f t="shared" si="21"/>
        <v>201261 Mezőgazdasági foglalkozásokI7 Technikum</v>
      </c>
      <c r="C705">
        <v>4687</v>
      </c>
      <c r="D705" t="s">
        <v>168</v>
      </c>
      <c r="E705" t="s">
        <v>169</v>
      </c>
      <c r="F705" s="4" t="s">
        <v>171</v>
      </c>
      <c r="G705">
        <v>0</v>
      </c>
      <c r="H705" t="s">
        <v>163</v>
      </c>
      <c r="I705">
        <v>639</v>
      </c>
      <c r="J705">
        <v>28</v>
      </c>
      <c r="K705" t="s">
        <v>96</v>
      </c>
      <c r="L705" t="s">
        <v>97</v>
      </c>
      <c r="M705">
        <v>132.5</v>
      </c>
      <c r="N705">
        <v>0</v>
      </c>
      <c r="O705">
        <v>0</v>
      </c>
      <c r="P705">
        <v>0</v>
      </c>
      <c r="Q705">
        <v>15</v>
      </c>
      <c r="R705">
        <v>0</v>
      </c>
      <c r="S705">
        <v>0</v>
      </c>
      <c r="T705">
        <v>0</v>
      </c>
      <c r="U705">
        <v>0</v>
      </c>
      <c r="V705">
        <v>0</v>
      </c>
      <c r="W705">
        <v>0</v>
      </c>
      <c r="X705">
        <v>0</v>
      </c>
      <c r="Y705">
        <v>0</v>
      </c>
      <c r="Z705">
        <v>0</v>
      </c>
      <c r="AA705">
        <v>0</v>
      </c>
      <c r="AB705">
        <v>0</v>
      </c>
      <c r="AC705">
        <v>15</v>
      </c>
      <c r="AD705">
        <v>0</v>
      </c>
      <c r="AE705">
        <v>0</v>
      </c>
      <c r="AF705">
        <v>0</v>
      </c>
      <c r="AG705">
        <v>0</v>
      </c>
      <c r="AH705">
        <v>0</v>
      </c>
      <c r="AI705">
        <v>0</v>
      </c>
      <c r="AJ705">
        <v>0</v>
      </c>
      <c r="AK705">
        <v>0</v>
      </c>
      <c r="AL705">
        <v>0</v>
      </c>
      <c r="AM705">
        <v>0</v>
      </c>
      <c r="AN705">
        <v>0</v>
      </c>
      <c r="AO705">
        <v>25</v>
      </c>
      <c r="AP705">
        <v>0</v>
      </c>
      <c r="AQ705">
        <v>0</v>
      </c>
      <c r="AR705">
        <v>0</v>
      </c>
      <c r="AS705">
        <v>0</v>
      </c>
      <c r="AT705">
        <v>0</v>
      </c>
      <c r="AU705">
        <v>0</v>
      </c>
      <c r="AV705">
        <v>0</v>
      </c>
      <c r="AW705">
        <v>0</v>
      </c>
      <c r="AX705">
        <v>0</v>
      </c>
      <c r="AY705">
        <v>0</v>
      </c>
      <c r="AZ705">
        <v>0</v>
      </c>
      <c r="BA705">
        <v>0</v>
      </c>
      <c r="BB705">
        <v>0</v>
      </c>
      <c r="BC705">
        <v>0</v>
      </c>
      <c r="BD705">
        <v>49.5</v>
      </c>
      <c r="BE705">
        <v>0</v>
      </c>
      <c r="BF705">
        <v>0</v>
      </c>
      <c r="BG705">
        <v>0</v>
      </c>
      <c r="BH705">
        <v>21</v>
      </c>
      <c r="BI705">
        <v>0</v>
      </c>
      <c r="BJ705">
        <v>0</v>
      </c>
      <c r="BK705">
        <v>0</v>
      </c>
      <c r="BL705">
        <v>12</v>
      </c>
      <c r="BM705">
        <v>0</v>
      </c>
      <c r="BN705">
        <v>15</v>
      </c>
      <c r="BO705">
        <v>23</v>
      </c>
      <c r="BP705">
        <v>30</v>
      </c>
      <c r="BQ705">
        <v>3</v>
      </c>
      <c r="BR705">
        <v>0</v>
      </c>
      <c r="BS705">
        <v>4</v>
      </c>
      <c r="BT705">
        <v>51.5</v>
      </c>
      <c r="BU705">
        <v>0</v>
      </c>
      <c r="BV705">
        <v>0</v>
      </c>
      <c r="BW705">
        <v>12</v>
      </c>
      <c r="BX705">
        <v>0</v>
      </c>
      <c r="BY705">
        <v>408.5</v>
      </c>
    </row>
    <row r="706" spans="1:77" hidden="1" x14ac:dyDescent="0.25">
      <c r="A706" t="str">
        <f t="shared" si="20"/>
        <v>201262 Erdőgazdálkodási, vadgazdálkodási és halászati foglalkozásokI7 Technikum</v>
      </c>
      <c r="B706" t="str">
        <f t="shared" si="21"/>
        <v>201262 Erdőgazdálkodási, vadgazdálkodási és halászati foglalkozásokI7 Technikum</v>
      </c>
      <c r="C706">
        <v>4688</v>
      </c>
      <c r="D706" t="s">
        <v>168</v>
      </c>
      <c r="E706" t="s">
        <v>169</v>
      </c>
      <c r="F706" s="4" t="s">
        <v>171</v>
      </c>
      <c r="G706">
        <v>0</v>
      </c>
      <c r="H706" t="s">
        <v>163</v>
      </c>
      <c r="I706">
        <v>640</v>
      </c>
      <c r="J706">
        <v>29</v>
      </c>
      <c r="K706" t="s">
        <v>98</v>
      </c>
      <c r="L706" t="s">
        <v>134</v>
      </c>
      <c r="M706">
        <v>0</v>
      </c>
      <c r="N706">
        <v>198.5</v>
      </c>
      <c r="O706">
        <v>28</v>
      </c>
      <c r="P706">
        <v>0</v>
      </c>
      <c r="Q706">
        <v>0</v>
      </c>
      <c r="R706">
        <v>0</v>
      </c>
      <c r="S706">
        <v>0</v>
      </c>
      <c r="T706">
        <v>0</v>
      </c>
      <c r="U706">
        <v>0</v>
      </c>
      <c r="V706">
        <v>0</v>
      </c>
      <c r="W706">
        <v>0</v>
      </c>
      <c r="X706">
        <v>0</v>
      </c>
      <c r="Y706">
        <v>0</v>
      </c>
      <c r="Z706">
        <v>0</v>
      </c>
      <c r="AA706">
        <v>0</v>
      </c>
      <c r="AB706">
        <v>0</v>
      </c>
      <c r="AC706">
        <v>0</v>
      </c>
      <c r="AD706">
        <v>0</v>
      </c>
      <c r="AE706">
        <v>0</v>
      </c>
      <c r="AF706">
        <v>0</v>
      </c>
      <c r="AG706">
        <v>0</v>
      </c>
      <c r="AH706">
        <v>0</v>
      </c>
      <c r="AI706">
        <v>0</v>
      </c>
      <c r="AJ706">
        <v>0</v>
      </c>
      <c r="AK706">
        <v>0</v>
      </c>
      <c r="AL706">
        <v>0</v>
      </c>
      <c r="AM706">
        <v>0</v>
      </c>
      <c r="AN706">
        <v>0</v>
      </c>
      <c r="AO706">
        <v>0</v>
      </c>
      <c r="AP706">
        <v>0</v>
      </c>
      <c r="AQ706">
        <v>0</v>
      </c>
      <c r="AR706">
        <v>0</v>
      </c>
      <c r="AS706">
        <v>0</v>
      </c>
      <c r="AT706">
        <v>0</v>
      </c>
      <c r="AU706">
        <v>0</v>
      </c>
      <c r="AV706">
        <v>0</v>
      </c>
      <c r="AW706">
        <v>0</v>
      </c>
      <c r="AX706">
        <v>0</v>
      </c>
      <c r="AY706">
        <v>0</v>
      </c>
      <c r="AZ706">
        <v>0</v>
      </c>
      <c r="BA706">
        <v>0</v>
      </c>
      <c r="BB706">
        <v>0</v>
      </c>
      <c r="BC706">
        <v>0</v>
      </c>
      <c r="BD706">
        <v>0</v>
      </c>
      <c r="BE706">
        <v>0</v>
      </c>
      <c r="BF706">
        <v>0</v>
      </c>
      <c r="BG706">
        <v>0</v>
      </c>
      <c r="BH706">
        <v>1</v>
      </c>
      <c r="BI706">
        <v>0</v>
      </c>
      <c r="BJ706">
        <v>0</v>
      </c>
      <c r="BK706">
        <v>0</v>
      </c>
      <c r="BL706">
        <v>0</v>
      </c>
      <c r="BM706">
        <v>0</v>
      </c>
      <c r="BN706">
        <v>0</v>
      </c>
      <c r="BO706">
        <v>13</v>
      </c>
      <c r="BP706">
        <v>0</v>
      </c>
      <c r="BQ706">
        <v>0</v>
      </c>
      <c r="BR706">
        <v>0</v>
      </c>
      <c r="BS706">
        <v>5</v>
      </c>
      <c r="BT706">
        <v>0</v>
      </c>
      <c r="BU706">
        <v>0</v>
      </c>
      <c r="BV706">
        <v>0</v>
      </c>
      <c r="BW706">
        <v>0</v>
      </c>
      <c r="BX706">
        <v>0</v>
      </c>
      <c r="BY706">
        <v>245.5</v>
      </c>
    </row>
    <row r="707" spans="1:77" hidden="1" x14ac:dyDescent="0.25">
      <c r="A707" t="str">
        <f t="shared" si="20"/>
        <v>201271 Élelmiszer-ipari foglalkozásokI7 Technikum</v>
      </c>
      <c r="B707" t="str">
        <f t="shared" si="21"/>
        <v>201271 Élelmiszer-ipari foglalkozásokI7 Technikum</v>
      </c>
      <c r="C707">
        <v>4689</v>
      </c>
      <c r="D707" t="s">
        <v>168</v>
      </c>
      <c r="E707" t="s">
        <v>169</v>
      </c>
      <c r="F707" s="4" t="s">
        <v>171</v>
      </c>
      <c r="G707">
        <v>0</v>
      </c>
      <c r="H707" t="s">
        <v>163</v>
      </c>
      <c r="I707">
        <v>641</v>
      </c>
      <c r="J707">
        <v>30</v>
      </c>
      <c r="K707" t="s">
        <v>99</v>
      </c>
      <c r="L707" t="s">
        <v>135</v>
      </c>
      <c r="M707">
        <v>7</v>
      </c>
      <c r="N707">
        <v>0</v>
      </c>
      <c r="O707">
        <v>0</v>
      </c>
      <c r="P707">
        <v>0</v>
      </c>
      <c r="Q707">
        <v>255</v>
      </c>
      <c r="R707">
        <v>0</v>
      </c>
      <c r="S707">
        <v>0</v>
      </c>
      <c r="T707">
        <v>0</v>
      </c>
      <c r="U707">
        <v>0</v>
      </c>
      <c r="V707">
        <v>0</v>
      </c>
      <c r="W707">
        <v>0</v>
      </c>
      <c r="X707">
        <v>0</v>
      </c>
      <c r="Y707">
        <v>0</v>
      </c>
      <c r="Z707">
        <v>0</v>
      </c>
      <c r="AA707">
        <v>0</v>
      </c>
      <c r="AB707">
        <v>0</v>
      </c>
      <c r="AC707">
        <v>0</v>
      </c>
      <c r="AD707">
        <v>0</v>
      </c>
      <c r="AE707">
        <v>0</v>
      </c>
      <c r="AF707">
        <v>0</v>
      </c>
      <c r="AG707">
        <v>0</v>
      </c>
      <c r="AH707">
        <v>0</v>
      </c>
      <c r="AI707">
        <v>0</v>
      </c>
      <c r="AJ707">
        <v>0</v>
      </c>
      <c r="AK707">
        <v>0</v>
      </c>
      <c r="AL707">
        <v>0</v>
      </c>
      <c r="AM707">
        <v>0</v>
      </c>
      <c r="AN707">
        <v>0</v>
      </c>
      <c r="AO707">
        <v>43</v>
      </c>
      <c r="AP707">
        <v>0</v>
      </c>
      <c r="AQ707">
        <v>0</v>
      </c>
      <c r="AR707">
        <v>0</v>
      </c>
      <c r="AS707">
        <v>0</v>
      </c>
      <c r="AT707">
        <v>0</v>
      </c>
      <c r="AU707">
        <v>0</v>
      </c>
      <c r="AV707">
        <v>0</v>
      </c>
      <c r="AW707">
        <v>0</v>
      </c>
      <c r="AX707">
        <v>0</v>
      </c>
      <c r="AY707">
        <v>0</v>
      </c>
      <c r="AZ707">
        <v>0</v>
      </c>
      <c r="BA707">
        <v>0</v>
      </c>
      <c r="BB707">
        <v>0</v>
      </c>
      <c r="BC707">
        <v>0</v>
      </c>
      <c r="BD707">
        <v>0</v>
      </c>
      <c r="BE707">
        <v>0</v>
      </c>
      <c r="BF707">
        <v>0</v>
      </c>
      <c r="BG707">
        <v>0</v>
      </c>
      <c r="BH707">
        <v>0</v>
      </c>
      <c r="BI707">
        <v>0</v>
      </c>
      <c r="BJ707">
        <v>0</v>
      </c>
      <c r="BK707">
        <v>0</v>
      </c>
      <c r="BL707">
        <v>0</v>
      </c>
      <c r="BM707">
        <v>0</v>
      </c>
      <c r="BN707">
        <v>0</v>
      </c>
      <c r="BO707">
        <v>5</v>
      </c>
      <c r="BP707">
        <v>1</v>
      </c>
      <c r="BQ707">
        <v>0</v>
      </c>
      <c r="BR707">
        <v>0</v>
      </c>
      <c r="BS707">
        <v>0</v>
      </c>
      <c r="BT707">
        <v>0</v>
      </c>
      <c r="BU707">
        <v>0</v>
      </c>
      <c r="BV707">
        <v>0</v>
      </c>
      <c r="BW707">
        <v>0</v>
      </c>
      <c r="BX707">
        <v>0</v>
      </c>
      <c r="BY707">
        <v>311</v>
      </c>
    </row>
    <row r="708" spans="1:77" hidden="1" x14ac:dyDescent="0.25">
      <c r="A708" t="str">
        <f t="shared" si="20"/>
        <v>201272 Könnyűipari foglalkozásokI7 Technikum</v>
      </c>
      <c r="B708" t="str">
        <f t="shared" si="21"/>
        <v>201272 Könnyűipari foglalkozásokI7 Technikum</v>
      </c>
      <c r="C708">
        <v>4690</v>
      </c>
      <c r="D708" t="s">
        <v>168</v>
      </c>
      <c r="E708" t="s">
        <v>169</v>
      </c>
      <c r="F708" s="4" t="s">
        <v>171</v>
      </c>
      <c r="G708">
        <v>0</v>
      </c>
      <c r="H708" t="s">
        <v>163</v>
      </c>
      <c r="I708">
        <v>642</v>
      </c>
      <c r="J708">
        <v>31</v>
      </c>
      <c r="K708" t="s">
        <v>100</v>
      </c>
      <c r="L708" t="s">
        <v>136</v>
      </c>
      <c r="M708">
        <v>0</v>
      </c>
      <c r="N708">
        <v>7</v>
      </c>
      <c r="O708">
        <v>0</v>
      </c>
      <c r="P708">
        <v>27</v>
      </c>
      <c r="Q708">
        <v>14</v>
      </c>
      <c r="R708">
        <v>117</v>
      </c>
      <c r="S708">
        <v>100</v>
      </c>
      <c r="T708">
        <v>0</v>
      </c>
      <c r="U708">
        <v>102</v>
      </c>
      <c r="V708">
        <v>0</v>
      </c>
      <c r="W708">
        <v>13</v>
      </c>
      <c r="X708">
        <v>0</v>
      </c>
      <c r="Y708">
        <v>24</v>
      </c>
      <c r="Z708">
        <v>0</v>
      </c>
      <c r="AA708">
        <v>0</v>
      </c>
      <c r="AB708">
        <v>0</v>
      </c>
      <c r="AC708">
        <v>0</v>
      </c>
      <c r="AD708">
        <v>0</v>
      </c>
      <c r="AE708">
        <v>0</v>
      </c>
      <c r="AF708">
        <v>1</v>
      </c>
      <c r="AG708">
        <v>15</v>
      </c>
      <c r="AH708">
        <v>229</v>
      </c>
      <c r="AI708">
        <v>0</v>
      </c>
      <c r="AJ708">
        <v>0</v>
      </c>
      <c r="AK708">
        <v>0</v>
      </c>
      <c r="AL708">
        <v>0</v>
      </c>
      <c r="AM708">
        <v>9</v>
      </c>
      <c r="AN708">
        <v>0</v>
      </c>
      <c r="AO708">
        <v>31</v>
      </c>
      <c r="AP708">
        <v>34</v>
      </c>
      <c r="AQ708">
        <v>0</v>
      </c>
      <c r="AR708">
        <v>0</v>
      </c>
      <c r="AS708">
        <v>0</v>
      </c>
      <c r="AT708">
        <v>0</v>
      </c>
      <c r="AU708">
        <v>0</v>
      </c>
      <c r="AV708">
        <v>0</v>
      </c>
      <c r="AW708">
        <v>19.5</v>
      </c>
      <c r="AX708">
        <v>0</v>
      </c>
      <c r="AY708">
        <v>0</v>
      </c>
      <c r="AZ708">
        <v>0</v>
      </c>
      <c r="BA708">
        <v>0</v>
      </c>
      <c r="BB708">
        <v>0</v>
      </c>
      <c r="BC708">
        <v>0</v>
      </c>
      <c r="BD708">
        <v>0</v>
      </c>
      <c r="BE708">
        <v>0</v>
      </c>
      <c r="BF708">
        <v>0</v>
      </c>
      <c r="BG708">
        <v>0</v>
      </c>
      <c r="BH708">
        <v>0</v>
      </c>
      <c r="BI708">
        <v>0</v>
      </c>
      <c r="BJ708">
        <v>50.5</v>
      </c>
      <c r="BK708">
        <v>12</v>
      </c>
      <c r="BL708">
        <v>0</v>
      </c>
      <c r="BM708">
        <v>0</v>
      </c>
      <c r="BN708">
        <v>0</v>
      </c>
      <c r="BO708">
        <v>7</v>
      </c>
      <c r="BP708">
        <v>5</v>
      </c>
      <c r="BQ708">
        <v>1</v>
      </c>
      <c r="BR708">
        <v>2</v>
      </c>
      <c r="BS708">
        <v>5</v>
      </c>
      <c r="BT708">
        <v>0</v>
      </c>
      <c r="BU708">
        <v>0</v>
      </c>
      <c r="BV708">
        <v>57</v>
      </c>
      <c r="BW708">
        <v>0</v>
      </c>
      <c r="BX708">
        <v>0</v>
      </c>
      <c r="BY708">
        <v>882</v>
      </c>
    </row>
    <row r="709" spans="1:77" hidden="1" x14ac:dyDescent="0.25">
      <c r="A709" t="str">
        <f t="shared" si="20"/>
        <v>201273 Fém- és villamosipari foglalkozásokI7 Technikum</v>
      </c>
      <c r="B709" t="str">
        <f t="shared" si="21"/>
        <v>201273 Fém- és villamosipari foglalkozásokI7 Technikum</v>
      </c>
      <c r="C709">
        <v>4691</v>
      </c>
      <c r="D709" t="s">
        <v>168</v>
      </c>
      <c r="E709" t="s">
        <v>169</v>
      </c>
      <c r="F709" s="4" t="s">
        <v>171</v>
      </c>
      <c r="G709">
        <v>0</v>
      </c>
      <c r="H709" t="s">
        <v>163</v>
      </c>
      <c r="I709">
        <v>643</v>
      </c>
      <c r="J709">
        <v>32</v>
      </c>
      <c r="K709" t="s">
        <v>101</v>
      </c>
      <c r="L709" t="s">
        <v>137</v>
      </c>
      <c r="M709">
        <v>86</v>
      </c>
      <c r="N709">
        <v>0</v>
      </c>
      <c r="O709">
        <v>0</v>
      </c>
      <c r="P709">
        <v>24</v>
      </c>
      <c r="Q709">
        <v>190</v>
      </c>
      <c r="R709">
        <v>37</v>
      </c>
      <c r="S709">
        <v>9</v>
      </c>
      <c r="T709">
        <v>0</v>
      </c>
      <c r="U709">
        <v>33</v>
      </c>
      <c r="V709">
        <v>44</v>
      </c>
      <c r="W709">
        <v>41</v>
      </c>
      <c r="X709">
        <v>131</v>
      </c>
      <c r="Y709">
        <v>251</v>
      </c>
      <c r="Z709">
        <v>79</v>
      </c>
      <c r="AA709">
        <v>271</v>
      </c>
      <c r="AB709">
        <v>622.33333333333337</v>
      </c>
      <c r="AC709">
        <v>620.5</v>
      </c>
      <c r="AD709">
        <v>305.5</v>
      </c>
      <c r="AE709">
        <v>451</v>
      </c>
      <c r="AF709">
        <v>620</v>
      </c>
      <c r="AG709">
        <v>39</v>
      </c>
      <c r="AH709">
        <v>228</v>
      </c>
      <c r="AI709">
        <v>244</v>
      </c>
      <c r="AJ709">
        <v>176</v>
      </c>
      <c r="AK709">
        <v>68</v>
      </c>
      <c r="AL709">
        <v>120</v>
      </c>
      <c r="AM709">
        <v>419.5</v>
      </c>
      <c r="AN709">
        <v>950</v>
      </c>
      <c r="AO709">
        <v>449</v>
      </c>
      <c r="AP709">
        <v>59.5</v>
      </c>
      <c r="AQ709">
        <v>213</v>
      </c>
      <c r="AR709">
        <v>8</v>
      </c>
      <c r="AS709">
        <v>0</v>
      </c>
      <c r="AT709">
        <v>240</v>
      </c>
      <c r="AU709">
        <v>21</v>
      </c>
      <c r="AV709">
        <v>7</v>
      </c>
      <c r="AW709">
        <v>79</v>
      </c>
      <c r="AX709">
        <v>55.5</v>
      </c>
      <c r="AY709">
        <v>337</v>
      </c>
      <c r="AZ709">
        <v>61</v>
      </c>
      <c r="BA709">
        <v>0</v>
      </c>
      <c r="BB709">
        <v>0</v>
      </c>
      <c r="BC709">
        <v>0</v>
      </c>
      <c r="BD709">
        <v>97</v>
      </c>
      <c r="BE709">
        <v>0</v>
      </c>
      <c r="BF709">
        <v>51</v>
      </c>
      <c r="BG709">
        <v>173</v>
      </c>
      <c r="BH709">
        <v>33</v>
      </c>
      <c r="BI709">
        <v>14</v>
      </c>
      <c r="BJ709">
        <v>14</v>
      </c>
      <c r="BK709">
        <v>0</v>
      </c>
      <c r="BL709">
        <v>123</v>
      </c>
      <c r="BM709">
        <v>0</v>
      </c>
      <c r="BN709">
        <v>121.5</v>
      </c>
      <c r="BO709">
        <v>29</v>
      </c>
      <c r="BP709">
        <v>40</v>
      </c>
      <c r="BQ709">
        <v>9</v>
      </c>
      <c r="BR709">
        <v>2</v>
      </c>
      <c r="BS709">
        <v>3</v>
      </c>
      <c r="BT709">
        <v>9</v>
      </c>
      <c r="BU709">
        <v>50</v>
      </c>
      <c r="BV709">
        <v>173.5</v>
      </c>
      <c r="BW709">
        <v>0</v>
      </c>
      <c r="BX709">
        <v>0</v>
      </c>
      <c r="BY709">
        <v>8531.8333333333339</v>
      </c>
    </row>
    <row r="710" spans="1:77" hidden="1" x14ac:dyDescent="0.25">
      <c r="A710" t="str">
        <f t="shared" si="20"/>
        <v>201274 Kézműipari foglalkozásokI7 Technikum</v>
      </c>
      <c r="B710" t="str">
        <f t="shared" si="21"/>
        <v>201274 Kézműipari foglalkozásokI7 Technikum</v>
      </c>
      <c r="C710">
        <v>4692</v>
      </c>
      <c r="D710" t="s">
        <v>168</v>
      </c>
      <c r="E710" t="s">
        <v>169</v>
      </c>
      <c r="F710" s="4" t="s">
        <v>171</v>
      </c>
      <c r="G710">
        <v>0</v>
      </c>
      <c r="H710" t="s">
        <v>163</v>
      </c>
      <c r="I710">
        <v>644</v>
      </c>
      <c r="J710">
        <v>33</v>
      </c>
      <c r="K710" t="s">
        <v>102</v>
      </c>
      <c r="L710" t="s">
        <v>138</v>
      </c>
      <c r="M710">
        <v>0</v>
      </c>
      <c r="N710">
        <v>0</v>
      </c>
      <c r="O710">
        <v>0</v>
      </c>
      <c r="P710">
        <v>0</v>
      </c>
      <c r="Q710">
        <v>0</v>
      </c>
      <c r="R710">
        <v>22</v>
      </c>
      <c r="S710">
        <v>0</v>
      </c>
      <c r="T710">
        <v>0</v>
      </c>
      <c r="U710">
        <v>0</v>
      </c>
      <c r="V710">
        <v>0</v>
      </c>
      <c r="W710">
        <v>0</v>
      </c>
      <c r="X710">
        <v>31</v>
      </c>
      <c r="Y710">
        <v>0</v>
      </c>
      <c r="Z710">
        <v>37</v>
      </c>
      <c r="AA710">
        <v>9</v>
      </c>
      <c r="AB710">
        <v>0</v>
      </c>
      <c r="AC710">
        <v>14</v>
      </c>
      <c r="AD710">
        <v>16</v>
      </c>
      <c r="AE710">
        <v>3</v>
      </c>
      <c r="AF710">
        <v>0</v>
      </c>
      <c r="AG710">
        <v>0</v>
      </c>
      <c r="AH710">
        <v>19.5</v>
      </c>
      <c r="AI710">
        <v>0</v>
      </c>
      <c r="AJ710">
        <v>0</v>
      </c>
      <c r="AK710">
        <v>0</v>
      </c>
      <c r="AL710">
        <v>0</v>
      </c>
      <c r="AM710">
        <v>0</v>
      </c>
      <c r="AN710">
        <v>0</v>
      </c>
      <c r="AO710">
        <v>0</v>
      </c>
      <c r="AP710">
        <v>0</v>
      </c>
      <c r="AQ710">
        <v>0</v>
      </c>
      <c r="AR710">
        <v>0</v>
      </c>
      <c r="AS710">
        <v>0</v>
      </c>
      <c r="AT710">
        <v>0</v>
      </c>
      <c r="AU710">
        <v>0</v>
      </c>
      <c r="AV710">
        <v>0</v>
      </c>
      <c r="AW710">
        <v>0</v>
      </c>
      <c r="AX710">
        <v>0</v>
      </c>
      <c r="AY710">
        <v>7</v>
      </c>
      <c r="AZ710">
        <v>0</v>
      </c>
      <c r="BA710">
        <v>0</v>
      </c>
      <c r="BB710">
        <v>0</v>
      </c>
      <c r="BC710">
        <v>0</v>
      </c>
      <c r="BD710">
        <v>0</v>
      </c>
      <c r="BE710">
        <v>0</v>
      </c>
      <c r="BF710">
        <v>0</v>
      </c>
      <c r="BG710">
        <v>0</v>
      </c>
      <c r="BH710">
        <v>0</v>
      </c>
      <c r="BI710">
        <v>0</v>
      </c>
      <c r="BJ710">
        <v>0</v>
      </c>
      <c r="BK710">
        <v>0</v>
      </c>
      <c r="BL710">
        <v>0</v>
      </c>
      <c r="BM710">
        <v>0</v>
      </c>
      <c r="BN710">
        <v>0</v>
      </c>
      <c r="BO710">
        <v>0</v>
      </c>
      <c r="BP710">
        <v>5</v>
      </c>
      <c r="BQ710">
        <v>1</v>
      </c>
      <c r="BR710">
        <v>0</v>
      </c>
      <c r="BS710">
        <v>0</v>
      </c>
      <c r="BT710">
        <v>0</v>
      </c>
      <c r="BU710">
        <v>0</v>
      </c>
      <c r="BV710">
        <v>32.5</v>
      </c>
      <c r="BW710">
        <v>0</v>
      </c>
      <c r="BX710">
        <v>0</v>
      </c>
      <c r="BY710">
        <v>197</v>
      </c>
    </row>
    <row r="711" spans="1:77" hidden="1" x14ac:dyDescent="0.25">
      <c r="A711" t="str">
        <f t="shared" ref="A711:A774" si="22">CONCATENATE(F711,L711,H711)</f>
        <v>201275 Építőipari foglalkozásokI7 Technikum</v>
      </c>
      <c r="B711" t="str">
        <f t="shared" ref="B711:B774" si="23">CONCATENATE(F711,L711,H711)</f>
        <v>201275 Építőipari foglalkozásokI7 Technikum</v>
      </c>
      <c r="C711">
        <v>4693</v>
      </c>
      <c r="D711" t="s">
        <v>168</v>
      </c>
      <c r="E711" t="s">
        <v>169</v>
      </c>
      <c r="F711" s="4" t="s">
        <v>171</v>
      </c>
      <c r="G711">
        <v>0</v>
      </c>
      <c r="H711" t="s">
        <v>163</v>
      </c>
      <c r="I711">
        <v>645</v>
      </c>
      <c r="J711">
        <v>34</v>
      </c>
      <c r="K711" t="s">
        <v>103</v>
      </c>
      <c r="L711" t="s">
        <v>139</v>
      </c>
      <c r="M711">
        <v>32</v>
      </c>
      <c r="N711">
        <v>0</v>
      </c>
      <c r="O711">
        <v>0</v>
      </c>
      <c r="P711">
        <v>21</v>
      </c>
      <c r="Q711">
        <v>50</v>
      </c>
      <c r="R711">
        <v>0</v>
      </c>
      <c r="S711">
        <v>21</v>
      </c>
      <c r="T711">
        <v>0</v>
      </c>
      <c r="U711">
        <v>0</v>
      </c>
      <c r="V711">
        <v>0</v>
      </c>
      <c r="W711">
        <v>19</v>
      </c>
      <c r="X711">
        <v>0</v>
      </c>
      <c r="Y711">
        <v>0</v>
      </c>
      <c r="Z711">
        <v>7</v>
      </c>
      <c r="AA711">
        <v>17</v>
      </c>
      <c r="AB711">
        <v>19</v>
      </c>
      <c r="AC711">
        <v>15</v>
      </c>
      <c r="AD711">
        <v>63</v>
      </c>
      <c r="AE711">
        <v>15</v>
      </c>
      <c r="AF711">
        <v>0.5</v>
      </c>
      <c r="AG711">
        <v>0</v>
      </c>
      <c r="AH711">
        <v>35</v>
      </c>
      <c r="AI711">
        <v>54</v>
      </c>
      <c r="AJ711">
        <v>132</v>
      </c>
      <c r="AK711">
        <v>154</v>
      </c>
      <c r="AL711">
        <v>23</v>
      </c>
      <c r="AM711">
        <v>767.5</v>
      </c>
      <c r="AN711">
        <v>0</v>
      </c>
      <c r="AO711">
        <v>90</v>
      </c>
      <c r="AP711">
        <v>37</v>
      </c>
      <c r="AQ711">
        <v>0</v>
      </c>
      <c r="AR711">
        <v>0</v>
      </c>
      <c r="AS711">
        <v>0</v>
      </c>
      <c r="AT711">
        <v>49</v>
      </c>
      <c r="AU711">
        <v>21</v>
      </c>
      <c r="AV711">
        <v>0</v>
      </c>
      <c r="AW711">
        <v>0</v>
      </c>
      <c r="AX711">
        <v>0</v>
      </c>
      <c r="AY711">
        <v>23.5</v>
      </c>
      <c r="AZ711">
        <v>0</v>
      </c>
      <c r="BA711">
        <v>0</v>
      </c>
      <c r="BB711">
        <v>0</v>
      </c>
      <c r="BC711">
        <v>99</v>
      </c>
      <c r="BD711">
        <v>62</v>
      </c>
      <c r="BE711">
        <v>0</v>
      </c>
      <c r="BF711">
        <v>36</v>
      </c>
      <c r="BG711">
        <v>0</v>
      </c>
      <c r="BH711">
        <v>0</v>
      </c>
      <c r="BI711">
        <v>0</v>
      </c>
      <c r="BJ711">
        <v>0</v>
      </c>
      <c r="BK711">
        <v>0</v>
      </c>
      <c r="BL711">
        <v>1</v>
      </c>
      <c r="BM711">
        <v>0</v>
      </c>
      <c r="BN711">
        <v>102</v>
      </c>
      <c r="BO711">
        <v>52</v>
      </c>
      <c r="BP711">
        <v>25</v>
      </c>
      <c r="BQ711">
        <v>14</v>
      </c>
      <c r="BR711">
        <v>3</v>
      </c>
      <c r="BS711">
        <v>9</v>
      </c>
      <c r="BT711">
        <v>38</v>
      </c>
      <c r="BU711">
        <v>0</v>
      </c>
      <c r="BV711">
        <v>14</v>
      </c>
      <c r="BW711">
        <v>30</v>
      </c>
      <c r="BX711">
        <v>0</v>
      </c>
      <c r="BY711">
        <v>2150.5</v>
      </c>
    </row>
    <row r="712" spans="1:77" hidden="1" x14ac:dyDescent="0.25">
      <c r="A712" t="str">
        <f t="shared" si="22"/>
        <v>201279 Egyéb ipari és építőipari foglalkozásokI7 Technikum</v>
      </c>
      <c r="B712" t="str">
        <f t="shared" si="23"/>
        <v>201279 Egyéb ipari és építőipari foglalkozásokI7 Technikum</v>
      </c>
      <c r="C712">
        <v>4694</v>
      </c>
      <c r="D712" t="s">
        <v>168</v>
      </c>
      <c r="E712" t="s">
        <v>169</v>
      </c>
      <c r="F712" s="4" t="s">
        <v>171</v>
      </c>
      <c r="G712">
        <v>0</v>
      </c>
      <c r="H712" t="s">
        <v>163</v>
      </c>
      <c r="I712">
        <v>646</v>
      </c>
      <c r="J712">
        <v>35</v>
      </c>
      <c r="K712" t="s">
        <v>140</v>
      </c>
      <c r="L712" t="s">
        <v>141</v>
      </c>
      <c r="M712">
        <v>0</v>
      </c>
      <c r="N712">
        <v>0</v>
      </c>
      <c r="O712">
        <v>0</v>
      </c>
      <c r="P712">
        <v>0</v>
      </c>
      <c r="Q712">
        <v>0</v>
      </c>
      <c r="R712">
        <v>0</v>
      </c>
      <c r="S712">
        <v>0</v>
      </c>
      <c r="T712">
        <v>0</v>
      </c>
      <c r="U712">
        <v>12</v>
      </c>
      <c r="V712">
        <v>0</v>
      </c>
      <c r="W712">
        <v>19</v>
      </c>
      <c r="X712">
        <v>397</v>
      </c>
      <c r="Y712">
        <v>0</v>
      </c>
      <c r="Z712">
        <v>32</v>
      </c>
      <c r="AA712">
        <v>87</v>
      </c>
      <c r="AB712">
        <v>13</v>
      </c>
      <c r="AC712">
        <v>28</v>
      </c>
      <c r="AD712">
        <v>16</v>
      </c>
      <c r="AE712">
        <v>87</v>
      </c>
      <c r="AF712">
        <v>20</v>
      </c>
      <c r="AG712">
        <v>0</v>
      </c>
      <c r="AH712">
        <v>0</v>
      </c>
      <c r="AI712">
        <v>0</v>
      </c>
      <c r="AJ712">
        <v>207</v>
      </c>
      <c r="AK712">
        <v>0</v>
      </c>
      <c r="AL712">
        <v>14</v>
      </c>
      <c r="AM712">
        <v>112</v>
      </c>
      <c r="AN712">
        <v>0</v>
      </c>
      <c r="AO712">
        <v>110.5</v>
      </c>
      <c r="AP712">
        <v>0</v>
      </c>
      <c r="AQ712">
        <v>0</v>
      </c>
      <c r="AR712">
        <v>0</v>
      </c>
      <c r="AS712">
        <v>0</v>
      </c>
      <c r="AT712">
        <v>32</v>
      </c>
      <c r="AU712">
        <v>0</v>
      </c>
      <c r="AV712">
        <v>0</v>
      </c>
      <c r="AW712">
        <v>0</v>
      </c>
      <c r="AX712">
        <v>0</v>
      </c>
      <c r="AY712">
        <v>0</v>
      </c>
      <c r="AZ712">
        <v>0</v>
      </c>
      <c r="BA712">
        <v>0</v>
      </c>
      <c r="BB712">
        <v>0</v>
      </c>
      <c r="BC712">
        <v>0</v>
      </c>
      <c r="BD712">
        <v>14</v>
      </c>
      <c r="BE712">
        <v>0</v>
      </c>
      <c r="BF712">
        <v>0</v>
      </c>
      <c r="BG712">
        <v>0</v>
      </c>
      <c r="BH712">
        <v>0</v>
      </c>
      <c r="BI712">
        <v>0</v>
      </c>
      <c r="BJ712">
        <v>0</v>
      </c>
      <c r="BK712">
        <v>0</v>
      </c>
      <c r="BL712">
        <v>0</v>
      </c>
      <c r="BM712">
        <v>0</v>
      </c>
      <c r="BN712">
        <v>181.5</v>
      </c>
      <c r="BO712">
        <v>18</v>
      </c>
      <c r="BP712">
        <v>3</v>
      </c>
      <c r="BQ712">
        <v>0</v>
      </c>
      <c r="BR712">
        <v>0</v>
      </c>
      <c r="BS712">
        <v>0</v>
      </c>
      <c r="BT712">
        <v>0</v>
      </c>
      <c r="BU712">
        <v>0</v>
      </c>
      <c r="BV712">
        <v>0</v>
      </c>
      <c r="BW712">
        <v>0</v>
      </c>
      <c r="BX712">
        <v>0</v>
      </c>
      <c r="BY712">
        <v>1403</v>
      </c>
    </row>
    <row r="713" spans="1:77" hidden="1" x14ac:dyDescent="0.25">
      <c r="A713" t="str">
        <f t="shared" si="22"/>
        <v>201281 Feldolgozóipari gépek kezelőiI7 Technikum</v>
      </c>
      <c r="B713" t="str">
        <f t="shared" si="23"/>
        <v>201281 Feldolgozóipari gépek kezelőiI7 Technikum</v>
      </c>
      <c r="C713">
        <v>4695</v>
      </c>
      <c r="D713" t="s">
        <v>168</v>
      </c>
      <c r="E713" t="s">
        <v>169</v>
      </c>
      <c r="F713" s="4" t="s">
        <v>171</v>
      </c>
      <c r="G713">
        <v>0</v>
      </c>
      <c r="H713" t="s">
        <v>163</v>
      </c>
      <c r="I713">
        <v>647</v>
      </c>
      <c r="J713">
        <v>36</v>
      </c>
      <c r="K713" t="s">
        <v>104</v>
      </c>
      <c r="L713" t="s">
        <v>105</v>
      </c>
      <c r="M713">
        <v>60</v>
      </c>
      <c r="N713">
        <v>0</v>
      </c>
      <c r="O713">
        <v>0</v>
      </c>
      <c r="P713">
        <v>9</v>
      </c>
      <c r="Q713">
        <v>167</v>
      </c>
      <c r="R713">
        <v>107</v>
      </c>
      <c r="S713">
        <v>26</v>
      </c>
      <c r="T713">
        <v>0</v>
      </c>
      <c r="U713">
        <v>0</v>
      </c>
      <c r="V713">
        <v>362</v>
      </c>
      <c r="W713">
        <v>239</v>
      </c>
      <c r="X713">
        <v>573</v>
      </c>
      <c r="Y713">
        <v>237</v>
      </c>
      <c r="Z713">
        <v>113</v>
      </c>
      <c r="AA713">
        <v>333</v>
      </c>
      <c r="AB713">
        <v>144.66666666666666</v>
      </c>
      <c r="AC713">
        <v>96</v>
      </c>
      <c r="AD713">
        <v>114</v>
      </c>
      <c r="AE713">
        <v>74</v>
      </c>
      <c r="AF713">
        <v>109.5</v>
      </c>
      <c r="AG713">
        <v>15</v>
      </c>
      <c r="AH713">
        <v>90</v>
      </c>
      <c r="AI713">
        <v>0</v>
      </c>
      <c r="AJ713">
        <v>37</v>
      </c>
      <c r="AK713">
        <v>0</v>
      </c>
      <c r="AL713">
        <v>17</v>
      </c>
      <c r="AM713">
        <v>7</v>
      </c>
      <c r="AN713">
        <v>0</v>
      </c>
      <c r="AO713">
        <v>48</v>
      </c>
      <c r="AP713">
        <v>0</v>
      </c>
      <c r="AQ713">
        <v>0</v>
      </c>
      <c r="AR713">
        <v>0</v>
      </c>
      <c r="AS713">
        <v>0</v>
      </c>
      <c r="AT713">
        <v>0</v>
      </c>
      <c r="AU713">
        <v>0</v>
      </c>
      <c r="AV713">
        <v>0</v>
      </c>
      <c r="AW713">
        <v>0</v>
      </c>
      <c r="AX713">
        <v>0</v>
      </c>
      <c r="AY713">
        <v>0</v>
      </c>
      <c r="AZ713">
        <v>0</v>
      </c>
      <c r="BA713">
        <v>0</v>
      </c>
      <c r="BB713">
        <v>0</v>
      </c>
      <c r="BC713">
        <v>0</v>
      </c>
      <c r="BD713">
        <v>0</v>
      </c>
      <c r="BE713">
        <v>0</v>
      </c>
      <c r="BF713">
        <v>0</v>
      </c>
      <c r="BG713">
        <v>21</v>
      </c>
      <c r="BH713">
        <v>0</v>
      </c>
      <c r="BI713">
        <v>0</v>
      </c>
      <c r="BJ713">
        <v>0</v>
      </c>
      <c r="BK713">
        <v>0</v>
      </c>
      <c r="BL713">
        <v>124</v>
      </c>
      <c r="BM713">
        <v>0</v>
      </c>
      <c r="BN713">
        <v>0</v>
      </c>
      <c r="BO713">
        <v>0</v>
      </c>
      <c r="BP713">
        <v>1</v>
      </c>
      <c r="BQ713">
        <v>0</v>
      </c>
      <c r="BR713">
        <v>0</v>
      </c>
      <c r="BS713">
        <v>0</v>
      </c>
      <c r="BT713">
        <v>0</v>
      </c>
      <c r="BU713">
        <v>0</v>
      </c>
      <c r="BV713">
        <v>0</v>
      </c>
      <c r="BW713">
        <v>12</v>
      </c>
      <c r="BX713">
        <v>0</v>
      </c>
      <c r="BY713">
        <v>3136.1666666666665</v>
      </c>
    </row>
    <row r="714" spans="1:77" hidden="1" x14ac:dyDescent="0.25">
      <c r="A714" t="str">
        <f t="shared" si="22"/>
        <v>201282 ÖsszeszerelőkI7 Technikum</v>
      </c>
      <c r="B714" t="str">
        <f t="shared" si="23"/>
        <v>201282 ÖsszeszerelőkI7 Technikum</v>
      </c>
      <c r="C714">
        <v>4696</v>
      </c>
      <c r="D714" t="s">
        <v>168</v>
      </c>
      <c r="E714" t="s">
        <v>169</v>
      </c>
      <c r="F714" s="4" t="s">
        <v>171</v>
      </c>
      <c r="G714">
        <v>0</v>
      </c>
      <c r="H714" t="s">
        <v>163</v>
      </c>
      <c r="I714">
        <v>648</v>
      </c>
      <c r="J714">
        <v>37</v>
      </c>
      <c r="K714" t="s">
        <v>106</v>
      </c>
      <c r="L714" t="s">
        <v>142</v>
      </c>
      <c r="M714">
        <v>0</v>
      </c>
      <c r="N714">
        <v>0</v>
      </c>
      <c r="O714">
        <v>0</v>
      </c>
      <c r="P714">
        <v>0</v>
      </c>
      <c r="Q714">
        <v>0</v>
      </c>
      <c r="R714">
        <v>2</v>
      </c>
      <c r="S714">
        <v>0</v>
      </c>
      <c r="T714">
        <v>0</v>
      </c>
      <c r="U714">
        <v>0</v>
      </c>
      <c r="V714">
        <v>0</v>
      </c>
      <c r="W714">
        <v>0</v>
      </c>
      <c r="X714">
        <v>0</v>
      </c>
      <c r="Y714">
        <v>1</v>
      </c>
      <c r="Z714">
        <v>0</v>
      </c>
      <c r="AA714">
        <v>0</v>
      </c>
      <c r="AB714">
        <v>46</v>
      </c>
      <c r="AC714">
        <v>374</v>
      </c>
      <c r="AD714">
        <v>102</v>
      </c>
      <c r="AE714">
        <v>30</v>
      </c>
      <c r="AF714">
        <v>476</v>
      </c>
      <c r="AG714">
        <v>8</v>
      </c>
      <c r="AH714">
        <v>174</v>
      </c>
      <c r="AI714">
        <v>0</v>
      </c>
      <c r="AJ714">
        <v>0</v>
      </c>
      <c r="AK714">
        <v>0</v>
      </c>
      <c r="AL714">
        <v>0</v>
      </c>
      <c r="AM714">
        <v>0</v>
      </c>
      <c r="AN714">
        <v>41</v>
      </c>
      <c r="AO714">
        <v>32</v>
      </c>
      <c r="AP714">
        <v>0</v>
      </c>
      <c r="AQ714">
        <v>0</v>
      </c>
      <c r="AR714">
        <v>0</v>
      </c>
      <c r="AS714">
        <v>0</v>
      </c>
      <c r="AT714">
        <v>0</v>
      </c>
      <c r="AU714">
        <v>0</v>
      </c>
      <c r="AV714">
        <v>0</v>
      </c>
      <c r="AW714">
        <v>0</v>
      </c>
      <c r="AX714">
        <v>0</v>
      </c>
      <c r="AY714">
        <v>0</v>
      </c>
      <c r="AZ714">
        <v>0</v>
      </c>
      <c r="BA714">
        <v>0</v>
      </c>
      <c r="BB714">
        <v>0</v>
      </c>
      <c r="BC714">
        <v>0</v>
      </c>
      <c r="BD714">
        <v>0</v>
      </c>
      <c r="BE714">
        <v>0</v>
      </c>
      <c r="BF714">
        <v>60</v>
      </c>
      <c r="BG714">
        <v>0</v>
      </c>
      <c r="BH714">
        <v>0</v>
      </c>
      <c r="BI714">
        <v>0</v>
      </c>
      <c r="BJ714">
        <v>0</v>
      </c>
      <c r="BK714">
        <v>0</v>
      </c>
      <c r="BL714">
        <v>105</v>
      </c>
      <c r="BM714">
        <v>0</v>
      </c>
      <c r="BN714">
        <v>23</v>
      </c>
      <c r="BO714">
        <v>0</v>
      </c>
      <c r="BP714">
        <v>0</v>
      </c>
      <c r="BQ714">
        <v>0</v>
      </c>
      <c r="BR714">
        <v>0</v>
      </c>
      <c r="BS714">
        <v>0</v>
      </c>
      <c r="BT714">
        <v>0</v>
      </c>
      <c r="BU714">
        <v>0</v>
      </c>
      <c r="BV714">
        <v>0</v>
      </c>
      <c r="BW714">
        <v>0</v>
      </c>
      <c r="BX714">
        <v>0</v>
      </c>
      <c r="BY714">
        <v>1474</v>
      </c>
    </row>
    <row r="715" spans="1:77" hidden="1" x14ac:dyDescent="0.25">
      <c r="A715" t="str">
        <f t="shared" si="22"/>
        <v>201283 Helyhez kötött gépek kezelőiI7 Technikum</v>
      </c>
      <c r="B715" t="str">
        <f t="shared" si="23"/>
        <v>201283 Helyhez kötött gépek kezelőiI7 Technikum</v>
      </c>
      <c r="C715">
        <v>4697</v>
      </c>
      <c r="D715" t="s">
        <v>168</v>
      </c>
      <c r="E715" t="s">
        <v>169</v>
      </c>
      <c r="F715" s="4" t="s">
        <v>171</v>
      </c>
      <c r="G715">
        <v>0</v>
      </c>
      <c r="H715" t="s">
        <v>163</v>
      </c>
      <c r="I715">
        <v>649</v>
      </c>
      <c r="J715">
        <v>38</v>
      </c>
      <c r="K715" t="s">
        <v>107</v>
      </c>
      <c r="L715" t="s">
        <v>143</v>
      </c>
      <c r="M715">
        <v>7</v>
      </c>
      <c r="N715">
        <v>0</v>
      </c>
      <c r="O715">
        <v>0</v>
      </c>
      <c r="P715">
        <v>147</v>
      </c>
      <c r="Q715">
        <v>136</v>
      </c>
      <c r="R715">
        <v>0</v>
      </c>
      <c r="S715">
        <v>0</v>
      </c>
      <c r="T715">
        <v>0</v>
      </c>
      <c r="U715">
        <v>14</v>
      </c>
      <c r="V715">
        <v>212</v>
      </c>
      <c r="W715">
        <v>0</v>
      </c>
      <c r="X715">
        <v>15</v>
      </c>
      <c r="Y715">
        <v>0</v>
      </c>
      <c r="Z715">
        <v>14</v>
      </c>
      <c r="AA715">
        <v>83</v>
      </c>
      <c r="AB715">
        <v>42</v>
      </c>
      <c r="AC715">
        <v>127</v>
      </c>
      <c r="AD715">
        <v>0</v>
      </c>
      <c r="AE715">
        <v>0</v>
      </c>
      <c r="AF715">
        <v>34</v>
      </c>
      <c r="AG715">
        <v>0</v>
      </c>
      <c r="AH715">
        <v>12</v>
      </c>
      <c r="AI715">
        <v>0</v>
      </c>
      <c r="AJ715">
        <v>508</v>
      </c>
      <c r="AK715">
        <v>184</v>
      </c>
      <c r="AL715">
        <v>14</v>
      </c>
      <c r="AM715">
        <v>67.5</v>
      </c>
      <c r="AN715">
        <v>0</v>
      </c>
      <c r="AO715">
        <v>29</v>
      </c>
      <c r="AP715">
        <v>0</v>
      </c>
      <c r="AQ715">
        <v>43</v>
      </c>
      <c r="AR715">
        <v>0</v>
      </c>
      <c r="AS715">
        <v>0</v>
      </c>
      <c r="AT715">
        <v>7</v>
      </c>
      <c r="AU715">
        <v>0</v>
      </c>
      <c r="AV715">
        <v>29</v>
      </c>
      <c r="AW715">
        <v>0</v>
      </c>
      <c r="AX715">
        <v>22</v>
      </c>
      <c r="AY715">
        <v>0</v>
      </c>
      <c r="AZ715">
        <v>0</v>
      </c>
      <c r="BA715">
        <v>0</v>
      </c>
      <c r="BB715">
        <v>0</v>
      </c>
      <c r="BC715">
        <v>0</v>
      </c>
      <c r="BD715">
        <v>8</v>
      </c>
      <c r="BE715">
        <v>0</v>
      </c>
      <c r="BF715">
        <v>0</v>
      </c>
      <c r="BG715">
        <v>8</v>
      </c>
      <c r="BH715">
        <v>0</v>
      </c>
      <c r="BI715">
        <v>0</v>
      </c>
      <c r="BJ715">
        <v>0</v>
      </c>
      <c r="BK715">
        <v>0</v>
      </c>
      <c r="BL715">
        <v>102</v>
      </c>
      <c r="BM715">
        <v>0</v>
      </c>
      <c r="BN715">
        <v>0</v>
      </c>
      <c r="BO715">
        <v>39</v>
      </c>
      <c r="BP715">
        <v>34</v>
      </c>
      <c r="BQ715">
        <v>11</v>
      </c>
      <c r="BR715">
        <v>3</v>
      </c>
      <c r="BS715">
        <v>2</v>
      </c>
      <c r="BT715">
        <v>5</v>
      </c>
      <c r="BU715">
        <v>0</v>
      </c>
      <c r="BV715">
        <v>0</v>
      </c>
      <c r="BW715">
        <v>0</v>
      </c>
      <c r="BX715">
        <v>0</v>
      </c>
      <c r="BY715">
        <v>1958.5</v>
      </c>
    </row>
    <row r="716" spans="1:77" hidden="1" x14ac:dyDescent="0.25">
      <c r="A716" t="str">
        <f t="shared" si="22"/>
        <v>201284 Járművezetők és mobil gépek kezelőiI7 Technikum</v>
      </c>
      <c r="B716" t="str">
        <f t="shared" si="23"/>
        <v>201284 Járművezetők és mobil gépek kezelőiI7 Technikum</v>
      </c>
      <c r="C716">
        <v>4698</v>
      </c>
      <c r="D716" t="s">
        <v>168</v>
      </c>
      <c r="E716" t="s">
        <v>169</v>
      </c>
      <c r="F716" s="4" t="s">
        <v>171</v>
      </c>
      <c r="G716">
        <v>0</v>
      </c>
      <c r="H716" t="s">
        <v>163</v>
      </c>
      <c r="I716">
        <v>650</v>
      </c>
      <c r="J716">
        <v>39</v>
      </c>
      <c r="K716" t="s">
        <v>144</v>
      </c>
      <c r="L716" t="s">
        <v>145</v>
      </c>
      <c r="M716">
        <v>141</v>
      </c>
      <c r="N716">
        <v>54.5</v>
      </c>
      <c r="O716">
        <v>0</v>
      </c>
      <c r="P716">
        <v>13</v>
      </c>
      <c r="Q716">
        <v>124</v>
      </c>
      <c r="R716">
        <v>25</v>
      </c>
      <c r="S716">
        <v>0</v>
      </c>
      <c r="T716">
        <v>0</v>
      </c>
      <c r="U716">
        <v>0</v>
      </c>
      <c r="V716">
        <v>15</v>
      </c>
      <c r="W716">
        <v>14</v>
      </c>
      <c r="X716">
        <v>16</v>
      </c>
      <c r="Y716">
        <v>0</v>
      </c>
      <c r="Z716">
        <v>34</v>
      </c>
      <c r="AA716">
        <v>0</v>
      </c>
      <c r="AB716">
        <v>44</v>
      </c>
      <c r="AC716">
        <v>16</v>
      </c>
      <c r="AD716">
        <v>0</v>
      </c>
      <c r="AE716">
        <v>0</v>
      </c>
      <c r="AF716">
        <v>0</v>
      </c>
      <c r="AG716">
        <v>0</v>
      </c>
      <c r="AH716">
        <v>0</v>
      </c>
      <c r="AI716">
        <v>0</v>
      </c>
      <c r="AJ716">
        <v>18</v>
      </c>
      <c r="AK716">
        <v>24</v>
      </c>
      <c r="AL716">
        <v>90</v>
      </c>
      <c r="AM716">
        <v>166</v>
      </c>
      <c r="AN716">
        <v>37</v>
      </c>
      <c r="AO716">
        <v>108.5</v>
      </c>
      <c r="AP716">
        <v>93</v>
      </c>
      <c r="AQ716">
        <v>555</v>
      </c>
      <c r="AR716">
        <v>29.5</v>
      </c>
      <c r="AS716">
        <v>0</v>
      </c>
      <c r="AT716">
        <v>1183.5</v>
      </c>
      <c r="AU716">
        <v>84</v>
      </c>
      <c r="AV716">
        <v>22.5</v>
      </c>
      <c r="AW716">
        <v>0</v>
      </c>
      <c r="AX716">
        <v>0</v>
      </c>
      <c r="AY716">
        <v>0</v>
      </c>
      <c r="AZ716">
        <v>0</v>
      </c>
      <c r="BA716">
        <v>3</v>
      </c>
      <c r="BB716">
        <v>0</v>
      </c>
      <c r="BC716">
        <v>0</v>
      </c>
      <c r="BD716">
        <v>76</v>
      </c>
      <c r="BE716">
        <v>0</v>
      </c>
      <c r="BF716">
        <v>0</v>
      </c>
      <c r="BG716">
        <v>0</v>
      </c>
      <c r="BH716">
        <v>0</v>
      </c>
      <c r="BI716">
        <v>0</v>
      </c>
      <c r="BJ716">
        <v>0</v>
      </c>
      <c r="BK716">
        <v>0</v>
      </c>
      <c r="BL716">
        <v>22</v>
      </c>
      <c r="BM716">
        <v>0</v>
      </c>
      <c r="BN716">
        <v>0</v>
      </c>
      <c r="BO716">
        <v>66</v>
      </c>
      <c r="BP716">
        <v>6</v>
      </c>
      <c r="BQ716">
        <v>21</v>
      </c>
      <c r="BR716">
        <v>21</v>
      </c>
      <c r="BS716">
        <v>2</v>
      </c>
      <c r="BT716">
        <v>0</v>
      </c>
      <c r="BU716">
        <v>0</v>
      </c>
      <c r="BV716">
        <v>0</v>
      </c>
      <c r="BW716">
        <v>0</v>
      </c>
      <c r="BX716">
        <v>0</v>
      </c>
      <c r="BY716">
        <v>3124.5</v>
      </c>
    </row>
    <row r="717" spans="1:77" hidden="1" x14ac:dyDescent="0.25">
      <c r="A717" t="str">
        <f t="shared" si="22"/>
        <v>201291 Takarítók és hasonló jellegű egyszerű foglalkozásokI7 Technikum</v>
      </c>
      <c r="B717" t="str">
        <f t="shared" si="23"/>
        <v>201291 Takarítók és hasonló jellegű egyszerű foglalkozásokI7 Technikum</v>
      </c>
      <c r="C717">
        <v>4699</v>
      </c>
      <c r="D717" t="s">
        <v>168</v>
      </c>
      <c r="E717" t="s">
        <v>169</v>
      </c>
      <c r="F717" s="4" t="s">
        <v>171</v>
      </c>
      <c r="G717">
        <v>0</v>
      </c>
      <c r="H717" t="s">
        <v>163</v>
      </c>
      <c r="I717">
        <v>651</v>
      </c>
      <c r="J717">
        <v>40</v>
      </c>
      <c r="K717" t="s">
        <v>108</v>
      </c>
      <c r="L717" t="s">
        <v>146</v>
      </c>
      <c r="M717">
        <v>0</v>
      </c>
      <c r="N717">
        <v>0</v>
      </c>
      <c r="O717">
        <v>0</v>
      </c>
      <c r="P717">
        <v>0</v>
      </c>
      <c r="Q717">
        <v>0</v>
      </c>
      <c r="R717">
        <v>0</v>
      </c>
      <c r="S717">
        <v>0</v>
      </c>
      <c r="T717">
        <v>0</v>
      </c>
      <c r="U717">
        <v>6</v>
      </c>
      <c r="V717">
        <v>0</v>
      </c>
      <c r="W717">
        <v>0</v>
      </c>
      <c r="X717">
        <v>0</v>
      </c>
      <c r="Y717">
        <v>5</v>
      </c>
      <c r="Z717">
        <v>0</v>
      </c>
      <c r="AA717">
        <v>0</v>
      </c>
      <c r="AB717">
        <v>0</v>
      </c>
      <c r="AC717">
        <v>0</v>
      </c>
      <c r="AD717">
        <v>14</v>
      </c>
      <c r="AE717">
        <v>0</v>
      </c>
      <c r="AF717">
        <v>2</v>
      </c>
      <c r="AG717">
        <v>0</v>
      </c>
      <c r="AH717">
        <v>0</v>
      </c>
      <c r="AI717">
        <v>0</v>
      </c>
      <c r="AJ717">
        <v>0</v>
      </c>
      <c r="AK717">
        <v>0</v>
      </c>
      <c r="AL717">
        <v>0</v>
      </c>
      <c r="AM717">
        <v>39.5</v>
      </c>
      <c r="AN717">
        <v>8</v>
      </c>
      <c r="AO717">
        <v>7</v>
      </c>
      <c r="AP717">
        <v>43</v>
      </c>
      <c r="AQ717">
        <v>0</v>
      </c>
      <c r="AR717">
        <v>0</v>
      </c>
      <c r="AS717">
        <v>0</v>
      </c>
      <c r="AT717">
        <v>0</v>
      </c>
      <c r="AU717">
        <v>0</v>
      </c>
      <c r="AV717">
        <v>2</v>
      </c>
      <c r="AW717">
        <v>0</v>
      </c>
      <c r="AX717">
        <v>0</v>
      </c>
      <c r="AY717">
        <v>0</v>
      </c>
      <c r="AZ717">
        <v>0</v>
      </c>
      <c r="BA717">
        <v>0</v>
      </c>
      <c r="BB717">
        <v>0</v>
      </c>
      <c r="BC717">
        <v>0</v>
      </c>
      <c r="BD717">
        <v>0</v>
      </c>
      <c r="BE717">
        <v>0</v>
      </c>
      <c r="BF717">
        <v>0</v>
      </c>
      <c r="BG717">
        <v>0</v>
      </c>
      <c r="BH717">
        <v>0</v>
      </c>
      <c r="BI717">
        <v>0</v>
      </c>
      <c r="BJ717">
        <v>0</v>
      </c>
      <c r="BK717">
        <v>0</v>
      </c>
      <c r="BL717">
        <v>1</v>
      </c>
      <c r="BM717">
        <v>0</v>
      </c>
      <c r="BN717">
        <v>25</v>
      </c>
      <c r="BO717">
        <v>112</v>
      </c>
      <c r="BP717">
        <v>74</v>
      </c>
      <c r="BQ717">
        <v>3</v>
      </c>
      <c r="BR717">
        <v>9</v>
      </c>
      <c r="BS717">
        <v>5</v>
      </c>
      <c r="BT717">
        <v>4.5</v>
      </c>
      <c r="BU717">
        <v>0</v>
      </c>
      <c r="BV717">
        <v>0</v>
      </c>
      <c r="BW717">
        <v>26</v>
      </c>
      <c r="BX717">
        <v>0</v>
      </c>
      <c r="BY717">
        <v>386</v>
      </c>
    </row>
    <row r="718" spans="1:77" hidden="1" x14ac:dyDescent="0.25">
      <c r="A718" t="str">
        <f t="shared" si="22"/>
        <v>201292 Egyszerű szolgáltatási, szállítási és hasonló foglalkozásokI7 Technikum</v>
      </c>
      <c r="B718" t="str">
        <f t="shared" si="23"/>
        <v>201292 Egyszerű szolgáltatási, szállítási és hasonló foglalkozásokI7 Technikum</v>
      </c>
      <c r="C718">
        <v>4700</v>
      </c>
      <c r="D718" t="s">
        <v>168</v>
      </c>
      <c r="E718" t="s">
        <v>169</v>
      </c>
      <c r="F718" s="4" t="s">
        <v>171</v>
      </c>
      <c r="G718">
        <v>0</v>
      </c>
      <c r="H718" t="s">
        <v>163</v>
      </c>
      <c r="I718">
        <v>652</v>
      </c>
      <c r="J718">
        <v>41</v>
      </c>
      <c r="K718" t="s">
        <v>109</v>
      </c>
      <c r="L718" t="s">
        <v>147</v>
      </c>
      <c r="M718">
        <v>25</v>
      </c>
      <c r="N718">
        <v>3</v>
      </c>
      <c r="O718">
        <v>0</v>
      </c>
      <c r="P718">
        <v>14</v>
      </c>
      <c r="Q718">
        <v>145</v>
      </c>
      <c r="R718">
        <v>17</v>
      </c>
      <c r="S718">
        <v>29.5</v>
      </c>
      <c r="T718">
        <v>4</v>
      </c>
      <c r="U718">
        <v>14</v>
      </c>
      <c r="V718">
        <v>0</v>
      </c>
      <c r="W718">
        <v>23.5</v>
      </c>
      <c r="X718">
        <v>55</v>
      </c>
      <c r="Y718">
        <v>29</v>
      </c>
      <c r="Z718">
        <v>0</v>
      </c>
      <c r="AA718">
        <v>17</v>
      </c>
      <c r="AB718">
        <v>36</v>
      </c>
      <c r="AC718">
        <v>62</v>
      </c>
      <c r="AD718">
        <v>30</v>
      </c>
      <c r="AE718">
        <v>48</v>
      </c>
      <c r="AF718">
        <v>9.5</v>
      </c>
      <c r="AG718">
        <v>0</v>
      </c>
      <c r="AH718">
        <v>18</v>
      </c>
      <c r="AI718">
        <v>2</v>
      </c>
      <c r="AJ718">
        <v>28</v>
      </c>
      <c r="AK718">
        <v>34</v>
      </c>
      <c r="AL718">
        <v>0</v>
      </c>
      <c r="AM718">
        <v>48</v>
      </c>
      <c r="AN718">
        <v>116</v>
      </c>
      <c r="AO718">
        <v>276.5</v>
      </c>
      <c r="AP718">
        <v>261</v>
      </c>
      <c r="AQ718">
        <v>39</v>
      </c>
      <c r="AR718">
        <v>0</v>
      </c>
      <c r="AS718">
        <v>0</v>
      </c>
      <c r="AT718">
        <v>241.5</v>
      </c>
      <c r="AU718">
        <v>21</v>
      </c>
      <c r="AV718">
        <v>191.5</v>
      </c>
      <c r="AW718">
        <v>0</v>
      </c>
      <c r="AX718">
        <v>0</v>
      </c>
      <c r="AY718">
        <v>1</v>
      </c>
      <c r="AZ718">
        <v>14</v>
      </c>
      <c r="BA718">
        <v>0</v>
      </c>
      <c r="BB718">
        <v>0</v>
      </c>
      <c r="BC718">
        <v>1</v>
      </c>
      <c r="BD718">
        <v>67</v>
      </c>
      <c r="BE718">
        <v>0</v>
      </c>
      <c r="BF718">
        <v>7</v>
      </c>
      <c r="BG718">
        <v>9</v>
      </c>
      <c r="BH718">
        <v>74</v>
      </c>
      <c r="BI718">
        <v>0</v>
      </c>
      <c r="BJ718">
        <v>0</v>
      </c>
      <c r="BK718">
        <v>0</v>
      </c>
      <c r="BL718">
        <v>101</v>
      </c>
      <c r="BM718">
        <v>0</v>
      </c>
      <c r="BN718">
        <v>59.5</v>
      </c>
      <c r="BO718">
        <v>403</v>
      </c>
      <c r="BP718">
        <v>124</v>
      </c>
      <c r="BQ718">
        <v>6</v>
      </c>
      <c r="BR718">
        <v>7</v>
      </c>
      <c r="BS718">
        <v>15</v>
      </c>
      <c r="BT718">
        <v>7</v>
      </c>
      <c r="BU718">
        <v>0.5</v>
      </c>
      <c r="BV718">
        <v>16.5</v>
      </c>
      <c r="BW718">
        <v>0</v>
      </c>
      <c r="BX718">
        <v>0</v>
      </c>
      <c r="BY718">
        <v>2750.5</v>
      </c>
    </row>
    <row r="719" spans="1:77" hidden="1" x14ac:dyDescent="0.25">
      <c r="A719" t="str">
        <f t="shared" si="22"/>
        <v>201293 Egyszerű ipari, építőipari, mezőgazdasági foglalkozásokI7 Technikum</v>
      </c>
      <c r="B719" t="str">
        <f t="shared" si="23"/>
        <v>201293 Egyszerű ipari, építőipari, mezőgazdasági foglalkozásokI7 Technikum</v>
      </c>
      <c r="C719">
        <v>4701</v>
      </c>
      <c r="D719" t="s">
        <v>168</v>
      </c>
      <c r="E719" t="s">
        <v>169</v>
      </c>
      <c r="F719" s="4" t="s">
        <v>171</v>
      </c>
      <c r="G719">
        <v>0</v>
      </c>
      <c r="H719" t="s">
        <v>163</v>
      </c>
      <c r="I719">
        <v>653</v>
      </c>
      <c r="J719">
        <v>42</v>
      </c>
      <c r="K719" t="s">
        <v>148</v>
      </c>
      <c r="L719" t="s">
        <v>149</v>
      </c>
      <c r="M719">
        <v>26</v>
      </c>
      <c r="N719">
        <v>52</v>
      </c>
      <c r="O719">
        <v>0</v>
      </c>
      <c r="P719">
        <v>0</v>
      </c>
      <c r="Q719">
        <v>45</v>
      </c>
      <c r="R719">
        <v>0</v>
      </c>
      <c r="S719">
        <v>7</v>
      </c>
      <c r="T719">
        <v>8</v>
      </c>
      <c r="U719">
        <v>0</v>
      </c>
      <c r="V719">
        <v>0</v>
      </c>
      <c r="W719">
        <v>0</v>
      </c>
      <c r="X719">
        <v>7</v>
      </c>
      <c r="Y719">
        <v>24</v>
      </c>
      <c r="Z719">
        <v>8</v>
      </c>
      <c r="AA719">
        <v>0</v>
      </c>
      <c r="AB719">
        <v>0</v>
      </c>
      <c r="AC719">
        <v>39</v>
      </c>
      <c r="AD719">
        <v>36</v>
      </c>
      <c r="AE719">
        <v>42</v>
      </c>
      <c r="AF719">
        <v>60</v>
      </c>
      <c r="AG719">
        <v>0</v>
      </c>
      <c r="AH719">
        <v>35</v>
      </c>
      <c r="AI719">
        <v>0</v>
      </c>
      <c r="AJ719">
        <v>0</v>
      </c>
      <c r="AK719">
        <v>0</v>
      </c>
      <c r="AL719">
        <v>6</v>
      </c>
      <c r="AM719">
        <v>40.5</v>
      </c>
      <c r="AN719">
        <v>0</v>
      </c>
      <c r="AO719">
        <v>68</v>
      </c>
      <c r="AP719">
        <v>0</v>
      </c>
      <c r="AQ719">
        <v>0</v>
      </c>
      <c r="AR719">
        <v>0</v>
      </c>
      <c r="AS719">
        <v>0</v>
      </c>
      <c r="AT719">
        <v>0</v>
      </c>
      <c r="AU719">
        <v>0</v>
      </c>
      <c r="AV719">
        <v>0</v>
      </c>
      <c r="AW719">
        <v>0</v>
      </c>
      <c r="AX719">
        <v>0</v>
      </c>
      <c r="AY719">
        <v>0</v>
      </c>
      <c r="AZ719">
        <v>0</v>
      </c>
      <c r="BA719">
        <v>0</v>
      </c>
      <c r="BB719">
        <v>0</v>
      </c>
      <c r="BC719">
        <v>0</v>
      </c>
      <c r="BD719">
        <v>0</v>
      </c>
      <c r="BE719">
        <v>0</v>
      </c>
      <c r="BF719">
        <v>0</v>
      </c>
      <c r="BG719">
        <v>0</v>
      </c>
      <c r="BH719">
        <v>0</v>
      </c>
      <c r="BI719">
        <v>0</v>
      </c>
      <c r="BJ719">
        <v>0</v>
      </c>
      <c r="BK719">
        <v>0</v>
      </c>
      <c r="BL719">
        <v>31</v>
      </c>
      <c r="BM719">
        <v>0</v>
      </c>
      <c r="BN719">
        <v>0</v>
      </c>
      <c r="BO719">
        <v>94</v>
      </c>
      <c r="BP719">
        <v>5</v>
      </c>
      <c r="BQ719">
        <v>0</v>
      </c>
      <c r="BR719">
        <v>27</v>
      </c>
      <c r="BS719">
        <v>0</v>
      </c>
      <c r="BT719">
        <v>0</v>
      </c>
      <c r="BU719">
        <v>0</v>
      </c>
      <c r="BV719">
        <v>0</v>
      </c>
      <c r="BW719">
        <v>0</v>
      </c>
      <c r="BX719">
        <v>0</v>
      </c>
      <c r="BY719">
        <v>660.5</v>
      </c>
    </row>
    <row r="720" spans="1:77" hidden="1" x14ac:dyDescent="0.25">
      <c r="A720" t="str">
        <f t="shared" si="22"/>
        <v>201201 Fegyveres szervek felsőfokú képesítést igénylő foglalkozásaiI8 Főiskola</v>
      </c>
      <c r="B720" t="str">
        <f t="shared" si="23"/>
        <v>201201 Fegyveres szervek felsőfokú képesítést igénylő foglalkozásaiI8 Főiskola</v>
      </c>
      <c r="C720">
        <v>5333</v>
      </c>
      <c r="D720" t="s">
        <v>168</v>
      </c>
      <c r="E720" t="s">
        <v>169</v>
      </c>
      <c r="F720" s="4" t="s">
        <v>171</v>
      </c>
      <c r="G720">
        <v>0</v>
      </c>
      <c r="H720" t="s">
        <v>164</v>
      </c>
      <c r="I720">
        <v>612</v>
      </c>
      <c r="J720">
        <v>1</v>
      </c>
      <c r="K720" t="s">
        <v>65</v>
      </c>
      <c r="L720" t="s">
        <v>66</v>
      </c>
      <c r="M720">
        <v>0</v>
      </c>
      <c r="N720">
        <v>0</v>
      </c>
      <c r="O720">
        <v>0</v>
      </c>
      <c r="P720">
        <v>0</v>
      </c>
      <c r="Q720">
        <v>0</v>
      </c>
      <c r="R720">
        <v>0</v>
      </c>
      <c r="S720">
        <v>0</v>
      </c>
      <c r="T720">
        <v>0</v>
      </c>
      <c r="U720">
        <v>0</v>
      </c>
      <c r="V720">
        <v>0</v>
      </c>
      <c r="W720">
        <v>0</v>
      </c>
      <c r="X720">
        <v>0</v>
      </c>
      <c r="Y720">
        <v>0</v>
      </c>
      <c r="Z720">
        <v>0</v>
      </c>
      <c r="AA720">
        <v>0</v>
      </c>
      <c r="AB720">
        <v>0</v>
      </c>
      <c r="AC720">
        <v>0</v>
      </c>
      <c r="AD720">
        <v>0</v>
      </c>
      <c r="AE720">
        <v>0</v>
      </c>
      <c r="AF720">
        <v>0</v>
      </c>
      <c r="AG720">
        <v>0</v>
      </c>
      <c r="AH720">
        <v>0</v>
      </c>
      <c r="AI720">
        <v>0</v>
      </c>
      <c r="AJ720">
        <v>0</v>
      </c>
      <c r="AK720">
        <v>0</v>
      </c>
      <c r="AL720">
        <v>0</v>
      </c>
      <c r="AM720">
        <v>0</v>
      </c>
      <c r="AN720">
        <v>0</v>
      </c>
      <c r="AO720">
        <v>0</v>
      </c>
      <c r="AP720">
        <v>0</v>
      </c>
      <c r="AQ720">
        <v>0</v>
      </c>
      <c r="AR720">
        <v>0</v>
      </c>
      <c r="AS720">
        <v>0</v>
      </c>
      <c r="AT720">
        <v>0</v>
      </c>
      <c r="AU720">
        <v>0</v>
      </c>
      <c r="AV720">
        <v>0</v>
      </c>
      <c r="AW720">
        <v>0</v>
      </c>
      <c r="AX720">
        <v>0</v>
      </c>
      <c r="AY720">
        <v>0</v>
      </c>
      <c r="AZ720">
        <v>0</v>
      </c>
      <c r="BA720">
        <v>0</v>
      </c>
      <c r="BB720">
        <v>0</v>
      </c>
      <c r="BC720">
        <v>0</v>
      </c>
      <c r="BD720">
        <v>0</v>
      </c>
      <c r="BE720">
        <v>0</v>
      </c>
      <c r="BF720">
        <v>0</v>
      </c>
      <c r="BG720">
        <v>0</v>
      </c>
      <c r="BH720">
        <v>0</v>
      </c>
      <c r="BI720">
        <v>0</v>
      </c>
      <c r="BJ720">
        <v>0</v>
      </c>
      <c r="BK720">
        <v>0</v>
      </c>
      <c r="BL720">
        <v>0</v>
      </c>
      <c r="BM720">
        <v>0</v>
      </c>
      <c r="BN720">
        <v>0</v>
      </c>
      <c r="BO720">
        <v>10458</v>
      </c>
      <c r="BP720">
        <v>74</v>
      </c>
      <c r="BQ720">
        <v>0</v>
      </c>
      <c r="BR720">
        <v>0</v>
      </c>
      <c r="BS720">
        <v>0</v>
      </c>
      <c r="BT720">
        <v>0</v>
      </c>
      <c r="BU720">
        <v>0</v>
      </c>
      <c r="BV720">
        <v>0</v>
      </c>
      <c r="BW720">
        <v>0</v>
      </c>
      <c r="BX720">
        <v>0</v>
      </c>
      <c r="BY720">
        <v>10532</v>
      </c>
    </row>
    <row r="721" spans="1:77" hidden="1" x14ac:dyDescent="0.25">
      <c r="A721" t="str">
        <f t="shared" si="22"/>
        <v>201202 Fegyveres szervek középfokú képesítést igénylő foglalkozásaiI8 Főiskola</v>
      </c>
      <c r="B721" t="str">
        <f t="shared" si="23"/>
        <v>201202 Fegyveres szervek középfokú képesítést igénylő foglalkozásaiI8 Főiskola</v>
      </c>
      <c r="C721">
        <v>5334</v>
      </c>
      <c r="D721" t="s">
        <v>168</v>
      </c>
      <c r="E721" t="s">
        <v>169</v>
      </c>
      <c r="F721" s="4" t="s">
        <v>171</v>
      </c>
      <c r="G721">
        <v>0</v>
      </c>
      <c r="H721" t="s">
        <v>164</v>
      </c>
      <c r="I721">
        <v>613</v>
      </c>
      <c r="J721">
        <v>2</v>
      </c>
      <c r="K721" t="s">
        <v>67</v>
      </c>
      <c r="L721" t="s">
        <v>68</v>
      </c>
      <c r="M721">
        <v>0</v>
      </c>
      <c r="N721">
        <v>0</v>
      </c>
      <c r="O721">
        <v>0</v>
      </c>
      <c r="P721">
        <v>0</v>
      </c>
      <c r="Q721">
        <v>0</v>
      </c>
      <c r="R721">
        <v>0</v>
      </c>
      <c r="S721">
        <v>0</v>
      </c>
      <c r="T721">
        <v>0</v>
      </c>
      <c r="U721">
        <v>0</v>
      </c>
      <c r="V721">
        <v>0</v>
      </c>
      <c r="W721">
        <v>0</v>
      </c>
      <c r="X721">
        <v>0</v>
      </c>
      <c r="Y721">
        <v>0</v>
      </c>
      <c r="Z721">
        <v>0</v>
      </c>
      <c r="AA721">
        <v>0</v>
      </c>
      <c r="AB721">
        <v>0</v>
      </c>
      <c r="AC721">
        <v>0</v>
      </c>
      <c r="AD721">
        <v>0</v>
      </c>
      <c r="AE721">
        <v>0</v>
      </c>
      <c r="AF721">
        <v>0</v>
      </c>
      <c r="AG721">
        <v>0</v>
      </c>
      <c r="AH721">
        <v>0</v>
      </c>
      <c r="AI721">
        <v>0</v>
      </c>
      <c r="AJ721">
        <v>0</v>
      </c>
      <c r="AK721">
        <v>0</v>
      </c>
      <c r="AL721">
        <v>0</v>
      </c>
      <c r="AM721">
        <v>0</v>
      </c>
      <c r="AN721">
        <v>0</v>
      </c>
      <c r="AO721">
        <v>0</v>
      </c>
      <c r="AP721">
        <v>0</v>
      </c>
      <c r="AQ721">
        <v>0</v>
      </c>
      <c r="AR721">
        <v>0</v>
      </c>
      <c r="AS721">
        <v>0</v>
      </c>
      <c r="AT721">
        <v>0</v>
      </c>
      <c r="AU721">
        <v>0</v>
      </c>
      <c r="AV721">
        <v>0</v>
      </c>
      <c r="AW721">
        <v>0</v>
      </c>
      <c r="AX721">
        <v>0</v>
      </c>
      <c r="AY721">
        <v>0</v>
      </c>
      <c r="AZ721">
        <v>0</v>
      </c>
      <c r="BA721">
        <v>0</v>
      </c>
      <c r="BB721">
        <v>0</v>
      </c>
      <c r="BC721">
        <v>0</v>
      </c>
      <c r="BD721">
        <v>0</v>
      </c>
      <c r="BE721">
        <v>0</v>
      </c>
      <c r="BF721">
        <v>0</v>
      </c>
      <c r="BG721">
        <v>0</v>
      </c>
      <c r="BH721">
        <v>0</v>
      </c>
      <c r="BI721">
        <v>0</v>
      </c>
      <c r="BJ721">
        <v>0</v>
      </c>
      <c r="BK721">
        <v>0</v>
      </c>
      <c r="BL721">
        <v>0</v>
      </c>
      <c r="BM721">
        <v>0</v>
      </c>
      <c r="BN721">
        <v>0</v>
      </c>
      <c r="BO721">
        <v>425</v>
      </c>
      <c r="BP721">
        <v>0</v>
      </c>
      <c r="BQ721">
        <v>0</v>
      </c>
      <c r="BR721">
        <v>0</v>
      </c>
      <c r="BS721">
        <v>0</v>
      </c>
      <c r="BT721">
        <v>0</v>
      </c>
      <c r="BU721">
        <v>0</v>
      </c>
      <c r="BV721">
        <v>0</v>
      </c>
      <c r="BW721">
        <v>0</v>
      </c>
      <c r="BX721">
        <v>0</v>
      </c>
      <c r="BY721">
        <v>425</v>
      </c>
    </row>
    <row r="722" spans="1:77" hidden="1" x14ac:dyDescent="0.25">
      <c r="A722" t="str">
        <f t="shared" si="22"/>
        <v>201203 Fegyveres szervek középfokú képesítést nem igénylő foglalkozásaiI8 Főiskola</v>
      </c>
      <c r="B722" t="str">
        <f t="shared" si="23"/>
        <v>201203 Fegyveres szervek középfokú képesítést nem igénylő foglalkozásaiI8 Főiskola</v>
      </c>
      <c r="C722">
        <v>5335</v>
      </c>
      <c r="D722" t="s">
        <v>168</v>
      </c>
      <c r="E722" t="s">
        <v>169</v>
      </c>
      <c r="F722" s="4" t="s">
        <v>171</v>
      </c>
      <c r="G722">
        <v>0</v>
      </c>
      <c r="H722" t="s">
        <v>164</v>
      </c>
      <c r="I722">
        <v>614</v>
      </c>
      <c r="J722">
        <v>3</v>
      </c>
      <c r="K722" t="s">
        <v>69</v>
      </c>
      <c r="L722" t="s">
        <v>70</v>
      </c>
      <c r="M722">
        <v>0</v>
      </c>
      <c r="N722">
        <v>0</v>
      </c>
      <c r="O722">
        <v>0</v>
      </c>
      <c r="P722">
        <v>0</v>
      </c>
      <c r="Q722">
        <v>0</v>
      </c>
      <c r="R722">
        <v>0</v>
      </c>
      <c r="S722">
        <v>0</v>
      </c>
      <c r="T722">
        <v>0</v>
      </c>
      <c r="U722">
        <v>0</v>
      </c>
      <c r="V722">
        <v>0</v>
      </c>
      <c r="W722">
        <v>0</v>
      </c>
      <c r="X722">
        <v>0</v>
      </c>
      <c r="Y722">
        <v>0</v>
      </c>
      <c r="Z722">
        <v>0</v>
      </c>
      <c r="AA722">
        <v>0</v>
      </c>
      <c r="AB722">
        <v>0</v>
      </c>
      <c r="AC722">
        <v>0</v>
      </c>
      <c r="AD722">
        <v>0</v>
      </c>
      <c r="AE722">
        <v>0</v>
      </c>
      <c r="AF722">
        <v>0</v>
      </c>
      <c r="AG722">
        <v>0</v>
      </c>
      <c r="AH722">
        <v>0</v>
      </c>
      <c r="AI722">
        <v>0</v>
      </c>
      <c r="AJ722">
        <v>0</v>
      </c>
      <c r="AK722">
        <v>0</v>
      </c>
      <c r="AL722">
        <v>0</v>
      </c>
      <c r="AM722">
        <v>0</v>
      </c>
      <c r="AN722">
        <v>0</v>
      </c>
      <c r="AO722">
        <v>0</v>
      </c>
      <c r="AP722">
        <v>0</v>
      </c>
      <c r="AQ722">
        <v>0</v>
      </c>
      <c r="AR722">
        <v>0</v>
      </c>
      <c r="AS722">
        <v>0</v>
      </c>
      <c r="AT722">
        <v>0</v>
      </c>
      <c r="AU722">
        <v>0</v>
      </c>
      <c r="AV722">
        <v>0</v>
      </c>
      <c r="AW722">
        <v>0</v>
      </c>
      <c r="AX722">
        <v>0</v>
      </c>
      <c r="AY722">
        <v>0</v>
      </c>
      <c r="AZ722">
        <v>0</v>
      </c>
      <c r="BA722">
        <v>0</v>
      </c>
      <c r="BB722">
        <v>0</v>
      </c>
      <c r="BC722">
        <v>0</v>
      </c>
      <c r="BD722">
        <v>0</v>
      </c>
      <c r="BE722">
        <v>0</v>
      </c>
      <c r="BF722">
        <v>0</v>
      </c>
      <c r="BG722">
        <v>0</v>
      </c>
      <c r="BH722">
        <v>0</v>
      </c>
      <c r="BI722">
        <v>0</v>
      </c>
      <c r="BJ722">
        <v>0</v>
      </c>
      <c r="BK722">
        <v>0</v>
      </c>
      <c r="BL722">
        <v>0</v>
      </c>
      <c r="BM722">
        <v>0</v>
      </c>
      <c r="BN722">
        <v>0</v>
      </c>
      <c r="BO722">
        <v>104</v>
      </c>
      <c r="BP722">
        <v>0</v>
      </c>
      <c r="BQ722">
        <v>0</v>
      </c>
      <c r="BR722">
        <v>3</v>
      </c>
      <c r="BS722">
        <v>0</v>
      </c>
      <c r="BT722">
        <v>0</v>
      </c>
      <c r="BU722">
        <v>0</v>
      </c>
      <c r="BV722">
        <v>0</v>
      </c>
      <c r="BW722">
        <v>0</v>
      </c>
      <c r="BX722">
        <v>0</v>
      </c>
      <c r="BY722">
        <v>107</v>
      </c>
    </row>
    <row r="723" spans="1:77" hidden="1" x14ac:dyDescent="0.25">
      <c r="A723" t="str">
        <f t="shared" si="22"/>
        <v>201211 Törvényhozók, igazgatási és érdek-képviseleti vezetőkI8 Főiskola</v>
      </c>
      <c r="B723" t="str">
        <f t="shared" si="23"/>
        <v>201211 Törvényhozók, igazgatási és érdek-képviseleti vezetőkI8 Főiskola</v>
      </c>
      <c r="C723">
        <v>5336</v>
      </c>
      <c r="D723" t="s">
        <v>168</v>
      </c>
      <c r="E723" t="s">
        <v>169</v>
      </c>
      <c r="F723" s="4" t="s">
        <v>171</v>
      </c>
      <c r="G723">
        <v>0</v>
      </c>
      <c r="H723" t="s">
        <v>164</v>
      </c>
      <c r="I723">
        <v>615</v>
      </c>
      <c r="J723">
        <v>4</v>
      </c>
      <c r="K723" t="s">
        <v>71</v>
      </c>
      <c r="L723" t="s">
        <v>111</v>
      </c>
      <c r="M723">
        <v>0</v>
      </c>
      <c r="N723">
        <v>0</v>
      </c>
      <c r="O723">
        <v>0</v>
      </c>
      <c r="P723">
        <v>0</v>
      </c>
      <c r="Q723">
        <v>0</v>
      </c>
      <c r="R723">
        <v>2</v>
      </c>
      <c r="S723">
        <v>0</v>
      </c>
      <c r="T723">
        <v>0</v>
      </c>
      <c r="U723">
        <v>0</v>
      </c>
      <c r="V723">
        <v>0</v>
      </c>
      <c r="W723">
        <v>0</v>
      </c>
      <c r="X723">
        <v>0</v>
      </c>
      <c r="Y723">
        <v>0</v>
      </c>
      <c r="Z723">
        <v>0</v>
      </c>
      <c r="AA723">
        <v>0</v>
      </c>
      <c r="AB723">
        <v>0</v>
      </c>
      <c r="AC723">
        <v>0</v>
      </c>
      <c r="AD723">
        <v>0</v>
      </c>
      <c r="AE723">
        <v>0</v>
      </c>
      <c r="AF723">
        <v>0</v>
      </c>
      <c r="AG723">
        <v>0</v>
      </c>
      <c r="AH723">
        <v>0</v>
      </c>
      <c r="AI723">
        <v>0</v>
      </c>
      <c r="AJ723">
        <v>0</v>
      </c>
      <c r="AK723">
        <v>0</v>
      </c>
      <c r="AL723">
        <v>1</v>
      </c>
      <c r="AM723">
        <v>0</v>
      </c>
      <c r="AN723">
        <v>0</v>
      </c>
      <c r="AO723">
        <v>5</v>
      </c>
      <c r="AP723">
        <v>41</v>
      </c>
      <c r="AQ723">
        <v>0</v>
      </c>
      <c r="AR723">
        <v>0</v>
      </c>
      <c r="AS723">
        <v>0</v>
      </c>
      <c r="AT723">
        <v>0</v>
      </c>
      <c r="AU723">
        <v>0</v>
      </c>
      <c r="AV723">
        <v>2</v>
      </c>
      <c r="AW723">
        <v>0</v>
      </c>
      <c r="AX723">
        <v>0</v>
      </c>
      <c r="AY723">
        <v>0</v>
      </c>
      <c r="AZ723">
        <v>0</v>
      </c>
      <c r="BA723">
        <v>0</v>
      </c>
      <c r="BB723">
        <v>0</v>
      </c>
      <c r="BC723">
        <v>0</v>
      </c>
      <c r="BD723">
        <v>1</v>
      </c>
      <c r="BE723">
        <v>0</v>
      </c>
      <c r="BF723">
        <v>0</v>
      </c>
      <c r="BG723">
        <v>7</v>
      </c>
      <c r="BH723">
        <v>5</v>
      </c>
      <c r="BI723">
        <v>0</v>
      </c>
      <c r="BJ723">
        <v>24</v>
      </c>
      <c r="BK723">
        <v>0</v>
      </c>
      <c r="BL723">
        <v>0</v>
      </c>
      <c r="BM723">
        <v>0</v>
      </c>
      <c r="BN723">
        <v>0</v>
      </c>
      <c r="BO723">
        <v>5623</v>
      </c>
      <c r="BP723">
        <v>261.5</v>
      </c>
      <c r="BQ723">
        <v>31</v>
      </c>
      <c r="BR723">
        <v>64</v>
      </c>
      <c r="BS723">
        <v>30</v>
      </c>
      <c r="BT723">
        <v>14</v>
      </c>
      <c r="BU723">
        <v>2</v>
      </c>
      <c r="BV723">
        <v>0</v>
      </c>
      <c r="BW723">
        <v>0</v>
      </c>
      <c r="BX723">
        <v>0</v>
      </c>
      <c r="BY723">
        <v>6113.5</v>
      </c>
    </row>
    <row r="724" spans="1:77" hidden="1" x14ac:dyDescent="0.25">
      <c r="A724" t="str">
        <f t="shared" si="22"/>
        <v>201212 Gazdasági, költségvetési szervezetek vezetőiI8 Főiskola</v>
      </c>
      <c r="B724" t="str">
        <f t="shared" si="23"/>
        <v>201212 Gazdasági, költségvetési szervezetek vezetőiI8 Főiskola</v>
      </c>
      <c r="C724">
        <v>5337</v>
      </c>
      <c r="D724" t="s">
        <v>168</v>
      </c>
      <c r="E724" t="s">
        <v>169</v>
      </c>
      <c r="F724" s="4" t="s">
        <v>171</v>
      </c>
      <c r="G724">
        <v>0</v>
      </c>
      <c r="H724" t="s">
        <v>164</v>
      </c>
      <c r="I724">
        <v>616</v>
      </c>
      <c r="J724">
        <v>5</v>
      </c>
      <c r="K724" t="s">
        <v>72</v>
      </c>
      <c r="L724" t="s">
        <v>112</v>
      </c>
      <c r="M724">
        <v>338.5</v>
      </c>
      <c r="N724">
        <v>21</v>
      </c>
      <c r="O724">
        <v>21</v>
      </c>
      <c r="P724">
        <v>33</v>
      </c>
      <c r="Q724">
        <v>207</v>
      </c>
      <c r="R724">
        <v>130</v>
      </c>
      <c r="S724">
        <v>79.5</v>
      </c>
      <c r="T724">
        <v>68.5</v>
      </c>
      <c r="U724">
        <v>142</v>
      </c>
      <c r="V724">
        <v>5</v>
      </c>
      <c r="W724">
        <v>20.5</v>
      </c>
      <c r="X724">
        <v>1</v>
      </c>
      <c r="Y724">
        <v>133.5</v>
      </c>
      <c r="Z724">
        <v>82.5</v>
      </c>
      <c r="AA724">
        <v>41</v>
      </c>
      <c r="AB724">
        <v>151.5</v>
      </c>
      <c r="AC724">
        <v>184</v>
      </c>
      <c r="AD724">
        <v>110.5</v>
      </c>
      <c r="AE724">
        <v>111</v>
      </c>
      <c r="AF724">
        <v>59</v>
      </c>
      <c r="AG724">
        <v>37</v>
      </c>
      <c r="AH724">
        <v>92</v>
      </c>
      <c r="AI724">
        <v>65</v>
      </c>
      <c r="AJ724">
        <v>148</v>
      </c>
      <c r="AK724">
        <v>77</v>
      </c>
      <c r="AL724">
        <v>114.5</v>
      </c>
      <c r="AM724">
        <v>834</v>
      </c>
      <c r="AN724">
        <v>327</v>
      </c>
      <c r="AO724">
        <v>1717.5</v>
      </c>
      <c r="AP724">
        <v>947</v>
      </c>
      <c r="AQ724">
        <v>134.5</v>
      </c>
      <c r="AR724">
        <v>34.5</v>
      </c>
      <c r="AS724">
        <v>38</v>
      </c>
      <c r="AT724">
        <v>179.5</v>
      </c>
      <c r="AU724">
        <v>0</v>
      </c>
      <c r="AV724">
        <v>306.5</v>
      </c>
      <c r="AW724">
        <v>90.5</v>
      </c>
      <c r="AX724">
        <v>108.5</v>
      </c>
      <c r="AY724">
        <v>31</v>
      </c>
      <c r="AZ724">
        <v>801</v>
      </c>
      <c r="BA724">
        <v>327.5</v>
      </c>
      <c r="BB724">
        <v>23.5</v>
      </c>
      <c r="BC724">
        <v>375.5</v>
      </c>
      <c r="BD724">
        <v>726.5</v>
      </c>
      <c r="BE724">
        <v>0</v>
      </c>
      <c r="BF724">
        <v>953</v>
      </c>
      <c r="BG724">
        <v>362</v>
      </c>
      <c r="BH724">
        <v>96.5</v>
      </c>
      <c r="BI724">
        <v>187.5</v>
      </c>
      <c r="BJ724">
        <v>48</v>
      </c>
      <c r="BK724">
        <v>46</v>
      </c>
      <c r="BL724">
        <v>87</v>
      </c>
      <c r="BM724">
        <v>130.5</v>
      </c>
      <c r="BN724">
        <v>402</v>
      </c>
      <c r="BO724">
        <v>927</v>
      </c>
      <c r="BP724">
        <v>2379.5</v>
      </c>
      <c r="BQ724">
        <v>148.5</v>
      </c>
      <c r="BR724">
        <v>349</v>
      </c>
      <c r="BS724">
        <v>168</v>
      </c>
      <c r="BT724">
        <v>175</v>
      </c>
      <c r="BU724">
        <v>0.5</v>
      </c>
      <c r="BV724">
        <v>120</v>
      </c>
      <c r="BW724">
        <v>63.5</v>
      </c>
      <c r="BX724">
        <v>0</v>
      </c>
      <c r="BY724">
        <v>16119.5</v>
      </c>
    </row>
    <row r="725" spans="1:77" hidden="1" x14ac:dyDescent="0.25">
      <c r="A725" t="str">
        <f t="shared" si="22"/>
        <v>201213 Termelési és szolgáltatást nyújtó egységek vezetőiI8 Főiskola</v>
      </c>
      <c r="B725" t="str">
        <f t="shared" si="23"/>
        <v>201213 Termelési és szolgáltatást nyújtó egységek vezetőiI8 Főiskola</v>
      </c>
      <c r="C725">
        <v>5338</v>
      </c>
      <c r="D725" t="s">
        <v>168</v>
      </c>
      <c r="E725" t="s">
        <v>169</v>
      </c>
      <c r="F725" s="4" t="s">
        <v>171</v>
      </c>
      <c r="G725">
        <v>0</v>
      </c>
      <c r="H725" t="s">
        <v>164</v>
      </c>
      <c r="I725">
        <v>617</v>
      </c>
      <c r="J725">
        <v>6</v>
      </c>
      <c r="K725" t="s">
        <v>73</v>
      </c>
      <c r="L725" t="s">
        <v>113</v>
      </c>
      <c r="M725">
        <v>929.5</v>
      </c>
      <c r="N725">
        <v>33.5</v>
      </c>
      <c r="O725">
        <v>37</v>
      </c>
      <c r="P725">
        <v>60</v>
      </c>
      <c r="Q725">
        <v>951.5</v>
      </c>
      <c r="R725">
        <v>310.5</v>
      </c>
      <c r="S725">
        <v>116</v>
      </c>
      <c r="T725">
        <v>102</v>
      </c>
      <c r="U725">
        <v>200.5</v>
      </c>
      <c r="V725">
        <v>117</v>
      </c>
      <c r="W725">
        <v>91.5</v>
      </c>
      <c r="X725">
        <v>56</v>
      </c>
      <c r="Y725">
        <v>344</v>
      </c>
      <c r="Z725">
        <v>363.5</v>
      </c>
      <c r="AA725">
        <v>199</v>
      </c>
      <c r="AB725">
        <v>497</v>
      </c>
      <c r="AC725">
        <v>438.5</v>
      </c>
      <c r="AD725">
        <v>560</v>
      </c>
      <c r="AE725">
        <v>402</v>
      </c>
      <c r="AF725">
        <v>417.5</v>
      </c>
      <c r="AG725">
        <v>40</v>
      </c>
      <c r="AH725">
        <v>393</v>
      </c>
      <c r="AI725">
        <v>195</v>
      </c>
      <c r="AJ725">
        <v>443</v>
      </c>
      <c r="AK725">
        <v>597</v>
      </c>
      <c r="AL725">
        <v>278</v>
      </c>
      <c r="AM725">
        <v>2550.25</v>
      </c>
      <c r="AN725">
        <v>1115</v>
      </c>
      <c r="AO725">
        <v>3635.85</v>
      </c>
      <c r="AP725">
        <v>5097.5</v>
      </c>
      <c r="AQ725">
        <v>761.5</v>
      </c>
      <c r="AR725">
        <v>16</v>
      </c>
      <c r="AS725">
        <v>38</v>
      </c>
      <c r="AT725">
        <v>763.25</v>
      </c>
      <c r="AU725">
        <v>435</v>
      </c>
      <c r="AV725">
        <v>1355.5</v>
      </c>
      <c r="AW725">
        <v>102.5</v>
      </c>
      <c r="AX725">
        <v>153</v>
      </c>
      <c r="AY725">
        <v>91</v>
      </c>
      <c r="AZ725">
        <v>852.8</v>
      </c>
      <c r="BA725">
        <v>1205.3</v>
      </c>
      <c r="BB725">
        <v>160</v>
      </c>
      <c r="BC725">
        <v>246</v>
      </c>
      <c r="BD725">
        <v>1358.75</v>
      </c>
      <c r="BE725">
        <v>0</v>
      </c>
      <c r="BF725">
        <v>497</v>
      </c>
      <c r="BG725">
        <v>547.9</v>
      </c>
      <c r="BH725">
        <v>85</v>
      </c>
      <c r="BI725">
        <v>131</v>
      </c>
      <c r="BJ725">
        <v>251</v>
      </c>
      <c r="BK725">
        <v>107.5</v>
      </c>
      <c r="BL725">
        <v>103.5</v>
      </c>
      <c r="BM725">
        <v>245</v>
      </c>
      <c r="BN725">
        <v>748.5</v>
      </c>
      <c r="BO725">
        <v>830</v>
      </c>
      <c r="BP725">
        <v>8866</v>
      </c>
      <c r="BQ725">
        <v>1051.5</v>
      </c>
      <c r="BR725">
        <v>2598</v>
      </c>
      <c r="BS725">
        <v>778.5</v>
      </c>
      <c r="BT725">
        <v>360</v>
      </c>
      <c r="BU725">
        <v>97</v>
      </c>
      <c r="BV725">
        <v>58.5</v>
      </c>
      <c r="BW725">
        <v>221.5</v>
      </c>
      <c r="BX725">
        <v>0</v>
      </c>
      <c r="BY725">
        <v>45687.1</v>
      </c>
    </row>
    <row r="726" spans="1:77" hidden="1" x14ac:dyDescent="0.25">
      <c r="A726" t="str">
        <f t="shared" si="22"/>
        <v>201214 Gazdasági tevékenységet segítő egységek vezetőiI8 Főiskola</v>
      </c>
      <c r="B726" t="str">
        <f t="shared" si="23"/>
        <v>201214 Gazdasági tevékenységet segítő egységek vezetőiI8 Főiskola</v>
      </c>
      <c r="C726">
        <v>5339</v>
      </c>
      <c r="D726" t="s">
        <v>168</v>
      </c>
      <c r="E726" t="s">
        <v>169</v>
      </c>
      <c r="F726" s="4" t="s">
        <v>171</v>
      </c>
      <c r="G726">
        <v>0</v>
      </c>
      <c r="H726" t="s">
        <v>164</v>
      </c>
      <c r="I726">
        <v>618</v>
      </c>
      <c r="J726">
        <v>7</v>
      </c>
      <c r="K726" t="s">
        <v>74</v>
      </c>
      <c r="L726" t="s">
        <v>114</v>
      </c>
      <c r="M726">
        <v>185</v>
      </c>
      <c r="N726">
        <v>48</v>
      </c>
      <c r="O726">
        <v>0</v>
      </c>
      <c r="P726">
        <v>73</v>
      </c>
      <c r="Q726">
        <v>360</v>
      </c>
      <c r="R726">
        <v>170</v>
      </c>
      <c r="S726">
        <v>15</v>
      </c>
      <c r="T726">
        <v>55</v>
      </c>
      <c r="U726">
        <v>102.5</v>
      </c>
      <c r="V726">
        <v>12</v>
      </c>
      <c r="W726">
        <v>83</v>
      </c>
      <c r="X726">
        <v>135</v>
      </c>
      <c r="Y726">
        <v>257</v>
      </c>
      <c r="Z726">
        <v>112</v>
      </c>
      <c r="AA726">
        <v>107</v>
      </c>
      <c r="AB726">
        <v>146</v>
      </c>
      <c r="AC726">
        <v>89</v>
      </c>
      <c r="AD726">
        <v>111</v>
      </c>
      <c r="AE726">
        <v>256</v>
      </c>
      <c r="AF726">
        <v>158</v>
      </c>
      <c r="AG726">
        <v>53</v>
      </c>
      <c r="AH726">
        <v>87.5</v>
      </c>
      <c r="AI726">
        <v>110</v>
      </c>
      <c r="AJ726">
        <v>322</v>
      </c>
      <c r="AK726">
        <v>158.5</v>
      </c>
      <c r="AL726">
        <v>91</v>
      </c>
      <c r="AM726">
        <v>621.5</v>
      </c>
      <c r="AN726">
        <v>297</v>
      </c>
      <c r="AO726">
        <v>1468</v>
      </c>
      <c r="AP726">
        <v>564.5</v>
      </c>
      <c r="AQ726">
        <v>184</v>
      </c>
      <c r="AR726">
        <v>16.5</v>
      </c>
      <c r="AS726">
        <v>41</v>
      </c>
      <c r="AT726">
        <v>399.5</v>
      </c>
      <c r="AU726">
        <v>60</v>
      </c>
      <c r="AV726">
        <v>386.5</v>
      </c>
      <c r="AW726">
        <v>136.5</v>
      </c>
      <c r="AX726">
        <v>80</v>
      </c>
      <c r="AY726">
        <v>241</v>
      </c>
      <c r="AZ726">
        <v>84.5</v>
      </c>
      <c r="BA726">
        <v>592</v>
      </c>
      <c r="BB726">
        <v>253</v>
      </c>
      <c r="BC726">
        <v>76</v>
      </c>
      <c r="BD726">
        <v>499</v>
      </c>
      <c r="BE726">
        <v>0</v>
      </c>
      <c r="BF726">
        <v>591</v>
      </c>
      <c r="BG726">
        <v>218</v>
      </c>
      <c r="BH726">
        <v>48.5</v>
      </c>
      <c r="BI726">
        <v>67</v>
      </c>
      <c r="BJ726">
        <v>85</v>
      </c>
      <c r="BK726">
        <v>94.5</v>
      </c>
      <c r="BL726">
        <v>113</v>
      </c>
      <c r="BM726">
        <v>12</v>
      </c>
      <c r="BN726">
        <v>253</v>
      </c>
      <c r="BO726">
        <v>274</v>
      </c>
      <c r="BP726">
        <v>604</v>
      </c>
      <c r="BQ726">
        <v>205.5</v>
      </c>
      <c r="BR726">
        <v>177</v>
      </c>
      <c r="BS726">
        <v>149</v>
      </c>
      <c r="BT726">
        <v>105.5</v>
      </c>
      <c r="BU726">
        <v>26.5</v>
      </c>
      <c r="BV726">
        <v>0</v>
      </c>
      <c r="BW726">
        <v>120.5</v>
      </c>
      <c r="BX726">
        <v>0</v>
      </c>
      <c r="BY726">
        <v>12441</v>
      </c>
    </row>
    <row r="727" spans="1:77" hidden="1" x14ac:dyDescent="0.25">
      <c r="A727" t="str">
        <f t="shared" si="22"/>
        <v>201221 Műszaki, informatikai és természettudományi foglalkozásokI8 Főiskola</v>
      </c>
      <c r="B727" t="str">
        <f t="shared" si="23"/>
        <v>201221 Műszaki, informatikai és természettudományi foglalkozásokI8 Főiskola</v>
      </c>
      <c r="C727">
        <v>5340</v>
      </c>
      <c r="D727" t="s">
        <v>168</v>
      </c>
      <c r="E727" t="s">
        <v>169</v>
      </c>
      <c r="F727" s="4" t="s">
        <v>171</v>
      </c>
      <c r="G727">
        <v>0</v>
      </c>
      <c r="H727" t="s">
        <v>164</v>
      </c>
      <c r="I727">
        <v>619</v>
      </c>
      <c r="J727">
        <v>8</v>
      </c>
      <c r="K727" t="s">
        <v>75</v>
      </c>
      <c r="L727" t="s">
        <v>115</v>
      </c>
      <c r="M727">
        <v>313</v>
      </c>
      <c r="N727">
        <v>8</v>
      </c>
      <c r="O727">
        <v>5</v>
      </c>
      <c r="P727">
        <v>165</v>
      </c>
      <c r="Q727">
        <v>431</v>
      </c>
      <c r="R727">
        <v>58</v>
      </c>
      <c r="S727">
        <v>5</v>
      </c>
      <c r="T727">
        <v>34</v>
      </c>
      <c r="U727">
        <v>203</v>
      </c>
      <c r="V727">
        <v>218</v>
      </c>
      <c r="W727">
        <v>96.5</v>
      </c>
      <c r="X727">
        <v>452</v>
      </c>
      <c r="Y727">
        <v>270</v>
      </c>
      <c r="Z727">
        <v>132.5</v>
      </c>
      <c r="AA727">
        <v>276</v>
      </c>
      <c r="AB727">
        <v>441.5</v>
      </c>
      <c r="AC727">
        <v>2147</v>
      </c>
      <c r="AD727">
        <v>620</v>
      </c>
      <c r="AE727">
        <v>651.5</v>
      </c>
      <c r="AF727">
        <v>669.5</v>
      </c>
      <c r="AG727">
        <v>135</v>
      </c>
      <c r="AH727">
        <v>274.5</v>
      </c>
      <c r="AI727">
        <v>367.5</v>
      </c>
      <c r="AJ727">
        <v>736</v>
      </c>
      <c r="AK727">
        <v>298</v>
      </c>
      <c r="AL727">
        <v>182</v>
      </c>
      <c r="AM727">
        <v>1800.5</v>
      </c>
      <c r="AN727">
        <v>231</v>
      </c>
      <c r="AO727">
        <v>2529.25</v>
      </c>
      <c r="AP727">
        <v>407.5</v>
      </c>
      <c r="AQ727">
        <v>497</v>
      </c>
      <c r="AR727">
        <v>5</v>
      </c>
      <c r="AS727">
        <v>17</v>
      </c>
      <c r="AT727">
        <v>810</v>
      </c>
      <c r="AU727">
        <v>193</v>
      </c>
      <c r="AV727">
        <v>29</v>
      </c>
      <c r="AW727">
        <v>636.5</v>
      </c>
      <c r="AX727">
        <v>79.75</v>
      </c>
      <c r="AY727">
        <v>989</v>
      </c>
      <c r="AZ727">
        <v>6479.9</v>
      </c>
      <c r="BA727">
        <v>611.5</v>
      </c>
      <c r="BB727">
        <v>368</v>
      </c>
      <c r="BC727">
        <v>65</v>
      </c>
      <c r="BD727">
        <v>259</v>
      </c>
      <c r="BE727">
        <v>0</v>
      </c>
      <c r="BF727">
        <v>290.5</v>
      </c>
      <c r="BG727">
        <v>2051</v>
      </c>
      <c r="BH727">
        <v>524.5</v>
      </c>
      <c r="BI727">
        <v>108.5</v>
      </c>
      <c r="BJ727">
        <v>316.5</v>
      </c>
      <c r="BK727">
        <v>42</v>
      </c>
      <c r="BL727">
        <v>34</v>
      </c>
      <c r="BM727">
        <v>24</v>
      </c>
      <c r="BN727">
        <v>248.16666666666669</v>
      </c>
      <c r="BO727">
        <v>2735</v>
      </c>
      <c r="BP727">
        <v>1241.75</v>
      </c>
      <c r="BQ727">
        <v>377</v>
      </c>
      <c r="BR727">
        <v>47</v>
      </c>
      <c r="BS727">
        <v>207</v>
      </c>
      <c r="BT727">
        <v>12</v>
      </c>
      <c r="BU727">
        <v>19</v>
      </c>
      <c r="BV727">
        <v>270.75</v>
      </c>
      <c r="BW727">
        <v>8</v>
      </c>
      <c r="BX727">
        <v>0</v>
      </c>
      <c r="BY727">
        <v>33754.066666666666</v>
      </c>
    </row>
    <row r="728" spans="1:77" hidden="1" x14ac:dyDescent="0.25">
      <c r="A728" t="str">
        <f t="shared" si="22"/>
        <v>201222 Egészségügyi foglalkozások (felsőfokú képzettséghez kapcsolódó)I8 Főiskola</v>
      </c>
      <c r="B728" t="str">
        <f t="shared" si="23"/>
        <v>201222 Egészségügyi foglalkozások (felsőfokú képzettséghez kapcsolódó)I8 Főiskola</v>
      </c>
      <c r="C728">
        <v>5341</v>
      </c>
      <c r="D728" t="s">
        <v>168</v>
      </c>
      <c r="E728" t="s">
        <v>169</v>
      </c>
      <c r="F728" s="4" t="s">
        <v>171</v>
      </c>
      <c r="G728">
        <v>0</v>
      </c>
      <c r="H728" t="s">
        <v>164</v>
      </c>
      <c r="I728">
        <v>620</v>
      </c>
      <c r="J728">
        <v>9</v>
      </c>
      <c r="K728" t="s">
        <v>76</v>
      </c>
      <c r="L728" t="s">
        <v>116</v>
      </c>
      <c r="M728">
        <v>25</v>
      </c>
      <c r="N728">
        <v>0</v>
      </c>
      <c r="O728">
        <v>0</v>
      </c>
      <c r="P728">
        <v>0</v>
      </c>
      <c r="Q728">
        <v>0</v>
      </c>
      <c r="R728">
        <v>0</v>
      </c>
      <c r="S728">
        <v>0</v>
      </c>
      <c r="T728">
        <v>0</v>
      </c>
      <c r="U728">
        <v>27.5</v>
      </c>
      <c r="V728">
        <v>0</v>
      </c>
      <c r="W728">
        <v>0</v>
      </c>
      <c r="X728">
        <v>1</v>
      </c>
      <c r="Y728">
        <v>0</v>
      </c>
      <c r="Z728">
        <v>0</v>
      </c>
      <c r="AA728">
        <v>0</v>
      </c>
      <c r="AB728">
        <v>0</v>
      </c>
      <c r="AC728">
        <v>6.5</v>
      </c>
      <c r="AD728">
        <v>0</v>
      </c>
      <c r="AE728">
        <v>0</v>
      </c>
      <c r="AF728">
        <v>0</v>
      </c>
      <c r="AG728">
        <v>0</v>
      </c>
      <c r="AH728">
        <v>54</v>
      </c>
      <c r="AI728">
        <v>18.5</v>
      </c>
      <c r="AJ728">
        <v>12</v>
      </c>
      <c r="AK728">
        <v>2</v>
      </c>
      <c r="AL728">
        <v>0</v>
      </c>
      <c r="AM728">
        <v>1</v>
      </c>
      <c r="AN728">
        <v>44</v>
      </c>
      <c r="AO728">
        <v>132.25</v>
      </c>
      <c r="AP728">
        <v>388</v>
      </c>
      <c r="AQ728">
        <v>0</v>
      </c>
      <c r="AR728">
        <v>0</v>
      </c>
      <c r="AS728">
        <v>0</v>
      </c>
      <c r="AT728">
        <v>0</v>
      </c>
      <c r="AU728">
        <v>0</v>
      </c>
      <c r="AV728">
        <v>107</v>
      </c>
      <c r="AW728">
        <v>0</v>
      </c>
      <c r="AX728">
        <v>0</v>
      </c>
      <c r="AY728">
        <v>0</v>
      </c>
      <c r="AZ728">
        <v>14</v>
      </c>
      <c r="BA728">
        <v>0</v>
      </c>
      <c r="BB728">
        <v>22</v>
      </c>
      <c r="BC728">
        <v>0</v>
      </c>
      <c r="BD728">
        <v>10</v>
      </c>
      <c r="BE728">
        <v>0</v>
      </c>
      <c r="BF728">
        <v>14</v>
      </c>
      <c r="BG728">
        <v>0</v>
      </c>
      <c r="BH728">
        <v>35.5</v>
      </c>
      <c r="BI728">
        <v>0</v>
      </c>
      <c r="BJ728">
        <v>60</v>
      </c>
      <c r="BK728">
        <v>0</v>
      </c>
      <c r="BL728">
        <v>7</v>
      </c>
      <c r="BM728">
        <v>0</v>
      </c>
      <c r="BN728">
        <v>2</v>
      </c>
      <c r="BO728">
        <v>3175</v>
      </c>
      <c r="BP728">
        <v>894.5</v>
      </c>
      <c r="BQ728">
        <v>7135.5</v>
      </c>
      <c r="BR728">
        <v>851.25</v>
      </c>
      <c r="BS728">
        <v>1</v>
      </c>
      <c r="BT728">
        <v>18.5</v>
      </c>
      <c r="BU728">
        <v>0</v>
      </c>
      <c r="BV728">
        <v>0</v>
      </c>
      <c r="BW728">
        <v>63</v>
      </c>
      <c r="BX728">
        <v>0</v>
      </c>
      <c r="BY728">
        <v>13122</v>
      </c>
    </row>
    <row r="729" spans="1:77" hidden="1" x14ac:dyDescent="0.25">
      <c r="A729" t="str">
        <f t="shared" si="22"/>
        <v>201223 Szociális szolgáltatási foglalkozások (felsőfokú képzettséghez kapcsolódó)I8 Főiskola</v>
      </c>
      <c r="B729" t="str">
        <f t="shared" si="23"/>
        <v>201223 Szociális szolgáltatási foglalkozások (felsőfokú képzettséghez kapcsolódó)I8 Főiskola</v>
      </c>
      <c r="C729">
        <v>5342</v>
      </c>
      <c r="D729" t="s">
        <v>168</v>
      </c>
      <c r="E729" t="s">
        <v>169</v>
      </c>
      <c r="F729" s="4" t="s">
        <v>171</v>
      </c>
      <c r="G729">
        <v>0</v>
      </c>
      <c r="H729" t="s">
        <v>164</v>
      </c>
      <c r="I729">
        <v>621</v>
      </c>
      <c r="J729">
        <v>10</v>
      </c>
      <c r="K729" t="s">
        <v>77</v>
      </c>
      <c r="L729" t="s">
        <v>117</v>
      </c>
      <c r="M729">
        <v>0</v>
      </c>
      <c r="N729">
        <v>0</v>
      </c>
      <c r="O729">
        <v>0</v>
      </c>
      <c r="P729">
        <v>0</v>
      </c>
      <c r="Q729">
        <v>9</v>
      </c>
      <c r="R729">
        <v>3</v>
      </c>
      <c r="S729">
        <v>0</v>
      </c>
      <c r="T729">
        <v>6</v>
      </c>
      <c r="U729">
        <v>0</v>
      </c>
      <c r="V729">
        <v>0</v>
      </c>
      <c r="W729">
        <v>0</v>
      </c>
      <c r="X729">
        <v>0</v>
      </c>
      <c r="Y729">
        <v>0</v>
      </c>
      <c r="Z729">
        <v>0</v>
      </c>
      <c r="AA729">
        <v>0</v>
      </c>
      <c r="AB729">
        <v>0</v>
      </c>
      <c r="AC729">
        <v>0</v>
      </c>
      <c r="AD729">
        <v>8</v>
      </c>
      <c r="AE729">
        <v>0</v>
      </c>
      <c r="AF729">
        <v>0</v>
      </c>
      <c r="AG729">
        <v>0</v>
      </c>
      <c r="AH729">
        <v>6</v>
      </c>
      <c r="AI729">
        <v>0</v>
      </c>
      <c r="AJ729">
        <v>0</v>
      </c>
      <c r="AK729">
        <v>0</v>
      </c>
      <c r="AL729">
        <v>0</v>
      </c>
      <c r="AM729">
        <v>0</v>
      </c>
      <c r="AN729">
        <v>0</v>
      </c>
      <c r="AO729">
        <v>5</v>
      </c>
      <c r="AP729">
        <v>0</v>
      </c>
      <c r="AQ729">
        <v>0</v>
      </c>
      <c r="AR729">
        <v>0</v>
      </c>
      <c r="AS729">
        <v>0</v>
      </c>
      <c r="AT729">
        <v>0</v>
      </c>
      <c r="AU729">
        <v>0</v>
      </c>
      <c r="AV729">
        <v>2</v>
      </c>
      <c r="AW729">
        <v>0</v>
      </c>
      <c r="AX729">
        <v>0</v>
      </c>
      <c r="AY729">
        <v>0</v>
      </c>
      <c r="AZ729">
        <v>1</v>
      </c>
      <c r="BA729">
        <v>0</v>
      </c>
      <c r="BB729">
        <v>0</v>
      </c>
      <c r="BC729">
        <v>0</v>
      </c>
      <c r="BD729">
        <v>0</v>
      </c>
      <c r="BE729">
        <v>0</v>
      </c>
      <c r="BF729">
        <v>0</v>
      </c>
      <c r="BG729">
        <v>0</v>
      </c>
      <c r="BH729">
        <v>0</v>
      </c>
      <c r="BI729">
        <v>0</v>
      </c>
      <c r="BJ729">
        <v>1</v>
      </c>
      <c r="BK729">
        <v>0</v>
      </c>
      <c r="BL729">
        <v>0</v>
      </c>
      <c r="BM729">
        <v>0</v>
      </c>
      <c r="BN729">
        <v>13</v>
      </c>
      <c r="BO729">
        <v>223</v>
      </c>
      <c r="BP729">
        <v>134.5</v>
      </c>
      <c r="BQ729">
        <v>189</v>
      </c>
      <c r="BR729">
        <v>2510</v>
      </c>
      <c r="BS729">
        <v>1</v>
      </c>
      <c r="BT729">
        <v>0</v>
      </c>
      <c r="BU729">
        <v>235</v>
      </c>
      <c r="BV729">
        <v>0</v>
      </c>
      <c r="BW729">
        <v>0</v>
      </c>
      <c r="BX729">
        <v>0</v>
      </c>
      <c r="BY729">
        <v>3346.5</v>
      </c>
    </row>
    <row r="730" spans="1:77" hidden="1" x14ac:dyDescent="0.25">
      <c r="A730" t="str">
        <f t="shared" si="22"/>
        <v>201224 Oktatók, pedagógusokI8 Főiskola</v>
      </c>
      <c r="B730" t="str">
        <f t="shared" si="23"/>
        <v>201224 Oktatók, pedagógusokI8 Főiskola</v>
      </c>
      <c r="C730">
        <v>5343</v>
      </c>
      <c r="D730" t="s">
        <v>168</v>
      </c>
      <c r="E730" t="s">
        <v>169</v>
      </c>
      <c r="F730" s="4" t="s">
        <v>171</v>
      </c>
      <c r="G730">
        <v>0</v>
      </c>
      <c r="H730" t="s">
        <v>164</v>
      </c>
      <c r="I730">
        <v>622</v>
      </c>
      <c r="J730">
        <v>11</v>
      </c>
      <c r="K730" t="s">
        <v>78</v>
      </c>
      <c r="L730" t="s">
        <v>118</v>
      </c>
      <c r="M730">
        <v>11</v>
      </c>
      <c r="N730">
        <v>0</v>
      </c>
      <c r="O730">
        <v>0</v>
      </c>
      <c r="P730">
        <v>0</v>
      </c>
      <c r="Q730">
        <v>1</v>
      </c>
      <c r="R730">
        <v>0</v>
      </c>
      <c r="S730">
        <v>0</v>
      </c>
      <c r="T730">
        <v>1</v>
      </c>
      <c r="U730">
        <v>0</v>
      </c>
      <c r="V730">
        <v>0</v>
      </c>
      <c r="W730">
        <v>0</v>
      </c>
      <c r="X730">
        <v>0</v>
      </c>
      <c r="Y730">
        <v>0</v>
      </c>
      <c r="Z730">
        <v>0</v>
      </c>
      <c r="AA730">
        <v>0</v>
      </c>
      <c r="AB730">
        <v>71</v>
      </c>
      <c r="AC730">
        <v>0</v>
      </c>
      <c r="AD730">
        <v>16</v>
      </c>
      <c r="AE730">
        <v>0</v>
      </c>
      <c r="AF730">
        <v>11</v>
      </c>
      <c r="AG730">
        <v>0</v>
      </c>
      <c r="AH730">
        <v>0</v>
      </c>
      <c r="AI730">
        <v>0</v>
      </c>
      <c r="AJ730">
        <v>0</v>
      </c>
      <c r="AK730">
        <v>1</v>
      </c>
      <c r="AL730">
        <v>0</v>
      </c>
      <c r="AM730">
        <v>82</v>
      </c>
      <c r="AN730">
        <v>54</v>
      </c>
      <c r="AO730">
        <v>15</v>
      </c>
      <c r="AP730">
        <v>32</v>
      </c>
      <c r="AQ730">
        <v>22</v>
      </c>
      <c r="AR730">
        <v>7.5</v>
      </c>
      <c r="AS730">
        <v>0</v>
      </c>
      <c r="AT730">
        <v>71</v>
      </c>
      <c r="AU730">
        <v>65</v>
      </c>
      <c r="AV730">
        <v>362</v>
      </c>
      <c r="AW730">
        <v>0</v>
      </c>
      <c r="AX730">
        <v>0</v>
      </c>
      <c r="AY730">
        <v>0</v>
      </c>
      <c r="AZ730">
        <v>27.5</v>
      </c>
      <c r="BA730">
        <v>21</v>
      </c>
      <c r="BB730">
        <v>44</v>
      </c>
      <c r="BC730">
        <v>0</v>
      </c>
      <c r="BD730">
        <v>79</v>
      </c>
      <c r="BE730">
        <v>0</v>
      </c>
      <c r="BF730">
        <v>36.5</v>
      </c>
      <c r="BG730">
        <v>64</v>
      </c>
      <c r="BH730">
        <v>40</v>
      </c>
      <c r="BI730">
        <v>0</v>
      </c>
      <c r="BJ730">
        <v>38</v>
      </c>
      <c r="BK730">
        <v>0</v>
      </c>
      <c r="BL730">
        <v>0</v>
      </c>
      <c r="BM730">
        <v>0</v>
      </c>
      <c r="BN730">
        <v>79.5</v>
      </c>
      <c r="BO730">
        <v>3574</v>
      </c>
      <c r="BP730">
        <v>98581</v>
      </c>
      <c r="BQ730">
        <v>146</v>
      </c>
      <c r="BR730">
        <v>2101.75</v>
      </c>
      <c r="BS730">
        <v>113</v>
      </c>
      <c r="BT730">
        <v>270.5</v>
      </c>
      <c r="BU730">
        <v>176.5</v>
      </c>
      <c r="BV730">
        <v>0</v>
      </c>
      <c r="BW730">
        <v>25</v>
      </c>
      <c r="BX730">
        <v>0</v>
      </c>
      <c r="BY730">
        <v>106239.75</v>
      </c>
    </row>
    <row r="731" spans="1:77" hidden="1" x14ac:dyDescent="0.25">
      <c r="A731" t="str">
        <f t="shared" si="22"/>
        <v>201225 Gazdálkodási jellegű foglalkozásokI8 Főiskola</v>
      </c>
      <c r="B731" t="str">
        <f t="shared" si="23"/>
        <v>201225 Gazdálkodási jellegű foglalkozásokI8 Főiskola</v>
      </c>
      <c r="C731">
        <v>5344</v>
      </c>
      <c r="D731" t="s">
        <v>168</v>
      </c>
      <c r="E731" t="s">
        <v>169</v>
      </c>
      <c r="F731" s="4" t="s">
        <v>171</v>
      </c>
      <c r="G731">
        <v>0</v>
      </c>
      <c r="H731" t="s">
        <v>164</v>
      </c>
      <c r="I731">
        <v>623</v>
      </c>
      <c r="J731">
        <v>12</v>
      </c>
      <c r="K731" t="s">
        <v>79</v>
      </c>
      <c r="L731" t="s">
        <v>119</v>
      </c>
      <c r="M731">
        <v>56</v>
      </c>
      <c r="N731">
        <v>24</v>
      </c>
      <c r="O731">
        <v>16</v>
      </c>
      <c r="P731">
        <v>51</v>
      </c>
      <c r="Q731">
        <v>377</v>
      </c>
      <c r="R731">
        <v>46</v>
      </c>
      <c r="S731">
        <v>12</v>
      </c>
      <c r="T731">
        <v>33</v>
      </c>
      <c r="U731">
        <v>114</v>
      </c>
      <c r="V731">
        <v>54</v>
      </c>
      <c r="W731">
        <v>131</v>
      </c>
      <c r="X731">
        <v>257</v>
      </c>
      <c r="Y731">
        <v>83</v>
      </c>
      <c r="Z731">
        <v>153.5</v>
      </c>
      <c r="AA731">
        <v>48</v>
      </c>
      <c r="AB731">
        <v>193</v>
      </c>
      <c r="AC731">
        <v>328</v>
      </c>
      <c r="AD731">
        <v>154</v>
      </c>
      <c r="AE731">
        <v>117</v>
      </c>
      <c r="AF731">
        <v>194</v>
      </c>
      <c r="AG731">
        <v>8</v>
      </c>
      <c r="AH731">
        <v>112</v>
      </c>
      <c r="AI731">
        <v>79</v>
      </c>
      <c r="AJ731">
        <v>298</v>
      </c>
      <c r="AK731">
        <v>46</v>
      </c>
      <c r="AL731">
        <v>122</v>
      </c>
      <c r="AM731">
        <v>246</v>
      </c>
      <c r="AN731">
        <v>183.5</v>
      </c>
      <c r="AO731">
        <v>2339.5</v>
      </c>
      <c r="AP731">
        <v>286.5</v>
      </c>
      <c r="AQ731">
        <v>318</v>
      </c>
      <c r="AR731">
        <v>21</v>
      </c>
      <c r="AS731">
        <v>5</v>
      </c>
      <c r="AT731">
        <v>702</v>
      </c>
      <c r="AU731">
        <v>289</v>
      </c>
      <c r="AV731">
        <v>110</v>
      </c>
      <c r="AW731">
        <v>185</v>
      </c>
      <c r="AX731">
        <v>118</v>
      </c>
      <c r="AY731">
        <v>239.5</v>
      </c>
      <c r="AZ731">
        <v>512.75</v>
      </c>
      <c r="BA731">
        <v>2261.5</v>
      </c>
      <c r="BB731">
        <v>369</v>
      </c>
      <c r="BC731">
        <v>400</v>
      </c>
      <c r="BD731">
        <v>188.5</v>
      </c>
      <c r="BE731">
        <v>0</v>
      </c>
      <c r="BF731">
        <v>1838</v>
      </c>
      <c r="BG731">
        <v>91</v>
      </c>
      <c r="BH731">
        <v>26</v>
      </c>
      <c r="BI731">
        <v>572</v>
      </c>
      <c r="BJ731">
        <v>25</v>
      </c>
      <c r="BK731">
        <v>30.5</v>
      </c>
      <c r="BL731">
        <v>234</v>
      </c>
      <c r="BM731">
        <v>54</v>
      </c>
      <c r="BN731">
        <v>475.5</v>
      </c>
      <c r="BO731">
        <v>881</v>
      </c>
      <c r="BP731">
        <v>336.5</v>
      </c>
      <c r="BQ731">
        <v>182</v>
      </c>
      <c r="BR731">
        <v>53</v>
      </c>
      <c r="BS731">
        <v>130</v>
      </c>
      <c r="BT731">
        <v>14</v>
      </c>
      <c r="BU731">
        <v>26.25</v>
      </c>
      <c r="BV731">
        <v>24.5</v>
      </c>
      <c r="BW731">
        <v>9</v>
      </c>
      <c r="BX731">
        <v>0</v>
      </c>
      <c r="BY731">
        <v>16883.5</v>
      </c>
    </row>
    <row r="732" spans="1:77" hidden="1" x14ac:dyDescent="0.25">
      <c r="A732" t="str">
        <f t="shared" si="22"/>
        <v>201226 Jogi és társadalomtudományi foglalkozásokI8 Főiskola</v>
      </c>
      <c r="B732" t="str">
        <f t="shared" si="23"/>
        <v>201226 Jogi és társadalomtudományi foglalkozásokI8 Főiskola</v>
      </c>
      <c r="C732">
        <v>5345</v>
      </c>
      <c r="D732" t="s">
        <v>168</v>
      </c>
      <c r="E732" t="s">
        <v>169</v>
      </c>
      <c r="F732" s="4" t="s">
        <v>171</v>
      </c>
      <c r="G732">
        <v>0</v>
      </c>
      <c r="H732" t="s">
        <v>164</v>
      </c>
      <c r="I732">
        <v>624</v>
      </c>
      <c r="J732">
        <v>13</v>
      </c>
      <c r="K732" t="s">
        <v>80</v>
      </c>
      <c r="L732" t="s">
        <v>120</v>
      </c>
      <c r="M732">
        <v>1</v>
      </c>
      <c r="N732">
        <v>17</v>
      </c>
      <c r="O732">
        <v>5</v>
      </c>
      <c r="P732">
        <v>11</v>
      </c>
      <c r="Q732">
        <v>117</v>
      </c>
      <c r="R732">
        <v>3</v>
      </c>
      <c r="S732">
        <v>5</v>
      </c>
      <c r="T732">
        <v>0</v>
      </c>
      <c r="U732">
        <v>0</v>
      </c>
      <c r="V732">
        <v>58</v>
      </c>
      <c r="W732">
        <v>19</v>
      </c>
      <c r="X732">
        <v>33</v>
      </c>
      <c r="Y732">
        <v>19</v>
      </c>
      <c r="Z732">
        <v>14</v>
      </c>
      <c r="AA732">
        <v>1</v>
      </c>
      <c r="AB732">
        <v>50</v>
      </c>
      <c r="AC732">
        <v>46</v>
      </c>
      <c r="AD732">
        <v>31</v>
      </c>
      <c r="AE732">
        <v>11</v>
      </c>
      <c r="AF732">
        <v>0</v>
      </c>
      <c r="AG732">
        <v>0</v>
      </c>
      <c r="AH732">
        <v>1</v>
      </c>
      <c r="AI732">
        <v>0</v>
      </c>
      <c r="AJ732">
        <v>133</v>
      </c>
      <c r="AK732">
        <v>60</v>
      </c>
      <c r="AL732">
        <v>0</v>
      </c>
      <c r="AM732">
        <v>109</v>
      </c>
      <c r="AN732">
        <v>39</v>
      </c>
      <c r="AO732">
        <v>118</v>
      </c>
      <c r="AP732">
        <v>110</v>
      </c>
      <c r="AQ732">
        <v>118</v>
      </c>
      <c r="AR732">
        <v>0</v>
      </c>
      <c r="AS732">
        <v>0</v>
      </c>
      <c r="AT732">
        <v>22</v>
      </c>
      <c r="AU732">
        <v>64</v>
      </c>
      <c r="AV732">
        <v>1</v>
      </c>
      <c r="AW732">
        <v>32</v>
      </c>
      <c r="AX732">
        <v>19</v>
      </c>
      <c r="AY732">
        <v>330</v>
      </c>
      <c r="AZ732">
        <v>40</v>
      </c>
      <c r="BA732">
        <v>264.5</v>
      </c>
      <c r="BB732">
        <v>129</v>
      </c>
      <c r="BC732">
        <v>13</v>
      </c>
      <c r="BD732">
        <v>29.5</v>
      </c>
      <c r="BE732">
        <v>0</v>
      </c>
      <c r="BF732">
        <v>672.5</v>
      </c>
      <c r="BG732">
        <v>43</v>
      </c>
      <c r="BH732">
        <v>22</v>
      </c>
      <c r="BI732">
        <v>0</v>
      </c>
      <c r="BJ732">
        <v>183.5</v>
      </c>
      <c r="BK732">
        <v>18</v>
      </c>
      <c r="BL732">
        <v>0</v>
      </c>
      <c r="BM732">
        <v>0</v>
      </c>
      <c r="BN732">
        <v>72</v>
      </c>
      <c r="BO732">
        <v>799</v>
      </c>
      <c r="BP732">
        <v>249.5</v>
      </c>
      <c r="BQ732">
        <v>55</v>
      </c>
      <c r="BR732">
        <v>43</v>
      </c>
      <c r="BS732">
        <v>41</v>
      </c>
      <c r="BT732">
        <v>1</v>
      </c>
      <c r="BU732">
        <v>21</v>
      </c>
      <c r="BV732">
        <v>0</v>
      </c>
      <c r="BW732">
        <v>8</v>
      </c>
      <c r="BX732">
        <v>0</v>
      </c>
      <c r="BY732">
        <v>4301.5</v>
      </c>
    </row>
    <row r="733" spans="1:77" hidden="1" x14ac:dyDescent="0.25">
      <c r="A733" t="str">
        <f t="shared" si="22"/>
        <v>201227 Kulturális, sport-, művészeti és vallási foglalkozások (felsőfokú képzettséghez kapcsolódó)I8 Főiskola</v>
      </c>
      <c r="B733" t="str">
        <f t="shared" si="23"/>
        <v>201227 Kulturális, sport-, művészeti és vallási foglalkozások (felsőfokú képzettséghez kapcsolódó)I8 Főiskola</v>
      </c>
      <c r="C733">
        <v>5346</v>
      </c>
      <c r="D733" t="s">
        <v>168</v>
      </c>
      <c r="E733" t="s">
        <v>169</v>
      </c>
      <c r="F733" s="4" t="s">
        <v>171</v>
      </c>
      <c r="G733">
        <v>0</v>
      </c>
      <c r="H733" t="s">
        <v>164</v>
      </c>
      <c r="I733">
        <v>625</v>
      </c>
      <c r="J733">
        <v>14</v>
      </c>
      <c r="K733" t="s">
        <v>121</v>
      </c>
      <c r="L733" t="s">
        <v>122</v>
      </c>
      <c r="M733">
        <v>17</v>
      </c>
      <c r="N733">
        <v>0</v>
      </c>
      <c r="O733">
        <v>0</v>
      </c>
      <c r="P733">
        <v>0</v>
      </c>
      <c r="Q733">
        <v>0</v>
      </c>
      <c r="R733">
        <v>0</v>
      </c>
      <c r="S733">
        <v>0</v>
      </c>
      <c r="T733">
        <v>0</v>
      </c>
      <c r="U733">
        <v>37</v>
      </c>
      <c r="V733">
        <v>0</v>
      </c>
      <c r="W733">
        <v>0</v>
      </c>
      <c r="X733">
        <v>10</v>
      </c>
      <c r="Y733">
        <v>29</v>
      </c>
      <c r="Z733">
        <v>12</v>
      </c>
      <c r="AA733">
        <v>0</v>
      </c>
      <c r="AB733">
        <v>0</v>
      </c>
      <c r="AC733">
        <v>0</v>
      </c>
      <c r="AD733">
        <v>0</v>
      </c>
      <c r="AE733">
        <v>1</v>
      </c>
      <c r="AF733">
        <v>0</v>
      </c>
      <c r="AG733">
        <v>0</v>
      </c>
      <c r="AH733">
        <v>0</v>
      </c>
      <c r="AI733">
        <v>0</v>
      </c>
      <c r="AJ733">
        <v>15</v>
      </c>
      <c r="AK733">
        <v>20</v>
      </c>
      <c r="AL733">
        <v>11</v>
      </c>
      <c r="AM733">
        <v>10</v>
      </c>
      <c r="AN733">
        <v>17</v>
      </c>
      <c r="AO733">
        <v>22</v>
      </c>
      <c r="AP733">
        <v>42</v>
      </c>
      <c r="AQ733">
        <v>30</v>
      </c>
      <c r="AR733">
        <v>0</v>
      </c>
      <c r="AS733">
        <v>0</v>
      </c>
      <c r="AT733">
        <v>1</v>
      </c>
      <c r="AU733">
        <v>0</v>
      </c>
      <c r="AV733">
        <v>32</v>
      </c>
      <c r="AW733">
        <v>1249.5</v>
      </c>
      <c r="AX733">
        <v>1130.5</v>
      </c>
      <c r="AY733">
        <v>68</v>
      </c>
      <c r="AZ733">
        <v>88.5</v>
      </c>
      <c r="BA733">
        <v>18</v>
      </c>
      <c r="BB733">
        <v>0</v>
      </c>
      <c r="BC733">
        <v>0</v>
      </c>
      <c r="BD733">
        <v>75</v>
      </c>
      <c r="BE733">
        <v>0</v>
      </c>
      <c r="BF733">
        <v>88</v>
      </c>
      <c r="BG733">
        <v>0</v>
      </c>
      <c r="BH733">
        <v>44</v>
      </c>
      <c r="BI733">
        <v>294.5</v>
      </c>
      <c r="BJ733">
        <v>110.5</v>
      </c>
      <c r="BK733">
        <v>14.5</v>
      </c>
      <c r="BL733">
        <v>0</v>
      </c>
      <c r="BM733">
        <v>0</v>
      </c>
      <c r="BN733">
        <v>26.666666666666664</v>
      </c>
      <c r="BO733">
        <v>507</v>
      </c>
      <c r="BP733">
        <v>1138.5</v>
      </c>
      <c r="BQ733">
        <v>87</v>
      </c>
      <c r="BR733">
        <v>56</v>
      </c>
      <c r="BS733">
        <v>2848</v>
      </c>
      <c r="BT733">
        <v>816.5</v>
      </c>
      <c r="BU733">
        <v>87.5</v>
      </c>
      <c r="BV733">
        <v>0</v>
      </c>
      <c r="BW733">
        <v>31</v>
      </c>
      <c r="BX733">
        <v>0</v>
      </c>
      <c r="BY733">
        <v>9085.1666666666661</v>
      </c>
    </row>
    <row r="734" spans="1:77" hidden="1" x14ac:dyDescent="0.25">
      <c r="A734" t="str">
        <f t="shared" si="22"/>
        <v>201229 Egyéb magasan képzett ügyintézőkI8 Főiskola</v>
      </c>
      <c r="B734" t="str">
        <f t="shared" si="23"/>
        <v>201229 Egyéb magasan képzett ügyintézőkI8 Főiskola</v>
      </c>
      <c r="C734">
        <v>5347</v>
      </c>
      <c r="D734" t="s">
        <v>168</v>
      </c>
      <c r="E734" t="s">
        <v>169</v>
      </c>
      <c r="F734" s="4" t="s">
        <v>171</v>
      </c>
      <c r="G734">
        <v>0</v>
      </c>
      <c r="H734" t="s">
        <v>164</v>
      </c>
      <c r="I734">
        <v>626</v>
      </c>
      <c r="J734">
        <v>15</v>
      </c>
      <c r="K734" t="s">
        <v>81</v>
      </c>
      <c r="L734" t="s">
        <v>123</v>
      </c>
      <c r="M734">
        <v>91.5</v>
      </c>
      <c r="N734">
        <v>0</v>
      </c>
      <c r="O734">
        <v>0</v>
      </c>
      <c r="P734">
        <v>13</v>
      </c>
      <c r="Q734">
        <v>52</v>
      </c>
      <c r="R734">
        <v>69</v>
      </c>
      <c r="S734">
        <v>0</v>
      </c>
      <c r="T734">
        <v>37</v>
      </c>
      <c r="U734">
        <v>32.5</v>
      </c>
      <c r="V734">
        <v>106</v>
      </c>
      <c r="W734">
        <v>45</v>
      </c>
      <c r="X734">
        <v>22</v>
      </c>
      <c r="Y734">
        <v>44.5</v>
      </c>
      <c r="Z734">
        <v>26</v>
      </c>
      <c r="AA734">
        <v>19</v>
      </c>
      <c r="AB734">
        <v>69</v>
      </c>
      <c r="AC734">
        <v>130</v>
      </c>
      <c r="AD734">
        <v>41</v>
      </c>
      <c r="AE734">
        <v>83</v>
      </c>
      <c r="AF734">
        <v>58</v>
      </c>
      <c r="AG734">
        <v>14</v>
      </c>
      <c r="AH734">
        <v>61.5</v>
      </c>
      <c r="AI734">
        <v>89</v>
      </c>
      <c r="AJ734">
        <v>443.5</v>
      </c>
      <c r="AK734">
        <v>62</v>
      </c>
      <c r="AL734">
        <v>75</v>
      </c>
      <c r="AM734">
        <v>394.5</v>
      </c>
      <c r="AN734">
        <v>105</v>
      </c>
      <c r="AO734">
        <v>665</v>
      </c>
      <c r="AP734">
        <v>188.5</v>
      </c>
      <c r="AQ734">
        <v>226</v>
      </c>
      <c r="AR734">
        <v>0</v>
      </c>
      <c r="AS734">
        <v>0</v>
      </c>
      <c r="AT734">
        <v>713</v>
      </c>
      <c r="AU734">
        <v>385</v>
      </c>
      <c r="AV734">
        <v>23</v>
      </c>
      <c r="AW734">
        <v>10</v>
      </c>
      <c r="AX734">
        <v>111</v>
      </c>
      <c r="AY734">
        <v>680</v>
      </c>
      <c r="AZ734">
        <v>306</v>
      </c>
      <c r="BA734">
        <v>256.5</v>
      </c>
      <c r="BB734">
        <v>518</v>
      </c>
      <c r="BC734">
        <v>24</v>
      </c>
      <c r="BD734">
        <v>244</v>
      </c>
      <c r="BE734">
        <v>0</v>
      </c>
      <c r="BF734">
        <v>484</v>
      </c>
      <c r="BG734">
        <v>261</v>
      </c>
      <c r="BH734">
        <v>108.5</v>
      </c>
      <c r="BI734">
        <v>94.5</v>
      </c>
      <c r="BJ734">
        <v>179</v>
      </c>
      <c r="BK734">
        <v>16</v>
      </c>
      <c r="BL734">
        <v>0</v>
      </c>
      <c r="BM734">
        <v>44</v>
      </c>
      <c r="BN734">
        <v>256.5</v>
      </c>
      <c r="BO734">
        <v>14577</v>
      </c>
      <c r="BP734">
        <v>1200.5</v>
      </c>
      <c r="BQ734">
        <v>173</v>
      </c>
      <c r="BR734">
        <v>176</v>
      </c>
      <c r="BS734">
        <v>216</v>
      </c>
      <c r="BT734">
        <v>15</v>
      </c>
      <c r="BU734">
        <v>239</v>
      </c>
      <c r="BV734">
        <v>0</v>
      </c>
      <c r="BW734">
        <v>9</v>
      </c>
      <c r="BX734">
        <v>0</v>
      </c>
      <c r="BY734">
        <v>24582</v>
      </c>
    </row>
    <row r="735" spans="1:77" hidden="1" x14ac:dyDescent="0.25">
      <c r="A735" t="str">
        <f t="shared" si="22"/>
        <v>201231 Technikusok és hasonló műszaki foglalkozásokI8 Főiskola</v>
      </c>
      <c r="B735" t="str">
        <f t="shared" si="23"/>
        <v>201231 Technikusok és hasonló műszaki foglalkozásokI8 Főiskola</v>
      </c>
      <c r="C735">
        <v>5348</v>
      </c>
      <c r="D735" t="s">
        <v>168</v>
      </c>
      <c r="E735" t="s">
        <v>169</v>
      </c>
      <c r="F735" s="4" t="s">
        <v>171</v>
      </c>
      <c r="G735">
        <v>0</v>
      </c>
      <c r="H735" t="s">
        <v>164</v>
      </c>
      <c r="I735">
        <v>627</v>
      </c>
      <c r="J735">
        <v>16</v>
      </c>
      <c r="K735" t="s">
        <v>82</v>
      </c>
      <c r="L735" t="s">
        <v>83</v>
      </c>
      <c r="M735">
        <v>440</v>
      </c>
      <c r="N735">
        <v>40</v>
      </c>
      <c r="O735">
        <v>26</v>
      </c>
      <c r="P735">
        <v>75.5</v>
      </c>
      <c r="Q735">
        <v>625.5</v>
      </c>
      <c r="R735">
        <v>123</v>
      </c>
      <c r="S735">
        <v>72</v>
      </c>
      <c r="T735">
        <v>31</v>
      </c>
      <c r="U735">
        <v>58</v>
      </c>
      <c r="V735">
        <v>118</v>
      </c>
      <c r="W735">
        <v>93</v>
      </c>
      <c r="X735">
        <v>280</v>
      </c>
      <c r="Y735">
        <v>341</v>
      </c>
      <c r="Z735">
        <v>159</v>
      </c>
      <c r="AA735">
        <v>224</v>
      </c>
      <c r="AB735">
        <v>582</v>
      </c>
      <c r="AC735">
        <v>1116</v>
      </c>
      <c r="AD735">
        <v>389</v>
      </c>
      <c r="AE735">
        <v>836.5</v>
      </c>
      <c r="AF735">
        <v>792</v>
      </c>
      <c r="AG735">
        <v>80</v>
      </c>
      <c r="AH735">
        <v>183.5</v>
      </c>
      <c r="AI735">
        <v>187</v>
      </c>
      <c r="AJ735">
        <v>609</v>
      </c>
      <c r="AK735">
        <v>237</v>
      </c>
      <c r="AL735">
        <v>119</v>
      </c>
      <c r="AM735">
        <v>1773.5</v>
      </c>
      <c r="AN735">
        <v>256</v>
      </c>
      <c r="AO735">
        <v>1101</v>
      </c>
      <c r="AP735">
        <v>255.5</v>
      </c>
      <c r="AQ735">
        <v>611</v>
      </c>
      <c r="AR735">
        <v>0</v>
      </c>
      <c r="AS735">
        <v>82</v>
      </c>
      <c r="AT735">
        <v>817.25</v>
      </c>
      <c r="AU735">
        <v>252</v>
      </c>
      <c r="AV735">
        <v>19</v>
      </c>
      <c r="AW735">
        <v>444</v>
      </c>
      <c r="AX735">
        <v>39.25</v>
      </c>
      <c r="AY735">
        <v>282</v>
      </c>
      <c r="AZ735">
        <v>1038.8499999999999</v>
      </c>
      <c r="BA735">
        <v>261.5</v>
      </c>
      <c r="BB735">
        <v>70</v>
      </c>
      <c r="BC735">
        <v>33</v>
      </c>
      <c r="BD735">
        <v>390.5</v>
      </c>
      <c r="BE735">
        <v>0</v>
      </c>
      <c r="BF735">
        <v>240</v>
      </c>
      <c r="BG735">
        <v>1544</v>
      </c>
      <c r="BH735">
        <v>414.5</v>
      </c>
      <c r="BI735">
        <v>24</v>
      </c>
      <c r="BJ735">
        <v>58</v>
      </c>
      <c r="BK735">
        <v>72</v>
      </c>
      <c r="BL735">
        <v>214</v>
      </c>
      <c r="BM735">
        <v>1</v>
      </c>
      <c r="BN735">
        <v>94</v>
      </c>
      <c r="BO735">
        <v>884</v>
      </c>
      <c r="BP735">
        <v>510.25</v>
      </c>
      <c r="BQ735">
        <v>127</v>
      </c>
      <c r="BR735">
        <v>23</v>
      </c>
      <c r="BS735">
        <v>229</v>
      </c>
      <c r="BT735">
        <v>25</v>
      </c>
      <c r="BU735">
        <v>21</v>
      </c>
      <c r="BV735">
        <v>35.25</v>
      </c>
      <c r="BW735">
        <v>46</v>
      </c>
      <c r="BX735">
        <v>0</v>
      </c>
      <c r="BY735">
        <v>20125.349999999999</v>
      </c>
    </row>
    <row r="736" spans="1:77" hidden="1" x14ac:dyDescent="0.25">
      <c r="A736" t="str">
        <f t="shared" si="22"/>
        <v>201232 Szakmai irányítók, felügyelőkI8 Főiskola</v>
      </c>
      <c r="B736" t="str">
        <f t="shared" si="23"/>
        <v>201232 Szakmai irányítók, felügyelőkI8 Főiskola</v>
      </c>
      <c r="C736">
        <v>5349</v>
      </c>
      <c r="D736" t="s">
        <v>168</v>
      </c>
      <c r="E736" t="s">
        <v>169</v>
      </c>
      <c r="F736" s="4" t="s">
        <v>171</v>
      </c>
      <c r="G736">
        <v>0</v>
      </c>
      <c r="H736" t="s">
        <v>164</v>
      </c>
      <c r="I736">
        <v>628</v>
      </c>
      <c r="J736">
        <v>17</v>
      </c>
      <c r="K736" t="s">
        <v>84</v>
      </c>
      <c r="L736" t="s">
        <v>124</v>
      </c>
      <c r="M736">
        <v>17</v>
      </c>
      <c r="N736">
        <v>9</v>
      </c>
      <c r="O736">
        <v>0</v>
      </c>
      <c r="P736">
        <v>5</v>
      </c>
      <c r="Q736">
        <v>44</v>
      </c>
      <c r="R736">
        <v>0</v>
      </c>
      <c r="S736">
        <v>0</v>
      </c>
      <c r="T736">
        <v>21</v>
      </c>
      <c r="U736">
        <v>16</v>
      </c>
      <c r="V736">
        <v>0</v>
      </c>
      <c r="W736">
        <v>21</v>
      </c>
      <c r="X736">
        <v>64</v>
      </c>
      <c r="Y736">
        <v>33</v>
      </c>
      <c r="Z736">
        <v>0</v>
      </c>
      <c r="AA736">
        <v>12</v>
      </c>
      <c r="AB736">
        <v>66</v>
      </c>
      <c r="AC736">
        <v>45.5</v>
      </c>
      <c r="AD736">
        <v>42</v>
      </c>
      <c r="AE736">
        <v>0</v>
      </c>
      <c r="AF736">
        <v>0</v>
      </c>
      <c r="AG736">
        <v>0</v>
      </c>
      <c r="AH736">
        <v>19</v>
      </c>
      <c r="AI736">
        <v>17</v>
      </c>
      <c r="AJ736">
        <v>40</v>
      </c>
      <c r="AK736">
        <v>0</v>
      </c>
      <c r="AL736">
        <v>6</v>
      </c>
      <c r="AM736">
        <v>395.75</v>
      </c>
      <c r="AN736">
        <v>0</v>
      </c>
      <c r="AO736">
        <v>131</v>
      </c>
      <c r="AP736">
        <v>45</v>
      </c>
      <c r="AQ736">
        <v>0</v>
      </c>
      <c r="AR736">
        <v>0</v>
      </c>
      <c r="AS736">
        <v>10</v>
      </c>
      <c r="AT736">
        <v>20</v>
      </c>
      <c r="AU736">
        <v>0</v>
      </c>
      <c r="AV736">
        <v>39</v>
      </c>
      <c r="AW736">
        <v>11</v>
      </c>
      <c r="AX736">
        <v>0</v>
      </c>
      <c r="AY736">
        <v>10</v>
      </c>
      <c r="AZ736">
        <v>5</v>
      </c>
      <c r="BA736">
        <v>13</v>
      </c>
      <c r="BB736">
        <v>23</v>
      </c>
      <c r="BC736">
        <v>16</v>
      </c>
      <c r="BD736">
        <v>66.75</v>
      </c>
      <c r="BE736">
        <v>0</v>
      </c>
      <c r="BF736">
        <v>57</v>
      </c>
      <c r="BG736">
        <v>0</v>
      </c>
      <c r="BH736">
        <v>0</v>
      </c>
      <c r="BI736">
        <v>81</v>
      </c>
      <c r="BJ736">
        <v>0</v>
      </c>
      <c r="BK736">
        <v>0</v>
      </c>
      <c r="BL736">
        <v>21</v>
      </c>
      <c r="BM736">
        <v>0</v>
      </c>
      <c r="BN736">
        <v>14</v>
      </c>
      <c r="BO736">
        <v>61</v>
      </c>
      <c r="BP736">
        <v>38</v>
      </c>
      <c r="BQ736">
        <v>15</v>
      </c>
      <c r="BR736">
        <v>16</v>
      </c>
      <c r="BS736">
        <v>0</v>
      </c>
      <c r="BT736">
        <v>1</v>
      </c>
      <c r="BU736">
        <v>0</v>
      </c>
      <c r="BV736">
        <v>0</v>
      </c>
      <c r="BW736">
        <v>37.5</v>
      </c>
      <c r="BX736">
        <v>0</v>
      </c>
      <c r="BY736">
        <v>1604.5</v>
      </c>
    </row>
    <row r="737" spans="1:77" hidden="1" x14ac:dyDescent="0.25">
      <c r="A737" t="str">
        <f t="shared" si="22"/>
        <v>201233 Egészségügyi foglalkozásokI8 Főiskola</v>
      </c>
      <c r="B737" t="str">
        <f t="shared" si="23"/>
        <v>201233 Egészségügyi foglalkozásokI8 Főiskola</v>
      </c>
      <c r="C737">
        <v>5350</v>
      </c>
      <c r="D737" t="s">
        <v>168</v>
      </c>
      <c r="E737" t="s">
        <v>169</v>
      </c>
      <c r="F737" s="4" t="s">
        <v>171</v>
      </c>
      <c r="G737">
        <v>0</v>
      </c>
      <c r="H737" t="s">
        <v>164</v>
      </c>
      <c r="I737">
        <v>629</v>
      </c>
      <c r="J737">
        <v>18</v>
      </c>
      <c r="K737" t="s">
        <v>85</v>
      </c>
      <c r="L737" t="s">
        <v>125</v>
      </c>
      <c r="M737">
        <v>66.5</v>
      </c>
      <c r="N737">
        <v>0</v>
      </c>
      <c r="O737">
        <v>0</v>
      </c>
      <c r="P737">
        <v>0</v>
      </c>
      <c r="Q737">
        <v>0</v>
      </c>
      <c r="R737">
        <v>0</v>
      </c>
      <c r="S737">
        <v>0</v>
      </c>
      <c r="T737">
        <v>0</v>
      </c>
      <c r="U737">
        <v>5</v>
      </c>
      <c r="V737">
        <v>0</v>
      </c>
      <c r="W737">
        <v>5</v>
      </c>
      <c r="X737">
        <v>21</v>
      </c>
      <c r="Y737">
        <v>1</v>
      </c>
      <c r="Z737">
        <v>0</v>
      </c>
      <c r="AA737">
        <v>0</v>
      </c>
      <c r="AB737">
        <v>9</v>
      </c>
      <c r="AC737">
        <v>10</v>
      </c>
      <c r="AD737">
        <v>0</v>
      </c>
      <c r="AE737">
        <v>0</v>
      </c>
      <c r="AF737">
        <v>0</v>
      </c>
      <c r="AG737">
        <v>10.5</v>
      </c>
      <c r="AH737">
        <v>26</v>
      </c>
      <c r="AI737">
        <v>0</v>
      </c>
      <c r="AJ737">
        <v>0</v>
      </c>
      <c r="AK737">
        <v>0</v>
      </c>
      <c r="AL737">
        <v>0</v>
      </c>
      <c r="AM737">
        <v>73</v>
      </c>
      <c r="AN737">
        <v>18.75</v>
      </c>
      <c r="AO737">
        <v>121</v>
      </c>
      <c r="AP737">
        <v>1112</v>
      </c>
      <c r="AQ737">
        <v>17</v>
      </c>
      <c r="AR737">
        <v>6</v>
      </c>
      <c r="AS737">
        <v>0</v>
      </c>
      <c r="AT737">
        <v>20</v>
      </c>
      <c r="AU737">
        <v>0</v>
      </c>
      <c r="AV737">
        <v>26</v>
      </c>
      <c r="AW737">
        <v>5</v>
      </c>
      <c r="AX737">
        <v>11</v>
      </c>
      <c r="AY737">
        <v>0</v>
      </c>
      <c r="AZ737">
        <v>0</v>
      </c>
      <c r="BA737">
        <v>2.5</v>
      </c>
      <c r="BB737">
        <v>0</v>
      </c>
      <c r="BC737">
        <v>17</v>
      </c>
      <c r="BD737">
        <v>24.5</v>
      </c>
      <c r="BE737">
        <v>0</v>
      </c>
      <c r="BF737">
        <v>45.75</v>
      </c>
      <c r="BG737">
        <v>30</v>
      </c>
      <c r="BH737">
        <v>43.5</v>
      </c>
      <c r="BI737">
        <v>0</v>
      </c>
      <c r="BJ737">
        <v>50</v>
      </c>
      <c r="BK737">
        <v>0</v>
      </c>
      <c r="BL737">
        <v>4.75</v>
      </c>
      <c r="BM737">
        <v>8</v>
      </c>
      <c r="BN737">
        <v>71.75</v>
      </c>
      <c r="BO737">
        <v>235</v>
      </c>
      <c r="BP737">
        <v>493</v>
      </c>
      <c r="BQ737">
        <v>3590.5</v>
      </c>
      <c r="BR737">
        <v>231</v>
      </c>
      <c r="BS737">
        <v>16.75</v>
      </c>
      <c r="BT737">
        <v>16.25</v>
      </c>
      <c r="BU737">
        <v>1</v>
      </c>
      <c r="BV737">
        <v>0</v>
      </c>
      <c r="BW737">
        <v>41</v>
      </c>
      <c r="BX737">
        <v>0</v>
      </c>
      <c r="BY737">
        <v>6486</v>
      </c>
    </row>
    <row r="738" spans="1:77" hidden="1" x14ac:dyDescent="0.25">
      <c r="A738" t="str">
        <f t="shared" si="22"/>
        <v>201234 Oktatási asszisztensekI8 Főiskola</v>
      </c>
      <c r="B738" t="str">
        <f t="shared" si="23"/>
        <v>201234 Oktatási asszisztensekI8 Főiskola</v>
      </c>
      <c r="C738">
        <v>5351</v>
      </c>
      <c r="D738" t="s">
        <v>168</v>
      </c>
      <c r="E738" t="s">
        <v>169</v>
      </c>
      <c r="F738" s="4" t="s">
        <v>171</v>
      </c>
      <c r="G738">
        <v>0</v>
      </c>
      <c r="H738" t="s">
        <v>164</v>
      </c>
      <c r="I738">
        <v>630</v>
      </c>
      <c r="J738">
        <v>19</v>
      </c>
      <c r="K738" t="s">
        <v>86</v>
      </c>
      <c r="L738" t="s">
        <v>126</v>
      </c>
      <c r="M738">
        <v>0</v>
      </c>
      <c r="N738">
        <v>0</v>
      </c>
      <c r="O738">
        <v>0</v>
      </c>
      <c r="P738">
        <v>0</v>
      </c>
      <c r="Q738">
        <v>0</v>
      </c>
      <c r="R738">
        <v>0</v>
      </c>
      <c r="S738">
        <v>0</v>
      </c>
      <c r="T738">
        <v>0</v>
      </c>
      <c r="U738">
        <v>0</v>
      </c>
      <c r="V738">
        <v>0</v>
      </c>
      <c r="W738">
        <v>0</v>
      </c>
      <c r="X738">
        <v>0</v>
      </c>
      <c r="Y738">
        <v>0</v>
      </c>
      <c r="Z738">
        <v>0</v>
      </c>
      <c r="AA738">
        <v>0</v>
      </c>
      <c r="AB738">
        <v>0</v>
      </c>
      <c r="AC738">
        <v>0</v>
      </c>
      <c r="AD738">
        <v>0</v>
      </c>
      <c r="AE738">
        <v>0</v>
      </c>
      <c r="AF738">
        <v>0</v>
      </c>
      <c r="AG738">
        <v>0</v>
      </c>
      <c r="AH738">
        <v>0</v>
      </c>
      <c r="AI738">
        <v>0</v>
      </c>
      <c r="AJ738">
        <v>0</v>
      </c>
      <c r="AK738">
        <v>0</v>
      </c>
      <c r="AL738">
        <v>0</v>
      </c>
      <c r="AM738">
        <v>7</v>
      </c>
      <c r="AN738">
        <v>0</v>
      </c>
      <c r="AO738">
        <v>21</v>
      </c>
      <c r="AP738">
        <v>0</v>
      </c>
      <c r="AQ738">
        <v>0</v>
      </c>
      <c r="AR738">
        <v>0</v>
      </c>
      <c r="AS738">
        <v>0</v>
      </c>
      <c r="AT738">
        <v>6</v>
      </c>
      <c r="AU738">
        <v>0</v>
      </c>
      <c r="AV738">
        <v>37</v>
      </c>
      <c r="AW738">
        <v>0</v>
      </c>
      <c r="AX738">
        <v>0</v>
      </c>
      <c r="AY738">
        <v>0</v>
      </c>
      <c r="AZ738">
        <v>0</v>
      </c>
      <c r="BA738">
        <v>0</v>
      </c>
      <c r="BB738">
        <v>0</v>
      </c>
      <c r="BC738">
        <v>0</v>
      </c>
      <c r="BD738">
        <v>17</v>
      </c>
      <c r="BE738">
        <v>0</v>
      </c>
      <c r="BF738">
        <v>6</v>
      </c>
      <c r="BG738">
        <v>0</v>
      </c>
      <c r="BH738">
        <v>0</v>
      </c>
      <c r="BI738">
        <v>0</v>
      </c>
      <c r="BJ738">
        <v>0</v>
      </c>
      <c r="BK738">
        <v>0</v>
      </c>
      <c r="BL738">
        <v>0</v>
      </c>
      <c r="BM738">
        <v>0</v>
      </c>
      <c r="BN738">
        <v>0</v>
      </c>
      <c r="BO738">
        <v>90</v>
      </c>
      <c r="BP738">
        <v>1186.25</v>
      </c>
      <c r="BQ738">
        <v>8</v>
      </c>
      <c r="BR738">
        <v>292.5</v>
      </c>
      <c r="BS738">
        <v>6</v>
      </c>
      <c r="BT738">
        <v>2</v>
      </c>
      <c r="BU738">
        <v>6</v>
      </c>
      <c r="BV738">
        <v>0</v>
      </c>
      <c r="BW738">
        <v>0</v>
      </c>
      <c r="BX738">
        <v>0</v>
      </c>
      <c r="BY738">
        <v>1684.75</v>
      </c>
    </row>
    <row r="739" spans="1:77" hidden="1" x14ac:dyDescent="0.25">
      <c r="A739" t="str">
        <f t="shared" si="22"/>
        <v>201235 Szociális gondozási és munkaerő-piaci szolgáltatási foglalkozásokI8 Főiskola</v>
      </c>
      <c r="B739" t="str">
        <f t="shared" si="23"/>
        <v>201235 Szociális gondozási és munkaerő-piaci szolgáltatási foglalkozásokI8 Főiskola</v>
      </c>
      <c r="C739">
        <v>5352</v>
      </c>
      <c r="D739" t="s">
        <v>168</v>
      </c>
      <c r="E739" t="s">
        <v>169</v>
      </c>
      <c r="F739" s="4" t="s">
        <v>171</v>
      </c>
      <c r="G739">
        <v>0</v>
      </c>
      <c r="H739" t="s">
        <v>164</v>
      </c>
      <c r="I739">
        <v>631</v>
      </c>
      <c r="J739">
        <v>20</v>
      </c>
      <c r="K739" t="s">
        <v>87</v>
      </c>
      <c r="L739" t="s">
        <v>127</v>
      </c>
      <c r="M739">
        <v>0</v>
      </c>
      <c r="N739">
        <v>0</v>
      </c>
      <c r="O739">
        <v>0</v>
      </c>
      <c r="P739">
        <v>0</v>
      </c>
      <c r="Q739">
        <v>0</v>
      </c>
      <c r="R739">
        <v>0</v>
      </c>
      <c r="S739">
        <v>0</v>
      </c>
      <c r="T739">
        <v>0</v>
      </c>
      <c r="U739">
        <v>0</v>
      </c>
      <c r="V739">
        <v>0</v>
      </c>
      <c r="W739">
        <v>0</v>
      </c>
      <c r="X739">
        <v>0</v>
      </c>
      <c r="Y739">
        <v>0</v>
      </c>
      <c r="Z739">
        <v>0</v>
      </c>
      <c r="AA739">
        <v>0</v>
      </c>
      <c r="AB739">
        <v>0</v>
      </c>
      <c r="AC739">
        <v>0</v>
      </c>
      <c r="AD739">
        <v>0</v>
      </c>
      <c r="AE739">
        <v>0</v>
      </c>
      <c r="AF739">
        <v>0</v>
      </c>
      <c r="AG739">
        <v>0</v>
      </c>
      <c r="AH739">
        <v>13</v>
      </c>
      <c r="AI739">
        <v>0</v>
      </c>
      <c r="AJ739">
        <v>0</v>
      </c>
      <c r="AK739">
        <v>0</v>
      </c>
      <c r="AL739">
        <v>0</v>
      </c>
      <c r="AM739">
        <v>0</v>
      </c>
      <c r="AN739">
        <v>0</v>
      </c>
      <c r="AO739">
        <v>0</v>
      </c>
      <c r="AP739">
        <v>0</v>
      </c>
      <c r="AQ739">
        <v>0</v>
      </c>
      <c r="AR739">
        <v>0</v>
      </c>
      <c r="AS739">
        <v>0</v>
      </c>
      <c r="AT739">
        <v>0</v>
      </c>
      <c r="AU739">
        <v>0</v>
      </c>
      <c r="AV739">
        <v>5</v>
      </c>
      <c r="AW739">
        <v>0</v>
      </c>
      <c r="AX739">
        <v>0</v>
      </c>
      <c r="AY739">
        <v>0</v>
      </c>
      <c r="AZ739">
        <v>12</v>
      </c>
      <c r="BA739">
        <v>0</v>
      </c>
      <c r="BB739">
        <v>0</v>
      </c>
      <c r="BC739">
        <v>0</v>
      </c>
      <c r="BD739">
        <v>0</v>
      </c>
      <c r="BE739">
        <v>0</v>
      </c>
      <c r="BF739">
        <v>3</v>
      </c>
      <c r="BG739">
        <v>0</v>
      </c>
      <c r="BH739">
        <v>49</v>
      </c>
      <c r="BI739">
        <v>0</v>
      </c>
      <c r="BJ739">
        <v>47</v>
      </c>
      <c r="BK739">
        <v>0</v>
      </c>
      <c r="BL739">
        <v>53</v>
      </c>
      <c r="BM739">
        <v>0</v>
      </c>
      <c r="BN739">
        <v>27</v>
      </c>
      <c r="BO739">
        <v>1421</v>
      </c>
      <c r="BP739">
        <v>459.75</v>
      </c>
      <c r="BQ739">
        <v>110</v>
      </c>
      <c r="BR739">
        <v>2639.5</v>
      </c>
      <c r="BS739">
        <v>5</v>
      </c>
      <c r="BT739">
        <v>3</v>
      </c>
      <c r="BU739">
        <v>63</v>
      </c>
      <c r="BV739">
        <v>0</v>
      </c>
      <c r="BW739">
        <v>0</v>
      </c>
      <c r="BX739">
        <v>0</v>
      </c>
      <c r="BY739">
        <v>4910.25</v>
      </c>
    </row>
    <row r="740" spans="1:77" hidden="1" x14ac:dyDescent="0.25">
      <c r="A740" t="str">
        <f t="shared" si="22"/>
        <v>201236 Üzleti jellegű szolgáltatások ügyintézői, hatósági ügyintézők, ügynökökI8 Főiskola</v>
      </c>
      <c r="B740" t="str">
        <f t="shared" si="23"/>
        <v>201236 Üzleti jellegű szolgáltatások ügyintézői, hatósági ügyintézők, ügynökökI8 Főiskola</v>
      </c>
      <c r="C740">
        <v>5353</v>
      </c>
      <c r="D740" t="s">
        <v>168</v>
      </c>
      <c r="E740" t="s">
        <v>169</v>
      </c>
      <c r="F740" s="4" t="s">
        <v>171</v>
      </c>
      <c r="G740">
        <v>0</v>
      </c>
      <c r="H740" t="s">
        <v>164</v>
      </c>
      <c r="I740">
        <v>632</v>
      </c>
      <c r="J740">
        <v>21</v>
      </c>
      <c r="K740" t="s">
        <v>88</v>
      </c>
      <c r="L740" t="s">
        <v>128</v>
      </c>
      <c r="M740">
        <v>322.8</v>
      </c>
      <c r="N740">
        <v>56</v>
      </c>
      <c r="O740">
        <v>16</v>
      </c>
      <c r="P740">
        <v>70</v>
      </c>
      <c r="Q740">
        <v>875.1</v>
      </c>
      <c r="R740">
        <v>328.5</v>
      </c>
      <c r="S740">
        <v>51</v>
      </c>
      <c r="T740">
        <v>107</v>
      </c>
      <c r="U740">
        <v>153</v>
      </c>
      <c r="V740">
        <v>86</v>
      </c>
      <c r="W740">
        <v>133</v>
      </c>
      <c r="X740">
        <v>181</v>
      </c>
      <c r="Y740">
        <v>417.8</v>
      </c>
      <c r="Z740">
        <v>263</v>
      </c>
      <c r="AA740">
        <v>127</v>
      </c>
      <c r="AB740">
        <v>328.6</v>
      </c>
      <c r="AC740">
        <v>770.5</v>
      </c>
      <c r="AD740">
        <v>317.5</v>
      </c>
      <c r="AE740">
        <v>526.6</v>
      </c>
      <c r="AF740">
        <v>487</v>
      </c>
      <c r="AG740">
        <v>83</v>
      </c>
      <c r="AH740">
        <v>209.5</v>
      </c>
      <c r="AI740">
        <v>108.5</v>
      </c>
      <c r="AJ740">
        <v>586.1</v>
      </c>
      <c r="AK740">
        <v>125.5</v>
      </c>
      <c r="AL740">
        <v>164</v>
      </c>
      <c r="AM740">
        <v>770.5</v>
      </c>
      <c r="AN740">
        <v>833.9</v>
      </c>
      <c r="AO740">
        <v>5477.8</v>
      </c>
      <c r="AP740">
        <v>1157.2</v>
      </c>
      <c r="AQ740">
        <v>436</v>
      </c>
      <c r="AR740">
        <v>52</v>
      </c>
      <c r="AS740">
        <v>155</v>
      </c>
      <c r="AT740">
        <v>835.2</v>
      </c>
      <c r="AU740">
        <v>445</v>
      </c>
      <c r="AV740">
        <v>479</v>
      </c>
      <c r="AW740">
        <v>277</v>
      </c>
      <c r="AX740">
        <v>109</v>
      </c>
      <c r="AY740">
        <v>349</v>
      </c>
      <c r="AZ740">
        <v>790.5</v>
      </c>
      <c r="BA740">
        <v>4152.25</v>
      </c>
      <c r="BB740">
        <v>1944.5</v>
      </c>
      <c r="BC740">
        <v>1169</v>
      </c>
      <c r="BD740">
        <v>925.8</v>
      </c>
      <c r="BE740">
        <v>0</v>
      </c>
      <c r="BF740">
        <v>2074.15</v>
      </c>
      <c r="BG740">
        <v>406</v>
      </c>
      <c r="BH740">
        <v>204.9</v>
      </c>
      <c r="BI740">
        <v>655</v>
      </c>
      <c r="BJ740">
        <v>228.5</v>
      </c>
      <c r="BK740">
        <v>255</v>
      </c>
      <c r="BL740">
        <v>313</v>
      </c>
      <c r="BM740">
        <v>160</v>
      </c>
      <c r="BN740">
        <v>773.25</v>
      </c>
      <c r="BO740">
        <v>8636</v>
      </c>
      <c r="BP740">
        <v>1362.7</v>
      </c>
      <c r="BQ740">
        <v>339.3</v>
      </c>
      <c r="BR740">
        <v>278</v>
      </c>
      <c r="BS740">
        <v>124</v>
      </c>
      <c r="BT740">
        <v>67.5</v>
      </c>
      <c r="BU740">
        <v>36.549999999999997</v>
      </c>
      <c r="BV740">
        <v>26</v>
      </c>
      <c r="BW740">
        <v>87.5</v>
      </c>
      <c r="BX740">
        <v>0</v>
      </c>
      <c r="BY740">
        <v>43280.000000000007</v>
      </c>
    </row>
    <row r="741" spans="1:77" hidden="1" x14ac:dyDescent="0.25">
      <c r="A741" t="str">
        <f t="shared" si="22"/>
        <v>201237 Művészeti, kulturális, sport- és vallási foglalkozásokI8 Főiskola</v>
      </c>
      <c r="B741" t="str">
        <f t="shared" si="23"/>
        <v>201237 Művészeti, kulturális, sport- és vallási foglalkozásokI8 Főiskola</v>
      </c>
      <c r="C741">
        <v>5354</v>
      </c>
      <c r="D741" t="s">
        <v>168</v>
      </c>
      <c r="E741" t="s">
        <v>169</v>
      </c>
      <c r="F741" s="4" t="s">
        <v>171</v>
      </c>
      <c r="G741">
        <v>0</v>
      </c>
      <c r="H741" t="s">
        <v>164</v>
      </c>
      <c r="I741">
        <v>633</v>
      </c>
      <c r="J741">
        <v>22</v>
      </c>
      <c r="K741" t="s">
        <v>89</v>
      </c>
      <c r="L741" t="s">
        <v>129</v>
      </c>
      <c r="M741">
        <v>0</v>
      </c>
      <c r="N741">
        <v>0</v>
      </c>
      <c r="O741">
        <v>0</v>
      </c>
      <c r="P741">
        <v>0</v>
      </c>
      <c r="Q741">
        <v>0</v>
      </c>
      <c r="R741">
        <v>0</v>
      </c>
      <c r="S741">
        <v>0</v>
      </c>
      <c r="T741">
        <v>0</v>
      </c>
      <c r="U741">
        <v>0</v>
      </c>
      <c r="V741">
        <v>0</v>
      </c>
      <c r="W741">
        <v>0</v>
      </c>
      <c r="X741">
        <v>0</v>
      </c>
      <c r="Y741">
        <v>0</v>
      </c>
      <c r="Z741">
        <v>0</v>
      </c>
      <c r="AA741">
        <v>0</v>
      </c>
      <c r="AB741">
        <v>0</v>
      </c>
      <c r="AC741">
        <v>0</v>
      </c>
      <c r="AD741">
        <v>0</v>
      </c>
      <c r="AE741">
        <v>11</v>
      </c>
      <c r="AF741">
        <v>0</v>
      </c>
      <c r="AG741">
        <v>0</v>
      </c>
      <c r="AH741">
        <v>0</v>
      </c>
      <c r="AI741">
        <v>0</v>
      </c>
      <c r="AJ741">
        <v>0</v>
      </c>
      <c r="AK741">
        <v>0</v>
      </c>
      <c r="AL741">
        <v>0</v>
      </c>
      <c r="AM741">
        <v>0</v>
      </c>
      <c r="AN741">
        <v>0</v>
      </c>
      <c r="AO741">
        <v>45.5</v>
      </c>
      <c r="AP741">
        <v>38</v>
      </c>
      <c r="AQ741">
        <v>0</v>
      </c>
      <c r="AR741">
        <v>0</v>
      </c>
      <c r="AS741">
        <v>0</v>
      </c>
      <c r="AT741">
        <v>0</v>
      </c>
      <c r="AU741">
        <v>0</v>
      </c>
      <c r="AV741">
        <v>43</v>
      </c>
      <c r="AW741">
        <v>56</v>
      </c>
      <c r="AX741">
        <v>136.5</v>
      </c>
      <c r="AY741">
        <v>21</v>
      </c>
      <c r="AZ741">
        <v>30</v>
      </c>
      <c r="BA741">
        <v>0</v>
      </c>
      <c r="BB741">
        <v>0</v>
      </c>
      <c r="BC741">
        <v>0</v>
      </c>
      <c r="BD741">
        <v>20</v>
      </c>
      <c r="BE741">
        <v>0</v>
      </c>
      <c r="BF741">
        <v>23.666666666666664</v>
      </c>
      <c r="BG741">
        <v>0</v>
      </c>
      <c r="BH741">
        <v>0</v>
      </c>
      <c r="BI741">
        <v>11</v>
      </c>
      <c r="BJ741">
        <v>27.5</v>
      </c>
      <c r="BK741">
        <v>0</v>
      </c>
      <c r="BL741">
        <v>0</v>
      </c>
      <c r="BM741">
        <v>0</v>
      </c>
      <c r="BN741">
        <v>15.666666666666666</v>
      </c>
      <c r="BO741">
        <v>55</v>
      </c>
      <c r="BP741">
        <v>82</v>
      </c>
      <c r="BQ741">
        <v>10</v>
      </c>
      <c r="BR741">
        <v>1</v>
      </c>
      <c r="BS741">
        <v>334</v>
      </c>
      <c r="BT741">
        <v>209</v>
      </c>
      <c r="BU741">
        <v>92.5</v>
      </c>
      <c r="BV741">
        <v>0</v>
      </c>
      <c r="BW741">
        <v>70</v>
      </c>
      <c r="BX741">
        <v>0</v>
      </c>
      <c r="BY741">
        <v>1332.3333333333335</v>
      </c>
    </row>
    <row r="742" spans="1:77" hidden="1" x14ac:dyDescent="0.25">
      <c r="A742" t="str">
        <f t="shared" si="22"/>
        <v>201239 Egyéb ügyintézőkI8 Főiskola</v>
      </c>
      <c r="B742" t="str">
        <f t="shared" si="23"/>
        <v>201239 Egyéb ügyintézőkI8 Főiskola</v>
      </c>
      <c r="C742">
        <v>5355</v>
      </c>
      <c r="D742" t="s">
        <v>168</v>
      </c>
      <c r="E742" t="s">
        <v>169</v>
      </c>
      <c r="F742" s="4" t="s">
        <v>171</v>
      </c>
      <c r="G742">
        <v>0</v>
      </c>
      <c r="H742" t="s">
        <v>164</v>
      </c>
      <c r="I742">
        <v>634</v>
      </c>
      <c r="J742">
        <v>23</v>
      </c>
      <c r="K742" t="s">
        <v>90</v>
      </c>
      <c r="L742" t="s">
        <v>91</v>
      </c>
      <c r="M742">
        <v>21.2</v>
      </c>
      <c r="N742">
        <v>0</v>
      </c>
      <c r="O742">
        <v>0</v>
      </c>
      <c r="P742">
        <v>32</v>
      </c>
      <c r="Q742">
        <v>39.9</v>
      </c>
      <c r="R742">
        <v>45</v>
      </c>
      <c r="S742">
        <v>0</v>
      </c>
      <c r="T742">
        <v>39</v>
      </c>
      <c r="U742">
        <v>37.5</v>
      </c>
      <c r="V742">
        <v>64</v>
      </c>
      <c r="W742">
        <v>9</v>
      </c>
      <c r="X742">
        <v>1</v>
      </c>
      <c r="Y742">
        <v>161.69999999999999</v>
      </c>
      <c r="Z742">
        <v>54</v>
      </c>
      <c r="AA742">
        <v>34</v>
      </c>
      <c r="AB742">
        <v>87.4</v>
      </c>
      <c r="AC742">
        <v>261</v>
      </c>
      <c r="AD742">
        <v>59</v>
      </c>
      <c r="AE742">
        <v>88.9</v>
      </c>
      <c r="AF742">
        <v>92</v>
      </c>
      <c r="AG742">
        <v>8</v>
      </c>
      <c r="AH742">
        <v>60</v>
      </c>
      <c r="AI742">
        <v>29</v>
      </c>
      <c r="AJ742">
        <v>116.9</v>
      </c>
      <c r="AK742">
        <v>45</v>
      </c>
      <c r="AL742">
        <v>98</v>
      </c>
      <c r="AM742">
        <v>291.5</v>
      </c>
      <c r="AN742">
        <v>135.6</v>
      </c>
      <c r="AO742">
        <v>493.2</v>
      </c>
      <c r="AP742">
        <v>454.8</v>
      </c>
      <c r="AQ742">
        <v>230.5</v>
      </c>
      <c r="AR742">
        <v>11</v>
      </c>
      <c r="AS742">
        <v>57</v>
      </c>
      <c r="AT742">
        <v>236.8</v>
      </c>
      <c r="AU742">
        <v>21</v>
      </c>
      <c r="AV742">
        <v>54</v>
      </c>
      <c r="AW742">
        <v>140.5</v>
      </c>
      <c r="AX742">
        <v>56</v>
      </c>
      <c r="AY742">
        <v>438</v>
      </c>
      <c r="AZ742">
        <v>217.5</v>
      </c>
      <c r="BA742">
        <v>534.5</v>
      </c>
      <c r="BB742">
        <v>227</v>
      </c>
      <c r="BC742">
        <v>66</v>
      </c>
      <c r="BD742">
        <v>300.2</v>
      </c>
      <c r="BE742">
        <v>0</v>
      </c>
      <c r="BF742">
        <v>247.1</v>
      </c>
      <c r="BG742">
        <v>114</v>
      </c>
      <c r="BH742">
        <v>81.099999999999994</v>
      </c>
      <c r="BI742">
        <v>101.5</v>
      </c>
      <c r="BJ742">
        <v>65</v>
      </c>
      <c r="BK742">
        <v>5</v>
      </c>
      <c r="BL742">
        <v>85</v>
      </c>
      <c r="BM742">
        <v>1</v>
      </c>
      <c r="BN742">
        <v>309.5</v>
      </c>
      <c r="BO742">
        <v>4836</v>
      </c>
      <c r="BP742">
        <v>1021.8</v>
      </c>
      <c r="BQ742">
        <v>118.2</v>
      </c>
      <c r="BR742">
        <v>108</v>
      </c>
      <c r="BS742">
        <v>41</v>
      </c>
      <c r="BT742">
        <v>30</v>
      </c>
      <c r="BU742">
        <v>76.2</v>
      </c>
      <c r="BV742">
        <v>3</v>
      </c>
      <c r="BW742">
        <v>37.5</v>
      </c>
      <c r="BX742">
        <v>0</v>
      </c>
      <c r="BY742">
        <v>12729.5</v>
      </c>
    </row>
    <row r="743" spans="1:77" hidden="1" x14ac:dyDescent="0.25">
      <c r="A743" t="str">
        <f t="shared" si="22"/>
        <v>201241 Irodai, ügyviteli foglalkozásokI8 Főiskola</v>
      </c>
      <c r="B743" t="str">
        <f t="shared" si="23"/>
        <v>201241 Irodai, ügyviteli foglalkozásokI8 Főiskola</v>
      </c>
      <c r="C743">
        <v>5356</v>
      </c>
      <c r="D743" t="s">
        <v>168</v>
      </c>
      <c r="E743" t="s">
        <v>169</v>
      </c>
      <c r="F743" s="4" t="s">
        <v>171</v>
      </c>
      <c r="G743">
        <v>0</v>
      </c>
      <c r="H743" t="s">
        <v>164</v>
      </c>
      <c r="I743">
        <v>635</v>
      </c>
      <c r="J743">
        <v>24</v>
      </c>
      <c r="K743" t="s">
        <v>92</v>
      </c>
      <c r="L743" t="s">
        <v>130</v>
      </c>
      <c r="M743">
        <v>354.75</v>
      </c>
      <c r="N743">
        <v>73</v>
      </c>
      <c r="O743">
        <v>15</v>
      </c>
      <c r="P743">
        <v>32</v>
      </c>
      <c r="Q743">
        <v>371.5</v>
      </c>
      <c r="R743">
        <v>80</v>
      </c>
      <c r="S743">
        <v>80</v>
      </c>
      <c r="T743">
        <v>18</v>
      </c>
      <c r="U743">
        <v>108</v>
      </c>
      <c r="V743">
        <v>68</v>
      </c>
      <c r="W743">
        <v>51</v>
      </c>
      <c r="X743">
        <v>82</v>
      </c>
      <c r="Y743">
        <v>161</v>
      </c>
      <c r="Z743">
        <v>103</v>
      </c>
      <c r="AA743">
        <v>45.5</v>
      </c>
      <c r="AB743">
        <v>412</v>
      </c>
      <c r="AC743">
        <v>560</v>
      </c>
      <c r="AD743">
        <v>38</v>
      </c>
      <c r="AE743">
        <v>216</v>
      </c>
      <c r="AF743">
        <v>218.5</v>
      </c>
      <c r="AG743">
        <v>24</v>
      </c>
      <c r="AH743">
        <v>111</v>
      </c>
      <c r="AI743">
        <v>31</v>
      </c>
      <c r="AJ743">
        <v>103</v>
      </c>
      <c r="AK743">
        <v>60</v>
      </c>
      <c r="AL743">
        <v>191.5</v>
      </c>
      <c r="AM743">
        <v>786</v>
      </c>
      <c r="AN743">
        <v>498.25</v>
      </c>
      <c r="AO743">
        <v>1619.75</v>
      </c>
      <c r="AP743">
        <v>412.5</v>
      </c>
      <c r="AQ743">
        <v>389.5</v>
      </c>
      <c r="AR743">
        <v>49</v>
      </c>
      <c r="AS743">
        <v>46</v>
      </c>
      <c r="AT743">
        <v>357.5</v>
      </c>
      <c r="AU743">
        <v>153</v>
      </c>
      <c r="AV743">
        <v>152.5</v>
      </c>
      <c r="AW743">
        <v>119.5</v>
      </c>
      <c r="AX743">
        <v>164.75</v>
      </c>
      <c r="AY743">
        <v>53</v>
      </c>
      <c r="AZ743">
        <v>745</v>
      </c>
      <c r="BA743">
        <v>352.25</v>
      </c>
      <c r="BB743">
        <v>120.75</v>
      </c>
      <c r="BC743">
        <v>72</v>
      </c>
      <c r="BD743">
        <v>644</v>
      </c>
      <c r="BE743">
        <v>0</v>
      </c>
      <c r="BF743">
        <v>3394.25</v>
      </c>
      <c r="BG743">
        <v>428</v>
      </c>
      <c r="BH743">
        <v>19</v>
      </c>
      <c r="BI743">
        <v>105.5</v>
      </c>
      <c r="BJ743">
        <v>102</v>
      </c>
      <c r="BK743">
        <v>236</v>
      </c>
      <c r="BL743">
        <v>316.25</v>
      </c>
      <c r="BM743">
        <v>95</v>
      </c>
      <c r="BN743">
        <v>341.75</v>
      </c>
      <c r="BO743">
        <v>813</v>
      </c>
      <c r="BP743">
        <v>671.5</v>
      </c>
      <c r="BQ743">
        <v>259</v>
      </c>
      <c r="BR743">
        <v>33.25</v>
      </c>
      <c r="BS743">
        <v>97.25</v>
      </c>
      <c r="BT743">
        <v>23.25</v>
      </c>
      <c r="BU743">
        <v>15.75</v>
      </c>
      <c r="BV743">
        <v>11</v>
      </c>
      <c r="BW743">
        <v>29</v>
      </c>
      <c r="BX743">
        <v>0</v>
      </c>
      <c r="BY743">
        <v>17333.75</v>
      </c>
    </row>
    <row r="744" spans="1:77" hidden="1" x14ac:dyDescent="0.25">
      <c r="A744" t="str">
        <f t="shared" si="22"/>
        <v>201242 Ügyfélkapcsolati foglalkozásokI8 Főiskola</v>
      </c>
      <c r="B744" t="str">
        <f t="shared" si="23"/>
        <v>201242 Ügyfélkapcsolati foglalkozásokI8 Főiskola</v>
      </c>
      <c r="C744">
        <v>5357</v>
      </c>
      <c r="D744" t="s">
        <v>168</v>
      </c>
      <c r="E744" t="s">
        <v>169</v>
      </c>
      <c r="F744" s="4" t="s">
        <v>171</v>
      </c>
      <c r="G744">
        <v>0</v>
      </c>
      <c r="H744" t="s">
        <v>164</v>
      </c>
      <c r="I744">
        <v>636</v>
      </c>
      <c r="J744">
        <v>25</v>
      </c>
      <c r="K744" t="s">
        <v>93</v>
      </c>
      <c r="L744" t="s">
        <v>131</v>
      </c>
      <c r="M744">
        <v>0</v>
      </c>
      <c r="N744">
        <v>0</v>
      </c>
      <c r="O744">
        <v>0</v>
      </c>
      <c r="P744">
        <v>0</v>
      </c>
      <c r="Q744">
        <v>19</v>
      </c>
      <c r="R744">
        <v>0</v>
      </c>
      <c r="S744">
        <v>0</v>
      </c>
      <c r="T744">
        <v>0</v>
      </c>
      <c r="U744">
        <v>29</v>
      </c>
      <c r="V744">
        <v>0</v>
      </c>
      <c r="W744">
        <v>0</v>
      </c>
      <c r="X744">
        <v>0</v>
      </c>
      <c r="Y744">
        <v>7</v>
      </c>
      <c r="Z744">
        <v>0</v>
      </c>
      <c r="AA744">
        <v>2.5</v>
      </c>
      <c r="AB744">
        <v>0</v>
      </c>
      <c r="AC744">
        <v>3</v>
      </c>
      <c r="AD744">
        <v>73</v>
      </c>
      <c r="AE744">
        <v>13</v>
      </c>
      <c r="AF744">
        <v>5</v>
      </c>
      <c r="AG744">
        <v>0</v>
      </c>
      <c r="AH744">
        <v>0</v>
      </c>
      <c r="AI744">
        <v>5</v>
      </c>
      <c r="AJ744">
        <v>44</v>
      </c>
      <c r="AK744">
        <v>15</v>
      </c>
      <c r="AL744">
        <v>25.5</v>
      </c>
      <c r="AM744">
        <v>111</v>
      </c>
      <c r="AN744">
        <v>86.5</v>
      </c>
      <c r="AO744">
        <v>291.25</v>
      </c>
      <c r="AP744">
        <v>27</v>
      </c>
      <c r="AQ744">
        <v>122</v>
      </c>
      <c r="AR744">
        <v>10</v>
      </c>
      <c r="AS744">
        <v>0</v>
      </c>
      <c r="AT744">
        <v>25</v>
      </c>
      <c r="AU744">
        <v>244</v>
      </c>
      <c r="AV744">
        <v>541</v>
      </c>
      <c r="AW744">
        <v>39</v>
      </c>
      <c r="AX744">
        <v>109.25</v>
      </c>
      <c r="AY744">
        <v>69</v>
      </c>
      <c r="AZ744">
        <v>289.5</v>
      </c>
      <c r="BA744">
        <v>344.5</v>
      </c>
      <c r="BB744">
        <v>110.75</v>
      </c>
      <c r="BC744">
        <v>34</v>
      </c>
      <c r="BD744">
        <v>136</v>
      </c>
      <c r="BE744">
        <v>0</v>
      </c>
      <c r="BF744">
        <v>422.91666666666669</v>
      </c>
      <c r="BG744">
        <v>46</v>
      </c>
      <c r="BH744">
        <v>0</v>
      </c>
      <c r="BI744">
        <v>38.5</v>
      </c>
      <c r="BJ744">
        <v>0</v>
      </c>
      <c r="BK744">
        <v>5</v>
      </c>
      <c r="BL744">
        <v>218</v>
      </c>
      <c r="BM744">
        <v>1422</v>
      </c>
      <c r="BN744">
        <v>55</v>
      </c>
      <c r="BO744">
        <v>43</v>
      </c>
      <c r="BP744">
        <v>146</v>
      </c>
      <c r="BQ744">
        <v>102</v>
      </c>
      <c r="BR744">
        <v>1.25</v>
      </c>
      <c r="BS744">
        <v>78</v>
      </c>
      <c r="BT744">
        <v>222.5</v>
      </c>
      <c r="BU744">
        <v>13.75</v>
      </c>
      <c r="BV744">
        <v>0</v>
      </c>
      <c r="BW744">
        <v>31</v>
      </c>
      <c r="BX744">
        <v>0</v>
      </c>
      <c r="BY744">
        <v>5675.6666666666661</v>
      </c>
    </row>
    <row r="745" spans="1:77" hidden="1" x14ac:dyDescent="0.25">
      <c r="A745" t="str">
        <f t="shared" si="22"/>
        <v>201251 Kereskedelmi és vendéglátó-ipari foglalkozásokI8 Főiskola</v>
      </c>
      <c r="B745" t="str">
        <f t="shared" si="23"/>
        <v>201251 Kereskedelmi és vendéglátó-ipari foglalkozásokI8 Főiskola</v>
      </c>
      <c r="C745">
        <v>5358</v>
      </c>
      <c r="D745" t="s">
        <v>168</v>
      </c>
      <c r="E745" t="s">
        <v>169</v>
      </c>
      <c r="F745" s="4" t="s">
        <v>171</v>
      </c>
      <c r="G745">
        <v>0</v>
      </c>
      <c r="H745" t="s">
        <v>164</v>
      </c>
      <c r="I745">
        <v>637</v>
      </c>
      <c r="J745">
        <v>26</v>
      </c>
      <c r="K745" t="s">
        <v>94</v>
      </c>
      <c r="L745" t="s">
        <v>132</v>
      </c>
      <c r="M745">
        <v>0</v>
      </c>
      <c r="N745">
        <v>0</v>
      </c>
      <c r="O745">
        <v>0</v>
      </c>
      <c r="P745">
        <v>0</v>
      </c>
      <c r="Q745">
        <v>12</v>
      </c>
      <c r="R745">
        <v>36</v>
      </c>
      <c r="S745">
        <v>0</v>
      </c>
      <c r="T745">
        <v>1</v>
      </c>
      <c r="U745">
        <v>0</v>
      </c>
      <c r="V745">
        <v>0</v>
      </c>
      <c r="W745">
        <v>6</v>
      </c>
      <c r="X745">
        <v>0</v>
      </c>
      <c r="Y745">
        <v>0</v>
      </c>
      <c r="Z745">
        <v>0</v>
      </c>
      <c r="AA745">
        <v>0</v>
      </c>
      <c r="AB745">
        <v>0</v>
      </c>
      <c r="AC745">
        <v>15</v>
      </c>
      <c r="AD745">
        <v>0</v>
      </c>
      <c r="AE745">
        <v>14</v>
      </c>
      <c r="AF745">
        <v>0</v>
      </c>
      <c r="AG745">
        <v>0</v>
      </c>
      <c r="AH745">
        <v>13</v>
      </c>
      <c r="AI745">
        <v>0</v>
      </c>
      <c r="AJ745">
        <v>0</v>
      </c>
      <c r="AK745">
        <v>0</v>
      </c>
      <c r="AL745">
        <v>0</v>
      </c>
      <c r="AM745">
        <v>41.5</v>
      </c>
      <c r="AN745">
        <v>129</v>
      </c>
      <c r="AO745">
        <v>544.9</v>
      </c>
      <c r="AP745">
        <v>1602</v>
      </c>
      <c r="AQ745">
        <v>40.5</v>
      </c>
      <c r="AR745">
        <v>0</v>
      </c>
      <c r="AS745">
        <v>0</v>
      </c>
      <c r="AT745">
        <v>6</v>
      </c>
      <c r="AU745">
        <v>0</v>
      </c>
      <c r="AV745">
        <v>408</v>
      </c>
      <c r="AW745">
        <v>0</v>
      </c>
      <c r="AX745">
        <v>0</v>
      </c>
      <c r="AY745">
        <v>0</v>
      </c>
      <c r="AZ745">
        <v>62.7</v>
      </c>
      <c r="BA745">
        <v>5.7</v>
      </c>
      <c r="BB745">
        <v>0</v>
      </c>
      <c r="BC745">
        <v>0</v>
      </c>
      <c r="BD745">
        <v>55.5</v>
      </c>
      <c r="BE745">
        <v>0</v>
      </c>
      <c r="BF745">
        <v>20.5</v>
      </c>
      <c r="BG745">
        <v>61.6</v>
      </c>
      <c r="BH745">
        <v>0</v>
      </c>
      <c r="BI745">
        <v>0</v>
      </c>
      <c r="BJ745">
        <v>0</v>
      </c>
      <c r="BK745">
        <v>12</v>
      </c>
      <c r="BL745">
        <v>2.5</v>
      </c>
      <c r="BM745">
        <v>0</v>
      </c>
      <c r="BN745">
        <v>43</v>
      </c>
      <c r="BO745">
        <v>10</v>
      </c>
      <c r="BP745">
        <v>42</v>
      </c>
      <c r="BQ745">
        <v>29</v>
      </c>
      <c r="BR745">
        <v>1</v>
      </c>
      <c r="BS745">
        <v>2</v>
      </c>
      <c r="BT745">
        <v>0</v>
      </c>
      <c r="BU745">
        <v>0</v>
      </c>
      <c r="BV745">
        <v>98.5</v>
      </c>
      <c r="BW745">
        <v>22</v>
      </c>
      <c r="BX745">
        <v>0</v>
      </c>
      <c r="BY745">
        <v>3336.8999999999996</v>
      </c>
    </row>
    <row r="746" spans="1:77" hidden="1" x14ac:dyDescent="0.25">
      <c r="A746" t="str">
        <f t="shared" si="22"/>
        <v>201252 Szolgáltatási foglalkozásokI8 Főiskola</v>
      </c>
      <c r="B746" t="str">
        <f t="shared" si="23"/>
        <v>201252 Szolgáltatási foglalkozásokI8 Főiskola</v>
      </c>
      <c r="C746">
        <v>5359</v>
      </c>
      <c r="D746" t="s">
        <v>168</v>
      </c>
      <c r="E746" t="s">
        <v>169</v>
      </c>
      <c r="F746" s="4" t="s">
        <v>171</v>
      </c>
      <c r="G746">
        <v>0</v>
      </c>
      <c r="H746" t="s">
        <v>164</v>
      </c>
      <c r="I746">
        <v>638</v>
      </c>
      <c r="J746">
        <v>27</v>
      </c>
      <c r="K746" t="s">
        <v>95</v>
      </c>
      <c r="L746" t="s">
        <v>133</v>
      </c>
      <c r="M746">
        <v>25</v>
      </c>
      <c r="N746">
        <v>0</v>
      </c>
      <c r="O746">
        <v>0</v>
      </c>
      <c r="P746">
        <v>0</v>
      </c>
      <c r="Q746">
        <v>11</v>
      </c>
      <c r="R746">
        <v>0</v>
      </c>
      <c r="S746">
        <v>0</v>
      </c>
      <c r="T746">
        <v>0</v>
      </c>
      <c r="U746">
        <v>25</v>
      </c>
      <c r="V746">
        <v>0</v>
      </c>
      <c r="W746">
        <v>0</v>
      </c>
      <c r="X746">
        <v>0</v>
      </c>
      <c r="Y746">
        <v>1</v>
      </c>
      <c r="Z746">
        <v>0</v>
      </c>
      <c r="AA746">
        <v>0</v>
      </c>
      <c r="AB746">
        <v>0</v>
      </c>
      <c r="AC746">
        <v>6.5</v>
      </c>
      <c r="AD746">
        <v>0</v>
      </c>
      <c r="AE746">
        <v>0</v>
      </c>
      <c r="AF746">
        <v>0</v>
      </c>
      <c r="AG746">
        <v>0</v>
      </c>
      <c r="AH746">
        <v>16</v>
      </c>
      <c r="AI746">
        <v>0</v>
      </c>
      <c r="AJ746">
        <v>0</v>
      </c>
      <c r="AK746">
        <v>21</v>
      </c>
      <c r="AL746">
        <v>0</v>
      </c>
      <c r="AM746">
        <v>58</v>
      </c>
      <c r="AN746">
        <v>20.5</v>
      </c>
      <c r="AO746">
        <v>35.5</v>
      </c>
      <c r="AP746">
        <v>0</v>
      </c>
      <c r="AQ746">
        <v>36</v>
      </c>
      <c r="AR746">
        <v>0</v>
      </c>
      <c r="AS746">
        <v>0</v>
      </c>
      <c r="AT746">
        <v>46</v>
      </c>
      <c r="AU746">
        <v>0</v>
      </c>
      <c r="AV746">
        <v>27</v>
      </c>
      <c r="AW746">
        <v>0</v>
      </c>
      <c r="AX746">
        <v>1</v>
      </c>
      <c r="AY746">
        <v>0</v>
      </c>
      <c r="AZ746">
        <v>0</v>
      </c>
      <c r="BA746">
        <v>0</v>
      </c>
      <c r="BB746">
        <v>0</v>
      </c>
      <c r="BC746">
        <v>0</v>
      </c>
      <c r="BD746">
        <v>68</v>
      </c>
      <c r="BE746">
        <v>0</v>
      </c>
      <c r="BF746">
        <v>23.666666666666664</v>
      </c>
      <c r="BG746">
        <v>0</v>
      </c>
      <c r="BH746">
        <v>0</v>
      </c>
      <c r="BI746">
        <v>0</v>
      </c>
      <c r="BJ746">
        <v>2</v>
      </c>
      <c r="BK746">
        <v>0</v>
      </c>
      <c r="BL746">
        <v>1</v>
      </c>
      <c r="BM746">
        <v>0</v>
      </c>
      <c r="BN746">
        <v>151.75</v>
      </c>
      <c r="BO746">
        <v>565</v>
      </c>
      <c r="BP746">
        <v>161.75</v>
      </c>
      <c r="BQ746">
        <v>52</v>
      </c>
      <c r="BR746">
        <v>72.5</v>
      </c>
      <c r="BS746">
        <v>20.5</v>
      </c>
      <c r="BT746">
        <v>24</v>
      </c>
      <c r="BU746">
        <v>0</v>
      </c>
      <c r="BV746">
        <v>0</v>
      </c>
      <c r="BW746">
        <v>95.5</v>
      </c>
      <c r="BX746">
        <v>0</v>
      </c>
      <c r="BY746">
        <v>1567.1666666666667</v>
      </c>
    </row>
    <row r="747" spans="1:77" hidden="1" x14ac:dyDescent="0.25">
      <c r="A747" t="str">
        <f t="shared" si="22"/>
        <v>201261 Mezőgazdasági foglalkozásokI8 Főiskola</v>
      </c>
      <c r="B747" t="str">
        <f t="shared" si="23"/>
        <v>201261 Mezőgazdasági foglalkozásokI8 Főiskola</v>
      </c>
      <c r="C747">
        <v>5360</v>
      </c>
      <c r="D747" t="s">
        <v>168</v>
      </c>
      <c r="E747" t="s">
        <v>169</v>
      </c>
      <c r="F747" s="4" t="s">
        <v>171</v>
      </c>
      <c r="G747">
        <v>0</v>
      </c>
      <c r="H747" t="s">
        <v>164</v>
      </c>
      <c r="I747">
        <v>639</v>
      </c>
      <c r="J747">
        <v>28</v>
      </c>
      <c r="K747" t="s">
        <v>96</v>
      </c>
      <c r="L747" t="s">
        <v>97</v>
      </c>
      <c r="M747">
        <v>249.25</v>
      </c>
      <c r="N747">
        <v>8.5</v>
      </c>
      <c r="O747">
        <v>0</v>
      </c>
      <c r="P747">
        <v>0</v>
      </c>
      <c r="Q747">
        <v>0</v>
      </c>
      <c r="R747">
        <v>0</v>
      </c>
      <c r="S747">
        <v>0</v>
      </c>
      <c r="T747">
        <v>0</v>
      </c>
      <c r="U747">
        <v>0</v>
      </c>
      <c r="V747">
        <v>0</v>
      </c>
      <c r="W747">
        <v>0</v>
      </c>
      <c r="X747">
        <v>0</v>
      </c>
      <c r="Y747">
        <v>0</v>
      </c>
      <c r="Z747">
        <v>0</v>
      </c>
      <c r="AA747">
        <v>0</v>
      </c>
      <c r="AB747">
        <v>0</v>
      </c>
      <c r="AC747">
        <v>0</v>
      </c>
      <c r="AD747">
        <v>0</v>
      </c>
      <c r="AE747">
        <v>0</v>
      </c>
      <c r="AF747">
        <v>0</v>
      </c>
      <c r="AG747">
        <v>0</v>
      </c>
      <c r="AH747">
        <v>0</v>
      </c>
      <c r="AI747">
        <v>0</v>
      </c>
      <c r="AJ747">
        <v>0</v>
      </c>
      <c r="AK747">
        <v>0</v>
      </c>
      <c r="AL747">
        <v>2</v>
      </c>
      <c r="AM747">
        <v>6</v>
      </c>
      <c r="AN747">
        <v>0</v>
      </c>
      <c r="AO747">
        <v>14.25</v>
      </c>
      <c r="AP747">
        <v>0</v>
      </c>
      <c r="AQ747">
        <v>0</v>
      </c>
      <c r="AR747">
        <v>0</v>
      </c>
      <c r="AS747">
        <v>0</v>
      </c>
      <c r="AT747">
        <v>0</v>
      </c>
      <c r="AU747">
        <v>0</v>
      </c>
      <c r="AV747">
        <v>0</v>
      </c>
      <c r="AW747">
        <v>0</v>
      </c>
      <c r="AX747">
        <v>0</v>
      </c>
      <c r="AY747">
        <v>0</v>
      </c>
      <c r="AZ747">
        <v>0</v>
      </c>
      <c r="BA747">
        <v>0</v>
      </c>
      <c r="BB747">
        <v>0</v>
      </c>
      <c r="BC747">
        <v>0</v>
      </c>
      <c r="BD747">
        <v>0</v>
      </c>
      <c r="BE747">
        <v>0</v>
      </c>
      <c r="BF747">
        <v>1</v>
      </c>
      <c r="BG747">
        <v>0</v>
      </c>
      <c r="BH747">
        <v>0</v>
      </c>
      <c r="BI747">
        <v>0</v>
      </c>
      <c r="BJ747">
        <v>0</v>
      </c>
      <c r="BK747">
        <v>0</v>
      </c>
      <c r="BL747">
        <v>1</v>
      </c>
      <c r="BM747">
        <v>0</v>
      </c>
      <c r="BN747">
        <v>0</v>
      </c>
      <c r="BO747">
        <v>32</v>
      </c>
      <c r="BP747">
        <v>1</v>
      </c>
      <c r="BQ747">
        <v>1</v>
      </c>
      <c r="BR747">
        <v>0</v>
      </c>
      <c r="BS747">
        <v>10</v>
      </c>
      <c r="BT747">
        <v>0</v>
      </c>
      <c r="BU747">
        <v>0.5</v>
      </c>
      <c r="BV747">
        <v>0</v>
      </c>
      <c r="BW747">
        <v>0</v>
      </c>
      <c r="BX747">
        <v>0</v>
      </c>
      <c r="BY747">
        <v>326.5</v>
      </c>
    </row>
    <row r="748" spans="1:77" hidden="1" x14ac:dyDescent="0.25">
      <c r="A748" t="str">
        <f t="shared" si="22"/>
        <v>201262 Erdőgazdálkodási, vadgazdálkodási és halászati foglalkozásokI8 Főiskola</v>
      </c>
      <c r="B748" t="str">
        <f t="shared" si="23"/>
        <v>201262 Erdőgazdálkodási, vadgazdálkodási és halászati foglalkozásokI8 Főiskola</v>
      </c>
      <c r="C748">
        <v>5361</v>
      </c>
      <c r="D748" t="s">
        <v>168</v>
      </c>
      <c r="E748" t="s">
        <v>169</v>
      </c>
      <c r="F748" s="4" t="s">
        <v>171</v>
      </c>
      <c r="G748">
        <v>0</v>
      </c>
      <c r="H748" t="s">
        <v>164</v>
      </c>
      <c r="I748">
        <v>640</v>
      </c>
      <c r="J748">
        <v>29</v>
      </c>
      <c r="K748" t="s">
        <v>98</v>
      </c>
      <c r="L748" t="s">
        <v>134</v>
      </c>
      <c r="M748">
        <v>0</v>
      </c>
      <c r="N748">
        <v>17</v>
      </c>
      <c r="O748">
        <v>0</v>
      </c>
      <c r="P748">
        <v>0</v>
      </c>
      <c r="Q748">
        <v>0</v>
      </c>
      <c r="R748">
        <v>0</v>
      </c>
      <c r="S748">
        <v>0</v>
      </c>
      <c r="T748">
        <v>0</v>
      </c>
      <c r="U748">
        <v>0</v>
      </c>
      <c r="V748">
        <v>0</v>
      </c>
      <c r="W748">
        <v>0</v>
      </c>
      <c r="X748">
        <v>0</v>
      </c>
      <c r="Y748">
        <v>0</v>
      </c>
      <c r="Z748">
        <v>0</v>
      </c>
      <c r="AA748">
        <v>0</v>
      </c>
      <c r="AB748">
        <v>0</v>
      </c>
      <c r="AC748">
        <v>0</v>
      </c>
      <c r="AD748">
        <v>0</v>
      </c>
      <c r="AE748">
        <v>0</v>
      </c>
      <c r="AF748">
        <v>0</v>
      </c>
      <c r="AG748">
        <v>0</v>
      </c>
      <c r="AH748">
        <v>0</v>
      </c>
      <c r="AI748">
        <v>0</v>
      </c>
      <c r="AJ748">
        <v>0</v>
      </c>
      <c r="AK748">
        <v>0</v>
      </c>
      <c r="AL748">
        <v>0</v>
      </c>
      <c r="AM748">
        <v>0</v>
      </c>
      <c r="AN748">
        <v>0</v>
      </c>
      <c r="AO748">
        <v>0</v>
      </c>
      <c r="AP748">
        <v>0</v>
      </c>
      <c r="AQ748">
        <v>0</v>
      </c>
      <c r="AR748">
        <v>0</v>
      </c>
      <c r="AS748">
        <v>0</v>
      </c>
      <c r="AT748">
        <v>0</v>
      </c>
      <c r="AU748">
        <v>0</v>
      </c>
      <c r="AV748">
        <v>0</v>
      </c>
      <c r="AW748">
        <v>0</v>
      </c>
      <c r="AX748">
        <v>0</v>
      </c>
      <c r="AY748">
        <v>0</v>
      </c>
      <c r="AZ748">
        <v>0</v>
      </c>
      <c r="BA748">
        <v>0</v>
      </c>
      <c r="BB748">
        <v>0</v>
      </c>
      <c r="BC748">
        <v>0</v>
      </c>
      <c r="BD748">
        <v>0</v>
      </c>
      <c r="BE748">
        <v>0</v>
      </c>
      <c r="BF748">
        <v>0</v>
      </c>
      <c r="BG748">
        <v>0</v>
      </c>
      <c r="BH748">
        <v>0</v>
      </c>
      <c r="BI748">
        <v>0</v>
      </c>
      <c r="BJ748">
        <v>0</v>
      </c>
      <c r="BK748">
        <v>0</v>
      </c>
      <c r="BL748">
        <v>0</v>
      </c>
      <c r="BM748">
        <v>0</v>
      </c>
      <c r="BN748">
        <v>0</v>
      </c>
      <c r="BO748">
        <v>9</v>
      </c>
      <c r="BP748">
        <v>0</v>
      </c>
      <c r="BQ748">
        <v>0</v>
      </c>
      <c r="BR748">
        <v>0</v>
      </c>
      <c r="BS748">
        <v>3</v>
      </c>
      <c r="BT748">
        <v>0</v>
      </c>
      <c r="BU748">
        <v>0</v>
      </c>
      <c r="BV748">
        <v>0</v>
      </c>
      <c r="BW748">
        <v>0</v>
      </c>
      <c r="BX748">
        <v>0</v>
      </c>
      <c r="BY748">
        <v>29</v>
      </c>
    </row>
    <row r="749" spans="1:77" hidden="1" x14ac:dyDescent="0.25">
      <c r="A749" t="str">
        <f t="shared" si="22"/>
        <v>201271 Élelmiszer-ipari foglalkozásokI8 Főiskola</v>
      </c>
      <c r="B749" t="str">
        <f t="shared" si="23"/>
        <v>201271 Élelmiszer-ipari foglalkozásokI8 Főiskola</v>
      </c>
      <c r="C749">
        <v>5362</v>
      </c>
      <c r="D749" t="s">
        <v>168</v>
      </c>
      <c r="E749" t="s">
        <v>169</v>
      </c>
      <c r="F749" s="4" t="s">
        <v>171</v>
      </c>
      <c r="G749">
        <v>0</v>
      </c>
      <c r="H749" t="s">
        <v>164</v>
      </c>
      <c r="I749">
        <v>641</v>
      </c>
      <c r="J749">
        <v>30</v>
      </c>
      <c r="K749" t="s">
        <v>99</v>
      </c>
      <c r="L749" t="s">
        <v>135</v>
      </c>
      <c r="M749">
        <v>0</v>
      </c>
      <c r="N749">
        <v>0</v>
      </c>
      <c r="O749">
        <v>0</v>
      </c>
      <c r="P749">
        <v>0</v>
      </c>
      <c r="Q749">
        <v>273</v>
      </c>
      <c r="R749">
        <v>0</v>
      </c>
      <c r="S749">
        <v>0</v>
      </c>
      <c r="T749">
        <v>0</v>
      </c>
      <c r="U749">
        <v>0</v>
      </c>
      <c r="V749">
        <v>0</v>
      </c>
      <c r="W749">
        <v>0</v>
      </c>
      <c r="X749">
        <v>0</v>
      </c>
      <c r="Y749">
        <v>0</v>
      </c>
      <c r="Z749">
        <v>0</v>
      </c>
      <c r="AA749">
        <v>0</v>
      </c>
      <c r="AB749">
        <v>0</v>
      </c>
      <c r="AC749">
        <v>0</v>
      </c>
      <c r="AD749">
        <v>0</v>
      </c>
      <c r="AE749">
        <v>0</v>
      </c>
      <c r="AF749">
        <v>0</v>
      </c>
      <c r="AG749">
        <v>0</v>
      </c>
      <c r="AH749">
        <v>0</v>
      </c>
      <c r="AI749">
        <v>0</v>
      </c>
      <c r="AJ749">
        <v>0</v>
      </c>
      <c r="AK749">
        <v>0</v>
      </c>
      <c r="AL749">
        <v>0</v>
      </c>
      <c r="AM749">
        <v>0</v>
      </c>
      <c r="AN749">
        <v>0</v>
      </c>
      <c r="AO749">
        <v>0</v>
      </c>
      <c r="AP749">
        <v>38</v>
      </c>
      <c r="AQ749">
        <v>0</v>
      </c>
      <c r="AR749">
        <v>0</v>
      </c>
      <c r="AS749">
        <v>0</v>
      </c>
      <c r="AT749">
        <v>0</v>
      </c>
      <c r="AU749">
        <v>0</v>
      </c>
      <c r="AV749">
        <v>0</v>
      </c>
      <c r="AW749">
        <v>0</v>
      </c>
      <c r="AX749">
        <v>0</v>
      </c>
      <c r="AY749">
        <v>0</v>
      </c>
      <c r="AZ749">
        <v>0</v>
      </c>
      <c r="BA749">
        <v>0</v>
      </c>
      <c r="BB749">
        <v>0</v>
      </c>
      <c r="BC749">
        <v>0</v>
      </c>
      <c r="BD749">
        <v>0</v>
      </c>
      <c r="BE749">
        <v>0</v>
      </c>
      <c r="BF749">
        <v>0</v>
      </c>
      <c r="BG749">
        <v>0</v>
      </c>
      <c r="BH749">
        <v>0</v>
      </c>
      <c r="BI749">
        <v>0</v>
      </c>
      <c r="BJ749">
        <v>0</v>
      </c>
      <c r="BK749">
        <v>0</v>
      </c>
      <c r="BL749">
        <v>0</v>
      </c>
      <c r="BM749">
        <v>0</v>
      </c>
      <c r="BN749">
        <v>0</v>
      </c>
      <c r="BO749">
        <v>0</v>
      </c>
      <c r="BP749">
        <v>0</v>
      </c>
      <c r="BQ749">
        <v>0</v>
      </c>
      <c r="BR749">
        <v>0</v>
      </c>
      <c r="BS749">
        <v>0</v>
      </c>
      <c r="BT749">
        <v>0</v>
      </c>
      <c r="BU749">
        <v>0</v>
      </c>
      <c r="BV749">
        <v>0</v>
      </c>
      <c r="BW749">
        <v>0</v>
      </c>
      <c r="BX749">
        <v>0</v>
      </c>
      <c r="BY749">
        <v>311</v>
      </c>
    </row>
    <row r="750" spans="1:77" hidden="1" x14ac:dyDescent="0.25">
      <c r="A750" t="str">
        <f t="shared" si="22"/>
        <v>201272 Könnyűipari foglalkozásokI8 Főiskola</v>
      </c>
      <c r="B750" t="str">
        <f t="shared" si="23"/>
        <v>201272 Könnyűipari foglalkozásokI8 Főiskola</v>
      </c>
      <c r="C750">
        <v>5363</v>
      </c>
      <c r="D750" t="s">
        <v>168</v>
      </c>
      <c r="E750" t="s">
        <v>169</v>
      </c>
      <c r="F750" s="4" t="s">
        <v>171</v>
      </c>
      <c r="G750">
        <v>0</v>
      </c>
      <c r="H750" t="s">
        <v>164</v>
      </c>
      <c r="I750">
        <v>642</v>
      </c>
      <c r="J750">
        <v>31</v>
      </c>
      <c r="K750" t="s">
        <v>100</v>
      </c>
      <c r="L750" t="s">
        <v>136</v>
      </c>
      <c r="M750">
        <v>0</v>
      </c>
      <c r="N750">
        <v>0</v>
      </c>
      <c r="O750">
        <v>0</v>
      </c>
      <c r="P750">
        <v>0</v>
      </c>
      <c r="Q750">
        <v>0</v>
      </c>
      <c r="R750">
        <v>7</v>
      </c>
      <c r="S750">
        <v>0</v>
      </c>
      <c r="T750">
        <v>84</v>
      </c>
      <c r="U750">
        <v>114.5</v>
      </c>
      <c r="V750">
        <v>0</v>
      </c>
      <c r="W750">
        <v>0</v>
      </c>
      <c r="X750">
        <v>0</v>
      </c>
      <c r="Y750">
        <v>0</v>
      </c>
      <c r="Z750">
        <v>0</v>
      </c>
      <c r="AA750">
        <v>0</v>
      </c>
      <c r="AB750">
        <v>0</v>
      </c>
      <c r="AC750">
        <v>0</v>
      </c>
      <c r="AD750">
        <v>0</v>
      </c>
      <c r="AE750">
        <v>0</v>
      </c>
      <c r="AF750">
        <v>0</v>
      </c>
      <c r="AG750">
        <v>0</v>
      </c>
      <c r="AH750">
        <v>41</v>
      </c>
      <c r="AI750">
        <v>0</v>
      </c>
      <c r="AJ750">
        <v>0</v>
      </c>
      <c r="AK750">
        <v>0</v>
      </c>
      <c r="AL750">
        <v>0</v>
      </c>
      <c r="AM750">
        <v>27.5</v>
      </c>
      <c r="AN750">
        <v>0</v>
      </c>
      <c r="AO750">
        <v>0</v>
      </c>
      <c r="AP750">
        <v>0</v>
      </c>
      <c r="AQ750">
        <v>20</v>
      </c>
      <c r="AR750">
        <v>0</v>
      </c>
      <c r="AS750">
        <v>0</v>
      </c>
      <c r="AT750">
        <v>0</v>
      </c>
      <c r="AU750">
        <v>0</v>
      </c>
      <c r="AV750">
        <v>0</v>
      </c>
      <c r="AW750">
        <v>0</v>
      </c>
      <c r="AX750">
        <v>0</v>
      </c>
      <c r="AY750">
        <v>0</v>
      </c>
      <c r="AZ750">
        <v>0</v>
      </c>
      <c r="BA750">
        <v>0</v>
      </c>
      <c r="BB750">
        <v>0</v>
      </c>
      <c r="BC750">
        <v>0</v>
      </c>
      <c r="BD750">
        <v>0</v>
      </c>
      <c r="BE750">
        <v>0</v>
      </c>
      <c r="BF750">
        <v>0</v>
      </c>
      <c r="BG750">
        <v>0</v>
      </c>
      <c r="BH750">
        <v>0</v>
      </c>
      <c r="BI750">
        <v>0</v>
      </c>
      <c r="BJ750">
        <v>0</v>
      </c>
      <c r="BK750">
        <v>0</v>
      </c>
      <c r="BL750">
        <v>0</v>
      </c>
      <c r="BM750">
        <v>0</v>
      </c>
      <c r="BN750">
        <v>0</v>
      </c>
      <c r="BO750">
        <v>3</v>
      </c>
      <c r="BP750">
        <v>0</v>
      </c>
      <c r="BQ750">
        <v>0</v>
      </c>
      <c r="BR750">
        <v>1</v>
      </c>
      <c r="BS750">
        <v>0</v>
      </c>
      <c r="BT750">
        <v>0</v>
      </c>
      <c r="BU750">
        <v>0</v>
      </c>
      <c r="BV750">
        <v>0</v>
      </c>
      <c r="BW750">
        <v>0</v>
      </c>
      <c r="BX750">
        <v>0</v>
      </c>
      <c r="BY750">
        <v>298</v>
      </c>
    </row>
    <row r="751" spans="1:77" hidden="1" x14ac:dyDescent="0.25">
      <c r="A751" t="str">
        <f t="shared" si="22"/>
        <v>201273 Fém- és villamosipari foglalkozásokI8 Főiskola</v>
      </c>
      <c r="B751" t="str">
        <f t="shared" si="23"/>
        <v>201273 Fém- és villamosipari foglalkozásokI8 Főiskola</v>
      </c>
      <c r="C751">
        <v>5364</v>
      </c>
      <c r="D751" t="s">
        <v>168</v>
      </c>
      <c r="E751" t="s">
        <v>169</v>
      </c>
      <c r="F751" s="4" t="s">
        <v>171</v>
      </c>
      <c r="G751">
        <v>0</v>
      </c>
      <c r="H751" t="s">
        <v>164</v>
      </c>
      <c r="I751">
        <v>643</v>
      </c>
      <c r="J751">
        <v>32</v>
      </c>
      <c r="K751" t="s">
        <v>101</v>
      </c>
      <c r="L751" t="s">
        <v>137</v>
      </c>
      <c r="M751">
        <v>24</v>
      </c>
      <c r="N751">
        <v>0</v>
      </c>
      <c r="O751">
        <v>0</v>
      </c>
      <c r="P751">
        <v>0</v>
      </c>
      <c r="Q751">
        <v>10</v>
      </c>
      <c r="R751">
        <v>0</v>
      </c>
      <c r="S751">
        <v>7</v>
      </c>
      <c r="T751">
        <v>0</v>
      </c>
      <c r="U751">
        <v>0</v>
      </c>
      <c r="V751">
        <v>0</v>
      </c>
      <c r="W751">
        <v>0</v>
      </c>
      <c r="X751">
        <v>25</v>
      </c>
      <c r="Y751">
        <v>10</v>
      </c>
      <c r="Z751">
        <v>0</v>
      </c>
      <c r="AA751">
        <v>34</v>
      </c>
      <c r="AB751">
        <v>29</v>
      </c>
      <c r="AC751">
        <v>34</v>
      </c>
      <c r="AD751">
        <v>71.5</v>
      </c>
      <c r="AE751">
        <v>23</v>
      </c>
      <c r="AF751">
        <v>144.5</v>
      </c>
      <c r="AG751">
        <v>0</v>
      </c>
      <c r="AH751">
        <v>0</v>
      </c>
      <c r="AI751">
        <v>8</v>
      </c>
      <c r="AJ751">
        <v>54</v>
      </c>
      <c r="AK751">
        <v>0</v>
      </c>
      <c r="AL751">
        <v>0</v>
      </c>
      <c r="AM751">
        <v>0</v>
      </c>
      <c r="AN751">
        <v>108.5</v>
      </c>
      <c r="AO751">
        <v>101</v>
      </c>
      <c r="AP751">
        <v>0</v>
      </c>
      <c r="AQ751">
        <v>30</v>
      </c>
      <c r="AR751">
        <v>0</v>
      </c>
      <c r="AS751">
        <v>0</v>
      </c>
      <c r="AT751">
        <v>32</v>
      </c>
      <c r="AU751">
        <v>0</v>
      </c>
      <c r="AV751">
        <v>0</v>
      </c>
      <c r="AW751">
        <v>0</v>
      </c>
      <c r="AX751">
        <v>69</v>
      </c>
      <c r="AY751">
        <v>42</v>
      </c>
      <c r="AZ751">
        <v>40</v>
      </c>
      <c r="BA751">
        <v>0</v>
      </c>
      <c r="BB751">
        <v>0</v>
      </c>
      <c r="BC751">
        <v>0</v>
      </c>
      <c r="BD751">
        <v>0</v>
      </c>
      <c r="BE751">
        <v>0</v>
      </c>
      <c r="BF751">
        <v>0</v>
      </c>
      <c r="BG751">
        <v>0</v>
      </c>
      <c r="BH751">
        <v>0</v>
      </c>
      <c r="BI751">
        <v>0</v>
      </c>
      <c r="BJ751">
        <v>0</v>
      </c>
      <c r="BK751">
        <v>0</v>
      </c>
      <c r="BL751">
        <v>22</v>
      </c>
      <c r="BM751">
        <v>0</v>
      </c>
      <c r="BN751">
        <v>18</v>
      </c>
      <c r="BO751">
        <v>17</v>
      </c>
      <c r="BP751">
        <v>12</v>
      </c>
      <c r="BQ751">
        <v>1</v>
      </c>
      <c r="BR751">
        <v>0</v>
      </c>
      <c r="BS751">
        <v>0</v>
      </c>
      <c r="BT751">
        <v>0</v>
      </c>
      <c r="BU751">
        <v>0</v>
      </c>
      <c r="BV751">
        <v>14</v>
      </c>
      <c r="BW751">
        <v>0</v>
      </c>
      <c r="BX751">
        <v>0</v>
      </c>
      <c r="BY751">
        <v>980.5</v>
      </c>
    </row>
    <row r="752" spans="1:77" hidden="1" x14ac:dyDescent="0.25">
      <c r="A752" t="str">
        <f t="shared" si="22"/>
        <v>201274 Kézműipari foglalkozásokI8 Főiskola</v>
      </c>
      <c r="B752" t="str">
        <f t="shared" si="23"/>
        <v>201274 Kézműipari foglalkozásokI8 Főiskola</v>
      </c>
      <c r="C752">
        <v>5365</v>
      </c>
      <c r="D752" t="s">
        <v>168</v>
      </c>
      <c r="E752" t="s">
        <v>169</v>
      </c>
      <c r="F752" s="4" t="s">
        <v>171</v>
      </c>
      <c r="G752">
        <v>0</v>
      </c>
      <c r="H752" t="s">
        <v>164</v>
      </c>
      <c r="I752">
        <v>644</v>
      </c>
      <c r="J752">
        <v>33</v>
      </c>
      <c r="K752" t="s">
        <v>102</v>
      </c>
      <c r="L752" t="s">
        <v>138</v>
      </c>
      <c r="M752">
        <v>0</v>
      </c>
      <c r="N752">
        <v>0</v>
      </c>
      <c r="O752">
        <v>0</v>
      </c>
      <c r="P752">
        <v>0</v>
      </c>
      <c r="Q752">
        <v>0</v>
      </c>
      <c r="R752">
        <v>0</v>
      </c>
      <c r="S752">
        <v>0</v>
      </c>
      <c r="T752">
        <v>0</v>
      </c>
      <c r="U752">
        <v>7</v>
      </c>
      <c r="V752">
        <v>0</v>
      </c>
      <c r="W752">
        <v>0</v>
      </c>
      <c r="X752">
        <v>0</v>
      </c>
      <c r="Y752">
        <v>0</v>
      </c>
      <c r="Z752">
        <v>7</v>
      </c>
      <c r="AA752">
        <v>0</v>
      </c>
      <c r="AB752">
        <v>0</v>
      </c>
      <c r="AC752">
        <v>0</v>
      </c>
      <c r="AD752">
        <v>0</v>
      </c>
      <c r="AE752">
        <v>0</v>
      </c>
      <c r="AF752">
        <v>15</v>
      </c>
      <c r="AG752">
        <v>0</v>
      </c>
      <c r="AH752">
        <v>68.5</v>
      </c>
      <c r="AI752">
        <v>0</v>
      </c>
      <c r="AJ752">
        <v>0</v>
      </c>
      <c r="AK752">
        <v>0</v>
      </c>
      <c r="AL752">
        <v>0</v>
      </c>
      <c r="AM752">
        <v>0</v>
      </c>
      <c r="AN752">
        <v>0</v>
      </c>
      <c r="AO752">
        <v>0</v>
      </c>
      <c r="AP752">
        <v>0</v>
      </c>
      <c r="AQ752">
        <v>0</v>
      </c>
      <c r="AR752">
        <v>0</v>
      </c>
      <c r="AS752">
        <v>0</v>
      </c>
      <c r="AT752">
        <v>22</v>
      </c>
      <c r="AU752">
        <v>0</v>
      </c>
      <c r="AV752">
        <v>0</v>
      </c>
      <c r="AW752">
        <v>0</v>
      </c>
      <c r="AX752">
        <v>0</v>
      </c>
      <c r="AY752">
        <v>14</v>
      </c>
      <c r="AZ752">
        <v>0</v>
      </c>
      <c r="BA752">
        <v>0</v>
      </c>
      <c r="BB752">
        <v>0</v>
      </c>
      <c r="BC752">
        <v>0</v>
      </c>
      <c r="BD752">
        <v>0</v>
      </c>
      <c r="BE752">
        <v>0</v>
      </c>
      <c r="BF752">
        <v>0</v>
      </c>
      <c r="BG752">
        <v>0</v>
      </c>
      <c r="BH752">
        <v>0</v>
      </c>
      <c r="BI752">
        <v>0</v>
      </c>
      <c r="BJ752">
        <v>0</v>
      </c>
      <c r="BK752">
        <v>0</v>
      </c>
      <c r="BL752">
        <v>0</v>
      </c>
      <c r="BM752">
        <v>0</v>
      </c>
      <c r="BN752">
        <v>0</v>
      </c>
      <c r="BO752">
        <v>0</v>
      </c>
      <c r="BP752">
        <v>4</v>
      </c>
      <c r="BQ752">
        <v>0</v>
      </c>
      <c r="BR752">
        <v>0</v>
      </c>
      <c r="BS752">
        <v>0</v>
      </c>
      <c r="BT752">
        <v>0</v>
      </c>
      <c r="BU752">
        <v>0</v>
      </c>
      <c r="BV752">
        <v>0</v>
      </c>
      <c r="BW752">
        <v>0</v>
      </c>
      <c r="BX752">
        <v>0</v>
      </c>
      <c r="BY752">
        <v>137.5</v>
      </c>
    </row>
    <row r="753" spans="1:77" hidden="1" x14ac:dyDescent="0.25">
      <c r="A753" t="str">
        <f t="shared" si="22"/>
        <v>201275 Építőipari foglalkozásokI8 Főiskola</v>
      </c>
      <c r="B753" t="str">
        <f t="shared" si="23"/>
        <v>201275 Építőipari foglalkozásokI8 Főiskola</v>
      </c>
      <c r="C753">
        <v>5366</v>
      </c>
      <c r="D753" t="s">
        <v>168</v>
      </c>
      <c r="E753" t="s">
        <v>169</v>
      </c>
      <c r="F753" s="4" t="s">
        <v>171</v>
      </c>
      <c r="G753">
        <v>0</v>
      </c>
      <c r="H753" t="s">
        <v>164</v>
      </c>
      <c r="I753">
        <v>645</v>
      </c>
      <c r="J753">
        <v>34</v>
      </c>
      <c r="K753" t="s">
        <v>103</v>
      </c>
      <c r="L753" t="s">
        <v>139</v>
      </c>
      <c r="M753">
        <v>0</v>
      </c>
      <c r="N753">
        <v>0</v>
      </c>
      <c r="O753">
        <v>0</v>
      </c>
      <c r="P753">
        <v>0</v>
      </c>
      <c r="Q753">
        <v>0</v>
      </c>
      <c r="R753">
        <v>0</v>
      </c>
      <c r="S753">
        <v>0</v>
      </c>
      <c r="T753">
        <v>0</v>
      </c>
      <c r="U753">
        <v>0</v>
      </c>
      <c r="V753">
        <v>0</v>
      </c>
      <c r="W753">
        <v>0</v>
      </c>
      <c r="X753">
        <v>0</v>
      </c>
      <c r="Y753">
        <v>7</v>
      </c>
      <c r="Z753">
        <v>8.5</v>
      </c>
      <c r="AA753">
        <v>0</v>
      </c>
      <c r="AB753">
        <v>0</v>
      </c>
      <c r="AC753">
        <v>0</v>
      </c>
      <c r="AD753">
        <v>0</v>
      </c>
      <c r="AE753">
        <v>7</v>
      </c>
      <c r="AF753">
        <v>0</v>
      </c>
      <c r="AG753">
        <v>0</v>
      </c>
      <c r="AH753">
        <v>0</v>
      </c>
      <c r="AI753">
        <v>0</v>
      </c>
      <c r="AJ753">
        <v>0</v>
      </c>
      <c r="AK753">
        <v>1</v>
      </c>
      <c r="AL753">
        <v>0</v>
      </c>
      <c r="AM753">
        <v>118</v>
      </c>
      <c r="AN753">
        <v>0</v>
      </c>
      <c r="AO753">
        <v>13</v>
      </c>
      <c r="AP753">
        <v>0</v>
      </c>
      <c r="AQ753">
        <v>0</v>
      </c>
      <c r="AR753">
        <v>0</v>
      </c>
      <c r="AS753">
        <v>0</v>
      </c>
      <c r="AT753">
        <v>18</v>
      </c>
      <c r="AU753">
        <v>0</v>
      </c>
      <c r="AV753">
        <v>0</v>
      </c>
      <c r="AW753">
        <v>0</v>
      </c>
      <c r="AX753">
        <v>0</v>
      </c>
      <c r="AY753">
        <v>0</v>
      </c>
      <c r="AZ753">
        <v>0</v>
      </c>
      <c r="BA753">
        <v>0</v>
      </c>
      <c r="BB753">
        <v>0</v>
      </c>
      <c r="BC753">
        <v>0</v>
      </c>
      <c r="BD753">
        <v>14</v>
      </c>
      <c r="BE753">
        <v>0</v>
      </c>
      <c r="BF753">
        <v>18</v>
      </c>
      <c r="BG753">
        <v>0</v>
      </c>
      <c r="BH753">
        <v>0</v>
      </c>
      <c r="BI753">
        <v>0</v>
      </c>
      <c r="BJ753">
        <v>0</v>
      </c>
      <c r="BK753">
        <v>19</v>
      </c>
      <c r="BL753">
        <v>0</v>
      </c>
      <c r="BM753">
        <v>0</v>
      </c>
      <c r="BN753">
        <v>0</v>
      </c>
      <c r="BO753">
        <v>51</v>
      </c>
      <c r="BP753">
        <v>1</v>
      </c>
      <c r="BQ753">
        <v>1</v>
      </c>
      <c r="BR753">
        <v>0</v>
      </c>
      <c r="BS753">
        <v>0</v>
      </c>
      <c r="BT753">
        <v>0</v>
      </c>
      <c r="BU753">
        <v>0.5</v>
      </c>
      <c r="BV753">
        <v>0</v>
      </c>
      <c r="BW753">
        <v>0</v>
      </c>
      <c r="BX753">
        <v>0</v>
      </c>
      <c r="BY753">
        <v>277</v>
      </c>
    </row>
    <row r="754" spans="1:77" hidden="1" x14ac:dyDescent="0.25">
      <c r="A754" t="str">
        <f t="shared" si="22"/>
        <v>201279 Egyéb ipari és építőipari foglalkozásokI8 Főiskola</v>
      </c>
      <c r="B754" t="str">
        <f t="shared" si="23"/>
        <v>201279 Egyéb ipari és építőipari foglalkozásokI8 Főiskola</v>
      </c>
      <c r="C754">
        <v>5367</v>
      </c>
      <c r="D754" t="s">
        <v>168</v>
      </c>
      <c r="E754" t="s">
        <v>169</v>
      </c>
      <c r="F754" s="4" t="s">
        <v>171</v>
      </c>
      <c r="G754">
        <v>0</v>
      </c>
      <c r="H754" t="s">
        <v>164</v>
      </c>
      <c r="I754">
        <v>646</v>
      </c>
      <c r="J754">
        <v>35</v>
      </c>
      <c r="K754" t="s">
        <v>140</v>
      </c>
      <c r="L754" t="s">
        <v>141</v>
      </c>
      <c r="M754">
        <v>17</v>
      </c>
      <c r="N754">
        <v>0</v>
      </c>
      <c r="O754">
        <v>0</v>
      </c>
      <c r="P754">
        <v>0</v>
      </c>
      <c r="Q754">
        <v>0</v>
      </c>
      <c r="R754">
        <v>0</v>
      </c>
      <c r="S754">
        <v>0</v>
      </c>
      <c r="T754">
        <v>0</v>
      </c>
      <c r="U754">
        <v>0</v>
      </c>
      <c r="V754">
        <v>0</v>
      </c>
      <c r="W754">
        <v>0</v>
      </c>
      <c r="X754">
        <v>31</v>
      </c>
      <c r="Y754">
        <v>0</v>
      </c>
      <c r="Z754">
        <v>0</v>
      </c>
      <c r="AA754">
        <v>50</v>
      </c>
      <c r="AB754">
        <v>0</v>
      </c>
      <c r="AC754">
        <v>0</v>
      </c>
      <c r="AD754">
        <v>48</v>
      </c>
      <c r="AE754">
        <v>0</v>
      </c>
      <c r="AF754">
        <v>20</v>
      </c>
      <c r="AG754">
        <v>0</v>
      </c>
      <c r="AH754">
        <v>0</v>
      </c>
      <c r="AI754">
        <v>0</v>
      </c>
      <c r="AJ754">
        <v>0</v>
      </c>
      <c r="AK754">
        <v>1</v>
      </c>
      <c r="AL754">
        <v>0</v>
      </c>
      <c r="AM754">
        <v>0</v>
      </c>
      <c r="AN754">
        <v>0</v>
      </c>
      <c r="AO754">
        <v>1</v>
      </c>
      <c r="AP754">
        <v>0</v>
      </c>
      <c r="AQ754">
        <v>0</v>
      </c>
      <c r="AR754">
        <v>0</v>
      </c>
      <c r="AS754">
        <v>0</v>
      </c>
      <c r="AT754">
        <v>0</v>
      </c>
      <c r="AU754">
        <v>0</v>
      </c>
      <c r="AV754">
        <v>0</v>
      </c>
      <c r="AW754">
        <v>0</v>
      </c>
      <c r="AX754">
        <v>0</v>
      </c>
      <c r="AY754">
        <v>0</v>
      </c>
      <c r="AZ754">
        <v>0</v>
      </c>
      <c r="BA754">
        <v>0</v>
      </c>
      <c r="BB754">
        <v>0</v>
      </c>
      <c r="BC754">
        <v>0</v>
      </c>
      <c r="BD754">
        <v>0</v>
      </c>
      <c r="BE754">
        <v>0</v>
      </c>
      <c r="BF754">
        <v>0</v>
      </c>
      <c r="BG754">
        <v>0</v>
      </c>
      <c r="BH754">
        <v>0</v>
      </c>
      <c r="BI754">
        <v>0</v>
      </c>
      <c r="BJ754">
        <v>0</v>
      </c>
      <c r="BK754">
        <v>0</v>
      </c>
      <c r="BL754">
        <v>0</v>
      </c>
      <c r="BM754">
        <v>0</v>
      </c>
      <c r="BN754">
        <v>1</v>
      </c>
      <c r="BO754">
        <v>52</v>
      </c>
      <c r="BP754">
        <v>0</v>
      </c>
      <c r="BQ754">
        <v>0</v>
      </c>
      <c r="BR754">
        <v>0</v>
      </c>
      <c r="BS754">
        <v>0</v>
      </c>
      <c r="BT754">
        <v>0</v>
      </c>
      <c r="BU754">
        <v>0</v>
      </c>
      <c r="BV754">
        <v>0</v>
      </c>
      <c r="BW754">
        <v>0</v>
      </c>
      <c r="BX754">
        <v>0</v>
      </c>
      <c r="BY754">
        <v>221</v>
      </c>
    </row>
    <row r="755" spans="1:77" hidden="1" x14ac:dyDescent="0.25">
      <c r="A755" t="str">
        <f t="shared" si="22"/>
        <v>201281 Feldolgozóipari gépek kezelőiI8 Főiskola</v>
      </c>
      <c r="B755" t="str">
        <f t="shared" si="23"/>
        <v>201281 Feldolgozóipari gépek kezelőiI8 Főiskola</v>
      </c>
      <c r="C755">
        <v>5368</v>
      </c>
      <c r="D755" t="s">
        <v>168</v>
      </c>
      <c r="E755" t="s">
        <v>169</v>
      </c>
      <c r="F755" s="4" t="s">
        <v>171</v>
      </c>
      <c r="G755">
        <v>0</v>
      </c>
      <c r="H755" t="s">
        <v>164</v>
      </c>
      <c r="I755">
        <v>647</v>
      </c>
      <c r="J755">
        <v>36</v>
      </c>
      <c r="K755" t="s">
        <v>104</v>
      </c>
      <c r="L755" t="s">
        <v>105</v>
      </c>
      <c r="M755">
        <v>47</v>
      </c>
      <c r="N755">
        <v>0</v>
      </c>
      <c r="O755">
        <v>0</v>
      </c>
      <c r="P755">
        <v>0</v>
      </c>
      <c r="Q755">
        <v>23</v>
      </c>
      <c r="R755">
        <v>91.5</v>
      </c>
      <c r="S755">
        <v>0</v>
      </c>
      <c r="T755">
        <v>32</v>
      </c>
      <c r="U755">
        <v>25</v>
      </c>
      <c r="V755">
        <v>30</v>
      </c>
      <c r="W755">
        <v>11</v>
      </c>
      <c r="X755">
        <v>0</v>
      </c>
      <c r="Y755">
        <v>71</v>
      </c>
      <c r="Z755">
        <v>0</v>
      </c>
      <c r="AA755">
        <v>23</v>
      </c>
      <c r="AB755">
        <v>11</v>
      </c>
      <c r="AC755">
        <v>27</v>
      </c>
      <c r="AD755">
        <v>19</v>
      </c>
      <c r="AE755">
        <v>0</v>
      </c>
      <c r="AF755">
        <v>17</v>
      </c>
      <c r="AG755">
        <v>0</v>
      </c>
      <c r="AH755">
        <v>0</v>
      </c>
      <c r="AI755">
        <v>0</v>
      </c>
      <c r="AJ755">
        <v>0</v>
      </c>
      <c r="AK755">
        <v>0</v>
      </c>
      <c r="AL755">
        <v>0</v>
      </c>
      <c r="AM755">
        <v>0</v>
      </c>
      <c r="AN755">
        <v>0</v>
      </c>
      <c r="AO755">
        <v>21</v>
      </c>
      <c r="AP755">
        <v>0</v>
      </c>
      <c r="AQ755">
        <v>0</v>
      </c>
      <c r="AR755">
        <v>0</v>
      </c>
      <c r="AS755">
        <v>0</v>
      </c>
      <c r="AT755">
        <v>0</v>
      </c>
      <c r="AU755">
        <v>0</v>
      </c>
      <c r="AV755">
        <v>0</v>
      </c>
      <c r="AW755">
        <v>0</v>
      </c>
      <c r="AX755">
        <v>0</v>
      </c>
      <c r="AY755">
        <v>0</v>
      </c>
      <c r="AZ755">
        <v>0</v>
      </c>
      <c r="BA755">
        <v>0</v>
      </c>
      <c r="BB755">
        <v>0</v>
      </c>
      <c r="BC755">
        <v>0</v>
      </c>
      <c r="BD755">
        <v>0</v>
      </c>
      <c r="BE755">
        <v>0</v>
      </c>
      <c r="BF755">
        <v>0</v>
      </c>
      <c r="BG755">
        <v>0</v>
      </c>
      <c r="BH755">
        <v>0</v>
      </c>
      <c r="BI755">
        <v>0</v>
      </c>
      <c r="BJ755">
        <v>43.5</v>
      </c>
      <c r="BK755">
        <v>0</v>
      </c>
      <c r="BL755">
        <v>0</v>
      </c>
      <c r="BM755">
        <v>0</v>
      </c>
      <c r="BN755">
        <v>3</v>
      </c>
      <c r="BO755">
        <v>0</v>
      </c>
      <c r="BP755">
        <v>0</v>
      </c>
      <c r="BQ755">
        <v>0</v>
      </c>
      <c r="BR755">
        <v>19</v>
      </c>
      <c r="BS755">
        <v>0</v>
      </c>
      <c r="BT755">
        <v>0</v>
      </c>
      <c r="BU755">
        <v>0</v>
      </c>
      <c r="BV755">
        <v>0</v>
      </c>
      <c r="BW755">
        <v>0</v>
      </c>
      <c r="BX755">
        <v>0</v>
      </c>
      <c r="BY755">
        <v>514</v>
      </c>
    </row>
    <row r="756" spans="1:77" hidden="1" x14ac:dyDescent="0.25">
      <c r="A756" t="str">
        <f t="shared" si="22"/>
        <v>201282 ÖsszeszerelőkI8 Főiskola</v>
      </c>
      <c r="B756" t="str">
        <f t="shared" si="23"/>
        <v>201282 ÖsszeszerelőkI8 Főiskola</v>
      </c>
      <c r="C756">
        <v>5369</v>
      </c>
      <c r="D756" t="s">
        <v>168</v>
      </c>
      <c r="E756" t="s">
        <v>169</v>
      </c>
      <c r="F756" s="4" t="s">
        <v>171</v>
      </c>
      <c r="G756">
        <v>0</v>
      </c>
      <c r="H756" t="s">
        <v>164</v>
      </c>
      <c r="I756">
        <v>648</v>
      </c>
      <c r="J756">
        <v>37</v>
      </c>
      <c r="K756" t="s">
        <v>106</v>
      </c>
      <c r="L756" t="s">
        <v>142</v>
      </c>
      <c r="M756">
        <v>0</v>
      </c>
      <c r="N756">
        <v>0</v>
      </c>
      <c r="O756">
        <v>0</v>
      </c>
      <c r="P756">
        <v>0</v>
      </c>
      <c r="Q756">
        <v>0</v>
      </c>
      <c r="R756">
        <v>0</v>
      </c>
      <c r="S756">
        <v>0</v>
      </c>
      <c r="T756">
        <v>0</v>
      </c>
      <c r="U756">
        <v>0</v>
      </c>
      <c r="V756">
        <v>0</v>
      </c>
      <c r="W756">
        <v>0</v>
      </c>
      <c r="X756">
        <v>0</v>
      </c>
      <c r="Y756">
        <v>43</v>
      </c>
      <c r="Z756">
        <v>0</v>
      </c>
      <c r="AA756">
        <v>0</v>
      </c>
      <c r="AB756">
        <v>0</v>
      </c>
      <c r="AC756">
        <v>58</v>
      </c>
      <c r="AD756">
        <v>92</v>
      </c>
      <c r="AE756">
        <v>60</v>
      </c>
      <c r="AF756">
        <v>2</v>
      </c>
      <c r="AG756">
        <v>0</v>
      </c>
      <c r="AH756">
        <v>0</v>
      </c>
      <c r="AI756">
        <v>0</v>
      </c>
      <c r="AJ756">
        <v>0</v>
      </c>
      <c r="AK756">
        <v>0</v>
      </c>
      <c r="AL756">
        <v>0</v>
      </c>
      <c r="AM756">
        <v>0</v>
      </c>
      <c r="AN756">
        <v>0</v>
      </c>
      <c r="AO756">
        <v>0</v>
      </c>
      <c r="AP756">
        <v>0</v>
      </c>
      <c r="AQ756">
        <v>0</v>
      </c>
      <c r="AR756">
        <v>0</v>
      </c>
      <c r="AS756">
        <v>0</v>
      </c>
      <c r="AT756">
        <v>0</v>
      </c>
      <c r="AU756">
        <v>0</v>
      </c>
      <c r="AV756">
        <v>0</v>
      </c>
      <c r="AW756">
        <v>0</v>
      </c>
      <c r="AX756">
        <v>0</v>
      </c>
      <c r="AY756">
        <v>0</v>
      </c>
      <c r="AZ756">
        <v>0</v>
      </c>
      <c r="BA756">
        <v>0</v>
      </c>
      <c r="BB756">
        <v>0</v>
      </c>
      <c r="BC756">
        <v>0</v>
      </c>
      <c r="BD756">
        <v>0</v>
      </c>
      <c r="BE756">
        <v>0</v>
      </c>
      <c r="BF756">
        <v>18</v>
      </c>
      <c r="BG756">
        <v>16</v>
      </c>
      <c r="BH756">
        <v>0</v>
      </c>
      <c r="BI756">
        <v>0</v>
      </c>
      <c r="BJ756">
        <v>0</v>
      </c>
      <c r="BK756">
        <v>0</v>
      </c>
      <c r="BL756">
        <v>17</v>
      </c>
      <c r="BM756">
        <v>0</v>
      </c>
      <c r="BN756">
        <v>4</v>
      </c>
      <c r="BO756">
        <v>0</v>
      </c>
      <c r="BP756">
        <v>0</v>
      </c>
      <c r="BQ756">
        <v>0</v>
      </c>
      <c r="BR756">
        <v>0</v>
      </c>
      <c r="BS756">
        <v>0</v>
      </c>
      <c r="BT756">
        <v>0</v>
      </c>
      <c r="BU756">
        <v>0</v>
      </c>
      <c r="BV756">
        <v>0</v>
      </c>
      <c r="BW756">
        <v>0</v>
      </c>
      <c r="BX756">
        <v>0</v>
      </c>
      <c r="BY756">
        <v>310</v>
      </c>
    </row>
    <row r="757" spans="1:77" hidden="1" x14ac:dyDescent="0.25">
      <c r="A757" t="str">
        <f t="shared" si="22"/>
        <v>201283 Helyhez kötött gépek kezelőiI8 Főiskola</v>
      </c>
      <c r="B757" t="str">
        <f t="shared" si="23"/>
        <v>201283 Helyhez kötött gépek kezelőiI8 Főiskola</v>
      </c>
      <c r="C757">
        <v>5370</v>
      </c>
      <c r="D757" t="s">
        <v>168</v>
      </c>
      <c r="E757" t="s">
        <v>169</v>
      </c>
      <c r="F757" s="4" t="s">
        <v>171</v>
      </c>
      <c r="G757">
        <v>0</v>
      </c>
      <c r="H757" t="s">
        <v>164</v>
      </c>
      <c r="I757">
        <v>649</v>
      </c>
      <c r="J757">
        <v>38</v>
      </c>
      <c r="K757" t="s">
        <v>107</v>
      </c>
      <c r="L757" t="s">
        <v>143</v>
      </c>
      <c r="M757">
        <v>0</v>
      </c>
      <c r="N757">
        <v>0</v>
      </c>
      <c r="O757">
        <v>0</v>
      </c>
      <c r="P757">
        <v>62</v>
      </c>
      <c r="Q757">
        <v>14</v>
      </c>
      <c r="R757">
        <v>0</v>
      </c>
      <c r="S757">
        <v>0</v>
      </c>
      <c r="T757">
        <v>7</v>
      </c>
      <c r="U757">
        <v>0</v>
      </c>
      <c r="V757">
        <v>30</v>
      </c>
      <c r="W757">
        <v>0</v>
      </c>
      <c r="X757">
        <v>0</v>
      </c>
      <c r="Y757">
        <v>0</v>
      </c>
      <c r="Z757">
        <v>0</v>
      </c>
      <c r="AA757">
        <v>0</v>
      </c>
      <c r="AB757">
        <v>0</v>
      </c>
      <c r="AC757">
        <v>17</v>
      </c>
      <c r="AD757">
        <v>16</v>
      </c>
      <c r="AE757">
        <v>0</v>
      </c>
      <c r="AF757">
        <v>0</v>
      </c>
      <c r="AG757">
        <v>0</v>
      </c>
      <c r="AH757">
        <v>0</v>
      </c>
      <c r="AI757">
        <v>0</v>
      </c>
      <c r="AJ757">
        <v>53</v>
      </c>
      <c r="AK757">
        <v>18</v>
      </c>
      <c r="AL757">
        <v>0</v>
      </c>
      <c r="AM757">
        <v>7</v>
      </c>
      <c r="AN757">
        <v>0</v>
      </c>
      <c r="AO757">
        <v>0</v>
      </c>
      <c r="AP757">
        <v>0</v>
      </c>
      <c r="AQ757">
        <v>0</v>
      </c>
      <c r="AR757">
        <v>0</v>
      </c>
      <c r="AS757">
        <v>0</v>
      </c>
      <c r="AT757">
        <v>7</v>
      </c>
      <c r="AU757">
        <v>0</v>
      </c>
      <c r="AV757">
        <v>0</v>
      </c>
      <c r="AW757">
        <v>0</v>
      </c>
      <c r="AX757">
        <v>0</v>
      </c>
      <c r="AY757">
        <v>0</v>
      </c>
      <c r="AZ757">
        <v>0</v>
      </c>
      <c r="BA757">
        <v>1</v>
      </c>
      <c r="BB757">
        <v>0</v>
      </c>
      <c r="BC757">
        <v>0</v>
      </c>
      <c r="BD757">
        <v>7</v>
      </c>
      <c r="BE757">
        <v>0</v>
      </c>
      <c r="BF757">
        <v>0</v>
      </c>
      <c r="BG757">
        <v>0</v>
      </c>
      <c r="BH757">
        <v>0</v>
      </c>
      <c r="BI757">
        <v>0</v>
      </c>
      <c r="BJ757">
        <v>0</v>
      </c>
      <c r="BK757">
        <v>0</v>
      </c>
      <c r="BL757">
        <v>28</v>
      </c>
      <c r="BM757">
        <v>0</v>
      </c>
      <c r="BN757">
        <v>0</v>
      </c>
      <c r="BO757">
        <v>13</v>
      </c>
      <c r="BP757">
        <v>6</v>
      </c>
      <c r="BQ757">
        <v>1</v>
      </c>
      <c r="BR757">
        <v>3</v>
      </c>
      <c r="BS757">
        <v>0</v>
      </c>
      <c r="BT757">
        <v>1</v>
      </c>
      <c r="BU757">
        <v>0</v>
      </c>
      <c r="BV757">
        <v>0</v>
      </c>
      <c r="BW757">
        <v>0</v>
      </c>
      <c r="BX757">
        <v>0</v>
      </c>
      <c r="BY757">
        <v>291</v>
      </c>
    </row>
    <row r="758" spans="1:77" hidden="1" x14ac:dyDescent="0.25">
      <c r="A758" t="str">
        <f t="shared" si="22"/>
        <v>201284 Járművezetők és mobil gépek kezelőiI8 Főiskola</v>
      </c>
      <c r="B758" t="str">
        <f t="shared" si="23"/>
        <v>201284 Járművezetők és mobil gépek kezelőiI8 Főiskola</v>
      </c>
      <c r="C758">
        <v>5371</v>
      </c>
      <c r="D758" t="s">
        <v>168</v>
      </c>
      <c r="E758" t="s">
        <v>169</v>
      </c>
      <c r="F758" s="4" t="s">
        <v>171</v>
      </c>
      <c r="G758">
        <v>0</v>
      </c>
      <c r="H758" t="s">
        <v>164</v>
      </c>
      <c r="I758">
        <v>650</v>
      </c>
      <c r="J758">
        <v>39</v>
      </c>
      <c r="K758" t="s">
        <v>144</v>
      </c>
      <c r="L758" t="s">
        <v>145</v>
      </c>
      <c r="M758">
        <v>95</v>
      </c>
      <c r="N758">
        <v>0</v>
      </c>
      <c r="O758">
        <v>0</v>
      </c>
      <c r="P758">
        <v>0</v>
      </c>
      <c r="Q758">
        <v>0</v>
      </c>
      <c r="R758">
        <v>0</v>
      </c>
      <c r="S758">
        <v>0</v>
      </c>
      <c r="T758">
        <v>0</v>
      </c>
      <c r="U758">
        <v>0</v>
      </c>
      <c r="V758">
        <v>0</v>
      </c>
      <c r="W758">
        <v>0</v>
      </c>
      <c r="X758">
        <v>16</v>
      </c>
      <c r="Y758">
        <v>0</v>
      </c>
      <c r="Z758">
        <v>0</v>
      </c>
      <c r="AA758">
        <v>0</v>
      </c>
      <c r="AB758">
        <v>0</v>
      </c>
      <c r="AC758">
        <v>0</v>
      </c>
      <c r="AD758">
        <v>0</v>
      </c>
      <c r="AE758">
        <v>0</v>
      </c>
      <c r="AF758">
        <v>0</v>
      </c>
      <c r="AG758">
        <v>0</v>
      </c>
      <c r="AH758">
        <v>0</v>
      </c>
      <c r="AI758">
        <v>0</v>
      </c>
      <c r="AJ758">
        <v>0</v>
      </c>
      <c r="AK758">
        <v>0</v>
      </c>
      <c r="AL758">
        <v>13</v>
      </c>
      <c r="AM758">
        <v>78.5</v>
      </c>
      <c r="AN758">
        <v>0</v>
      </c>
      <c r="AO758">
        <v>21</v>
      </c>
      <c r="AP758">
        <v>9</v>
      </c>
      <c r="AQ758">
        <v>344</v>
      </c>
      <c r="AR758">
        <v>1.5</v>
      </c>
      <c r="AS758">
        <v>43</v>
      </c>
      <c r="AT758">
        <v>260.5</v>
      </c>
      <c r="AU758">
        <v>0</v>
      </c>
      <c r="AV758">
        <v>17</v>
      </c>
      <c r="AW758">
        <v>0</v>
      </c>
      <c r="AX758">
        <v>0</v>
      </c>
      <c r="AY758">
        <v>0</v>
      </c>
      <c r="AZ758">
        <v>0</v>
      </c>
      <c r="BA758">
        <v>0</v>
      </c>
      <c r="BB758">
        <v>0</v>
      </c>
      <c r="BC758">
        <v>0</v>
      </c>
      <c r="BD758">
        <v>49.5</v>
      </c>
      <c r="BE758">
        <v>0</v>
      </c>
      <c r="BF758">
        <v>7</v>
      </c>
      <c r="BG758">
        <v>0</v>
      </c>
      <c r="BH758">
        <v>0</v>
      </c>
      <c r="BI758">
        <v>0</v>
      </c>
      <c r="BJ758">
        <v>72</v>
      </c>
      <c r="BK758">
        <v>0</v>
      </c>
      <c r="BL758">
        <v>0</v>
      </c>
      <c r="BM758">
        <v>0</v>
      </c>
      <c r="BN758">
        <v>1</v>
      </c>
      <c r="BO758">
        <v>98</v>
      </c>
      <c r="BP758">
        <v>40</v>
      </c>
      <c r="BQ758">
        <v>22</v>
      </c>
      <c r="BR758">
        <v>2</v>
      </c>
      <c r="BS758">
        <v>0</v>
      </c>
      <c r="BT758">
        <v>0</v>
      </c>
      <c r="BU758">
        <v>0</v>
      </c>
      <c r="BV758">
        <v>0</v>
      </c>
      <c r="BW758">
        <v>0</v>
      </c>
      <c r="BX758">
        <v>0</v>
      </c>
      <c r="BY758">
        <v>1190</v>
      </c>
    </row>
    <row r="759" spans="1:77" hidden="1" x14ac:dyDescent="0.25">
      <c r="A759" t="str">
        <f t="shared" si="22"/>
        <v>201291 Takarítók és hasonló jellegű egyszerű foglalkozásokI8 Főiskola</v>
      </c>
      <c r="B759" t="str">
        <f t="shared" si="23"/>
        <v>201291 Takarítók és hasonló jellegű egyszerű foglalkozásokI8 Főiskola</v>
      </c>
      <c r="C759">
        <v>5372</v>
      </c>
      <c r="D759" t="s">
        <v>168</v>
      </c>
      <c r="E759" t="s">
        <v>169</v>
      </c>
      <c r="F759" s="4" t="s">
        <v>171</v>
      </c>
      <c r="G759">
        <v>0</v>
      </c>
      <c r="H759" t="s">
        <v>164</v>
      </c>
      <c r="I759">
        <v>651</v>
      </c>
      <c r="J759">
        <v>40</v>
      </c>
      <c r="K759" t="s">
        <v>108</v>
      </c>
      <c r="L759" t="s">
        <v>146</v>
      </c>
      <c r="M759">
        <v>0</v>
      </c>
      <c r="N759">
        <v>0</v>
      </c>
      <c r="O759">
        <v>0</v>
      </c>
      <c r="P759">
        <v>0</v>
      </c>
      <c r="Q759">
        <v>8</v>
      </c>
      <c r="R759">
        <v>0</v>
      </c>
      <c r="S759">
        <v>0</v>
      </c>
      <c r="T759">
        <v>0</v>
      </c>
      <c r="U759">
        <v>0</v>
      </c>
      <c r="V759">
        <v>0</v>
      </c>
      <c r="W759">
        <v>0</v>
      </c>
      <c r="X759">
        <v>0</v>
      </c>
      <c r="Y759">
        <v>1</v>
      </c>
      <c r="Z759">
        <v>0</v>
      </c>
      <c r="AA759">
        <v>0</v>
      </c>
      <c r="AB759">
        <v>0</v>
      </c>
      <c r="AC759">
        <v>0</v>
      </c>
      <c r="AD759">
        <v>0</v>
      </c>
      <c r="AE759">
        <v>0</v>
      </c>
      <c r="AF759">
        <v>0</v>
      </c>
      <c r="AG759">
        <v>0</v>
      </c>
      <c r="AH759">
        <v>0</v>
      </c>
      <c r="AI759">
        <v>0</v>
      </c>
      <c r="AJ759">
        <v>1</v>
      </c>
      <c r="AK759">
        <v>0</v>
      </c>
      <c r="AL759">
        <v>0</v>
      </c>
      <c r="AM759">
        <v>0</v>
      </c>
      <c r="AN759">
        <v>0</v>
      </c>
      <c r="AO759">
        <v>16</v>
      </c>
      <c r="AP759">
        <v>49</v>
      </c>
      <c r="AQ759">
        <v>0</v>
      </c>
      <c r="AR759">
        <v>0</v>
      </c>
      <c r="AS759">
        <v>0</v>
      </c>
      <c r="AT759">
        <v>0</v>
      </c>
      <c r="AU759">
        <v>0</v>
      </c>
      <c r="AV759">
        <v>7</v>
      </c>
      <c r="AW759">
        <v>0</v>
      </c>
      <c r="AX759">
        <v>0</v>
      </c>
      <c r="AY759">
        <v>0</v>
      </c>
      <c r="AZ759">
        <v>0</v>
      </c>
      <c r="BA759">
        <v>0</v>
      </c>
      <c r="BB759">
        <v>0</v>
      </c>
      <c r="BC759">
        <v>0</v>
      </c>
      <c r="BD759">
        <v>29</v>
      </c>
      <c r="BE759">
        <v>0</v>
      </c>
      <c r="BF759">
        <v>0</v>
      </c>
      <c r="BG759">
        <v>0</v>
      </c>
      <c r="BH759">
        <v>0</v>
      </c>
      <c r="BI759">
        <v>0</v>
      </c>
      <c r="BJ759">
        <v>0</v>
      </c>
      <c r="BK759">
        <v>0</v>
      </c>
      <c r="BL759">
        <v>1</v>
      </c>
      <c r="BM759">
        <v>0</v>
      </c>
      <c r="BN759">
        <v>0</v>
      </c>
      <c r="BO759">
        <v>130</v>
      </c>
      <c r="BP759">
        <v>79</v>
      </c>
      <c r="BQ759">
        <v>9</v>
      </c>
      <c r="BR759">
        <v>25</v>
      </c>
      <c r="BS759">
        <v>13</v>
      </c>
      <c r="BT759">
        <v>9</v>
      </c>
      <c r="BU759">
        <v>0</v>
      </c>
      <c r="BV759">
        <v>0</v>
      </c>
      <c r="BW759">
        <v>50</v>
      </c>
      <c r="BX759">
        <v>0</v>
      </c>
      <c r="BY759">
        <v>427</v>
      </c>
    </row>
    <row r="760" spans="1:77" hidden="1" x14ac:dyDescent="0.25">
      <c r="A760" t="str">
        <f t="shared" si="22"/>
        <v>201292 Egyszerű szolgáltatási, szállítási és hasonló foglalkozásokI8 Főiskola</v>
      </c>
      <c r="B760" t="str">
        <f t="shared" si="23"/>
        <v>201292 Egyszerű szolgáltatási, szállítási és hasonló foglalkozásokI8 Főiskola</v>
      </c>
      <c r="C760">
        <v>5373</v>
      </c>
      <c r="D760" t="s">
        <v>168</v>
      </c>
      <c r="E760" t="s">
        <v>169</v>
      </c>
      <c r="F760" s="4" t="s">
        <v>171</v>
      </c>
      <c r="G760">
        <v>0</v>
      </c>
      <c r="H760" t="s">
        <v>164</v>
      </c>
      <c r="I760">
        <v>652</v>
      </c>
      <c r="J760">
        <v>41</v>
      </c>
      <c r="K760" t="s">
        <v>109</v>
      </c>
      <c r="L760" t="s">
        <v>147</v>
      </c>
      <c r="M760">
        <v>33</v>
      </c>
      <c r="N760">
        <v>0</v>
      </c>
      <c r="O760">
        <v>0</v>
      </c>
      <c r="P760">
        <v>0</v>
      </c>
      <c r="Q760">
        <v>18</v>
      </c>
      <c r="R760">
        <v>38</v>
      </c>
      <c r="S760">
        <v>8</v>
      </c>
      <c r="T760">
        <v>0</v>
      </c>
      <c r="U760">
        <v>25</v>
      </c>
      <c r="V760">
        <v>0</v>
      </c>
      <c r="W760">
        <v>0</v>
      </c>
      <c r="X760">
        <v>14</v>
      </c>
      <c r="Y760">
        <v>17</v>
      </c>
      <c r="Z760">
        <v>7</v>
      </c>
      <c r="AA760">
        <v>0</v>
      </c>
      <c r="AB760">
        <v>0</v>
      </c>
      <c r="AC760">
        <v>15</v>
      </c>
      <c r="AD760">
        <v>45</v>
      </c>
      <c r="AE760">
        <v>19</v>
      </c>
      <c r="AF760">
        <v>23</v>
      </c>
      <c r="AG760">
        <v>13</v>
      </c>
      <c r="AH760">
        <v>0</v>
      </c>
      <c r="AI760">
        <v>0</v>
      </c>
      <c r="AJ760">
        <v>11</v>
      </c>
      <c r="AK760">
        <v>12</v>
      </c>
      <c r="AL760">
        <v>14</v>
      </c>
      <c r="AM760">
        <v>6</v>
      </c>
      <c r="AN760">
        <v>50</v>
      </c>
      <c r="AO760">
        <v>115.5</v>
      </c>
      <c r="AP760">
        <v>77</v>
      </c>
      <c r="AQ760">
        <v>2</v>
      </c>
      <c r="AR760">
        <v>0</v>
      </c>
      <c r="AS760">
        <v>0</v>
      </c>
      <c r="AT760">
        <v>14</v>
      </c>
      <c r="AU760">
        <v>23.5</v>
      </c>
      <c r="AV760">
        <v>80.5</v>
      </c>
      <c r="AW760">
        <v>0</v>
      </c>
      <c r="AX760">
        <v>0</v>
      </c>
      <c r="AY760">
        <v>0</v>
      </c>
      <c r="AZ760">
        <v>0</v>
      </c>
      <c r="BA760">
        <v>0</v>
      </c>
      <c r="BB760">
        <v>0</v>
      </c>
      <c r="BC760">
        <v>0</v>
      </c>
      <c r="BD760">
        <v>32</v>
      </c>
      <c r="BE760">
        <v>0</v>
      </c>
      <c r="BF760">
        <v>35.5</v>
      </c>
      <c r="BG760">
        <v>0</v>
      </c>
      <c r="BH760">
        <v>0</v>
      </c>
      <c r="BI760">
        <v>0</v>
      </c>
      <c r="BJ760">
        <v>0</v>
      </c>
      <c r="BK760">
        <v>0</v>
      </c>
      <c r="BL760">
        <v>22</v>
      </c>
      <c r="BM760">
        <v>0</v>
      </c>
      <c r="BN760">
        <v>98</v>
      </c>
      <c r="BO760">
        <v>487</v>
      </c>
      <c r="BP760">
        <v>189.25</v>
      </c>
      <c r="BQ760">
        <v>6</v>
      </c>
      <c r="BR760">
        <v>40</v>
      </c>
      <c r="BS760">
        <v>33</v>
      </c>
      <c r="BT760">
        <v>7</v>
      </c>
      <c r="BU760">
        <v>0.5</v>
      </c>
      <c r="BV760">
        <v>0</v>
      </c>
      <c r="BW760">
        <v>7</v>
      </c>
      <c r="BX760">
        <v>0</v>
      </c>
      <c r="BY760">
        <v>1637.75</v>
      </c>
    </row>
    <row r="761" spans="1:77" hidden="1" x14ac:dyDescent="0.25">
      <c r="A761" t="str">
        <f t="shared" si="22"/>
        <v>201293 Egyszerű ipari, építőipari, mezőgazdasági foglalkozásokI8 Főiskola</v>
      </c>
      <c r="B761" t="str">
        <f t="shared" si="23"/>
        <v>201293 Egyszerű ipari, építőipari, mezőgazdasági foglalkozásokI8 Főiskola</v>
      </c>
      <c r="C761">
        <v>5374</v>
      </c>
      <c r="D761" t="s">
        <v>168</v>
      </c>
      <c r="E761" t="s">
        <v>169</v>
      </c>
      <c r="F761" s="4" t="s">
        <v>171</v>
      </c>
      <c r="G761">
        <v>0</v>
      </c>
      <c r="H761" t="s">
        <v>164</v>
      </c>
      <c r="I761">
        <v>653</v>
      </c>
      <c r="J761">
        <v>42</v>
      </c>
      <c r="K761" t="s">
        <v>148</v>
      </c>
      <c r="L761" t="s">
        <v>149</v>
      </c>
      <c r="M761">
        <v>17</v>
      </c>
      <c r="N761">
        <v>1</v>
      </c>
      <c r="O761">
        <v>0</v>
      </c>
      <c r="P761">
        <v>0</v>
      </c>
      <c r="Q761">
        <v>20</v>
      </c>
      <c r="R761">
        <v>0</v>
      </c>
      <c r="S761">
        <v>6</v>
      </c>
      <c r="T761">
        <v>13</v>
      </c>
      <c r="U761">
        <v>0</v>
      </c>
      <c r="V761">
        <v>0</v>
      </c>
      <c r="W761">
        <v>0</v>
      </c>
      <c r="X761">
        <v>6</v>
      </c>
      <c r="Y761">
        <v>17</v>
      </c>
      <c r="Z761">
        <v>0</v>
      </c>
      <c r="AA761">
        <v>0</v>
      </c>
      <c r="AB761">
        <v>0</v>
      </c>
      <c r="AC761">
        <v>19</v>
      </c>
      <c r="AD761">
        <v>14</v>
      </c>
      <c r="AE761">
        <v>25</v>
      </c>
      <c r="AF761">
        <v>6</v>
      </c>
      <c r="AG761">
        <v>0</v>
      </c>
      <c r="AH761">
        <v>54</v>
      </c>
      <c r="AI761">
        <v>0</v>
      </c>
      <c r="AJ761">
        <v>0</v>
      </c>
      <c r="AK761">
        <v>0</v>
      </c>
      <c r="AL761">
        <v>0</v>
      </c>
      <c r="AM761">
        <v>43</v>
      </c>
      <c r="AN761">
        <v>0</v>
      </c>
      <c r="AO761">
        <v>17</v>
      </c>
      <c r="AP761">
        <v>6</v>
      </c>
      <c r="AQ761">
        <v>0</v>
      </c>
      <c r="AR761">
        <v>0</v>
      </c>
      <c r="AS761">
        <v>0</v>
      </c>
      <c r="AT761">
        <v>0</v>
      </c>
      <c r="AU761">
        <v>0</v>
      </c>
      <c r="AV761">
        <v>0</v>
      </c>
      <c r="AW761">
        <v>0</v>
      </c>
      <c r="AX761">
        <v>0</v>
      </c>
      <c r="AY761">
        <v>0</v>
      </c>
      <c r="AZ761">
        <v>0</v>
      </c>
      <c r="BA761">
        <v>0</v>
      </c>
      <c r="BB761">
        <v>0</v>
      </c>
      <c r="BC761">
        <v>0</v>
      </c>
      <c r="BD761">
        <v>0</v>
      </c>
      <c r="BE761">
        <v>0</v>
      </c>
      <c r="BF761">
        <v>0</v>
      </c>
      <c r="BG761">
        <v>0</v>
      </c>
      <c r="BH761">
        <v>0</v>
      </c>
      <c r="BI761">
        <v>0</v>
      </c>
      <c r="BJ761">
        <v>0</v>
      </c>
      <c r="BK761">
        <v>0</v>
      </c>
      <c r="BL761">
        <v>0</v>
      </c>
      <c r="BM761">
        <v>0</v>
      </c>
      <c r="BN761">
        <v>0</v>
      </c>
      <c r="BO761">
        <v>73</v>
      </c>
      <c r="BP761">
        <v>1</v>
      </c>
      <c r="BQ761">
        <v>0</v>
      </c>
      <c r="BR761">
        <v>23</v>
      </c>
      <c r="BS761">
        <v>0</v>
      </c>
      <c r="BT761">
        <v>0</v>
      </c>
      <c r="BU761">
        <v>0</v>
      </c>
      <c r="BV761">
        <v>0</v>
      </c>
      <c r="BW761">
        <v>0</v>
      </c>
      <c r="BX761">
        <v>0</v>
      </c>
      <c r="BY761">
        <v>361</v>
      </c>
    </row>
    <row r="762" spans="1:77" hidden="1" x14ac:dyDescent="0.25">
      <c r="A762" t="str">
        <f t="shared" si="22"/>
        <v>201201 Fegyveres szervek felsőfokú képesítést igénylő foglalkozásaiI9 Egyetem</v>
      </c>
      <c r="B762" t="str">
        <f t="shared" si="23"/>
        <v>201201 Fegyveres szervek felsőfokú képesítést igénylő foglalkozásaiI9 Egyetem</v>
      </c>
      <c r="C762">
        <v>6006</v>
      </c>
      <c r="D762" t="s">
        <v>168</v>
      </c>
      <c r="E762" t="s">
        <v>169</v>
      </c>
      <c r="F762" s="4" t="s">
        <v>171</v>
      </c>
      <c r="G762">
        <v>0</v>
      </c>
      <c r="H762" t="s">
        <v>165</v>
      </c>
      <c r="I762">
        <v>612</v>
      </c>
      <c r="J762">
        <v>1</v>
      </c>
      <c r="K762" t="s">
        <v>65</v>
      </c>
      <c r="L762" t="s">
        <v>66</v>
      </c>
      <c r="M762">
        <v>0</v>
      </c>
      <c r="N762">
        <v>0</v>
      </c>
      <c r="O762">
        <v>0</v>
      </c>
      <c r="P762">
        <v>0</v>
      </c>
      <c r="Q762">
        <v>0</v>
      </c>
      <c r="R762">
        <v>0</v>
      </c>
      <c r="S762">
        <v>0</v>
      </c>
      <c r="T762">
        <v>0</v>
      </c>
      <c r="U762">
        <v>0</v>
      </c>
      <c r="V762">
        <v>0</v>
      </c>
      <c r="W762">
        <v>0</v>
      </c>
      <c r="X762">
        <v>0</v>
      </c>
      <c r="Y762">
        <v>0</v>
      </c>
      <c r="Z762">
        <v>0</v>
      </c>
      <c r="AA762">
        <v>0</v>
      </c>
      <c r="AB762">
        <v>0</v>
      </c>
      <c r="AC762">
        <v>0</v>
      </c>
      <c r="AD762">
        <v>0</v>
      </c>
      <c r="AE762">
        <v>0</v>
      </c>
      <c r="AF762">
        <v>0</v>
      </c>
      <c r="AG762">
        <v>0</v>
      </c>
      <c r="AH762">
        <v>0</v>
      </c>
      <c r="AI762">
        <v>0</v>
      </c>
      <c r="AJ762">
        <v>0</v>
      </c>
      <c r="AK762">
        <v>0</v>
      </c>
      <c r="AL762">
        <v>0</v>
      </c>
      <c r="AM762">
        <v>0</v>
      </c>
      <c r="AN762">
        <v>0</v>
      </c>
      <c r="AO762">
        <v>0</v>
      </c>
      <c r="AP762">
        <v>0</v>
      </c>
      <c r="AQ762">
        <v>0</v>
      </c>
      <c r="AR762">
        <v>0</v>
      </c>
      <c r="AS762">
        <v>0</v>
      </c>
      <c r="AT762">
        <v>0</v>
      </c>
      <c r="AU762">
        <v>0</v>
      </c>
      <c r="AV762">
        <v>0</v>
      </c>
      <c r="AW762">
        <v>0</v>
      </c>
      <c r="AX762">
        <v>0</v>
      </c>
      <c r="AY762">
        <v>0</v>
      </c>
      <c r="AZ762">
        <v>0</v>
      </c>
      <c r="BA762">
        <v>0</v>
      </c>
      <c r="BB762">
        <v>0</v>
      </c>
      <c r="BC762">
        <v>0</v>
      </c>
      <c r="BD762">
        <v>0</v>
      </c>
      <c r="BE762">
        <v>0</v>
      </c>
      <c r="BF762">
        <v>0</v>
      </c>
      <c r="BG762">
        <v>0</v>
      </c>
      <c r="BH762">
        <v>0</v>
      </c>
      <c r="BI762">
        <v>0</v>
      </c>
      <c r="BJ762">
        <v>0</v>
      </c>
      <c r="BK762">
        <v>0</v>
      </c>
      <c r="BL762">
        <v>0</v>
      </c>
      <c r="BM762">
        <v>0</v>
      </c>
      <c r="BN762">
        <v>0</v>
      </c>
      <c r="BO762">
        <v>3634</v>
      </c>
      <c r="BP762">
        <v>17</v>
      </c>
      <c r="BQ762">
        <v>0</v>
      </c>
      <c r="BR762">
        <v>0</v>
      </c>
      <c r="BS762">
        <v>0</v>
      </c>
      <c r="BT762">
        <v>0</v>
      </c>
      <c r="BU762">
        <v>0</v>
      </c>
      <c r="BV762">
        <v>0</v>
      </c>
      <c r="BW762">
        <v>0</v>
      </c>
      <c r="BX762">
        <v>0</v>
      </c>
      <c r="BY762">
        <v>3651</v>
      </c>
    </row>
    <row r="763" spans="1:77" hidden="1" x14ac:dyDescent="0.25">
      <c r="A763" t="str">
        <f t="shared" si="22"/>
        <v>201202 Fegyveres szervek középfokú képesítést igénylő foglalkozásaiI9 Egyetem</v>
      </c>
      <c r="B763" t="str">
        <f t="shared" si="23"/>
        <v>201202 Fegyveres szervek középfokú képesítést igénylő foglalkozásaiI9 Egyetem</v>
      </c>
      <c r="C763">
        <v>6007</v>
      </c>
      <c r="D763" t="s">
        <v>168</v>
      </c>
      <c r="E763" t="s">
        <v>169</v>
      </c>
      <c r="F763" s="4" t="s">
        <v>171</v>
      </c>
      <c r="G763">
        <v>0</v>
      </c>
      <c r="H763" t="s">
        <v>165</v>
      </c>
      <c r="I763">
        <v>613</v>
      </c>
      <c r="J763">
        <v>2</v>
      </c>
      <c r="K763" t="s">
        <v>67</v>
      </c>
      <c r="L763" t="s">
        <v>68</v>
      </c>
      <c r="M763">
        <v>0</v>
      </c>
      <c r="N763">
        <v>0</v>
      </c>
      <c r="O763">
        <v>0</v>
      </c>
      <c r="P763">
        <v>0</v>
      </c>
      <c r="Q763">
        <v>0</v>
      </c>
      <c r="R763">
        <v>0</v>
      </c>
      <c r="S763">
        <v>0</v>
      </c>
      <c r="T763">
        <v>0</v>
      </c>
      <c r="U763">
        <v>0</v>
      </c>
      <c r="V763">
        <v>0</v>
      </c>
      <c r="W763">
        <v>0</v>
      </c>
      <c r="X763">
        <v>0</v>
      </c>
      <c r="Y763">
        <v>0</v>
      </c>
      <c r="Z763">
        <v>0</v>
      </c>
      <c r="AA763">
        <v>0</v>
      </c>
      <c r="AB763">
        <v>0</v>
      </c>
      <c r="AC763">
        <v>0</v>
      </c>
      <c r="AD763">
        <v>0</v>
      </c>
      <c r="AE763">
        <v>0</v>
      </c>
      <c r="AF763">
        <v>0</v>
      </c>
      <c r="AG763">
        <v>0</v>
      </c>
      <c r="AH763">
        <v>0</v>
      </c>
      <c r="AI763">
        <v>0</v>
      </c>
      <c r="AJ763">
        <v>0</v>
      </c>
      <c r="AK763">
        <v>0</v>
      </c>
      <c r="AL763">
        <v>0</v>
      </c>
      <c r="AM763">
        <v>0</v>
      </c>
      <c r="AN763">
        <v>0</v>
      </c>
      <c r="AO763">
        <v>0</v>
      </c>
      <c r="AP763">
        <v>0</v>
      </c>
      <c r="AQ763">
        <v>0</v>
      </c>
      <c r="AR763">
        <v>0</v>
      </c>
      <c r="AS763">
        <v>0</v>
      </c>
      <c r="AT763">
        <v>0</v>
      </c>
      <c r="AU763">
        <v>0</v>
      </c>
      <c r="AV763">
        <v>0</v>
      </c>
      <c r="AW763">
        <v>0</v>
      </c>
      <c r="AX763">
        <v>0</v>
      </c>
      <c r="AY763">
        <v>0</v>
      </c>
      <c r="AZ763">
        <v>0</v>
      </c>
      <c r="BA763">
        <v>0</v>
      </c>
      <c r="BB763">
        <v>0</v>
      </c>
      <c r="BC763">
        <v>0</v>
      </c>
      <c r="BD763">
        <v>0</v>
      </c>
      <c r="BE763">
        <v>0</v>
      </c>
      <c r="BF763">
        <v>0</v>
      </c>
      <c r="BG763">
        <v>0</v>
      </c>
      <c r="BH763">
        <v>0</v>
      </c>
      <c r="BI763">
        <v>0</v>
      </c>
      <c r="BJ763">
        <v>0</v>
      </c>
      <c r="BK763">
        <v>0</v>
      </c>
      <c r="BL763">
        <v>0</v>
      </c>
      <c r="BM763">
        <v>0</v>
      </c>
      <c r="BN763">
        <v>0</v>
      </c>
      <c r="BO763">
        <v>107</v>
      </c>
      <c r="BP763">
        <v>0</v>
      </c>
      <c r="BQ763">
        <v>0</v>
      </c>
      <c r="BR763">
        <v>0</v>
      </c>
      <c r="BS763">
        <v>0</v>
      </c>
      <c r="BT763">
        <v>0</v>
      </c>
      <c r="BU763">
        <v>0</v>
      </c>
      <c r="BV763">
        <v>0</v>
      </c>
      <c r="BW763">
        <v>0</v>
      </c>
      <c r="BX763">
        <v>0</v>
      </c>
      <c r="BY763">
        <v>107</v>
      </c>
    </row>
    <row r="764" spans="1:77" hidden="1" x14ac:dyDescent="0.25">
      <c r="A764" t="str">
        <f t="shared" si="22"/>
        <v>201203 Fegyveres szervek középfokú képesítést nem igénylő foglalkozásaiI9 Egyetem</v>
      </c>
      <c r="B764" t="str">
        <f t="shared" si="23"/>
        <v>201203 Fegyveres szervek középfokú képesítést nem igénylő foglalkozásaiI9 Egyetem</v>
      </c>
      <c r="C764">
        <v>6008</v>
      </c>
      <c r="D764" t="s">
        <v>168</v>
      </c>
      <c r="E764" t="s">
        <v>169</v>
      </c>
      <c r="F764" s="4" t="s">
        <v>171</v>
      </c>
      <c r="G764">
        <v>0</v>
      </c>
      <c r="H764" t="s">
        <v>165</v>
      </c>
      <c r="I764">
        <v>614</v>
      </c>
      <c r="J764">
        <v>3</v>
      </c>
      <c r="K764" t="s">
        <v>69</v>
      </c>
      <c r="L764" t="s">
        <v>70</v>
      </c>
      <c r="M764">
        <v>0</v>
      </c>
      <c r="N764">
        <v>0</v>
      </c>
      <c r="O764">
        <v>0</v>
      </c>
      <c r="P764">
        <v>0</v>
      </c>
      <c r="Q764">
        <v>0</v>
      </c>
      <c r="R764">
        <v>0</v>
      </c>
      <c r="S764">
        <v>0</v>
      </c>
      <c r="T764">
        <v>0</v>
      </c>
      <c r="U764">
        <v>0</v>
      </c>
      <c r="V764">
        <v>0</v>
      </c>
      <c r="W764">
        <v>0</v>
      </c>
      <c r="X764">
        <v>0</v>
      </c>
      <c r="Y764">
        <v>0</v>
      </c>
      <c r="Z764">
        <v>0</v>
      </c>
      <c r="AA764">
        <v>0</v>
      </c>
      <c r="AB764">
        <v>0</v>
      </c>
      <c r="AC764">
        <v>0</v>
      </c>
      <c r="AD764">
        <v>0</v>
      </c>
      <c r="AE764">
        <v>0</v>
      </c>
      <c r="AF764">
        <v>0</v>
      </c>
      <c r="AG764">
        <v>0</v>
      </c>
      <c r="AH764">
        <v>0</v>
      </c>
      <c r="AI764">
        <v>0</v>
      </c>
      <c r="AJ764">
        <v>0</v>
      </c>
      <c r="AK764">
        <v>0</v>
      </c>
      <c r="AL764">
        <v>0</v>
      </c>
      <c r="AM764">
        <v>0</v>
      </c>
      <c r="AN764">
        <v>0</v>
      </c>
      <c r="AO764">
        <v>0</v>
      </c>
      <c r="AP764">
        <v>0</v>
      </c>
      <c r="AQ764">
        <v>0</v>
      </c>
      <c r="AR764">
        <v>0</v>
      </c>
      <c r="AS764">
        <v>0</v>
      </c>
      <c r="AT764">
        <v>0</v>
      </c>
      <c r="AU764">
        <v>0</v>
      </c>
      <c r="AV764">
        <v>0</v>
      </c>
      <c r="AW764">
        <v>0</v>
      </c>
      <c r="AX764">
        <v>0</v>
      </c>
      <c r="AY764">
        <v>0</v>
      </c>
      <c r="AZ764">
        <v>0</v>
      </c>
      <c r="BA764">
        <v>0</v>
      </c>
      <c r="BB764">
        <v>0</v>
      </c>
      <c r="BC764">
        <v>0</v>
      </c>
      <c r="BD764">
        <v>0</v>
      </c>
      <c r="BE764">
        <v>0</v>
      </c>
      <c r="BF764">
        <v>0</v>
      </c>
      <c r="BG764">
        <v>0</v>
      </c>
      <c r="BH764">
        <v>0</v>
      </c>
      <c r="BI764">
        <v>0</v>
      </c>
      <c r="BJ764">
        <v>0</v>
      </c>
      <c r="BK764">
        <v>0</v>
      </c>
      <c r="BL764">
        <v>0</v>
      </c>
      <c r="BM764">
        <v>0</v>
      </c>
      <c r="BN764">
        <v>0</v>
      </c>
      <c r="BO764">
        <v>21</v>
      </c>
      <c r="BP764">
        <v>0</v>
      </c>
      <c r="BQ764">
        <v>0</v>
      </c>
      <c r="BR764">
        <v>0</v>
      </c>
      <c r="BS764">
        <v>0</v>
      </c>
      <c r="BT764">
        <v>0</v>
      </c>
      <c r="BU764">
        <v>0</v>
      </c>
      <c r="BV764">
        <v>0</v>
      </c>
      <c r="BW764">
        <v>0</v>
      </c>
      <c r="BX764">
        <v>0</v>
      </c>
      <c r="BY764">
        <v>21</v>
      </c>
    </row>
    <row r="765" spans="1:77" hidden="1" x14ac:dyDescent="0.25">
      <c r="A765" t="str">
        <f t="shared" si="22"/>
        <v>201211 Törvényhozók, igazgatási és érdek-képviseleti vezetőkI9 Egyetem</v>
      </c>
      <c r="B765" t="str">
        <f t="shared" si="23"/>
        <v>201211 Törvényhozók, igazgatási és érdek-képviseleti vezetőkI9 Egyetem</v>
      </c>
      <c r="C765">
        <v>6009</v>
      </c>
      <c r="D765" t="s">
        <v>168</v>
      </c>
      <c r="E765" t="s">
        <v>169</v>
      </c>
      <c r="F765" s="4" t="s">
        <v>171</v>
      </c>
      <c r="G765">
        <v>0</v>
      </c>
      <c r="H765" t="s">
        <v>165</v>
      </c>
      <c r="I765">
        <v>615</v>
      </c>
      <c r="J765">
        <v>4</v>
      </c>
      <c r="K765" t="s">
        <v>71</v>
      </c>
      <c r="L765" t="s">
        <v>111</v>
      </c>
      <c r="M765">
        <v>0</v>
      </c>
      <c r="N765">
        <v>0</v>
      </c>
      <c r="O765">
        <v>0</v>
      </c>
      <c r="P765">
        <v>0</v>
      </c>
      <c r="Q765">
        <v>5</v>
      </c>
      <c r="R765">
        <v>0</v>
      </c>
      <c r="S765">
        <v>0</v>
      </c>
      <c r="T765">
        <v>0</v>
      </c>
      <c r="U765">
        <v>0</v>
      </c>
      <c r="V765">
        <v>0</v>
      </c>
      <c r="W765">
        <v>0</v>
      </c>
      <c r="X765">
        <v>0</v>
      </c>
      <c r="Y765">
        <v>0</v>
      </c>
      <c r="Z765">
        <v>0</v>
      </c>
      <c r="AA765">
        <v>0</v>
      </c>
      <c r="AB765">
        <v>0</v>
      </c>
      <c r="AC765">
        <v>11</v>
      </c>
      <c r="AD765">
        <v>0</v>
      </c>
      <c r="AE765">
        <v>0</v>
      </c>
      <c r="AF765">
        <v>0</v>
      </c>
      <c r="AG765">
        <v>0</v>
      </c>
      <c r="AH765">
        <v>0</v>
      </c>
      <c r="AI765">
        <v>0</v>
      </c>
      <c r="AJ765">
        <v>0</v>
      </c>
      <c r="AK765">
        <v>0</v>
      </c>
      <c r="AL765">
        <v>0</v>
      </c>
      <c r="AM765">
        <v>0</v>
      </c>
      <c r="AN765">
        <v>0</v>
      </c>
      <c r="AO765">
        <v>6</v>
      </c>
      <c r="AP765">
        <v>0</v>
      </c>
      <c r="AQ765">
        <v>0</v>
      </c>
      <c r="AR765">
        <v>0</v>
      </c>
      <c r="AS765">
        <v>0</v>
      </c>
      <c r="AT765">
        <v>10</v>
      </c>
      <c r="AU765">
        <v>0</v>
      </c>
      <c r="AV765">
        <v>1</v>
      </c>
      <c r="AW765">
        <v>0</v>
      </c>
      <c r="AX765">
        <v>0</v>
      </c>
      <c r="AY765">
        <v>0</v>
      </c>
      <c r="AZ765">
        <v>0</v>
      </c>
      <c r="BA765">
        <v>0</v>
      </c>
      <c r="BB765">
        <v>0</v>
      </c>
      <c r="BC765">
        <v>0</v>
      </c>
      <c r="BD765">
        <v>34</v>
      </c>
      <c r="BE765">
        <v>0</v>
      </c>
      <c r="BF765">
        <v>21</v>
      </c>
      <c r="BG765">
        <v>22</v>
      </c>
      <c r="BH765">
        <v>6</v>
      </c>
      <c r="BI765">
        <v>0</v>
      </c>
      <c r="BJ765">
        <v>39</v>
      </c>
      <c r="BK765">
        <v>0</v>
      </c>
      <c r="BL765">
        <v>0</v>
      </c>
      <c r="BM765">
        <v>0</v>
      </c>
      <c r="BN765">
        <v>1</v>
      </c>
      <c r="BO765">
        <v>7231</v>
      </c>
      <c r="BP765">
        <v>91</v>
      </c>
      <c r="BQ765">
        <v>72.5</v>
      </c>
      <c r="BR765">
        <v>10</v>
      </c>
      <c r="BS765">
        <v>26</v>
      </c>
      <c r="BT765">
        <v>5</v>
      </c>
      <c r="BU765">
        <v>11</v>
      </c>
      <c r="BV765">
        <v>0</v>
      </c>
      <c r="BW765">
        <v>0</v>
      </c>
      <c r="BX765">
        <v>0</v>
      </c>
      <c r="BY765">
        <v>7602.5</v>
      </c>
    </row>
    <row r="766" spans="1:77" hidden="1" x14ac:dyDescent="0.25">
      <c r="A766" t="str">
        <f t="shared" si="22"/>
        <v>201212 Gazdasági, költségvetési szervezetek vezetőiI9 Egyetem</v>
      </c>
      <c r="B766" t="str">
        <f t="shared" si="23"/>
        <v>201212 Gazdasági, költségvetési szervezetek vezetőiI9 Egyetem</v>
      </c>
      <c r="C766">
        <v>6010</v>
      </c>
      <c r="D766" t="s">
        <v>168</v>
      </c>
      <c r="E766" t="s">
        <v>169</v>
      </c>
      <c r="F766" s="4" t="s">
        <v>171</v>
      </c>
      <c r="G766">
        <v>0</v>
      </c>
      <c r="H766" t="s">
        <v>165</v>
      </c>
      <c r="I766">
        <v>616</v>
      </c>
      <c r="J766">
        <v>5</v>
      </c>
      <c r="K766" t="s">
        <v>72</v>
      </c>
      <c r="L766" t="s">
        <v>112</v>
      </c>
      <c r="M766">
        <v>475.5</v>
      </c>
      <c r="N766">
        <v>25</v>
      </c>
      <c r="O766">
        <v>41</v>
      </c>
      <c r="P766">
        <v>7</v>
      </c>
      <c r="Q766">
        <v>132</v>
      </c>
      <c r="R766">
        <v>22</v>
      </c>
      <c r="S766">
        <v>86</v>
      </c>
      <c r="T766">
        <v>5</v>
      </c>
      <c r="U766">
        <v>23</v>
      </c>
      <c r="V766">
        <v>0</v>
      </c>
      <c r="W766">
        <v>123.5</v>
      </c>
      <c r="X766">
        <v>44</v>
      </c>
      <c r="Y766">
        <v>97.5</v>
      </c>
      <c r="Z766">
        <v>31</v>
      </c>
      <c r="AA766">
        <v>54</v>
      </c>
      <c r="AB766">
        <v>88.5</v>
      </c>
      <c r="AC766">
        <v>136</v>
      </c>
      <c r="AD766">
        <v>47.5</v>
      </c>
      <c r="AE766">
        <v>82</v>
      </c>
      <c r="AF766">
        <v>42</v>
      </c>
      <c r="AG766">
        <v>8</v>
      </c>
      <c r="AH766">
        <v>108.5</v>
      </c>
      <c r="AI766">
        <v>82.5</v>
      </c>
      <c r="AJ766">
        <v>295</v>
      </c>
      <c r="AK766">
        <v>59.5</v>
      </c>
      <c r="AL766">
        <v>160</v>
      </c>
      <c r="AM766">
        <v>610</v>
      </c>
      <c r="AN766">
        <v>190.5</v>
      </c>
      <c r="AO766">
        <v>1389</v>
      </c>
      <c r="AP766">
        <v>773</v>
      </c>
      <c r="AQ766">
        <v>91.5</v>
      </c>
      <c r="AR766">
        <v>3</v>
      </c>
      <c r="AS766">
        <v>28</v>
      </c>
      <c r="AT766">
        <v>135</v>
      </c>
      <c r="AU766">
        <v>0</v>
      </c>
      <c r="AV766">
        <v>161.5</v>
      </c>
      <c r="AW766">
        <v>127.5</v>
      </c>
      <c r="AX766">
        <v>112</v>
      </c>
      <c r="AY766">
        <v>30</v>
      </c>
      <c r="AZ766">
        <v>432.5</v>
      </c>
      <c r="BA766">
        <v>297</v>
      </c>
      <c r="BB766">
        <v>44</v>
      </c>
      <c r="BC766">
        <v>166.5</v>
      </c>
      <c r="BD766">
        <v>495.5</v>
      </c>
      <c r="BE766">
        <v>0</v>
      </c>
      <c r="BF766">
        <v>1034.5</v>
      </c>
      <c r="BG766">
        <v>660.5</v>
      </c>
      <c r="BH766">
        <v>130.5</v>
      </c>
      <c r="BI766">
        <v>204.5</v>
      </c>
      <c r="BJ766">
        <v>272.5</v>
      </c>
      <c r="BK766">
        <v>147</v>
      </c>
      <c r="BL766">
        <v>75</v>
      </c>
      <c r="BM766">
        <v>30.5</v>
      </c>
      <c r="BN766">
        <v>361</v>
      </c>
      <c r="BO766">
        <v>1432</v>
      </c>
      <c r="BP766">
        <v>1159.5</v>
      </c>
      <c r="BQ766">
        <v>731</v>
      </c>
      <c r="BR766">
        <v>114.5</v>
      </c>
      <c r="BS766">
        <v>260</v>
      </c>
      <c r="BT766">
        <v>38</v>
      </c>
      <c r="BU766">
        <v>0.5</v>
      </c>
      <c r="BV766">
        <v>67.5</v>
      </c>
      <c r="BW766">
        <v>44.5</v>
      </c>
      <c r="BX766">
        <v>0</v>
      </c>
      <c r="BY766">
        <v>14126</v>
      </c>
    </row>
    <row r="767" spans="1:77" hidden="1" x14ac:dyDescent="0.25">
      <c r="A767" t="str">
        <f t="shared" si="22"/>
        <v>201213 Termelési és szolgáltatást nyújtó egységek vezetőiI9 Egyetem</v>
      </c>
      <c r="B767" t="str">
        <f t="shared" si="23"/>
        <v>201213 Termelési és szolgáltatást nyújtó egységek vezetőiI9 Egyetem</v>
      </c>
      <c r="C767">
        <v>6011</v>
      </c>
      <c r="D767" t="s">
        <v>168</v>
      </c>
      <c r="E767" t="s">
        <v>169</v>
      </c>
      <c r="F767" s="4" t="s">
        <v>171</v>
      </c>
      <c r="G767">
        <v>0</v>
      </c>
      <c r="H767" t="s">
        <v>165</v>
      </c>
      <c r="I767">
        <v>617</v>
      </c>
      <c r="J767">
        <v>6</v>
      </c>
      <c r="K767" t="s">
        <v>73</v>
      </c>
      <c r="L767" t="s">
        <v>113</v>
      </c>
      <c r="M767">
        <v>776.75</v>
      </c>
      <c r="N767">
        <v>254.5</v>
      </c>
      <c r="O767">
        <v>104</v>
      </c>
      <c r="P767">
        <v>111</v>
      </c>
      <c r="Q767">
        <v>527</v>
      </c>
      <c r="R767">
        <v>64</v>
      </c>
      <c r="S767">
        <v>32</v>
      </c>
      <c r="T767">
        <v>77</v>
      </c>
      <c r="U767">
        <v>213</v>
      </c>
      <c r="V767">
        <v>73</v>
      </c>
      <c r="W767">
        <v>253.5</v>
      </c>
      <c r="X767">
        <v>281</v>
      </c>
      <c r="Y767">
        <v>273.5</v>
      </c>
      <c r="Z767">
        <v>251.5</v>
      </c>
      <c r="AA767">
        <v>156</v>
      </c>
      <c r="AB767">
        <v>294.16666666666669</v>
      </c>
      <c r="AC767">
        <v>386.5</v>
      </c>
      <c r="AD767">
        <v>233</v>
      </c>
      <c r="AE767">
        <v>281</v>
      </c>
      <c r="AF767">
        <v>173</v>
      </c>
      <c r="AG767">
        <v>49</v>
      </c>
      <c r="AH767">
        <v>140</v>
      </c>
      <c r="AI767">
        <v>155</v>
      </c>
      <c r="AJ767">
        <v>626.5</v>
      </c>
      <c r="AK767">
        <v>284</v>
      </c>
      <c r="AL767">
        <v>395</v>
      </c>
      <c r="AM767">
        <v>1296.5</v>
      </c>
      <c r="AN767">
        <v>284.5</v>
      </c>
      <c r="AO767">
        <v>2386</v>
      </c>
      <c r="AP767">
        <v>1156.2</v>
      </c>
      <c r="AQ767">
        <v>210</v>
      </c>
      <c r="AR767">
        <v>19</v>
      </c>
      <c r="AS767">
        <v>16</v>
      </c>
      <c r="AT767">
        <v>306</v>
      </c>
      <c r="AU767">
        <v>87</v>
      </c>
      <c r="AV767">
        <v>113</v>
      </c>
      <c r="AW767">
        <v>160.5</v>
      </c>
      <c r="AX767">
        <v>214</v>
      </c>
      <c r="AY767">
        <v>126</v>
      </c>
      <c r="AZ767">
        <v>1051</v>
      </c>
      <c r="BA767">
        <v>1011</v>
      </c>
      <c r="BB767">
        <v>280</v>
      </c>
      <c r="BC767">
        <v>200</v>
      </c>
      <c r="BD767">
        <v>664.2</v>
      </c>
      <c r="BE767">
        <v>0</v>
      </c>
      <c r="BF767">
        <v>767.25</v>
      </c>
      <c r="BG767">
        <v>855</v>
      </c>
      <c r="BH767">
        <v>387.5</v>
      </c>
      <c r="BI767">
        <v>137</v>
      </c>
      <c r="BJ767">
        <v>128.66666666666666</v>
      </c>
      <c r="BK767">
        <v>148.5</v>
      </c>
      <c r="BL767">
        <v>42</v>
      </c>
      <c r="BM767">
        <v>89</v>
      </c>
      <c r="BN767">
        <v>180</v>
      </c>
      <c r="BO767">
        <v>393</v>
      </c>
      <c r="BP767">
        <v>4490</v>
      </c>
      <c r="BQ767">
        <v>2872</v>
      </c>
      <c r="BR767">
        <v>449</v>
      </c>
      <c r="BS767">
        <v>565.5</v>
      </c>
      <c r="BT767">
        <v>72.5</v>
      </c>
      <c r="BU767">
        <v>4</v>
      </c>
      <c r="BV767">
        <v>24.5</v>
      </c>
      <c r="BW767">
        <v>83</v>
      </c>
      <c r="BX767">
        <v>0</v>
      </c>
      <c r="BY767">
        <v>27734.233333333334</v>
      </c>
    </row>
    <row r="768" spans="1:77" hidden="1" x14ac:dyDescent="0.25">
      <c r="A768" t="str">
        <f t="shared" si="22"/>
        <v>201214 Gazdasági tevékenységet segítő egységek vezetőiI9 Egyetem</v>
      </c>
      <c r="B768" t="str">
        <f t="shared" si="23"/>
        <v>201214 Gazdasági tevékenységet segítő egységek vezetőiI9 Egyetem</v>
      </c>
      <c r="C768">
        <v>6012</v>
      </c>
      <c r="D768" t="s">
        <v>168</v>
      </c>
      <c r="E768" t="s">
        <v>169</v>
      </c>
      <c r="F768" s="4" t="s">
        <v>171</v>
      </c>
      <c r="G768">
        <v>0</v>
      </c>
      <c r="H768" t="s">
        <v>165</v>
      </c>
      <c r="I768">
        <v>618</v>
      </c>
      <c r="J768">
        <v>7</v>
      </c>
      <c r="K768" t="s">
        <v>74</v>
      </c>
      <c r="L768" t="s">
        <v>114</v>
      </c>
      <c r="M768">
        <v>128</v>
      </c>
      <c r="N768">
        <v>18</v>
      </c>
      <c r="O768">
        <v>0</v>
      </c>
      <c r="P768">
        <v>54</v>
      </c>
      <c r="Q768">
        <v>253</v>
      </c>
      <c r="R768">
        <v>76</v>
      </c>
      <c r="S768">
        <v>0</v>
      </c>
      <c r="T768">
        <v>48</v>
      </c>
      <c r="U768">
        <v>29</v>
      </c>
      <c r="V768">
        <v>103</v>
      </c>
      <c r="W768">
        <v>112</v>
      </c>
      <c r="X768">
        <v>439</v>
      </c>
      <c r="Y768">
        <v>118.5</v>
      </c>
      <c r="Z768">
        <v>80</v>
      </c>
      <c r="AA768">
        <v>137</v>
      </c>
      <c r="AB768">
        <v>145</v>
      </c>
      <c r="AC768">
        <v>269</v>
      </c>
      <c r="AD768">
        <v>142</v>
      </c>
      <c r="AE768">
        <v>255</v>
      </c>
      <c r="AF768">
        <v>152</v>
      </c>
      <c r="AG768">
        <v>25</v>
      </c>
      <c r="AH768">
        <v>94</v>
      </c>
      <c r="AI768">
        <v>32</v>
      </c>
      <c r="AJ768">
        <v>470.5</v>
      </c>
      <c r="AK768">
        <v>141</v>
      </c>
      <c r="AL768">
        <v>106</v>
      </c>
      <c r="AM768">
        <v>290</v>
      </c>
      <c r="AN768">
        <v>72</v>
      </c>
      <c r="AO768">
        <v>994</v>
      </c>
      <c r="AP768">
        <v>398</v>
      </c>
      <c r="AQ768">
        <v>135</v>
      </c>
      <c r="AR768">
        <v>6.5</v>
      </c>
      <c r="AS768">
        <v>136</v>
      </c>
      <c r="AT768">
        <v>278.5</v>
      </c>
      <c r="AU768">
        <v>32</v>
      </c>
      <c r="AV768">
        <v>115.5</v>
      </c>
      <c r="AW768">
        <v>126</v>
      </c>
      <c r="AX768">
        <v>130.5</v>
      </c>
      <c r="AY768">
        <v>321</v>
      </c>
      <c r="AZ768">
        <v>268.5</v>
      </c>
      <c r="BA768">
        <v>485.5</v>
      </c>
      <c r="BB768">
        <v>294</v>
      </c>
      <c r="BC768">
        <v>48</v>
      </c>
      <c r="BD768">
        <v>286</v>
      </c>
      <c r="BE768">
        <v>0</v>
      </c>
      <c r="BF768">
        <v>587</v>
      </c>
      <c r="BG768">
        <v>241</v>
      </c>
      <c r="BH768">
        <v>400</v>
      </c>
      <c r="BI768">
        <v>134.5</v>
      </c>
      <c r="BJ768">
        <v>67</v>
      </c>
      <c r="BK768">
        <v>21</v>
      </c>
      <c r="BL768">
        <v>53</v>
      </c>
      <c r="BM768">
        <v>27</v>
      </c>
      <c r="BN768">
        <v>164.5</v>
      </c>
      <c r="BO768">
        <v>186</v>
      </c>
      <c r="BP768">
        <v>298.5</v>
      </c>
      <c r="BQ768">
        <v>99.5</v>
      </c>
      <c r="BR768">
        <v>37</v>
      </c>
      <c r="BS768">
        <v>101.5</v>
      </c>
      <c r="BT768">
        <v>37.5</v>
      </c>
      <c r="BU768">
        <v>20</v>
      </c>
      <c r="BV768">
        <v>10</v>
      </c>
      <c r="BW768">
        <v>45</v>
      </c>
      <c r="BX768">
        <v>0</v>
      </c>
      <c r="BY768">
        <v>10374</v>
      </c>
    </row>
    <row r="769" spans="1:77" hidden="1" x14ac:dyDescent="0.25">
      <c r="A769" t="str">
        <f t="shared" si="22"/>
        <v>201221 Műszaki, informatikai és természettudományi foglalkozásokI9 Egyetem</v>
      </c>
      <c r="B769" t="str">
        <f t="shared" si="23"/>
        <v>201221 Műszaki, informatikai és természettudományi foglalkozásokI9 Egyetem</v>
      </c>
      <c r="C769">
        <v>6013</v>
      </c>
      <c r="D769" t="s">
        <v>168</v>
      </c>
      <c r="E769" t="s">
        <v>169</v>
      </c>
      <c r="F769" s="4" t="s">
        <v>171</v>
      </c>
      <c r="G769">
        <v>0</v>
      </c>
      <c r="H769" t="s">
        <v>165</v>
      </c>
      <c r="I769">
        <v>619</v>
      </c>
      <c r="J769">
        <v>8</v>
      </c>
      <c r="K769" t="s">
        <v>75</v>
      </c>
      <c r="L769" t="s">
        <v>115</v>
      </c>
      <c r="M769">
        <v>685</v>
      </c>
      <c r="N769">
        <v>311</v>
      </c>
      <c r="O769">
        <v>7</v>
      </c>
      <c r="P769">
        <v>203</v>
      </c>
      <c r="Q769">
        <v>424.5</v>
      </c>
      <c r="R769">
        <v>49.5</v>
      </c>
      <c r="S769">
        <v>0</v>
      </c>
      <c r="T769">
        <v>31</v>
      </c>
      <c r="U769">
        <v>58.25</v>
      </c>
      <c r="V769">
        <v>655</v>
      </c>
      <c r="W769">
        <v>238.5</v>
      </c>
      <c r="X769">
        <v>1811</v>
      </c>
      <c r="Y769">
        <v>310</v>
      </c>
      <c r="Z769">
        <v>179</v>
      </c>
      <c r="AA769">
        <v>192</v>
      </c>
      <c r="AB769">
        <v>441.5</v>
      </c>
      <c r="AC769">
        <v>3811.5</v>
      </c>
      <c r="AD769">
        <v>622</v>
      </c>
      <c r="AE769">
        <v>815</v>
      </c>
      <c r="AF769">
        <v>708</v>
      </c>
      <c r="AG769">
        <v>317</v>
      </c>
      <c r="AH769">
        <v>203.5</v>
      </c>
      <c r="AI769">
        <v>381</v>
      </c>
      <c r="AJ769">
        <v>931</v>
      </c>
      <c r="AK769">
        <v>266</v>
      </c>
      <c r="AL769">
        <v>349</v>
      </c>
      <c r="AM769">
        <v>1468</v>
      </c>
      <c r="AN769">
        <v>180.5</v>
      </c>
      <c r="AO769">
        <v>2987</v>
      </c>
      <c r="AP769">
        <v>182</v>
      </c>
      <c r="AQ769">
        <v>362</v>
      </c>
      <c r="AR769">
        <v>21</v>
      </c>
      <c r="AS769">
        <v>48</v>
      </c>
      <c r="AT769">
        <v>420</v>
      </c>
      <c r="AU769">
        <v>111</v>
      </c>
      <c r="AV769">
        <v>29</v>
      </c>
      <c r="AW769">
        <v>1000</v>
      </c>
      <c r="AX769">
        <v>10</v>
      </c>
      <c r="AY769">
        <v>1422.5</v>
      </c>
      <c r="AZ769">
        <v>6120.5</v>
      </c>
      <c r="BA769">
        <v>347</v>
      </c>
      <c r="BB769">
        <v>416</v>
      </c>
      <c r="BC769">
        <v>48</v>
      </c>
      <c r="BD769">
        <v>297.5</v>
      </c>
      <c r="BE769">
        <v>0</v>
      </c>
      <c r="BF769">
        <v>420</v>
      </c>
      <c r="BG769">
        <v>4362.5</v>
      </c>
      <c r="BH769">
        <v>3131.5</v>
      </c>
      <c r="BI769">
        <v>183</v>
      </c>
      <c r="BJ769">
        <v>857</v>
      </c>
      <c r="BK769">
        <v>110.5</v>
      </c>
      <c r="BL769">
        <v>67</v>
      </c>
      <c r="BM769">
        <v>9</v>
      </c>
      <c r="BN769">
        <v>107</v>
      </c>
      <c r="BO769">
        <v>2744</v>
      </c>
      <c r="BP769">
        <v>1880.25</v>
      </c>
      <c r="BQ769">
        <v>618.5</v>
      </c>
      <c r="BR769">
        <v>8</v>
      </c>
      <c r="BS769">
        <v>139.5</v>
      </c>
      <c r="BT769">
        <v>4</v>
      </c>
      <c r="BU769">
        <v>21</v>
      </c>
      <c r="BV769">
        <v>59.5</v>
      </c>
      <c r="BW769">
        <v>47.5</v>
      </c>
      <c r="BX769">
        <v>0</v>
      </c>
      <c r="BY769">
        <v>44240</v>
      </c>
    </row>
    <row r="770" spans="1:77" hidden="1" x14ac:dyDescent="0.25">
      <c r="A770" t="str">
        <f t="shared" si="22"/>
        <v>201222 Egészségügyi foglalkozások (felsőfokú képzettséghez kapcsolódó)I9 Egyetem</v>
      </c>
      <c r="B770" t="str">
        <f t="shared" si="23"/>
        <v>201222 Egészségügyi foglalkozások (felsőfokú képzettséghez kapcsolódó)I9 Egyetem</v>
      </c>
      <c r="C770">
        <v>6014</v>
      </c>
      <c r="D770" t="s">
        <v>168</v>
      </c>
      <c r="E770" t="s">
        <v>169</v>
      </c>
      <c r="F770" s="4" t="s">
        <v>171</v>
      </c>
      <c r="G770">
        <v>0</v>
      </c>
      <c r="H770" t="s">
        <v>165</v>
      </c>
      <c r="I770">
        <v>620</v>
      </c>
      <c r="J770">
        <v>9</v>
      </c>
      <c r="K770" t="s">
        <v>76</v>
      </c>
      <c r="L770" t="s">
        <v>116</v>
      </c>
      <c r="M770">
        <v>154.5</v>
      </c>
      <c r="N770">
        <v>8.5</v>
      </c>
      <c r="O770">
        <v>0</v>
      </c>
      <c r="P770">
        <v>0</v>
      </c>
      <c r="Q770">
        <v>7</v>
      </c>
      <c r="R770">
        <v>0</v>
      </c>
      <c r="S770">
        <v>0</v>
      </c>
      <c r="T770">
        <v>0</v>
      </c>
      <c r="U770">
        <v>0</v>
      </c>
      <c r="V770">
        <v>0</v>
      </c>
      <c r="W770">
        <v>0</v>
      </c>
      <c r="X770">
        <v>168</v>
      </c>
      <c r="Y770">
        <v>20</v>
      </c>
      <c r="Z770">
        <v>12</v>
      </c>
      <c r="AA770">
        <v>5</v>
      </c>
      <c r="AB770">
        <v>0</v>
      </c>
      <c r="AC770">
        <v>0</v>
      </c>
      <c r="AD770">
        <v>0</v>
      </c>
      <c r="AE770">
        <v>0</v>
      </c>
      <c r="AF770">
        <v>0</v>
      </c>
      <c r="AG770">
        <v>0</v>
      </c>
      <c r="AH770">
        <v>39</v>
      </c>
      <c r="AI770">
        <v>0</v>
      </c>
      <c r="AJ770">
        <v>0</v>
      </c>
      <c r="AK770">
        <v>0</v>
      </c>
      <c r="AL770">
        <v>10</v>
      </c>
      <c r="AM770">
        <v>1</v>
      </c>
      <c r="AN770">
        <v>44</v>
      </c>
      <c r="AO770">
        <v>382</v>
      </c>
      <c r="AP770">
        <v>3497</v>
      </c>
      <c r="AQ770">
        <v>9</v>
      </c>
      <c r="AR770">
        <v>0</v>
      </c>
      <c r="AS770">
        <v>0</v>
      </c>
      <c r="AT770">
        <v>0</v>
      </c>
      <c r="AU770">
        <v>0</v>
      </c>
      <c r="AV770">
        <v>37.5</v>
      </c>
      <c r="AW770">
        <v>0</v>
      </c>
      <c r="AX770">
        <v>0</v>
      </c>
      <c r="AY770">
        <v>0</v>
      </c>
      <c r="AZ770">
        <v>0</v>
      </c>
      <c r="BA770">
        <v>1</v>
      </c>
      <c r="BB770">
        <v>12</v>
      </c>
      <c r="BC770">
        <v>0</v>
      </c>
      <c r="BD770">
        <v>5</v>
      </c>
      <c r="BE770">
        <v>0</v>
      </c>
      <c r="BF770">
        <v>38.5</v>
      </c>
      <c r="BG770">
        <v>26.5</v>
      </c>
      <c r="BH770">
        <v>232</v>
      </c>
      <c r="BI770">
        <v>6</v>
      </c>
      <c r="BJ770">
        <v>696</v>
      </c>
      <c r="BK770">
        <v>6</v>
      </c>
      <c r="BL770">
        <v>0</v>
      </c>
      <c r="BM770">
        <v>0</v>
      </c>
      <c r="BN770">
        <v>49.5</v>
      </c>
      <c r="BO770">
        <v>1878</v>
      </c>
      <c r="BP770">
        <v>1587</v>
      </c>
      <c r="BQ770">
        <v>14986</v>
      </c>
      <c r="BR770">
        <v>100</v>
      </c>
      <c r="BS770">
        <v>4</v>
      </c>
      <c r="BT770">
        <v>4</v>
      </c>
      <c r="BU770">
        <v>0</v>
      </c>
      <c r="BV770">
        <v>0</v>
      </c>
      <c r="BW770">
        <v>20</v>
      </c>
      <c r="BX770">
        <v>0</v>
      </c>
      <c r="BY770">
        <v>24046</v>
      </c>
    </row>
    <row r="771" spans="1:77" hidden="1" x14ac:dyDescent="0.25">
      <c r="A771" t="str">
        <f t="shared" si="22"/>
        <v>201223 Szociális szolgáltatási foglalkozások (felsőfokú képzettséghez kapcsolódó)I9 Egyetem</v>
      </c>
      <c r="B771" t="str">
        <f t="shared" si="23"/>
        <v>201223 Szociális szolgáltatási foglalkozások (felsőfokú képzettséghez kapcsolódó)I9 Egyetem</v>
      </c>
      <c r="C771">
        <v>6015</v>
      </c>
      <c r="D771" t="s">
        <v>168</v>
      </c>
      <c r="E771" t="s">
        <v>169</v>
      </c>
      <c r="F771" s="4" t="s">
        <v>171</v>
      </c>
      <c r="G771">
        <v>0</v>
      </c>
      <c r="H771" t="s">
        <v>165</v>
      </c>
      <c r="I771">
        <v>621</v>
      </c>
      <c r="J771">
        <v>10</v>
      </c>
      <c r="K771" t="s">
        <v>77</v>
      </c>
      <c r="L771" t="s">
        <v>117</v>
      </c>
      <c r="M771">
        <v>0</v>
      </c>
      <c r="N771">
        <v>0</v>
      </c>
      <c r="O771">
        <v>0</v>
      </c>
      <c r="P771">
        <v>0</v>
      </c>
      <c r="Q771">
        <v>0</v>
      </c>
      <c r="R771">
        <v>2</v>
      </c>
      <c r="S771">
        <v>0</v>
      </c>
      <c r="T771">
        <v>0</v>
      </c>
      <c r="U771">
        <v>0</v>
      </c>
      <c r="V771">
        <v>0</v>
      </c>
      <c r="W771">
        <v>0</v>
      </c>
      <c r="X771">
        <v>0</v>
      </c>
      <c r="Y771">
        <v>0</v>
      </c>
      <c r="Z771">
        <v>0</v>
      </c>
      <c r="AA771">
        <v>0</v>
      </c>
      <c r="AB771">
        <v>0</v>
      </c>
      <c r="AC771">
        <v>0</v>
      </c>
      <c r="AD771">
        <v>0</v>
      </c>
      <c r="AE771">
        <v>0</v>
      </c>
      <c r="AF771">
        <v>0</v>
      </c>
      <c r="AG771">
        <v>0</v>
      </c>
      <c r="AH771">
        <v>0</v>
      </c>
      <c r="AI771">
        <v>0</v>
      </c>
      <c r="AJ771">
        <v>0</v>
      </c>
      <c r="AK771">
        <v>0</v>
      </c>
      <c r="AL771">
        <v>0</v>
      </c>
      <c r="AM771">
        <v>0</v>
      </c>
      <c r="AN771">
        <v>0</v>
      </c>
      <c r="AO771">
        <v>0</v>
      </c>
      <c r="AP771">
        <v>0</v>
      </c>
      <c r="AQ771">
        <v>0</v>
      </c>
      <c r="AR771">
        <v>0</v>
      </c>
      <c r="AS771">
        <v>0</v>
      </c>
      <c r="AT771">
        <v>0</v>
      </c>
      <c r="AU771">
        <v>0</v>
      </c>
      <c r="AV771">
        <v>0</v>
      </c>
      <c r="AW771">
        <v>0</v>
      </c>
      <c r="AX771">
        <v>12</v>
      </c>
      <c r="AY771">
        <v>0</v>
      </c>
      <c r="AZ771">
        <v>0</v>
      </c>
      <c r="BA771">
        <v>0</v>
      </c>
      <c r="BB771">
        <v>0</v>
      </c>
      <c r="BC771">
        <v>0</v>
      </c>
      <c r="BD771">
        <v>0</v>
      </c>
      <c r="BE771">
        <v>0</v>
      </c>
      <c r="BF771">
        <v>0</v>
      </c>
      <c r="BG771">
        <v>0</v>
      </c>
      <c r="BH771">
        <v>0</v>
      </c>
      <c r="BI771">
        <v>0</v>
      </c>
      <c r="BJ771">
        <v>0</v>
      </c>
      <c r="BK771">
        <v>0</v>
      </c>
      <c r="BL771">
        <v>0</v>
      </c>
      <c r="BM771">
        <v>0</v>
      </c>
      <c r="BN771">
        <v>0</v>
      </c>
      <c r="BO771">
        <v>68</v>
      </c>
      <c r="BP771">
        <v>11</v>
      </c>
      <c r="BQ771">
        <v>7</v>
      </c>
      <c r="BR771">
        <v>360</v>
      </c>
      <c r="BS771">
        <v>0</v>
      </c>
      <c r="BT771">
        <v>0</v>
      </c>
      <c r="BU771">
        <v>37</v>
      </c>
      <c r="BV771">
        <v>0</v>
      </c>
      <c r="BW771">
        <v>0</v>
      </c>
      <c r="BX771">
        <v>0</v>
      </c>
      <c r="BY771">
        <v>497</v>
      </c>
    </row>
    <row r="772" spans="1:77" hidden="1" x14ac:dyDescent="0.25">
      <c r="A772" t="str">
        <f t="shared" si="22"/>
        <v>201224 Oktatók, pedagógusokI9 Egyetem</v>
      </c>
      <c r="B772" t="str">
        <f t="shared" si="23"/>
        <v>201224 Oktatók, pedagógusokI9 Egyetem</v>
      </c>
      <c r="C772">
        <v>6016</v>
      </c>
      <c r="D772" t="s">
        <v>168</v>
      </c>
      <c r="E772" t="s">
        <v>169</v>
      </c>
      <c r="F772" s="4" t="s">
        <v>171</v>
      </c>
      <c r="G772">
        <v>0</v>
      </c>
      <c r="H772" t="s">
        <v>165</v>
      </c>
      <c r="I772">
        <v>622</v>
      </c>
      <c r="J772">
        <v>11</v>
      </c>
      <c r="K772" t="s">
        <v>78</v>
      </c>
      <c r="L772" t="s">
        <v>118</v>
      </c>
      <c r="M772">
        <v>17</v>
      </c>
      <c r="N772">
        <v>7</v>
      </c>
      <c r="O772">
        <v>0</v>
      </c>
      <c r="P772">
        <v>0</v>
      </c>
      <c r="Q772">
        <v>0</v>
      </c>
      <c r="R772">
        <v>0</v>
      </c>
      <c r="S772">
        <v>0</v>
      </c>
      <c r="T772">
        <v>0</v>
      </c>
      <c r="U772">
        <v>0</v>
      </c>
      <c r="V772">
        <v>11</v>
      </c>
      <c r="W772">
        <v>0</v>
      </c>
      <c r="X772">
        <v>0</v>
      </c>
      <c r="Y772">
        <v>0</v>
      </c>
      <c r="Z772">
        <v>0</v>
      </c>
      <c r="AA772">
        <v>0</v>
      </c>
      <c r="AB772">
        <v>0</v>
      </c>
      <c r="AC772">
        <v>0</v>
      </c>
      <c r="AD772">
        <v>0</v>
      </c>
      <c r="AE772">
        <v>9</v>
      </c>
      <c r="AF772">
        <v>0</v>
      </c>
      <c r="AG772">
        <v>0</v>
      </c>
      <c r="AH772">
        <v>21.5</v>
      </c>
      <c r="AI772">
        <v>0</v>
      </c>
      <c r="AJ772">
        <v>0</v>
      </c>
      <c r="AK772">
        <v>0</v>
      </c>
      <c r="AL772">
        <v>0</v>
      </c>
      <c r="AM772">
        <v>97.5</v>
      </c>
      <c r="AN772">
        <v>0</v>
      </c>
      <c r="AO772">
        <v>12</v>
      </c>
      <c r="AP772">
        <v>65</v>
      </c>
      <c r="AQ772">
        <v>0</v>
      </c>
      <c r="AR772">
        <v>0</v>
      </c>
      <c r="AS772">
        <v>0</v>
      </c>
      <c r="AT772">
        <v>20</v>
      </c>
      <c r="AU772">
        <v>11</v>
      </c>
      <c r="AV772">
        <v>278</v>
      </c>
      <c r="AW772">
        <v>0</v>
      </c>
      <c r="AX772">
        <v>0</v>
      </c>
      <c r="AY772">
        <v>0</v>
      </c>
      <c r="AZ772">
        <v>0</v>
      </c>
      <c r="BA772">
        <v>12</v>
      </c>
      <c r="BB772">
        <v>11</v>
      </c>
      <c r="BC772">
        <v>0</v>
      </c>
      <c r="BD772">
        <v>0</v>
      </c>
      <c r="BE772">
        <v>0</v>
      </c>
      <c r="BF772">
        <v>0</v>
      </c>
      <c r="BG772">
        <v>0</v>
      </c>
      <c r="BH772">
        <v>47</v>
      </c>
      <c r="BI772">
        <v>27.5</v>
      </c>
      <c r="BJ772">
        <v>49</v>
      </c>
      <c r="BK772">
        <v>0</v>
      </c>
      <c r="BL772">
        <v>1</v>
      </c>
      <c r="BM772">
        <v>0</v>
      </c>
      <c r="BN772">
        <v>9.5</v>
      </c>
      <c r="BO772">
        <v>409</v>
      </c>
      <c r="BP772">
        <v>39149.833333333336</v>
      </c>
      <c r="BQ772">
        <v>26</v>
      </c>
      <c r="BR772">
        <v>228</v>
      </c>
      <c r="BS772">
        <v>49</v>
      </c>
      <c r="BT772">
        <v>134</v>
      </c>
      <c r="BU772">
        <v>55</v>
      </c>
      <c r="BV772">
        <v>0</v>
      </c>
      <c r="BW772">
        <v>0</v>
      </c>
      <c r="BX772">
        <v>0</v>
      </c>
      <c r="BY772">
        <v>40756.833333333336</v>
      </c>
    </row>
    <row r="773" spans="1:77" hidden="1" x14ac:dyDescent="0.25">
      <c r="A773" t="str">
        <f t="shared" si="22"/>
        <v>201225 Gazdálkodási jellegű foglalkozásokI9 Egyetem</v>
      </c>
      <c r="B773" t="str">
        <f t="shared" si="23"/>
        <v>201225 Gazdálkodási jellegű foglalkozásokI9 Egyetem</v>
      </c>
      <c r="C773">
        <v>6017</v>
      </c>
      <c r="D773" t="s">
        <v>168</v>
      </c>
      <c r="E773" t="s">
        <v>169</v>
      </c>
      <c r="F773" s="4" t="s">
        <v>171</v>
      </c>
      <c r="G773">
        <v>0</v>
      </c>
      <c r="H773" t="s">
        <v>165</v>
      </c>
      <c r="I773">
        <v>623</v>
      </c>
      <c r="J773">
        <v>12</v>
      </c>
      <c r="K773" t="s">
        <v>79</v>
      </c>
      <c r="L773" t="s">
        <v>119</v>
      </c>
      <c r="M773">
        <v>90</v>
      </c>
      <c r="N773">
        <v>10</v>
      </c>
      <c r="O773">
        <v>21</v>
      </c>
      <c r="P773">
        <v>53</v>
      </c>
      <c r="Q773">
        <v>281.5</v>
      </c>
      <c r="R773">
        <v>2</v>
      </c>
      <c r="S773">
        <v>9</v>
      </c>
      <c r="T773">
        <v>11</v>
      </c>
      <c r="U773">
        <v>55</v>
      </c>
      <c r="V773">
        <v>176</v>
      </c>
      <c r="W773">
        <v>95</v>
      </c>
      <c r="X773">
        <v>349</v>
      </c>
      <c r="Y773">
        <v>65</v>
      </c>
      <c r="Z773">
        <v>84</v>
      </c>
      <c r="AA773">
        <v>60</v>
      </c>
      <c r="AB773">
        <v>88</v>
      </c>
      <c r="AC773">
        <v>333.5</v>
      </c>
      <c r="AD773">
        <v>118</v>
      </c>
      <c r="AE773">
        <v>96</v>
      </c>
      <c r="AF773">
        <v>104</v>
      </c>
      <c r="AG773">
        <v>14</v>
      </c>
      <c r="AH773">
        <v>76</v>
      </c>
      <c r="AI773">
        <v>22</v>
      </c>
      <c r="AJ773">
        <v>454.5</v>
      </c>
      <c r="AK773">
        <v>5</v>
      </c>
      <c r="AL773">
        <v>100</v>
      </c>
      <c r="AM773">
        <v>118</v>
      </c>
      <c r="AN773">
        <v>52</v>
      </c>
      <c r="AO773">
        <v>1672</v>
      </c>
      <c r="AP773">
        <v>276</v>
      </c>
      <c r="AQ773">
        <v>166</v>
      </c>
      <c r="AR773">
        <v>110</v>
      </c>
      <c r="AS773">
        <v>11</v>
      </c>
      <c r="AT773">
        <v>326</v>
      </c>
      <c r="AU773">
        <v>82</v>
      </c>
      <c r="AV773">
        <v>49</v>
      </c>
      <c r="AW773">
        <v>139</v>
      </c>
      <c r="AX773">
        <v>109.5</v>
      </c>
      <c r="AY773">
        <v>187</v>
      </c>
      <c r="AZ773">
        <v>376</v>
      </c>
      <c r="BA773">
        <v>1483.5</v>
      </c>
      <c r="BB773">
        <v>382</v>
      </c>
      <c r="BC773">
        <v>270.5</v>
      </c>
      <c r="BD773">
        <v>222</v>
      </c>
      <c r="BE773">
        <v>0</v>
      </c>
      <c r="BF773">
        <v>2373</v>
      </c>
      <c r="BG773">
        <v>249</v>
      </c>
      <c r="BH773">
        <v>79</v>
      </c>
      <c r="BI773">
        <v>183</v>
      </c>
      <c r="BJ773">
        <v>22</v>
      </c>
      <c r="BK773">
        <v>70</v>
      </c>
      <c r="BL773">
        <v>98</v>
      </c>
      <c r="BM773">
        <v>38</v>
      </c>
      <c r="BN773">
        <v>218</v>
      </c>
      <c r="BO773">
        <v>937</v>
      </c>
      <c r="BP773">
        <v>201.5</v>
      </c>
      <c r="BQ773">
        <v>106</v>
      </c>
      <c r="BR773">
        <v>8</v>
      </c>
      <c r="BS773">
        <v>47</v>
      </c>
      <c r="BT773">
        <v>2</v>
      </c>
      <c r="BU773">
        <v>40</v>
      </c>
      <c r="BV773">
        <v>0</v>
      </c>
      <c r="BW773">
        <v>47.5</v>
      </c>
      <c r="BX773">
        <v>0</v>
      </c>
      <c r="BY773">
        <v>13523</v>
      </c>
    </row>
    <row r="774" spans="1:77" hidden="1" x14ac:dyDescent="0.25">
      <c r="A774" t="str">
        <f t="shared" si="22"/>
        <v>201226 Jogi és társadalomtudományi foglalkozásokI9 Egyetem</v>
      </c>
      <c r="B774" t="str">
        <f t="shared" si="23"/>
        <v>201226 Jogi és társadalomtudományi foglalkozásokI9 Egyetem</v>
      </c>
      <c r="C774">
        <v>6018</v>
      </c>
      <c r="D774" t="s">
        <v>168</v>
      </c>
      <c r="E774" t="s">
        <v>169</v>
      </c>
      <c r="F774" s="4" t="s">
        <v>171</v>
      </c>
      <c r="G774">
        <v>0</v>
      </c>
      <c r="H774" t="s">
        <v>165</v>
      </c>
      <c r="I774">
        <v>624</v>
      </c>
      <c r="J774">
        <v>13</v>
      </c>
      <c r="K774" t="s">
        <v>80</v>
      </c>
      <c r="L774" t="s">
        <v>120</v>
      </c>
      <c r="M774">
        <v>68.5</v>
      </c>
      <c r="N774">
        <v>17</v>
      </c>
      <c r="O774">
        <v>41</v>
      </c>
      <c r="P774">
        <v>22</v>
      </c>
      <c r="Q774">
        <v>52</v>
      </c>
      <c r="R774">
        <v>29</v>
      </c>
      <c r="S774">
        <v>0</v>
      </c>
      <c r="T774">
        <v>0</v>
      </c>
      <c r="U774">
        <v>15</v>
      </c>
      <c r="V774">
        <v>285</v>
      </c>
      <c r="W774">
        <v>37</v>
      </c>
      <c r="X774">
        <v>88</v>
      </c>
      <c r="Y774">
        <v>4</v>
      </c>
      <c r="Z774">
        <v>19</v>
      </c>
      <c r="AA774">
        <v>37</v>
      </c>
      <c r="AB774">
        <v>41</v>
      </c>
      <c r="AC774">
        <v>78</v>
      </c>
      <c r="AD774">
        <v>44</v>
      </c>
      <c r="AE774">
        <v>6</v>
      </c>
      <c r="AF774">
        <v>19</v>
      </c>
      <c r="AG774">
        <v>0</v>
      </c>
      <c r="AH774">
        <v>9</v>
      </c>
      <c r="AI774">
        <v>0</v>
      </c>
      <c r="AJ774">
        <v>259</v>
      </c>
      <c r="AK774">
        <v>58</v>
      </c>
      <c r="AL774">
        <v>12</v>
      </c>
      <c r="AM774">
        <v>73</v>
      </c>
      <c r="AN774">
        <v>107.5</v>
      </c>
      <c r="AO774">
        <v>319.5</v>
      </c>
      <c r="AP774">
        <v>65</v>
      </c>
      <c r="AQ774">
        <v>101</v>
      </c>
      <c r="AR774">
        <v>21</v>
      </c>
      <c r="AS774">
        <v>2</v>
      </c>
      <c r="AT774">
        <v>91</v>
      </c>
      <c r="AU774">
        <v>43</v>
      </c>
      <c r="AV774">
        <v>13</v>
      </c>
      <c r="AW774">
        <v>6</v>
      </c>
      <c r="AX774">
        <v>6</v>
      </c>
      <c r="AY774">
        <v>210</v>
      </c>
      <c r="AZ774">
        <v>255.75</v>
      </c>
      <c r="BA774">
        <v>881</v>
      </c>
      <c r="BB774">
        <v>192</v>
      </c>
      <c r="BC774">
        <v>193.5</v>
      </c>
      <c r="BD774">
        <v>209</v>
      </c>
      <c r="BE774">
        <v>0</v>
      </c>
      <c r="BF774">
        <v>3394</v>
      </c>
      <c r="BG774">
        <v>105</v>
      </c>
      <c r="BH774">
        <v>737</v>
      </c>
      <c r="BI774">
        <v>37</v>
      </c>
      <c r="BJ774">
        <v>195</v>
      </c>
      <c r="BK774">
        <v>5</v>
      </c>
      <c r="BL774">
        <v>0</v>
      </c>
      <c r="BM774">
        <v>19</v>
      </c>
      <c r="BN774">
        <v>86</v>
      </c>
      <c r="BO774">
        <v>7230</v>
      </c>
      <c r="BP774">
        <v>1445</v>
      </c>
      <c r="BQ774">
        <v>471.5</v>
      </c>
      <c r="BR774">
        <v>265</v>
      </c>
      <c r="BS774">
        <v>266.5</v>
      </c>
      <c r="BT774">
        <v>39.5</v>
      </c>
      <c r="BU774">
        <v>10</v>
      </c>
      <c r="BV774">
        <v>0</v>
      </c>
      <c r="BW774">
        <v>19</v>
      </c>
      <c r="BX774">
        <v>0</v>
      </c>
      <c r="BY774">
        <v>18354.25</v>
      </c>
    </row>
    <row r="775" spans="1:77" hidden="1" x14ac:dyDescent="0.25">
      <c r="A775" t="str">
        <f t="shared" ref="A775:A838" si="24">CONCATENATE(F775,L775,H775)</f>
        <v>201227 Kulturális, sport-, művészeti és vallási foglalkozások (felsőfokú képzettséghez kapcsolódó)I9 Egyetem</v>
      </c>
      <c r="B775" t="str">
        <f t="shared" ref="B775:B838" si="25">CONCATENATE(F775,L775,H775)</f>
        <v>201227 Kulturális, sport-, művészeti és vallási foglalkozások (felsőfokú képzettséghez kapcsolódó)I9 Egyetem</v>
      </c>
      <c r="C775">
        <v>6019</v>
      </c>
      <c r="D775" t="s">
        <v>168</v>
      </c>
      <c r="E775" t="s">
        <v>169</v>
      </c>
      <c r="F775" s="4" t="s">
        <v>171</v>
      </c>
      <c r="G775">
        <v>0</v>
      </c>
      <c r="H775" t="s">
        <v>165</v>
      </c>
      <c r="I775">
        <v>625</v>
      </c>
      <c r="J775">
        <v>14</v>
      </c>
      <c r="K775" t="s">
        <v>121</v>
      </c>
      <c r="L775" t="s">
        <v>122</v>
      </c>
      <c r="M775">
        <v>0</v>
      </c>
      <c r="N775">
        <v>0</v>
      </c>
      <c r="O775">
        <v>0</v>
      </c>
      <c r="P775">
        <v>0</v>
      </c>
      <c r="Q775">
        <v>5</v>
      </c>
      <c r="R775">
        <v>0</v>
      </c>
      <c r="S775">
        <v>0</v>
      </c>
      <c r="T775">
        <v>0</v>
      </c>
      <c r="U775">
        <v>0</v>
      </c>
      <c r="V775">
        <v>0</v>
      </c>
      <c r="W775">
        <v>0</v>
      </c>
      <c r="X775">
        <v>10</v>
      </c>
      <c r="Y775">
        <v>12</v>
      </c>
      <c r="Z775">
        <v>0</v>
      </c>
      <c r="AA775">
        <v>0</v>
      </c>
      <c r="AB775">
        <v>0</v>
      </c>
      <c r="AC775">
        <v>6</v>
      </c>
      <c r="AD775">
        <v>0</v>
      </c>
      <c r="AE775">
        <v>0</v>
      </c>
      <c r="AF775">
        <v>7</v>
      </c>
      <c r="AG775">
        <v>0</v>
      </c>
      <c r="AH775">
        <v>0</v>
      </c>
      <c r="AI775">
        <v>0</v>
      </c>
      <c r="AJ775">
        <v>0</v>
      </c>
      <c r="AK775">
        <v>0</v>
      </c>
      <c r="AL775">
        <v>0</v>
      </c>
      <c r="AM775">
        <v>0</v>
      </c>
      <c r="AN775">
        <v>0</v>
      </c>
      <c r="AO775">
        <v>0</v>
      </c>
      <c r="AP775">
        <v>10</v>
      </c>
      <c r="AQ775">
        <v>11</v>
      </c>
      <c r="AR775">
        <v>0</v>
      </c>
      <c r="AS775">
        <v>0</v>
      </c>
      <c r="AT775">
        <v>0</v>
      </c>
      <c r="AU775">
        <v>0</v>
      </c>
      <c r="AV775">
        <v>5</v>
      </c>
      <c r="AW775">
        <v>556.5</v>
      </c>
      <c r="AX775">
        <v>369</v>
      </c>
      <c r="AY775">
        <v>33</v>
      </c>
      <c r="AZ775">
        <v>133</v>
      </c>
      <c r="BA775">
        <v>0</v>
      </c>
      <c r="BB775">
        <v>0</v>
      </c>
      <c r="BC775">
        <v>0</v>
      </c>
      <c r="BD775">
        <v>8</v>
      </c>
      <c r="BE775">
        <v>0</v>
      </c>
      <c r="BF775">
        <v>0</v>
      </c>
      <c r="BG775">
        <v>0</v>
      </c>
      <c r="BH775">
        <v>0</v>
      </c>
      <c r="BI775">
        <v>92.5</v>
      </c>
      <c r="BJ775">
        <v>49</v>
      </c>
      <c r="BK775">
        <v>0</v>
      </c>
      <c r="BL775">
        <v>0</v>
      </c>
      <c r="BM775">
        <v>0</v>
      </c>
      <c r="BN775">
        <v>12</v>
      </c>
      <c r="BO775">
        <v>244</v>
      </c>
      <c r="BP775">
        <v>824</v>
      </c>
      <c r="BQ775">
        <v>13</v>
      </c>
      <c r="BR775">
        <v>29</v>
      </c>
      <c r="BS775">
        <v>1709</v>
      </c>
      <c r="BT775">
        <v>237</v>
      </c>
      <c r="BU775">
        <v>49.5</v>
      </c>
      <c r="BV775">
        <v>0</v>
      </c>
      <c r="BW775">
        <v>0</v>
      </c>
      <c r="BX775">
        <v>0</v>
      </c>
      <c r="BY775">
        <v>4424.5</v>
      </c>
    </row>
    <row r="776" spans="1:77" hidden="1" x14ac:dyDescent="0.25">
      <c r="A776" t="str">
        <f t="shared" si="24"/>
        <v>201229 Egyéb magasan képzett ügyintézőkI9 Egyetem</v>
      </c>
      <c r="B776" t="str">
        <f t="shared" si="25"/>
        <v>201229 Egyéb magasan képzett ügyintézőkI9 Egyetem</v>
      </c>
      <c r="C776">
        <v>6020</v>
      </c>
      <c r="D776" t="s">
        <v>168</v>
      </c>
      <c r="E776" t="s">
        <v>169</v>
      </c>
      <c r="F776" s="4" t="s">
        <v>171</v>
      </c>
      <c r="G776">
        <v>0</v>
      </c>
      <c r="H776" t="s">
        <v>165</v>
      </c>
      <c r="I776">
        <v>626</v>
      </c>
      <c r="J776">
        <v>15</v>
      </c>
      <c r="K776" t="s">
        <v>81</v>
      </c>
      <c r="L776" t="s">
        <v>123</v>
      </c>
      <c r="M776">
        <v>60.5</v>
      </c>
      <c r="N776">
        <v>0</v>
      </c>
      <c r="O776">
        <v>0</v>
      </c>
      <c r="P776">
        <v>0</v>
      </c>
      <c r="Q776">
        <v>42</v>
      </c>
      <c r="R776">
        <v>10</v>
      </c>
      <c r="S776">
        <v>0</v>
      </c>
      <c r="T776">
        <v>29</v>
      </c>
      <c r="U776">
        <v>0</v>
      </c>
      <c r="V776">
        <v>208</v>
      </c>
      <c r="W776">
        <v>54</v>
      </c>
      <c r="X776">
        <v>68</v>
      </c>
      <c r="Y776">
        <v>34</v>
      </c>
      <c r="Z776">
        <v>30</v>
      </c>
      <c r="AA776">
        <v>33</v>
      </c>
      <c r="AB776">
        <v>11</v>
      </c>
      <c r="AC776">
        <v>703</v>
      </c>
      <c r="AD776">
        <v>75</v>
      </c>
      <c r="AE776">
        <v>45</v>
      </c>
      <c r="AF776">
        <v>59</v>
      </c>
      <c r="AG776">
        <v>13</v>
      </c>
      <c r="AH776">
        <v>11</v>
      </c>
      <c r="AI776">
        <v>40</v>
      </c>
      <c r="AJ776">
        <v>237.5</v>
      </c>
      <c r="AK776">
        <v>96</v>
      </c>
      <c r="AL776">
        <v>99</v>
      </c>
      <c r="AM776">
        <v>232</v>
      </c>
      <c r="AN776">
        <v>0</v>
      </c>
      <c r="AO776">
        <v>506.5</v>
      </c>
      <c r="AP776">
        <v>104</v>
      </c>
      <c r="AQ776">
        <v>157</v>
      </c>
      <c r="AR776">
        <v>0</v>
      </c>
      <c r="AS776">
        <v>0</v>
      </c>
      <c r="AT776">
        <v>303</v>
      </c>
      <c r="AU776">
        <v>54</v>
      </c>
      <c r="AV776">
        <v>0</v>
      </c>
      <c r="AW776">
        <v>31.5</v>
      </c>
      <c r="AX776">
        <v>52</v>
      </c>
      <c r="AY776">
        <v>831</v>
      </c>
      <c r="AZ776">
        <v>608</v>
      </c>
      <c r="BA776">
        <v>348.5</v>
      </c>
      <c r="BB776">
        <v>207</v>
      </c>
      <c r="BC776">
        <v>55</v>
      </c>
      <c r="BD776">
        <v>64</v>
      </c>
      <c r="BE776">
        <v>0</v>
      </c>
      <c r="BF776">
        <v>296</v>
      </c>
      <c r="BG776">
        <v>145</v>
      </c>
      <c r="BH776">
        <v>135</v>
      </c>
      <c r="BI776">
        <v>12</v>
      </c>
      <c r="BJ776">
        <v>160.5</v>
      </c>
      <c r="BK776">
        <v>17</v>
      </c>
      <c r="BL776">
        <v>50.5</v>
      </c>
      <c r="BM776">
        <v>1</v>
      </c>
      <c r="BN776">
        <v>195.5</v>
      </c>
      <c r="BO776">
        <v>12340</v>
      </c>
      <c r="BP776">
        <v>1454</v>
      </c>
      <c r="BQ776">
        <v>70.5</v>
      </c>
      <c r="BR776">
        <v>25</v>
      </c>
      <c r="BS776">
        <v>112</v>
      </c>
      <c r="BT776">
        <v>8</v>
      </c>
      <c r="BU776">
        <v>83.5</v>
      </c>
      <c r="BV776">
        <v>0</v>
      </c>
      <c r="BW776">
        <v>0</v>
      </c>
      <c r="BX776">
        <v>0</v>
      </c>
      <c r="BY776">
        <v>20617</v>
      </c>
    </row>
    <row r="777" spans="1:77" hidden="1" x14ac:dyDescent="0.25">
      <c r="A777" t="str">
        <f t="shared" si="24"/>
        <v>201231 Technikusok és hasonló műszaki foglalkozásokI9 Egyetem</v>
      </c>
      <c r="B777" t="str">
        <f t="shared" si="25"/>
        <v>201231 Technikusok és hasonló műszaki foglalkozásokI9 Egyetem</v>
      </c>
      <c r="C777">
        <v>6021</v>
      </c>
      <c r="D777" t="s">
        <v>168</v>
      </c>
      <c r="E777" t="s">
        <v>169</v>
      </c>
      <c r="F777" s="4" t="s">
        <v>171</v>
      </c>
      <c r="G777">
        <v>0</v>
      </c>
      <c r="H777" t="s">
        <v>165</v>
      </c>
      <c r="I777">
        <v>627</v>
      </c>
      <c r="J777">
        <v>16</v>
      </c>
      <c r="K777" t="s">
        <v>82</v>
      </c>
      <c r="L777" t="s">
        <v>83</v>
      </c>
      <c r="M777">
        <v>56</v>
      </c>
      <c r="N777">
        <v>35</v>
      </c>
      <c r="O777">
        <v>0</v>
      </c>
      <c r="P777">
        <v>1.5</v>
      </c>
      <c r="Q777">
        <v>218</v>
      </c>
      <c r="R777">
        <v>2</v>
      </c>
      <c r="S777">
        <v>11</v>
      </c>
      <c r="T777">
        <v>11</v>
      </c>
      <c r="U777">
        <v>23.75</v>
      </c>
      <c r="V777">
        <v>11</v>
      </c>
      <c r="W777">
        <v>97</v>
      </c>
      <c r="X777">
        <v>243</v>
      </c>
      <c r="Y777">
        <v>82</v>
      </c>
      <c r="Z777">
        <v>27</v>
      </c>
      <c r="AA777">
        <v>113</v>
      </c>
      <c r="AB777">
        <v>203</v>
      </c>
      <c r="AC777">
        <v>215</v>
      </c>
      <c r="AD777">
        <v>91.5</v>
      </c>
      <c r="AE777">
        <v>124</v>
      </c>
      <c r="AF777">
        <v>129</v>
      </c>
      <c r="AG777">
        <v>25</v>
      </c>
      <c r="AH777">
        <v>87.5</v>
      </c>
      <c r="AI777">
        <v>39</v>
      </c>
      <c r="AJ777">
        <v>232</v>
      </c>
      <c r="AK777">
        <v>56</v>
      </c>
      <c r="AL777">
        <v>42</v>
      </c>
      <c r="AM777">
        <v>291</v>
      </c>
      <c r="AN777">
        <v>32</v>
      </c>
      <c r="AO777">
        <v>322</v>
      </c>
      <c r="AP777">
        <v>84</v>
      </c>
      <c r="AQ777">
        <v>157</v>
      </c>
      <c r="AR777">
        <v>11</v>
      </c>
      <c r="AS777">
        <v>0</v>
      </c>
      <c r="AT777">
        <v>97</v>
      </c>
      <c r="AU777">
        <v>22</v>
      </c>
      <c r="AV777">
        <v>73.5</v>
      </c>
      <c r="AW777">
        <v>19</v>
      </c>
      <c r="AX777">
        <v>22</v>
      </c>
      <c r="AY777">
        <v>43</v>
      </c>
      <c r="AZ777">
        <v>390.5</v>
      </c>
      <c r="BA777">
        <v>65</v>
      </c>
      <c r="BB777">
        <v>80</v>
      </c>
      <c r="BC777">
        <v>6</v>
      </c>
      <c r="BD777">
        <v>179.5</v>
      </c>
      <c r="BE777">
        <v>0</v>
      </c>
      <c r="BF777">
        <v>209.5</v>
      </c>
      <c r="BG777">
        <v>452</v>
      </c>
      <c r="BH777">
        <v>37</v>
      </c>
      <c r="BI777">
        <v>21</v>
      </c>
      <c r="BJ777">
        <v>137</v>
      </c>
      <c r="BK777">
        <v>11</v>
      </c>
      <c r="BL777">
        <v>137.5</v>
      </c>
      <c r="BM777">
        <v>0</v>
      </c>
      <c r="BN777">
        <v>64</v>
      </c>
      <c r="BO777">
        <v>313</v>
      </c>
      <c r="BP777">
        <v>121.75</v>
      </c>
      <c r="BQ777">
        <v>31</v>
      </c>
      <c r="BR777">
        <v>5</v>
      </c>
      <c r="BS777">
        <v>138</v>
      </c>
      <c r="BT777">
        <v>27.5</v>
      </c>
      <c r="BU777">
        <v>10</v>
      </c>
      <c r="BV777">
        <v>24.5</v>
      </c>
      <c r="BW777">
        <v>18</v>
      </c>
      <c r="BX777">
        <v>0</v>
      </c>
      <c r="BY777">
        <v>5827.5</v>
      </c>
    </row>
    <row r="778" spans="1:77" hidden="1" x14ac:dyDescent="0.25">
      <c r="A778" t="str">
        <f t="shared" si="24"/>
        <v>201232 Szakmai irányítók, felügyelőkI9 Egyetem</v>
      </c>
      <c r="B778" t="str">
        <f t="shared" si="25"/>
        <v>201232 Szakmai irányítók, felügyelőkI9 Egyetem</v>
      </c>
      <c r="C778">
        <v>6022</v>
      </c>
      <c r="D778" t="s">
        <v>168</v>
      </c>
      <c r="E778" t="s">
        <v>169</v>
      </c>
      <c r="F778" s="4" t="s">
        <v>171</v>
      </c>
      <c r="G778">
        <v>0</v>
      </c>
      <c r="H778" t="s">
        <v>165</v>
      </c>
      <c r="I778">
        <v>628</v>
      </c>
      <c r="J778">
        <v>17</v>
      </c>
      <c r="K778" t="s">
        <v>84</v>
      </c>
      <c r="L778" t="s">
        <v>124</v>
      </c>
      <c r="M778">
        <v>0</v>
      </c>
      <c r="N778">
        <v>0</v>
      </c>
      <c r="O778">
        <v>0</v>
      </c>
      <c r="P778">
        <v>0</v>
      </c>
      <c r="Q778">
        <v>22</v>
      </c>
      <c r="R778">
        <v>0</v>
      </c>
      <c r="S778">
        <v>0</v>
      </c>
      <c r="T778">
        <v>0</v>
      </c>
      <c r="U778">
        <v>11</v>
      </c>
      <c r="V778">
        <v>2</v>
      </c>
      <c r="W778">
        <v>0</v>
      </c>
      <c r="X778">
        <v>121</v>
      </c>
      <c r="Y778">
        <v>9</v>
      </c>
      <c r="Z778">
        <v>8</v>
      </c>
      <c r="AA778">
        <v>0</v>
      </c>
      <c r="AB778">
        <v>25.333333333333332</v>
      </c>
      <c r="AC778">
        <v>0</v>
      </c>
      <c r="AD778">
        <v>0</v>
      </c>
      <c r="AE778">
        <v>0</v>
      </c>
      <c r="AF778">
        <v>4</v>
      </c>
      <c r="AG778">
        <v>0</v>
      </c>
      <c r="AH778">
        <v>0</v>
      </c>
      <c r="AI778">
        <v>0</v>
      </c>
      <c r="AJ778">
        <v>0</v>
      </c>
      <c r="AK778">
        <v>0</v>
      </c>
      <c r="AL778">
        <v>0</v>
      </c>
      <c r="AM778">
        <v>105</v>
      </c>
      <c r="AN778">
        <v>6</v>
      </c>
      <c r="AO778">
        <v>52.5</v>
      </c>
      <c r="AP778">
        <v>0</v>
      </c>
      <c r="AQ778">
        <v>6</v>
      </c>
      <c r="AR778">
        <v>0</v>
      </c>
      <c r="AS778">
        <v>0</v>
      </c>
      <c r="AT778">
        <v>0</v>
      </c>
      <c r="AU778">
        <v>0</v>
      </c>
      <c r="AV778">
        <v>0</v>
      </c>
      <c r="AW778">
        <v>0</v>
      </c>
      <c r="AX778">
        <v>0</v>
      </c>
      <c r="AY778">
        <v>8.5</v>
      </c>
      <c r="AZ778">
        <v>0</v>
      </c>
      <c r="BA778">
        <v>0</v>
      </c>
      <c r="BB778">
        <v>0</v>
      </c>
      <c r="BC778">
        <v>0</v>
      </c>
      <c r="BD778">
        <v>0</v>
      </c>
      <c r="BE778">
        <v>0</v>
      </c>
      <c r="BF778">
        <v>35</v>
      </c>
      <c r="BG778">
        <v>32</v>
      </c>
      <c r="BH778">
        <v>21</v>
      </c>
      <c r="BI778">
        <v>0</v>
      </c>
      <c r="BJ778">
        <v>75.833333333333329</v>
      </c>
      <c r="BK778">
        <v>0</v>
      </c>
      <c r="BL778">
        <v>16</v>
      </c>
      <c r="BM778">
        <v>7</v>
      </c>
      <c r="BN778">
        <v>0</v>
      </c>
      <c r="BO778">
        <v>10</v>
      </c>
      <c r="BP778">
        <v>3</v>
      </c>
      <c r="BQ778">
        <v>1</v>
      </c>
      <c r="BR778">
        <v>21</v>
      </c>
      <c r="BS778">
        <v>0</v>
      </c>
      <c r="BT778">
        <v>0</v>
      </c>
      <c r="BU778">
        <v>0</v>
      </c>
      <c r="BV778">
        <v>0</v>
      </c>
      <c r="BW778">
        <v>0</v>
      </c>
      <c r="BX778">
        <v>0</v>
      </c>
      <c r="BY778">
        <v>602.16666666666674</v>
      </c>
    </row>
    <row r="779" spans="1:77" hidden="1" x14ac:dyDescent="0.25">
      <c r="A779" t="str">
        <f t="shared" si="24"/>
        <v>201233 Egészségügyi foglalkozásokI9 Egyetem</v>
      </c>
      <c r="B779" t="str">
        <f t="shared" si="25"/>
        <v>201233 Egészségügyi foglalkozásokI9 Egyetem</v>
      </c>
      <c r="C779">
        <v>6023</v>
      </c>
      <c r="D779" t="s">
        <v>168</v>
      </c>
      <c r="E779" t="s">
        <v>169</v>
      </c>
      <c r="F779" s="4" t="s">
        <v>171</v>
      </c>
      <c r="G779">
        <v>0</v>
      </c>
      <c r="H779" t="s">
        <v>165</v>
      </c>
      <c r="I779">
        <v>629</v>
      </c>
      <c r="J779">
        <v>18</v>
      </c>
      <c r="K779" t="s">
        <v>85</v>
      </c>
      <c r="L779" t="s">
        <v>125</v>
      </c>
      <c r="M779">
        <v>0</v>
      </c>
      <c r="N779">
        <v>0</v>
      </c>
      <c r="O779">
        <v>0</v>
      </c>
      <c r="P779">
        <v>0</v>
      </c>
      <c r="Q779">
        <v>4</v>
      </c>
      <c r="R779">
        <v>0</v>
      </c>
      <c r="S779">
        <v>0</v>
      </c>
      <c r="T779">
        <v>0</v>
      </c>
      <c r="U779">
        <v>0</v>
      </c>
      <c r="V779">
        <v>0</v>
      </c>
      <c r="W779">
        <v>0</v>
      </c>
      <c r="X779">
        <v>0</v>
      </c>
      <c r="Y779">
        <v>1</v>
      </c>
      <c r="Z779">
        <v>0</v>
      </c>
      <c r="AA779">
        <v>0</v>
      </c>
      <c r="AB779">
        <v>8</v>
      </c>
      <c r="AC779">
        <v>0</v>
      </c>
      <c r="AD779">
        <v>0</v>
      </c>
      <c r="AE779">
        <v>0</v>
      </c>
      <c r="AF779">
        <v>0</v>
      </c>
      <c r="AG779">
        <v>0</v>
      </c>
      <c r="AH779">
        <v>34</v>
      </c>
      <c r="AI779">
        <v>0</v>
      </c>
      <c r="AJ779">
        <v>0</v>
      </c>
      <c r="AK779">
        <v>0</v>
      </c>
      <c r="AL779">
        <v>0</v>
      </c>
      <c r="AM779">
        <v>0</v>
      </c>
      <c r="AN779">
        <v>0</v>
      </c>
      <c r="AO779">
        <v>47</v>
      </c>
      <c r="AP779">
        <v>189.5</v>
      </c>
      <c r="AQ779">
        <v>0</v>
      </c>
      <c r="AR779">
        <v>0</v>
      </c>
      <c r="AS779">
        <v>0</v>
      </c>
      <c r="AT779">
        <v>0</v>
      </c>
      <c r="AU779">
        <v>0</v>
      </c>
      <c r="AV779">
        <v>10</v>
      </c>
      <c r="AW779">
        <v>0</v>
      </c>
      <c r="AX779">
        <v>49.5</v>
      </c>
      <c r="AY779">
        <v>0</v>
      </c>
      <c r="AZ779">
        <v>0</v>
      </c>
      <c r="BA779">
        <v>0</v>
      </c>
      <c r="BB779">
        <v>0</v>
      </c>
      <c r="BC779">
        <v>0</v>
      </c>
      <c r="BD779">
        <v>0</v>
      </c>
      <c r="BE779">
        <v>0</v>
      </c>
      <c r="BF779">
        <v>0</v>
      </c>
      <c r="BG779">
        <v>67</v>
      </c>
      <c r="BH779">
        <v>37</v>
      </c>
      <c r="BI779">
        <v>0</v>
      </c>
      <c r="BJ779">
        <v>47</v>
      </c>
      <c r="BK779">
        <v>0</v>
      </c>
      <c r="BL779">
        <v>0</v>
      </c>
      <c r="BM779">
        <v>0</v>
      </c>
      <c r="BN779">
        <v>0</v>
      </c>
      <c r="BO779">
        <v>27</v>
      </c>
      <c r="BP779">
        <v>30</v>
      </c>
      <c r="BQ779">
        <v>266</v>
      </c>
      <c r="BR779">
        <v>17.5</v>
      </c>
      <c r="BS779">
        <v>0</v>
      </c>
      <c r="BT779">
        <v>0</v>
      </c>
      <c r="BU779">
        <v>0.25</v>
      </c>
      <c r="BV779">
        <v>0</v>
      </c>
      <c r="BW779">
        <v>0</v>
      </c>
      <c r="BX779">
        <v>0</v>
      </c>
      <c r="BY779">
        <v>834.75</v>
      </c>
    </row>
    <row r="780" spans="1:77" hidden="1" x14ac:dyDescent="0.25">
      <c r="A780" t="str">
        <f t="shared" si="24"/>
        <v>201234 Oktatási asszisztensekI9 Egyetem</v>
      </c>
      <c r="B780" t="str">
        <f t="shared" si="25"/>
        <v>201234 Oktatási asszisztensekI9 Egyetem</v>
      </c>
      <c r="C780">
        <v>6024</v>
      </c>
      <c r="D780" t="s">
        <v>168</v>
      </c>
      <c r="E780" t="s">
        <v>169</v>
      </c>
      <c r="F780" s="4" t="s">
        <v>171</v>
      </c>
      <c r="G780">
        <v>0</v>
      </c>
      <c r="H780" t="s">
        <v>165</v>
      </c>
      <c r="I780">
        <v>630</v>
      </c>
      <c r="J780">
        <v>19</v>
      </c>
      <c r="K780" t="s">
        <v>86</v>
      </c>
      <c r="L780" t="s">
        <v>126</v>
      </c>
      <c r="M780">
        <v>0</v>
      </c>
      <c r="N780">
        <v>0</v>
      </c>
      <c r="O780">
        <v>0</v>
      </c>
      <c r="P780">
        <v>0</v>
      </c>
      <c r="Q780">
        <v>0</v>
      </c>
      <c r="R780">
        <v>0</v>
      </c>
      <c r="S780">
        <v>0</v>
      </c>
      <c r="T780">
        <v>0</v>
      </c>
      <c r="U780">
        <v>0</v>
      </c>
      <c r="V780">
        <v>0</v>
      </c>
      <c r="W780">
        <v>0</v>
      </c>
      <c r="X780">
        <v>0</v>
      </c>
      <c r="Y780">
        <v>0</v>
      </c>
      <c r="Z780">
        <v>0</v>
      </c>
      <c r="AA780">
        <v>0</v>
      </c>
      <c r="AB780">
        <v>0</v>
      </c>
      <c r="AC780">
        <v>0</v>
      </c>
      <c r="AD780">
        <v>0</v>
      </c>
      <c r="AE780">
        <v>0</v>
      </c>
      <c r="AF780">
        <v>0</v>
      </c>
      <c r="AG780">
        <v>0</v>
      </c>
      <c r="AH780">
        <v>0</v>
      </c>
      <c r="AI780">
        <v>0</v>
      </c>
      <c r="AJ780">
        <v>0</v>
      </c>
      <c r="AK780">
        <v>0</v>
      </c>
      <c r="AL780">
        <v>0</v>
      </c>
      <c r="AM780">
        <v>0</v>
      </c>
      <c r="AN780">
        <v>0</v>
      </c>
      <c r="AO780">
        <v>0</v>
      </c>
      <c r="AP780">
        <v>0</v>
      </c>
      <c r="AQ780">
        <v>11</v>
      </c>
      <c r="AR780">
        <v>0</v>
      </c>
      <c r="AS780">
        <v>0</v>
      </c>
      <c r="AT780">
        <v>0</v>
      </c>
      <c r="AU780">
        <v>0</v>
      </c>
      <c r="AV780">
        <v>40</v>
      </c>
      <c r="AW780">
        <v>0</v>
      </c>
      <c r="AX780">
        <v>0</v>
      </c>
      <c r="AY780">
        <v>0</v>
      </c>
      <c r="AZ780">
        <v>0</v>
      </c>
      <c r="BA780">
        <v>0</v>
      </c>
      <c r="BB780">
        <v>0</v>
      </c>
      <c r="BC780">
        <v>0</v>
      </c>
      <c r="BD780">
        <v>0</v>
      </c>
      <c r="BE780">
        <v>0</v>
      </c>
      <c r="BF780">
        <v>0</v>
      </c>
      <c r="BG780">
        <v>0</v>
      </c>
      <c r="BH780">
        <v>0</v>
      </c>
      <c r="BI780">
        <v>0</v>
      </c>
      <c r="BJ780">
        <v>0</v>
      </c>
      <c r="BK780">
        <v>0</v>
      </c>
      <c r="BL780">
        <v>0</v>
      </c>
      <c r="BM780">
        <v>0</v>
      </c>
      <c r="BN780">
        <v>0</v>
      </c>
      <c r="BO780">
        <v>10</v>
      </c>
      <c r="BP780">
        <v>194.83333333333334</v>
      </c>
      <c r="BQ780">
        <v>2</v>
      </c>
      <c r="BR780">
        <v>18</v>
      </c>
      <c r="BS780">
        <v>3</v>
      </c>
      <c r="BT780">
        <v>0</v>
      </c>
      <c r="BU780">
        <v>1.5</v>
      </c>
      <c r="BV780">
        <v>0</v>
      </c>
      <c r="BW780">
        <v>0</v>
      </c>
      <c r="BX780">
        <v>0</v>
      </c>
      <c r="BY780">
        <v>280.33333333333337</v>
      </c>
    </row>
    <row r="781" spans="1:77" hidden="1" x14ac:dyDescent="0.25">
      <c r="A781" t="str">
        <f t="shared" si="24"/>
        <v>201235 Szociális gondozási és munkaerő-piaci szolgáltatási foglalkozásokI9 Egyetem</v>
      </c>
      <c r="B781" t="str">
        <f t="shared" si="25"/>
        <v>201235 Szociális gondozási és munkaerő-piaci szolgáltatási foglalkozásokI9 Egyetem</v>
      </c>
      <c r="C781">
        <v>6025</v>
      </c>
      <c r="D781" t="s">
        <v>168</v>
      </c>
      <c r="E781" t="s">
        <v>169</v>
      </c>
      <c r="F781" s="4" t="s">
        <v>171</v>
      </c>
      <c r="G781">
        <v>0</v>
      </c>
      <c r="H781" t="s">
        <v>165</v>
      </c>
      <c r="I781">
        <v>631</v>
      </c>
      <c r="J781">
        <v>20</v>
      </c>
      <c r="K781" t="s">
        <v>87</v>
      </c>
      <c r="L781" t="s">
        <v>127</v>
      </c>
      <c r="M781">
        <v>0</v>
      </c>
      <c r="N781">
        <v>0</v>
      </c>
      <c r="O781">
        <v>0</v>
      </c>
      <c r="P781">
        <v>0</v>
      </c>
      <c r="Q781">
        <v>0</v>
      </c>
      <c r="R781">
        <v>0</v>
      </c>
      <c r="S781">
        <v>2</v>
      </c>
      <c r="T781">
        <v>0</v>
      </c>
      <c r="U781">
        <v>0</v>
      </c>
      <c r="V781">
        <v>0</v>
      </c>
      <c r="W781">
        <v>0</v>
      </c>
      <c r="X781">
        <v>0</v>
      </c>
      <c r="Y781">
        <v>0</v>
      </c>
      <c r="Z781">
        <v>0</v>
      </c>
      <c r="AA781">
        <v>0</v>
      </c>
      <c r="AB781">
        <v>0</v>
      </c>
      <c r="AC781">
        <v>0</v>
      </c>
      <c r="AD781">
        <v>0</v>
      </c>
      <c r="AE781">
        <v>0</v>
      </c>
      <c r="AF781">
        <v>2</v>
      </c>
      <c r="AG781">
        <v>0</v>
      </c>
      <c r="AH781">
        <v>0</v>
      </c>
      <c r="AI781">
        <v>0</v>
      </c>
      <c r="AJ781">
        <v>0</v>
      </c>
      <c r="AK781">
        <v>0</v>
      </c>
      <c r="AL781">
        <v>0</v>
      </c>
      <c r="AM781">
        <v>0</v>
      </c>
      <c r="AN781">
        <v>0</v>
      </c>
      <c r="AO781">
        <v>12</v>
      </c>
      <c r="AP781">
        <v>0</v>
      </c>
      <c r="AQ781">
        <v>11</v>
      </c>
      <c r="AR781">
        <v>0</v>
      </c>
      <c r="AS781">
        <v>0</v>
      </c>
      <c r="AT781">
        <v>0</v>
      </c>
      <c r="AU781">
        <v>0</v>
      </c>
      <c r="AV781">
        <v>1</v>
      </c>
      <c r="AW781">
        <v>0</v>
      </c>
      <c r="AX781">
        <v>0</v>
      </c>
      <c r="AY781">
        <v>0</v>
      </c>
      <c r="AZ781">
        <v>24.75</v>
      </c>
      <c r="BA781">
        <v>0</v>
      </c>
      <c r="BB781">
        <v>0</v>
      </c>
      <c r="BC781">
        <v>0</v>
      </c>
      <c r="BD781">
        <v>0</v>
      </c>
      <c r="BE781">
        <v>0</v>
      </c>
      <c r="BF781">
        <v>0</v>
      </c>
      <c r="BG781">
        <v>1</v>
      </c>
      <c r="BH781">
        <v>9</v>
      </c>
      <c r="BI781">
        <v>0</v>
      </c>
      <c r="BJ781">
        <v>47</v>
      </c>
      <c r="BK781">
        <v>0</v>
      </c>
      <c r="BL781">
        <v>3.5</v>
      </c>
      <c r="BM781">
        <v>0</v>
      </c>
      <c r="BN781">
        <v>0</v>
      </c>
      <c r="BO781">
        <v>300</v>
      </c>
      <c r="BP781">
        <v>46.5</v>
      </c>
      <c r="BQ781">
        <v>3</v>
      </c>
      <c r="BR781">
        <v>215</v>
      </c>
      <c r="BS781">
        <v>1</v>
      </c>
      <c r="BT781">
        <v>1</v>
      </c>
      <c r="BU781">
        <v>0</v>
      </c>
      <c r="BV781">
        <v>0</v>
      </c>
      <c r="BW781">
        <v>0</v>
      </c>
      <c r="BX781">
        <v>0</v>
      </c>
      <c r="BY781">
        <v>679.75</v>
      </c>
    </row>
    <row r="782" spans="1:77" hidden="1" x14ac:dyDescent="0.25">
      <c r="A782" t="str">
        <f t="shared" si="24"/>
        <v>201236 Üzleti jellegű szolgáltatások ügyintézői, hatósági ügyintézők, ügynökökI9 Egyetem</v>
      </c>
      <c r="B782" t="str">
        <f t="shared" si="25"/>
        <v>201236 Üzleti jellegű szolgáltatások ügyintézői, hatósági ügyintézők, ügynökökI9 Egyetem</v>
      </c>
      <c r="C782">
        <v>6026</v>
      </c>
      <c r="D782" t="s">
        <v>168</v>
      </c>
      <c r="E782" t="s">
        <v>169</v>
      </c>
      <c r="F782" s="4" t="s">
        <v>171</v>
      </c>
      <c r="G782">
        <v>0</v>
      </c>
      <c r="H782" t="s">
        <v>165</v>
      </c>
      <c r="I782">
        <v>632</v>
      </c>
      <c r="J782">
        <v>21</v>
      </c>
      <c r="K782" t="s">
        <v>88</v>
      </c>
      <c r="L782" t="s">
        <v>128</v>
      </c>
      <c r="M782">
        <v>111.5</v>
      </c>
      <c r="N782">
        <v>12</v>
      </c>
      <c r="O782">
        <v>0</v>
      </c>
      <c r="P782">
        <v>5</v>
      </c>
      <c r="Q782">
        <v>432.5</v>
      </c>
      <c r="R782">
        <v>52</v>
      </c>
      <c r="S782">
        <v>0</v>
      </c>
      <c r="T782">
        <v>16</v>
      </c>
      <c r="U782">
        <v>23</v>
      </c>
      <c r="V782">
        <v>80</v>
      </c>
      <c r="W782">
        <v>139</v>
      </c>
      <c r="X782">
        <v>128</v>
      </c>
      <c r="Y782">
        <v>188</v>
      </c>
      <c r="Z782">
        <v>78</v>
      </c>
      <c r="AA782">
        <v>46</v>
      </c>
      <c r="AB782">
        <v>56</v>
      </c>
      <c r="AC782">
        <v>278</v>
      </c>
      <c r="AD782">
        <v>54</v>
      </c>
      <c r="AE782">
        <v>162</v>
      </c>
      <c r="AF782">
        <v>204</v>
      </c>
      <c r="AG782">
        <v>21</v>
      </c>
      <c r="AH782">
        <v>40</v>
      </c>
      <c r="AI782">
        <v>16</v>
      </c>
      <c r="AJ782">
        <v>276</v>
      </c>
      <c r="AK782">
        <v>82</v>
      </c>
      <c r="AL782">
        <v>30</v>
      </c>
      <c r="AM782">
        <v>202</v>
      </c>
      <c r="AN782">
        <v>241</v>
      </c>
      <c r="AO782">
        <v>2181.6999999999998</v>
      </c>
      <c r="AP782">
        <v>239.5</v>
      </c>
      <c r="AQ782">
        <v>117</v>
      </c>
      <c r="AR782">
        <v>15</v>
      </c>
      <c r="AS782">
        <v>50</v>
      </c>
      <c r="AT782">
        <v>184.5</v>
      </c>
      <c r="AU782">
        <v>65</v>
      </c>
      <c r="AV782">
        <v>23</v>
      </c>
      <c r="AW782">
        <v>111.4</v>
      </c>
      <c r="AX782">
        <v>28</v>
      </c>
      <c r="AY782">
        <v>119</v>
      </c>
      <c r="AZ782">
        <v>955</v>
      </c>
      <c r="BA782">
        <v>1549.6</v>
      </c>
      <c r="BB782">
        <v>773.5</v>
      </c>
      <c r="BC782">
        <v>342</v>
      </c>
      <c r="BD782">
        <v>298</v>
      </c>
      <c r="BE782">
        <v>0</v>
      </c>
      <c r="BF782">
        <v>1066.5</v>
      </c>
      <c r="BG782">
        <v>227.79999999999998</v>
      </c>
      <c r="BH782">
        <v>117.5</v>
      </c>
      <c r="BI782">
        <v>50</v>
      </c>
      <c r="BJ782">
        <v>95.5</v>
      </c>
      <c r="BK782">
        <v>28</v>
      </c>
      <c r="BL782">
        <v>78.2</v>
      </c>
      <c r="BM782">
        <v>29</v>
      </c>
      <c r="BN782">
        <v>207</v>
      </c>
      <c r="BO782">
        <v>1890</v>
      </c>
      <c r="BP782">
        <v>285</v>
      </c>
      <c r="BQ782">
        <v>91.3</v>
      </c>
      <c r="BR782">
        <v>52</v>
      </c>
      <c r="BS782">
        <v>16</v>
      </c>
      <c r="BT782">
        <v>6</v>
      </c>
      <c r="BU782">
        <v>11</v>
      </c>
      <c r="BV782">
        <v>0</v>
      </c>
      <c r="BW782">
        <v>0</v>
      </c>
      <c r="BX782">
        <v>0</v>
      </c>
      <c r="BY782">
        <v>14275.999999999998</v>
      </c>
    </row>
    <row r="783" spans="1:77" hidden="1" x14ac:dyDescent="0.25">
      <c r="A783" t="str">
        <f t="shared" si="24"/>
        <v>201237 Művészeti, kulturális, sport- és vallási foglalkozásokI9 Egyetem</v>
      </c>
      <c r="B783" t="str">
        <f t="shared" si="25"/>
        <v>201237 Művészeti, kulturális, sport- és vallási foglalkozásokI9 Egyetem</v>
      </c>
      <c r="C783">
        <v>6027</v>
      </c>
      <c r="D783" t="s">
        <v>168</v>
      </c>
      <c r="E783" t="s">
        <v>169</v>
      </c>
      <c r="F783" s="4" t="s">
        <v>171</v>
      </c>
      <c r="G783">
        <v>0</v>
      </c>
      <c r="H783" t="s">
        <v>165</v>
      </c>
      <c r="I783">
        <v>633</v>
      </c>
      <c r="J783">
        <v>22</v>
      </c>
      <c r="K783" t="s">
        <v>89</v>
      </c>
      <c r="L783" t="s">
        <v>129</v>
      </c>
      <c r="M783">
        <v>0</v>
      </c>
      <c r="N783">
        <v>0</v>
      </c>
      <c r="O783">
        <v>0</v>
      </c>
      <c r="P783">
        <v>0</v>
      </c>
      <c r="Q783">
        <v>0</v>
      </c>
      <c r="R783">
        <v>0</v>
      </c>
      <c r="S783">
        <v>0</v>
      </c>
      <c r="T783">
        <v>0</v>
      </c>
      <c r="U783">
        <v>22</v>
      </c>
      <c r="V783">
        <v>0</v>
      </c>
      <c r="W783">
        <v>0</v>
      </c>
      <c r="X783">
        <v>0</v>
      </c>
      <c r="Y783">
        <v>0</v>
      </c>
      <c r="Z783">
        <v>0</v>
      </c>
      <c r="AA783">
        <v>0</v>
      </c>
      <c r="AB783">
        <v>0</v>
      </c>
      <c r="AC783">
        <v>0</v>
      </c>
      <c r="AD783">
        <v>0</v>
      </c>
      <c r="AE783">
        <v>0</v>
      </c>
      <c r="AF783">
        <v>0</v>
      </c>
      <c r="AG783">
        <v>0</v>
      </c>
      <c r="AH783">
        <v>0</v>
      </c>
      <c r="AI783">
        <v>0</v>
      </c>
      <c r="AJ783">
        <v>0</v>
      </c>
      <c r="AK783">
        <v>0</v>
      </c>
      <c r="AL783">
        <v>0</v>
      </c>
      <c r="AM783">
        <v>0</v>
      </c>
      <c r="AN783">
        <v>0</v>
      </c>
      <c r="AO783">
        <v>0</v>
      </c>
      <c r="AP783">
        <v>0</v>
      </c>
      <c r="AQ783">
        <v>0</v>
      </c>
      <c r="AR783">
        <v>0</v>
      </c>
      <c r="AS783">
        <v>0</v>
      </c>
      <c r="AT783">
        <v>0</v>
      </c>
      <c r="AU783">
        <v>0</v>
      </c>
      <c r="AV783">
        <v>0</v>
      </c>
      <c r="AW783">
        <v>17</v>
      </c>
      <c r="AX783">
        <v>135.5</v>
      </c>
      <c r="AY783">
        <v>0</v>
      </c>
      <c r="AZ783">
        <v>0</v>
      </c>
      <c r="BA783">
        <v>0</v>
      </c>
      <c r="BB783">
        <v>0</v>
      </c>
      <c r="BC783">
        <v>0</v>
      </c>
      <c r="BD783">
        <v>0</v>
      </c>
      <c r="BE783">
        <v>0</v>
      </c>
      <c r="BF783">
        <v>0</v>
      </c>
      <c r="BG783">
        <v>0</v>
      </c>
      <c r="BH783">
        <v>0</v>
      </c>
      <c r="BI783">
        <v>40.75</v>
      </c>
      <c r="BJ783">
        <v>0</v>
      </c>
      <c r="BK783">
        <v>6</v>
      </c>
      <c r="BL783">
        <v>0</v>
      </c>
      <c r="BM783">
        <v>0</v>
      </c>
      <c r="BN783">
        <v>0</v>
      </c>
      <c r="BO783">
        <v>16</v>
      </c>
      <c r="BP783">
        <v>13</v>
      </c>
      <c r="BQ783">
        <v>17.5</v>
      </c>
      <c r="BR783">
        <v>0</v>
      </c>
      <c r="BS783">
        <v>104</v>
      </c>
      <c r="BT783">
        <v>72</v>
      </c>
      <c r="BU783">
        <v>28.5</v>
      </c>
      <c r="BV783">
        <v>0</v>
      </c>
      <c r="BW783">
        <v>0</v>
      </c>
      <c r="BX783">
        <v>0</v>
      </c>
      <c r="BY783">
        <v>472.25</v>
      </c>
    </row>
    <row r="784" spans="1:77" hidden="1" x14ac:dyDescent="0.25">
      <c r="A784" t="str">
        <f t="shared" si="24"/>
        <v>201239 Egyéb ügyintézőkI9 Egyetem</v>
      </c>
      <c r="B784" t="str">
        <f t="shared" si="25"/>
        <v>201239 Egyéb ügyintézőkI9 Egyetem</v>
      </c>
      <c r="C784">
        <v>6028</v>
      </c>
      <c r="D784" t="s">
        <v>168</v>
      </c>
      <c r="E784" t="s">
        <v>169</v>
      </c>
      <c r="F784" s="4" t="s">
        <v>171</v>
      </c>
      <c r="G784">
        <v>0</v>
      </c>
      <c r="H784" t="s">
        <v>165</v>
      </c>
      <c r="I784">
        <v>634</v>
      </c>
      <c r="J784">
        <v>23</v>
      </c>
      <c r="K784" t="s">
        <v>90</v>
      </c>
      <c r="L784" t="s">
        <v>91</v>
      </c>
      <c r="M784">
        <v>28</v>
      </c>
      <c r="N784">
        <v>0</v>
      </c>
      <c r="O784">
        <v>0</v>
      </c>
      <c r="P784">
        <v>0</v>
      </c>
      <c r="Q784">
        <v>11</v>
      </c>
      <c r="R784">
        <v>11</v>
      </c>
      <c r="S784">
        <v>0</v>
      </c>
      <c r="T784">
        <v>0</v>
      </c>
      <c r="U784">
        <v>0</v>
      </c>
      <c r="V784">
        <v>7</v>
      </c>
      <c r="W784">
        <v>0</v>
      </c>
      <c r="X784">
        <v>10</v>
      </c>
      <c r="Y784">
        <v>0</v>
      </c>
      <c r="Z784">
        <v>10</v>
      </c>
      <c r="AA784">
        <v>7</v>
      </c>
      <c r="AB784">
        <v>10</v>
      </c>
      <c r="AC784">
        <v>46</v>
      </c>
      <c r="AD784">
        <v>2</v>
      </c>
      <c r="AE784">
        <v>42</v>
      </c>
      <c r="AF784">
        <v>0</v>
      </c>
      <c r="AG784">
        <v>0</v>
      </c>
      <c r="AH784">
        <v>0</v>
      </c>
      <c r="AI784">
        <v>26</v>
      </c>
      <c r="AJ784">
        <v>46.5</v>
      </c>
      <c r="AK784">
        <v>0</v>
      </c>
      <c r="AL784">
        <v>11</v>
      </c>
      <c r="AM784">
        <v>54</v>
      </c>
      <c r="AN784">
        <v>0</v>
      </c>
      <c r="AO784">
        <v>177.8</v>
      </c>
      <c r="AP784">
        <v>76</v>
      </c>
      <c r="AQ784">
        <v>46</v>
      </c>
      <c r="AR784">
        <v>0</v>
      </c>
      <c r="AS784">
        <v>5</v>
      </c>
      <c r="AT784">
        <v>77</v>
      </c>
      <c r="AU784">
        <v>0</v>
      </c>
      <c r="AV784">
        <v>10</v>
      </c>
      <c r="AW784">
        <v>28.1</v>
      </c>
      <c r="AX784">
        <v>37.5</v>
      </c>
      <c r="AY784">
        <v>43</v>
      </c>
      <c r="AZ784">
        <v>133</v>
      </c>
      <c r="BA784">
        <v>127.4</v>
      </c>
      <c r="BB784">
        <v>91</v>
      </c>
      <c r="BC784">
        <v>32</v>
      </c>
      <c r="BD784">
        <v>54</v>
      </c>
      <c r="BE784">
        <v>0</v>
      </c>
      <c r="BF784">
        <v>44</v>
      </c>
      <c r="BG784">
        <v>50.7</v>
      </c>
      <c r="BH784">
        <v>40</v>
      </c>
      <c r="BI784">
        <v>22</v>
      </c>
      <c r="BJ784">
        <v>18</v>
      </c>
      <c r="BK784">
        <v>0</v>
      </c>
      <c r="BL784">
        <v>9.8000000000000007</v>
      </c>
      <c r="BM784">
        <v>22</v>
      </c>
      <c r="BN784">
        <v>199</v>
      </c>
      <c r="BO784">
        <v>824</v>
      </c>
      <c r="BP784">
        <v>279</v>
      </c>
      <c r="BQ784">
        <v>55.7</v>
      </c>
      <c r="BR784">
        <v>6</v>
      </c>
      <c r="BS784">
        <v>18</v>
      </c>
      <c r="BT784">
        <v>6</v>
      </c>
      <c r="BU784">
        <v>0</v>
      </c>
      <c r="BV784">
        <v>0</v>
      </c>
      <c r="BW784">
        <v>0</v>
      </c>
      <c r="BX784">
        <v>0</v>
      </c>
      <c r="BY784">
        <v>2853.5</v>
      </c>
    </row>
    <row r="785" spans="1:77" hidden="1" x14ac:dyDescent="0.25">
      <c r="A785" t="str">
        <f t="shared" si="24"/>
        <v>201241 Irodai, ügyviteli foglalkozásokI9 Egyetem</v>
      </c>
      <c r="B785" t="str">
        <f t="shared" si="25"/>
        <v>201241 Irodai, ügyviteli foglalkozásokI9 Egyetem</v>
      </c>
      <c r="C785">
        <v>6029</v>
      </c>
      <c r="D785" t="s">
        <v>168</v>
      </c>
      <c r="E785" t="s">
        <v>169</v>
      </c>
      <c r="F785" s="4" t="s">
        <v>171</v>
      </c>
      <c r="G785">
        <v>0</v>
      </c>
      <c r="H785" t="s">
        <v>165</v>
      </c>
      <c r="I785">
        <v>635</v>
      </c>
      <c r="J785">
        <v>24</v>
      </c>
      <c r="K785" t="s">
        <v>92</v>
      </c>
      <c r="L785" t="s">
        <v>130</v>
      </c>
      <c r="M785">
        <v>104</v>
      </c>
      <c r="N785">
        <v>19.5</v>
      </c>
      <c r="O785">
        <v>4</v>
      </c>
      <c r="P785">
        <v>62</v>
      </c>
      <c r="Q785">
        <v>136</v>
      </c>
      <c r="R785">
        <v>25</v>
      </c>
      <c r="S785">
        <v>0</v>
      </c>
      <c r="T785">
        <v>13</v>
      </c>
      <c r="U785">
        <v>29</v>
      </c>
      <c r="V785">
        <v>0</v>
      </c>
      <c r="W785">
        <v>17</v>
      </c>
      <c r="X785">
        <v>20</v>
      </c>
      <c r="Y785">
        <v>43</v>
      </c>
      <c r="Z785">
        <v>6</v>
      </c>
      <c r="AA785">
        <v>5</v>
      </c>
      <c r="AB785">
        <v>112</v>
      </c>
      <c r="AC785">
        <v>295.75</v>
      </c>
      <c r="AD785">
        <v>35.5</v>
      </c>
      <c r="AE785">
        <v>44</v>
      </c>
      <c r="AF785">
        <v>120</v>
      </c>
      <c r="AG785">
        <v>11</v>
      </c>
      <c r="AH785">
        <v>31</v>
      </c>
      <c r="AI785">
        <v>33</v>
      </c>
      <c r="AJ785">
        <v>84</v>
      </c>
      <c r="AK785">
        <v>14</v>
      </c>
      <c r="AL785">
        <v>21</v>
      </c>
      <c r="AM785">
        <v>74.5</v>
      </c>
      <c r="AN785">
        <v>107</v>
      </c>
      <c r="AO785">
        <v>482.25</v>
      </c>
      <c r="AP785">
        <v>212.5</v>
      </c>
      <c r="AQ785">
        <v>50.5</v>
      </c>
      <c r="AR785">
        <v>0</v>
      </c>
      <c r="AS785">
        <v>28</v>
      </c>
      <c r="AT785">
        <v>160.5</v>
      </c>
      <c r="AU785">
        <v>55</v>
      </c>
      <c r="AV785">
        <v>59.5</v>
      </c>
      <c r="AW785">
        <v>61.5</v>
      </c>
      <c r="AX785">
        <v>48.5</v>
      </c>
      <c r="AY785">
        <v>38</v>
      </c>
      <c r="AZ785">
        <v>354.5</v>
      </c>
      <c r="BA785">
        <v>102</v>
      </c>
      <c r="BB785">
        <v>45</v>
      </c>
      <c r="BC785">
        <v>33</v>
      </c>
      <c r="BD785">
        <v>69</v>
      </c>
      <c r="BE785">
        <v>0</v>
      </c>
      <c r="BF785">
        <v>810.75</v>
      </c>
      <c r="BG785">
        <v>153.5</v>
      </c>
      <c r="BH785">
        <v>32.5</v>
      </c>
      <c r="BI785">
        <v>20</v>
      </c>
      <c r="BJ785">
        <v>36.5</v>
      </c>
      <c r="BK785">
        <v>10</v>
      </c>
      <c r="BL785">
        <v>175</v>
      </c>
      <c r="BM785">
        <v>0</v>
      </c>
      <c r="BN785">
        <v>182</v>
      </c>
      <c r="BO785">
        <v>219</v>
      </c>
      <c r="BP785">
        <v>71.5</v>
      </c>
      <c r="BQ785">
        <v>183</v>
      </c>
      <c r="BR785">
        <v>6</v>
      </c>
      <c r="BS785">
        <v>8</v>
      </c>
      <c r="BT785">
        <v>1</v>
      </c>
      <c r="BU785">
        <v>21.75</v>
      </c>
      <c r="BV785">
        <v>0</v>
      </c>
      <c r="BW785">
        <v>18</v>
      </c>
      <c r="BX785">
        <v>0</v>
      </c>
      <c r="BY785">
        <v>5214.5</v>
      </c>
    </row>
    <row r="786" spans="1:77" hidden="1" x14ac:dyDescent="0.25">
      <c r="A786" t="str">
        <f t="shared" si="24"/>
        <v>201242 Ügyfélkapcsolati foglalkozásokI9 Egyetem</v>
      </c>
      <c r="B786" t="str">
        <f t="shared" si="25"/>
        <v>201242 Ügyfélkapcsolati foglalkozásokI9 Egyetem</v>
      </c>
      <c r="C786">
        <v>6030</v>
      </c>
      <c r="D786" t="s">
        <v>168</v>
      </c>
      <c r="E786" t="s">
        <v>169</v>
      </c>
      <c r="F786" s="4" t="s">
        <v>171</v>
      </c>
      <c r="G786">
        <v>0</v>
      </c>
      <c r="H786" t="s">
        <v>165</v>
      </c>
      <c r="I786">
        <v>636</v>
      </c>
      <c r="J786">
        <v>25</v>
      </c>
      <c r="K786" t="s">
        <v>93</v>
      </c>
      <c r="L786" t="s">
        <v>131</v>
      </c>
      <c r="M786">
        <v>6</v>
      </c>
      <c r="N786">
        <v>0</v>
      </c>
      <c r="O786">
        <v>0</v>
      </c>
      <c r="P786">
        <v>11</v>
      </c>
      <c r="Q786">
        <v>18</v>
      </c>
      <c r="R786">
        <v>0</v>
      </c>
      <c r="S786">
        <v>0</v>
      </c>
      <c r="T786">
        <v>0</v>
      </c>
      <c r="U786">
        <v>16</v>
      </c>
      <c r="V786">
        <v>0</v>
      </c>
      <c r="W786">
        <v>0</v>
      </c>
      <c r="X786">
        <v>0</v>
      </c>
      <c r="Y786">
        <v>0</v>
      </c>
      <c r="Z786">
        <v>0</v>
      </c>
      <c r="AA786">
        <v>0</v>
      </c>
      <c r="AB786">
        <v>0</v>
      </c>
      <c r="AC786">
        <v>8.75</v>
      </c>
      <c r="AD786">
        <v>0</v>
      </c>
      <c r="AE786">
        <v>0</v>
      </c>
      <c r="AF786">
        <v>0</v>
      </c>
      <c r="AG786">
        <v>0</v>
      </c>
      <c r="AH786">
        <v>0</v>
      </c>
      <c r="AI786">
        <v>0</v>
      </c>
      <c r="AJ786">
        <v>8</v>
      </c>
      <c r="AK786">
        <v>5</v>
      </c>
      <c r="AL786">
        <v>9</v>
      </c>
      <c r="AM786">
        <v>5</v>
      </c>
      <c r="AN786">
        <v>0</v>
      </c>
      <c r="AO786">
        <v>32.25</v>
      </c>
      <c r="AP786">
        <v>14</v>
      </c>
      <c r="AQ786">
        <v>0</v>
      </c>
      <c r="AR786">
        <v>0</v>
      </c>
      <c r="AS786">
        <v>0</v>
      </c>
      <c r="AT786">
        <v>24</v>
      </c>
      <c r="AU786">
        <v>0</v>
      </c>
      <c r="AV786">
        <v>29</v>
      </c>
      <c r="AW786">
        <v>18</v>
      </c>
      <c r="AX786">
        <v>5</v>
      </c>
      <c r="AY786">
        <v>52</v>
      </c>
      <c r="AZ786">
        <v>74.5</v>
      </c>
      <c r="BA786">
        <v>147.5</v>
      </c>
      <c r="BB786">
        <v>12</v>
      </c>
      <c r="BC786">
        <v>11</v>
      </c>
      <c r="BD786">
        <v>11</v>
      </c>
      <c r="BE786">
        <v>0</v>
      </c>
      <c r="BF786">
        <v>168.75</v>
      </c>
      <c r="BG786">
        <v>36</v>
      </c>
      <c r="BH786">
        <v>0</v>
      </c>
      <c r="BI786">
        <v>11</v>
      </c>
      <c r="BJ786">
        <v>0</v>
      </c>
      <c r="BK786">
        <v>6</v>
      </c>
      <c r="BL786">
        <v>49</v>
      </c>
      <c r="BM786">
        <v>178.5</v>
      </c>
      <c r="BN786">
        <v>12</v>
      </c>
      <c r="BO786">
        <v>10</v>
      </c>
      <c r="BP786">
        <v>33</v>
      </c>
      <c r="BQ786">
        <v>73.5</v>
      </c>
      <c r="BR786">
        <v>0</v>
      </c>
      <c r="BS786">
        <v>8</v>
      </c>
      <c r="BT786">
        <v>71.5</v>
      </c>
      <c r="BU786">
        <v>0</v>
      </c>
      <c r="BV786">
        <v>0</v>
      </c>
      <c r="BW786">
        <v>0</v>
      </c>
      <c r="BX786">
        <v>0</v>
      </c>
      <c r="BY786">
        <v>1174.25</v>
      </c>
    </row>
    <row r="787" spans="1:77" hidden="1" x14ac:dyDescent="0.25">
      <c r="A787" t="str">
        <f t="shared" si="24"/>
        <v>201251 Kereskedelmi és vendéglátó-ipari foglalkozásokI9 Egyetem</v>
      </c>
      <c r="B787" t="str">
        <f t="shared" si="25"/>
        <v>201251 Kereskedelmi és vendéglátó-ipari foglalkozásokI9 Egyetem</v>
      </c>
      <c r="C787">
        <v>6031</v>
      </c>
      <c r="D787" t="s">
        <v>168</v>
      </c>
      <c r="E787" t="s">
        <v>169</v>
      </c>
      <c r="F787" s="4" t="s">
        <v>171</v>
      </c>
      <c r="G787">
        <v>0</v>
      </c>
      <c r="H787" t="s">
        <v>165</v>
      </c>
      <c r="I787">
        <v>637</v>
      </c>
      <c r="J787">
        <v>26</v>
      </c>
      <c r="K787" t="s">
        <v>94</v>
      </c>
      <c r="L787" t="s">
        <v>132</v>
      </c>
      <c r="M787">
        <v>5</v>
      </c>
      <c r="N787">
        <v>0</v>
      </c>
      <c r="O787">
        <v>0</v>
      </c>
      <c r="P787">
        <v>0</v>
      </c>
      <c r="Q787">
        <v>12</v>
      </c>
      <c r="R787">
        <v>4</v>
      </c>
      <c r="S787">
        <v>0</v>
      </c>
      <c r="T787">
        <v>0</v>
      </c>
      <c r="U787">
        <v>0</v>
      </c>
      <c r="V787">
        <v>0</v>
      </c>
      <c r="W787">
        <v>0</v>
      </c>
      <c r="X787">
        <v>0</v>
      </c>
      <c r="Y787">
        <v>0</v>
      </c>
      <c r="Z787">
        <v>0</v>
      </c>
      <c r="AA787">
        <v>0</v>
      </c>
      <c r="AB787">
        <v>12</v>
      </c>
      <c r="AC787">
        <v>0</v>
      </c>
      <c r="AD787">
        <v>0</v>
      </c>
      <c r="AE787">
        <v>0</v>
      </c>
      <c r="AF787">
        <v>0</v>
      </c>
      <c r="AG787">
        <v>0</v>
      </c>
      <c r="AH787">
        <v>0</v>
      </c>
      <c r="AI787">
        <v>0</v>
      </c>
      <c r="AJ787">
        <v>0</v>
      </c>
      <c r="AK787">
        <v>0</v>
      </c>
      <c r="AL787">
        <v>0</v>
      </c>
      <c r="AM787">
        <v>0</v>
      </c>
      <c r="AN787">
        <v>7</v>
      </c>
      <c r="AO787">
        <v>64</v>
      </c>
      <c r="AP787">
        <v>322.8</v>
      </c>
      <c r="AQ787">
        <v>0</v>
      </c>
      <c r="AR787">
        <v>0</v>
      </c>
      <c r="AS787">
        <v>0</v>
      </c>
      <c r="AT787">
        <v>0</v>
      </c>
      <c r="AU787">
        <v>0</v>
      </c>
      <c r="AV787">
        <v>55</v>
      </c>
      <c r="AW787">
        <v>0</v>
      </c>
      <c r="AX787">
        <v>0</v>
      </c>
      <c r="AY787">
        <v>0</v>
      </c>
      <c r="AZ787">
        <v>0</v>
      </c>
      <c r="BA787">
        <v>0</v>
      </c>
      <c r="BB787">
        <v>0</v>
      </c>
      <c r="BC787">
        <v>0</v>
      </c>
      <c r="BD787">
        <v>19.8</v>
      </c>
      <c r="BE787">
        <v>0</v>
      </c>
      <c r="BF787">
        <v>0</v>
      </c>
      <c r="BG787">
        <v>0</v>
      </c>
      <c r="BH787">
        <v>0</v>
      </c>
      <c r="BI787">
        <v>24.75</v>
      </c>
      <c r="BJ787">
        <v>15</v>
      </c>
      <c r="BK787">
        <v>0</v>
      </c>
      <c r="BL787">
        <v>0</v>
      </c>
      <c r="BM787">
        <v>0</v>
      </c>
      <c r="BN787">
        <v>0</v>
      </c>
      <c r="BO787">
        <v>1</v>
      </c>
      <c r="BP787">
        <v>1</v>
      </c>
      <c r="BQ787">
        <v>0</v>
      </c>
      <c r="BR787">
        <v>0</v>
      </c>
      <c r="BS787">
        <v>42.5</v>
      </c>
      <c r="BT787">
        <v>0</v>
      </c>
      <c r="BU787">
        <v>0</v>
      </c>
      <c r="BV787">
        <v>0</v>
      </c>
      <c r="BW787">
        <v>0</v>
      </c>
      <c r="BX787">
        <v>0</v>
      </c>
      <c r="BY787">
        <v>585.85</v>
      </c>
    </row>
    <row r="788" spans="1:77" hidden="1" x14ac:dyDescent="0.25">
      <c r="A788" t="str">
        <f t="shared" si="24"/>
        <v>201252 Szolgáltatási foglalkozásokI9 Egyetem</v>
      </c>
      <c r="B788" t="str">
        <f t="shared" si="25"/>
        <v>201252 Szolgáltatási foglalkozásokI9 Egyetem</v>
      </c>
      <c r="C788">
        <v>6032</v>
      </c>
      <c r="D788" t="s">
        <v>168</v>
      </c>
      <c r="E788" t="s">
        <v>169</v>
      </c>
      <c r="F788" s="4" t="s">
        <v>171</v>
      </c>
      <c r="G788">
        <v>0</v>
      </c>
      <c r="H788" t="s">
        <v>165</v>
      </c>
      <c r="I788">
        <v>638</v>
      </c>
      <c r="J788">
        <v>27</v>
      </c>
      <c r="K788" t="s">
        <v>95</v>
      </c>
      <c r="L788" t="s">
        <v>133</v>
      </c>
      <c r="M788">
        <v>0</v>
      </c>
      <c r="N788">
        <v>0</v>
      </c>
      <c r="O788">
        <v>0</v>
      </c>
      <c r="P788">
        <v>0</v>
      </c>
      <c r="Q788">
        <v>0</v>
      </c>
      <c r="R788">
        <v>0</v>
      </c>
      <c r="S788">
        <v>0</v>
      </c>
      <c r="T788">
        <v>0</v>
      </c>
      <c r="U788">
        <v>0</v>
      </c>
      <c r="V788">
        <v>0</v>
      </c>
      <c r="W788">
        <v>0</v>
      </c>
      <c r="X788">
        <v>0</v>
      </c>
      <c r="Y788">
        <v>0</v>
      </c>
      <c r="Z788">
        <v>0</v>
      </c>
      <c r="AA788">
        <v>0</v>
      </c>
      <c r="AB788">
        <v>0</v>
      </c>
      <c r="AC788">
        <v>0</v>
      </c>
      <c r="AD788">
        <v>0</v>
      </c>
      <c r="AE788">
        <v>0</v>
      </c>
      <c r="AF788">
        <v>0</v>
      </c>
      <c r="AG788">
        <v>0</v>
      </c>
      <c r="AH788">
        <v>0</v>
      </c>
      <c r="AI788">
        <v>0</v>
      </c>
      <c r="AJ788">
        <v>0</v>
      </c>
      <c r="AK788">
        <v>0</v>
      </c>
      <c r="AL788">
        <v>0</v>
      </c>
      <c r="AM788">
        <v>0</v>
      </c>
      <c r="AN788">
        <v>0</v>
      </c>
      <c r="AO788">
        <v>0</v>
      </c>
      <c r="AP788">
        <v>0</v>
      </c>
      <c r="AQ788">
        <v>18</v>
      </c>
      <c r="AR788">
        <v>0</v>
      </c>
      <c r="AS788">
        <v>0</v>
      </c>
      <c r="AT788">
        <v>35</v>
      </c>
      <c r="AU788">
        <v>0</v>
      </c>
      <c r="AV788">
        <v>0</v>
      </c>
      <c r="AW788">
        <v>0</v>
      </c>
      <c r="AX788">
        <v>0</v>
      </c>
      <c r="AY788">
        <v>0</v>
      </c>
      <c r="AZ788">
        <v>0</v>
      </c>
      <c r="BA788">
        <v>0</v>
      </c>
      <c r="BB788">
        <v>0</v>
      </c>
      <c r="BC788">
        <v>0</v>
      </c>
      <c r="BD788">
        <v>0</v>
      </c>
      <c r="BE788">
        <v>0</v>
      </c>
      <c r="BF788">
        <v>1</v>
      </c>
      <c r="BG788">
        <v>0</v>
      </c>
      <c r="BH788">
        <v>0</v>
      </c>
      <c r="BI788">
        <v>0</v>
      </c>
      <c r="BJ788">
        <v>1</v>
      </c>
      <c r="BK788">
        <v>0</v>
      </c>
      <c r="BL788">
        <v>0</v>
      </c>
      <c r="BM788">
        <v>0</v>
      </c>
      <c r="BN788">
        <v>0</v>
      </c>
      <c r="BO788">
        <v>147</v>
      </c>
      <c r="BP788">
        <v>42.833333333333336</v>
      </c>
      <c r="BQ788">
        <v>10</v>
      </c>
      <c r="BR788">
        <v>23.5</v>
      </c>
      <c r="BS788">
        <v>4</v>
      </c>
      <c r="BT788">
        <v>6</v>
      </c>
      <c r="BU788">
        <v>28</v>
      </c>
      <c r="BV788">
        <v>0</v>
      </c>
      <c r="BW788">
        <v>25</v>
      </c>
      <c r="BX788">
        <v>0</v>
      </c>
      <c r="BY788">
        <v>341.33333333333337</v>
      </c>
    </row>
    <row r="789" spans="1:77" hidden="1" x14ac:dyDescent="0.25">
      <c r="A789" t="str">
        <f t="shared" si="24"/>
        <v>201261 Mezőgazdasági foglalkozásokI9 Egyetem</v>
      </c>
      <c r="B789" t="str">
        <f t="shared" si="25"/>
        <v>201261 Mezőgazdasági foglalkozásokI9 Egyetem</v>
      </c>
      <c r="C789">
        <v>6033</v>
      </c>
      <c r="D789" t="s">
        <v>168</v>
      </c>
      <c r="E789" t="s">
        <v>169</v>
      </c>
      <c r="F789" s="4" t="s">
        <v>171</v>
      </c>
      <c r="G789">
        <v>0</v>
      </c>
      <c r="H789" t="s">
        <v>165</v>
      </c>
      <c r="I789">
        <v>639</v>
      </c>
      <c r="J789">
        <v>28</v>
      </c>
      <c r="K789" t="s">
        <v>96</v>
      </c>
      <c r="L789" t="s">
        <v>97</v>
      </c>
      <c r="M789">
        <v>53.75</v>
      </c>
      <c r="N789">
        <v>0</v>
      </c>
      <c r="O789">
        <v>0</v>
      </c>
      <c r="P789">
        <v>0</v>
      </c>
      <c r="Q789">
        <v>0</v>
      </c>
      <c r="R789">
        <v>0</v>
      </c>
      <c r="S789">
        <v>0</v>
      </c>
      <c r="T789">
        <v>0</v>
      </c>
      <c r="U789">
        <v>0</v>
      </c>
      <c r="V789">
        <v>0</v>
      </c>
      <c r="W789">
        <v>0</v>
      </c>
      <c r="X789">
        <v>0</v>
      </c>
      <c r="Y789">
        <v>0</v>
      </c>
      <c r="Z789">
        <v>0</v>
      </c>
      <c r="AA789">
        <v>0</v>
      </c>
      <c r="AB789">
        <v>0</v>
      </c>
      <c r="AC789">
        <v>0</v>
      </c>
      <c r="AD789">
        <v>0</v>
      </c>
      <c r="AE789">
        <v>0</v>
      </c>
      <c r="AF789">
        <v>0</v>
      </c>
      <c r="AG789">
        <v>0</v>
      </c>
      <c r="AH789">
        <v>0</v>
      </c>
      <c r="AI789">
        <v>0</v>
      </c>
      <c r="AJ789">
        <v>0</v>
      </c>
      <c r="AK789">
        <v>0</v>
      </c>
      <c r="AL789">
        <v>0</v>
      </c>
      <c r="AM789">
        <v>0</v>
      </c>
      <c r="AN789">
        <v>0</v>
      </c>
      <c r="AO789">
        <v>0</v>
      </c>
      <c r="AP789">
        <v>0</v>
      </c>
      <c r="AQ789">
        <v>0</v>
      </c>
      <c r="AR789">
        <v>0</v>
      </c>
      <c r="AS789">
        <v>0</v>
      </c>
      <c r="AT789">
        <v>0</v>
      </c>
      <c r="AU789">
        <v>0</v>
      </c>
      <c r="AV789">
        <v>0</v>
      </c>
      <c r="AW789">
        <v>0</v>
      </c>
      <c r="AX789">
        <v>0</v>
      </c>
      <c r="AY789">
        <v>0</v>
      </c>
      <c r="AZ789">
        <v>0</v>
      </c>
      <c r="BA789">
        <v>0</v>
      </c>
      <c r="BB789">
        <v>0</v>
      </c>
      <c r="BC789">
        <v>0</v>
      </c>
      <c r="BD789">
        <v>0</v>
      </c>
      <c r="BE789">
        <v>0</v>
      </c>
      <c r="BF789">
        <v>24.75</v>
      </c>
      <c r="BG789">
        <v>0</v>
      </c>
      <c r="BH789">
        <v>0</v>
      </c>
      <c r="BI789">
        <v>0</v>
      </c>
      <c r="BJ789">
        <v>0</v>
      </c>
      <c r="BK789">
        <v>0</v>
      </c>
      <c r="BL789">
        <v>0</v>
      </c>
      <c r="BM789">
        <v>0</v>
      </c>
      <c r="BN789">
        <v>15</v>
      </c>
      <c r="BO789">
        <v>21</v>
      </c>
      <c r="BP789">
        <v>1</v>
      </c>
      <c r="BQ789">
        <v>0</v>
      </c>
      <c r="BR789">
        <v>0</v>
      </c>
      <c r="BS789">
        <v>7</v>
      </c>
      <c r="BT789">
        <v>0</v>
      </c>
      <c r="BU789">
        <v>0</v>
      </c>
      <c r="BV789">
        <v>0</v>
      </c>
      <c r="BW789">
        <v>0</v>
      </c>
      <c r="BX789">
        <v>0</v>
      </c>
      <c r="BY789">
        <v>122.5</v>
      </c>
    </row>
    <row r="790" spans="1:77" hidden="1" x14ac:dyDescent="0.25">
      <c r="A790" t="str">
        <f t="shared" si="24"/>
        <v>201262 Erdőgazdálkodási, vadgazdálkodási és halászati foglalkozásokI9 Egyetem</v>
      </c>
      <c r="B790" t="str">
        <f t="shared" si="25"/>
        <v>201262 Erdőgazdálkodási, vadgazdálkodási és halászati foglalkozásokI9 Egyetem</v>
      </c>
      <c r="C790">
        <v>6034</v>
      </c>
      <c r="D790" t="s">
        <v>168</v>
      </c>
      <c r="E790" t="s">
        <v>169</v>
      </c>
      <c r="F790" s="4" t="s">
        <v>171</v>
      </c>
      <c r="G790">
        <v>0</v>
      </c>
      <c r="H790" t="s">
        <v>165</v>
      </c>
      <c r="I790">
        <v>640</v>
      </c>
      <c r="J790">
        <v>29</v>
      </c>
      <c r="K790" t="s">
        <v>98</v>
      </c>
      <c r="L790" t="s">
        <v>134</v>
      </c>
      <c r="M790">
        <v>0</v>
      </c>
      <c r="N790">
        <v>0</v>
      </c>
      <c r="O790">
        <v>0</v>
      </c>
      <c r="P790">
        <v>0</v>
      </c>
      <c r="Q790">
        <v>0</v>
      </c>
      <c r="R790">
        <v>0</v>
      </c>
      <c r="S790">
        <v>0</v>
      </c>
      <c r="T790">
        <v>0</v>
      </c>
      <c r="U790">
        <v>0</v>
      </c>
      <c r="V790">
        <v>0</v>
      </c>
      <c r="W790">
        <v>0</v>
      </c>
      <c r="X790">
        <v>0</v>
      </c>
      <c r="Y790">
        <v>0</v>
      </c>
      <c r="Z790">
        <v>0</v>
      </c>
      <c r="AA790">
        <v>0</v>
      </c>
      <c r="AB790">
        <v>0</v>
      </c>
      <c r="AC790">
        <v>0</v>
      </c>
      <c r="AD790">
        <v>0</v>
      </c>
      <c r="AE790">
        <v>0</v>
      </c>
      <c r="AF790">
        <v>0</v>
      </c>
      <c r="AG790">
        <v>0</v>
      </c>
      <c r="AH790">
        <v>0</v>
      </c>
      <c r="AI790">
        <v>0</v>
      </c>
      <c r="AJ790">
        <v>0</v>
      </c>
      <c r="AK790">
        <v>0</v>
      </c>
      <c r="AL790">
        <v>0</v>
      </c>
      <c r="AM790">
        <v>0</v>
      </c>
      <c r="AN790">
        <v>0</v>
      </c>
      <c r="AO790">
        <v>0</v>
      </c>
      <c r="AP790">
        <v>0</v>
      </c>
      <c r="AQ790">
        <v>0</v>
      </c>
      <c r="AR790">
        <v>0</v>
      </c>
      <c r="AS790">
        <v>0</v>
      </c>
      <c r="AT790">
        <v>0</v>
      </c>
      <c r="AU790">
        <v>0</v>
      </c>
      <c r="AV790">
        <v>0</v>
      </c>
      <c r="AW790">
        <v>0</v>
      </c>
      <c r="AX790">
        <v>0</v>
      </c>
      <c r="AY790">
        <v>0</v>
      </c>
      <c r="AZ790">
        <v>0</v>
      </c>
      <c r="BA790">
        <v>0</v>
      </c>
      <c r="BB790">
        <v>0</v>
      </c>
      <c r="BC790">
        <v>0</v>
      </c>
      <c r="BD790">
        <v>0</v>
      </c>
      <c r="BE790">
        <v>0</v>
      </c>
      <c r="BF790">
        <v>0</v>
      </c>
      <c r="BG790">
        <v>0</v>
      </c>
      <c r="BH790">
        <v>0</v>
      </c>
      <c r="BI790">
        <v>0</v>
      </c>
      <c r="BJ790">
        <v>0</v>
      </c>
      <c r="BK790">
        <v>0</v>
      </c>
      <c r="BL790">
        <v>0</v>
      </c>
      <c r="BM790">
        <v>0</v>
      </c>
      <c r="BN790">
        <v>0</v>
      </c>
      <c r="BO790">
        <v>5</v>
      </c>
      <c r="BP790">
        <v>0</v>
      </c>
      <c r="BQ790">
        <v>0</v>
      </c>
      <c r="BR790">
        <v>0</v>
      </c>
      <c r="BS790">
        <v>0</v>
      </c>
      <c r="BT790">
        <v>0</v>
      </c>
      <c r="BU790">
        <v>0</v>
      </c>
      <c r="BV790">
        <v>0</v>
      </c>
      <c r="BW790">
        <v>0</v>
      </c>
      <c r="BX790">
        <v>0</v>
      </c>
      <c r="BY790">
        <v>5</v>
      </c>
    </row>
    <row r="791" spans="1:77" hidden="1" x14ac:dyDescent="0.25">
      <c r="A791" t="str">
        <f t="shared" si="24"/>
        <v>201271 Élelmiszer-ipari foglalkozásokI9 Egyetem</v>
      </c>
      <c r="B791" t="str">
        <f t="shared" si="25"/>
        <v>201271 Élelmiszer-ipari foglalkozásokI9 Egyetem</v>
      </c>
      <c r="C791">
        <v>6035</v>
      </c>
      <c r="D791" t="s">
        <v>168</v>
      </c>
      <c r="E791" t="s">
        <v>169</v>
      </c>
      <c r="F791" s="4" t="s">
        <v>171</v>
      </c>
      <c r="G791">
        <v>0</v>
      </c>
      <c r="H791" t="s">
        <v>165</v>
      </c>
      <c r="I791">
        <v>641</v>
      </c>
      <c r="J791">
        <v>30</v>
      </c>
      <c r="K791" t="s">
        <v>99</v>
      </c>
      <c r="L791" t="s">
        <v>135</v>
      </c>
      <c r="M791">
        <v>0</v>
      </c>
      <c r="N791">
        <v>0</v>
      </c>
      <c r="O791">
        <v>0</v>
      </c>
      <c r="P791">
        <v>0</v>
      </c>
      <c r="Q791">
        <v>14</v>
      </c>
      <c r="R791">
        <v>0</v>
      </c>
      <c r="S791">
        <v>0</v>
      </c>
      <c r="T791">
        <v>0</v>
      </c>
      <c r="U791">
        <v>0</v>
      </c>
      <c r="V791">
        <v>0</v>
      </c>
      <c r="W791">
        <v>0</v>
      </c>
      <c r="X791">
        <v>0</v>
      </c>
      <c r="Y791">
        <v>0</v>
      </c>
      <c r="Z791">
        <v>0</v>
      </c>
      <c r="AA791">
        <v>0</v>
      </c>
      <c r="AB791">
        <v>0</v>
      </c>
      <c r="AC791">
        <v>0</v>
      </c>
      <c r="AD791">
        <v>0</v>
      </c>
      <c r="AE791">
        <v>0</v>
      </c>
      <c r="AF791">
        <v>0</v>
      </c>
      <c r="AG791">
        <v>0</v>
      </c>
      <c r="AH791">
        <v>0</v>
      </c>
      <c r="AI791">
        <v>0</v>
      </c>
      <c r="AJ791">
        <v>0</v>
      </c>
      <c r="AK791">
        <v>0</v>
      </c>
      <c r="AL791">
        <v>0</v>
      </c>
      <c r="AM791">
        <v>0</v>
      </c>
      <c r="AN791">
        <v>0</v>
      </c>
      <c r="AO791">
        <v>0</v>
      </c>
      <c r="AP791">
        <v>0</v>
      </c>
      <c r="AQ791">
        <v>0</v>
      </c>
      <c r="AR791">
        <v>0</v>
      </c>
      <c r="AS791">
        <v>0</v>
      </c>
      <c r="AT791">
        <v>0</v>
      </c>
      <c r="AU791">
        <v>0</v>
      </c>
      <c r="AV791">
        <v>0</v>
      </c>
      <c r="AW791">
        <v>0</v>
      </c>
      <c r="AX791">
        <v>0</v>
      </c>
      <c r="AY791">
        <v>0</v>
      </c>
      <c r="AZ791">
        <v>0</v>
      </c>
      <c r="BA791">
        <v>0</v>
      </c>
      <c r="BB791">
        <v>0</v>
      </c>
      <c r="BC791">
        <v>0</v>
      </c>
      <c r="BD791">
        <v>0</v>
      </c>
      <c r="BE791">
        <v>0</v>
      </c>
      <c r="BF791">
        <v>0</v>
      </c>
      <c r="BG791">
        <v>0</v>
      </c>
      <c r="BH791">
        <v>0</v>
      </c>
      <c r="BI791">
        <v>0</v>
      </c>
      <c r="BJ791">
        <v>0</v>
      </c>
      <c r="BK791">
        <v>0</v>
      </c>
      <c r="BL791">
        <v>0</v>
      </c>
      <c r="BM791">
        <v>0</v>
      </c>
      <c r="BN791">
        <v>0</v>
      </c>
      <c r="BO791">
        <v>0</v>
      </c>
      <c r="BP791">
        <v>0</v>
      </c>
      <c r="BQ791">
        <v>0</v>
      </c>
      <c r="BR791">
        <v>0</v>
      </c>
      <c r="BS791">
        <v>0</v>
      </c>
      <c r="BT791">
        <v>0</v>
      </c>
      <c r="BU791">
        <v>0</v>
      </c>
      <c r="BV791">
        <v>0</v>
      </c>
      <c r="BW791">
        <v>0</v>
      </c>
      <c r="BX791">
        <v>0</v>
      </c>
      <c r="BY791">
        <v>14</v>
      </c>
    </row>
    <row r="792" spans="1:77" hidden="1" x14ac:dyDescent="0.25">
      <c r="A792" t="str">
        <f t="shared" si="24"/>
        <v>201272 Könnyűipari foglalkozásokI9 Egyetem</v>
      </c>
      <c r="B792" t="str">
        <f t="shared" si="25"/>
        <v>201272 Könnyűipari foglalkozásokI9 Egyetem</v>
      </c>
      <c r="C792">
        <v>6036</v>
      </c>
      <c r="D792" t="s">
        <v>168</v>
      </c>
      <c r="E792" t="s">
        <v>169</v>
      </c>
      <c r="F792" s="4" t="s">
        <v>171</v>
      </c>
      <c r="G792">
        <v>0</v>
      </c>
      <c r="H792" t="s">
        <v>165</v>
      </c>
      <c r="I792">
        <v>642</v>
      </c>
      <c r="J792">
        <v>31</v>
      </c>
      <c r="K792" t="s">
        <v>100</v>
      </c>
      <c r="L792" t="s">
        <v>136</v>
      </c>
      <c r="M792">
        <v>0</v>
      </c>
      <c r="N792">
        <v>0</v>
      </c>
      <c r="O792">
        <v>0</v>
      </c>
      <c r="P792">
        <v>0</v>
      </c>
      <c r="Q792">
        <v>0</v>
      </c>
      <c r="R792">
        <v>34.5</v>
      </c>
      <c r="S792">
        <v>0</v>
      </c>
      <c r="T792">
        <v>0</v>
      </c>
      <c r="U792">
        <v>21</v>
      </c>
      <c r="V792">
        <v>0</v>
      </c>
      <c r="W792">
        <v>0</v>
      </c>
      <c r="X792">
        <v>0</v>
      </c>
      <c r="Y792">
        <v>0</v>
      </c>
      <c r="Z792">
        <v>0</v>
      </c>
      <c r="AA792">
        <v>0</v>
      </c>
      <c r="AB792">
        <v>0</v>
      </c>
      <c r="AC792">
        <v>0</v>
      </c>
      <c r="AD792">
        <v>0</v>
      </c>
      <c r="AE792">
        <v>0</v>
      </c>
      <c r="AF792">
        <v>0</v>
      </c>
      <c r="AG792">
        <v>0</v>
      </c>
      <c r="AH792">
        <v>42.5</v>
      </c>
      <c r="AI792">
        <v>0</v>
      </c>
      <c r="AJ792">
        <v>0</v>
      </c>
      <c r="AK792">
        <v>0</v>
      </c>
      <c r="AL792">
        <v>0</v>
      </c>
      <c r="AM792">
        <v>0</v>
      </c>
      <c r="AN792">
        <v>0</v>
      </c>
      <c r="AO792">
        <v>1</v>
      </c>
      <c r="AP792">
        <v>0</v>
      </c>
      <c r="AQ792">
        <v>0</v>
      </c>
      <c r="AR792">
        <v>0</v>
      </c>
      <c r="AS792">
        <v>0</v>
      </c>
      <c r="AT792">
        <v>0</v>
      </c>
      <c r="AU792">
        <v>0</v>
      </c>
      <c r="AV792">
        <v>0</v>
      </c>
      <c r="AW792">
        <v>0</v>
      </c>
      <c r="AX792">
        <v>0</v>
      </c>
      <c r="AY792">
        <v>0</v>
      </c>
      <c r="AZ792">
        <v>0</v>
      </c>
      <c r="BA792">
        <v>0</v>
      </c>
      <c r="BB792">
        <v>0</v>
      </c>
      <c r="BC792">
        <v>0</v>
      </c>
      <c r="BD792">
        <v>0</v>
      </c>
      <c r="BE792">
        <v>0</v>
      </c>
      <c r="BF792">
        <v>0</v>
      </c>
      <c r="BG792">
        <v>0</v>
      </c>
      <c r="BH792">
        <v>0</v>
      </c>
      <c r="BI792">
        <v>0</v>
      </c>
      <c r="BJ792">
        <v>0</v>
      </c>
      <c r="BK792">
        <v>0</v>
      </c>
      <c r="BL792">
        <v>0</v>
      </c>
      <c r="BM792">
        <v>0</v>
      </c>
      <c r="BN792">
        <v>0</v>
      </c>
      <c r="BO792">
        <v>2</v>
      </c>
      <c r="BP792">
        <v>2</v>
      </c>
      <c r="BQ792">
        <v>1</v>
      </c>
      <c r="BR792">
        <v>0</v>
      </c>
      <c r="BS792">
        <v>0</v>
      </c>
      <c r="BT792">
        <v>0</v>
      </c>
      <c r="BU792">
        <v>0</v>
      </c>
      <c r="BV792">
        <v>0</v>
      </c>
      <c r="BW792">
        <v>0</v>
      </c>
      <c r="BX792">
        <v>0</v>
      </c>
      <c r="BY792">
        <v>104</v>
      </c>
    </row>
    <row r="793" spans="1:77" hidden="1" x14ac:dyDescent="0.25">
      <c r="A793" t="str">
        <f t="shared" si="24"/>
        <v>201273 Fém- és villamosipari foglalkozásokI9 Egyetem</v>
      </c>
      <c r="B793" t="str">
        <f t="shared" si="25"/>
        <v>201273 Fém- és villamosipari foglalkozásokI9 Egyetem</v>
      </c>
      <c r="C793">
        <v>6037</v>
      </c>
      <c r="D793" t="s">
        <v>168</v>
      </c>
      <c r="E793" t="s">
        <v>169</v>
      </c>
      <c r="F793" s="4" t="s">
        <v>171</v>
      </c>
      <c r="G793">
        <v>0</v>
      </c>
      <c r="H793" t="s">
        <v>165</v>
      </c>
      <c r="I793">
        <v>643</v>
      </c>
      <c r="J793">
        <v>32</v>
      </c>
      <c r="K793" t="s">
        <v>101</v>
      </c>
      <c r="L793" t="s">
        <v>137</v>
      </c>
      <c r="M793">
        <v>0</v>
      </c>
      <c r="N793">
        <v>0</v>
      </c>
      <c r="O793">
        <v>0</v>
      </c>
      <c r="P793">
        <v>0</v>
      </c>
      <c r="Q793">
        <v>0</v>
      </c>
      <c r="R793">
        <v>0</v>
      </c>
      <c r="S793">
        <v>0</v>
      </c>
      <c r="T793">
        <v>0</v>
      </c>
      <c r="U793">
        <v>0</v>
      </c>
      <c r="V793">
        <v>0</v>
      </c>
      <c r="W793">
        <v>14</v>
      </c>
      <c r="X793">
        <v>0</v>
      </c>
      <c r="Y793">
        <v>18</v>
      </c>
      <c r="Z793">
        <v>13</v>
      </c>
      <c r="AA793">
        <v>0</v>
      </c>
      <c r="AB793">
        <v>52.5</v>
      </c>
      <c r="AC793">
        <v>0</v>
      </c>
      <c r="AD793">
        <v>17</v>
      </c>
      <c r="AE793">
        <v>0</v>
      </c>
      <c r="AF793">
        <v>0</v>
      </c>
      <c r="AG793">
        <v>0</v>
      </c>
      <c r="AH793">
        <v>14</v>
      </c>
      <c r="AI793">
        <v>0</v>
      </c>
      <c r="AJ793">
        <v>0</v>
      </c>
      <c r="AK793">
        <v>0</v>
      </c>
      <c r="AL793">
        <v>0</v>
      </c>
      <c r="AM793">
        <v>0</v>
      </c>
      <c r="AN793">
        <v>141</v>
      </c>
      <c r="AO793">
        <v>0</v>
      </c>
      <c r="AP793">
        <v>0</v>
      </c>
      <c r="AQ793">
        <v>0</v>
      </c>
      <c r="AR793">
        <v>0</v>
      </c>
      <c r="AS793">
        <v>0</v>
      </c>
      <c r="AT793">
        <v>0</v>
      </c>
      <c r="AU793">
        <v>0</v>
      </c>
      <c r="AV793">
        <v>0</v>
      </c>
      <c r="AW793">
        <v>0</v>
      </c>
      <c r="AX793">
        <v>0</v>
      </c>
      <c r="AY793">
        <v>0</v>
      </c>
      <c r="AZ793">
        <v>0</v>
      </c>
      <c r="BA793">
        <v>0</v>
      </c>
      <c r="BB793">
        <v>0</v>
      </c>
      <c r="BC793">
        <v>0</v>
      </c>
      <c r="BD793">
        <v>0</v>
      </c>
      <c r="BE793">
        <v>0</v>
      </c>
      <c r="BF793">
        <v>0</v>
      </c>
      <c r="BG793">
        <v>38</v>
      </c>
      <c r="BH793">
        <v>0</v>
      </c>
      <c r="BI793">
        <v>0</v>
      </c>
      <c r="BJ793">
        <v>0</v>
      </c>
      <c r="BK793">
        <v>0</v>
      </c>
      <c r="BL793">
        <v>0</v>
      </c>
      <c r="BM793">
        <v>0</v>
      </c>
      <c r="BN793">
        <v>10</v>
      </c>
      <c r="BO793">
        <v>5</v>
      </c>
      <c r="BP793">
        <v>3</v>
      </c>
      <c r="BQ793">
        <v>1</v>
      </c>
      <c r="BR793">
        <v>0</v>
      </c>
      <c r="BS793">
        <v>0</v>
      </c>
      <c r="BT793">
        <v>0</v>
      </c>
      <c r="BU793">
        <v>0</v>
      </c>
      <c r="BV793">
        <v>0</v>
      </c>
      <c r="BW793">
        <v>0</v>
      </c>
      <c r="BX793">
        <v>0</v>
      </c>
      <c r="BY793">
        <v>326.5</v>
      </c>
    </row>
    <row r="794" spans="1:77" hidden="1" x14ac:dyDescent="0.25">
      <c r="A794" t="str">
        <f t="shared" si="24"/>
        <v>201274 Kézműipari foglalkozásokI9 Egyetem</v>
      </c>
      <c r="B794" t="str">
        <f t="shared" si="25"/>
        <v>201274 Kézműipari foglalkozásokI9 Egyetem</v>
      </c>
      <c r="C794">
        <v>6038</v>
      </c>
      <c r="D794" t="s">
        <v>168</v>
      </c>
      <c r="E794" t="s">
        <v>169</v>
      </c>
      <c r="F794" s="4" t="s">
        <v>171</v>
      </c>
      <c r="G794">
        <v>0</v>
      </c>
      <c r="H794" t="s">
        <v>165</v>
      </c>
      <c r="I794">
        <v>644</v>
      </c>
      <c r="J794">
        <v>33</v>
      </c>
      <c r="K794" t="s">
        <v>102</v>
      </c>
      <c r="L794" t="s">
        <v>138</v>
      </c>
      <c r="M794">
        <v>0</v>
      </c>
      <c r="N794">
        <v>0</v>
      </c>
      <c r="O794">
        <v>0</v>
      </c>
      <c r="P794">
        <v>0</v>
      </c>
      <c r="Q794">
        <v>0</v>
      </c>
      <c r="R794">
        <v>0</v>
      </c>
      <c r="S794">
        <v>0</v>
      </c>
      <c r="T794">
        <v>0</v>
      </c>
      <c r="U794">
        <v>0</v>
      </c>
      <c r="V794">
        <v>0</v>
      </c>
      <c r="W794">
        <v>0</v>
      </c>
      <c r="X794">
        <v>0</v>
      </c>
      <c r="Y794">
        <v>0</v>
      </c>
      <c r="Z794">
        <v>0</v>
      </c>
      <c r="AA794">
        <v>0</v>
      </c>
      <c r="AB794">
        <v>2.5</v>
      </c>
      <c r="AC794">
        <v>0</v>
      </c>
      <c r="AD794">
        <v>0</v>
      </c>
      <c r="AE794">
        <v>0</v>
      </c>
      <c r="AF794">
        <v>0</v>
      </c>
      <c r="AG794">
        <v>0</v>
      </c>
      <c r="AH794">
        <v>84</v>
      </c>
      <c r="AI794">
        <v>0</v>
      </c>
      <c r="AJ794">
        <v>0</v>
      </c>
      <c r="AK794">
        <v>0</v>
      </c>
      <c r="AL794">
        <v>0</v>
      </c>
      <c r="AM794">
        <v>0</v>
      </c>
      <c r="AN794">
        <v>0</v>
      </c>
      <c r="AO794">
        <v>0</v>
      </c>
      <c r="AP794">
        <v>0</v>
      </c>
      <c r="AQ794">
        <v>0</v>
      </c>
      <c r="AR794">
        <v>0</v>
      </c>
      <c r="AS794">
        <v>0</v>
      </c>
      <c r="AT794">
        <v>0</v>
      </c>
      <c r="AU794">
        <v>0</v>
      </c>
      <c r="AV794">
        <v>0</v>
      </c>
      <c r="AW794">
        <v>0</v>
      </c>
      <c r="AX794">
        <v>0</v>
      </c>
      <c r="AY794">
        <v>0</v>
      </c>
      <c r="AZ794">
        <v>0</v>
      </c>
      <c r="BA794">
        <v>0</v>
      </c>
      <c r="BB794">
        <v>0</v>
      </c>
      <c r="BC794">
        <v>0</v>
      </c>
      <c r="BD794">
        <v>0</v>
      </c>
      <c r="BE794">
        <v>0</v>
      </c>
      <c r="BF794">
        <v>0</v>
      </c>
      <c r="BG794">
        <v>0</v>
      </c>
      <c r="BH794">
        <v>0</v>
      </c>
      <c r="BI794">
        <v>27.5</v>
      </c>
      <c r="BJ794">
        <v>0</v>
      </c>
      <c r="BK794">
        <v>0</v>
      </c>
      <c r="BL794">
        <v>0</v>
      </c>
      <c r="BM794">
        <v>0</v>
      </c>
      <c r="BN794">
        <v>0</v>
      </c>
      <c r="BO794">
        <v>0</v>
      </c>
      <c r="BP794">
        <v>0</v>
      </c>
      <c r="BQ794">
        <v>0</v>
      </c>
      <c r="BR794">
        <v>0</v>
      </c>
      <c r="BS794">
        <v>0</v>
      </c>
      <c r="BT794">
        <v>0</v>
      </c>
      <c r="BU794">
        <v>0</v>
      </c>
      <c r="BV794">
        <v>0</v>
      </c>
      <c r="BW794">
        <v>22</v>
      </c>
      <c r="BX794">
        <v>0</v>
      </c>
      <c r="BY794">
        <v>136</v>
      </c>
    </row>
    <row r="795" spans="1:77" hidden="1" x14ac:dyDescent="0.25">
      <c r="A795" t="str">
        <f t="shared" si="24"/>
        <v>201275 Építőipari foglalkozásokI9 Egyetem</v>
      </c>
      <c r="B795" t="str">
        <f t="shared" si="25"/>
        <v>201275 Építőipari foglalkozásokI9 Egyetem</v>
      </c>
      <c r="C795">
        <v>6039</v>
      </c>
      <c r="D795" t="s">
        <v>168</v>
      </c>
      <c r="E795" t="s">
        <v>169</v>
      </c>
      <c r="F795" s="4" t="s">
        <v>171</v>
      </c>
      <c r="G795">
        <v>0</v>
      </c>
      <c r="H795" t="s">
        <v>165</v>
      </c>
      <c r="I795">
        <v>645</v>
      </c>
      <c r="J795">
        <v>34</v>
      </c>
      <c r="K795" t="s">
        <v>103</v>
      </c>
      <c r="L795" t="s">
        <v>139</v>
      </c>
      <c r="M795">
        <v>0</v>
      </c>
      <c r="N795">
        <v>0</v>
      </c>
      <c r="O795">
        <v>0</v>
      </c>
      <c r="P795">
        <v>0</v>
      </c>
      <c r="Q795">
        <v>0</v>
      </c>
      <c r="R795">
        <v>0</v>
      </c>
      <c r="S795">
        <v>0</v>
      </c>
      <c r="T795">
        <v>0</v>
      </c>
      <c r="U795">
        <v>0</v>
      </c>
      <c r="V795">
        <v>0</v>
      </c>
      <c r="W795">
        <v>0</v>
      </c>
      <c r="X795">
        <v>0</v>
      </c>
      <c r="Y795">
        <v>0</v>
      </c>
      <c r="Z795">
        <v>0</v>
      </c>
      <c r="AA795">
        <v>0</v>
      </c>
      <c r="AB795">
        <v>0</v>
      </c>
      <c r="AC795">
        <v>0</v>
      </c>
      <c r="AD795">
        <v>0</v>
      </c>
      <c r="AE795">
        <v>0</v>
      </c>
      <c r="AF795">
        <v>0</v>
      </c>
      <c r="AG795">
        <v>0</v>
      </c>
      <c r="AH795">
        <v>0</v>
      </c>
      <c r="AI795">
        <v>0</v>
      </c>
      <c r="AJ795">
        <v>0</v>
      </c>
      <c r="AK795">
        <v>0</v>
      </c>
      <c r="AL795">
        <v>0</v>
      </c>
      <c r="AM795">
        <v>107.5</v>
      </c>
      <c r="AN795">
        <v>0</v>
      </c>
      <c r="AO795">
        <v>0</v>
      </c>
      <c r="AP795">
        <v>0</v>
      </c>
      <c r="AQ795">
        <v>0</v>
      </c>
      <c r="AR795">
        <v>0</v>
      </c>
      <c r="AS795">
        <v>0</v>
      </c>
      <c r="AT795">
        <v>0</v>
      </c>
      <c r="AU795">
        <v>0</v>
      </c>
      <c r="AV795">
        <v>0</v>
      </c>
      <c r="AW795">
        <v>0</v>
      </c>
      <c r="AX795">
        <v>0</v>
      </c>
      <c r="AY795">
        <v>0</v>
      </c>
      <c r="AZ795">
        <v>0</v>
      </c>
      <c r="BA795">
        <v>0</v>
      </c>
      <c r="BB795">
        <v>0</v>
      </c>
      <c r="BC795">
        <v>0</v>
      </c>
      <c r="BD795">
        <v>0</v>
      </c>
      <c r="BE795">
        <v>0</v>
      </c>
      <c r="BF795">
        <v>0</v>
      </c>
      <c r="BG795">
        <v>0</v>
      </c>
      <c r="BH795">
        <v>0</v>
      </c>
      <c r="BI795">
        <v>0</v>
      </c>
      <c r="BJ795">
        <v>0</v>
      </c>
      <c r="BK795">
        <v>0</v>
      </c>
      <c r="BL795">
        <v>0</v>
      </c>
      <c r="BM795">
        <v>0</v>
      </c>
      <c r="BN795">
        <v>0</v>
      </c>
      <c r="BO795">
        <v>8</v>
      </c>
      <c r="BP795">
        <v>0</v>
      </c>
      <c r="BQ795">
        <v>1</v>
      </c>
      <c r="BR795">
        <v>0</v>
      </c>
      <c r="BS795">
        <v>0</v>
      </c>
      <c r="BT795">
        <v>0</v>
      </c>
      <c r="BU795">
        <v>0</v>
      </c>
      <c r="BV795">
        <v>0</v>
      </c>
      <c r="BW795">
        <v>0</v>
      </c>
      <c r="BX795">
        <v>0</v>
      </c>
      <c r="BY795">
        <v>116.5</v>
      </c>
    </row>
    <row r="796" spans="1:77" hidden="1" x14ac:dyDescent="0.25">
      <c r="A796" t="str">
        <f t="shared" si="24"/>
        <v>201279 Egyéb ipari és építőipari foglalkozásokI9 Egyetem</v>
      </c>
      <c r="B796" t="str">
        <f t="shared" si="25"/>
        <v>201279 Egyéb ipari és építőipari foglalkozásokI9 Egyetem</v>
      </c>
      <c r="C796">
        <v>6040</v>
      </c>
      <c r="D796" t="s">
        <v>168</v>
      </c>
      <c r="E796" t="s">
        <v>169</v>
      </c>
      <c r="F796" s="4" t="s">
        <v>171</v>
      </c>
      <c r="G796">
        <v>0</v>
      </c>
      <c r="H796" t="s">
        <v>165</v>
      </c>
      <c r="I796">
        <v>646</v>
      </c>
      <c r="J796">
        <v>35</v>
      </c>
      <c r="K796" t="s">
        <v>140</v>
      </c>
      <c r="L796" t="s">
        <v>141</v>
      </c>
      <c r="M796">
        <v>0</v>
      </c>
      <c r="N796">
        <v>0</v>
      </c>
      <c r="O796">
        <v>0</v>
      </c>
      <c r="P796">
        <v>0</v>
      </c>
      <c r="Q796">
        <v>0</v>
      </c>
      <c r="R796">
        <v>0</v>
      </c>
      <c r="S796">
        <v>0</v>
      </c>
      <c r="T796">
        <v>0</v>
      </c>
      <c r="U796">
        <v>0</v>
      </c>
      <c r="V796">
        <v>0</v>
      </c>
      <c r="W796">
        <v>0</v>
      </c>
      <c r="X796">
        <v>31</v>
      </c>
      <c r="Y796">
        <v>0</v>
      </c>
      <c r="Z796">
        <v>12</v>
      </c>
      <c r="AA796">
        <v>0</v>
      </c>
      <c r="AB796">
        <v>0</v>
      </c>
      <c r="AC796">
        <v>37</v>
      </c>
      <c r="AD796">
        <v>0</v>
      </c>
      <c r="AE796">
        <v>0</v>
      </c>
      <c r="AF796">
        <v>0</v>
      </c>
      <c r="AG796">
        <v>0</v>
      </c>
      <c r="AH796">
        <v>0</v>
      </c>
      <c r="AI796">
        <v>0</v>
      </c>
      <c r="AJ796">
        <v>0</v>
      </c>
      <c r="AK796">
        <v>1</v>
      </c>
      <c r="AL796">
        <v>20</v>
      </c>
      <c r="AM796">
        <v>12</v>
      </c>
      <c r="AN796">
        <v>0</v>
      </c>
      <c r="AO796">
        <v>23</v>
      </c>
      <c r="AP796">
        <v>0</v>
      </c>
      <c r="AQ796">
        <v>0</v>
      </c>
      <c r="AR796">
        <v>0</v>
      </c>
      <c r="AS796">
        <v>0</v>
      </c>
      <c r="AT796">
        <v>0</v>
      </c>
      <c r="AU796">
        <v>0</v>
      </c>
      <c r="AV796">
        <v>0</v>
      </c>
      <c r="AW796">
        <v>0</v>
      </c>
      <c r="AX796">
        <v>0</v>
      </c>
      <c r="AY796">
        <v>0</v>
      </c>
      <c r="AZ796">
        <v>0</v>
      </c>
      <c r="BA796">
        <v>0</v>
      </c>
      <c r="BB796">
        <v>0</v>
      </c>
      <c r="BC796">
        <v>0</v>
      </c>
      <c r="BD796">
        <v>0</v>
      </c>
      <c r="BE796">
        <v>0</v>
      </c>
      <c r="BF796">
        <v>0</v>
      </c>
      <c r="BG796">
        <v>0</v>
      </c>
      <c r="BH796">
        <v>0</v>
      </c>
      <c r="BI796">
        <v>0</v>
      </c>
      <c r="BJ796">
        <v>0</v>
      </c>
      <c r="BK796">
        <v>0</v>
      </c>
      <c r="BL796">
        <v>0</v>
      </c>
      <c r="BM796">
        <v>0</v>
      </c>
      <c r="BN796">
        <v>13</v>
      </c>
      <c r="BO796">
        <v>3</v>
      </c>
      <c r="BP796">
        <v>0</v>
      </c>
      <c r="BQ796">
        <v>1</v>
      </c>
      <c r="BR796">
        <v>0</v>
      </c>
      <c r="BS796">
        <v>0</v>
      </c>
      <c r="BT796">
        <v>0</v>
      </c>
      <c r="BU796">
        <v>0</v>
      </c>
      <c r="BV796">
        <v>0</v>
      </c>
      <c r="BW796">
        <v>0</v>
      </c>
      <c r="BX796">
        <v>0</v>
      </c>
      <c r="BY796">
        <v>153</v>
      </c>
    </row>
    <row r="797" spans="1:77" hidden="1" x14ac:dyDescent="0.25">
      <c r="A797" t="str">
        <f t="shared" si="24"/>
        <v>201281 Feldolgozóipari gépek kezelőiI9 Egyetem</v>
      </c>
      <c r="B797" t="str">
        <f t="shared" si="25"/>
        <v>201281 Feldolgozóipari gépek kezelőiI9 Egyetem</v>
      </c>
      <c r="C797">
        <v>6041</v>
      </c>
      <c r="D797" t="s">
        <v>168</v>
      </c>
      <c r="E797" t="s">
        <v>169</v>
      </c>
      <c r="F797" s="4" t="s">
        <v>171</v>
      </c>
      <c r="G797">
        <v>0</v>
      </c>
      <c r="H797" t="s">
        <v>165</v>
      </c>
      <c r="I797">
        <v>647</v>
      </c>
      <c r="J797">
        <v>36</v>
      </c>
      <c r="K797" t="s">
        <v>104</v>
      </c>
      <c r="L797" t="s">
        <v>105</v>
      </c>
      <c r="M797">
        <v>0</v>
      </c>
      <c r="N797">
        <v>0</v>
      </c>
      <c r="O797">
        <v>0</v>
      </c>
      <c r="P797">
        <v>0</v>
      </c>
      <c r="Q797">
        <v>0</v>
      </c>
      <c r="R797">
        <v>8.5</v>
      </c>
      <c r="S797">
        <v>0</v>
      </c>
      <c r="T797">
        <v>0</v>
      </c>
      <c r="U797">
        <v>0</v>
      </c>
      <c r="V797">
        <v>15</v>
      </c>
      <c r="W797">
        <v>0</v>
      </c>
      <c r="X797">
        <v>16</v>
      </c>
      <c r="Y797">
        <v>26</v>
      </c>
      <c r="Z797">
        <v>0</v>
      </c>
      <c r="AA797">
        <v>0</v>
      </c>
      <c r="AB797">
        <v>0</v>
      </c>
      <c r="AC797">
        <v>0</v>
      </c>
      <c r="AD797">
        <v>0</v>
      </c>
      <c r="AE797">
        <v>18</v>
      </c>
      <c r="AF797">
        <v>0</v>
      </c>
      <c r="AG797">
        <v>0</v>
      </c>
      <c r="AH797">
        <v>0</v>
      </c>
      <c r="AI797">
        <v>0</v>
      </c>
      <c r="AJ797">
        <v>0</v>
      </c>
      <c r="AK797">
        <v>0</v>
      </c>
      <c r="AL797">
        <v>0</v>
      </c>
      <c r="AM797">
        <v>0</v>
      </c>
      <c r="AN797">
        <v>0</v>
      </c>
      <c r="AO797">
        <v>0</v>
      </c>
      <c r="AP797">
        <v>0</v>
      </c>
      <c r="AQ797">
        <v>0</v>
      </c>
      <c r="AR797">
        <v>0</v>
      </c>
      <c r="AS797">
        <v>0</v>
      </c>
      <c r="AT797">
        <v>0</v>
      </c>
      <c r="AU797">
        <v>0</v>
      </c>
      <c r="AV797">
        <v>0</v>
      </c>
      <c r="AW797">
        <v>0</v>
      </c>
      <c r="AX797">
        <v>0</v>
      </c>
      <c r="AY797">
        <v>0</v>
      </c>
      <c r="AZ797">
        <v>0</v>
      </c>
      <c r="BA797">
        <v>0</v>
      </c>
      <c r="BB797">
        <v>0</v>
      </c>
      <c r="BC797">
        <v>0</v>
      </c>
      <c r="BD797">
        <v>0</v>
      </c>
      <c r="BE797">
        <v>0</v>
      </c>
      <c r="BF797">
        <v>0</v>
      </c>
      <c r="BG797">
        <v>0</v>
      </c>
      <c r="BH797">
        <v>0</v>
      </c>
      <c r="BI797">
        <v>0</v>
      </c>
      <c r="BJ797">
        <v>0</v>
      </c>
      <c r="BK797">
        <v>0</v>
      </c>
      <c r="BL797">
        <v>0</v>
      </c>
      <c r="BM797">
        <v>0</v>
      </c>
      <c r="BN797">
        <v>0</v>
      </c>
      <c r="BO797">
        <v>0</v>
      </c>
      <c r="BP797">
        <v>0</v>
      </c>
      <c r="BQ797">
        <v>0</v>
      </c>
      <c r="BR797">
        <v>0</v>
      </c>
      <c r="BS797">
        <v>1</v>
      </c>
      <c r="BT797">
        <v>0</v>
      </c>
      <c r="BU797">
        <v>0</v>
      </c>
      <c r="BV797">
        <v>0</v>
      </c>
      <c r="BW797">
        <v>0</v>
      </c>
      <c r="BX797">
        <v>0</v>
      </c>
      <c r="BY797">
        <v>84.5</v>
      </c>
    </row>
    <row r="798" spans="1:77" hidden="1" x14ac:dyDescent="0.25">
      <c r="A798" t="str">
        <f t="shared" si="24"/>
        <v>201282 ÖsszeszerelőkI9 Egyetem</v>
      </c>
      <c r="B798" t="str">
        <f t="shared" si="25"/>
        <v>201282 ÖsszeszerelőkI9 Egyetem</v>
      </c>
      <c r="C798">
        <v>6042</v>
      </c>
      <c r="D798" t="s">
        <v>168</v>
      </c>
      <c r="E798" t="s">
        <v>169</v>
      </c>
      <c r="F798" s="4" t="s">
        <v>171</v>
      </c>
      <c r="G798">
        <v>0</v>
      </c>
      <c r="H798" t="s">
        <v>165</v>
      </c>
      <c r="I798">
        <v>648</v>
      </c>
      <c r="J798">
        <v>37</v>
      </c>
      <c r="K798" t="s">
        <v>106</v>
      </c>
      <c r="L798" t="s">
        <v>142</v>
      </c>
      <c r="M798">
        <v>0</v>
      </c>
      <c r="N798">
        <v>0</v>
      </c>
      <c r="O798">
        <v>0</v>
      </c>
      <c r="P798">
        <v>0</v>
      </c>
      <c r="Q798">
        <v>0</v>
      </c>
      <c r="R798">
        <v>0</v>
      </c>
      <c r="S798">
        <v>0</v>
      </c>
      <c r="T798">
        <v>0</v>
      </c>
      <c r="U798">
        <v>0</v>
      </c>
      <c r="V798">
        <v>0</v>
      </c>
      <c r="W798">
        <v>0</v>
      </c>
      <c r="X798">
        <v>0</v>
      </c>
      <c r="Y798">
        <v>0</v>
      </c>
      <c r="Z798">
        <v>0</v>
      </c>
      <c r="AA798">
        <v>0</v>
      </c>
      <c r="AB798">
        <v>0</v>
      </c>
      <c r="AC798">
        <v>40</v>
      </c>
      <c r="AD798">
        <v>39.5</v>
      </c>
      <c r="AE798">
        <v>17</v>
      </c>
      <c r="AF798">
        <v>52</v>
      </c>
      <c r="AG798">
        <v>0</v>
      </c>
      <c r="AH798">
        <v>0</v>
      </c>
      <c r="AI798">
        <v>0</v>
      </c>
      <c r="AJ798">
        <v>0</v>
      </c>
      <c r="AK798">
        <v>0</v>
      </c>
      <c r="AL798">
        <v>0</v>
      </c>
      <c r="AM798">
        <v>0</v>
      </c>
      <c r="AN798">
        <v>0</v>
      </c>
      <c r="AO798">
        <v>0</v>
      </c>
      <c r="AP798">
        <v>0</v>
      </c>
      <c r="AQ798">
        <v>0</v>
      </c>
      <c r="AR798">
        <v>0</v>
      </c>
      <c r="AS798">
        <v>0</v>
      </c>
      <c r="AT798">
        <v>0</v>
      </c>
      <c r="AU798">
        <v>0</v>
      </c>
      <c r="AV798">
        <v>0</v>
      </c>
      <c r="AW798">
        <v>0</v>
      </c>
      <c r="AX798">
        <v>0</v>
      </c>
      <c r="AY798">
        <v>0</v>
      </c>
      <c r="AZ798">
        <v>0</v>
      </c>
      <c r="BA798">
        <v>0</v>
      </c>
      <c r="BB798">
        <v>0</v>
      </c>
      <c r="BC798">
        <v>0</v>
      </c>
      <c r="BD798">
        <v>0</v>
      </c>
      <c r="BE798">
        <v>0</v>
      </c>
      <c r="BF798">
        <v>0</v>
      </c>
      <c r="BG798">
        <v>0</v>
      </c>
      <c r="BH798">
        <v>0</v>
      </c>
      <c r="BI798">
        <v>0</v>
      </c>
      <c r="BJ798">
        <v>0</v>
      </c>
      <c r="BK798">
        <v>0</v>
      </c>
      <c r="BL798">
        <v>24</v>
      </c>
      <c r="BM798">
        <v>0</v>
      </c>
      <c r="BN798">
        <v>4</v>
      </c>
      <c r="BO798">
        <v>0</v>
      </c>
      <c r="BP798">
        <v>0</v>
      </c>
      <c r="BQ798">
        <v>0</v>
      </c>
      <c r="BR798">
        <v>0</v>
      </c>
      <c r="BS798">
        <v>0</v>
      </c>
      <c r="BT798">
        <v>0</v>
      </c>
      <c r="BU798">
        <v>0</v>
      </c>
      <c r="BV798">
        <v>0</v>
      </c>
      <c r="BW798">
        <v>0</v>
      </c>
      <c r="BX798">
        <v>0</v>
      </c>
      <c r="BY798">
        <v>176.5</v>
      </c>
    </row>
    <row r="799" spans="1:77" hidden="1" x14ac:dyDescent="0.25">
      <c r="A799" t="str">
        <f t="shared" si="24"/>
        <v>201283 Helyhez kötött gépek kezelőiI9 Egyetem</v>
      </c>
      <c r="B799" t="str">
        <f t="shared" si="25"/>
        <v>201283 Helyhez kötött gépek kezelőiI9 Egyetem</v>
      </c>
      <c r="C799">
        <v>6043</v>
      </c>
      <c r="D799" t="s">
        <v>168</v>
      </c>
      <c r="E799" t="s">
        <v>169</v>
      </c>
      <c r="F799" s="4" t="s">
        <v>171</v>
      </c>
      <c r="G799">
        <v>0</v>
      </c>
      <c r="H799" t="s">
        <v>165</v>
      </c>
      <c r="I799">
        <v>649</v>
      </c>
      <c r="J799">
        <v>38</v>
      </c>
      <c r="K799" t="s">
        <v>107</v>
      </c>
      <c r="L799" t="s">
        <v>143</v>
      </c>
      <c r="M799">
        <v>0</v>
      </c>
      <c r="N799">
        <v>0</v>
      </c>
      <c r="O799">
        <v>0</v>
      </c>
      <c r="P799">
        <v>0</v>
      </c>
      <c r="Q799">
        <v>0</v>
      </c>
      <c r="R799">
        <v>0</v>
      </c>
      <c r="S799">
        <v>0</v>
      </c>
      <c r="T799">
        <v>0</v>
      </c>
      <c r="U799">
        <v>0</v>
      </c>
      <c r="V799">
        <v>15</v>
      </c>
      <c r="W799">
        <v>0</v>
      </c>
      <c r="X799">
        <v>25</v>
      </c>
      <c r="Y799">
        <v>0</v>
      </c>
      <c r="Z799">
        <v>0</v>
      </c>
      <c r="AA799">
        <v>0</v>
      </c>
      <c r="AB799">
        <v>0</v>
      </c>
      <c r="AC799">
        <v>0</v>
      </c>
      <c r="AD799">
        <v>0</v>
      </c>
      <c r="AE799">
        <v>0</v>
      </c>
      <c r="AF799">
        <v>0</v>
      </c>
      <c r="AG799">
        <v>0</v>
      </c>
      <c r="AH799">
        <v>0</v>
      </c>
      <c r="AI799">
        <v>0</v>
      </c>
      <c r="AJ799">
        <v>30</v>
      </c>
      <c r="AK799">
        <v>1</v>
      </c>
      <c r="AL799">
        <v>0</v>
      </c>
      <c r="AM799">
        <v>0</v>
      </c>
      <c r="AN799">
        <v>0</v>
      </c>
      <c r="AO799">
        <v>7</v>
      </c>
      <c r="AP799">
        <v>14</v>
      </c>
      <c r="AQ799">
        <v>0</v>
      </c>
      <c r="AR799">
        <v>0</v>
      </c>
      <c r="AS799">
        <v>0</v>
      </c>
      <c r="AT799">
        <v>0</v>
      </c>
      <c r="AU799">
        <v>0</v>
      </c>
      <c r="AV799">
        <v>0</v>
      </c>
      <c r="AW799">
        <v>0</v>
      </c>
      <c r="AX799">
        <v>0</v>
      </c>
      <c r="AY799">
        <v>0</v>
      </c>
      <c r="AZ799">
        <v>0</v>
      </c>
      <c r="BA799">
        <v>0</v>
      </c>
      <c r="BB799">
        <v>0</v>
      </c>
      <c r="BC799">
        <v>0</v>
      </c>
      <c r="BD799">
        <v>0</v>
      </c>
      <c r="BE799">
        <v>0</v>
      </c>
      <c r="BF799">
        <v>0</v>
      </c>
      <c r="BG799">
        <v>25</v>
      </c>
      <c r="BH799">
        <v>0</v>
      </c>
      <c r="BI799">
        <v>0</v>
      </c>
      <c r="BJ799">
        <v>0</v>
      </c>
      <c r="BK799">
        <v>0</v>
      </c>
      <c r="BL799">
        <v>0</v>
      </c>
      <c r="BM799">
        <v>0</v>
      </c>
      <c r="BN799">
        <v>0</v>
      </c>
      <c r="BO799">
        <v>7</v>
      </c>
      <c r="BP799">
        <v>1</v>
      </c>
      <c r="BQ799">
        <v>0</v>
      </c>
      <c r="BR799">
        <v>0</v>
      </c>
      <c r="BS799">
        <v>0</v>
      </c>
      <c r="BT799">
        <v>2</v>
      </c>
      <c r="BU799">
        <v>0</v>
      </c>
      <c r="BV799">
        <v>0</v>
      </c>
      <c r="BW799">
        <v>0</v>
      </c>
      <c r="BX799">
        <v>0</v>
      </c>
      <c r="BY799">
        <v>127</v>
      </c>
    </row>
    <row r="800" spans="1:77" hidden="1" x14ac:dyDescent="0.25">
      <c r="A800" t="str">
        <f t="shared" si="24"/>
        <v>201284 Járművezetők és mobil gépek kezelőiI9 Egyetem</v>
      </c>
      <c r="B800" t="str">
        <f t="shared" si="25"/>
        <v>201284 Járművezetők és mobil gépek kezelőiI9 Egyetem</v>
      </c>
      <c r="C800">
        <v>6044</v>
      </c>
      <c r="D800" t="s">
        <v>168</v>
      </c>
      <c r="E800" t="s">
        <v>169</v>
      </c>
      <c r="F800" s="4" t="s">
        <v>171</v>
      </c>
      <c r="G800">
        <v>0</v>
      </c>
      <c r="H800" t="s">
        <v>165</v>
      </c>
      <c r="I800">
        <v>650</v>
      </c>
      <c r="J800">
        <v>39</v>
      </c>
      <c r="K800" t="s">
        <v>144</v>
      </c>
      <c r="L800" t="s">
        <v>145</v>
      </c>
      <c r="M800">
        <v>0</v>
      </c>
      <c r="N800">
        <v>0</v>
      </c>
      <c r="O800">
        <v>0</v>
      </c>
      <c r="P800">
        <v>0</v>
      </c>
      <c r="Q800">
        <v>0</v>
      </c>
      <c r="R800">
        <v>0</v>
      </c>
      <c r="S800">
        <v>0</v>
      </c>
      <c r="T800">
        <v>0</v>
      </c>
      <c r="U800">
        <v>0</v>
      </c>
      <c r="V800">
        <v>0</v>
      </c>
      <c r="W800">
        <v>0</v>
      </c>
      <c r="X800">
        <v>0</v>
      </c>
      <c r="Y800">
        <v>13</v>
      </c>
      <c r="Z800">
        <v>0</v>
      </c>
      <c r="AA800">
        <v>0</v>
      </c>
      <c r="AB800">
        <v>0</v>
      </c>
      <c r="AC800">
        <v>0</v>
      </c>
      <c r="AD800">
        <v>0</v>
      </c>
      <c r="AE800">
        <v>0</v>
      </c>
      <c r="AF800">
        <v>0</v>
      </c>
      <c r="AG800">
        <v>0</v>
      </c>
      <c r="AH800">
        <v>0</v>
      </c>
      <c r="AI800">
        <v>0</v>
      </c>
      <c r="AJ800">
        <v>0</v>
      </c>
      <c r="AK800">
        <v>0</v>
      </c>
      <c r="AL800">
        <v>0</v>
      </c>
      <c r="AM800">
        <v>0</v>
      </c>
      <c r="AN800">
        <v>0</v>
      </c>
      <c r="AO800">
        <v>1</v>
      </c>
      <c r="AP800">
        <v>0</v>
      </c>
      <c r="AQ800">
        <v>73</v>
      </c>
      <c r="AR800">
        <v>0</v>
      </c>
      <c r="AS800">
        <v>0</v>
      </c>
      <c r="AT800">
        <v>0</v>
      </c>
      <c r="AU800">
        <v>0</v>
      </c>
      <c r="AV800">
        <v>0</v>
      </c>
      <c r="AW800">
        <v>0</v>
      </c>
      <c r="AX800">
        <v>0</v>
      </c>
      <c r="AY800">
        <v>0</v>
      </c>
      <c r="AZ800">
        <v>0</v>
      </c>
      <c r="BA800">
        <v>0</v>
      </c>
      <c r="BB800">
        <v>0</v>
      </c>
      <c r="BC800">
        <v>0</v>
      </c>
      <c r="BD800">
        <v>11</v>
      </c>
      <c r="BE800">
        <v>0</v>
      </c>
      <c r="BF800">
        <v>0</v>
      </c>
      <c r="BG800">
        <v>0</v>
      </c>
      <c r="BH800">
        <v>0</v>
      </c>
      <c r="BI800">
        <v>0</v>
      </c>
      <c r="BJ800">
        <v>0</v>
      </c>
      <c r="BK800">
        <v>0</v>
      </c>
      <c r="BL800">
        <v>0</v>
      </c>
      <c r="BM800">
        <v>0</v>
      </c>
      <c r="BN800">
        <v>0</v>
      </c>
      <c r="BO800">
        <v>8</v>
      </c>
      <c r="BP800">
        <v>2</v>
      </c>
      <c r="BQ800">
        <v>7</v>
      </c>
      <c r="BR800">
        <v>0</v>
      </c>
      <c r="BS800">
        <v>13</v>
      </c>
      <c r="BT800">
        <v>0</v>
      </c>
      <c r="BU800">
        <v>0</v>
      </c>
      <c r="BV800">
        <v>0</v>
      </c>
      <c r="BW800">
        <v>0</v>
      </c>
      <c r="BX800">
        <v>0</v>
      </c>
      <c r="BY800">
        <v>128</v>
      </c>
    </row>
    <row r="801" spans="1:77" hidden="1" x14ac:dyDescent="0.25">
      <c r="A801" t="str">
        <f t="shared" si="24"/>
        <v>201291 Takarítók és hasonló jellegű egyszerű foglalkozásokI9 Egyetem</v>
      </c>
      <c r="B801" t="str">
        <f t="shared" si="25"/>
        <v>201291 Takarítók és hasonló jellegű egyszerű foglalkozásokI9 Egyetem</v>
      </c>
      <c r="C801">
        <v>6045</v>
      </c>
      <c r="D801" t="s">
        <v>168</v>
      </c>
      <c r="E801" t="s">
        <v>169</v>
      </c>
      <c r="F801" s="4" t="s">
        <v>171</v>
      </c>
      <c r="G801">
        <v>0</v>
      </c>
      <c r="H801" t="s">
        <v>165</v>
      </c>
      <c r="I801">
        <v>651</v>
      </c>
      <c r="J801">
        <v>40</v>
      </c>
      <c r="K801" t="s">
        <v>108</v>
      </c>
      <c r="L801" t="s">
        <v>146</v>
      </c>
      <c r="M801">
        <v>0</v>
      </c>
      <c r="N801">
        <v>0</v>
      </c>
      <c r="O801">
        <v>0</v>
      </c>
      <c r="P801">
        <v>0</v>
      </c>
      <c r="Q801">
        <v>1</v>
      </c>
      <c r="R801">
        <v>0</v>
      </c>
      <c r="S801">
        <v>0</v>
      </c>
      <c r="T801">
        <v>0</v>
      </c>
      <c r="U801">
        <v>0</v>
      </c>
      <c r="V801">
        <v>0</v>
      </c>
      <c r="W801">
        <v>0</v>
      </c>
      <c r="X801">
        <v>0</v>
      </c>
      <c r="Y801">
        <v>0</v>
      </c>
      <c r="Z801">
        <v>0</v>
      </c>
      <c r="AA801">
        <v>0</v>
      </c>
      <c r="AB801">
        <v>0</v>
      </c>
      <c r="AC801">
        <v>0</v>
      </c>
      <c r="AD801">
        <v>0</v>
      </c>
      <c r="AE801">
        <v>0</v>
      </c>
      <c r="AF801">
        <v>0</v>
      </c>
      <c r="AG801">
        <v>0</v>
      </c>
      <c r="AH801">
        <v>0</v>
      </c>
      <c r="AI801">
        <v>1</v>
      </c>
      <c r="AJ801">
        <v>0</v>
      </c>
      <c r="AK801">
        <v>0</v>
      </c>
      <c r="AL801">
        <v>0</v>
      </c>
      <c r="AM801">
        <v>0</v>
      </c>
      <c r="AN801">
        <v>7</v>
      </c>
      <c r="AO801">
        <v>26</v>
      </c>
      <c r="AP801">
        <v>0</v>
      </c>
      <c r="AQ801">
        <v>0</v>
      </c>
      <c r="AR801">
        <v>0</v>
      </c>
      <c r="AS801">
        <v>0</v>
      </c>
      <c r="AT801">
        <v>0</v>
      </c>
      <c r="AU801">
        <v>0</v>
      </c>
      <c r="AV801">
        <v>25</v>
      </c>
      <c r="AW801">
        <v>0</v>
      </c>
      <c r="AX801">
        <v>0</v>
      </c>
      <c r="AY801">
        <v>0</v>
      </c>
      <c r="AZ801">
        <v>0</v>
      </c>
      <c r="BA801">
        <v>0</v>
      </c>
      <c r="BB801">
        <v>0</v>
      </c>
      <c r="BC801">
        <v>0</v>
      </c>
      <c r="BD801">
        <v>0</v>
      </c>
      <c r="BE801">
        <v>0</v>
      </c>
      <c r="BF801">
        <v>0</v>
      </c>
      <c r="BG801">
        <v>0</v>
      </c>
      <c r="BH801">
        <v>0</v>
      </c>
      <c r="BI801">
        <v>0</v>
      </c>
      <c r="BJ801">
        <v>0</v>
      </c>
      <c r="BK801">
        <v>0</v>
      </c>
      <c r="BL801">
        <v>0</v>
      </c>
      <c r="BM801">
        <v>0</v>
      </c>
      <c r="BN801">
        <v>12</v>
      </c>
      <c r="BO801">
        <v>26</v>
      </c>
      <c r="BP801">
        <v>32.5</v>
      </c>
      <c r="BQ801">
        <v>0</v>
      </c>
      <c r="BR801">
        <v>2</v>
      </c>
      <c r="BS801">
        <v>2</v>
      </c>
      <c r="BT801">
        <v>1</v>
      </c>
      <c r="BU801">
        <v>0</v>
      </c>
      <c r="BV801">
        <v>0</v>
      </c>
      <c r="BW801">
        <v>0</v>
      </c>
      <c r="BX801">
        <v>0</v>
      </c>
      <c r="BY801">
        <v>135.5</v>
      </c>
    </row>
    <row r="802" spans="1:77" hidden="1" x14ac:dyDescent="0.25">
      <c r="A802" t="str">
        <f t="shared" si="24"/>
        <v>201292 Egyszerű szolgáltatási, szállítási és hasonló foglalkozásokI9 Egyetem</v>
      </c>
      <c r="B802" t="str">
        <f t="shared" si="25"/>
        <v>201292 Egyszerű szolgáltatási, szállítási és hasonló foglalkozásokI9 Egyetem</v>
      </c>
      <c r="C802">
        <v>6046</v>
      </c>
      <c r="D802" t="s">
        <v>168</v>
      </c>
      <c r="E802" t="s">
        <v>169</v>
      </c>
      <c r="F802" s="4" t="s">
        <v>171</v>
      </c>
      <c r="G802">
        <v>0</v>
      </c>
      <c r="H802" t="s">
        <v>165</v>
      </c>
      <c r="I802">
        <v>652</v>
      </c>
      <c r="J802">
        <v>41</v>
      </c>
      <c r="K802" t="s">
        <v>109</v>
      </c>
      <c r="L802" t="s">
        <v>147</v>
      </c>
      <c r="M802">
        <v>0</v>
      </c>
      <c r="N802">
        <v>0</v>
      </c>
      <c r="O802">
        <v>0</v>
      </c>
      <c r="P802">
        <v>0</v>
      </c>
      <c r="Q802">
        <v>40</v>
      </c>
      <c r="R802">
        <v>0</v>
      </c>
      <c r="S802">
        <v>0</v>
      </c>
      <c r="T802">
        <v>0</v>
      </c>
      <c r="U802">
        <v>0</v>
      </c>
      <c r="V802">
        <v>0</v>
      </c>
      <c r="W802">
        <v>0</v>
      </c>
      <c r="X802">
        <v>0</v>
      </c>
      <c r="Y802">
        <v>0</v>
      </c>
      <c r="Z802">
        <v>0</v>
      </c>
      <c r="AA802">
        <v>0</v>
      </c>
      <c r="AB802">
        <v>0</v>
      </c>
      <c r="AC802">
        <v>0</v>
      </c>
      <c r="AD802">
        <v>0</v>
      </c>
      <c r="AE802">
        <v>17</v>
      </c>
      <c r="AF802">
        <v>0</v>
      </c>
      <c r="AG802">
        <v>0</v>
      </c>
      <c r="AH802">
        <v>21.833333333333332</v>
      </c>
      <c r="AI802">
        <v>0</v>
      </c>
      <c r="AJ802">
        <v>0</v>
      </c>
      <c r="AK802">
        <v>16</v>
      </c>
      <c r="AL802">
        <v>0</v>
      </c>
      <c r="AM802">
        <v>1</v>
      </c>
      <c r="AN802">
        <v>0</v>
      </c>
      <c r="AO802">
        <v>13</v>
      </c>
      <c r="AP802">
        <v>29</v>
      </c>
      <c r="AQ802">
        <v>0</v>
      </c>
      <c r="AR802">
        <v>0</v>
      </c>
      <c r="AS802">
        <v>0</v>
      </c>
      <c r="AT802">
        <v>0</v>
      </c>
      <c r="AU802">
        <v>21</v>
      </c>
      <c r="AV802">
        <v>23</v>
      </c>
      <c r="AW802">
        <v>0</v>
      </c>
      <c r="AX802">
        <v>0</v>
      </c>
      <c r="AY802">
        <v>0</v>
      </c>
      <c r="AZ802">
        <v>0</v>
      </c>
      <c r="BA802">
        <v>0</v>
      </c>
      <c r="BB802">
        <v>0</v>
      </c>
      <c r="BC802">
        <v>0</v>
      </c>
      <c r="BD802">
        <v>1</v>
      </c>
      <c r="BE802">
        <v>0</v>
      </c>
      <c r="BF802">
        <v>30</v>
      </c>
      <c r="BG802">
        <v>0</v>
      </c>
      <c r="BH802">
        <v>0</v>
      </c>
      <c r="BI802">
        <v>0</v>
      </c>
      <c r="BJ802">
        <v>43.5</v>
      </c>
      <c r="BK802">
        <v>0</v>
      </c>
      <c r="BL802">
        <v>0</v>
      </c>
      <c r="BM802">
        <v>0</v>
      </c>
      <c r="BN802">
        <v>14</v>
      </c>
      <c r="BO802">
        <v>76</v>
      </c>
      <c r="BP802">
        <v>22</v>
      </c>
      <c r="BQ802">
        <v>2</v>
      </c>
      <c r="BR802">
        <v>1</v>
      </c>
      <c r="BS802">
        <v>14</v>
      </c>
      <c r="BT802">
        <v>3.5</v>
      </c>
      <c r="BU802">
        <v>0</v>
      </c>
      <c r="BV802">
        <v>0</v>
      </c>
      <c r="BW802">
        <v>0</v>
      </c>
      <c r="BX802">
        <v>0</v>
      </c>
      <c r="BY802">
        <v>388.83333333333331</v>
      </c>
    </row>
    <row r="803" spans="1:77" hidden="1" x14ac:dyDescent="0.25">
      <c r="A803" t="str">
        <f t="shared" si="24"/>
        <v>201293 Egyszerű ipari, építőipari, mezőgazdasági foglalkozásokI9 Egyetem</v>
      </c>
      <c r="B803" t="str">
        <f t="shared" si="25"/>
        <v>201293 Egyszerű ipari, építőipari, mezőgazdasági foglalkozásokI9 Egyetem</v>
      </c>
      <c r="C803">
        <v>6047</v>
      </c>
      <c r="D803" t="s">
        <v>168</v>
      </c>
      <c r="E803" t="s">
        <v>169</v>
      </c>
      <c r="F803" s="4" t="s">
        <v>171</v>
      </c>
      <c r="G803">
        <v>0</v>
      </c>
      <c r="H803" t="s">
        <v>165</v>
      </c>
      <c r="I803">
        <v>653</v>
      </c>
      <c r="J803">
        <v>42</v>
      </c>
      <c r="K803" t="s">
        <v>148</v>
      </c>
      <c r="L803" t="s">
        <v>149</v>
      </c>
      <c r="M803">
        <v>0</v>
      </c>
      <c r="N803">
        <v>0</v>
      </c>
      <c r="O803">
        <v>0</v>
      </c>
      <c r="P803">
        <v>0</v>
      </c>
      <c r="Q803">
        <v>22</v>
      </c>
      <c r="R803">
        <v>0</v>
      </c>
      <c r="S803">
        <v>0</v>
      </c>
      <c r="T803">
        <v>0</v>
      </c>
      <c r="U803">
        <v>0</v>
      </c>
      <c r="V803">
        <v>0</v>
      </c>
      <c r="W803">
        <v>0</v>
      </c>
      <c r="X803">
        <v>0</v>
      </c>
      <c r="Y803">
        <v>0</v>
      </c>
      <c r="Z803">
        <v>0</v>
      </c>
      <c r="AA803">
        <v>18</v>
      </c>
      <c r="AB803">
        <v>0</v>
      </c>
      <c r="AC803">
        <v>13</v>
      </c>
      <c r="AD803">
        <v>0</v>
      </c>
      <c r="AE803">
        <v>0</v>
      </c>
      <c r="AF803">
        <v>0</v>
      </c>
      <c r="AG803">
        <v>0</v>
      </c>
      <c r="AH803">
        <v>15.666666666666666</v>
      </c>
      <c r="AI803">
        <v>0</v>
      </c>
      <c r="AJ803">
        <v>0</v>
      </c>
      <c r="AK803">
        <v>0</v>
      </c>
      <c r="AL803">
        <v>0</v>
      </c>
      <c r="AM803">
        <v>14</v>
      </c>
      <c r="AN803">
        <v>0</v>
      </c>
      <c r="AO803">
        <v>0</v>
      </c>
      <c r="AP803">
        <v>0</v>
      </c>
      <c r="AQ803">
        <v>0</v>
      </c>
      <c r="AR803">
        <v>0</v>
      </c>
      <c r="AS803">
        <v>0</v>
      </c>
      <c r="AT803">
        <v>0</v>
      </c>
      <c r="AU803">
        <v>0</v>
      </c>
      <c r="AV803">
        <v>0</v>
      </c>
      <c r="AW803">
        <v>0</v>
      </c>
      <c r="AX803">
        <v>0</v>
      </c>
      <c r="AY803">
        <v>0</v>
      </c>
      <c r="AZ803">
        <v>0</v>
      </c>
      <c r="BA803">
        <v>0</v>
      </c>
      <c r="BB803">
        <v>0</v>
      </c>
      <c r="BC803">
        <v>0</v>
      </c>
      <c r="BD803">
        <v>0</v>
      </c>
      <c r="BE803">
        <v>0</v>
      </c>
      <c r="BF803">
        <v>0</v>
      </c>
      <c r="BG803">
        <v>0</v>
      </c>
      <c r="BH803">
        <v>0</v>
      </c>
      <c r="BI803">
        <v>0</v>
      </c>
      <c r="BJ803">
        <v>0</v>
      </c>
      <c r="BK803">
        <v>0</v>
      </c>
      <c r="BL803">
        <v>0</v>
      </c>
      <c r="BM803">
        <v>0</v>
      </c>
      <c r="BN803">
        <v>0</v>
      </c>
      <c r="BO803">
        <v>15</v>
      </c>
      <c r="BP803">
        <v>0</v>
      </c>
      <c r="BQ803">
        <v>0</v>
      </c>
      <c r="BR803">
        <v>0</v>
      </c>
      <c r="BS803">
        <v>0</v>
      </c>
      <c r="BT803">
        <v>0</v>
      </c>
      <c r="BU803">
        <v>0</v>
      </c>
      <c r="BV803">
        <v>0</v>
      </c>
      <c r="BW803">
        <v>0</v>
      </c>
      <c r="BX803">
        <v>0</v>
      </c>
      <c r="BY803">
        <v>97.666666666666671</v>
      </c>
    </row>
    <row r="804" spans="1:77" hidden="1" x14ac:dyDescent="0.25">
      <c r="A804" t="str">
        <f t="shared" si="24"/>
        <v>201201 Fegyveres szervek felsőfokú képesítést igénylő foglalkozásaiIMind (I1-I9) Iskola MIND</v>
      </c>
      <c r="B804" t="str">
        <f t="shared" si="25"/>
        <v>201201 Fegyveres szervek felsőfokú képesítést igénylő foglalkozásaiIMind (I1-I9) Iskola MIND</v>
      </c>
      <c r="C804">
        <v>6679</v>
      </c>
      <c r="D804" t="s">
        <v>168</v>
      </c>
      <c r="E804" t="s">
        <v>169</v>
      </c>
      <c r="F804" s="4" t="s">
        <v>171</v>
      </c>
      <c r="G804">
        <v>0</v>
      </c>
      <c r="H804" t="s">
        <v>167</v>
      </c>
      <c r="I804">
        <v>612</v>
      </c>
      <c r="J804">
        <v>1</v>
      </c>
      <c r="K804" t="s">
        <v>65</v>
      </c>
      <c r="L804" t="s">
        <v>66</v>
      </c>
      <c r="M804">
        <v>0</v>
      </c>
      <c r="N804">
        <v>0</v>
      </c>
      <c r="O804">
        <v>0</v>
      </c>
      <c r="P804">
        <v>0</v>
      </c>
      <c r="Q804">
        <v>0</v>
      </c>
      <c r="R804">
        <v>0</v>
      </c>
      <c r="S804">
        <v>0</v>
      </c>
      <c r="T804">
        <v>0</v>
      </c>
      <c r="U804">
        <v>0</v>
      </c>
      <c r="V804">
        <v>0</v>
      </c>
      <c r="W804">
        <v>0</v>
      </c>
      <c r="X804">
        <v>0</v>
      </c>
      <c r="Y804">
        <v>0</v>
      </c>
      <c r="Z804">
        <v>0</v>
      </c>
      <c r="AA804">
        <v>0</v>
      </c>
      <c r="AB804">
        <v>0</v>
      </c>
      <c r="AC804">
        <v>0</v>
      </c>
      <c r="AD804">
        <v>0</v>
      </c>
      <c r="AE804">
        <v>0</v>
      </c>
      <c r="AF804">
        <v>0</v>
      </c>
      <c r="AG804">
        <v>0</v>
      </c>
      <c r="AH804">
        <v>0</v>
      </c>
      <c r="AI804">
        <v>0</v>
      </c>
      <c r="AJ804">
        <v>0</v>
      </c>
      <c r="AK804">
        <v>0</v>
      </c>
      <c r="AL804">
        <v>0</v>
      </c>
      <c r="AM804">
        <v>0</v>
      </c>
      <c r="AN804">
        <v>0</v>
      </c>
      <c r="AO804">
        <v>0</v>
      </c>
      <c r="AP804">
        <v>0</v>
      </c>
      <c r="AQ804">
        <v>0</v>
      </c>
      <c r="AR804">
        <v>0</v>
      </c>
      <c r="AS804">
        <v>0</v>
      </c>
      <c r="AT804">
        <v>0</v>
      </c>
      <c r="AU804">
        <v>0</v>
      </c>
      <c r="AV804">
        <v>0</v>
      </c>
      <c r="AW804">
        <v>0</v>
      </c>
      <c r="AX804">
        <v>0</v>
      </c>
      <c r="AY804">
        <v>0</v>
      </c>
      <c r="AZ804">
        <v>0</v>
      </c>
      <c r="BA804">
        <v>0</v>
      </c>
      <c r="BB804">
        <v>0</v>
      </c>
      <c r="BC804">
        <v>0</v>
      </c>
      <c r="BD804">
        <v>0</v>
      </c>
      <c r="BE804">
        <v>0</v>
      </c>
      <c r="BF804">
        <v>0</v>
      </c>
      <c r="BG804">
        <v>0</v>
      </c>
      <c r="BH804">
        <v>0</v>
      </c>
      <c r="BI804">
        <v>0</v>
      </c>
      <c r="BJ804">
        <v>0</v>
      </c>
      <c r="BK804">
        <v>0</v>
      </c>
      <c r="BL804">
        <v>0</v>
      </c>
      <c r="BM804">
        <v>0</v>
      </c>
      <c r="BN804">
        <v>0</v>
      </c>
      <c r="BO804">
        <v>17250</v>
      </c>
      <c r="BP804">
        <v>105</v>
      </c>
      <c r="BQ804">
        <v>0</v>
      </c>
      <c r="BR804">
        <v>0</v>
      </c>
      <c r="BS804">
        <v>0</v>
      </c>
      <c r="BT804">
        <v>0</v>
      </c>
      <c r="BU804">
        <v>0</v>
      </c>
      <c r="BV804">
        <v>0</v>
      </c>
      <c r="BW804">
        <v>0</v>
      </c>
      <c r="BX804">
        <v>0</v>
      </c>
      <c r="BY804">
        <v>17355</v>
      </c>
    </row>
    <row r="805" spans="1:77" hidden="1" x14ac:dyDescent="0.25">
      <c r="A805" t="str">
        <f t="shared" si="24"/>
        <v>201202 Fegyveres szervek középfokú képesítést igénylő foglalkozásaiIMind (I1-I9) Iskola MIND</v>
      </c>
      <c r="B805" t="str">
        <f t="shared" si="25"/>
        <v>201202 Fegyveres szervek középfokú képesítést igénylő foglalkozásaiIMind (I1-I9) Iskola MIND</v>
      </c>
      <c r="C805">
        <v>6680</v>
      </c>
      <c r="D805" t="s">
        <v>168</v>
      </c>
      <c r="E805" t="s">
        <v>169</v>
      </c>
      <c r="F805" s="4" t="s">
        <v>171</v>
      </c>
      <c r="G805">
        <v>0</v>
      </c>
      <c r="H805" t="s">
        <v>167</v>
      </c>
      <c r="I805">
        <v>613</v>
      </c>
      <c r="J805">
        <v>2</v>
      </c>
      <c r="K805" t="s">
        <v>67</v>
      </c>
      <c r="L805" t="s">
        <v>68</v>
      </c>
      <c r="M805">
        <v>0</v>
      </c>
      <c r="N805">
        <v>0</v>
      </c>
      <c r="O805">
        <v>0</v>
      </c>
      <c r="P805">
        <v>0</v>
      </c>
      <c r="Q805">
        <v>0</v>
      </c>
      <c r="R805">
        <v>0</v>
      </c>
      <c r="S805">
        <v>0</v>
      </c>
      <c r="T805">
        <v>0</v>
      </c>
      <c r="U805">
        <v>0</v>
      </c>
      <c r="V805">
        <v>0</v>
      </c>
      <c r="W805">
        <v>0</v>
      </c>
      <c r="X805">
        <v>0</v>
      </c>
      <c r="Y805">
        <v>0</v>
      </c>
      <c r="Z805">
        <v>0</v>
      </c>
      <c r="AA805">
        <v>0</v>
      </c>
      <c r="AB805">
        <v>0</v>
      </c>
      <c r="AC805">
        <v>0</v>
      </c>
      <c r="AD805">
        <v>0</v>
      </c>
      <c r="AE805">
        <v>0</v>
      </c>
      <c r="AF805">
        <v>0</v>
      </c>
      <c r="AG805">
        <v>0</v>
      </c>
      <c r="AH805">
        <v>0</v>
      </c>
      <c r="AI805">
        <v>0</v>
      </c>
      <c r="AJ805">
        <v>0</v>
      </c>
      <c r="AK805">
        <v>0</v>
      </c>
      <c r="AL805">
        <v>0</v>
      </c>
      <c r="AM805">
        <v>0</v>
      </c>
      <c r="AN805">
        <v>0</v>
      </c>
      <c r="AO805">
        <v>0</v>
      </c>
      <c r="AP805">
        <v>0</v>
      </c>
      <c r="AQ805">
        <v>0</v>
      </c>
      <c r="AR805">
        <v>0</v>
      </c>
      <c r="AS805">
        <v>0</v>
      </c>
      <c r="AT805">
        <v>0</v>
      </c>
      <c r="AU805">
        <v>0</v>
      </c>
      <c r="AV805">
        <v>0</v>
      </c>
      <c r="AW805">
        <v>0</v>
      </c>
      <c r="AX805">
        <v>0</v>
      </c>
      <c r="AY805">
        <v>0</v>
      </c>
      <c r="AZ805">
        <v>0</v>
      </c>
      <c r="BA805">
        <v>0</v>
      </c>
      <c r="BB805">
        <v>0</v>
      </c>
      <c r="BC805">
        <v>0</v>
      </c>
      <c r="BD805">
        <v>0</v>
      </c>
      <c r="BE805">
        <v>0</v>
      </c>
      <c r="BF805">
        <v>0</v>
      </c>
      <c r="BG805">
        <v>0</v>
      </c>
      <c r="BH805">
        <v>0</v>
      </c>
      <c r="BI805">
        <v>0</v>
      </c>
      <c r="BJ805">
        <v>0</v>
      </c>
      <c r="BK805">
        <v>0</v>
      </c>
      <c r="BL805">
        <v>0</v>
      </c>
      <c r="BM805">
        <v>0</v>
      </c>
      <c r="BN805">
        <v>0</v>
      </c>
      <c r="BO805">
        <v>45408</v>
      </c>
      <c r="BP805">
        <v>52</v>
      </c>
      <c r="BQ805">
        <v>0</v>
      </c>
      <c r="BR805">
        <v>0</v>
      </c>
      <c r="BS805">
        <v>0</v>
      </c>
      <c r="BT805">
        <v>0</v>
      </c>
      <c r="BU805">
        <v>0</v>
      </c>
      <c r="BV805">
        <v>0</v>
      </c>
      <c r="BW805">
        <v>0</v>
      </c>
      <c r="BX805">
        <v>0</v>
      </c>
      <c r="BY805">
        <v>45460</v>
      </c>
    </row>
    <row r="806" spans="1:77" hidden="1" x14ac:dyDescent="0.25">
      <c r="A806" t="str">
        <f t="shared" si="24"/>
        <v>201203 Fegyveres szervek középfokú képesítést nem igénylő foglalkozásaiIMind (I1-I9) Iskola MIND</v>
      </c>
      <c r="B806" t="str">
        <f t="shared" si="25"/>
        <v>201203 Fegyveres szervek középfokú képesítést nem igénylő foglalkozásaiIMind (I1-I9) Iskola MIND</v>
      </c>
      <c r="C806">
        <v>6681</v>
      </c>
      <c r="D806" t="s">
        <v>168</v>
      </c>
      <c r="E806" t="s">
        <v>169</v>
      </c>
      <c r="F806" s="4" t="s">
        <v>171</v>
      </c>
      <c r="G806">
        <v>0</v>
      </c>
      <c r="H806" t="s">
        <v>167</v>
      </c>
      <c r="I806">
        <v>614</v>
      </c>
      <c r="J806">
        <v>3</v>
      </c>
      <c r="K806" t="s">
        <v>69</v>
      </c>
      <c r="L806" t="s">
        <v>70</v>
      </c>
      <c r="M806">
        <v>0</v>
      </c>
      <c r="N806">
        <v>0</v>
      </c>
      <c r="O806">
        <v>0</v>
      </c>
      <c r="P806">
        <v>0</v>
      </c>
      <c r="Q806">
        <v>0</v>
      </c>
      <c r="R806">
        <v>0</v>
      </c>
      <c r="S806">
        <v>0</v>
      </c>
      <c r="T806">
        <v>0</v>
      </c>
      <c r="U806">
        <v>0</v>
      </c>
      <c r="V806">
        <v>0</v>
      </c>
      <c r="W806">
        <v>0</v>
      </c>
      <c r="X806">
        <v>0</v>
      </c>
      <c r="Y806">
        <v>0</v>
      </c>
      <c r="Z806">
        <v>0</v>
      </c>
      <c r="AA806">
        <v>0</v>
      </c>
      <c r="AB806">
        <v>0</v>
      </c>
      <c r="AC806">
        <v>0</v>
      </c>
      <c r="AD806">
        <v>0</v>
      </c>
      <c r="AE806">
        <v>0</v>
      </c>
      <c r="AF806">
        <v>0</v>
      </c>
      <c r="AG806">
        <v>0</v>
      </c>
      <c r="AH806">
        <v>0</v>
      </c>
      <c r="AI806">
        <v>0</v>
      </c>
      <c r="AJ806">
        <v>0</v>
      </c>
      <c r="AK806">
        <v>0</v>
      </c>
      <c r="AL806">
        <v>0</v>
      </c>
      <c r="AM806">
        <v>0</v>
      </c>
      <c r="AN806">
        <v>0</v>
      </c>
      <c r="AO806">
        <v>0</v>
      </c>
      <c r="AP806">
        <v>0</v>
      </c>
      <c r="AQ806">
        <v>0</v>
      </c>
      <c r="AR806">
        <v>0</v>
      </c>
      <c r="AS806">
        <v>0</v>
      </c>
      <c r="AT806">
        <v>0</v>
      </c>
      <c r="AU806">
        <v>0</v>
      </c>
      <c r="AV806">
        <v>0</v>
      </c>
      <c r="AW806">
        <v>0</v>
      </c>
      <c r="AX806">
        <v>0</v>
      </c>
      <c r="AY806">
        <v>0</v>
      </c>
      <c r="AZ806">
        <v>0</v>
      </c>
      <c r="BA806">
        <v>0</v>
      </c>
      <c r="BB806">
        <v>0</v>
      </c>
      <c r="BC806">
        <v>0</v>
      </c>
      <c r="BD806">
        <v>0</v>
      </c>
      <c r="BE806">
        <v>0</v>
      </c>
      <c r="BF806">
        <v>0</v>
      </c>
      <c r="BG806">
        <v>0</v>
      </c>
      <c r="BH806">
        <v>0</v>
      </c>
      <c r="BI806">
        <v>0</v>
      </c>
      <c r="BJ806">
        <v>0</v>
      </c>
      <c r="BK806">
        <v>0</v>
      </c>
      <c r="BL806">
        <v>0</v>
      </c>
      <c r="BM806">
        <v>0</v>
      </c>
      <c r="BN806">
        <v>0</v>
      </c>
      <c r="BO806">
        <v>9535</v>
      </c>
      <c r="BP806">
        <v>1</v>
      </c>
      <c r="BQ806">
        <v>0</v>
      </c>
      <c r="BR806">
        <v>3</v>
      </c>
      <c r="BS806">
        <v>0</v>
      </c>
      <c r="BT806">
        <v>0</v>
      </c>
      <c r="BU806">
        <v>0</v>
      </c>
      <c r="BV806">
        <v>0</v>
      </c>
      <c r="BW806">
        <v>0</v>
      </c>
      <c r="BX806">
        <v>0</v>
      </c>
      <c r="BY806">
        <v>9539</v>
      </c>
    </row>
    <row r="807" spans="1:77" hidden="1" x14ac:dyDescent="0.25">
      <c r="A807" t="str">
        <f t="shared" si="24"/>
        <v>201211 Törvényhozók, igazgatási és érdek-képviseleti vezetőkIMind (I1-I9) Iskola MIND</v>
      </c>
      <c r="B807" t="str">
        <f t="shared" si="25"/>
        <v>201211 Törvényhozók, igazgatási és érdek-képviseleti vezetőkIMind (I1-I9) Iskola MIND</v>
      </c>
      <c r="C807">
        <v>6682</v>
      </c>
      <c r="D807" t="s">
        <v>168</v>
      </c>
      <c r="E807" t="s">
        <v>169</v>
      </c>
      <c r="F807" s="4" t="s">
        <v>171</v>
      </c>
      <c r="G807">
        <v>0</v>
      </c>
      <c r="H807" t="s">
        <v>167</v>
      </c>
      <c r="I807">
        <v>615</v>
      </c>
      <c r="J807">
        <v>4</v>
      </c>
      <c r="K807" t="s">
        <v>71</v>
      </c>
      <c r="L807" t="s">
        <v>111</v>
      </c>
      <c r="M807">
        <v>5</v>
      </c>
      <c r="N807">
        <v>0</v>
      </c>
      <c r="O807">
        <v>0</v>
      </c>
      <c r="P807">
        <v>0</v>
      </c>
      <c r="Q807">
        <v>5</v>
      </c>
      <c r="R807">
        <v>2</v>
      </c>
      <c r="S807">
        <v>0</v>
      </c>
      <c r="T807">
        <v>0</v>
      </c>
      <c r="U807">
        <v>0</v>
      </c>
      <c r="V807">
        <v>0</v>
      </c>
      <c r="W807">
        <v>0</v>
      </c>
      <c r="X807">
        <v>11</v>
      </c>
      <c r="Y807">
        <v>0</v>
      </c>
      <c r="Z807">
        <v>0</v>
      </c>
      <c r="AA807">
        <v>0</v>
      </c>
      <c r="AB807">
        <v>0</v>
      </c>
      <c r="AC807">
        <v>11</v>
      </c>
      <c r="AD807">
        <v>0</v>
      </c>
      <c r="AE807">
        <v>0</v>
      </c>
      <c r="AF807">
        <v>0</v>
      </c>
      <c r="AG807">
        <v>0</v>
      </c>
      <c r="AH807">
        <v>0</v>
      </c>
      <c r="AI807">
        <v>0</v>
      </c>
      <c r="AJ807">
        <v>11</v>
      </c>
      <c r="AK807">
        <v>0</v>
      </c>
      <c r="AL807">
        <v>1</v>
      </c>
      <c r="AM807">
        <v>0</v>
      </c>
      <c r="AN807">
        <v>0</v>
      </c>
      <c r="AO807">
        <v>18</v>
      </c>
      <c r="AP807">
        <v>41</v>
      </c>
      <c r="AQ807">
        <v>11</v>
      </c>
      <c r="AR807">
        <v>0</v>
      </c>
      <c r="AS807">
        <v>0</v>
      </c>
      <c r="AT807">
        <v>10</v>
      </c>
      <c r="AU807">
        <v>0</v>
      </c>
      <c r="AV807">
        <v>4</v>
      </c>
      <c r="AW807">
        <v>0</v>
      </c>
      <c r="AX807">
        <v>0</v>
      </c>
      <c r="AY807">
        <v>0</v>
      </c>
      <c r="AZ807">
        <v>0</v>
      </c>
      <c r="BA807">
        <v>0</v>
      </c>
      <c r="BB807">
        <v>0</v>
      </c>
      <c r="BC807">
        <v>0</v>
      </c>
      <c r="BD807">
        <v>35</v>
      </c>
      <c r="BE807">
        <v>0</v>
      </c>
      <c r="BF807">
        <v>21</v>
      </c>
      <c r="BG807">
        <v>29</v>
      </c>
      <c r="BH807">
        <v>11</v>
      </c>
      <c r="BI807">
        <v>0</v>
      </c>
      <c r="BJ807">
        <v>63</v>
      </c>
      <c r="BK807">
        <v>0</v>
      </c>
      <c r="BL807">
        <v>0</v>
      </c>
      <c r="BM807">
        <v>0</v>
      </c>
      <c r="BN807">
        <v>2</v>
      </c>
      <c r="BO807">
        <v>14293</v>
      </c>
      <c r="BP807">
        <v>362.5</v>
      </c>
      <c r="BQ807">
        <v>110.5</v>
      </c>
      <c r="BR807">
        <v>89</v>
      </c>
      <c r="BS807">
        <v>59</v>
      </c>
      <c r="BT807">
        <v>20</v>
      </c>
      <c r="BU807">
        <v>14</v>
      </c>
      <c r="BV807">
        <v>0</v>
      </c>
      <c r="BW807">
        <v>0</v>
      </c>
      <c r="BX807">
        <v>0</v>
      </c>
      <c r="BY807">
        <v>15239</v>
      </c>
    </row>
    <row r="808" spans="1:77" hidden="1" x14ac:dyDescent="0.25">
      <c r="A808" t="str">
        <f t="shared" si="24"/>
        <v>201212 Gazdasági, költségvetési szervezetek vezetőiIMind (I1-I9) Iskola MIND</v>
      </c>
      <c r="B808" t="str">
        <f t="shared" si="25"/>
        <v>201212 Gazdasági, költségvetési szervezetek vezetőiIMind (I1-I9) Iskola MIND</v>
      </c>
      <c r="C808">
        <v>6683</v>
      </c>
      <c r="D808" t="s">
        <v>168</v>
      </c>
      <c r="E808" t="s">
        <v>169</v>
      </c>
      <c r="F808" s="4" t="s">
        <v>171</v>
      </c>
      <c r="G808">
        <v>0</v>
      </c>
      <c r="H808" t="s">
        <v>167</v>
      </c>
      <c r="I808">
        <v>616</v>
      </c>
      <c r="J808">
        <v>5</v>
      </c>
      <c r="K808" t="s">
        <v>72</v>
      </c>
      <c r="L808" t="s">
        <v>112</v>
      </c>
      <c r="M808">
        <v>1256</v>
      </c>
      <c r="N808">
        <v>93</v>
      </c>
      <c r="O808">
        <v>83</v>
      </c>
      <c r="P808">
        <v>76</v>
      </c>
      <c r="Q808">
        <v>549.5</v>
      </c>
      <c r="R808">
        <v>314</v>
      </c>
      <c r="S808">
        <v>335.5</v>
      </c>
      <c r="T808">
        <v>160</v>
      </c>
      <c r="U808">
        <v>359</v>
      </c>
      <c r="V808">
        <v>7</v>
      </c>
      <c r="W808">
        <v>168.5</v>
      </c>
      <c r="X808">
        <v>45</v>
      </c>
      <c r="Y808">
        <v>313.5</v>
      </c>
      <c r="Z808">
        <v>192.5</v>
      </c>
      <c r="AA808">
        <v>129</v>
      </c>
      <c r="AB808">
        <v>577.5</v>
      </c>
      <c r="AC808">
        <v>413.5</v>
      </c>
      <c r="AD808">
        <v>207</v>
      </c>
      <c r="AE808">
        <v>303</v>
      </c>
      <c r="AF808">
        <v>122.5</v>
      </c>
      <c r="AG808">
        <v>160.5</v>
      </c>
      <c r="AH808">
        <v>453</v>
      </c>
      <c r="AI808">
        <v>249.5</v>
      </c>
      <c r="AJ808">
        <v>516.5</v>
      </c>
      <c r="AK808">
        <v>142.5</v>
      </c>
      <c r="AL808">
        <v>445</v>
      </c>
      <c r="AM808">
        <v>3823</v>
      </c>
      <c r="AN808">
        <v>1609</v>
      </c>
      <c r="AO808">
        <v>5152.5</v>
      </c>
      <c r="AP808">
        <v>3464.5</v>
      </c>
      <c r="AQ808">
        <v>895.5</v>
      </c>
      <c r="AR808">
        <v>108.5</v>
      </c>
      <c r="AS808">
        <v>89</v>
      </c>
      <c r="AT808">
        <v>391</v>
      </c>
      <c r="AU808">
        <v>158</v>
      </c>
      <c r="AV808">
        <v>1319.5</v>
      </c>
      <c r="AW808">
        <v>237.5</v>
      </c>
      <c r="AX808">
        <v>315</v>
      </c>
      <c r="AY808">
        <v>162</v>
      </c>
      <c r="AZ808">
        <v>1660</v>
      </c>
      <c r="BA808">
        <v>681.5</v>
      </c>
      <c r="BB808">
        <v>67.5</v>
      </c>
      <c r="BC808">
        <v>696</v>
      </c>
      <c r="BD808">
        <v>2126.5</v>
      </c>
      <c r="BE808">
        <v>0</v>
      </c>
      <c r="BF808">
        <v>2527.5</v>
      </c>
      <c r="BG808">
        <v>1316.5</v>
      </c>
      <c r="BH808">
        <v>259</v>
      </c>
      <c r="BI808">
        <v>678.5</v>
      </c>
      <c r="BJ808">
        <v>384</v>
      </c>
      <c r="BK808">
        <v>307</v>
      </c>
      <c r="BL808">
        <v>198.5</v>
      </c>
      <c r="BM808">
        <v>242.5</v>
      </c>
      <c r="BN808">
        <v>1662.5</v>
      </c>
      <c r="BO808">
        <v>2413</v>
      </c>
      <c r="BP808">
        <v>3741</v>
      </c>
      <c r="BQ808">
        <v>1017</v>
      </c>
      <c r="BR808">
        <v>513.5</v>
      </c>
      <c r="BS808">
        <v>579.5</v>
      </c>
      <c r="BT808">
        <v>297</v>
      </c>
      <c r="BU808">
        <v>2</v>
      </c>
      <c r="BV808">
        <v>317.5</v>
      </c>
      <c r="BW808">
        <v>448.5</v>
      </c>
      <c r="BX808">
        <v>0</v>
      </c>
      <c r="BY808">
        <v>47533.5</v>
      </c>
    </row>
    <row r="809" spans="1:77" hidden="1" x14ac:dyDescent="0.25">
      <c r="A809" t="str">
        <f t="shared" si="24"/>
        <v>201213 Termelési és szolgáltatást nyújtó egységek vezetőiIMind (I1-I9) Iskola MIND</v>
      </c>
      <c r="B809" t="str">
        <f t="shared" si="25"/>
        <v>201213 Termelési és szolgáltatást nyújtó egységek vezetőiIMind (I1-I9) Iskola MIND</v>
      </c>
      <c r="C809">
        <v>6684</v>
      </c>
      <c r="D809" t="s">
        <v>168</v>
      </c>
      <c r="E809" t="s">
        <v>169</v>
      </c>
      <c r="F809" s="4" t="s">
        <v>171</v>
      </c>
      <c r="G809">
        <v>0</v>
      </c>
      <c r="H809" t="s">
        <v>167</v>
      </c>
      <c r="I809">
        <v>617</v>
      </c>
      <c r="J809">
        <v>6</v>
      </c>
      <c r="K809" t="s">
        <v>73</v>
      </c>
      <c r="L809" t="s">
        <v>113</v>
      </c>
      <c r="M809">
        <v>3437.5</v>
      </c>
      <c r="N809">
        <v>575</v>
      </c>
      <c r="O809">
        <v>156</v>
      </c>
      <c r="P809">
        <v>345.5</v>
      </c>
      <c r="Q809">
        <v>2638.5</v>
      </c>
      <c r="R809">
        <v>1545.6666666666667</v>
      </c>
      <c r="S809">
        <v>460</v>
      </c>
      <c r="T809">
        <v>420</v>
      </c>
      <c r="U809">
        <v>783</v>
      </c>
      <c r="V809">
        <v>235</v>
      </c>
      <c r="W809">
        <v>481</v>
      </c>
      <c r="X809">
        <v>396</v>
      </c>
      <c r="Y809">
        <v>1118.5</v>
      </c>
      <c r="Z809">
        <v>1067</v>
      </c>
      <c r="AA809">
        <v>473</v>
      </c>
      <c r="AB809">
        <v>1900.6666666666667</v>
      </c>
      <c r="AC809">
        <v>1220.5</v>
      </c>
      <c r="AD809">
        <v>1120.25</v>
      </c>
      <c r="AE809">
        <v>1453</v>
      </c>
      <c r="AF809">
        <v>1040</v>
      </c>
      <c r="AG809">
        <v>178.5</v>
      </c>
      <c r="AH809">
        <v>1074</v>
      </c>
      <c r="AI809">
        <v>644.5</v>
      </c>
      <c r="AJ809">
        <v>1792.5</v>
      </c>
      <c r="AK809">
        <v>1170.5</v>
      </c>
      <c r="AL809">
        <v>1044.5</v>
      </c>
      <c r="AM809">
        <v>8635.5833333333321</v>
      </c>
      <c r="AN809">
        <v>3932.3</v>
      </c>
      <c r="AO809">
        <v>11681.6</v>
      </c>
      <c r="AP809">
        <v>18800.883333333335</v>
      </c>
      <c r="AQ809">
        <v>2703.333333333333</v>
      </c>
      <c r="AR809">
        <v>99.5</v>
      </c>
      <c r="AS809">
        <v>100</v>
      </c>
      <c r="AT809">
        <v>2045.75</v>
      </c>
      <c r="AU809">
        <v>1098.5</v>
      </c>
      <c r="AV809">
        <v>4203</v>
      </c>
      <c r="AW809">
        <v>475</v>
      </c>
      <c r="AX809">
        <v>529.5</v>
      </c>
      <c r="AY809">
        <v>412.5</v>
      </c>
      <c r="AZ809">
        <v>2500.8000000000002</v>
      </c>
      <c r="BA809">
        <v>3262.3</v>
      </c>
      <c r="BB809">
        <v>482</v>
      </c>
      <c r="BC809">
        <v>842.5</v>
      </c>
      <c r="BD809">
        <v>3676.2</v>
      </c>
      <c r="BE809">
        <v>0</v>
      </c>
      <c r="BF809">
        <v>1676.25</v>
      </c>
      <c r="BG809">
        <v>1662.4</v>
      </c>
      <c r="BH809">
        <v>543.83333333333326</v>
      </c>
      <c r="BI809">
        <v>486.5</v>
      </c>
      <c r="BJ809">
        <v>641.49999999999989</v>
      </c>
      <c r="BK809">
        <v>539.33333333333337</v>
      </c>
      <c r="BL809">
        <v>200.5</v>
      </c>
      <c r="BM809">
        <v>562.5</v>
      </c>
      <c r="BN809">
        <v>2538.666666666667</v>
      </c>
      <c r="BO809">
        <v>1610</v>
      </c>
      <c r="BP809">
        <v>14132.5</v>
      </c>
      <c r="BQ809">
        <v>4380</v>
      </c>
      <c r="BR809">
        <v>4101.5</v>
      </c>
      <c r="BS809">
        <v>1899.5</v>
      </c>
      <c r="BT809">
        <v>488</v>
      </c>
      <c r="BU809">
        <v>103</v>
      </c>
      <c r="BV809">
        <v>301</v>
      </c>
      <c r="BW809">
        <v>695.5</v>
      </c>
      <c r="BX809">
        <v>0</v>
      </c>
      <c r="BY809">
        <v>128814.31666666665</v>
      </c>
    </row>
    <row r="810" spans="1:77" hidden="1" x14ac:dyDescent="0.25">
      <c r="A810" t="str">
        <f t="shared" si="24"/>
        <v>201214 Gazdasági tevékenységet segítő egységek vezetőiIMind (I1-I9) Iskola MIND</v>
      </c>
      <c r="B810" t="str">
        <f t="shared" si="25"/>
        <v>201214 Gazdasági tevékenységet segítő egységek vezetőiIMind (I1-I9) Iskola MIND</v>
      </c>
      <c r="C810">
        <v>6685</v>
      </c>
      <c r="D810" t="s">
        <v>168</v>
      </c>
      <c r="E810" t="s">
        <v>169</v>
      </c>
      <c r="F810" s="4" t="s">
        <v>171</v>
      </c>
      <c r="G810">
        <v>0</v>
      </c>
      <c r="H810" t="s">
        <v>167</v>
      </c>
      <c r="I810">
        <v>618</v>
      </c>
      <c r="J810">
        <v>7</v>
      </c>
      <c r="K810" t="s">
        <v>74</v>
      </c>
      <c r="L810" t="s">
        <v>114</v>
      </c>
      <c r="M810">
        <v>615.5</v>
      </c>
      <c r="N810">
        <v>164.5</v>
      </c>
      <c r="O810">
        <v>51</v>
      </c>
      <c r="P810">
        <v>150</v>
      </c>
      <c r="Q810">
        <v>842</v>
      </c>
      <c r="R810">
        <v>317</v>
      </c>
      <c r="S810">
        <v>60.5</v>
      </c>
      <c r="T810">
        <v>186</v>
      </c>
      <c r="U810">
        <v>234.5</v>
      </c>
      <c r="V810">
        <v>115</v>
      </c>
      <c r="W810">
        <v>252</v>
      </c>
      <c r="X810">
        <v>618</v>
      </c>
      <c r="Y810">
        <v>492.5</v>
      </c>
      <c r="Z810">
        <v>223</v>
      </c>
      <c r="AA810">
        <v>285</v>
      </c>
      <c r="AB810">
        <v>448</v>
      </c>
      <c r="AC810">
        <v>462</v>
      </c>
      <c r="AD810">
        <v>373</v>
      </c>
      <c r="AE810">
        <v>556</v>
      </c>
      <c r="AF810">
        <v>383</v>
      </c>
      <c r="AG810">
        <v>142</v>
      </c>
      <c r="AH810">
        <v>277</v>
      </c>
      <c r="AI810">
        <v>181</v>
      </c>
      <c r="AJ810">
        <v>1004.5</v>
      </c>
      <c r="AK810">
        <v>391.5</v>
      </c>
      <c r="AL810">
        <v>320</v>
      </c>
      <c r="AM810">
        <v>1392.5</v>
      </c>
      <c r="AN810">
        <v>802.5</v>
      </c>
      <c r="AO810">
        <v>3130.5</v>
      </c>
      <c r="AP810">
        <v>1595.5</v>
      </c>
      <c r="AQ810">
        <v>432</v>
      </c>
      <c r="AR810">
        <v>59</v>
      </c>
      <c r="AS810">
        <v>227</v>
      </c>
      <c r="AT810">
        <v>760</v>
      </c>
      <c r="AU810">
        <v>112</v>
      </c>
      <c r="AV810">
        <v>681.5</v>
      </c>
      <c r="AW810">
        <v>343</v>
      </c>
      <c r="AX810">
        <v>252.5</v>
      </c>
      <c r="AY810">
        <v>597</v>
      </c>
      <c r="AZ810">
        <v>380</v>
      </c>
      <c r="BA810">
        <v>1436.5</v>
      </c>
      <c r="BB810">
        <v>589</v>
      </c>
      <c r="BC810">
        <v>242.5</v>
      </c>
      <c r="BD810">
        <v>1314.5</v>
      </c>
      <c r="BE810">
        <v>0</v>
      </c>
      <c r="BF810">
        <v>1584</v>
      </c>
      <c r="BG810">
        <v>559</v>
      </c>
      <c r="BH810">
        <v>503.5</v>
      </c>
      <c r="BI810">
        <v>248</v>
      </c>
      <c r="BJ810">
        <v>168</v>
      </c>
      <c r="BK810">
        <v>125.5</v>
      </c>
      <c r="BL810">
        <v>202</v>
      </c>
      <c r="BM810">
        <v>53</v>
      </c>
      <c r="BN810">
        <v>623.5</v>
      </c>
      <c r="BO810">
        <v>634</v>
      </c>
      <c r="BP810">
        <v>1071</v>
      </c>
      <c r="BQ810">
        <v>421.5</v>
      </c>
      <c r="BR810">
        <v>367</v>
      </c>
      <c r="BS810">
        <v>318.5</v>
      </c>
      <c r="BT810">
        <v>164</v>
      </c>
      <c r="BU810">
        <v>76.5</v>
      </c>
      <c r="BV810">
        <v>91.5</v>
      </c>
      <c r="BW810">
        <v>292</v>
      </c>
      <c r="BX810">
        <v>0</v>
      </c>
      <c r="BY810">
        <v>30994.5</v>
      </c>
    </row>
    <row r="811" spans="1:77" hidden="1" x14ac:dyDescent="0.25">
      <c r="A811" t="str">
        <f t="shared" si="24"/>
        <v>201221 Műszaki, informatikai és természettudományi foglalkozásokIMind (I1-I9) Iskola MIND</v>
      </c>
      <c r="B811" t="str">
        <f t="shared" si="25"/>
        <v>201221 Műszaki, informatikai és természettudományi foglalkozásokIMind (I1-I9) Iskola MIND</v>
      </c>
      <c r="C811">
        <v>6686</v>
      </c>
      <c r="D811" t="s">
        <v>168</v>
      </c>
      <c r="E811" t="s">
        <v>169</v>
      </c>
      <c r="F811" s="4" t="s">
        <v>171</v>
      </c>
      <c r="G811">
        <v>0</v>
      </c>
      <c r="H811" t="s">
        <v>167</v>
      </c>
      <c r="I811">
        <v>619</v>
      </c>
      <c r="J811">
        <v>8</v>
      </c>
      <c r="K811" t="s">
        <v>75</v>
      </c>
      <c r="L811" t="s">
        <v>115</v>
      </c>
      <c r="M811">
        <v>1034</v>
      </c>
      <c r="N811">
        <v>319</v>
      </c>
      <c r="O811">
        <v>12</v>
      </c>
      <c r="P811">
        <v>368</v>
      </c>
      <c r="Q811">
        <v>910.5</v>
      </c>
      <c r="R811">
        <v>126.5</v>
      </c>
      <c r="S811">
        <v>5</v>
      </c>
      <c r="T811">
        <v>96</v>
      </c>
      <c r="U811">
        <v>492.75</v>
      </c>
      <c r="V811">
        <v>937</v>
      </c>
      <c r="W811">
        <v>338</v>
      </c>
      <c r="X811">
        <v>2275</v>
      </c>
      <c r="Y811">
        <v>586.75</v>
      </c>
      <c r="Z811">
        <v>324.5</v>
      </c>
      <c r="AA811">
        <v>468</v>
      </c>
      <c r="AB811">
        <v>962</v>
      </c>
      <c r="AC811">
        <v>6395</v>
      </c>
      <c r="AD811">
        <v>1249</v>
      </c>
      <c r="AE811">
        <v>1474.5</v>
      </c>
      <c r="AF811">
        <v>1435.5</v>
      </c>
      <c r="AG811">
        <v>457</v>
      </c>
      <c r="AH811">
        <v>493</v>
      </c>
      <c r="AI811">
        <v>784.5</v>
      </c>
      <c r="AJ811">
        <v>1740</v>
      </c>
      <c r="AK811">
        <v>607</v>
      </c>
      <c r="AL811">
        <v>583</v>
      </c>
      <c r="AM811">
        <v>3313</v>
      </c>
      <c r="AN811">
        <v>467.5</v>
      </c>
      <c r="AO811">
        <v>5815.25</v>
      </c>
      <c r="AP811">
        <v>971</v>
      </c>
      <c r="AQ811">
        <v>907</v>
      </c>
      <c r="AR811">
        <v>26</v>
      </c>
      <c r="AS811">
        <v>65</v>
      </c>
      <c r="AT811">
        <v>1304</v>
      </c>
      <c r="AU811">
        <v>386</v>
      </c>
      <c r="AV811">
        <v>83</v>
      </c>
      <c r="AW811">
        <v>1801.5</v>
      </c>
      <c r="AX811">
        <v>103.85</v>
      </c>
      <c r="AY811">
        <v>2507.1</v>
      </c>
      <c r="AZ811">
        <v>14713.05</v>
      </c>
      <c r="BA811">
        <v>1327.5</v>
      </c>
      <c r="BB811">
        <v>934</v>
      </c>
      <c r="BC811">
        <v>141.80000000000001</v>
      </c>
      <c r="BD811">
        <v>615.5</v>
      </c>
      <c r="BE811">
        <v>0</v>
      </c>
      <c r="BF811">
        <v>908.35</v>
      </c>
      <c r="BG811">
        <v>6477</v>
      </c>
      <c r="BH811">
        <v>3772.5</v>
      </c>
      <c r="BI811">
        <v>377.5</v>
      </c>
      <c r="BJ811">
        <v>1326</v>
      </c>
      <c r="BK811">
        <v>170.5</v>
      </c>
      <c r="BL811">
        <v>101</v>
      </c>
      <c r="BM811">
        <v>34</v>
      </c>
      <c r="BN811">
        <v>488.66666666666669</v>
      </c>
      <c r="BO811">
        <v>5790</v>
      </c>
      <c r="BP811">
        <v>3521.35</v>
      </c>
      <c r="BQ811">
        <v>1189.7</v>
      </c>
      <c r="BR811">
        <v>82</v>
      </c>
      <c r="BS811">
        <v>387.5</v>
      </c>
      <c r="BT811">
        <v>56.25</v>
      </c>
      <c r="BU811">
        <v>41</v>
      </c>
      <c r="BV811">
        <v>642.5</v>
      </c>
      <c r="BW811">
        <v>55.5</v>
      </c>
      <c r="BX811">
        <v>0</v>
      </c>
      <c r="BY811">
        <v>85376.866666666669</v>
      </c>
    </row>
    <row r="812" spans="1:77" hidden="1" x14ac:dyDescent="0.25">
      <c r="A812" t="str">
        <f t="shared" si="24"/>
        <v>201222 Egészségügyi foglalkozások (felsőfokú képzettséghez kapcsolódó)IMind (I1-I9) Iskola MIND</v>
      </c>
      <c r="B812" t="str">
        <f t="shared" si="25"/>
        <v>201222 Egészségügyi foglalkozások (felsőfokú képzettséghez kapcsolódó)IMind (I1-I9) Iskola MIND</v>
      </c>
      <c r="C812">
        <v>6687</v>
      </c>
      <c r="D812" t="s">
        <v>168</v>
      </c>
      <c r="E812" t="s">
        <v>169</v>
      </c>
      <c r="F812" s="4" t="s">
        <v>171</v>
      </c>
      <c r="G812">
        <v>0</v>
      </c>
      <c r="H812" t="s">
        <v>167</v>
      </c>
      <c r="I812">
        <v>620</v>
      </c>
      <c r="J812">
        <v>9</v>
      </c>
      <c r="K812" t="s">
        <v>76</v>
      </c>
      <c r="L812" t="s">
        <v>116</v>
      </c>
      <c r="M812">
        <v>179.5</v>
      </c>
      <c r="N812">
        <v>8.5</v>
      </c>
      <c r="O812">
        <v>0</v>
      </c>
      <c r="P812">
        <v>0</v>
      </c>
      <c r="Q812">
        <v>7</v>
      </c>
      <c r="R812">
        <v>0</v>
      </c>
      <c r="S812">
        <v>0</v>
      </c>
      <c r="T812">
        <v>0</v>
      </c>
      <c r="U812">
        <v>27.5</v>
      </c>
      <c r="V812">
        <v>0</v>
      </c>
      <c r="W812">
        <v>0</v>
      </c>
      <c r="X812">
        <v>169</v>
      </c>
      <c r="Y812">
        <v>20</v>
      </c>
      <c r="Z812">
        <v>12</v>
      </c>
      <c r="AA812">
        <v>5</v>
      </c>
      <c r="AB812">
        <v>0</v>
      </c>
      <c r="AC812">
        <v>6.5</v>
      </c>
      <c r="AD812">
        <v>0</v>
      </c>
      <c r="AE812">
        <v>0</v>
      </c>
      <c r="AF812">
        <v>0</v>
      </c>
      <c r="AG812">
        <v>0</v>
      </c>
      <c r="AH812">
        <v>93</v>
      </c>
      <c r="AI812">
        <v>18.5</v>
      </c>
      <c r="AJ812">
        <v>12</v>
      </c>
      <c r="AK812">
        <v>2</v>
      </c>
      <c r="AL812">
        <v>10</v>
      </c>
      <c r="AM812">
        <v>2</v>
      </c>
      <c r="AN812">
        <v>88</v>
      </c>
      <c r="AO812">
        <v>514.25</v>
      </c>
      <c r="AP812">
        <v>3885</v>
      </c>
      <c r="AQ812">
        <v>9</v>
      </c>
      <c r="AR812">
        <v>0</v>
      </c>
      <c r="AS812">
        <v>0</v>
      </c>
      <c r="AT812">
        <v>0</v>
      </c>
      <c r="AU812">
        <v>0</v>
      </c>
      <c r="AV812">
        <v>146.5</v>
      </c>
      <c r="AW812">
        <v>0</v>
      </c>
      <c r="AX812">
        <v>0</v>
      </c>
      <c r="AY812">
        <v>0</v>
      </c>
      <c r="AZ812">
        <v>14</v>
      </c>
      <c r="BA812">
        <v>1</v>
      </c>
      <c r="BB812">
        <v>34</v>
      </c>
      <c r="BC812">
        <v>0</v>
      </c>
      <c r="BD812">
        <v>15</v>
      </c>
      <c r="BE812">
        <v>0</v>
      </c>
      <c r="BF812">
        <v>52.5</v>
      </c>
      <c r="BG812">
        <v>26.5</v>
      </c>
      <c r="BH812">
        <v>267.5</v>
      </c>
      <c r="BI812">
        <v>6</v>
      </c>
      <c r="BJ812">
        <v>756</v>
      </c>
      <c r="BK812">
        <v>6</v>
      </c>
      <c r="BL812">
        <v>7</v>
      </c>
      <c r="BM812">
        <v>0</v>
      </c>
      <c r="BN812">
        <v>51.5</v>
      </c>
      <c r="BO812">
        <v>5075</v>
      </c>
      <c r="BP812">
        <v>2487.5</v>
      </c>
      <c r="BQ812">
        <v>22139.5</v>
      </c>
      <c r="BR812">
        <v>965.25</v>
      </c>
      <c r="BS812">
        <v>5</v>
      </c>
      <c r="BT812">
        <v>22.5</v>
      </c>
      <c r="BU812">
        <v>0</v>
      </c>
      <c r="BV812">
        <v>0</v>
      </c>
      <c r="BW812">
        <v>83</v>
      </c>
      <c r="BX812">
        <v>0</v>
      </c>
      <c r="BY812">
        <v>37230</v>
      </c>
    </row>
    <row r="813" spans="1:77" hidden="1" x14ac:dyDescent="0.25">
      <c r="A813" t="str">
        <f t="shared" si="24"/>
        <v>201223 Szociális szolgáltatási foglalkozások (felsőfokú képzettséghez kapcsolódó)IMind (I1-I9) Iskola MIND</v>
      </c>
      <c r="B813" t="str">
        <f t="shared" si="25"/>
        <v>201223 Szociális szolgáltatási foglalkozások (felsőfokú képzettséghez kapcsolódó)IMind (I1-I9) Iskola MIND</v>
      </c>
      <c r="C813">
        <v>6688</v>
      </c>
      <c r="D813" t="s">
        <v>168</v>
      </c>
      <c r="E813" t="s">
        <v>169</v>
      </c>
      <c r="F813" s="4" t="s">
        <v>171</v>
      </c>
      <c r="G813">
        <v>0</v>
      </c>
      <c r="H813" t="s">
        <v>167</v>
      </c>
      <c r="I813">
        <v>621</v>
      </c>
      <c r="J813">
        <v>10</v>
      </c>
      <c r="K813" t="s">
        <v>77</v>
      </c>
      <c r="L813" t="s">
        <v>117</v>
      </c>
      <c r="M813">
        <v>0</v>
      </c>
      <c r="N813">
        <v>0</v>
      </c>
      <c r="O813">
        <v>0</v>
      </c>
      <c r="P813">
        <v>0</v>
      </c>
      <c r="Q813">
        <v>9</v>
      </c>
      <c r="R813">
        <v>5</v>
      </c>
      <c r="S813">
        <v>0</v>
      </c>
      <c r="T813">
        <v>6</v>
      </c>
      <c r="U813">
        <v>0</v>
      </c>
      <c r="V813">
        <v>0</v>
      </c>
      <c r="W813">
        <v>0</v>
      </c>
      <c r="X813">
        <v>0</v>
      </c>
      <c r="Y813">
        <v>0</v>
      </c>
      <c r="Z813">
        <v>0</v>
      </c>
      <c r="AA813">
        <v>0</v>
      </c>
      <c r="AB813">
        <v>0</v>
      </c>
      <c r="AC813">
        <v>0</v>
      </c>
      <c r="AD813">
        <v>8</v>
      </c>
      <c r="AE813">
        <v>0</v>
      </c>
      <c r="AF813">
        <v>0</v>
      </c>
      <c r="AG813">
        <v>0</v>
      </c>
      <c r="AH813">
        <v>6</v>
      </c>
      <c r="AI813">
        <v>0</v>
      </c>
      <c r="AJ813">
        <v>0</v>
      </c>
      <c r="AK813">
        <v>0</v>
      </c>
      <c r="AL813">
        <v>0</v>
      </c>
      <c r="AM813">
        <v>0</v>
      </c>
      <c r="AN813">
        <v>0</v>
      </c>
      <c r="AO813">
        <v>5</v>
      </c>
      <c r="AP813">
        <v>0</v>
      </c>
      <c r="AQ813">
        <v>0</v>
      </c>
      <c r="AR813">
        <v>0</v>
      </c>
      <c r="AS813">
        <v>0</v>
      </c>
      <c r="AT813">
        <v>0</v>
      </c>
      <c r="AU813">
        <v>0</v>
      </c>
      <c r="AV813">
        <v>2</v>
      </c>
      <c r="AW813">
        <v>0</v>
      </c>
      <c r="AX813">
        <v>12</v>
      </c>
      <c r="AY813">
        <v>0</v>
      </c>
      <c r="AZ813">
        <v>1</v>
      </c>
      <c r="BA813">
        <v>0</v>
      </c>
      <c r="BB813">
        <v>0</v>
      </c>
      <c r="BC813">
        <v>0</v>
      </c>
      <c r="BD813">
        <v>0</v>
      </c>
      <c r="BE813">
        <v>0</v>
      </c>
      <c r="BF813">
        <v>0</v>
      </c>
      <c r="BG813">
        <v>0</v>
      </c>
      <c r="BH813">
        <v>0</v>
      </c>
      <c r="BI813">
        <v>0</v>
      </c>
      <c r="BJ813">
        <v>1</v>
      </c>
      <c r="BK813">
        <v>0</v>
      </c>
      <c r="BL813">
        <v>0</v>
      </c>
      <c r="BM813">
        <v>0</v>
      </c>
      <c r="BN813">
        <v>13</v>
      </c>
      <c r="BO813">
        <v>291</v>
      </c>
      <c r="BP813">
        <v>145.5</v>
      </c>
      <c r="BQ813">
        <v>196</v>
      </c>
      <c r="BR813">
        <v>2870</v>
      </c>
      <c r="BS813">
        <v>1</v>
      </c>
      <c r="BT813">
        <v>0</v>
      </c>
      <c r="BU813">
        <v>272</v>
      </c>
      <c r="BV813">
        <v>0</v>
      </c>
      <c r="BW813">
        <v>0</v>
      </c>
      <c r="BX813">
        <v>0</v>
      </c>
      <c r="BY813">
        <v>3843.5</v>
      </c>
    </row>
    <row r="814" spans="1:77" hidden="1" x14ac:dyDescent="0.25">
      <c r="A814" t="str">
        <f t="shared" si="24"/>
        <v>201224 Oktatók, pedagógusokIMind (I1-I9) Iskola MIND</v>
      </c>
      <c r="B814" t="str">
        <f t="shared" si="25"/>
        <v>201224 Oktatók, pedagógusokIMind (I1-I9) Iskola MIND</v>
      </c>
      <c r="C814">
        <v>6689</v>
      </c>
      <c r="D814" t="s">
        <v>168</v>
      </c>
      <c r="E814" t="s">
        <v>169</v>
      </c>
      <c r="F814" s="4" t="s">
        <v>171</v>
      </c>
      <c r="G814">
        <v>0</v>
      </c>
      <c r="H814" t="s">
        <v>167</v>
      </c>
      <c r="I814">
        <v>622</v>
      </c>
      <c r="J814">
        <v>11</v>
      </c>
      <c r="K814" t="s">
        <v>78</v>
      </c>
      <c r="L814" t="s">
        <v>118</v>
      </c>
      <c r="M814">
        <v>28</v>
      </c>
      <c r="N814">
        <v>7</v>
      </c>
      <c r="O814">
        <v>0</v>
      </c>
      <c r="P814">
        <v>0</v>
      </c>
      <c r="Q814">
        <v>11</v>
      </c>
      <c r="R814">
        <v>0</v>
      </c>
      <c r="S814">
        <v>15</v>
      </c>
      <c r="T814">
        <v>3</v>
      </c>
      <c r="U814">
        <v>0</v>
      </c>
      <c r="V814">
        <v>11</v>
      </c>
      <c r="W814">
        <v>0</v>
      </c>
      <c r="X814">
        <v>0</v>
      </c>
      <c r="Y814">
        <v>0</v>
      </c>
      <c r="Z814">
        <v>12</v>
      </c>
      <c r="AA814">
        <v>0</v>
      </c>
      <c r="AB814">
        <v>71</v>
      </c>
      <c r="AC814">
        <v>0</v>
      </c>
      <c r="AD814">
        <v>16</v>
      </c>
      <c r="AE814">
        <v>9</v>
      </c>
      <c r="AF814">
        <v>18</v>
      </c>
      <c r="AG814">
        <v>0</v>
      </c>
      <c r="AH814">
        <v>30.5</v>
      </c>
      <c r="AI814">
        <v>0</v>
      </c>
      <c r="AJ814">
        <v>11</v>
      </c>
      <c r="AK814">
        <v>1</v>
      </c>
      <c r="AL814">
        <v>18</v>
      </c>
      <c r="AM814">
        <v>179.5</v>
      </c>
      <c r="AN814">
        <v>59</v>
      </c>
      <c r="AO814">
        <v>32</v>
      </c>
      <c r="AP814">
        <v>118</v>
      </c>
      <c r="AQ814">
        <v>22</v>
      </c>
      <c r="AR814">
        <v>7.5</v>
      </c>
      <c r="AS814">
        <v>0</v>
      </c>
      <c r="AT814">
        <v>152</v>
      </c>
      <c r="AU814">
        <v>76</v>
      </c>
      <c r="AV814">
        <v>674</v>
      </c>
      <c r="AW814">
        <v>0</v>
      </c>
      <c r="AX814">
        <v>0</v>
      </c>
      <c r="AY814">
        <v>0</v>
      </c>
      <c r="AZ814">
        <v>27.5</v>
      </c>
      <c r="BA814">
        <v>33</v>
      </c>
      <c r="BB814">
        <v>55</v>
      </c>
      <c r="BC814">
        <v>0</v>
      </c>
      <c r="BD814">
        <v>79</v>
      </c>
      <c r="BE814">
        <v>0</v>
      </c>
      <c r="BF814">
        <v>36.5</v>
      </c>
      <c r="BG814">
        <v>64</v>
      </c>
      <c r="BH814">
        <v>87</v>
      </c>
      <c r="BI814">
        <v>27.5</v>
      </c>
      <c r="BJ814">
        <v>88</v>
      </c>
      <c r="BK814">
        <v>0</v>
      </c>
      <c r="BL814">
        <v>1</v>
      </c>
      <c r="BM814">
        <v>0</v>
      </c>
      <c r="BN814">
        <v>109</v>
      </c>
      <c r="BO814">
        <v>4149</v>
      </c>
      <c r="BP814">
        <v>140901.83333333334</v>
      </c>
      <c r="BQ814">
        <v>198</v>
      </c>
      <c r="BR814">
        <v>3898.25</v>
      </c>
      <c r="BS814">
        <v>165</v>
      </c>
      <c r="BT814">
        <v>432.16666666666669</v>
      </c>
      <c r="BU814">
        <v>242.5</v>
      </c>
      <c r="BV814">
        <v>0</v>
      </c>
      <c r="BW814">
        <v>25</v>
      </c>
      <c r="BX814">
        <v>0</v>
      </c>
      <c r="BY814">
        <v>152200.75</v>
      </c>
    </row>
    <row r="815" spans="1:77" hidden="1" x14ac:dyDescent="0.25">
      <c r="A815" t="str">
        <f t="shared" si="24"/>
        <v>201225 Gazdálkodási jellegű foglalkozásokIMind (I1-I9) Iskola MIND</v>
      </c>
      <c r="B815" t="str">
        <f t="shared" si="25"/>
        <v>201225 Gazdálkodási jellegű foglalkozásokIMind (I1-I9) Iskola MIND</v>
      </c>
      <c r="C815">
        <v>6690</v>
      </c>
      <c r="D815" t="s">
        <v>168</v>
      </c>
      <c r="E815" t="s">
        <v>169</v>
      </c>
      <c r="F815" s="4" t="s">
        <v>171</v>
      </c>
      <c r="G815">
        <v>0</v>
      </c>
      <c r="H815" t="s">
        <v>167</v>
      </c>
      <c r="I815">
        <v>623</v>
      </c>
      <c r="J815">
        <v>12</v>
      </c>
      <c r="K815" t="s">
        <v>79</v>
      </c>
      <c r="L815" t="s">
        <v>119</v>
      </c>
      <c r="M815">
        <v>146</v>
      </c>
      <c r="N815">
        <v>34</v>
      </c>
      <c r="O815">
        <v>37</v>
      </c>
      <c r="P815">
        <v>104</v>
      </c>
      <c r="Q815">
        <v>691.5</v>
      </c>
      <c r="R815">
        <v>48</v>
      </c>
      <c r="S815">
        <v>21</v>
      </c>
      <c r="T815">
        <v>44</v>
      </c>
      <c r="U815">
        <v>176</v>
      </c>
      <c r="V815">
        <v>252</v>
      </c>
      <c r="W815">
        <v>226</v>
      </c>
      <c r="X815">
        <v>606</v>
      </c>
      <c r="Y815">
        <v>148</v>
      </c>
      <c r="Z815">
        <v>237.5</v>
      </c>
      <c r="AA815">
        <v>116</v>
      </c>
      <c r="AB815">
        <v>281</v>
      </c>
      <c r="AC815">
        <v>661.5</v>
      </c>
      <c r="AD815">
        <v>277</v>
      </c>
      <c r="AE815">
        <v>233</v>
      </c>
      <c r="AF815">
        <v>302</v>
      </c>
      <c r="AG815">
        <v>22</v>
      </c>
      <c r="AH815">
        <v>191</v>
      </c>
      <c r="AI815">
        <v>122</v>
      </c>
      <c r="AJ815">
        <v>794.5</v>
      </c>
      <c r="AK815">
        <v>52</v>
      </c>
      <c r="AL815">
        <v>243</v>
      </c>
      <c r="AM815">
        <v>380</v>
      </c>
      <c r="AN815">
        <v>235.5</v>
      </c>
      <c r="AO815">
        <v>4109.5</v>
      </c>
      <c r="AP815">
        <v>594.5</v>
      </c>
      <c r="AQ815">
        <v>484</v>
      </c>
      <c r="AR815">
        <v>131</v>
      </c>
      <c r="AS815">
        <v>16</v>
      </c>
      <c r="AT815">
        <v>1028</v>
      </c>
      <c r="AU815">
        <v>436</v>
      </c>
      <c r="AV815">
        <v>159</v>
      </c>
      <c r="AW815">
        <v>324</v>
      </c>
      <c r="AX815">
        <v>238.5</v>
      </c>
      <c r="AY815">
        <v>426.5</v>
      </c>
      <c r="AZ815">
        <v>899.75</v>
      </c>
      <c r="BA815">
        <v>3868</v>
      </c>
      <c r="BB815">
        <v>870</v>
      </c>
      <c r="BC815">
        <v>726.5</v>
      </c>
      <c r="BD815">
        <v>443.5</v>
      </c>
      <c r="BE815">
        <v>0</v>
      </c>
      <c r="BF815">
        <v>4321</v>
      </c>
      <c r="BG815">
        <v>340</v>
      </c>
      <c r="BH815">
        <v>106</v>
      </c>
      <c r="BI815">
        <v>810.5</v>
      </c>
      <c r="BJ815">
        <v>68</v>
      </c>
      <c r="BK815">
        <v>118.5</v>
      </c>
      <c r="BL815">
        <v>337</v>
      </c>
      <c r="BM815">
        <v>93</v>
      </c>
      <c r="BN815">
        <v>764</v>
      </c>
      <c r="BO815">
        <v>1904</v>
      </c>
      <c r="BP815">
        <v>633</v>
      </c>
      <c r="BQ815">
        <v>306</v>
      </c>
      <c r="BR815">
        <v>92</v>
      </c>
      <c r="BS815">
        <v>203</v>
      </c>
      <c r="BT815">
        <v>18</v>
      </c>
      <c r="BU815">
        <v>66.25</v>
      </c>
      <c r="BV815">
        <v>24.5</v>
      </c>
      <c r="BW815">
        <v>56.5</v>
      </c>
      <c r="BX815">
        <v>0</v>
      </c>
      <c r="BY815">
        <v>31697.5</v>
      </c>
    </row>
    <row r="816" spans="1:77" hidden="1" x14ac:dyDescent="0.25">
      <c r="A816" t="str">
        <f t="shared" si="24"/>
        <v>201226 Jogi és társadalomtudományi foglalkozásokIMind (I1-I9) Iskola MIND</v>
      </c>
      <c r="B816" t="str">
        <f t="shared" si="25"/>
        <v>201226 Jogi és társadalomtudományi foglalkozásokIMind (I1-I9) Iskola MIND</v>
      </c>
      <c r="C816">
        <v>6691</v>
      </c>
      <c r="D816" t="s">
        <v>168</v>
      </c>
      <c r="E816" t="s">
        <v>169</v>
      </c>
      <c r="F816" s="4" t="s">
        <v>171</v>
      </c>
      <c r="G816">
        <v>0</v>
      </c>
      <c r="H816" t="s">
        <v>167</v>
      </c>
      <c r="I816">
        <v>624</v>
      </c>
      <c r="J816">
        <v>13</v>
      </c>
      <c r="K816" t="s">
        <v>80</v>
      </c>
      <c r="L816" t="s">
        <v>120</v>
      </c>
      <c r="M816">
        <v>69.5</v>
      </c>
      <c r="N816">
        <v>34</v>
      </c>
      <c r="O816">
        <v>46</v>
      </c>
      <c r="P816">
        <v>33</v>
      </c>
      <c r="Q816">
        <v>174</v>
      </c>
      <c r="R816">
        <v>39</v>
      </c>
      <c r="S816">
        <v>5</v>
      </c>
      <c r="T816">
        <v>0</v>
      </c>
      <c r="U816">
        <v>15</v>
      </c>
      <c r="V816">
        <v>343</v>
      </c>
      <c r="W816">
        <v>56</v>
      </c>
      <c r="X816">
        <v>121</v>
      </c>
      <c r="Y816">
        <v>24</v>
      </c>
      <c r="Z816">
        <v>33</v>
      </c>
      <c r="AA816">
        <v>38</v>
      </c>
      <c r="AB816">
        <v>91</v>
      </c>
      <c r="AC816">
        <v>129</v>
      </c>
      <c r="AD816">
        <v>75</v>
      </c>
      <c r="AE816">
        <v>29</v>
      </c>
      <c r="AF816">
        <v>19</v>
      </c>
      <c r="AG816">
        <v>0</v>
      </c>
      <c r="AH816">
        <v>10</v>
      </c>
      <c r="AI816">
        <v>0</v>
      </c>
      <c r="AJ816">
        <v>403</v>
      </c>
      <c r="AK816">
        <v>118</v>
      </c>
      <c r="AL816">
        <v>12</v>
      </c>
      <c r="AM816">
        <v>182</v>
      </c>
      <c r="AN816">
        <v>155</v>
      </c>
      <c r="AO816">
        <v>447.5</v>
      </c>
      <c r="AP816">
        <v>201.5</v>
      </c>
      <c r="AQ816">
        <v>219</v>
      </c>
      <c r="AR816">
        <v>21</v>
      </c>
      <c r="AS816">
        <v>2</v>
      </c>
      <c r="AT816">
        <v>113</v>
      </c>
      <c r="AU816">
        <v>107</v>
      </c>
      <c r="AV816">
        <v>31.5</v>
      </c>
      <c r="AW816">
        <v>49</v>
      </c>
      <c r="AX816">
        <v>58</v>
      </c>
      <c r="AY816">
        <v>546</v>
      </c>
      <c r="AZ816">
        <v>295.75</v>
      </c>
      <c r="BA816">
        <v>1176.5</v>
      </c>
      <c r="BB816">
        <v>321</v>
      </c>
      <c r="BC816">
        <v>206.5</v>
      </c>
      <c r="BD816">
        <v>238.5</v>
      </c>
      <c r="BE816">
        <v>0</v>
      </c>
      <c r="BF816">
        <v>4097.5</v>
      </c>
      <c r="BG816">
        <v>148</v>
      </c>
      <c r="BH816">
        <v>759</v>
      </c>
      <c r="BI816">
        <v>37</v>
      </c>
      <c r="BJ816">
        <v>404.5</v>
      </c>
      <c r="BK816">
        <v>23</v>
      </c>
      <c r="BL816">
        <v>0</v>
      </c>
      <c r="BM816">
        <v>19</v>
      </c>
      <c r="BN816">
        <v>158</v>
      </c>
      <c r="BO816">
        <v>8062</v>
      </c>
      <c r="BP816">
        <v>1719.5</v>
      </c>
      <c r="BQ816">
        <v>526.5</v>
      </c>
      <c r="BR816">
        <v>308</v>
      </c>
      <c r="BS816">
        <v>307.5</v>
      </c>
      <c r="BT816">
        <v>40.5</v>
      </c>
      <c r="BU816">
        <v>31</v>
      </c>
      <c r="BV816">
        <v>0</v>
      </c>
      <c r="BW816">
        <v>27</v>
      </c>
      <c r="BX816">
        <v>0</v>
      </c>
      <c r="BY816">
        <v>22955.25</v>
      </c>
    </row>
    <row r="817" spans="1:77" hidden="1" x14ac:dyDescent="0.25">
      <c r="A817" t="str">
        <f t="shared" si="24"/>
        <v>201227 Kulturális, sport-, művészeti és vallási foglalkozások (felsőfokú képzettséghez kapcsolódó)IMind (I1-I9) Iskola MIND</v>
      </c>
      <c r="B817" t="str">
        <f t="shared" si="25"/>
        <v>201227 Kulturális, sport-, művészeti és vallási foglalkozások (felsőfokú képzettséghez kapcsolódó)IMind (I1-I9) Iskola MIND</v>
      </c>
      <c r="C817">
        <v>6692</v>
      </c>
      <c r="D817" t="s">
        <v>168</v>
      </c>
      <c r="E817" t="s">
        <v>169</v>
      </c>
      <c r="F817" s="4" t="s">
        <v>171</v>
      </c>
      <c r="G817">
        <v>0</v>
      </c>
      <c r="H817" t="s">
        <v>167</v>
      </c>
      <c r="I817">
        <v>625</v>
      </c>
      <c r="J817">
        <v>14</v>
      </c>
      <c r="K817" t="s">
        <v>121</v>
      </c>
      <c r="L817" t="s">
        <v>122</v>
      </c>
      <c r="M817">
        <v>17</v>
      </c>
      <c r="N817">
        <v>0</v>
      </c>
      <c r="O817">
        <v>0</v>
      </c>
      <c r="P817">
        <v>0</v>
      </c>
      <c r="Q817">
        <v>16</v>
      </c>
      <c r="R817">
        <v>55.5</v>
      </c>
      <c r="S817">
        <v>0</v>
      </c>
      <c r="T817">
        <v>0</v>
      </c>
      <c r="U817">
        <v>42</v>
      </c>
      <c r="V817">
        <v>11</v>
      </c>
      <c r="W817">
        <v>0</v>
      </c>
      <c r="X817">
        <v>20</v>
      </c>
      <c r="Y817">
        <v>48</v>
      </c>
      <c r="Z817">
        <v>12</v>
      </c>
      <c r="AA817">
        <v>0</v>
      </c>
      <c r="AB817">
        <v>0</v>
      </c>
      <c r="AC817">
        <v>6</v>
      </c>
      <c r="AD817">
        <v>0</v>
      </c>
      <c r="AE817">
        <v>1</v>
      </c>
      <c r="AF817">
        <v>7</v>
      </c>
      <c r="AG817">
        <v>0</v>
      </c>
      <c r="AH817">
        <v>0</v>
      </c>
      <c r="AI817">
        <v>0</v>
      </c>
      <c r="AJ817">
        <v>25</v>
      </c>
      <c r="AK817">
        <v>20</v>
      </c>
      <c r="AL817">
        <v>11</v>
      </c>
      <c r="AM817">
        <v>45</v>
      </c>
      <c r="AN817">
        <v>17</v>
      </c>
      <c r="AO817">
        <v>39</v>
      </c>
      <c r="AP817">
        <v>166.5</v>
      </c>
      <c r="AQ817">
        <v>41</v>
      </c>
      <c r="AR817">
        <v>0</v>
      </c>
      <c r="AS817">
        <v>2</v>
      </c>
      <c r="AT817">
        <v>1</v>
      </c>
      <c r="AU817">
        <v>0</v>
      </c>
      <c r="AV817">
        <v>48</v>
      </c>
      <c r="AW817">
        <v>2393.5</v>
      </c>
      <c r="AX817">
        <v>2454.75</v>
      </c>
      <c r="AY817">
        <v>123</v>
      </c>
      <c r="AZ817">
        <v>520.5</v>
      </c>
      <c r="BA817">
        <v>39</v>
      </c>
      <c r="BB817">
        <v>0</v>
      </c>
      <c r="BC817">
        <v>0</v>
      </c>
      <c r="BD817">
        <v>120</v>
      </c>
      <c r="BE817">
        <v>0</v>
      </c>
      <c r="BF817">
        <v>98</v>
      </c>
      <c r="BG817">
        <v>0</v>
      </c>
      <c r="BH817">
        <v>44</v>
      </c>
      <c r="BI817">
        <v>489.5</v>
      </c>
      <c r="BJ817">
        <v>295.5</v>
      </c>
      <c r="BK817">
        <v>14.5</v>
      </c>
      <c r="BL817">
        <v>0</v>
      </c>
      <c r="BM817">
        <v>0</v>
      </c>
      <c r="BN817">
        <v>98.166666666666657</v>
      </c>
      <c r="BO817">
        <v>962</v>
      </c>
      <c r="BP817">
        <v>2215.5</v>
      </c>
      <c r="BQ817">
        <v>116</v>
      </c>
      <c r="BR817">
        <v>103</v>
      </c>
      <c r="BS817">
        <v>5619.5</v>
      </c>
      <c r="BT817">
        <v>1356.5</v>
      </c>
      <c r="BU817">
        <v>138</v>
      </c>
      <c r="BV817">
        <v>0</v>
      </c>
      <c r="BW817">
        <v>50</v>
      </c>
      <c r="BX817">
        <v>0</v>
      </c>
      <c r="BY817">
        <v>17901.916666666668</v>
      </c>
    </row>
    <row r="818" spans="1:77" hidden="1" x14ac:dyDescent="0.25">
      <c r="A818" t="str">
        <f t="shared" si="24"/>
        <v>201229 Egyéb magasan képzett ügyintézőkIMind (I1-I9) Iskola MIND</v>
      </c>
      <c r="B818" t="str">
        <f t="shared" si="25"/>
        <v>201229 Egyéb magasan képzett ügyintézőkIMind (I1-I9) Iskola MIND</v>
      </c>
      <c r="C818">
        <v>6693</v>
      </c>
      <c r="D818" t="s">
        <v>168</v>
      </c>
      <c r="E818" t="s">
        <v>169</v>
      </c>
      <c r="F818" s="4" t="s">
        <v>171</v>
      </c>
      <c r="G818">
        <v>0</v>
      </c>
      <c r="H818" t="s">
        <v>167</v>
      </c>
      <c r="I818">
        <v>626</v>
      </c>
      <c r="J818">
        <v>15</v>
      </c>
      <c r="K818" t="s">
        <v>81</v>
      </c>
      <c r="L818" t="s">
        <v>123</v>
      </c>
      <c r="M818">
        <v>152</v>
      </c>
      <c r="N818">
        <v>0</v>
      </c>
      <c r="O818">
        <v>0</v>
      </c>
      <c r="P818">
        <v>13</v>
      </c>
      <c r="Q818">
        <v>94</v>
      </c>
      <c r="R818">
        <v>79</v>
      </c>
      <c r="S818">
        <v>0</v>
      </c>
      <c r="T818">
        <v>66</v>
      </c>
      <c r="U818">
        <v>32.5</v>
      </c>
      <c r="V818">
        <v>314</v>
      </c>
      <c r="W818">
        <v>99</v>
      </c>
      <c r="X818">
        <v>90</v>
      </c>
      <c r="Y818">
        <v>78.5</v>
      </c>
      <c r="Z818">
        <v>56</v>
      </c>
      <c r="AA818">
        <v>52</v>
      </c>
      <c r="AB818">
        <v>80</v>
      </c>
      <c r="AC818">
        <v>833</v>
      </c>
      <c r="AD818">
        <v>116</v>
      </c>
      <c r="AE818">
        <v>128</v>
      </c>
      <c r="AF818">
        <v>117</v>
      </c>
      <c r="AG818">
        <v>27</v>
      </c>
      <c r="AH818">
        <v>72.5</v>
      </c>
      <c r="AI818">
        <v>129</v>
      </c>
      <c r="AJ818">
        <v>681</v>
      </c>
      <c r="AK818">
        <v>158</v>
      </c>
      <c r="AL818">
        <v>174</v>
      </c>
      <c r="AM818">
        <v>626.5</v>
      </c>
      <c r="AN818">
        <v>105</v>
      </c>
      <c r="AO818">
        <v>1171.5</v>
      </c>
      <c r="AP818">
        <v>292.5</v>
      </c>
      <c r="AQ818">
        <v>383</v>
      </c>
      <c r="AR818">
        <v>0</v>
      </c>
      <c r="AS818">
        <v>0</v>
      </c>
      <c r="AT818">
        <v>1016</v>
      </c>
      <c r="AU818">
        <v>439</v>
      </c>
      <c r="AV818">
        <v>23</v>
      </c>
      <c r="AW818">
        <v>41.5</v>
      </c>
      <c r="AX818">
        <v>163</v>
      </c>
      <c r="AY818">
        <v>1511</v>
      </c>
      <c r="AZ818">
        <v>914</v>
      </c>
      <c r="BA818">
        <v>605</v>
      </c>
      <c r="BB818">
        <v>725</v>
      </c>
      <c r="BC818">
        <v>79</v>
      </c>
      <c r="BD818">
        <v>308</v>
      </c>
      <c r="BE818">
        <v>0</v>
      </c>
      <c r="BF818">
        <v>780</v>
      </c>
      <c r="BG818">
        <v>406</v>
      </c>
      <c r="BH818">
        <v>243.5</v>
      </c>
      <c r="BI818">
        <v>106.5</v>
      </c>
      <c r="BJ818">
        <v>339.5</v>
      </c>
      <c r="BK818">
        <v>33</v>
      </c>
      <c r="BL818">
        <v>50.5</v>
      </c>
      <c r="BM818">
        <v>45</v>
      </c>
      <c r="BN818">
        <v>452</v>
      </c>
      <c r="BO818">
        <v>26918</v>
      </c>
      <c r="BP818">
        <v>2654.5</v>
      </c>
      <c r="BQ818">
        <v>243.5</v>
      </c>
      <c r="BR818">
        <v>201</v>
      </c>
      <c r="BS818">
        <v>328</v>
      </c>
      <c r="BT818">
        <v>23</v>
      </c>
      <c r="BU818">
        <v>322.5</v>
      </c>
      <c r="BV818">
        <v>0</v>
      </c>
      <c r="BW818">
        <v>9</v>
      </c>
      <c r="BX818">
        <v>0</v>
      </c>
      <c r="BY818">
        <v>45200</v>
      </c>
    </row>
    <row r="819" spans="1:77" hidden="1" x14ac:dyDescent="0.25">
      <c r="A819" t="str">
        <f t="shared" si="24"/>
        <v>201231 Technikusok és hasonló műszaki foglalkozásokIMind (I1-I9) Iskola MIND</v>
      </c>
      <c r="B819" t="str">
        <f t="shared" si="25"/>
        <v>201231 Technikusok és hasonló műszaki foglalkozásokIMind (I1-I9) Iskola MIND</v>
      </c>
      <c r="C819">
        <v>6694</v>
      </c>
      <c r="D819" t="s">
        <v>168</v>
      </c>
      <c r="E819" t="s">
        <v>169</v>
      </c>
      <c r="F819" s="4" t="s">
        <v>171</v>
      </c>
      <c r="G819">
        <v>0</v>
      </c>
      <c r="H819" t="s">
        <v>167</v>
      </c>
      <c r="I819">
        <v>627</v>
      </c>
      <c r="J819">
        <v>16</v>
      </c>
      <c r="K819" t="s">
        <v>82</v>
      </c>
      <c r="L819" t="s">
        <v>83</v>
      </c>
      <c r="M819">
        <v>1453.3333333333335</v>
      </c>
      <c r="N819">
        <v>1218.5</v>
      </c>
      <c r="O819">
        <v>31</v>
      </c>
      <c r="P819">
        <v>352</v>
      </c>
      <c r="Q819">
        <v>2382</v>
      </c>
      <c r="R819">
        <v>941.5</v>
      </c>
      <c r="S819">
        <v>369</v>
      </c>
      <c r="T819">
        <v>341.5</v>
      </c>
      <c r="U819">
        <v>403.75</v>
      </c>
      <c r="V819">
        <v>478</v>
      </c>
      <c r="W819">
        <v>856.25</v>
      </c>
      <c r="X819">
        <v>1928</v>
      </c>
      <c r="Y819">
        <v>1687</v>
      </c>
      <c r="Z819">
        <v>855.5</v>
      </c>
      <c r="AA819">
        <v>1081.5</v>
      </c>
      <c r="AB819">
        <v>3304.5</v>
      </c>
      <c r="AC819">
        <v>6263</v>
      </c>
      <c r="AD819">
        <v>2313</v>
      </c>
      <c r="AE819">
        <v>3275.5</v>
      </c>
      <c r="AF819">
        <v>3770.6666666666665</v>
      </c>
      <c r="AG819">
        <v>336</v>
      </c>
      <c r="AH819">
        <v>1140</v>
      </c>
      <c r="AI819">
        <v>992</v>
      </c>
      <c r="AJ819">
        <v>3296</v>
      </c>
      <c r="AK819">
        <v>1327</v>
      </c>
      <c r="AL819">
        <v>1067</v>
      </c>
      <c r="AM819">
        <v>6342.8333333333339</v>
      </c>
      <c r="AN819">
        <v>1827</v>
      </c>
      <c r="AO819">
        <v>4158.25</v>
      </c>
      <c r="AP819">
        <v>2071.583333333333</v>
      </c>
      <c r="AQ819">
        <v>3573.833333333333</v>
      </c>
      <c r="AR819">
        <v>188.5</v>
      </c>
      <c r="AS819">
        <v>164</v>
      </c>
      <c r="AT819">
        <v>4317.25</v>
      </c>
      <c r="AU819">
        <v>820</v>
      </c>
      <c r="AV819">
        <v>277.5</v>
      </c>
      <c r="AW819">
        <v>617</v>
      </c>
      <c r="AX819">
        <v>316.64999999999998</v>
      </c>
      <c r="AY819">
        <v>1265.9000000000001</v>
      </c>
      <c r="AZ819">
        <v>3602.2</v>
      </c>
      <c r="BA819">
        <v>880.5</v>
      </c>
      <c r="BB819">
        <v>257</v>
      </c>
      <c r="BC819">
        <v>133.19999999999999</v>
      </c>
      <c r="BD819">
        <v>1978.5</v>
      </c>
      <c r="BE819">
        <v>0</v>
      </c>
      <c r="BF819">
        <v>717.15</v>
      </c>
      <c r="BG819">
        <v>5016</v>
      </c>
      <c r="BH819">
        <v>1230.1666666666665</v>
      </c>
      <c r="BI819">
        <v>254</v>
      </c>
      <c r="BJ819">
        <v>659.5</v>
      </c>
      <c r="BK819">
        <v>446.83333333333337</v>
      </c>
      <c r="BL819">
        <v>1147.5</v>
      </c>
      <c r="BM819">
        <v>2</v>
      </c>
      <c r="BN819">
        <v>1253.1666666666665</v>
      </c>
      <c r="BO819">
        <v>4781</v>
      </c>
      <c r="BP819">
        <v>2746.9</v>
      </c>
      <c r="BQ819">
        <v>843.3</v>
      </c>
      <c r="BR819">
        <v>242</v>
      </c>
      <c r="BS819">
        <v>966.5</v>
      </c>
      <c r="BT819">
        <v>316.25</v>
      </c>
      <c r="BU819">
        <v>66</v>
      </c>
      <c r="BV819">
        <v>579.5</v>
      </c>
      <c r="BW819">
        <v>176</v>
      </c>
      <c r="BX819">
        <v>0</v>
      </c>
      <c r="BY819">
        <v>95698.966666666645</v>
      </c>
    </row>
    <row r="820" spans="1:77" hidden="1" x14ac:dyDescent="0.25">
      <c r="A820" t="str">
        <f t="shared" si="24"/>
        <v>201232 Szakmai irányítók, felügyelőkIMind (I1-I9) Iskola MIND</v>
      </c>
      <c r="B820" t="str">
        <f t="shared" si="25"/>
        <v>201232 Szakmai irányítók, felügyelőkIMind (I1-I9) Iskola MIND</v>
      </c>
      <c r="C820">
        <v>6695</v>
      </c>
      <c r="D820" t="s">
        <v>168</v>
      </c>
      <c r="E820" t="s">
        <v>169</v>
      </c>
      <c r="F820" s="4" t="s">
        <v>171</v>
      </c>
      <c r="G820">
        <v>0</v>
      </c>
      <c r="H820" t="s">
        <v>167</v>
      </c>
      <c r="I820">
        <v>628</v>
      </c>
      <c r="J820">
        <v>17</v>
      </c>
      <c r="K820" t="s">
        <v>84</v>
      </c>
      <c r="L820" t="s">
        <v>124</v>
      </c>
      <c r="M820">
        <v>39</v>
      </c>
      <c r="N820">
        <v>33</v>
      </c>
      <c r="O820">
        <v>5</v>
      </c>
      <c r="P820">
        <v>45</v>
      </c>
      <c r="Q820">
        <v>559</v>
      </c>
      <c r="R820">
        <v>169.33333333333331</v>
      </c>
      <c r="S820">
        <v>45.5</v>
      </c>
      <c r="T820">
        <v>60</v>
      </c>
      <c r="U820">
        <v>45.5</v>
      </c>
      <c r="V820">
        <v>2</v>
      </c>
      <c r="W820">
        <v>90</v>
      </c>
      <c r="X820">
        <v>357</v>
      </c>
      <c r="Y820">
        <v>246.5</v>
      </c>
      <c r="Z820">
        <v>104</v>
      </c>
      <c r="AA820">
        <v>55</v>
      </c>
      <c r="AB820">
        <v>303.33333333333331</v>
      </c>
      <c r="AC820">
        <v>150.5</v>
      </c>
      <c r="AD820">
        <v>97.75</v>
      </c>
      <c r="AE820">
        <v>159</v>
      </c>
      <c r="AF820">
        <v>60</v>
      </c>
      <c r="AG820">
        <v>7</v>
      </c>
      <c r="AH820">
        <v>87</v>
      </c>
      <c r="AI820">
        <v>88.5</v>
      </c>
      <c r="AJ820">
        <v>76</v>
      </c>
      <c r="AK820">
        <v>31</v>
      </c>
      <c r="AL820">
        <v>103.5</v>
      </c>
      <c r="AM820">
        <v>1812.25</v>
      </c>
      <c r="AN820">
        <v>82.5</v>
      </c>
      <c r="AO820">
        <v>415.75</v>
      </c>
      <c r="AP820">
        <v>141.75</v>
      </c>
      <c r="AQ820">
        <v>101.33333333333333</v>
      </c>
      <c r="AR820">
        <v>0</v>
      </c>
      <c r="AS820">
        <v>10</v>
      </c>
      <c r="AT820">
        <v>77</v>
      </c>
      <c r="AU820">
        <v>0</v>
      </c>
      <c r="AV820">
        <v>1365.25</v>
      </c>
      <c r="AW820">
        <v>18</v>
      </c>
      <c r="AX820">
        <v>36</v>
      </c>
      <c r="AY820">
        <v>35.5</v>
      </c>
      <c r="AZ820">
        <v>26</v>
      </c>
      <c r="BA820">
        <v>13</v>
      </c>
      <c r="BB820">
        <v>56</v>
      </c>
      <c r="BC820">
        <v>65.5</v>
      </c>
      <c r="BD820">
        <v>309.25</v>
      </c>
      <c r="BE820">
        <v>0</v>
      </c>
      <c r="BF820">
        <v>107</v>
      </c>
      <c r="BG820">
        <v>92.5</v>
      </c>
      <c r="BH820">
        <v>33.5</v>
      </c>
      <c r="BI820">
        <v>86</v>
      </c>
      <c r="BJ820">
        <v>92.5</v>
      </c>
      <c r="BK820">
        <v>0</v>
      </c>
      <c r="BL820">
        <v>39</v>
      </c>
      <c r="BM820">
        <v>7</v>
      </c>
      <c r="BN820">
        <v>195</v>
      </c>
      <c r="BO820">
        <v>489</v>
      </c>
      <c r="BP820">
        <v>125.75</v>
      </c>
      <c r="BQ820">
        <v>190.5</v>
      </c>
      <c r="BR820">
        <v>263.5</v>
      </c>
      <c r="BS820">
        <v>19</v>
      </c>
      <c r="BT820">
        <v>11.25</v>
      </c>
      <c r="BU820">
        <v>44.5</v>
      </c>
      <c r="BV820">
        <v>0</v>
      </c>
      <c r="BW820">
        <v>47.5</v>
      </c>
      <c r="BX820">
        <v>0</v>
      </c>
      <c r="BY820">
        <v>9428</v>
      </c>
    </row>
    <row r="821" spans="1:77" hidden="1" x14ac:dyDescent="0.25">
      <c r="A821" t="str">
        <f t="shared" si="24"/>
        <v>201233 Egészségügyi foglalkozásokIMind (I1-I9) Iskola MIND</v>
      </c>
      <c r="B821" t="str">
        <f t="shared" si="25"/>
        <v>201233 Egészségügyi foglalkozásokIMind (I1-I9) Iskola MIND</v>
      </c>
      <c r="C821">
        <v>6696</v>
      </c>
      <c r="D821" t="s">
        <v>168</v>
      </c>
      <c r="E821" t="s">
        <v>169</v>
      </c>
      <c r="F821" s="4" t="s">
        <v>171</v>
      </c>
      <c r="G821">
        <v>0</v>
      </c>
      <c r="H821" t="s">
        <v>167</v>
      </c>
      <c r="I821">
        <v>629</v>
      </c>
      <c r="J821">
        <v>18</v>
      </c>
      <c r="K821" t="s">
        <v>85</v>
      </c>
      <c r="L821" t="s">
        <v>125</v>
      </c>
      <c r="M821">
        <v>389.25</v>
      </c>
      <c r="N821">
        <v>36.25</v>
      </c>
      <c r="O821">
        <v>14</v>
      </c>
      <c r="P821">
        <v>0</v>
      </c>
      <c r="Q821">
        <v>133</v>
      </c>
      <c r="R821">
        <v>60</v>
      </c>
      <c r="S821">
        <v>26</v>
      </c>
      <c r="T821">
        <v>2</v>
      </c>
      <c r="U821">
        <v>67</v>
      </c>
      <c r="V821">
        <v>0</v>
      </c>
      <c r="W821">
        <v>15</v>
      </c>
      <c r="X821">
        <v>164</v>
      </c>
      <c r="Y821">
        <v>63.75</v>
      </c>
      <c r="Z821">
        <v>22</v>
      </c>
      <c r="AA821">
        <v>6</v>
      </c>
      <c r="AB821">
        <v>73.5</v>
      </c>
      <c r="AC821">
        <v>244.75</v>
      </c>
      <c r="AD821">
        <v>21.25</v>
      </c>
      <c r="AE821">
        <v>71.5</v>
      </c>
      <c r="AF821">
        <v>24</v>
      </c>
      <c r="AG821">
        <v>10.5</v>
      </c>
      <c r="AH821">
        <v>1346.25</v>
      </c>
      <c r="AI821">
        <v>75.75</v>
      </c>
      <c r="AJ821">
        <v>16</v>
      </c>
      <c r="AK821">
        <v>13</v>
      </c>
      <c r="AL821">
        <v>0</v>
      </c>
      <c r="AM821">
        <v>524.5</v>
      </c>
      <c r="AN821">
        <v>177.25</v>
      </c>
      <c r="AO821">
        <v>1049.25</v>
      </c>
      <c r="AP821">
        <v>9729.25</v>
      </c>
      <c r="AQ821">
        <v>192.75</v>
      </c>
      <c r="AR821">
        <v>13.25</v>
      </c>
      <c r="AS821">
        <v>0</v>
      </c>
      <c r="AT821">
        <v>75.75</v>
      </c>
      <c r="AU821">
        <v>0</v>
      </c>
      <c r="AV821">
        <v>378</v>
      </c>
      <c r="AW821">
        <v>36.5</v>
      </c>
      <c r="AX821">
        <v>79.75</v>
      </c>
      <c r="AY821">
        <v>47.25</v>
      </c>
      <c r="AZ821">
        <v>56.25</v>
      </c>
      <c r="BA821">
        <v>76</v>
      </c>
      <c r="BB821">
        <v>0</v>
      </c>
      <c r="BC821">
        <v>111</v>
      </c>
      <c r="BD821">
        <v>236.75</v>
      </c>
      <c r="BE821">
        <v>0</v>
      </c>
      <c r="BF821">
        <v>287.75</v>
      </c>
      <c r="BG821">
        <v>252.75</v>
      </c>
      <c r="BH821">
        <v>262</v>
      </c>
      <c r="BI821">
        <v>115</v>
      </c>
      <c r="BJ821">
        <v>711.5</v>
      </c>
      <c r="BK821">
        <v>19</v>
      </c>
      <c r="BL821">
        <v>45.75</v>
      </c>
      <c r="BM821">
        <v>8</v>
      </c>
      <c r="BN821">
        <v>140.5</v>
      </c>
      <c r="BO821">
        <v>2601</v>
      </c>
      <c r="BP821">
        <v>5633</v>
      </c>
      <c r="BQ821">
        <v>57838</v>
      </c>
      <c r="BR821">
        <v>5545.25</v>
      </c>
      <c r="BS821">
        <v>60.75</v>
      </c>
      <c r="BT821">
        <v>133.5</v>
      </c>
      <c r="BU821">
        <v>107.75</v>
      </c>
      <c r="BV821">
        <v>24.75</v>
      </c>
      <c r="BW821">
        <v>821</v>
      </c>
      <c r="BX821">
        <v>0</v>
      </c>
      <c r="BY821">
        <v>90285.5</v>
      </c>
    </row>
    <row r="822" spans="1:77" hidden="1" x14ac:dyDescent="0.25">
      <c r="A822" t="str">
        <f t="shared" si="24"/>
        <v>201234 Oktatási asszisztensekIMind (I1-I9) Iskola MIND</v>
      </c>
      <c r="B822" t="str">
        <f t="shared" si="25"/>
        <v>201234 Oktatási asszisztensekIMind (I1-I9) Iskola MIND</v>
      </c>
      <c r="C822">
        <v>6697</v>
      </c>
      <c r="D822" t="s">
        <v>168</v>
      </c>
      <c r="E822" t="s">
        <v>169</v>
      </c>
      <c r="F822" s="4" t="s">
        <v>171</v>
      </c>
      <c r="G822">
        <v>0</v>
      </c>
      <c r="H822" t="s">
        <v>167</v>
      </c>
      <c r="I822">
        <v>630</v>
      </c>
      <c r="J822">
        <v>19</v>
      </c>
      <c r="K822" t="s">
        <v>86</v>
      </c>
      <c r="L822" t="s">
        <v>126</v>
      </c>
      <c r="M822">
        <v>0</v>
      </c>
      <c r="N822">
        <v>0</v>
      </c>
      <c r="O822">
        <v>0</v>
      </c>
      <c r="P822">
        <v>0</v>
      </c>
      <c r="Q822">
        <v>0</v>
      </c>
      <c r="R822">
        <v>0</v>
      </c>
      <c r="S822">
        <v>0</v>
      </c>
      <c r="T822">
        <v>0</v>
      </c>
      <c r="U822">
        <v>0</v>
      </c>
      <c r="V822">
        <v>0</v>
      </c>
      <c r="W822">
        <v>0</v>
      </c>
      <c r="X822">
        <v>0</v>
      </c>
      <c r="Y822">
        <v>0</v>
      </c>
      <c r="Z822">
        <v>10</v>
      </c>
      <c r="AA822">
        <v>0</v>
      </c>
      <c r="AB822">
        <v>1</v>
      </c>
      <c r="AC822">
        <v>17</v>
      </c>
      <c r="AD822">
        <v>0</v>
      </c>
      <c r="AE822">
        <v>0</v>
      </c>
      <c r="AF822">
        <v>1</v>
      </c>
      <c r="AG822">
        <v>0</v>
      </c>
      <c r="AH822">
        <v>0</v>
      </c>
      <c r="AI822">
        <v>0</v>
      </c>
      <c r="AJ822">
        <v>0</v>
      </c>
      <c r="AK822">
        <v>0</v>
      </c>
      <c r="AL822">
        <v>1</v>
      </c>
      <c r="AM822">
        <v>7</v>
      </c>
      <c r="AN822">
        <v>0</v>
      </c>
      <c r="AO822">
        <v>26</v>
      </c>
      <c r="AP822">
        <v>13</v>
      </c>
      <c r="AQ822">
        <v>30</v>
      </c>
      <c r="AR822">
        <v>0</v>
      </c>
      <c r="AS822">
        <v>0</v>
      </c>
      <c r="AT822">
        <v>6</v>
      </c>
      <c r="AU822">
        <v>11</v>
      </c>
      <c r="AV822">
        <v>84</v>
      </c>
      <c r="AW822">
        <v>0</v>
      </c>
      <c r="AX822">
        <v>0</v>
      </c>
      <c r="AY822">
        <v>0</v>
      </c>
      <c r="AZ822">
        <v>0</v>
      </c>
      <c r="BA822">
        <v>11</v>
      </c>
      <c r="BB822">
        <v>0</v>
      </c>
      <c r="BC822">
        <v>0</v>
      </c>
      <c r="BD822">
        <v>29</v>
      </c>
      <c r="BE822">
        <v>0</v>
      </c>
      <c r="BF822">
        <v>36</v>
      </c>
      <c r="BG822">
        <v>0</v>
      </c>
      <c r="BH822">
        <v>0</v>
      </c>
      <c r="BI822">
        <v>0</v>
      </c>
      <c r="BJ822">
        <v>2</v>
      </c>
      <c r="BK822">
        <v>0</v>
      </c>
      <c r="BL822">
        <v>0</v>
      </c>
      <c r="BM822">
        <v>0</v>
      </c>
      <c r="BN822">
        <v>3</v>
      </c>
      <c r="BO822">
        <v>222</v>
      </c>
      <c r="BP822">
        <v>3450.3333333333335</v>
      </c>
      <c r="BQ822">
        <v>32.5</v>
      </c>
      <c r="BR822">
        <v>587</v>
      </c>
      <c r="BS822">
        <v>30</v>
      </c>
      <c r="BT822">
        <v>7.1666666666666661</v>
      </c>
      <c r="BU822">
        <v>23.75</v>
      </c>
      <c r="BV822">
        <v>0</v>
      </c>
      <c r="BW822">
        <v>13</v>
      </c>
      <c r="BX822">
        <v>0</v>
      </c>
      <c r="BY822">
        <v>4653.7500000000009</v>
      </c>
    </row>
    <row r="823" spans="1:77" hidden="1" x14ac:dyDescent="0.25">
      <c r="A823" t="str">
        <f t="shared" si="24"/>
        <v>201235 Szociális gondozási és munkaerő-piaci szolgáltatási foglalkozásokIMind (I1-I9) Iskola MIND</v>
      </c>
      <c r="B823" t="str">
        <f t="shared" si="25"/>
        <v>201235 Szociális gondozási és munkaerő-piaci szolgáltatási foglalkozásokIMind (I1-I9) Iskola MIND</v>
      </c>
      <c r="C823">
        <v>6698</v>
      </c>
      <c r="D823" t="s">
        <v>168</v>
      </c>
      <c r="E823" t="s">
        <v>169</v>
      </c>
      <c r="F823" s="4" t="s">
        <v>171</v>
      </c>
      <c r="G823">
        <v>0</v>
      </c>
      <c r="H823" t="s">
        <v>167</v>
      </c>
      <c r="I823">
        <v>631</v>
      </c>
      <c r="J823">
        <v>20</v>
      </c>
      <c r="K823" t="s">
        <v>87</v>
      </c>
      <c r="L823" t="s">
        <v>127</v>
      </c>
      <c r="M823">
        <v>0</v>
      </c>
      <c r="N823">
        <v>0</v>
      </c>
      <c r="O823">
        <v>0</v>
      </c>
      <c r="P823">
        <v>0</v>
      </c>
      <c r="Q823">
        <v>2</v>
      </c>
      <c r="R823">
        <v>11</v>
      </c>
      <c r="S823">
        <v>2</v>
      </c>
      <c r="T823">
        <v>0</v>
      </c>
      <c r="U823">
        <v>0</v>
      </c>
      <c r="V823">
        <v>0</v>
      </c>
      <c r="W823">
        <v>0</v>
      </c>
      <c r="X823">
        <v>0</v>
      </c>
      <c r="Y823">
        <v>10</v>
      </c>
      <c r="Z823">
        <v>0</v>
      </c>
      <c r="AA823">
        <v>10</v>
      </c>
      <c r="AB823">
        <v>5</v>
      </c>
      <c r="AC823">
        <v>0</v>
      </c>
      <c r="AD823">
        <v>0</v>
      </c>
      <c r="AE823">
        <v>1</v>
      </c>
      <c r="AF823">
        <v>7</v>
      </c>
      <c r="AG823">
        <v>0</v>
      </c>
      <c r="AH823">
        <v>13</v>
      </c>
      <c r="AI823">
        <v>11</v>
      </c>
      <c r="AJ823">
        <v>27</v>
      </c>
      <c r="AK823">
        <v>1</v>
      </c>
      <c r="AL823">
        <v>11</v>
      </c>
      <c r="AM823">
        <v>0</v>
      </c>
      <c r="AN823">
        <v>8.5</v>
      </c>
      <c r="AO823">
        <v>56</v>
      </c>
      <c r="AP823">
        <v>1</v>
      </c>
      <c r="AQ823">
        <v>98</v>
      </c>
      <c r="AR823">
        <v>0</v>
      </c>
      <c r="AS823">
        <v>0</v>
      </c>
      <c r="AT823">
        <v>0</v>
      </c>
      <c r="AU823">
        <v>0</v>
      </c>
      <c r="AV823">
        <v>87</v>
      </c>
      <c r="AW823">
        <v>0</v>
      </c>
      <c r="AX823">
        <v>0</v>
      </c>
      <c r="AY823">
        <v>6</v>
      </c>
      <c r="AZ823">
        <v>36.75</v>
      </c>
      <c r="BA823">
        <v>0</v>
      </c>
      <c r="BB823">
        <v>33</v>
      </c>
      <c r="BC823">
        <v>0</v>
      </c>
      <c r="BD823">
        <v>0</v>
      </c>
      <c r="BE823">
        <v>0</v>
      </c>
      <c r="BF823">
        <v>13</v>
      </c>
      <c r="BG823">
        <v>1</v>
      </c>
      <c r="BH823">
        <v>58</v>
      </c>
      <c r="BI823">
        <v>0</v>
      </c>
      <c r="BJ823">
        <v>94</v>
      </c>
      <c r="BK823">
        <v>0</v>
      </c>
      <c r="BL823">
        <v>150</v>
      </c>
      <c r="BM823">
        <v>0</v>
      </c>
      <c r="BN823">
        <v>94</v>
      </c>
      <c r="BO823">
        <v>4023</v>
      </c>
      <c r="BP823">
        <v>3869.5</v>
      </c>
      <c r="BQ823">
        <v>865.5</v>
      </c>
      <c r="BR823">
        <v>24539.5</v>
      </c>
      <c r="BS823">
        <v>13</v>
      </c>
      <c r="BT823">
        <v>10.5</v>
      </c>
      <c r="BU823">
        <v>603.75</v>
      </c>
      <c r="BV823">
        <v>0</v>
      </c>
      <c r="BW823">
        <v>0</v>
      </c>
      <c r="BX823">
        <v>0</v>
      </c>
      <c r="BY823">
        <v>34772</v>
      </c>
    </row>
    <row r="824" spans="1:77" hidden="1" x14ac:dyDescent="0.25">
      <c r="A824" t="str">
        <f t="shared" si="24"/>
        <v>201236 Üzleti jellegű szolgáltatások ügyintézői, hatósági ügyintézők, ügynökökIMind (I1-I9) Iskola MIND</v>
      </c>
      <c r="B824" t="str">
        <f t="shared" si="25"/>
        <v>201236 Üzleti jellegű szolgáltatások ügyintézői, hatósági ügyintézők, ügynökökIMind (I1-I9) Iskola MIND</v>
      </c>
      <c r="C824">
        <v>6699</v>
      </c>
      <c r="D824" t="s">
        <v>168</v>
      </c>
      <c r="E824" t="s">
        <v>169</v>
      </c>
      <c r="F824" s="4" t="s">
        <v>171</v>
      </c>
      <c r="G824">
        <v>0</v>
      </c>
      <c r="H824" t="s">
        <v>167</v>
      </c>
      <c r="I824">
        <v>632</v>
      </c>
      <c r="J824">
        <v>21</v>
      </c>
      <c r="K824" t="s">
        <v>88</v>
      </c>
      <c r="L824" t="s">
        <v>128</v>
      </c>
      <c r="M824">
        <v>1531.3</v>
      </c>
      <c r="N824">
        <v>258.10000000000002</v>
      </c>
      <c r="O824">
        <v>129</v>
      </c>
      <c r="P824">
        <v>312.5</v>
      </c>
      <c r="Q824">
        <v>4775.5</v>
      </c>
      <c r="R824">
        <v>925</v>
      </c>
      <c r="S824">
        <v>239</v>
      </c>
      <c r="T824">
        <v>448.2</v>
      </c>
      <c r="U824">
        <v>813</v>
      </c>
      <c r="V824">
        <v>367</v>
      </c>
      <c r="W824">
        <v>903.5</v>
      </c>
      <c r="X824">
        <v>747</v>
      </c>
      <c r="Y824">
        <v>1529.8</v>
      </c>
      <c r="Z824">
        <v>1138.5</v>
      </c>
      <c r="AA824">
        <v>566</v>
      </c>
      <c r="AB824">
        <v>1346.8</v>
      </c>
      <c r="AC824">
        <v>2044.5</v>
      </c>
      <c r="AD824">
        <v>932</v>
      </c>
      <c r="AE824">
        <v>1749.6</v>
      </c>
      <c r="AF824">
        <v>1283.5</v>
      </c>
      <c r="AG824">
        <v>345.5</v>
      </c>
      <c r="AH824">
        <v>1211.5</v>
      </c>
      <c r="AI824">
        <v>640.5</v>
      </c>
      <c r="AJ824">
        <v>2411.35</v>
      </c>
      <c r="AK824">
        <v>987.5</v>
      </c>
      <c r="AL824">
        <v>1046</v>
      </c>
      <c r="AM824">
        <v>4174.3999999999996</v>
      </c>
      <c r="AN824">
        <v>5868.4</v>
      </c>
      <c r="AO824">
        <v>26129</v>
      </c>
      <c r="AP824">
        <v>8557.9500000000007</v>
      </c>
      <c r="AQ824">
        <v>3205.2</v>
      </c>
      <c r="AR824">
        <v>165</v>
      </c>
      <c r="AS824">
        <v>370</v>
      </c>
      <c r="AT824">
        <v>4003.8</v>
      </c>
      <c r="AU824">
        <v>5096.5</v>
      </c>
      <c r="AV824">
        <v>1867</v>
      </c>
      <c r="AW824">
        <v>1140.4000000000001</v>
      </c>
      <c r="AX824">
        <v>557.5</v>
      </c>
      <c r="AY824">
        <v>2697</v>
      </c>
      <c r="AZ824">
        <v>2902.6</v>
      </c>
      <c r="BA824">
        <v>17437.349999999999</v>
      </c>
      <c r="BB824">
        <v>7932</v>
      </c>
      <c r="BC824">
        <v>3713.8</v>
      </c>
      <c r="BD824">
        <v>4786.25</v>
      </c>
      <c r="BE824">
        <v>0</v>
      </c>
      <c r="BF824">
        <v>8727.7000000000007</v>
      </c>
      <c r="BG824">
        <v>1408.8</v>
      </c>
      <c r="BH824">
        <v>573.9</v>
      </c>
      <c r="BI824">
        <v>1617.7</v>
      </c>
      <c r="BJ824">
        <v>717.1</v>
      </c>
      <c r="BK824">
        <v>932</v>
      </c>
      <c r="BL824">
        <v>1124.9000000000001</v>
      </c>
      <c r="BM824">
        <v>764.6</v>
      </c>
      <c r="BN824">
        <v>4980.75</v>
      </c>
      <c r="BO824">
        <v>23671</v>
      </c>
      <c r="BP824">
        <v>6568.1999999999989</v>
      </c>
      <c r="BQ824">
        <v>2124.2999999999997</v>
      </c>
      <c r="BR824">
        <v>1360</v>
      </c>
      <c r="BS824">
        <v>1216.7</v>
      </c>
      <c r="BT824">
        <v>391</v>
      </c>
      <c r="BU824">
        <v>132.05000000000001</v>
      </c>
      <c r="BV824">
        <v>313.5</v>
      </c>
      <c r="BW824">
        <v>378</v>
      </c>
      <c r="BX824">
        <v>0</v>
      </c>
      <c r="BY824">
        <v>186288.5</v>
      </c>
    </row>
    <row r="825" spans="1:77" hidden="1" x14ac:dyDescent="0.25">
      <c r="A825" t="str">
        <f t="shared" si="24"/>
        <v>201237 Művészeti, kulturális, sport- és vallási foglalkozásokIMind (I1-I9) Iskola MIND</v>
      </c>
      <c r="B825" t="str">
        <f t="shared" si="25"/>
        <v>201237 Művészeti, kulturális, sport- és vallási foglalkozásokIMind (I1-I9) Iskola MIND</v>
      </c>
      <c r="C825">
        <v>6700</v>
      </c>
      <c r="D825" t="s">
        <v>168</v>
      </c>
      <c r="E825" t="s">
        <v>169</v>
      </c>
      <c r="F825" s="4" t="s">
        <v>171</v>
      </c>
      <c r="G825">
        <v>0</v>
      </c>
      <c r="H825" t="s">
        <v>167</v>
      </c>
      <c r="I825">
        <v>633</v>
      </c>
      <c r="J825">
        <v>22</v>
      </c>
      <c r="K825" t="s">
        <v>89</v>
      </c>
      <c r="L825" t="s">
        <v>129</v>
      </c>
      <c r="M825">
        <v>17</v>
      </c>
      <c r="N825">
        <v>0</v>
      </c>
      <c r="O825">
        <v>0</v>
      </c>
      <c r="P825">
        <v>0</v>
      </c>
      <c r="Q825">
        <v>26</v>
      </c>
      <c r="R825">
        <v>15</v>
      </c>
      <c r="S825">
        <v>0</v>
      </c>
      <c r="T825">
        <v>21</v>
      </c>
      <c r="U825">
        <v>81.5</v>
      </c>
      <c r="V825">
        <v>0</v>
      </c>
      <c r="W825">
        <v>0</v>
      </c>
      <c r="X825">
        <v>0</v>
      </c>
      <c r="Y825">
        <v>0</v>
      </c>
      <c r="Z825">
        <v>9</v>
      </c>
      <c r="AA825">
        <v>0</v>
      </c>
      <c r="AB825">
        <v>0</v>
      </c>
      <c r="AC825">
        <v>11</v>
      </c>
      <c r="AD825">
        <v>0</v>
      </c>
      <c r="AE825">
        <v>11</v>
      </c>
      <c r="AF825">
        <v>0</v>
      </c>
      <c r="AG825">
        <v>0</v>
      </c>
      <c r="AH825">
        <v>26</v>
      </c>
      <c r="AI825">
        <v>0</v>
      </c>
      <c r="AJ825">
        <v>0</v>
      </c>
      <c r="AK825">
        <v>0</v>
      </c>
      <c r="AL825">
        <v>0</v>
      </c>
      <c r="AM825">
        <v>77</v>
      </c>
      <c r="AN825">
        <v>5.6666666666666661</v>
      </c>
      <c r="AO825">
        <v>169</v>
      </c>
      <c r="AP825">
        <v>583.25</v>
      </c>
      <c r="AQ825">
        <v>22</v>
      </c>
      <c r="AR825">
        <v>0</v>
      </c>
      <c r="AS825">
        <v>0</v>
      </c>
      <c r="AT825">
        <v>0</v>
      </c>
      <c r="AU825">
        <v>0</v>
      </c>
      <c r="AV825">
        <v>95.5</v>
      </c>
      <c r="AW825">
        <v>397</v>
      </c>
      <c r="AX825">
        <v>690</v>
      </c>
      <c r="AY825">
        <v>80</v>
      </c>
      <c r="AZ825">
        <v>41</v>
      </c>
      <c r="BA825">
        <v>22</v>
      </c>
      <c r="BB825">
        <v>0</v>
      </c>
      <c r="BC825">
        <v>0</v>
      </c>
      <c r="BD825">
        <v>92</v>
      </c>
      <c r="BE825">
        <v>0</v>
      </c>
      <c r="BF825">
        <v>46.166666666666664</v>
      </c>
      <c r="BG825">
        <v>0</v>
      </c>
      <c r="BH825">
        <v>1</v>
      </c>
      <c r="BI825">
        <v>221.25</v>
      </c>
      <c r="BJ825">
        <v>175</v>
      </c>
      <c r="BK825">
        <v>156</v>
      </c>
      <c r="BL825">
        <v>1</v>
      </c>
      <c r="BM825">
        <v>0</v>
      </c>
      <c r="BN825">
        <v>183.16666666666666</v>
      </c>
      <c r="BO825">
        <v>241</v>
      </c>
      <c r="BP825">
        <v>290</v>
      </c>
      <c r="BQ825">
        <v>66</v>
      </c>
      <c r="BR825">
        <v>20</v>
      </c>
      <c r="BS825">
        <v>2477</v>
      </c>
      <c r="BT825">
        <v>1138.5</v>
      </c>
      <c r="BU825">
        <v>125.33333333333333</v>
      </c>
      <c r="BV825">
        <v>7.1666666666666661</v>
      </c>
      <c r="BW825">
        <v>226</v>
      </c>
      <c r="BX825">
        <v>0</v>
      </c>
      <c r="BY825">
        <v>7866.5</v>
      </c>
    </row>
    <row r="826" spans="1:77" hidden="1" x14ac:dyDescent="0.25">
      <c r="A826" t="str">
        <f t="shared" si="24"/>
        <v>201239 Egyéb ügyintézőkIMind (I1-I9) Iskola MIND</v>
      </c>
      <c r="B826" t="str">
        <f t="shared" si="25"/>
        <v>201239 Egyéb ügyintézőkIMind (I1-I9) Iskola MIND</v>
      </c>
      <c r="C826">
        <v>6701</v>
      </c>
      <c r="D826" t="s">
        <v>168</v>
      </c>
      <c r="E826" t="s">
        <v>169</v>
      </c>
      <c r="F826" s="4" t="s">
        <v>171</v>
      </c>
      <c r="G826">
        <v>0</v>
      </c>
      <c r="H826" t="s">
        <v>167</v>
      </c>
      <c r="I826">
        <v>634</v>
      </c>
      <c r="J826">
        <v>23</v>
      </c>
      <c r="K826" t="s">
        <v>90</v>
      </c>
      <c r="L826" t="s">
        <v>91</v>
      </c>
      <c r="M826">
        <v>346.7</v>
      </c>
      <c r="N826">
        <v>36.9</v>
      </c>
      <c r="O826">
        <v>29</v>
      </c>
      <c r="P826">
        <v>98</v>
      </c>
      <c r="Q826">
        <v>323.5</v>
      </c>
      <c r="R826">
        <v>357</v>
      </c>
      <c r="S826">
        <v>40.5</v>
      </c>
      <c r="T826">
        <v>142.30000000000001</v>
      </c>
      <c r="U826">
        <v>93</v>
      </c>
      <c r="V826">
        <v>228</v>
      </c>
      <c r="W826">
        <v>54</v>
      </c>
      <c r="X826">
        <v>86</v>
      </c>
      <c r="Y826">
        <v>375.7</v>
      </c>
      <c r="Z826">
        <v>163.5</v>
      </c>
      <c r="AA826">
        <v>95</v>
      </c>
      <c r="AB826">
        <v>296.70000000000005</v>
      </c>
      <c r="AC826">
        <v>780</v>
      </c>
      <c r="AD826">
        <v>166</v>
      </c>
      <c r="AE826">
        <v>327.9</v>
      </c>
      <c r="AF826">
        <v>270</v>
      </c>
      <c r="AG826">
        <v>34</v>
      </c>
      <c r="AH826">
        <v>234.5</v>
      </c>
      <c r="AI826">
        <v>249</v>
      </c>
      <c r="AJ826">
        <v>706.9</v>
      </c>
      <c r="AK826">
        <v>363</v>
      </c>
      <c r="AL826">
        <v>321.5</v>
      </c>
      <c r="AM826">
        <v>1391.1</v>
      </c>
      <c r="AN826">
        <v>896.1</v>
      </c>
      <c r="AO826">
        <v>2684</v>
      </c>
      <c r="AP826">
        <v>1445.8</v>
      </c>
      <c r="AQ826">
        <v>817.3</v>
      </c>
      <c r="AR826">
        <v>38</v>
      </c>
      <c r="AS826">
        <v>99</v>
      </c>
      <c r="AT826">
        <v>1281.2</v>
      </c>
      <c r="AU826">
        <v>306</v>
      </c>
      <c r="AV826">
        <v>433.5</v>
      </c>
      <c r="AW826">
        <v>447.1</v>
      </c>
      <c r="AX826">
        <v>257.5</v>
      </c>
      <c r="AY826">
        <v>1335.5</v>
      </c>
      <c r="AZ826">
        <v>869.9</v>
      </c>
      <c r="BA826">
        <v>1650.9</v>
      </c>
      <c r="BB826">
        <v>762</v>
      </c>
      <c r="BC826">
        <v>442.20000000000005</v>
      </c>
      <c r="BD826">
        <v>1021</v>
      </c>
      <c r="BE826">
        <v>0</v>
      </c>
      <c r="BF826">
        <v>951.80000000000007</v>
      </c>
      <c r="BG826">
        <v>517.70000000000005</v>
      </c>
      <c r="BH826">
        <v>242.1</v>
      </c>
      <c r="BI826">
        <v>353.8</v>
      </c>
      <c r="BJ826">
        <v>321.89999999999998</v>
      </c>
      <c r="BK826">
        <v>182.5</v>
      </c>
      <c r="BL826">
        <v>468.6</v>
      </c>
      <c r="BM826">
        <v>160.4</v>
      </c>
      <c r="BN826">
        <v>1526</v>
      </c>
      <c r="BO826">
        <v>27302</v>
      </c>
      <c r="BP826">
        <v>4801.8</v>
      </c>
      <c r="BQ826">
        <v>1281.2</v>
      </c>
      <c r="BR826">
        <v>733</v>
      </c>
      <c r="BS826">
        <v>485.8</v>
      </c>
      <c r="BT826">
        <v>161.5</v>
      </c>
      <c r="BU826">
        <v>404.7</v>
      </c>
      <c r="BV826">
        <v>53.5</v>
      </c>
      <c r="BW826">
        <v>123.5</v>
      </c>
      <c r="BX826">
        <v>0</v>
      </c>
      <c r="BY826">
        <v>62468.5</v>
      </c>
    </row>
    <row r="827" spans="1:77" hidden="1" x14ac:dyDescent="0.25">
      <c r="A827" t="str">
        <f t="shared" si="24"/>
        <v>201241 Irodai, ügyviteli foglalkozásokIMind (I1-I9) Iskola MIND</v>
      </c>
      <c r="B827" t="str">
        <f t="shared" si="25"/>
        <v>201241 Irodai, ügyviteli foglalkozásokIMind (I1-I9) Iskola MIND</v>
      </c>
      <c r="C827">
        <v>6702</v>
      </c>
      <c r="D827" t="s">
        <v>168</v>
      </c>
      <c r="E827" t="s">
        <v>169</v>
      </c>
      <c r="F827" s="4" t="s">
        <v>171</v>
      </c>
      <c r="G827">
        <v>0</v>
      </c>
      <c r="H827" t="s">
        <v>167</v>
      </c>
      <c r="I827">
        <v>635</v>
      </c>
      <c r="J827">
        <v>24</v>
      </c>
      <c r="K827" t="s">
        <v>92</v>
      </c>
      <c r="L827" t="s">
        <v>130</v>
      </c>
      <c r="M827">
        <v>3701.75</v>
      </c>
      <c r="N827">
        <v>700.75</v>
      </c>
      <c r="O827">
        <v>157</v>
      </c>
      <c r="P827">
        <v>421.75</v>
      </c>
      <c r="Q827">
        <v>3088</v>
      </c>
      <c r="R827">
        <v>911.5</v>
      </c>
      <c r="S827">
        <v>643.75</v>
      </c>
      <c r="T827">
        <v>468</v>
      </c>
      <c r="U827">
        <v>612</v>
      </c>
      <c r="V827">
        <v>182</v>
      </c>
      <c r="W827">
        <v>437</v>
      </c>
      <c r="X827">
        <v>627</v>
      </c>
      <c r="Y827">
        <v>1016.75</v>
      </c>
      <c r="Z827">
        <v>773</v>
      </c>
      <c r="AA827">
        <v>313.5</v>
      </c>
      <c r="AB827">
        <v>2113</v>
      </c>
      <c r="AC827">
        <v>2401.75</v>
      </c>
      <c r="AD827">
        <v>615.25</v>
      </c>
      <c r="AE827">
        <v>1352</v>
      </c>
      <c r="AF827">
        <v>1122</v>
      </c>
      <c r="AG827">
        <v>148</v>
      </c>
      <c r="AH827">
        <v>1159</v>
      </c>
      <c r="AI827">
        <v>545.25</v>
      </c>
      <c r="AJ827">
        <v>1463.25</v>
      </c>
      <c r="AK827">
        <v>1180</v>
      </c>
      <c r="AL827">
        <v>1265</v>
      </c>
      <c r="AM827">
        <v>7229.75</v>
      </c>
      <c r="AN827">
        <v>3418.5</v>
      </c>
      <c r="AO827">
        <v>11485.5</v>
      </c>
      <c r="AP827">
        <v>7397.5</v>
      </c>
      <c r="AQ827">
        <v>3661.5</v>
      </c>
      <c r="AR827">
        <v>197.25</v>
      </c>
      <c r="AS827">
        <v>404</v>
      </c>
      <c r="AT827">
        <v>3865</v>
      </c>
      <c r="AU827">
        <v>10603</v>
      </c>
      <c r="AV827">
        <v>1407</v>
      </c>
      <c r="AW827">
        <v>876.25</v>
      </c>
      <c r="AX827">
        <v>541</v>
      </c>
      <c r="AY827">
        <v>740.25</v>
      </c>
      <c r="AZ827">
        <v>3598</v>
      </c>
      <c r="BA827">
        <v>2314.75</v>
      </c>
      <c r="BB827">
        <v>1009.75</v>
      </c>
      <c r="BC827">
        <v>1335.5</v>
      </c>
      <c r="BD827">
        <v>4537</v>
      </c>
      <c r="BE827">
        <v>0</v>
      </c>
      <c r="BF827">
        <v>15456.75</v>
      </c>
      <c r="BG827">
        <v>1950.25</v>
      </c>
      <c r="BH827">
        <v>522</v>
      </c>
      <c r="BI827">
        <v>930.5</v>
      </c>
      <c r="BJ827">
        <v>754.5</v>
      </c>
      <c r="BK827">
        <v>624</v>
      </c>
      <c r="BL827">
        <v>2566.25</v>
      </c>
      <c r="BM827">
        <v>300</v>
      </c>
      <c r="BN827">
        <v>3334.25</v>
      </c>
      <c r="BO827">
        <v>18464</v>
      </c>
      <c r="BP827">
        <v>6908.5</v>
      </c>
      <c r="BQ827">
        <v>4718</v>
      </c>
      <c r="BR827">
        <v>920</v>
      </c>
      <c r="BS827">
        <v>1438.75</v>
      </c>
      <c r="BT827">
        <v>425</v>
      </c>
      <c r="BU827">
        <v>350.25</v>
      </c>
      <c r="BV827">
        <v>348.25</v>
      </c>
      <c r="BW827">
        <v>575.5</v>
      </c>
      <c r="BX827">
        <v>0</v>
      </c>
      <c r="BY827">
        <v>152626.5</v>
      </c>
    </row>
    <row r="828" spans="1:77" hidden="1" x14ac:dyDescent="0.25">
      <c r="A828" t="str">
        <f t="shared" si="24"/>
        <v>201242 Ügyfélkapcsolati foglalkozásokIMind (I1-I9) Iskola MIND</v>
      </c>
      <c r="B828" t="str">
        <f t="shared" si="25"/>
        <v>201242 Ügyfélkapcsolati foglalkozásokIMind (I1-I9) Iskola MIND</v>
      </c>
      <c r="C828">
        <v>6703</v>
      </c>
      <c r="D828" t="s">
        <v>168</v>
      </c>
      <c r="E828" t="s">
        <v>169</v>
      </c>
      <c r="F828" s="4" t="s">
        <v>171</v>
      </c>
      <c r="G828">
        <v>0</v>
      </c>
      <c r="H828" t="s">
        <v>167</v>
      </c>
      <c r="I828">
        <v>636</v>
      </c>
      <c r="J828">
        <v>25</v>
      </c>
      <c r="K828" t="s">
        <v>93</v>
      </c>
      <c r="L828" t="s">
        <v>131</v>
      </c>
      <c r="M828">
        <v>57.5</v>
      </c>
      <c r="N828">
        <v>47.5</v>
      </c>
      <c r="O828">
        <v>0</v>
      </c>
      <c r="P828">
        <v>38.25</v>
      </c>
      <c r="Q828">
        <v>263</v>
      </c>
      <c r="R828">
        <v>34</v>
      </c>
      <c r="S828">
        <v>43.25</v>
      </c>
      <c r="T828">
        <v>13</v>
      </c>
      <c r="U828">
        <v>131</v>
      </c>
      <c r="V828">
        <v>11</v>
      </c>
      <c r="W828">
        <v>43.5</v>
      </c>
      <c r="X828">
        <v>11</v>
      </c>
      <c r="Y828">
        <v>36</v>
      </c>
      <c r="Z828">
        <v>42</v>
      </c>
      <c r="AA828">
        <v>2.5</v>
      </c>
      <c r="AB828">
        <v>63</v>
      </c>
      <c r="AC828">
        <v>117.5</v>
      </c>
      <c r="AD828">
        <v>73</v>
      </c>
      <c r="AE828">
        <v>45.5</v>
      </c>
      <c r="AF828">
        <v>19</v>
      </c>
      <c r="AG828">
        <v>13</v>
      </c>
      <c r="AH828">
        <v>92</v>
      </c>
      <c r="AI828">
        <v>57</v>
      </c>
      <c r="AJ828">
        <v>423</v>
      </c>
      <c r="AK828">
        <v>189</v>
      </c>
      <c r="AL828">
        <v>191.5</v>
      </c>
      <c r="AM828">
        <v>458.25</v>
      </c>
      <c r="AN828">
        <v>610.91666666666663</v>
      </c>
      <c r="AO828">
        <v>1644.75</v>
      </c>
      <c r="AP828">
        <v>1522.5</v>
      </c>
      <c r="AQ828">
        <v>2215.25</v>
      </c>
      <c r="AR828">
        <v>10</v>
      </c>
      <c r="AS828">
        <v>0</v>
      </c>
      <c r="AT828">
        <v>611.75</v>
      </c>
      <c r="AU828">
        <v>11836.5</v>
      </c>
      <c r="AV828">
        <v>1861.5</v>
      </c>
      <c r="AW828">
        <v>257.75</v>
      </c>
      <c r="AX828">
        <v>185.75</v>
      </c>
      <c r="AY828">
        <v>1093</v>
      </c>
      <c r="AZ828">
        <v>1358.25</v>
      </c>
      <c r="BA828">
        <v>3761.5</v>
      </c>
      <c r="BB828">
        <v>729.75</v>
      </c>
      <c r="BC828">
        <v>841.5</v>
      </c>
      <c r="BD828">
        <v>862.5</v>
      </c>
      <c r="BE828">
        <v>0</v>
      </c>
      <c r="BF828">
        <v>1445.1666666666667</v>
      </c>
      <c r="BG828">
        <v>180</v>
      </c>
      <c r="BH828">
        <v>7</v>
      </c>
      <c r="BI828">
        <v>202.5</v>
      </c>
      <c r="BJ828">
        <v>80</v>
      </c>
      <c r="BK828">
        <v>127.5</v>
      </c>
      <c r="BL828">
        <v>1458</v>
      </c>
      <c r="BM828">
        <v>3115.5</v>
      </c>
      <c r="BN828">
        <v>1138.75</v>
      </c>
      <c r="BO828">
        <v>844</v>
      </c>
      <c r="BP828">
        <v>664.5</v>
      </c>
      <c r="BQ828">
        <v>1276.5</v>
      </c>
      <c r="BR828">
        <v>31.75</v>
      </c>
      <c r="BS828">
        <v>621</v>
      </c>
      <c r="BT828">
        <v>628.5</v>
      </c>
      <c r="BU828">
        <v>197.83333333333334</v>
      </c>
      <c r="BV828">
        <v>126.16666666666666</v>
      </c>
      <c r="BW828">
        <v>480.5</v>
      </c>
      <c r="BX828">
        <v>0</v>
      </c>
      <c r="BY828">
        <v>44543.583333333328</v>
      </c>
    </row>
    <row r="829" spans="1:77" hidden="1" x14ac:dyDescent="0.25">
      <c r="A829" t="str">
        <f t="shared" si="24"/>
        <v>201251 Kereskedelmi és vendéglátó-ipari foglalkozásokIMind (I1-I9) Iskola MIND</v>
      </c>
      <c r="B829" t="str">
        <f t="shared" si="25"/>
        <v>201251 Kereskedelmi és vendéglátó-ipari foglalkozásokIMind (I1-I9) Iskola MIND</v>
      </c>
      <c r="C829">
        <v>6704</v>
      </c>
      <c r="D829" t="s">
        <v>168</v>
      </c>
      <c r="E829" t="s">
        <v>169</v>
      </c>
      <c r="F829" s="4" t="s">
        <v>171</v>
      </c>
      <c r="G829">
        <v>0</v>
      </c>
      <c r="H829" t="s">
        <v>167</v>
      </c>
      <c r="I829">
        <v>637</v>
      </c>
      <c r="J829">
        <v>26</v>
      </c>
      <c r="K829" t="s">
        <v>94</v>
      </c>
      <c r="L829" t="s">
        <v>132</v>
      </c>
      <c r="M829">
        <v>848.5</v>
      </c>
      <c r="N829">
        <v>228</v>
      </c>
      <c r="O829">
        <v>118</v>
      </c>
      <c r="P829">
        <v>70</v>
      </c>
      <c r="Q829">
        <v>6748.5</v>
      </c>
      <c r="R829">
        <v>755</v>
      </c>
      <c r="S829">
        <v>98</v>
      </c>
      <c r="T829">
        <v>122.5</v>
      </c>
      <c r="U829">
        <v>130</v>
      </c>
      <c r="V829">
        <v>0</v>
      </c>
      <c r="W829">
        <v>55</v>
      </c>
      <c r="X829">
        <v>36</v>
      </c>
      <c r="Y829">
        <v>212</v>
      </c>
      <c r="Z829">
        <v>267</v>
      </c>
      <c r="AA829">
        <v>146</v>
      </c>
      <c r="AB829">
        <v>278</v>
      </c>
      <c r="AC829">
        <v>188.5</v>
      </c>
      <c r="AD829">
        <v>75.5</v>
      </c>
      <c r="AE829">
        <v>260</v>
      </c>
      <c r="AF829">
        <v>92.5</v>
      </c>
      <c r="AG829">
        <v>0</v>
      </c>
      <c r="AH829">
        <v>1303.5</v>
      </c>
      <c r="AI829">
        <v>227.5</v>
      </c>
      <c r="AJ829">
        <v>71</v>
      </c>
      <c r="AK829">
        <v>148</v>
      </c>
      <c r="AL829">
        <v>239.5</v>
      </c>
      <c r="AM829">
        <v>3184.75</v>
      </c>
      <c r="AN829">
        <v>6766.2</v>
      </c>
      <c r="AO829">
        <v>23660.65</v>
      </c>
      <c r="AP829">
        <v>129731.7</v>
      </c>
      <c r="AQ829">
        <v>1254.5</v>
      </c>
      <c r="AR829">
        <v>544</v>
      </c>
      <c r="AS829">
        <v>112</v>
      </c>
      <c r="AT829">
        <v>599</v>
      </c>
      <c r="AU829">
        <v>389.5</v>
      </c>
      <c r="AV829">
        <v>41257.25</v>
      </c>
      <c r="AW829">
        <v>206</v>
      </c>
      <c r="AX829">
        <v>226</v>
      </c>
      <c r="AY829">
        <v>243</v>
      </c>
      <c r="AZ829">
        <v>731.7</v>
      </c>
      <c r="BA829">
        <v>86.7</v>
      </c>
      <c r="BB829">
        <v>0</v>
      </c>
      <c r="BC829">
        <v>400</v>
      </c>
      <c r="BD829">
        <v>3030.3</v>
      </c>
      <c r="BE829">
        <v>0</v>
      </c>
      <c r="BF829">
        <v>960</v>
      </c>
      <c r="BG829">
        <v>245.6</v>
      </c>
      <c r="BH829">
        <v>3</v>
      </c>
      <c r="BI829">
        <v>214.75</v>
      </c>
      <c r="BJ829">
        <v>970.5</v>
      </c>
      <c r="BK829">
        <v>622</v>
      </c>
      <c r="BL829">
        <v>636</v>
      </c>
      <c r="BM829">
        <v>324</v>
      </c>
      <c r="BN829">
        <v>4505.5</v>
      </c>
      <c r="BO829">
        <v>2249</v>
      </c>
      <c r="BP829">
        <v>1885.75</v>
      </c>
      <c r="BQ829">
        <v>824.5</v>
      </c>
      <c r="BR829">
        <v>1302.5</v>
      </c>
      <c r="BS829">
        <v>997.5</v>
      </c>
      <c r="BT829">
        <v>415.25</v>
      </c>
      <c r="BU829">
        <v>22</v>
      </c>
      <c r="BV829">
        <v>681</v>
      </c>
      <c r="BW829">
        <v>1302</v>
      </c>
      <c r="BX829">
        <v>0</v>
      </c>
      <c r="BY829">
        <v>243302.6</v>
      </c>
    </row>
    <row r="830" spans="1:77" hidden="1" x14ac:dyDescent="0.25">
      <c r="A830" t="str">
        <f t="shared" si="24"/>
        <v>201252 Szolgáltatási foglalkozásokIMind (I1-I9) Iskola MIND</v>
      </c>
      <c r="B830" t="str">
        <f t="shared" si="25"/>
        <v>201252 Szolgáltatási foglalkozásokIMind (I1-I9) Iskola MIND</v>
      </c>
      <c r="C830">
        <v>6705</v>
      </c>
      <c r="D830" t="s">
        <v>168</v>
      </c>
      <c r="E830" t="s">
        <v>169</v>
      </c>
      <c r="F830" s="4" t="s">
        <v>171</v>
      </c>
      <c r="G830">
        <v>0</v>
      </c>
      <c r="H830" t="s">
        <v>167</v>
      </c>
      <c r="I830">
        <v>638</v>
      </c>
      <c r="J830">
        <v>27</v>
      </c>
      <c r="K830" t="s">
        <v>95</v>
      </c>
      <c r="L830" t="s">
        <v>133</v>
      </c>
      <c r="M830">
        <v>759</v>
      </c>
      <c r="N830">
        <v>43.5</v>
      </c>
      <c r="O830">
        <v>237</v>
      </c>
      <c r="P830">
        <v>44.5</v>
      </c>
      <c r="Q830">
        <v>171.5</v>
      </c>
      <c r="R830">
        <v>142</v>
      </c>
      <c r="S830">
        <v>45</v>
      </c>
      <c r="T830">
        <v>50.5</v>
      </c>
      <c r="U830">
        <v>232</v>
      </c>
      <c r="V830">
        <v>105</v>
      </c>
      <c r="W830">
        <v>36.5</v>
      </c>
      <c r="X830">
        <v>183</v>
      </c>
      <c r="Y830">
        <v>46</v>
      </c>
      <c r="Z830">
        <v>13</v>
      </c>
      <c r="AA830">
        <v>37</v>
      </c>
      <c r="AB830">
        <v>143.5</v>
      </c>
      <c r="AC830">
        <v>37.5</v>
      </c>
      <c r="AD830">
        <v>35</v>
      </c>
      <c r="AE830">
        <v>61</v>
      </c>
      <c r="AF830">
        <v>135</v>
      </c>
      <c r="AG830">
        <v>17</v>
      </c>
      <c r="AH830">
        <v>206.5</v>
      </c>
      <c r="AI830">
        <v>146</v>
      </c>
      <c r="AJ830">
        <v>357</v>
      </c>
      <c r="AK830">
        <v>2501</v>
      </c>
      <c r="AL830">
        <v>859.5</v>
      </c>
      <c r="AM830">
        <v>672.83333333333337</v>
      </c>
      <c r="AN830">
        <v>433.16666666666663</v>
      </c>
      <c r="AO830">
        <v>882.75</v>
      </c>
      <c r="AP830">
        <v>1547.3333333333333</v>
      </c>
      <c r="AQ830">
        <v>4547.5</v>
      </c>
      <c r="AR830">
        <v>19</v>
      </c>
      <c r="AS830">
        <v>220</v>
      </c>
      <c r="AT830">
        <v>1313.5</v>
      </c>
      <c r="AU830">
        <v>1658</v>
      </c>
      <c r="AV830">
        <v>1340</v>
      </c>
      <c r="AW830">
        <v>19.5</v>
      </c>
      <c r="AX830">
        <v>19</v>
      </c>
      <c r="AY830">
        <v>21</v>
      </c>
      <c r="AZ830">
        <v>40</v>
      </c>
      <c r="BA830">
        <v>135.5</v>
      </c>
      <c r="BB830">
        <v>0</v>
      </c>
      <c r="BC830">
        <v>52</v>
      </c>
      <c r="BD830">
        <v>1624</v>
      </c>
      <c r="BE830">
        <v>0</v>
      </c>
      <c r="BF830">
        <v>538.16666666666663</v>
      </c>
      <c r="BG830">
        <v>255.5</v>
      </c>
      <c r="BH830">
        <v>29.5</v>
      </c>
      <c r="BI830">
        <v>0</v>
      </c>
      <c r="BJ830">
        <v>193.5</v>
      </c>
      <c r="BK830">
        <v>44.833333333333329</v>
      </c>
      <c r="BL830">
        <v>404</v>
      </c>
      <c r="BM830">
        <v>116</v>
      </c>
      <c r="BN830">
        <v>10681.416666666666</v>
      </c>
      <c r="BO830">
        <v>20462</v>
      </c>
      <c r="BP830">
        <v>14597.583333333334</v>
      </c>
      <c r="BQ830">
        <v>7423.5</v>
      </c>
      <c r="BR830">
        <v>3949.5</v>
      </c>
      <c r="BS830">
        <v>1417</v>
      </c>
      <c r="BT830">
        <v>1222.9166666666667</v>
      </c>
      <c r="BU830">
        <v>113.08333333333333</v>
      </c>
      <c r="BV830">
        <v>135.16666666666666</v>
      </c>
      <c r="BW830">
        <v>9062</v>
      </c>
      <c r="BX830">
        <v>0</v>
      </c>
      <c r="BY830">
        <v>91835.25</v>
      </c>
    </row>
    <row r="831" spans="1:77" hidden="1" x14ac:dyDescent="0.25">
      <c r="A831" t="str">
        <f t="shared" si="24"/>
        <v>201261 Mezőgazdasági foglalkozásokIMind (I1-I9) Iskola MIND</v>
      </c>
      <c r="B831" t="str">
        <f t="shared" si="25"/>
        <v>201261 Mezőgazdasági foglalkozásokIMind (I1-I9) Iskola MIND</v>
      </c>
      <c r="C831">
        <v>6706</v>
      </c>
      <c r="D831" t="s">
        <v>168</v>
      </c>
      <c r="E831" t="s">
        <v>169</v>
      </c>
      <c r="F831" s="4" t="s">
        <v>171</v>
      </c>
      <c r="G831">
        <v>0</v>
      </c>
      <c r="H831" t="s">
        <v>167</v>
      </c>
      <c r="I831">
        <v>639</v>
      </c>
      <c r="J831">
        <v>28</v>
      </c>
      <c r="K831" t="s">
        <v>96</v>
      </c>
      <c r="L831" t="s">
        <v>97</v>
      </c>
      <c r="M831">
        <v>17278.5</v>
      </c>
      <c r="N831">
        <v>282.5</v>
      </c>
      <c r="O831">
        <v>0</v>
      </c>
      <c r="P831">
        <v>0</v>
      </c>
      <c r="Q831">
        <v>853.5</v>
      </c>
      <c r="R831">
        <v>18</v>
      </c>
      <c r="S831">
        <v>34.5</v>
      </c>
      <c r="T831">
        <v>0</v>
      </c>
      <c r="U831">
        <v>0</v>
      </c>
      <c r="V831">
        <v>0</v>
      </c>
      <c r="W831">
        <v>0</v>
      </c>
      <c r="X831">
        <v>156</v>
      </c>
      <c r="Y831">
        <v>2</v>
      </c>
      <c r="Z831">
        <v>19</v>
      </c>
      <c r="AA831">
        <v>0.5</v>
      </c>
      <c r="AB831">
        <v>0</v>
      </c>
      <c r="AC831">
        <v>15</v>
      </c>
      <c r="AD831">
        <v>16</v>
      </c>
      <c r="AE831">
        <v>1</v>
      </c>
      <c r="AF831">
        <v>0</v>
      </c>
      <c r="AG831">
        <v>0</v>
      </c>
      <c r="AH831">
        <v>0</v>
      </c>
      <c r="AI831">
        <v>8</v>
      </c>
      <c r="AJ831">
        <v>41</v>
      </c>
      <c r="AK831">
        <v>100</v>
      </c>
      <c r="AL831">
        <v>317</v>
      </c>
      <c r="AM831">
        <v>258</v>
      </c>
      <c r="AN831">
        <v>55.5</v>
      </c>
      <c r="AO831">
        <v>673.25</v>
      </c>
      <c r="AP831">
        <v>610</v>
      </c>
      <c r="AQ831">
        <v>113</v>
      </c>
      <c r="AR831">
        <v>0</v>
      </c>
      <c r="AS831">
        <v>63</v>
      </c>
      <c r="AT831">
        <v>0</v>
      </c>
      <c r="AU831">
        <v>0</v>
      </c>
      <c r="AV831">
        <v>97</v>
      </c>
      <c r="AW831">
        <v>0</v>
      </c>
      <c r="AX831">
        <v>0</v>
      </c>
      <c r="AY831">
        <v>0</v>
      </c>
      <c r="AZ831">
        <v>9.5</v>
      </c>
      <c r="BA831">
        <v>0</v>
      </c>
      <c r="BB831">
        <v>0</v>
      </c>
      <c r="BC831">
        <v>0</v>
      </c>
      <c r="BD831">
        <v>441.5</v>
      </c>
      <c r="BE831">
        <v>0</v>
      </c>
      <c r="BF831">
        <v>44.75</v>
      </c>
      <c r="BG831">
        <v>0</v>
      </c>
      <c r="BH831">
        <v>104</v>
      </c>
      <c r="BI831">
        <v>0</v>
      </c>
      <c r="BJ831">
        <v>16</v>
      </c>
      <c r="BK831">
        <v>0</v>
      </c>
      <c r="BL831">
        <v>52.5</v>
      </c>
      <c r="BM831">
        <v>0</v>
      </c>
      <c r="BN831">
        <v>626</v>
      </c>
      <c r="BO831">
        <v>2218</v>
      </c>
      <c r="BP831">
        <v>426</v>
      </c>
      <c r="BQ831">
        <v>94</v>
      </c>
      <c r="BR831">
        <v>170</v>
      </c>
      <c r="BS831">
        <v>126</v>
      </c>
      <c r="BT831">
        <v>85.5</v>
      </c>
      <c r="BU831">
        <v>42.5</v>
      </c>
      <c r="BV831">
        <v>0</v>
      </c>
      <c r="BW831">
        <v>162</v>
      </c>
      <c r="BX831">
        <v>0</v>
      </c>
      <c r="BY831">
        <v>25630.5</v>
      </c>
    </row>
    <row r="832" spans="1:77" hidden="1" x14ac:dyDescent="0.25">
      <c r="A832" t="str">
        <f t="shared" si="24"/>
        <v>201262 Erdőgazdálkodási, vadgazdálkodási és halászati foglalkozásokIMind (I1-I9) Iskola MIND</v>
      </c>
      <c r="B832" t="str">
        <f t="shared" si="25"/>
        <v>201262 Erdőgazdálkodási, vadgazdálkodási és halászati foglalkozásokIMind (I1-I9) Iskola MIND</v>
      </c>
      <c r="C832">
        <v>6707</v>
      </c>
      <c r="D832" t="s">
        <v>168</v>
      </c>
      <c r="E832" t="s">
        <v>169</v>
      </c>
      <c r="F832" s="4" t="s">
        <v>171</v>
      </c>
      <c r="G832">
        <v>0</v>
      </c>
      <c r="H832" t="s">
        <v>167</v>
      </c>
      <c r="I832">
        <v>640</v>
      </c>
      <c r="J832">
        <v>29</v>
      </c>
      <c r="K832" t="s">
        <v>98</v>
      </c>
      <c r="L832" t="s">
        <v>134</v>
      </c>
      <c r="M832">
        <v>108</v>
      </c>
      <c r="N832">
        <v>5762.5</v>
      </c>
      <c r="O832">
        <v>1309</v>
      </c>
      <c r="P832">
        <v>7</v>
      </c>
      <c r="Q832">
        <v>0</v>
      </c>
      <c r="R832">
        <v>0</v>
      </c>
      <c r="S832">
        <v>49.5</v>
      </c>
      <c r="T832">
        <v>0</v>
      </c>
      <c r="U832">
        <v>0</v>
      </c>
      <c r="V832">
        <v>0</v>
      </c>
      <c r="W832">
        <v>0</v>
      </c>
      <c r="X832">
        <v>0</v>
      </c>
      <c r="Y832">
        <v>0</v>
      </c>
      <c r="Z832">
        <v>0</v>
      </c>
      <c r="AA832">
        <v>0</v>
      </c>
      <c r="AB832">
        <v>0</v>
      </c>
      <c r="AC832">
        <v>0</v>
      </c>
      <c r="AD832">
        <v>0</v>
      </c>
      <c r="AE832">
        <v>0</v>
      </c>
      <c r="AF832">
        <v>0</v>
      </c>
      <c r="AG832">
        <v>0</v>
      </c>
      <c r="AH832">
        <v>0</v>
      </c>
      <c r="AI832">
        <v>0</v>
      </c>
      <c r="AJ832">
        <v>0</v>
      </c>
      <c r="AK832">
        <v>0</v>
      </c>
      <c r="AL832">
        <v>0</v>
      </c>
      <c r="AM832">
        <v>0</v>
      </c>
      <c r="AN832">
        <v>0</v>
      </c>
      <c r="AO832">
        <v>48.5</v>
      </c>
      <c r="AP832">
        <v>26.5</v>
      </c>
      <c r="AQ832">
        <v>0</v>
      </c>
      <c r="AR832">
        <v>0</v>
      </c>
      <c r="AS832">
        <v>0</v>
      </c>
      <c r="AT832">
        <v>0</v>
      </c>
      <c r="AU832">
        <v>0</v>
      </c>
      <c r="AV832">
        <v>31</v>
      </c>
      <c r="AW832">
        <v>0</v>
      </c>
      <c r="AX832">
        <v>0</v>
      </c>
      <c r="AY832">
        <v>0</v>
      </c>
      <c r="AZ832">
        <v>0</v>
      </c>
      <c r="BA832">
        <v>1</v>
      </c>
      <c r="BB832">
        <v>0</v>
      </c>
      <c r="BC832">
        <v>0</v>
      </c>
      <c r="BD832">
        <v>30</v>
      </c>
      <c r="BE832">
        <v>0</v>
      </c>
      <c r="BF832">
        <v>0</v>
      </c>
      <c r="BG832">
        <v>0</v>
      </c>
      <c r="BH832">
        <v>7</v>
      </c>
      <c r="BI832">
        <v>0</v>
      </c>
      <c r="BJ832">
        <v>0</v>
      </c>
      <c r="BK832">
        <v>29</v>
      </c>
      <c r="BL832">
        <v>0</v>
      </c>
      <c r="BM832">
        <v>0</v>
      </c>
      <c r="BN832">
        <v>161.5</v>
      </c>
      <c r="BO832">
        <v>400</v>
      </c>
      <c r="BP832">
        <v>26</v>
      </c>
      <c r="BQ832">
        <v>0</v>
      </c>
      <c r="BR832">
        <v>1</v>
      </c>
      <c r="BS832">
        <v>27</v>
      </c>
      <c r="BT832">
        <v>78</v>
      </c>
      <c r="BU832">
        <v>0</v>
      </c>
      <c r="BV832">
        <v>0</v>
      </c>
      <c r="BW832">
        <v>0</v>
      </c>
      <c r="BX832">
        <v>0</v>
      </c>
      <c r="BY832">
        <v>8102.5</v>
      </c>
    </row>
    <row r="833" spans="1:77" hidden="1" x14ac:dyDescent="0.25">
      <c r="A833" t="str">
        <f t="shared" si="24"/>
        <v>201271 Élelmiszer-ipari foglalkozásokIMind (I1-I9) Iskola MIND</v>
      </c>
      <c r="B833" t="str">
        <f t="shared" si="25"/>
        <v>201271 Élelmiszer-ipari foglalkozásokIMind (I1-I9) Iskola MIND</v>
      </c>
      <c r="C833">
        <v>6708</v>
      </c>
      <c r="D833" t="s">
        <v>168</v>
      </c>
      <c r="E833" t="s">
        <v>169</v>
      </c>
      <c r="F833" s="4" t="s">
        <v>171</v>
      </c>
      <c r="G833">
        <v>0</v>
      </c>
      <c r="H833" t="s">
        <v>167</v>
      </c>
      <c r="I833">
        <v>641</v>
      </c>
      <c r="J833">
        <v>30</v>
      </c>
      <c r="K833" t="s">
        <v>99</v>
      </c>
      <c r="L833" t="s">
        <v>135</v>
      </c>
      <c r="M833">
        <v>559</v>
      </c>
      <c r="N833">
        <v>0</v>
      </c>
      <c r="O833">
        <v>53</v>
      </c>
      <c r="P833">
        <v>0</v>
      </c>
      <c r="Q833">
        <v>14807.5</v>
      </c>
      <c r="R833">
        <v>139</v>
      </c>
      <c r="S833">
        <v>0</v>
      </c>
      <c r="T833">
        <v>0</v>
      </c>
      <c r="U833">
        <v>0</v>
      </c>
      <c r="V833">
        <v>0</v>
      </c>
      <c r="W833">
        <v>0</v>
      </c>
      <c r="X833">
        <v>0</v>
      </c>
      <c r="Y833">
        <v>0</v>
      </c>
      <c r="Z833">
        <v>0</v>
      </c>
      <c r="AA833">
        <v>0</v>
      </c>
      <c r="AB833">
        <v>94</v>
      </c>
      <c r="AC833">
        <v>0</v>
      </c>
      <c r="AD833">
        <v>0</v>
      </c>
      <c r="AE833">
        <v>0</v>
      </c>
      <c r="AF833">
        <v>0</v>
      </c>
      <c r="AG833">
        <v>0</v>
      </c>
      <c r="AH833">
        <v>0</v>
      </c>
      <c r="AI833">
        <v>12</v>
      </c>
      <c r="AJ833">
        <v>0</v>
      </c>
      <c r="AK833">
        <v>0</v>
      </c>
      <c r="AL833">
        <v>0</v>
      </c>
      <c r="AM833">
        <v>42</v>
      </c>
      <c r="AN833">
        <v>0</v>
      </c>
      <c r="AO833">
        <v>699</v>
      </c>
      <c r="AP833">
        <v>2517</v>
      </c>
      <c r="AQ833">
        <v>42</v>
      </c>
      <c r="AR833">
        <v>0</v>
      </c>
      <c r="AS833">
        <v>0</v>
      </c>
      <c r="AT833">
        <v>70</v>
      </c>
      <c r="AU833">
        <v>0</v>
      </c>
      <c r="AV833">
        <v>376</v>
      </c>
      <c r="AW833">
        <v>0</v>
      </c>
      <c r="AX833">
        <v>0</v>
      </c>
      <c r="AY833">
        <v>0</v>
      </c>
      <c r="AZ833">
        <v>0</v>
      </c>
      <c r="BA833">
        <v>0</v>
      </c>
      <c r="BB833">
        <v>0</v>
      </c>
      <c r="BC833">
        <v>0</v>
      </c>
      <c r="BD833">
        <v>0</v>
      </c>
      <c r="BE833">
        <v>0</v>
      </c>
      <c r="BF833">
        <v>0</v>
      </c>
      <c r="BG833">
        <v>0</v>
      </c>
      <c r="BH833">
        <v>4</v>
      </c>
      <c r="BI833">
        <v>0</v>
      </c>
      <c r="BJ833">
        <v>0</v>
      </c>
      <c r="BK833">
        <v>0</v>
      </c>
      <c r="BL833">
        <v>314</v>
      </c>
      <c r="BM833">
        <v>103</v>
      </c>
      <c r="BN833">
        <v>221</v>
      </c>
      <c r="BO833">
        <v>45</v>
      </c>
      <c r="BP833">
        <v>8</v>
      </c>
      <c r="BQ833">
        <v>39</v>
      </c>
      <c r="BR833">
        <v>3</v>
      </c>
      <c r="BS833">
        <v>3</v>
      </c>
      <c r="BT833">
        <v>0</v>
      </c>
      <c r="BU833">
        <v>15</v>
      </c>
      <c r="BV833">
        <v>0</v>
      </c>
      <c r="BW833">
        <v>0</v>
      </c>
      <c r="BX833">
        <v>0</v>
      </c>
      <c r="BY833">
        <v>20165.5</v>
      </c>
    </row>
    <row r="834" spans="1:77" hidden="1" x14ac:dyDescent="0.25">
      <c r="A834" t="str">
        <f t="shared" si="24"/>
        <v>201272 Könnyűipari foglalkozásokIMind (I1-I9) Iskola MIND</v>
      </c>
      <c r="B834" t="str">
        <f t="shared" si="25"/>
        <v>201272 Könnyűipari foglalkozásokIMind (I1-I9) Iskola MIND</v>
      </c>
      <c r="C834">
        <v>6709</v>
      </c>
      <c r="D834" t="s">
        <v>168</v>
      </c>
      <c r="E834" t="s">
        <v>169</v>
      </c>
      <c r="F834" s="4" t="s">
        <v>171</v>
      </c>
      <c r="G834">
        <v>0</v>
      </c>
      <c r="H834" t="s">
        <v>167</v>
      </c>
      <c r="I834">
        <v>642</v>
      </c>
      <c r="J834">
        <v>31</v>
      </c>
      <c r="K834" t="s">
        <v>100</v>
      </c>
      <c r="L834" t="s">
        <v>136</v>
      </c>
      <c r="M834">
        <v>122.5</v>
      </c>
      <c r="N834">
        <v>269.5</v>
      </c>
      <c r="O834">
        <v>13</v>
      </c>
      <c r="P834">
        <v>41</v>
      </c>
      <c r="Q834">
        <v>777</v>
      </c>
      <c r="R834">
        <v>12765</v>
      </c>
      <c r="S834">
        <v>3626</v>
      </c>
      <c r="T834">
        <v>1411</v>
      </c>
      <c r="U834">
        <v>5769</v>
      </c>
      <c r="V834">
        <v>1</v>
      </c>
      <c r="W834">
        <v>528.5</v>
      </c>
      <c r="X834">
        <v>50</v>
      </c>
      <c r="Y834">
        <v>555</v>
      </c>
      <c r="Z834">
        <v>0</v>
      </c>
      <c r="AA834">
        <v>0</v>
      </c>
      <c r="AB834">
        <v>267</v>
      </c>
      <c r="AC834">
        <v>48</v>
      </c>
      <c r="AD834">
        <v>47</v>
      </c>
      <c r="AE834">
        <v>116</v>
      </c>
      <c r="AF834">
        <v>655</v>
      </c>
      <c r="AG834">
        <v>214.5</v>
      </c>
      <c r="AH834">
        <v>8585</v>
      </c>
      <c r="AI834">
        <v>105</v>
      </c>
      <c r="AJ834">
        <v>1</v>
      </c>
      <c r="AK834">
        <v>1</v>
      </c>
      <c r="AL834">
        <v>46</v>
      </c>
      <c r="AM834">
        <v>904.5</v>
      </c>
      <c r="AN834">
        <v>25.5</v>
      </c>
      <c r="AO834">
        <v>1672</v>
      </c>
      <c r="AP834">
        <v>1258</v>
      </c>
      <c r="AQ834">
        <v>137.5</v>
      </c>
      <c r="AR834">
        <v>8</v>
      </c>
      <c r="AS834">
        <v>0</v>
      </c>
      <c r="AT834">
        <v>0</v>
      </c>
      <c r="AU834">
        <v>21</v>
      </c>
      <c r="AV834">
        <v>30</v>
      </c>
      <c r="AW834">
        <v>430.5</v>
      </c>
      <c r="AX834">
        <v>0</v>
      </c>
      <c r="AY834">
        <v>14</v>
      </c>
      <c r="AZ834">
        <v>91</v>
      </c>
      <c r="BA834">
        <v>0</v>
      </c>
      <c r="BB834">
        <v>0</v>
      </c>
      <c r="BC834">
        <v>0</v>
      </c>
      <c r="BD834">
        <v>152</v>
      </c>
      <c r="BE834">
        <v>0</v>
      </c>
      <c r="BF834">
        <v>47</v>
      </c>
      <c r="BG834">
        <v>26</v>
      </c>
      <c r="BH834">
        <v>0</v>
      </c>
      <c r="BI834">
        <v>99.5</v>
      </c>
      <c r="BJ834">
        <v>115.5</v>
      </c>
      <c r="BK834">
        <v>27.5</v>
      </c>
      <c r="BL834">
        <v>289</v>
      </c>
      <c r="BM834">
        <v>0</v>
      </c>
      <c r="BN834">
        <v>391</v>
      </c>
      <c r="BO834">
        <v>571</v>
      </c>
      <c r="BP834">
        <v>389.75</v>
      </c>
      <c r="BQ834">
        <v>182</v>
      </c>
      <c r="BR834">
        <v>429</v>
      </c>
      <c r="BS834">
        <v>317.5</v>
      </c>
      <c r="BT834">
        <v>12</v>
      </c>
      <c r="BU834">
        <v>1</v>
      </c>
      <c r="BV834">
        <v>656.5</v>
      </c>
      <c r="BW834">
        <v>297</v>
      </c>
      <c r="BX834">
        <v>0</v>
      </c>
      <c r="BY834">
        <v>44609.25</v>
      </c>
    </row>
    <row r="835" spans="1:77" hidden="1" x14ac:dyDescent="0.25">
      <c r="A835" t="str">
        <f t="shared" si="24"/>
        <v>201273 Fém- és villamosipari foglalkozásokIMind (I1-I9) Iskola MIND</v>
      </c>
      <c r="B835" t="str">
        <f t="shared" si="25"/>
        <v>201273 Fém- és villamosipari foglalkozásokIMind (I1-I9) Iskola MIND</v>
      </c>
      <c r="C835">
        <v>6710</v>
      </c>
      <c r="D835" t="s">
        <v>168</v>
      </c>
      <c r="E835" t="s">
        <v>169</v>
      </c>
      <c r="F835" s="4" t="s">
        <v>171</v>
      </c>
      <c r="G835">
        <v>0</v>
      </c>
      <c r="H835" t="s">
        <v>167</v>
      </c>
      <c r="I835">
        <v>643</v>
      </c>
      <c r="J835">
        <v>32</v>
      </c>
      <c r="K835" t="s">
        <v>101</v>
      </c>
      <c r="L835" t="s">
        <v>137</v>
      </c>
      <c r="M835">
        <v>5578.5</v>
      </c>
      <c r="N835">
        <v>342</v>
      </c>
      <c r="O835">
        <v>42</v>
      </c>
      <c r="P835">
        <v>966</v>
      </c>
      <c r="Q835">
        <v>2913</v>
      </c>
      <c r="R835">
        <v>1163</v>
      </c>
      <c r="S835">
        <v>463.5</v>
      </c>
      <c r="T835">
        <v>289.5</v>
      </c>
      <c r="U835">
        <v>276.5</v>
      </c>
      <c r="V835">
        <v>315</v>
      </c>
      <c r="W835">
        <v>497.5</v>
      </c>
      <c r="X835">
        <v>796</v>
      </c>
      <c r="Y835">
        <v>3088</v>
      </c>
      <c r="Z835">
        <v>1100.5</v>
      </c>
      <c r="AA835">
        <v>3163.5</v>
      </c>
      <c r="AB835">
        <v>20478.5</v>
      </c>
      <c r="AC835">
        <v>5320</v>
      </c>
      <c r="AD835">
        <v>7813.5</v>
      </c>
      <c r="AE835">
        <v>14291.666666666666</v>
      </c>
      <c r="AF835">
        <v>9468</v>
      </c>
      <c r="AG835">
        <v>2082</v>
      </c>
      <c r="AH835">
        <v>1837.25</v>
      </c>
      <c r="AI835">
        <v>5027.3333333333339</v>
      </c>
      <c r="AJ835">
        <v>3455.5</v>
      </c>
      <c r="AK835">
        <v>702</v>
      </c>
      <c r="AL835">
        <v>1233.5</v>
      </c>
      <c r="AM835">
        <v>10694.25</v>
      </c>
      <c r="AN835">
        <v>20610.666666666664</v>
      </c>
      <c r="AO835">
        <v>6062.5</v>
      </c>
      <c r="AP835">
        <v>2107.5</v>
      </c>
      <c r="AQ835">
        <v>7863.5</v>
      </c>
      <c r="AR835">
        <v>371.5</v>
      </c>
      <c r="AS835">
        <v>49</v>
      </c>
      <c r="AT835">
        <v>2899.5</v>
      </c>
      <c r="AU835">
        <v>126</v>
      </c>
      <c r="AV835">
        <v>480</v>
      </c>
      <c r="AW835">
        <v>79</v>
      </c>
      <c r="AX835">
        <v>239</v>
      </c>
      <c r="AY835">
        <v>2234</v>
      </c>
      <c r="AZ835">
        <v>538</v>
      </c>
      <c r="BA835">
        <v>58</v>
      </c>
      <c r="BB835">
        <v>0</v>
      </c>
      <c r="BC835">
        <v>29.5</v>
      </c>
      <c r="BD835">
        <v>1056.5</v>
      </c>
      <c r="BE835">
        <v>0</v>
      </c>
      <c r="BF835">
        <v>331.5</v>
      </c>
      <c r="BG835">
        <v>1845</v>
      </c>
      <c r="BH835">
        <v>205.5</v>
      </c>
      <c r="BI835">
        <v>107</v>
      </c>
      <c r="BJ835">
        <v>191</v>
      </c>
      <c r="BK835">
        <v>656</v>
      </c>
      <c r="BL835">
        <v>2179.5</v>
      </c>
      <c r="BM835">
        <v>14</v>
      </c>
      <c r="BN835">
        <v>1460.5</v>
      </c>
      <c r="BO835">
        <v>4227</v>
      </c>
      <c r="BP835">
        <v>1327.1666666666667</v>
      </c>
      <c r="BQ835">
        <v>583.5</v>
      </c>
      <c r="BR835">
        <v>304</v>
      </c>
      <c r="BS835">
        <v>157.5</v>
      </c>
      <c r="BT835">
        <v>94</v>
      </c>
      <c r="BU835">
        <v>392.5</v>
      </c>
      <c r="BV835">
        <v>814</v>
      </c>
      <c r="BW835">
        <v>121.5</v>
      </c>
      <c r="BX835">
        <v>0</v>
      </c>
      <c r="BY835">
        <v>163213.33333333331</v>
      </c>
    </row>
    <row r="836" spans="1:77" hidden="1" x14ac:dyDescent="0.25">
      <c r="A836" t="str">
        <f t="shared" si="24"/>
        <v>201274 Kézműipari foglalkozásokIMind (I1-I9) Iskola MIND</v>
      </c>
      <c r="B836" t="str">
        <f t="shared" si="25"/>
        <v>201274 Kézműipari foglalkozásokIMind (I1-I9) Iskola MIND</v>
      </c>
      <c r="C836">
        <v>6711</v>
      </c>
      <c r="D836" t="s">
        <v>168</v>
      </c>
      <c r="E836" t="s">
        <v>169</v>
      </c>
      <c r="F836" s="4" t="s">
        <v>171</v>
      </c>
      <c r="G836">
        <v>0</v>
      </c>
      <c r="H836" t="s">
        <v>167</v>
      </c>
      <c r="I836">
        <v>644</v>
      </c>
      <c r="J836">
        <v>33</v>
      </c>
      <c r="K836" t="s">
        <v>102</v>
      </c>
      <c r="L836" t="s">
        <v>138</v>
      </c>
      <c r="M836">
        <v>290</v>
      </c>
      <c r="N836">
        <v>0</v>
      </c>
      <c r="O836">
        <v>0</v>
      </c>
      <c r="P836">
        <v>0</v>
      </c>
      <c r="Q836">
        <v>257</v>
      </c>
      <c r="R836">
        <v>2746</v>
      </c>
      <c r="S836">
        <v>0</v>
      </c>
      <c r="T836">
        <v>158</v>
      </c>
      <c r="U836">
        <v>194</v>
      </c>
      <c r="V836">
        <v>0</v>
      </c>
      <c r="W836">
        <v>22</v>
      </c>
      <c r="X836">
        <v>44</v>
      </c>
      <c r="Y836">
        <v>212.5</v>
      </c>
      <c r="Z836">
        <v>1433</v>
      </c>
      <c r="AA836">
        <v>35</v>
      </c>
      <c r="AB836">
        <v>64</v>
      </c>
      <c r="AC836">
        <v>687.5</v>
      </c>
      <c r="AD836">
        <v>119</v>
      </c>
      <c r="AE836">
        <v>91</v>
      </c>
      <c r="AF836">
        <v>136</v>
      </c>
      <c r="AG836">
        <v>0</v>
      </c>
      <c r="AH836">
        <v>2183.5</v>
      </c>
      <c r="AI836">
        <v>91.5</v>
      </c>
      <c r="AJ836">
        <v>0</v>
      </c>
      <c r="AK836">
        <v>0</v>
      </c>
      <c r="AL836">
        <v>119</v>
      </c>
      <c r="AM836">
        <v>159.75</v>
      </c>
      <c r="AN836">
        <v>26</v>
      </c>
      <c r="AO836">
        <v>52</v>
      </c>
      <c r="AP836">
        <v>134</v>
      </c>
      <c r="AQ836">
        <v>17</v>
      </c>
      <c r="AR836">
        <v>0</v>
      </c>
      <c r="AS836">
        <v>0</v>
      </c>
      <c r="AT836">
        <v>22</v>
      </c>
      <c r="AU836">
        <v>0</v>
      </c>
      <c r="AV836">
        <v>0</v>
      </c>
      <c r="AW836">
        <v>0</v>
      </c>
      <c r="AX836">
        <v>0</v>
      </c>
      <c r="AY836">
        <v>97</v>
      </c>
      <c r="AZ836">
        <v>0</v>
      </c>
      <c r="BA836">
        <v>26</v>
      </c>
      <c r="BB836">
        <v>0</v>
      </c>
      <c r="BC836">
        <v>0</v>
      </c>
      <c r="BD836">
        <v>70.5</v>
      </c>
      <c r="BE836">
        <v>0</v>
      </c>
      <c r="BF836">
        <v>0</v>
      </c>
      <c r="BG836">
        <v>15</v>
      </c>
      <c r="BH836">
        <v>28</v>
      </c>
      <c r="BI836">
        <v>126.5</v>
      </c>
      <c r="BJ836">
        <v>0</v>
      </c>
      <c r="BK836">
        <v>2</v>
      </c>
      <c r="BL836">
        <v>0</v>
      </c>
      <c r="BM836">
        <v>0</v>
      </c>
      <c r="BN836">
        <v>34</v>
      </c>
      <c r="BO836">
        <v>57</v>
      </c>
      <c r="BP836">
        <v>46</v>
      </c>
      <c r="BQ836">
        <v>60</v>
      </c>
      <c r="BR836">
        <v>8</v>
      </c>
      <c r="BS836">
        <v>1</v>
      </c>
      <c r="BT836">
        <v>0</v>
      </c>
      <c r="BU836">
        <v>42</v>
      </c>
      <c r="BV836">
        <v>175.5</v>
      </c>
      <c r="BW836">
        <v>138</v>
      </c>
      <c r="BX836">
        <v>0</v>
      </c>
      <c r="BY836">
        <v>10220.25</v>
      </c>
    </row>
    <row r="837" spans="1:77" hidden="1" x14ac:dyDescent="0.25">
      <c r="A837" t="str">
        <f t="shared" si="24"/>
        <v>201275 Építőipari foglalkozásokIMind (I1-I9) Iskola MIND</v>
      </c>
      <c r="B837" t="str">
        <f t="shared" si="25"/>
        <v>201275 Építőipari foglalkozásokIMind (I1-I9) Iskola MIND</v>
      </c>
      <c r="C837">
        <v>6712</v>
      </c>
      <c r="D837" t="s">
        <v>168</v>
      </c>
      <c r="E837" t="s">
        <v>169</v>
      </c>
      <c r="F837" s="4" t="s">
        <v>171</v>
      </c>
      <c r="G837">
        <v>0</v>
      </c>
      <c r="H837" t="s">
        <v>167</v>
      </c>
      <c r="I837">
        <v>645</v>
      </c>
      <c r="J837">
        <v>34</v>
      </c>
      <c r="K837" t="s">
        <v>103</v>
      </c>
      <c r="L837" t="s">
        <v>139</v>
      </c>
      <c r="M837">
        <v>1118</v>
      </c>
      <c r="N837">
        <v>79</v>
      </c>
      <c r="O837">
        <v>4</v>
      </c>
      <c r="P837">
        <v>195</v>
      </c>
      <c r="Q837">
        <v>710</v>
      </c>
      <c r="R837">
        <v>123</v>
      </c>
      <c r="S837">
        <v>1280</v>
      </c>
      <c r="T837">
        <v>101</v>
      </c>
      <c r="U837">
        <v>80</v>
      </c>
      <c r="V837">
        <v>71</v>
      </c>
      <c r="W837">
        <v>103</v>
      </c>
      <c r="X837">
        <v>85</v>
      </c>
      <c r="Y837">
        <v>527</v>
      </c>
      <c r="Z837">
        <v>1346</v>
      </c>
      <c r="AA837">
        <v>367.5</v>
      </c>
      <c r="AB837">
        <v>1928</v>
      </c>
      <c r="AC837">
        <v>113.5</v>
      </c>
      <c r="AD837">
        <v>338.5</v>
      </c>
      <c r="AE837">
        <v>1123.5</v>
      </c>
      <c r="AF837">
        <v>265</v>
      </c>
      <c r="AG837">
        <v>267.5</v>
      </c>
      <c r="AH837">
        <v>861</v>
      </c>
      <c r="AI837">
        <v>965</v>
      </c>
      <c r="AJ837">
        <v>3207</v>
      </c>
      <c r="AK837">
        <v>3623</v>
      </c>
      <c r="AL837">
        <v>682</v>
      </c>
      <c r="AM837">
        <v>46589.5</v>
      </c>
      <c r="AN837">
        <v>328</v>
      </c>
      <c r="AO837">
        <v>1910</v>
      </c>
      <c r="AP837">
        <v>792.5</v>
      </c>
      <c r="AQ837">
        <v>714</v>
      </c>
      <c r="AR837">
        <v>30</v>
      </c>
      <c r="AS837">
        <v>0</v>
      </c>
      <c r="AT837">
        <v>1014.5</v>
      </c>
      <c r="AU837">
        <v>22</v>
      </c>
      <c r="AV837">
        <v>550.5</v>
      </c>
      <c r="AW837">
        <v>0</v>
      </c>
      <c r="AX837">
        <v>48</v>
      </c>
      <c r="AY837">
        <v>176.5</v>
      </c>
      <c r="AZ837">
        <v>14</v>
      </c>
      <c r="BA837">
        <v>128</v>
      </c>
      <c r="BB837">
        <v>0</v>
      </c>
      <c r="BC837">
        <v>128.5</v>
      </c>
      <c r="BD837">
        <v>3349</v>
      </c>
      <c r="BE837">
        <v>0</v>
      </c>
      <c r="BF837">
        <v>114</v>
      </c>
      <c r="BG837">
        <v>579</v>
      </c>
      <c r="BH837">
        <v>69.5</v>
      </c>
      <c r="BI837">
        <v>14</v>
      </c>
      <c r="BJ837">
        <v>17</v>
      </c>
      <c r="BK837">
        <v>286</v>
      </c>
      <c r="BL837">
        <v>398</v>
      </c>
      <c r="BM837">
        <v>0</v>
      </c>
      <c r="BN837">
        <v>1601.5</v>
      </c>
      <c r="BO837">
        <v>4602</v>
      </c>
      <c r="BP837">
        <v>1523.5</v>
      </c>
      <c r="BQ837">
        <v>905</v>
      </c>
      <c r="BR837">
        <v>483</v>
      </c>
      <c r="BS837">
        <v>258</v>
      </c>
      <c r="BT837">
        <v>170.5</v>
      </c>
      <c r="BU837">
        <v>53</v>
      </c>
      <c r="BV837">
        <v>30.5</v>
      </c>
      <c r="BW837">
        <v>225</v>
      </c>
      <c r="BX837">
        <v>0</v>
      </c>
      <c r="BY837">
        <v>86688</v>
      </c>
    </row>
    <row r="838" spans="1:77" hidden="1" x14ac:dyDescent="0.25">
      <c r="A838" t="str">
        <f t="shared" si="24"/>
        <v>201279 Egyéb ipari és építőipari foglalkozásokIMind (I1-I9) Iskola MIND</v>
      </c>
      <c r="B838" t="str">
        <f t="shared" si="25"/>
        <v>201279 Egyéb ipari és építőipari foglalkozásokIMind (I1-I9) Iskola MIND</v>
      </c>
      <c r="C838">
        <v>6713</v>
      </c>
      <c r="D838" t="s">
        <v>168</v>
      </c>
      <c r="E838" t="s">
        <v>169</v>
      </c>
      <c r="F838" s="4" t="s">
        <v>171</v>
      </c>
      <c r="G838">
        <v>0</v>
      </c>
      <c r="H838" t="s">
        <v>167</v>
      </c>
      <c r="I838">
        <v>646</v>
      </c>
      <c r="J838">
        <v>35</v>
      </c>
      <c r="K838" t="s">
        <v>140</v>
      </c>
      <c r="L838" t="s">
        <v>141</v>
      </c>
      <c r="M838">
        <v>35</v>
      </c>
      <c r="N838">
        <v>0</v>
      </c>
      <c r="O838">
        <v>0</v>
      </c>
      <c r="P838">
        <v>19</v>
      </c>
      <c r="Q838">
        <v>303</v>
      </c>
      <c r="R838">
        <v>106.66666666666666</v>
      </c>
      <c r="S838">
        <v>0</v>
      </c>
      <c r="T838">
        <v>0</v>
      </c>
      <c r="U838">
        <v>52</v>
      </c>
      <c r="V838">
        <v>334</v>
      </c>
      <c r="W838">
        <v>172</v>
      </c>
      <c r="X838">
        <v>583</v>
      </c>
      <c r="Y838">
        <v>208</v>
      </c>
      <c r="Z838">
        <v>307</v>
      </c>
      <c r="AA838">
        <v>472</v>
      </c>
      <c r="AB838">
        <v>522</v>
      </c>
      <c r="AC838">
        <v>692.5</v>
      </c>
      <c r="AD838">
        <v>1124</v>
      </c>
      <c r="AE838">
        <v>316</v>
      </c>
      <c r="AF838">
        <v>252.5</v>
      </c>
      <c r="AG838">
        <v>0</v>
      </c>
      <c r="AH838">
        <v>188</v>
      </c>
      <c r="AI838">
        <v>64</v>
      </c>
      <c r="AJ838">
        <v>411.5</v>
      </c>
      <c r="AK838">
        <v>58</v>
      </c>
      <c r="AL838">
        <v>149</v>
      </c>
      <c r="AM838">
        <v>2243.833333333333</v>
      </c>
      <c r="AN838">
        <v>32</v>
      </c>
      <c r="AO838">
        <v>538.25</v>
      </c>
      <c r="AP838">
        <v>77.5</v>
      </c>
      <c r="AQ838">
        <v>51</v>
      </c>
      <c r="AR838">
        <v>0</v>
      </c>
      <c r="AS838">
        <v>0</v>
      </c>
      <c r="AT838">
        <v>2533</v>
      </c>
      <c r="AU838">
        <v>0</v>
      </c>
      <c r="AV838">
        <v>44.5</v>
      </c>
      <c r="AW838">
        <v>0</v>
      </c>
      <c r="AX838">
        <v>0</v>
      </c>
      <c r="AY838">
        <v>0</v>
      </c>
      <c r="AZ838">
        <v>0</v>
      </c>
      <c r="BA838">
        <v>0</v>
      </c>
      <c r="BB838">
        <v>0</v>
      </c>
      <c r="BC838">
        <v>0</v>
      </c>
      <c r="BD838">
        <v>114.25</v>
      </c>
      <c r="BE838">
        <v>0</v>
      </c>
      <c r="BF838">
        <v>0</v>
      </c>
      <c r="BG838">
        <v>65</v>
      </c>
      <c r="BH838">
        <v>0</v>
      </c>
      <c r="BI838">
        <v>27.5</v>
      </c>
      <c r="BJ838">
        <v>42.5</v>
      </c>
      <c r="BK838">
        <v>19</v>
      </c>
      <c r="BL838">
        <v>21</v>
      </c>
      <c r="BM838">
        <v>0</v>
      </c>
      <c r="BN838">
        <v>837</v>
      </c>
      <c r="BO838">
        <v>1202</v>
      </c>
      <c r="BP838">
        <v>56</v>
      </c>
      <c r="BQ838">
        <v>3</v>
      </c>
      <c r="BR838">
        <v>11</v>
      </c>
      <c r="BS838">
        <v>86</v>
      </c>
      <c r="BT838">
        <v>28.5</v>
      </c>
      <c r="BU838">
        <v>0</v>
      </c>
      <c r="BV838">
        <v>0</v>
      </c>
      <c r="BW838">
        <v>0</v>
      </c>
      <c r="BX838">
        <v>0</v>
      </c>
      <c r="BY838">
        <v>14402</v>
      </c>
    </row>
    <row r="839" spans="1:77" hidden="1" x14ac:dyDescent="0.25">
      <c r="A839" t="str">
        <f t="shared" ref="A839:A902" si="26">CONCATENATE(F839,L839,H839)</f>
        <v>201281 Feldolgozóipari gépek kezelőiIMind (I1-I9) Iskola MIND</v>
      </c>
      <c r="B839" t="str">
        <f t="shared" ref="B839:B902" si="27">CONCATENATE(F839,L839,H839)</f>
        <v>201281 Feldolgozóipari gépek kezelőiIMind (I1-I9) Iskola MIND</v>
      </c>
      <c r="C839">
        <v>6714</v>
      </c>
      <c r="D839" t="s">
        <v>168</v>
      </c>
      <c r="E839" t="s">
        <v>169</v>
      </c>
      <c r="F839" s="4" t="s">
        <v>171</v>
      </c>
      <c r="G839">
        <v>0</v>
      </c>
      <c r="H839" t="s">
        <v>167</v>
      </c>
      <c r="I839">
        <v>647</v>
      </c>
      <c r="J839">
        <v>36</v>
      </c>
      <c r="K839" t="s">
        <v>104</v>
      </c>
      <c r="L839" t="s">
        <v>105</v>
      </c>
      <c r="M839">
        <v>599.83333333333326</v>
      </c>
      <c r="N839">
        <v>322</v>
      </c>
      <c r="O839">
        <v>0</v>
      </c>
      <c r="P839">
        <v>444</v>
      </c>
      <c r="Q839">
        <v>6354</v>
      </c>
      <c r="R839">
        <v>11482.5</v>
      </c>
      <c r="S839">
        <v>2010</v>
      </c>
      <c r="T839">
        <v>2347</v>
      </c>
      <c r="U839">
        <v>364</v>
      </c>
      <c r="V839">
        <v>1578</v>
      </c>
      <c r="W839">
        <v>2392.25</v>
      </c>
      <c r="X839">
        <v>3157</v>
      </c>
      <c r="Y839">
        <v>13290.75</v>
      </c>
      <c r="Z839">
        <v>4412</v>
      </c>
      <c r="AA839">
        <v>4804</v>
      </c>
      <c r="AB839">
        <v>6528.5</v>
      </c>
      <c r="AC839">
        <v>1942.5</v>
      </c>
      <c r="AD839">
        <v>5468</v>
      </c>
      <c r="AE839">
        <v>3285.833333333333</v>
      </c>
      <c r="AF839">
        <v>6101.6666666666661</v>
      </c>
      <c r="AG839">
        <v>205</v>
      </c>
      <c r="AH839">
        <v>3119.5</v>
      </c>
      <c r="AI839">
        <v>97.166666666666657</v>
      </c>
      <c r="AJ839">
        <v>162</v>
      </c>
      <c r="AK839">
        <v>51</v>
      </c>
      <c r="AL839">
        <v>314.5</v>
      </c>
      <c r="AM839">
        <v>945.5</v>
      </c>
      <c r="AN839">
        <v>1140.8333333333335</v>
      </c>
      <c r="AO839">
        <v>2179</v>
      </c>
      <c r="AP839">
        <v>382</v>
      </c>
      <c r="AQ839">
        <v>489.5</v>
      </c>
      <c r="AR839">
        <v>0</v>
      </c>
      <c r="AS839">
        <v>0</v>
      </c>
      <c r="AT839">
        <v>28</v>
      </c>
      <c r="AU839">
        <v>0</v>
      </c>
      <c r="AV839">
        <v>270</v>
      </c>
      <c r="AW839">
        <v>0</v>
      </c>
      <c r="AX839">
        <v>64.75</v>
      </c>
      <c r="AY839">
        <v>0</v>
      </c>
      <c r="AZ839">
        <v>1356</v>
      </c>
      <c r="BA839">
        <v>0</v>
      </c>
      <c r="BB839">
        <v>0</v>
      </c>
      <c r="BC839">
        <v>29.5</v>
      </c>
      <c r="BD839">
        <v>220.5</v>
      </c>
      <c r="BE839">
        <v>0</v>
      </c>
      <c r="BF839">
        <v>114</v>
      </c>
      <c r="BG839">
        <v>96</v>
      </c>
      <c r="BH839">
        <v>28</v>
      </c>
      <c r="BI839">
        <v>61</v>
      </c>
      <c r="BJ839">
        <v>64.5</v>
      </c>
      <c r="BK839">
        <v>146</v>
      </c>
      <c r="BL839">
        <v>5347</v>
      </c>
      <c r="BM839">
        <v>0</v>
      </c>
      <c r="BN839">
        <v>321</v>
      </c>
      <c r="BO839">
        <v>60</v>
      </c>
      <c r="BP839">
        <v>42.333333333333336</v>
      </c>
      <c r="BQ839">
        <v>8</v>
      </c>
      <c r="BR839">
        <v>48</v>
      </c>
      <c r="BS839">
        <v>2</v>
      </c>
      <c r="BT839">
        <v>1</v>
      </c>
      <c r="BU839">
        <v>0</v>
      </c>
      <c r="BV839">
        <v>52.5</v>
      </c>
      <c r="BW839">
        <v>309</v>
      </c>
      <c r="BX839">
        <v>0</v>
      </c>
      <c r="BY839">
        <v>94638.916666666657</v>
      </c>
    </row>
    <row r="840" spans="1:77" hidden="1" x14ac:dyDescent="0.25">
      <c r="A840" t="str">
        <f t="shared" si="26"/>
        <v>201282 ÖsszeszerelőkIMind (I1-I9) Iskola MIND</v>
      </c>
      <c r="B840" t="str">
        <f t="shared" si="27"/>
        <v>201282 ÖsszeszerelőkIMind (I1-I9) Iskola MIND</v>
      </c>
      <c r="C840">
        <v>6715</v>
      </c>
      <c r="D840" t="s">
        <v>168</v>
      </c>
      <c r="E840" t="s">
        <v>169</v>
      </c>
      <c r="F840" s="4" t="s">
        <v>171</v>
      </c>
      <c r="G840">
        <v>0</v>
      </c>
      <c r="H840" t="s">
        <v>167</v>
      </c>
      <c r="I840">
        <v>648</v>
      </c>
      <c r="J840">
        <v>37</v>
      </c>
      <c r="K840" t="s">
        <v>106</v>
      </c>
      <c r="L840" t="s">
        <v>142</v>
      </c>
      <c r="M840">
        <v>21.333333333333332</v>
      </c>
      <c r="N840">
        <v>0</v>
      </c>
      <c r="O840">
        <v>0</v>
      </c>
      <c r="P840">
        <v>0</v>
      </c>
      <c r="Q840">
        <v>2</v>
      </c>
      <c r="R840">
        <v>285</v>
      </c>
      <c r="S840">
        <v>24</v>
      </c>
      <c r="T840">
        <v>48</v>
      </c>
      <c r="U840">
        <v>0</v>
      </c>
      <c r="V840">
        <v>0</v>
      </c>
      <c r="W840">
        <v>1</v>
      </c>
      <c r="X840">
        <v>0</v>
      </c>
      <c r="Y840">
        <v>2556</v>
      </c>
      <c r="Z840">
        <v>1300</v>
      </c>
      <c r="AA840">
        <v>109</v>
      </c>
      <c r="AB840">
        <v>1275</v>
      </c>
      <c r="AC840">
        <v>19468.5</v>
      </c>
      <c r="AD840">
        <v>8209</v>
      </c>
      <c r="AE840">
        <v>4084</v>
      </c>
      <c r="AF840">
        <v>16790.166666666668</v>
      </c>
      <c r="AG840">
        <v>313</v>
      </c>
      <c r="AH840">
        <v>2222</v>
      </c>
      <c r="AI840">
        <v>11</v>
      </c>
      <c r="AJ840">
        <v>6</v>
      </c>
      <c r="AK840">
        <v>7</v>
      </c>
      <c r="AL840">
        <v>0</v>
      </c>
      <c r="AM840">
        <v>0</v>
      </c>
      <c r="AN840">
        <v>185</v>
      </c>
      <c r="AO840">
        <v>845</v>
      </c>
      <c r="AP840">
        <v>12</v>
      </c>
      <c r="AQ840">
        <v>0</v>
      </c>
      <c r="AR840">
        <v>0</v>
      </c>
      <c r="AS840">
        <v>0</v>
      </c>
      <c r="AT840">
        <v>0</v>
      </c>
      <c r="AU840">
        <v>0</v>
      </c>
      <c r="AV840">
        <v>0</v>
      </c>
      <c r="AW840">
        <v>0</v>
      </c>
      <c r="AX840">
        <v>0</v>
      </c>
      <c r="AY840">
        <v>0</v>
      </c>
      <c r="AZ840">
        <v>0</v>
      </c>
      <c r="BA840">
        <v>0</v>
      </c>
      <c r="BB840">
        <v>0</v>
      </c>
      <c r="BC840">
        <v>0</v>
      </c>
      <c r="BD840">
        <v>16.5</v>
      </c>
      <c r="BE840">
        <v>0</v>
      </c>
      <c r="BF840">
        <v>1048</v>
      </c>
      <c r="BG840">
        <v>204</v>
      </c>
      <c r="BH840">
        <v>0</v>
      </c>
      <c r="BI840">
        <v>0</v>
      </c>
      <c r="BJ840">
        <v>56</v>
      </c>
      <c r="BK840">
        <v>0</v>
      </c>
      <c r="BL840">
        <v>5626</v>
      </c>
      <c r="BM840">
        <v>0</v>
      </c>
      <c r="BN840">
        <v>1451</v>
      </c>
      <c r="BO840">
        <v>3</v>
      </c>
      <c r="BP840">
        <v>16</v>
      </c>
      <c r="BQ840">
        <v>0</v>
      </c>
      <c r="BR840">
        <v>2</v>
      </c>
      <c r="BS840">
        <v>0</v>
      </c>
      <c r="BT840">
        <v>0</v>
      </c>
      <c r="BU840">
        <v>0</v>
      </c>
      <c r="BV840">
        <v>0</v>
      </c>
      <c r="BW840">
        <v>0</v>
      </c>
      <c r="BX840">
        <v>0</v>
      </c>
      <c r="BY840">
        <v>66196.5</v>
      </c>
    </row>
    <row r="841" spans="1:77" hidden="1" x14ac:dyDescent="0.25">
      <c r="A841" t="str">
        <f t="shared" si="26"/>
        <v>201283 Helyhez kötött gépek kezelőiIMind (I1-I9) Iskola MIND</v>
      </c>
      <c r="B841" t="str">
        <f t="shared" si="27"/>
        <v>201283 Helyhez kötött gépek kezelőiIMind (I1-I9) Iskola MIND</v>
      </c>
      <c r="C841">
        <v>6716</v>
      </c>
      <c r="D841" t="s">
        <v>168</v>
      </c>
      <c r="E841" t="s">
        <v>169</v>
      </c>
      <c r="F841" s="4" t="s">
        <v>171</v>
      </c>
      <c r="G841">
        <v>0</v>
      </c>
      <c r="H841" t="s">
        <v>167</v>
      </c>
      <c r="I841">
        <v>649</v>
      </c>
      <c r="J841">
        <v>38</v>
      </c>
      <c r="K841" t="s">
        <v>107</v>
      </c>
      <c r="L841" t="s">
        <v>143</v>
      </c>
      <c r="M841">
        <v>343.5</v>
      </c>
      <c r="N841">
        <v>34</v>
      </c>
      <c r="O841">
        <v>34</v>
      </c>
      <c r="P841">
        <v>1557.5</v>
      </c>
      <c r="Q841">
        <v>1788.5</v>
      </c>
      <c r="R841">
        <v>48</v>
      </c>
      <c r="S841">
        <v>59</v>
      </c>
      <c r="T841">
        <v>378</v>
      </c>
      <c r="U841">
        <v>136</v>
      </c>
      <c r="V841">
        <v>888</v>
      </c>
      <c r="W841">
        <v>377</v>
      </c>
      <c r="X841">
        <v>671</v>
      </c>
      <c r="Y841">
        <v>308.5</v>
      </c>
      <c r="Z841">
        <v>313</v>
      </c>
      <c r="AA841">
        <v>437</v>
      </c>
      <c r="AB841">
        <v>693</v>
      </c>
      <c r="AC841">
        <v>1250</v>
      </c>
      <c r="AD841">
        <v>323</v>
      </c>
      <c r="AE841">
        <v>511</v>
      </c>
      <c r="AF841">
        <v>173</v>
      </c>
      <c r="AG841">
        <v>59</v>
      </c>
      <c r="AH841">
        <v>190</v>
      </c>
      <c r="AI841">
        <v>86</v>
      </c>
      <c r="AJ841">
        <v>5201</v>
      </c>
      <c r="AK841">
        <v>3297.5</v>
      </c>
      <c r="AL841">
        <v>928.5</v>
      </c>
      <c r="AM841">
        <v>1151.5</v>
      </c>
      <c r="AN841">
        <v>76</v>
      </c>
      <c r="AO841">
        <v>921</v>
      </c>
      <c r="AP841">
        <v>217</v>
      </c>
      <c r="AQ841">
        <v>337.5</v>
      </c>
      <c r="AR841">
        <v>7</v>
      </c>
      <c r="AS841">
        <v>0</v>
      </c>
      <c r="AT841">
        <v>345</v>
      </c>
      <c r="AU841">
        <v>21</v>
      </c>
      <c r="AV841">
        <v>183</v>
      </c>
      <c r="AW841">
        <v>0</v>
      </c>
      <c r="AX841">
        <v>279</v>
      </c>
      <c r="AY841">
        <v>18</v>
      </c>
      <c r="AZ841">
        <v>0</v>
      </c>
      <c r="BA841">
        <v>4</v>
      </c>
      <c r="BB841">
        <v>0</v>
      </c>
      <c r="BC841">
        <v>0</v>
      </c>
      <c r="BD841">
        <v>215</v>
      </c>
      <c r="BE841">
        <v>0</v>
      </c>
      <c r="BF841">
        <v>62</v>
      </c>
      <c r="BG841">
        <v>170</v>
      </c>
      <c r="BH841">
        <v>2</v>
      </c>
      <c r="BI841">
        <v>0</v>
      </c>
      <c r="BJ841">
        <v>0</v>
      </c>
      <c r="BK841">
        <v>28.5</v>
      </c>
      <c r="BL841">
        <v>972</v>
      </c>
      <c r="BM841">
        <v>0</v>
      </c>
      <c r="BN841">
        <v>708</v>
      </c>
      <c r="BO841">
        <v>2092</v>
      </c>
      <c r="BP841">
        <v>1008.75</v>
      </c>
      <c r="BQ841">
        <v>410</v>
      </c>
      <c r="BR841">
        <v>302</v>
      </c>
      <c r="BS841">
        <v>87</v>
      </c>
      <c r="BT841">
        <v>275</v>
      </c>
      <c r="BU841">
        <v>0</v>
      </c>
      <c r="BV841">
        <v>0</v>
      </c>
      <c r="BW841">
        <v>979</v>
      </c>
      <c r="BX841">
        <v>0</v>
      </c>
      <c r="BY841">
        <v>30956.25</v>
      </c>
    </row>
    <row r="842" spans="1:77" hidden="1" x14ac:dyDescent="0.25">
      <c r="A842" t="str">
        <f t="shared" si="26"/>
        <v>201284 Járművezetők és mobil gépek kezelőiIMind (I1-I9) Iskola MIND</v>
      </c>
      <c r="B842" t="str">
        <f t="shared" si="27"/>
        <v>201284 Járművezetők és mobil gépek kezelőiIMind (I1-I9) Iskola MIND</v>
      </c>
      <c r="C842">
        <v>6717</v>
      </c>
      <c r="D842" t="s">
        <v>168</v>
      </c>
      <c r="E842" t="s">
        <v>169</v>
      </c>
      <c r="F842" s="4" t="s">
        <v>171</v>
      </c>
      <c r="G842">
        <v>0</v>
      </c>
      <c r="H842" t="s">
        <v>167</v>
      </c>
      <c r="I842">
        <v>650</v>
      </c>
      <c r="J842">
        <v>39</v>
      </c>
      <c r="K842" t="s">
        <v>144</v>
      </c>
      <c r="L842" t="s">
        <v>145</v>
      </c>
      <c r="M842">
        <v>13095.25</v>
      </c>
      <c r="N842">
        <v>1151</v>
      </c>
      <c r="O842">
        <v>183</v>
      </c>
      <c r="P842">
        <v>1647.5</v>
      </c>
      <c r="Q842">
        <v>5214.5</v>
      </c>
      <c r="R842">
        <v>320</v>
      </c>
      <c r="S842">
        <v>516.5</v>
      </c>
      <c r="T842">
        <v>360</v>
      </c>
      <c r="U842">
        <v>183.75</v>
      </c>
      <c r="V842">
        <v>232</v>
      </c>
      <c r="W842">
        <v>279</v>
      </c>
      <c r="X842">
        <v>354</v>
      </c>
      <c r="Y842">
        <v>1015</v>
      </c>
      <c r="Z842">
        <v>1481.5</v>
      </c>
      <c r="AA842">
        <v>1123</v>
      </c>
      <c r="AB842">
        <v>2213.5</v>
      </c>
      <c r="AC842">
        <v>626</v>
      </c>
      <c r="AD842">
        <v>593.5</v>
      </c>
      <c r="AE842">
        <v>771</v>
      </c>
      <c r="AF842">
        <v>888</v>
      </c>
      <c r="AG842">
        <v>267</v>
      </c>
      <c r="AH842">
        <v>468.5</v>
      </c>
      <c r="AI842">
        <v>126.5</v>
      </c>
      <c r="AJ842">
        <v>662</v>
      </c>
      <c r="AK842">
        <v>961</v>
      </c>
      <c r="AL842">
        <v>4446</v>
      </c>
      <c r="AM842">
        <v>10394.5</v>
      </c>
      <c r="AN842">
        <v>3377</v>
      </c>
      <c r="AO842">
        <v>11963.25</v>
      </c>
      <c r="AP842">
        <v>3507.5</v>
      </c>
      <c r="AQ842">
        <v>48978.5</v>
      </c>
      <c r="AR842">
        <v>1082.5</v>
      </c>
      <c r="AS842">
        <v>80</v>
      </c>
      <c r="AT842">
        <v>17592</v>
      </c>
      <c r="AU842">
        <v>2656</v>
      </c>
      <c r="AV842">
        <v>1182</v>
      </c>
      <c r="AW842">
        <v>57.5</v>
      </c>
      <c r="AX842">
        <v>147</v>
      </c>
      <c r="AY842">
        <v>140.5</v>
      </c>
      <c r="AZ842">
        <v>140</v>
      </c>
      <c r="BA842">
        <v>110</v>
      </c>
      <c r="BB842">
        <v>8</v>
      </c>
      <c r="BC842">
        <v>68</v>
      </c>
      <c r="BD842">
        <v>1337</v>
      </c>
      <c r="BE842">
        <v>0</v>
      </c>
      <c r="BF842">
        <v>407</v>
      </c>
      <c r="BG842">
        <v>197</v>
      </c>
      <c r="BH842">
        <v>65</v>
      </c>
      <c r="BI842">
        <v>7</v>
      </c>
      <c r="BJ842">
        <v>249</v>
      </c>
      <c r="BK842">
        <v>852</v>
      </c>
      <c r="BL842">
        <v>1024</v>
      </c>
      <c r="BM842">
        <v>24.5</v>
      </c>
      <c r="BN842">
        <v>1006.5</v>
      </c>
      <c r="BO842">
        <v>6368</v>
      </c>
      <c r="BP842">
        <v>629</v>
      </c>
      <c r="BQ842">
        <v>4474</v>
      </c>
      <c r="BR842">
        <v>865</v>
      </c>
      <c r="BS842">
        <v>395</v>
      </c>
      <c r="BT842">
        <v>65</v>
      </c>
      <c r="BU842">
        <v>82.75</v>
      </c>
      <c r="BV842">
        <v>32</v>
      </c>
      <c r="BW842">
        <v>410</v>
      </c>
      <c r="BX842">
        <v>0</v>
      </c>
      <c r="BY842">
        <v>159153</v>
      </c>
    </row>
    <row r="843" spans="1:77" hidden="1" x14ac:dyDescent="0.25">
      <c r="A843" t="str">
        <f t="shared" si="26"/>
        <v>201291 Takarítók és hasonló jellegű egyszerű foglalkozásokIMind (I1-I9) Iskola MIND</v>
      </c>
      <c r="B843" t="str">
        <f t="shared" si="27"/>
        <v>201291 Takarítók és hasonló jellegű egyszerű foglalkozásokIMind (I1-I9) Iskola MIND</v>
      </c>
      <c r="C843">
        <v>6718</v>
      </c>
      <c r="D843" t="s">
        <v>168</v>
      </c>
      <c r="E843" t="s">
        <v>169</v>
      </c>
      <c r="F843" s="4" t="s">
        <v>171</v>
      </c>
      <c r="G843">
        <v>0</v>
      </c>
      <c r="H843" t="s">
        <v>167</v>
      </c>
      <c r="I843">
        <v>651</v>
      </c>
      <c r="J843">
        <v>40</v>
      </c>
      <c r="K843" t="s">
        <v>108</v>
      </c>
      <c r="L843" t="s">
        <v>146</v>
      </c>
      <c r="M843">
        <v>1340</v>
      </c>
      <c r="N843">
        <v>107.5</v>
      </c>
      <c r="O843">
        <v>1</v>
      </c>
      <c r="P843">
        <v>91</v>
      </c>
      <c r="Q843">
        <v>1686.5</v>
      </c>
      <c r="R843">
        <v>740</v>
      </c>
      <c r="S843">
        <v>142</v>
      </c>
      <c r="T843">
        <v>152</v>
      </c>
      <c r="U843">
        <v>246</v>
      </c>
      <c r="V843">
        <v>16</v>
      </c>
      <c r="W843">
        <v>91</v>
      </c>
      <c r="X843">
        <v>159</v>
      </c>
      <c r="Y843">
        <v>373</v>
      </c>
      <c r="Z843">
        <v>288</v>
      </c>
      <c r="AA843">
        <v>97</v>
      </c>
      <c r="AB843">
        <v>461.5</v>
      </c>
      <c r="AC843">
        <v>186.5</v>
      </c>
      <c r="AD843">
        <v>180</v>
      </c>
      <c r="AE843">
        <v>287.5</v>
      </c>
      <c r="AF843">
        <v>349.5</v>
      </c>
      <c r="AG843">
        <v>57</v>
      </c>
      <c r="AH843">
        <v>277</v>
      </c>
      <c r="AI843">
        <v>282</v>
      </c>
      <c r="AJ843">
        <v>297</v>
      </c>
      <c r="AK843">
        <v>362</v>
      </c>
      <c r="AL843">
        <v>839</v>
      </c>
      <c r="AM843">
        <v>1640</v>
      </c>
      <c r="AN843">
        <v>2042</v>
      </c>
      <c r="AO843">
        <v>1931.5</v>
      </c>
      <c r="AP843">
        <v>4082.5</v>
      </c>
      <c r="AQ843">
        <v>1581.5</v>
      </c>
      <c r="AR843">
        <v>54</v>
      </c>
      <c r="AS843">
        <v>103</v>
      </c>
      <c r="AT843">
        <v>411.5</v>
      </c>
      <c r="AU843">
        <v>13</v>
      </c>
      <c r="AV843">
        <v>3734.5</v>
      </c>
      <c r="AW843">
        <v>12</v>
      </c>
      <c r="AX843">
        <v>151</v>
      </c>
      <c r="AY843">
        <v>62</v>
      </c>
      <c r="AZ843">
        <v>149.5</v>
      </c>
      <c r="BA843">
        <v>444</v>
      </c>
      <c r="BB843">
        <v>4</v>
      </c>
      <c r="BC843">
        <v>29</v>
      </c>
      <c r="BD843">
        <v>3061.25</v>
      </c>
      <c r="BE843">
        <v>0</v>
      </c>
      <c r="BF843">
        <v>668</v>
      </c>
      <c r="BG843">
        <v>503</v>
      </c>
      <c r="BH843">
        <v>150</v>
      </c>
      <c r="BI843">
        <v>84.5</v>
      </c>
      <c r="BJ843">
        <v>155</v>
      </c>
      <c r="BK843">
        <v>151</v>
      </c>
      <c r="BL843">
        <v>1166</v>
      </c>
      <c r="BM843">
        <v>48</v>
      </c>
      <c r="BN843">
        <v>12743.5</v>
      </c>
      <c r="BO843">
        <v>24089</v>
      </c>
      <c r="BP843">
        <v>16030.25</v>
      </c>
      <c r="BQ843">
        <v>7216.5</v>
      </c>
      <c r="BR843">
        <v>6273</v>
      </c>
      <c r="BS843">
        <v>1104</v>
      </c>
      <c r="BT843">
        <v>1150.25</v>
      </c>
      <c r="BU843">
        <v>280</v>
      </c>
      <c r="BV843">
        <v>59.5</v>
      </c>
      <c r="BW843">
        <v>1664.5</v>
      </c>
      <c r="BX843">
        <v>0</v>
      </c>
      <c r="BY843">
        <v>102151.25</v>
      </c>
    </row>
    <row r="844" spans="1:77" hidden="1" x14ac:dyDescent="0.25">
      <c r="A844" t="str">
        <f t="shared" si="26"/>
        <v>201292 Egyszerű szolgáltatási, szállítási és hasonló foglalkozásokIMind (I1-I9) Iskola MIND</v>
      </c>
      <c r="B844" t="str">
        <f t="shared" si="27"/>
        <v>201292 Egyszerű szolgáltatási, szállítási és hasonló foglalkozásokIMind (I1-I9) Iskola MIND</v>
      </c>
      <c r="C844">
        <v>6719</v>
      </c>
      <c r="D844" t="s">
        <v>168</v>
      </c>
      <c r="E844" t="s">
        <v>169</v>
      </c>
      <c r="F844" s="4" t="s">
        <v>171</v>
      </c>
      <c r="G844">
        <v>0</v>
      </c>
      <c r="H844" t="s">
        <v>167</v>
      </c>
      <c r="I844">
        <v>652</v>
      </c>
      <c r="J844">
        <v>41</v>
      </c>
      <c r="K844" t="s">
        <v>109</v>
      </c>
      <c r="L844" t="s">
        <v>147</v>
      </c>
      <c r="M844">
        <v>4457.916666666667</v>
      </c>
      <c r="N844">
        <v>754.33333333333326</v>
      </c>
      <c r="O844">
        <v>294.33333333333337</v>
      </c>
      <c r="P844">
        <v>472.83333333333331</v>
      </c>
      <c r="Q844">
        <v>8661</v>
      </c>
      <c r="R844">
        <v>3027.8333333333335</v>
      </c>
      <c r="S844">
        <v>944.66666666666674</v>
      </c>
      <c r="T844">
        <v>845</v>
      </c>
      <c r="U844">
        <v>1367.4166666666667</v>
      </c>
      <c r="V844">
        <v>25</v>
      </c>
      <c r="W844">
        <v>586.16666666666674</v>
      </c>
      <c r="X844">
        <v>743</v>
      </c>
      <c r="Y844">
        <v>2307.5</v>
      </c>
      <c r="Z844">
        <v>1506.8333333333335</v>
      </c>
      <c r="AA844">
        <v>524.16666666666663</v>
      </c>
      <c r="AB844">
        <v>1799</v>
      </c>
      <c r="AC844">
        <v>1404</v>
      </c>
      <c r="AD844">
        <v>1981.5</v>
      </c>
      <c r="AE844">
        <v>1465.6666666666667</v>
      </c>
      <c r="AF844">
        <v>1877.1666666666665</v>
      </c>
      <c r="AG844">
        <v>84</v>
      </c>
      <c r="AH844">
        <v>2426.8333333333335</v>
      </c>
      <c r="AI844">
        <v>224</v>
      </c>
      <c r="AJ844">
        <v>866.5</v>
      </c>
      <c r="AK844">
        <v>1672.5</v>
      </c>
      <c r="AL844">
        <v>5114.5</v>
      </c>
      <c r="AM844">
        <v>8412.0833333333339</v>
      </c>
      <c r="AN844">
        <v>3067.333333333333</v>
      </c>
      <c r="AO844">
        <v>15470.416666666666</v>
      </c>
      <c r="AP844">
        <v>15759.666666666664</v>
      </c>
      <c r="AQ844">
        <v>2191.166666666667</v>
      </c>
      <c r="AR844">
        <v>121</v>
      </c>
      <c r="AS844">
        <v>27</v>
      </c>
      <c r="AT844">
        <v>4588.5</v>
      </c>
      <c r="AU844">
        <v>779.5</v>
      </c>
      <c r="AV844">
        <v>16206.166666666666</v>
      </c>
      <c r="AW844">
        <v>136</v>
      </c>
      <c r="AX844">
        <v>95</v>
      </c>
      <c r="AY844">
        <v>89.333333333333343</v>
      </c>
      <c r="AZ844">
        <v>616.66666666666674</v>
      </c>
      <c r="BA844">
        <v>118</v>
      </c>
      <c r="BB844">
        <v>0</v>
      </c>
      <c r="BC844">
        <v>95</v>
      </c>
      <c r="BD844">
        <v>3345.25</v>
      </c>
      <c r="BE844">
        <v>0</v>
      </c>
      <c r="BF844">
        <v>878</v>
      </c>
      <c r="BG844">
        <v>139</v>
      </c>
      <c r="BH844">
        <v>348</v>
      </c>
      <c r="BI844">
        <v>637</v>
      </c>
      <c r="BJ844">
        <v>250.5</v>
      </c>
      <c r="BK844">
        <v>386.5</v>
      </c>
      <c r="BL844">
        <v>4140</v>
      </c>
      <c r="BM844">
        <v>57.5</v>
      </c>
      <c r="BN844">
        <v>3891.6666666666665</v>
      </c>
      <c r="BO844">
        <v>62556</v>
      </c>
      <c r="BP844">
        <v>12245.25</v>
      </c>
      <c r="BQ844">
        <v>4101.3333333333339</v>
      </c>
      <c r="BR844">
        <v>5089.333333333333</v>
      </c>
      <c r="BS844">
        <v>2017.5</v>
      </c>
      <c r="BT844">
        <v>571.16666666666663</v>
      </c>
      <c r="BU844">
        <v>285.33333333333331</v>
      </c>
      <c r="BV844">
        <v>224.16666666666666</v>
      </c>
      <c r="BW844">
        <v>708.83333333333337</v>
      </c>
      <c r="BX844">
        <v>0</v>
      </c>
      <c r="BY844">
        <v>215078.83333333337</v>
      </c>
    </row>
    <row r="845" spans="1:77" hidden="1" x14ac:dyDescent="0.25">
      <c r="A845" t="str">
        <f t="shared" si="26"/>
        <v>201293 Egyszerű ipari, építőipari, mezőgazdasági foglalkozásokIMind (I1-I9) Iskola MIND</v>
      </c>
      <c r="B845" t="str">
        <f t="shared" si="27"/>
        <v>201293 Egyszerű ipari, építőipari, mezőgazdasági foglalkozásokIMind (I1-I9) Iskola MIND</v>
      </c>
      <c r="C845">
        <v>6720</v>
      </c>
      <c r="D845" t="s">
        <v>168</v>
      </c>
      <c r="E845" t="s">
        <v>169</v>
      </c>
      <c r="F845" s="4" t="s">
        <v>171</v>
      </c>
      <c r="G845">
        <v>0</v>
      </c>
      <c r="H845" t="s">
        <v>167</v>
      </c>
      <c r="I845">
        <v>653</v>
      </c>
      <c r="J845">
        <v>42</v>
      </c>
      <c r="K845" t="s">
        <v>148</v>
      </c>
      <c r="L845" t="s">
        <v>149</v>
      </c>
      <c r="M845">
        <v>5413.333333333333</v>
      </c>
      <c r="N845">
        <v>3330.1666666666665</v>
      </c>
      <c r="O845">
        <v>279.66666666666663</v>
      </c>
      <c r="P845">
        <v>188.66666666666669</v>
      </c>
      <c r="Q845">
        <v>7260</v>
      </c>
      <c r="R845">
        <v>1297.5</v>
      </c>
      <c r="S845">
        <v>853.33333333333326</v>
      </c>
      <c r="T845">
        <v>1895</v>
      </c>
      <c r="U845">
        <v>385.33333333333331</v>
      </c>
      <c r="V845">
        <v>20</v>
      </c>
      <c r="W845">
        <v>290.33333333333331</v>
      </c>
      <c r="X845">
        <v>96</v>
      </c>
      <c r="Y845">
        <v>2383.5</v>
      </c>
      <c r="Z845">
        <v>1605.6666666666665</v>
      </c>
      <c r="AA845">
        <v>652.33333333333337</v>
      </c>
      <c r="AB845">
        <v>2761</v>
      </c>
      <c r="AC845">
        <v>1105</v>
      </c>
      <c r="AD845">
        <v>1565</v>
      </c>
      <c r="AE845">
        <v>1755.8333333333333</v>
      </c>
      <c r="AF845">
        <v>1318.8333333333333</v>
      </c>
      <c r="AG845">
        <v>254</v>
      </c>
      <c r="AH845">
        <v>3099.6666666666661</v>
      </c>
      <c r="AI845">
        <v>260</v>
      </c>
      <c r="AJ845">
        <v>39</v>
      </c>
      <c r="AK845">
        <v>119</v>
      </c>
      <c r="AL845">
        <v>574.5</v>
      </c>
      <c r="AM845">
        <v>20448.333333333332</v>
      </c>
      <c r="AN845">
        <v>976.66666666666663</v>
      </c>
      <c r="AO845">
        <v>2770.833333333333</v>
      </c>
      <c r="AP845">
        <v>880.33333333333326</v>
      </c>
      <c r="AQ845">
        <v>302.33333333333331</v>
      </c>
      <c r="AR845">
        <v>0</v>
      </c>
      <c r="AS845">
        <v>0</v>
      </c>
      <c r="AT845">
        <v>853</v>
      </c>
      <c r="AU845">
        <v>0</v>
      </c>
      <c r="AV845">
        <v>234.83333333333334</v>
      </c>
      <c r="AW845">
        <v>52</v>
      </c>
      <c r="AX845">
        <v>0</v>
      </c>
      <c r="AY845">
        <v>28.666666666666664</v>
      </c>
      <c r="AZ845">
        <v>197.83333333333331</v>
      </c>
      <c r="BA845">
        <v>1</v>
      </c>
      <c r="BB845">
        <v>0</v>
      </c>
      <c r="BC845">
        <v>0</v>
      </c>
      <c r="BD845">
        <v>2157.5</v>
      </c>
      <c r="BE845">
        <v>0</v>
      </c>
      <c r="BF845">
        <v>6</v>
      </c>
      <c r="BG845">
        <v>276</v>
      </c>
      <c r="BH845">
        <v>251</v>
      </c>
      <c r="BI845">
        <v>0</v>
      </c>
      <c r="BJ845">
        <v>0</v>
      </c>
      <c r="BK845">
        <v>197.5</v>
      </c>
      <c r="BL845">
        <v>2462.5</v>
      </c>
      <c r="BM845">
        <v>26</v>
      </c>
      <c r="BN845">
        <v>1640.3333333333333</v>
      </c>
      <c r="BO845">
        <v>17743</v>
      </c>
      <c r="BP845">
        <v>218.49999999999997</v>
      </c>
      <c r="BQ845">
        <v>92.666666666666657</v>
      </c>
      <c r="BR845">
        <v>1584.6666666666667</v>
      </c>
      <c r="BS845">
        <v>176</v>
      </c>
      <c r="BT845">
        <v>184.33333333333334</v>
      </c>
      <c r="BU845">
        <v>111.66666666666666</v>
      </c>
      <c r="BV845">
        <v>14.333333333333332</v>
      </c>
      <c r="BW845">
        <v>274.66666666666669</v>
      </c>
      <c r="BX845">
        <v>0</v>
      </c>
      <c r="BY845">
        <v>92965.166666666672</v>
      </c>
    </row>
    <row r="846" spans="1:77" hidden="1" x14ac:dyDescent="0.25">
      <c r="A846" t="str">
        <f t="shared" si="26"/>
        <v>201401 Fegyveres szervek felsőfokú képesítést igénylő foglalkozásaiI1 Általános Iskola 0-7 osztály</v>
      </c>
      <c r="B846" t="str">
        <f t="shared" si="27"/>
        <v>201401 Fegyveres szervek felsőfokú képesítést igénylő foglalkozásaiI1 Általános Iskola 0-7 osztály</v>
      </c>
      <c r="C846">
        <v>622</v>
      </c>
      <c r="D846" t="s">
        <v>168</v>
      </c>
      <c r="E846" t="s">
        <v>169</v>
      </c>
      <c r="F846" s="4" t="s">
        <v>172</v>
      </c>
      <c r="G846">
        <v>0</v>
      </c>
      <c r="H846" t="s">
        <v>157</v>
      </c>
      <c r="I846">
        <v>612</v>
      </c>
      <c r="J846">
        <v>1</v>
      </c>
      <c r="K846" t="s">
        <v>65</v>
      </c>
      <c r="L846" t="s">
        <v>66</v>
      </c>
      <c r="M846">
        <v>0</v>
      </c>
      <c r="N846">
        <v>0</v>
      </c>
      <c r="O846">
        <v>0</v>
      </c>
      <c r="P846">
        <v>0</v>
      </c>
      <c r="Q846">
        <v>0</v>
      </c>
      <c r="R846">
        <v>0</v>
      </c>
      <c r="S846">
        <v>0</v>
      </c>
      <c r="T846">
        <v>0</v>
      </c>
      <c r="U846">
        <v>0</v>
      </c>
      <c r="V846">
        <v>0</v>
      </c>
      <c r="W846">
        <v>0</v>
      </c>
      <c r="X846">
        <v>0</v>
      </c>
      <c r="Y846">
        <v>0</v>
      </c>
      <c r="Z846">
        <v>0</v>
      </c>
      <c r="AA846">
        <v>0</v>
      </c>
      <c r="AB846">
        <v>0</v>
      </c>
      <c r="AC846">
        <v>0</v>
      </c>
      <c r="AD846">
        <v>0</v>
      </c>
      <c r="AE846">
        <v>0</v>
      </c>
      <c r="AF846">
        <v>0</v>
      </c>
      <c r="AG846">
        <v>0</v>
      </c>
      <c r="AH846">
        <v>0</v>
      </c>
      <c r="AI846">
        <v>0</v>
      </c>
      <c r="AJ846">
        <v>0</v>
      </c>
      <c r="AK846">
        <v>0</v>
      </c>
      <c r="AL846">
        <v>0</v>
      </c>
      <c r="AM846">
        <v>0</v>
      </c>
      <c r="AN846">
        <v>0</v>
      </c>
      <c r="AO846">
        <v>0</v>
      </c>
      <c r="AP846">
        <v>0</v>
      </c>
      <c r="AQ846">
        <v>0</v>
      </c>
      <c r="AR846">
        <v>0</v>
      </c>
      <c r="AS846">
        <v>0</v>
      </c>
      <c r="AT846">
        <v>0</v>
      </c>
      <c r="AU846">
        <v>0</v>
      </c>
      <c r="AV846">
        <v>0</v>
      </c>
      <c r="AW846">
        <v>0</v>
      </c>
      <c r="AX846">
        <v>0</v>
      </c>
      <c r="AY846">
        <v>0</v>
      </c>
      <c r="AZ846">
        <v>0</v>
      </c>
      <c r="BA846">
        <v>0</v>
      </c>
      <c r="BB846">
        <v>0</v>
      </c>
      <c r="BC846">
        <v>0</v>
      </c>
      <c r="BD846">
        <v>0</v>
      </c>
      <c r="BE846">
        <v>0</v>
      </c>
      <c r="BF846">
        <v>0</v>
      </c>
      <c r="BG846">
        <v>0</v>
      </c>
      <c r="BH846">
        <v>0</v>
      </c>
      <c r="BI846">
        <v>0</v>
      </c>
      <c r="BJ846">
        <v>0</v>
      </c>
      <c r="BK846">
        <v>0</v>
      </c>
      <c r="BL846">
        <v>0</v>
      </c>
      <c r="BM846">
        <v>0</v>
      </c>
      <c r="BN846">
        <v>0</v>
      </c>
      <c r="BO846">
        <v>0</v>
      </c>
      <c r="BP846">
        <v>0</v>
      </c>
      <c r="BQ846">
        <v>0</v>
      </c>
      <c r="BR846">
        <v>0</v>
      </c>
      <c r="BS846">
        <v>0</v>
      </c>
      <c r="BT846">
        <v>0</v>
      </c>
      <c r="BU846">
        <v>0</v>
      </c>
      <c r="BV846">
        <v>0</v>
      </c>
      <c r="BW846">
        <v>0</v>
      </c>
      <c r="BX846">
        <v>0</v>
      </c>
      <c r="BY846">
        <v>0</v>
      </c>
    </row>
    <row r="847" spans="1:77" hidden="1" x14ac:dyDescent="0.25">
      <c r="A847" t="str">
        <f t="shared" si="26"/>
        <v>201402 Fegyveres szervek középfokú képesítést igénylő foglalkozásaiI1 Általános Iskola 0-7 osztály</v>
      </c>
      <c r="B847" t="str">
        <f t="shared" si="27"/>
        <v>201402 Fegyveres szervek középfokú képesítést igénylő foglalkozásaiI1 Általános Iskola 0-7 osztály</v>
      </c>
      <c r="C847">
        <v>623</v>
      </c>
      <c r="D847" t="s">
        <v>168</v>
      </c>
      <c r="E847" t="s">
        <v>169</v>
      </c>
      <c r="F847" s="4" t="s">
        <v>172</v>
      </c>
      <c r="G847">
        <v>0</v>
      </c>
      <c r="H847" t="s">
        <v>157</v>
      </c>
      <c r="I847">
        <v>613</v>
      </c>
      <c r="J847">
        <v>2</v>
      </c>
      <c r="K847" t="s">
        <v>67</v>
      </c>
      <c r="L847" t="s">
        <v>68</v>
      </c>
      <c r="M847">
        <v>0</v>
      </c>
      <c r="N847">
        <v>0</v>
      </c>
      <c r="O847">
        <v>0</v>
      </c>
      <c r="P847">
        <v>0</v>
      </c>
      <c r="Q847">
        <v>0</v>
      </c>
      <c r="R847">
        <v>0</v>
      </c>
      <c r="S847">
        <v>0</v>
      </c>
      <c r="T847">
        <v>0</v>
      </c>
      <c r="U847">
        <v>0</v>
      </c>
      <c r="V847">
        <v>0</v>
      </c>
      <c r="W847">
        <v>0</v>
      </c>
      <c r="X847">
        <v>0</v>
      </c>
      <c r="Y847">
        <v>0</v>
      </c>
      <c r="Z847">
        <v>0</v>
      </c>
      <c r="AA847">
        <v>0</v>
      </c>
      <c r="AB847">
        <v>0</v>
      </c>
      <c r="AC847">
        <v>0</v>
      </c>
      <c r="AD847">
        <v>0</v>
      </c>
      <c r="AE847">
        <v>0</v>
      </c>
      <c r="AF847">
        <v>0</v>
      </c>
      <c r="AG847">
        <v>0</v>
      </c>
      <c r="AH847">
        <v>0</v>
      </c>
      <c r="AI847">
        <v>0</v>
      </c>
      <c r="AJ847">
        <v>0</v>
      </c>
      <c r="AK847">
        <v>0</v>
      </c>
      <c r="AL847">
        <v>0</v>
      </c>
      <c r="AM847">
        <v>0</v>
      </c>
      <c r="AN847">
        <v>0</v>
      </c>
      <c r="AO847">
        <v>0</v>
      </c>
      <c r="AP847">
        <v>0</v>
      </c>
      <c r="AQ847">
        <v>0</v>
      </c>
      <c r="AR847">
        <v>0</v>
      </c>
      <c r="AS847">
        <v>0</v>
      </c>
      <c r="AT847">
        <v>0</v>
      </c>
      <c r="AU847">
        <v>0</v>
      </c>
      <c r="AV847">
        <v>0</v>
      </c>
      <c r="AW847">
        <v>0</v>
      </c>
      <c r="AX847">
        <v>0</v>
      </c>
      <c r="AY847">
        <v>0</v>
      </c>
      <c r="AZ847">
        <v>0</v>
      </c>
      <c r="BA847">
        <v>0</v>
      </c>
      <c r="BB847">
        <v>0</v>
      </c>
      <c r="BC847">
        <v>0</v>
      </c>
      <c r="BD847">
        <v>0</v>
      </c>
      <c r="BE847">
        <v>0</v>
      </c>
      <c r="BF847">
        <v>0</v>
      </c>
      <c r="BG847">
        <v>0</v>
      </c>
      <c r="BH847">
        <v>0</v>
      </c>
      <c r="BI847">
        <v>0</v>
      </c>
      <c r="BJ847">
        <v>0</v>
      </c>
      <c r="BK847">
        <v>0</v>
      </c>
      <c r="BL847">
        <v>0</v>
      </c>
      <c r="BM847">
        <v>0</v>
      </c>
      <c r="BN847">
        <v>0</v>
      </c>
      <c r="BO847">
        <v>0</v>
      </c>
      <c r="BP847">
        <v>0</v>
      </c>
      <c r="BQ847">
        <v>0</v>
      </c>
      <c r="BR847">
        <v>0</v>
      </c>
      <c r="BS847">
        <v>0</v>
      </c>
      <c r="BT847">
        <v>0</v>
      </c>
      <c r="BU847">
        <v>0</v>
      </c>
      <c r="BV847">
        <v>0</v>
      </c>
      <c r="BW847">
        <v>0</v>
      </c>
      <c r="BX847">
        <v>0</v>
      </c>
      <c r="BY847">
        <v>0</v>
      </c>
    </row>
    <row r="848" spans="1:77" hidden="1" x14ac:dyDescent="0.25">
      <c r="A848" t="str">
        <f t="shared" si="26"/>
        <v>201403 Fegyveres szervek középfokú képesítést nem igénylő foglalkozásaiI1 Általános Iskola 0-7 osztály</v>
      </c>
      <c r="B848" t="str">
        <f t="shared" si="27"/>
        <v>201403 Fegyveres szervek középfokú képesítést nem igénylő foglalkozásaiI1 Általános Iskola 0-7 osztály</v>
      </c>
      <c r="C848">
        <v>624</v>
      </c>
      <c r="D848" t="s">
        <v>168</v>
      </c>
      <c r="E848" t="s">
        <v>169</v>
      </c>
      <c r="F848" s="4" t="s">
        <v>172</v>
      </c>
      <c r="G848">
        <v>0</v>
      </c>
      <c r="H848" t="s">
        <v>157</v>
      </c>
      <c r="I848">
        <v>614</v>
      </c>
      <c r="J848">
        <v>3</v>
      </c>
      <c r="K848" t="s">
        <v>69</v>
      </c>
      <c r="L848" t="s">
        <v>70</v>
      </c>
      <c r="M848">
        <v>0</v>
      </c>
      <c r="N848">
        <v>0</v>
      </c>
      <c r="O848">
        <v>0</v>
      </c>
      <c r="P848">
        <v>0</v>
      </c>
      <c r="Q848">
        <v>0</v>
      </c>
      <c r="R848">
        <v>0</v>
      </c>
      <c r="S848">
        <v>0</v>
      </c>
      <c r="T848">
        <v>0</v>
      </c>
      <c r="U848">
        <v>0</v>
      </c>
      <c r="V848">
        <v>0</v>
      </c>
      <c r="W848">
        <v>0</v>
      </c>
      <c r="X848">
        <v>0</v>
      </c>
      <c r="Y848">
        <v>0</v>
      </c>
      <c r="Z848">
        <v>0</v>
      </c>
      <c r="AA848">
        <v>0</v>
      </c>
      <c r="AB848">
        <v>0</v>
      </c>
      <c r="AC848">
        <v>0</v>
      </c>
      <c r="AD848">
        <v>0</v>
      </c>
      <c r="AE848">
        <v>0</v>
      </c>
      <c r="AF848">
        <v>0</v>
      </c>
      <c r="AG848">
        <v>0</v>
      </c>
      <c r="AH848">
        <v>0</v>
      </c>
      <c r="AI848">
        <v>0</v>
      </c>
      <c r="AJ848">
        <v>0</v>
      </c>
      <c r="AK848">
        <v>0</v>
      </c>
      <c r="AL848">
        <v>0</v>
      </c>
      <c r="AM848">
        <v>0</v>
      </c>
      <c r="AN848">
        <v>0</v>
      </c>
      <c r="AO848">
        <v>0</v>
      </c>
      <c r="AP848">
        <v>0</v>
      </c>
      <c r="AQ848">
        <v>0</v>
      </c>
      <c r="AR848">
        <v>0</v>
      </c>
      <c r="AS848">
        <v>0</v>
      </c>
      <c r="AT848">
        <v>0</v>
      </c>
      <c r="AU848">
        <v>0</v>
      </c>
      <c r="AV848">
        <v>0</v>
      </c>
      <c r="AW848">
        <v>0</v>
      </c>
      <c r="AX848">
        <v>0</v>
      </c>
      <c r="AY848">
        <v>0</v>
      </c>
      <c r="AZ848">
        <v>0</v>
      </c>
      <c r="BA848">
        <v>0</v>
      </c>
      <c r="BB848">
        <v>0</v>
      </c>
      <c r="BC848">
        <v>0</v>
      </c>
      <c r="BD848">
        <v>0</v>
      </c>
      <c r="BE848">
        <v>0</v>
      </c>
      <c r="BF848">
        <v>0</v>
      </c>
      <c r="BG848">
        <v>0</v>
      </c>
      <c r="BH848">
        <v>0</v>
      </c>
      <c r="BI848">
        <v>0</v>
      </c>
      <c r="BJ848">
        <v>0</v>
      </c>
      <c r="BK848">
        <v>0</v>
      </c>
      <c r="BL848">
        <v>0</v>
      </c>
      <c r="BM848">
        <v>0</v>
      </c>
      <c r="BN848">
        <v>0</v>
      </c>
      <c r="BO848">
        <v>0</v>
      </c>
      <c r="BP848">
        <v>0</v>
      </c>
      <c r="BQ848">
        <v>0</v>
      </c>
      <c r="BR848">
        <v>0</v>
      </c>
      <c r="BS848">
        <v>0</v>
      </c>
      <c r="BT848">
        <v>0</v>
      </c>
      <c r="BU848">
        <v>0</v>
      </c>
      <c r="BV848">
        <v>0</v>
      </c>
      <c r="BW848">
        <v>0</v>
      </c>
      <c r="BX848">
        <v>0</v>
      </c>
      <c r="BY848">
        <v>0</v>
      </c>
    </row>
    <row r="849" spans="1:77" hidden="1" x14ac:dyDescent="0.25">
      <c r="A849" t="str">
        <f t="shared" si="26"/>
        <v>201411 Törvényhozók, igazgatási és érdek-képviseleti vezetőkI1 Általános Iskola 0-7 osztály</v>
      </c>
      <c r="B849" t="str">
        <f t="shared" si="27"/>
        <v>201411 Törvényhozók, igazgatási és érdek-képviseleti vezetőkI1 Általános Iskola 0-7 osztály</v>
      </c>
      <c r="C849">
        <v>625</v>
      </c>
      <c r="D849" t="s">
        <v>168</v>
      </c>
      <c r="E849" t="s">
        <v>169</v>
      </c>
      <c r="F849" s="4" t="s">
        <v>172</v>
      </c>
      <c r="G849">
        <v>0</v>
      </c>
      <c r="H849" t="s">
        <v>157</v>
      </c>
      <c r="I849">
        <v>615</v>
      </c>
      <c r="J849">
        <v>4</v>
      </c>
      <c r="K849" t="s">
        <v>71</v>
      </c>
      <c r="L849" t="s">
        <v>111</v>
      </c>
      <c r="M849">
        <v>0</v>
      </c>
      <c r="N849">
        <v>0</v>
      </c>
      <c r="O849">
        <v>0</v>
      </c>
      <c r="P849">
        <v>0</v>
      </c>
      <c r="Q849">
        <v>0</v>
      </c>
      <c r="R849">
        <v>0</v>
      </c>
      <c r="S849">
        <v>0</v>
      </c>
      <c r="T849">
        <v>0</v>
      </c>
      <c r="U849">
        <v>0</v>
      </c>
      <c r="V849">
        <v>0</v>
      </c>
      <c r="W849">
        <v>0</v>
      </c>
      <c r="X849">
        <v>0</v>
      </c>
      <c r="Y849">
        <v>0</v>
      </c>
      <c r="Z849">
        <v>0</v>
      </c>
      <c r="AA849">
        <v>0</v>
      </c>
      <c r="AB849">
        <v>0</v>
      </c>
      <c r="AC849">
        <v>0</v>
      </c>
      <c r="AD849">
        <v>0</v>
      </c>
      <c r="AE849">
        <v>0</v>
      </c>
      <c r="AF849">
        <v>0</v>
      </c>
      <c r="AG849">
        <v>0</v>
      </c>
      <c r="AH849">
        <v>0</v>
      </c>
      <c r="AI849">
        <v>0</v>
      </c>
      <c r="AJ849">
        <v>0</v>
      </c>
      <c r="AK849">
        <v>0</v>
      </c>
      <c r="AL849">
        <v>0</v>
      </c>
      <c r="AM849">
        <v>0</v>
      </c>
      <c r="AN849">
        <v>0</v>
      </c>
      <c r="AO849">
        <v>0</v>
      </c>
      <c r="AP849">
        <v>0</v>
      </c>
      <c r="AQ849">
        <v>0</v>
      </c>
      <c r="AR849">
        <v>0</v>
      </c>
      <c r="AS849">
        <v>0</v>
      </c>
      <c r="AT849">
        <v>0</v>
      </c>
      <c r="AU849">
        <v>0</v>
      </c>
      <c r="AV849">
        <v>0</v>
      </c>
      <c r="AW849">
        <v>0</v>
      </c>
      <c r="AX849">
        <v>0</v>
      </c>
      <c r="AY849">
        <v>0</v>
      </c>
      <c r="AZ849">
        <v>0</v>
      </c>
      <c r="BA849">
        <v>0</v>
      </c>
      <c r="BB849">
        <v>0</v>
      </c>
      <c r="BC849">
        <v>0</v>
      </c>
      <c r="BD849">
        <v>0</v>
      </c>
      <c r="BE849">
        <v>0</v>
      </c>
      <c r="BF849">
        <v>0</v>
      </c>
      <c r="BG849">
        <v>0</v>
      </c>
      <c r="BH849">
        <v>0</v>
      </c>
      <c r="BI849">
        <v>0</v>
      </c>
      <c r="BJ849">
        <v>0</v>
      </c>
      <c r="BK849">
        <v>0</v>
      </c>
      <c r="BL849">
        <v>0</v>
      </c>
      <c r="BM849">
        <v>0</v>
      </c>
      <c r="BN849">
        <v>0</v>
      </c>
      <c r="BO849">
        <v>0</v>
      </c>
      <c r="BP849">
        <v>0</v>
      </c>
      <c r="BQ849">
        <v>0</v>
      </c>
      <c r="BR849">
        <v>0</v>
      </c>
      <c r="BS849">
        <v>0</v>
      </c>
      <c r="BT849">
        <v>0</v>
      </c>
      <c r="BU849">
        <v>0</v>
      </c>
      <c r="BV849">
        <v>0</v>
      </c>
      <c r="BW849">
        <v>0</v>
      </c>
      <c r="BX849">
        <v>0</v>
      </c>
      <c r="BY849">
        <v>0</v>
      </c>
    </row>
    <row r="850" spans="1:77" hidden="1" x14ac:dyDescent="0.25">
      <c r="A850" t="str">
        <f t="shared" si="26"/>
        <v>201412 Gazdasági, költségvetési szervezetek vezetőiI1 Általános Iskola 0-7 osztály</v>
      </c>
      <c r="B850" t="str">
        <f t="shared" si="27"/>
        <v>201412 Gazdasági, költségvetési szervezetek vezetőiI1 Általános Iskola 0-7 osztály</v>
      </c>
      <c r="C850">
        <v>626</v>
      </c>
      <c r="D850" t="s">
        <v>168</v>
      </c>
      <c r="E850" t="s">
        <v>169</v>
      </c>
      <c r="F850" s="4" t="s">
        <v>172</v>
      </c>
      <c r="G850">
        <v>0</v>
      </c>
      <c r="H850" t="s">
        <v>157</v>
      </c>
      <c r="I850">
        <v>616</v>
      </c>
      <c r="J850">
        <v>5</v>
      </c>
      <c r="K850" t="s">
        <v>72</v>
      </c>
      <c r="L850" t="s">
        <v>112</v>
      </c>
      <c r="M850">
        <v>0</v>
      </c>
      <c r="N850">
        <v>0</v>
      </c>
      <c r="O850">
        <v>0</v>
      </c>
      <c r="P850">
        <v>0</v>
      </c>
      <c r="Q850">
        <v>0</v>
      </c>
      <c r="R850">
        <v>0</v>
      </c>
      <c r="S850">
        <v>0</v>
      </c>
      <c r="T850">
        <v>0</v>
      </c>
      <c r="U850">
        <v>0</v>
      </c>
      <c r="V850">
        <v>0</v>
      </c>
      <c r="W850">
        <v>0</v>
      </c>
      <c r="X850">
        <v>0</v>
      </c>
      <c r="Y850">
        <v>0</v>
      </c>
      <c r="Z850">
        <v>0</v>
      </c>
      <c r="AA850">
        <v>0</v>
      </c>
      <c r="AB850">
        <v>0</v>
      </c>
      <c r="AC850">
        <v>0</v>
      </c>
      <c r="AD850">
        <v>0</v>
      </c>
      <c r="AE850">
        <v>0</v>
      </c>
      <c r="AF850">
        <v>0</v>
      </c>
      <c r="AG850">
        <v>0</v>
      </c>
      <c r="AH850">
        <v>0</v>
      </c>
      <c r="AI850">
        <v>0</v>
      </c>
      <c r="AJ850">
        <v>0</v>
      </c>
      <c r="AK850">
        <v>0</v>
      </c>
      <c r="AL850">
        <v>0</v>
      </c>
      <c r="AM850">
        <v>0</v>
      </c>
      <c r="AN850">
        <v>0</v>
      </c>
      <c r="AO850">
        <v>0</v>
      </c>
      <c r="AP850">
        <v>0</v>
      </c>
      <c r="AQ850">
        <v>0</v>
      </c>
      <c r="AR850">
        <v>0</v>
      </c>
      <c r="AS850">
        <v>0</v>
      </c>
      <c r="AT850">
        <v>0</v>
      </c>
      <c r="AU850">
        <v>0</v>
      </c>
      <c r="AV850">
        <v>0</v>
      </c>
      <c r="AW850">
        <v>0</v>
      </c>
      <c r="AX850">
        <v>0</v>
      </c>
      <c r="AY850">
        <v>0</v>
      </c>
      <c r="AZ850">
        <v>0</v>
      </c>
      <c r="BA850">
        <v>0</v>
      </c>
      <c r="BB850">
        <v>0</v>
      </c>
      <c r="BC850">
        <v>0</v>
      </c>
      <c r="BD850">
        <v>0</v>
      </c>
      <c r="BE850">
        <v>0</v>
      </c>
      <c r="BF850">
        <v>0</v>
      </c>
      <c r="BG850">
        <v>0</v>
      </c>
      <c r="BH850">
        <v>0</v>
      </c>
      <c r="BI850">
        <v>0</v>
      </c>
      <c r="BJ850">
        <v>0</v>
      </c>
      <c r="BK850">
        <v>0</v>
      </c>
      <c r="BL850">
        <v>0</v>
      </c>
      <c r="BM850">
        <v>0</v>
      </c>
      <c r="BN850">
        <v>0</v>
      </c>
      <c r="BO850">
        <v>0</v>
      </c>
      <c r="BP850">
        <v>0</v>
      </c>
      <c r="BQ850">
        <v>0</v>
      </c>
      <c r="BR850">
        <v>0</v>
      </c>
      <c r="BS850">
        <v>0</v>
      </c>
      <c r="BT850">
        <v>0</v>
      </c>
      <c r="BU850">
        <v>0</v>
      </c>
      <c r="BV850">
        <v>0</v>
      </c>
      <c r="BW850">
        <v>0</v>
      </c>
      <c r="BX850">
        <v>0</v>
      </c>
      <c r="BY850">
        <v>0</v>
      </c>
    </row>
    <row r="851" spans="1:77" hidden="1" x14ac:dyDescent="0.25">
      <c r="A851" t="str">
        <f t="shared" si="26"/>
        <v>201413 Termelési és szolgáltatást nyújtó egységek vezetőiI1 Általános Iskola 0-7 osztály</v>
      </c>
      <c r="B851" t="str">
        <f t="shared" si="27"/>
        <v>201413 Termelési és szolgáltatást nyújtó egységek vezetőiI1 Általános Iskola 0-7 osztály</v>
      </c>
      <c r="C851">
        <v>627</v>
      </c>
      <c r="D851" t="s">
        <v>168</v>
      </c>
      <c r="E851" t="s">
        <v>169</v>
      </c>
      <c r="F851" s="4" t="s">
        <v>172</v>
      </c>
      <c r="G851">
        <v>0</v>
      </c>
      <c r="H851" t="s">
        <v>157</v>
      </c>
      <c r="I851">
        <v>617</v>
      </c>
      <c r="J851">
        <v>6</v>
      </c>
      <c r="K851" t="s">
        <v>73</v>
      </c>
      <c r="L851" t="s">
        <v>113</v>
      </c>
      <c r="M851">
        <v>0</v>
      </c>
      <c r="N851">
        <v>0</v>
      </c>
      <c r="O851">
        <v>0</v>
      </c>
      <c r="P851">
        <v>0</v>
      </c>
      <c r="Q851">
        <v>0</v>
      </c>
      <c r="R851">
        <v>0</v>
      </c>
      <c r="S851">
        <v>0</v>
      </c>
      <c r="T851">
        <v>0</v>
      </c>
      <c r="U851">
        <v>0</v>
      </c>
      <c r="V851">
        <v>0</v>
      </c>
      <c r="W851">
        <v>0</v>
      </c>
      <c r="X851">
        <v>0</v>
      </c>
      <c r="Y851">
        <v>0</v>
      </c>
      <c r="Z851">
        <v>0</v>
      </c>
      <c r="AA851">
        <v>0</v>
      </c>
      <c r="AB851">
        <v>0</v>
      </c>
      <c r="AC851">
        <v>0</v>
      </c>
      <c r="AD851">
        <v>0</v>
      </c>
      <c r="AE851">
        <v>0</v>
      </c>
      <c r="AF851">
        <v>0</v>
      </c>
      <c r="AG851">
        <v>0</v>
      </c>
      <c r="AH851">
        <v>0</v>
      </c>
      <c r="AI851">
        <v>0</v>
      </c>
      <c r="AJ851">
        <v>0</v>
      </c>
      <c r="AK851">
        <v>0</v>
      </c>
      <c r="AL851">
        <v>0</v>
      </c>
      <c r="AM851">
        <v>0</v>
      </c>
      <c r="AN851">
        <v>0</v>
      </c>
      <c r="AO851">
        <v>0</v>
      </c>
      <c r="AP851">
        <v>0</v>
      </c>
      <c r="AQ851">
        <v>0</v>
      </c>
      <c r="AR851">
        <v>0</v>
      </c>
      <c r="AS851">
        <v>0</v>
      </c>
      <c r="AT851">
        <v>0</v>
      </c>
      <c r="AU851">
        <v>0</v>
      </c>
      <c r="AV851">
        <v>0</v>
      </c>
      <c r="AW851">
        <v>0</v>
      </c>
      <c r="AX851">
        <v>0</v>
      </c>
      <c r="AY851">
        <v>0</v>
      </c>
      <c r="AZ851">
        <v>0</v>
      </c>
      <c r="BA851">
        <v>0</v>
      </c>
      <c r="BB851">
        <v>0</v>
      </c>
      <c r="BC851">
        <v>0</v>
      </c>
      <c r="BD851">
        <v>0</v>
      </c>
      <c r="BE851">
        <v>0</v>
      </c>
      <c r="BF851">
        <v>0</v>
      </c>
      <c r="BG851">
        <v>0</v>
      </c>
      <c r="BH851">
        <v>0</v>
      </c>
      <c r="BI851">
        <v>0</v>
      </c>
      <c r="BJ851">
        <v>0</v>
      </c>
      <c r="BK851">
        <v>0</v>
      </c>
      <c r="BL851">
        <v>0</v>
      </c>
      <c r="BM851">
        <v>0</v>
      </c>
      <c r="BN851">
        <v>0</v>
      </c>
      <c r="BO851">
        <v>0</v>
      </c>
      <c r="BP851">
        <v>0</v>
      </c>
      <c r="BQ851">
        <v>0</v>
      </c>
      <c r="BR851">
        <v>0</v>
      </c>
      <c r="BS851">
        <v>0</v>
      </c>
      <c r="BT851">
        <v>0</v>
      </c>
      <c r="BU851">
        <v>0</v>
      </c>
      <c r="BV851">
        <v>0</v>
      </c>
      <c r="BW851">
        <v>0</v>
      </c>
      <c r="BX851">
        <v>0</v>
      </c>
      <c r="BY851">
        <v>0</v>
      </c>
    </row>
    <row r="852" spans="1:77" hidden="1" x14ac:dyDescent="0.25">
      <c r="A852" t="str">
        <f t="shared" si="26"/>
        <v>201414 Gazdasági tevékenységet segítő egységek vezetőiI1 Általános Iskola 0-7 osztály</v>
      </c>
      <c r="B852" t="str">
        <f t="shared" si="27"/>
        <v>201414 Gazdasági tevékenységet segítő egységek vezetőiI1 Általános Iskola 0-7 osztály</v>
      </c>
      <c r="C852">
        <v>628</v>
      </c>
      <c r="D852" t="s">
        <v>168</v>
      </c>
      <c r="E852" t="s">
        <v>169</v>
      </c>
      <c r="F852" s="4" t="s">
        <v>172</v>
      </c>
      <c r="G852">
        <v>0</v>
      </c>
      <c r="H852" t="s">
        <v>157</v>
      </c>
      <c r="I852">
        <v>618</v>
      </c>
      <c r="J852">
        <v>7</v>
      </c>
      <c r="K852" t="s">
        <v>74</v>
      </c>
      <c r="L852" t="s">
        <v>114</v>
      </c>
      <c r="M852">
        <v>0</v>
      </c>
      <c r="N852">
        <v>0</v>
      </c>
      <c r="O852">
        <v>0</v>
      </c>
      <c r="P852">
        <v>0</v>
      </c>
      <c r="Q852">
        <v>0</v>
      </c>
      <c r="R852">
        <v>0</v>
      </c>
      <c r="S852">
        <v>0</v>
      </c>
      <c r="T852">
        <v>0</v>
      </c>
      <c r="U852">
        <v>0</v>
      </c>
      <c r="V852">
        <v>0</v>
      </c>
      <c r="W852">
        <v>0</v>
      </c>
      <c r="X852">
        <v>0</v>
      </c>
      <c r="Y852">
        <v>0</v>
      </c>
      <c r="Z852">
        <v>0</v>
      </c>
      <c r="AA852">
        <v>0</v>
      </c>
      <c r="AB852">
        <v>0</v>
      </c>
      <c r="AC852">
        <v>0</v>
      </c>
      <c r="AD852">
        <v>0</v>
      </c>
      <c r="AE852">
        <v>0</v>
      </c>
      <c r="AF852">
        <v>0</v>
      </c>
      <c r="AG852">
        <v>0</v>
      </c>
      <c r="AH852">
        <v>0</v>
      </c>
      <c r="AI852">
        <v>0</v>
      </c>
      <c r="AJ852">
        <v>0</v>
      </c>
      <c r="AK852">
        <v>0</v>
      </c>
      <c r="AL852">
        <v>0</v>
      </c>
      <c r="AM852">
        <v>0</v>
      </c>
      <c r="AN852">
        <v>0</v>
      </c>
      <c r="AO852">
        <v>0</v>
      </c>
      <c r="AP852">
        <v>0</v>
      </c>
      <c r="AQ852">
        <v>0</v>
      </c>
      <c r="AR852">
        <v>0</v>
      </c>
      <c r="AS852">
        <v>0</v>
      </c>
      <c r="AT852">
        <v>0</v>
      </c>
      <c r="AU852">
        <v>0</v>
      </c>
      <c r="AV852">
        <v>0</v>
      </c>
      <c r="AW852">
        <v>0</v>
      </c>
      <c r="AX852">
        <v>0</v>
      </c>
      <c r="AY852">
        <v>0</v>
      </c>
      <c r="AZ852">
        <v>0</v>
      </c>
      <c r="BA852">
        <v>0</v>
      </c>
      <c r="BB852">
        <v>0</v>
      </c>
      <c r="BC852">
        <v>0</v>
      </c>
      <c r="BD852">
        <v>0</v>
      </c>
      <c r="BE852">
        <v>0</v>
      </c>
      <c r="BF852">
        <v>0</v>
      </c>
      <c r="BG852">
        <v>0</v>
      </c>
      <c r="BH852">
        <v>0</v>
      </c>
      <c r="BI852">
        <v>0</v>
      </c>
      <c r="BJ852">
        <v>0</v>
      </c>
      <c r="BK852">
        <v>0</v>
      </c>
      <c r="BL852">
        <v>0</v>
      </c>
      <c r="BM852">
        <v>0</v>
      </c>
      <c r="BN852">
        <v>0</v>
      </c>
      <c r="BO852">
        <v>0</v>
      </c>
      <c r="BP852">
        <v>0</v>
      </c>
      <c r="BQ852">
        <v>0</v>
      </c>
      <c r="BR852">
        <v>0</v>
      </c>
      <c r="BS852">
        <v>0</v>
      </c>
      <c r="BT852">
        <v>0</v>
      </c>
      <c r="BU852">
        <v>0</v>
      </c>
      <c r="BV852">
        <v>0</v>
      </c>
      <c r="BW852">
        <v>0</v>
      </c>
      <c r="BX852">
        <v>0</v>
      </c>
      <c r="BY852">
        <v>0</v>
      </c>
    </row>
    <row r="853" spans="1:77" hidden="1" x14ac:dyDescent="0.25">
      <c r="A853" t="str">
        <f t="shared" si="26"/>
        <v>201421 Műszaki, informatikai és természettudományi foglalkozásokI1 Általános Iskola 0-7 osztály</v>
      </c>
      <c r="B853" t="str">
        <f t="shared" si="27"/>
        <v>201421 Műszaki, informatikai és természettudományi foglalkozásokI1 Általános Iskola 0-7 osztály</v>
      </c>
      <c r="C853">
        <v>629</v>
      </c>
      <c r="D853" t="s">
        <v>168</v>
      </c>
      <c r="E853" t="s">
        <v>169</v>
      </c>
      <c r="F853" s="4" t="s">
        <v>172</v>
      </c>
      <c r="G853">
        <v>0</v>
      </c>
      <c r="H853" t="s">
        <v>157</v>
      </c>
      <c r="I853">
        <v>619</v>
      </c>
      <c r="J853">
        <v>8</v>
      </c>
      <c r="K853" t="s">
        <v>75</v>
      </c>
      <c r="L853" t="s">
        <v>115</v>
      </c>
      <c r="M853">
        <v>0</v>
      </c>
      <c r="N853">
        <v>0</v>
      </c>
      <c r="O853">
        <v>0</v>
      </c>
      <c r="P853">
        <v>0</v>
      </c>
      <c r="Q853">
        <v>0</v>
      </c>
      <c r="R853">
        <v>0</v>
      </c>
      <c r="S853">
        <v>0</v>
      </c>
      <c r="T853">
        <v>0</v>
      </c>
      <c r="U853">
        <v>0</v>
      </c>
      <c r="V853">
        <v>0</v>
      </c>
      <c r="W853">
        <v>0</v>
      </c>
      <c r="X853">
        <v>0</v>
      </c>
      <c r="Y853">
        <v>0</v>
      </c>
      <c r="Z853">
        <v>0</v>
      </c>
      <c r="AA853">
        <v>0</v>
      </c>
      <c r="AB853">
        <v>0</v>
      </c>
      <c r="AC853">
        <v>0</v>
      </c>
      <c r="AD853">
        <v>0</v>
      </c>
      <c r="AE853">
        <v>0</v>
      </c>
      <c r="AF853">
        <v>0</v>
      </c>
      <c r="AG853">
        <v>0</v>
      </c>
      <c r="AH853">
        <v>0</v>
      </c>
      <c r="AI853">
        <v>0</v>
      </c>
      <c r="AJ853">
        <v>0</v>
      </c>
      <c r="AK853">
        <v>0</v>
      </c>
      <c r="AL853">
        <v>0</v>
      </c>
      <c r="AM853">
        <v>0</v>
      </c>
      <c r="AN853">
        <v>0</v>
      </c>
      <c r="AO853">
        <v>0</v>
      </c>
      <c r="AP853">
        <v>0</v>
      </c>
      <c r="AQ853">
        <v>0</v>
      </c>
      <c r="AR853">
        <v>0</v>
      </c>
      <c r="AS853">
        <v>0</v>
      </c>
      <c r="AT853">
        <v>0</v>
      </c>
      <c r="AU853">
        <v>0</v>
      </c>
      <c r="AV853">
        <v>0</v>
      </c>
      <c r="AW853">
        <v>0</v>
      </c>
      <c r="AX853">
        <v>0</v>
      </c>
      <c r="AY853">
        <v>0</v>
      </c>
      <c r="AZ853">
        <v>0</v>
      </c>
      <c r="BA853">
        <v>0</v>
      </c>
      <c r="BB853">
        <v>0</v>
      </c>
      <c r="BC853">
        <v>0</v>
      </c>
      <c r="BD853">
        <v>0</v>
      </c>
      <c r="BE853">
        <v>0</v>
      </c>
      <c r="BF853">
        <v>0</v>
      </c>
      <c r="BG853">
        <v>0</v>
      </c>
      <c r="BH853">
        <v>0</v>
      </c>
      <c r="BI853">
        <v>0</v>
      </c>
      <c r="BJ853">
        <v>0</v>
      </c>
      <c r="BK853">
        <v>0</v>
      </c>
      <c r="BL853">
        <v>0</v>
      </c>
      <c r="BM853">
        <v>0</v>
      </c>
      <c r="BN853">
        <v>0</v>
      </c>
      <c r="BO853">
        <v>0</v>
      </c>
      <c r="BP853">
        <v>0</v>
      </c>
      <c r="BQ853">
        <v>0</v>
      </c>
      <c r="BR853">
        <v>0</v>
      </c>
      <c r="BS853">
        <v>0</v>
      </c>
      <c r="BT853">
        <v>0</v>
      </c>
      <c r="BU853">
        <v>0</v>
      </c>
      <c r="BV853">
        <v>0</v>
      </c>
      <c r="BW853">
        <v>0</v>
      </c>
      <c r="BX853">
        <v>0</v>
      </c>
      <c r="BY853">
        <v>0</v>
      </c>
    </row>
    <row r="854" spans="1:77" hidden="1" x14ac:dyDescent="0.25">
      <c r="A854" t="str">
        <f t="shared" si="26"/>
        <v>201422 Egészségügyi foglalkozások (felsőfokú képzettséghez kapcsolódó)I1 Általános Iskola 0-7 osztály</v>
      </c>
      <c r="B854" t="str">
        <f t="shared" si="27"/>
        <v>201422 Egészségügyi foglalkozások (felsőfokú képzettséghez kapcsolódó)I1 Általános Iskola 0-7 osztály</v>
      </c>
      <c r="C854">
        <v>630</v>
      </c>
      <c r="D854" t="s">
        <v>168</v>
      </c>
      <c r="E854" t="s">
        <v>169</v>
      </c>
      <c r="F854" s="4" t="s">
        <v>172</v>
      </c>
      <c r="G854">
        <v>0</v>
      </c>
      <c r="H854" t="s">
        <v>157</v>
      </c>
      <c r="I854">
        <v>620</v>
      </c>
      <c r="J854">
        <v>9</v>
      </c>
      <c r="K854" t="s">
        <v>76</v>
      </c>
      <c r="L854" t="s">
        <v>116</v>
      </c>
      <c r="M854">
        <v>0</v>
      </c>
      <c r="N854">
        <v>0</v>
      </c>
      <c r="O854">
        <v>0</v>
      </c>
      <c r="P854">
        <v>0</v>
      </c>
      <c r="Q854">
        <v>0</v>
      </c>
      <c r="R854">
        <v>0</v>
      </c>
      <c r="S854">
        <v>0</v>
      </c>
      <c r="T854">
        <v>0</v>
      </c>
      <c r="U854">
        <v>0</v>
      </c>
      <c r="V854">
        <v>0</v>
      </c>
      <c r="W854">
        <v>0</v>
      </c>
      <c r="X854">
        <v>0</v>
      </c>
      <c r="Y854">
        <v>0</v>
      </c>
      <c r="Z854">
        <v>0</v>
      </c>
      <c r="AA854">
        <v>0</v>
      </c>
      <c r="AB854">
        <v>0</v>
      </c>
      <c r="AC854">
        <v>0</v>
      </c>
      <c r="AD854">
        <v>0</v>
      </c>
      <c r="AE854">
        <v>0</v>
      </c>
      <c r="AF854">
        <v>0</v>
      </c>
      <c r="AG854">
        <v>0</v>
      </c>
      <c r="AH854">
        <v>0</v>
      </c>
      <c r="AI854">
        <v>0</v>
      </c>
      <c r="AJ854">
        <v>0</v>
      </c>
      <c r="AK854">
        <v>0</v>
      </c>
      <c r="AL854">
        <v>0</v>
      </c>
      <c r="AM854">
        <v>0</v>
      </c>
      <c r="AN854">
        <v>0</v>
      </c>
      <c r="AO854">
        <v>0</v>
      </c>
      <c r="AP854">
        <v>0</v>
      </c>
      <c r="AQ854">
        <v>0</v>
      </c>
      <c r="AR854">
        <v>0</v>
      </c>
      <c r="AS854">
        <v>0</v>
      </c>
      <c r="AT854">
        <v>0</v>
      </c>
      <c r="AU854">
        <v>0</v>
      </c>
      <c r="AV854">
        <v>0</v>
      </c>
      <c r="AW854">
        <v>0</v>
      </c>
      <c r="AX854">
        <v>0</v>
      </c>
      <c r="AY854">
        <v>0</v>
      </c>
      <c r="AZ854">
        <v>0</v>
      </c>
      <c r="BA854">
        <v>0</v>
      </c>
      <c r="BB854">
        <v>0</v>
      </c>
      <c r="BC854">
        <v>0</v>
      </c>
      <c r="BD854">
        <v>0</v>
      </c>
      <c r="BE854">
        <v>0</v>
      </c>
      <c r="BF854">
        <v>0</v>
      </c>
      <c r="BG854">
        <v>0</v>
      </c>
      <c r="BH854">
        <v>0</v>
      </c>
      <c r="BI854">
        <v>0</v>
      </c>
      <c r="BJ854">
        <v>0</v>
      </c>
      <c r="BK854">
        <v>0</v>
      </c>
      <c r="BL854">
        <v>0</v>
      </c>
      <c r="BM854">
        <v>0</v>
      </c>
      <c r="BN854">
        <v>0</v>
      </c>
      <c r="BO854">
        <v>0</v>
      </c>
      <c r="BP854">
        <v>0</v>
      </c>
      <c r="BQ854">
        <v>0</v>
      </c>
      <c r="BR854">
        <v>0</v>
      </c>
      <c r="BS854">
        <v>0</v>
      </c>
      <c r="BT854">
        <v>0</v>
      </c>
      <c r="BU854">
        <v>0</v>
      </c>
      <c r="BV854">
        <v>0</v>
      </c>
      <c r="BW854">
        <v>0</v>
      </c>
      <c r="BX854">
        <v>0</v>
      </c>
      <c r="BY854">
        <v>0</v>
      </c>
    </row>
    <row r="855" spans="1:77" hidden="1" x14ac:dyDescent="0.25">
      <c r="A855" t="str">
        <f t="shared" si="26"/>
        <v>201423 Szociális szolgáltatási foglalkozások (felsőfokú képzettséghez kapcsolódó)I1 Általános Iskola 0-7 osztály</v>
      </c>
      <c r="B855" t="str">
        <f t="shared" si="27"/>
        <v>201423 Szociális szolgáltatási foglalkozások (felsőfokú képzettséghez kapcsolódó)I1 Általános Iskola 0-7 osztály</v>
      </c>
      <c r="C855">
        <v>631</v>
      </c>
      <c r="D855" t="s">
        <v>168</v>
      </c>
      <c r="E855" t="s">
        <v>169</v>
      </c>
      <c r="F855" s="4" t="s">
        <v>172</v>
      </c>
      <c r="G855">
        <v>0</v>
      </c>
      <c r="H855" t="s">
        <v>157</v>
      </c>
      <c r="I855">
        <v>621</v>
      </c>
      <c r="J855">
        <v>10</v>
      </c>
      <c r="K855" t="s">
        <v>77</v>
      </c>
      <c r="L855" t="s">
        <v>117</v>
      </c>
      <c r="M855">
        <v>0</v>
      </c>
      <c r="N855">
        <v>0</v>
      </c>
      <c r="O855">
        <v>0</v>
      </c>
      <c r="P855">
        <v>0</v>
      </c>
      <c r="Q855">
        <v>0</v>
      </c>
      <c r="R855">
        <v>0</v>
      </c>
      <c r="S855">
        <v>0</v>
      </c>
      <c r="T855">
        <v>0</v>
      </c>
      <c r="U855">
        <v>0</v>
      </c>
      <c r="V855">
        <v>0</v>
      </c>
      <c r="W855">
        <v>0</v>
      </c>
      <c r="X855">
        <v>0</v>
      </c>
      <c r="Y855">
        <v>0</v>
      </c>
      <c r="Z855">
        <v>0</v>
      </c>
      <c r="AA855">
        <v>0</v>
      </c>
      <c r="AB855">
        <v>0</v>
      </c>
      <c r="AC855">
        <v>0</v>
      </c>
      <c r="AD855">
        <v>0</v>
      </c>
      <c r="AE855">
        <v>0</v>
      </c>
      <c r="AF855">
        <v>0</v>
      </c>
      <c r="AG855">
        <v>0</v>
      </c>
      <c r="AH855">
        <v>0</v>
      </c>
      <c r="AI855">
        <v>0</v>
      </c>
      <c r="AJ855">
        <v>0</v>
      </c>
      <c r="AK855">
        <v>0</v>
      </c>
      <c r="AL855">
        <v>0</v>
      </c>
      <c r="AM855">
        <v>0</v>
      </c>
      <c r="AN855">
        <v>0</v>
      </c>
      <c r="AO855">
        <v>0</v>
      </c>
      <c r="AP855">
        <v>0</v>
      </c>
      <c r="AQ855">
        <v>0</v>
      </c>
      <c r="AR855">
        <v>0</v>
      </c>
      <c r="AS855">
        <v>0</v>
      </c>
      <c r="AT855">
        <v>0</v>
      </c>
      <c r="AU855">
        <v>0</v>
      </c>
      <c r="AV855">
        <v>0</v>
      </c>
      <c r="AW855">
        <v>0</v>
      </c>
      <c r="AX855">
        <v>0</v>
      </c>
      <c r="AY855">
        <v>0</v>
      </c>
      <c r="AZ855">
        <v>0</v>
      </c>
      <c r="BA855">
        <v>0</v>
      </c>
      <c r="BB855">
        <v>0</v>
      </c>
      <c r="BC855">
        <v>0</v>
      </c>
      <c r="BD855">
        <v>0</v>
      </c>
      <c r="BE855">
        <v>0</v>
      </c>
      <c r="BF855">
        <v>0</v>
      </c>
      <c r="BG855">
        <v>0</v>
      </c>
      <c r="BH855">
        <v>0</v>
      </c>
      <c r="BI855">
        <v>0</v>
      </c>
      <c r="BJ855">
        <v>0</v>
      </c>
      <c r="BK855">
        <v>0</v>
      </c>
      <c r="BL855">
        <v>0</v>
      </c>
      <c r="BM855">
        <v>0</v>
      </c>
      <c r="BN855">
        <v>0</v>
      </c>
      <c r="BO855">
        <v>0</v>
      </c>
      <c r="BP855">
        <v>0</v>
      </c>
      <c r="BQ855">
        <v>0</v>
      </c>
      <c r="BR855">
        <v>0</v>
      </c>
      <c r="BS855">
        <v>0</v>
      </c>
      <c r="BT855">
        <v>0</v>
      </c>
      <c r="BU855">
        <v>0</v>
      </c>
      <c r="BV855">
        <v>0</v>
      </c>
      <c r="BW855">
        <v>0</v>
      </c>
      <c r="BX855">
        <v>0</v>
      </c>
      <c r="BY855">
        <v>0</v>
      </c>
    </row>
    <row r="856" spans="1:77" hidden="1" x14ac:dyDescent="0.25">
      <c r="A856" t="str">
        <f t="shared" si="26"/>
        <v>201424 Oktatók, pedagógusokI1 Általános Iskola 0-7 osztály</v>
      </c>
      <c r="B856" t="str">
        <f t="shared" si="27"/>
        <v>201424 Oktatók, pedagógusokI1 Általános Iskola 0-7 osztály</v>
      </c>
      <c r="C856">
        <v>632</v>
      </c>
      <c r="D856" t="s">
        <v>168</v>
      </c>
      <c r="E856" t="s">
        <v>169</v>
      </c>
      <c r="F856" s="4" t="s">
        <v>172</v>
      </c>
      <c r="G856">
        <v>0</v>
      </c>
      <c r="H856" t="s">
        <v>157</v>
      </c>
      <c r="I856">
        <v>622</v>
      </c>
      <c r="J856">
        <v>11</v>
      </c>
      <c r="K856" t="s">
        <v>78</v>
      </c>
      <c r="L856" t="s">
        <v>118</v>
      </c>
      <c r="M856">
        <v>0</v>
      </c>
      <c r="N856">
        <v>0</v>
      </c>
      <c r="O856">
        <v>0</v>
      </c>
      <c r="P856">
        <v>0</v>
      </c>
      <c r="Q856">
        <v>0</v>
      </c>
      <c r="R856">
        <v>0</v>
      </c>
      <c r="S856">
        <v>0</v>
      </c>
      <c r="T856">
        <v>0</v>
      </c>
      <c r="U856">
        <v>0</v>
      </c>
      <c r="V856">
        <v>0</v>
      </c>
      <c r="W856">
        <v>0</v>
      </c>
      <c r="X856">
        <v>0</v>
      </c>
      <c r="Y856">
        <v>0</v>
      </c>
      <c r="Z856">
        <v>0</v>
      </c>
      <c r="AA856">
        <v>0</v>
      </c>
      <c r="AB856">
        <v>0</v>
      </c>
      <c r="AC856">
        <v>0</v>
      </c>
      <c r="AD856">
        <v>0</v>
      </c>
      <c r="AE856">
        <v>0</v>
      </c>
      <c r="AF856">
        <v>0</v>
      </c>
      <c r="AG856">
        <v>0</v>
      </c>
      <c r="AH856">
        <v>0</v>
      </c>
      <c r="AI856">
        <v>0</v>
      </c>
      <c r="AJ856">
        <v>0</v>
      </c>
      <c r="AK856">
        <v>0</v>
      </c>
      <c r="AL856">
        <v>0</v>
      </c>
      <c r="AM856">
        <v>0</v>
      </c>
      <c r="AN856">
        <v>0</v>
      </c>
      <c r="AO856">
        <v>0</v>
      </c>
      <c r="AP856">
        <v>0</v>
      </c>
      <c r="AQ856">
        <v>0</v>
      </c>
      <c r="AR856">
        <v>0</v>
      </c>
      <c r="AS856">
        <v>0</v>
      </c>
      <c r="AT856">
        <v>0</v>
      </c>
      <c r="AU856">
        <v>0</v>
      </c>
      <c r="AV856">
        <v>0</v>
      </c>
      <c r="AW856">
        <v>0</v>
      </c>
      <c r="AX856">
        <v>0</v>
      </c>
      <c r="AY856">
        <v>0</v>
      </c>
      <c r="AZ856">
        <v>0</v>
      </c>
      <c r="BA856">
        <v>0</v>
      </c>
      <c r="BB856">
        <v>0</v>
      </c>
      <c r="BC856">
        <v>0</v>
      </c>
      <c r="BD856">
        <v>0</v>
      </c>
      <c r="BE856">
        <v>0</v>
      </c>
      <c r="BF856">
        <v>0</v>
      </c>
      <c r="BG856">
        <v>0</v>
      </c>
      <c r="BH856">
        <v>0</v>
      </c>
      <c r="BI856">
        <v>0</v>
      </c>
      <c r="BJ856">
        <v>0</v>
      </c>
      <c r="BK856">
        <v>0</v>
      </c>
      <c r="BL856">
        <v>0</v>
      </c>
      <c r="BM856">
        <v>0</v>
      </c>
      <c r="BN856">
        <v>0</v>
      </c>
      <c r="BO856">
        <v>0</v>
      </c>
      <c r="BP856">
        <v>0</v>
      </c>
      <c r="BQ856">
        <v>0</v>
      </c>
      <c r="BR856">
        <v>0</v>
      </c>
      <c r="BS856">
        <v>0</v>
      </c>
      <c r="BT856">
        <v>0</v>
      </c>
      <c r="BU856">
        <v>0</v>
      </c>
      <c r="BV856">
        <v>0</v>
      </c>
      <c r="BW856">
        <v>0</v>
      </c>
      <c r="BX856">
        <v>0</v>
      </c>
      <c r="BY856">
        <v>0</v>
      </c>
    </row>
    <row r="857" spans="1:77" hidden="1" x14ac:dyDescent="0.25">
      <c r="A857" t="str">
        <f t="shared" si="26"/>
        <v>201425 Gazdálkodási jellegű foglalkozásokI1 Általános Iskola 0-7 osztály</v>
      </c>
      <c r="B857" t="str">
        <f t="shared" si="27"/>
        <v>201425 Gazdálkodási jellegű foglalkozásokI1 Általános Iskola 0-7 osztály</v>
      </c>
      <c r="C857">
        <v>633</v>
      </c>
      <c r="D857" t="s">
        <v>168</v>
      </c>
      <c r="E857" t="s">
        <v>169</v>
      </c>
      <c r="F857" s="4" t="s">
        <v>172</v>
      </c>
      <c r="G857">
        <v>0</v>
      </c>
      <c r="H857" t="s">
        <v>157</v>
      </c>
      <c r="I857">
        <v>623</v>
      </c>
      <c r="J857">
        <v>12</v>
      </c>
      <c r="K857" t="s">
        <v>79</v>
      </c>
      <c r="L857" t="s">
        <v>119</v>
      </c>
      <c r="M857">
        <v>0</v>
      </c>
      <c r="N857">
        <v>0</v>
      </c>
      <c r="O857">
        <v>0</v>
      </c>
      <c r="P857">
        <v>0</v>
      </c>
      <c r="Q857">
        <v>0</v>
      </c>
      <c r="R857">
        <v>0</v>
      </c>
      <c r="S857">
        <v>0</v>
      </c>
      <c r="T857">
        <v>0</v>
      </c>
      <c r="U857">
        <v>0</v>
      </c>
      <c r="V857">
        <v>0</v>
      </c>
      <c r="W857">
        <v>0</v>
      </c>
      <c r="X857">
        <v>0</v>
      </c>
      <c r="Y857">
        <v>0</v>
      </c>
      <c r="Z857">
        <v>0</v>
      </c>
      <c r="AA857">
        <v>0</v>
      </c>
      <c r="AB857">
        <v>0</v>
      </c>
      <c r="AC857">
        <v>0</v>
      </c>
      <c r="AD857">
        <v>0</v>
      </c>
      <c r="AE857">
        <v>0</v>
      </c>
      <c r="AF857">
        <v>0</v>
      </c>
      <c r="AG857">
        <v>0</v>
      </c>
      <c r="AH857">
        <v>0</v>
      </c>
      <c r="AI857">
        <v>0</v>
      </c>
      <c r="AJ857">
        <v>0</v>
      </c>
      <c r="AK857">
        <v>0</v>
      </c>
      <c r="AL857">
        <v>0</v>
      </c>
      <c r="AM857">
        <v>0</v>
      </c>
      <c r="AN857">
        <v>0</v>
      </c>
      <c r="AO857">
        <v>0</v>
      </c>
      <c r="AP857">
        <v>0</v>
      </c>
      <c r="AQ857">
        <v>0</v>
      </c>
      <c r="AR857">
        <v>0</v>
      </c>
      <c r="AS857">
        <v>0</v>
      </c>
      <c r="AT857">
        <v>0</v>
      </c>
      <c r="AU857">
        <v>0</v>
      </c>
      <c r="AV857">
        <v>0</v>
      </c>
      <c r="AW857">
        <v>0</v>
      </c>
      <c r="AX857">
        <v>0</v>
      </c>
      <c r="AY857">
        <v>0</v>
      </c>
      <c r="AZ857">
        <v>0</v>
      </c>
      <c r="BA857">
        <v>0</v>
      </c>
      <c r="BB857">
        <v>0</v>
      </c>
      <c r="BC857">
        <v>0</v>
      </c>
      <c r="BD857">
        <v>0</v>
      </c>
      <c r="BE857">
        <v>0</v>
      </c>
      <c r="BF857">
        <v>0</v>
      </c>
      <c r="BG857">
        <v>0</v>
      </c>
      <c r="BH857">
        <v>0</v>
      </c>
      <c r="BI857">
        <v>0</v>
      </c>
      <c r="BJ857">
        <v>0</v>
      </c>
      <c r="BK857">
        <v>0</v>
      </c>
      <c r="BL857">
        <v>0</v>
      </c>
      <c r="BM857">
        <v>0</v>
      </c>
      <c r="BN857">
        <v>0</v>
      </c>
      <c r="BO857">
        <v>0</v>
      </c>
      <c r="BP857">
        <v>0</v>
      </c>
      <c r="BQ857">
        <v>0</v>
      </c>
      <c r="BR857">
        <v>0</v>
      </c>
      <c r="BS857">
        <v>0</v>
      </c>
      <c r="BT857">
        <v>0</v>
      </c>
      <c r="BU857">
        <v>0</v>
      </c>
      <c r="BV857">
        <v>0</v>
      </c>
      <c r="BW857">
        <v>0</v>
      </c>
      <c r="BX857">
        <v>0</v>
      </c>
      <c r="BY857">
        <v>0</v>
      </c>
    </row>
    <row r="858" spans="1:77" hidden="1" x14ac:dyDescent="0.25">
      <c r="A858" t="str">
        <f t="shared" si="26"/>
        <v>201426 Jogi és társadalomtudományi foglalkozásokI1 Általános Iskola 0-7 osztály</v>
      </c>
      <c r="B858" t="str">
        <f t="shared" si="27"/>
        <v>201426 Jogi és társadalomtudományi foglalkozásokI1 Általános Iskola 0-7 osztály</v>
      </c>
      <c r="C858">
        <v>634</v>
      </c>
      <c r="D858" t="s">
        <v>168</v>
      </c>
      <c r="E858" t="s">
        <v>169</v>
      </c>
      <c r="F858" s="4" t="s">
        <v>172</v>
      </c>
      <c r="G858">
        <v>0</v>
      </c>
      <c r="H858" t="s">
        <v>157</v>
      </c>
      <c r="I858">
        <v>624</v>
      </c>
      <c r="J858">
        <v>13</v>
      </c>
      <c r="K858" t="s">
        <v>80</v>
      </c>
      <c r="L858" t="s">
        <v>120</v>
      </c>
      <c r="M858">
        <v>0</v>
      </c>
      <c r="N858">
        <v>0</v>
      </c>
      <c r="O858">
        <v>0</v>
      </c>
      <c r="P858">
        <v>0</v>
      </c>
      <c r="Q858">
        <v>0</v>
      </c>
      <c r="R858">
        <v>0</v>
      </c>
      <c r="S858">
        <v>0</v>
      </c>
      <c r="T858">
        <v>0</v>
      </c>
      <c r="U858">
        <v>0</v>
      </c>
      <c r="V858">
        <v>0</v>
      </c>
      <c r="W858">
        <v>0</v>
      </c>
      <c r="X858">
        <v>0</v>
      </c>
      <c r="Y858">
        <v>0</v>
      </c>
      <c r="Z858">
        <v>0</v>
      </c>
      <c r="AA858">
        <v>0</v>
      </c>
      <c r="AB858">
        <v>0</v>
      </c>
      <c r="AC858">
        <v>0</v>
      </c>
      <c r="AD858">
        <v>0</v>
      </c>
      <c r="AE858">
        <v>0</v>
      </c>
      <c r="AF858">
        <v>0</v>
      </c>
      <c r="AG858">
        <v>0</v>
      </c>
      <c r="AH858">
        <v>0</v>
      </c>
      <c r="AI858">
        <v>0</v>
      </c>
      <c r="AJ858">
        <v>0</v>
      </c>
      <c r="AK858">
        <v>0</v>
      </c>
      <c r="AL858">
        <v>0</v>
      </c>
      <c r="AM858">
        <v>0</v>
      </c>
      <c r="AN858">
        <v>0</v>
      </c>
      <c r="AO858">
        <v>0</v>
      </c>
      <c r="AP858">
        <v>0</v>
      </c>
      <c r="AQ858">
        <v>0</v>
      </c>
      <c r="AR858">
        <v>0</v>
      </c>
      <c r="AS858">
        <v>0</v>
      </c>
      <c r="AT858">
        <v>0</v>
      </c>
      <c r="AU858">
        <v>0</v>
      </c>
      <c r="AV858">
        <v>0</v>
      </c>
      <c r="AW858">
        <v>0</v>
      </c>
      <c r="AX858">
        <v>0</v>
      </c>
      <c r="AY858">
        <v>0</v>
      </c>
      <c r="AZ858">
        <v>0</v>
      </c>
      <c r="BA858">
        <v>0</v>
      </c>
      <c r="BB858">
        <v>0</v>
      </c>
      <c r="BC858">
        <v>0</v>
      </c>
      <c r="BD858">
        <v>0</v>
      </c>
      <c r="BE858">
        <v>0</v>
      </c>
      <c r="BF858">
        <v>0</v>
      </c>
      <c r="BG858">
        <v>0</v>
      </c>
      <c r="BH858">
        <v>0</v>
      </c>
      <c r="BI858">
        <v>0</v>
      </c>
      <c r="BJ858">
        <v>0</v>
      </c>
      <c r="BK858">
        <v>0</v>
      </c>
      <c r="BL858">
        <v>0</v>
      </c>
      <c r="BM858">
        <v>0</v>
      </c>
      <c r="BN858">
        <v>0</v>
      </c>
      <c r="BO858">
        <v>0</v>
      </c>
      <c r="BP858">
        <v>0</v>
      </c>
      <c r="BQ858">
        <v>0</v>
      </c>
      <c r="BR858">
        <v>0</v>
      </c>
      <c r="BS858">
        <v>0</v>
      </c>
      <c r="BT858">
        <v>0</v>
      </c>
      <c r="BU858">
        <v>0</v>
      </c>
      <c r="BV858">
        <v>0</v>
      </c>
      <c r="BW858">
        <v>0</v>
      </c>
      <c r="BX858">
        <v>0</v>
      </c>
      <c r="BY858">
        <v>0</v>
      </c>
    </row>
    <row r="859" spans="1:77" hidden="1" x14ac:dyDescent="0.25">
      <c r="A859" t="str">
        <f t="shared" si="26"/>
        <v>201427 Kulturális, sport-, művészeti és vallási foglalkozások (felsőfokú képzettséghez kapcsolódó)I1 Általános Iskola 0-7 osztály</v>
      </c>
      <c r="B859" t="str">
        <f t="shared" si="27"/>
        <v>201427 Kulturális, sport-, művészeti és vallási foglalkozások (felsőfokú képzettséghez kapcsolódó)I1 Általános Iskola 0-7 osztály</v>
      </c>
      <c r="C859">
        <v>635</v>
      </c>
      <c r="D859" t="s">
        <v>168</v>
      </c>
      <c r="E859" t="s">
        <v>169</v>
      </c>
      <c r="F859" s="4" t="s">
        <v>172</v>
      </c>
      <c r="G859">
        <v>0</v>
      </c>
      <c r="H859" t="s">
        <v>157</v>
      </c>
      <c r="I859">
        <v>625</v>
      </c>
      <c r="J859">
        <v>14</v>
      </c>
      <c r="K859" t="s">
        <v>121</v>
      </c>
      <c r="L859" t="s">
        <v>122</v>
      </c>
      <c r="M859">
        <v>0</v>
      </c>
      <c r="N859">
        <v>0</v>
      </c>
      <c r="O859">
        <v>0</v>
      </c>
      <c r="P859">
        <v>0</v>
      </c>
      <c r="Q859">
        <v>0</v>
      </c>
      <c r="R859">
        <v>0</v>
      </c>
      <c r="S859">
        <v>0</v>
      </c>
      <c r="T859">
        <v>0</v>
      </c>
      <c r="U859">
        <v>0</v>
      </c>
      <c r="V859">
        <v>0</v>
      </c>
      <c r="W859">
        <v>0</v>
      </c>
      <c r="X859">
        <v>0</v>
      </c>
      <c r="Y859">
        <v>0</v>
      </c>
      <c r="Z859">
        <v>0</v>
      </c>
      <c r="AA859">
        <v>0</v>
      </c>
      <c r="AB859">
        <v>0</v>
      </c>
      <c r="AC859">
        <v>0</v>
      </c>
      <c r="AD859">
        <v>0</v>
      </c>
      <c r="AE859">
        <v>0</v>
      </c>
      <c r="AF859">
        <v>0</v>
      </c>
      <c r="AG859">
        <v>0</v>
      </c>
      <c r="AH859">
        <v>0</v>
      </c>
      <c r="AI859">
        <v>0</v>
      </c>
      <c r="AJ859">
        <v>0</v>
      </c>
      <c r="AK859">
        <v>0</v>
      </c>
      <c r="AL859">
        <v>0</v>
      </c>
      <c r="AM859">
        <v>0</v>
      </c>
      <c r="AN859">
        <v>0</v>
      </c>
      <c r="AO859">
        <v>0</v>
      </c>
      <c r="AP859">
        <v>0</v>
      </c>
      <c r="AQ859">
        <v>0</v>
      </c>
      <c r="AR859">
        <v>0</v>
      </c>
      <c r="AS859">
        <v>0</v>
      </c>
      <c r="AT859">
        <v>0</v>
      </c>
      <c r="AU859">
        <v>0</v>
      </c>
      <c r="AV859">
        <v>0</v>
      </c>
      <c r="AW859">
        <v>0</v>
      </c>
      <c r="AX859">
        <v>0</v>
      </c>
      <c r="AY859">
        <v>0</v>
      </c>
      <c r="AZ859">
        <v>0</v>
      </c>
      <c r="BA859">
        <v>0</v>
      </c>
      <c r="BB859">
        <v>0</v>
      </c>
      <c r="BC859">
        <v>0</v>
      </c>
      <c r="BD859">
        <v>0</v>
      </c>
      <c r="BE859">
        <v>0</v>
      </c>
      <c r="BF859">
        <v>0</v>
      </c>
      <c r="BG859">
        <v>0</v>
      </c>
      <c r="BH859">
        <v>0</v>
      </c>
      <c r="BI859">
        <v>0</v>
      </c>
      <c r="BJ859">
        <v>0</v>
      </c>
      <c r="BK859">
        <v>0</v>
      </c>
      <c r="BL859">
        <v>0</v>
      </c>
      <c r="BM859">
        <v>0</v>
      </c>
      <c r="BN859">
        <v>0</v>
      </c>
      <c r="BO859">
        <v>0</v>
      </c>
      <c r="BP859">
        <v>0</v>
      </c>
      <c r="BQ859">
        <v>0</v>
      </c>
      <c r="BR859">
        <v>0</v>
      </c>
      <c r="BS859">
        <v>0</v>
      </c>
      <c r="BT859">
        <v>0</v>
      </c>
      <c r="BU859">
        <v>0</v>
      </c>
      <c r="BV859">
        <v>0</v>
      </c>
      <c r="BW859">
        <v>0</v>
      </c>
      <c r="BX859">
        <v>0</v>
      </c>
      <c r="BY859">
        <v>0</v>
      </c>
    </row>
    <row r="860" spans="1:77" hidden="1" x14ac:dyDescent="0.25">
      <c r="A860" t="str">
        <f t="shared" si="26"/>
        <v>201429 Egyéb magasan képzett ügyintézőkI1 Általános Iskola 0-7 osztály</v>
      </c>
      <c r="B860" t="str">
        <f t="shared" si="27"/>
        <v>201429 Egyéb magasan képzett ügyintézőkI1 Általános Iskola 0-7 osztály</v>
      </c>
      <c r="C860">
        <v>636</v>
      </c>
      <c r="D860" t="s">
        <v>168</v>
      </c>
      <c r="E860" t="s">
        <v>169</v>
      </c>
      <c r="F860" s="4" t="s">
        <v>172</v>
      </c>
      <c r="G860">
        <v>0</v>
      </c>
      <c r="H860" t="s">
        <v>157</v>
      </c>
      <c r="I860">
        <v>626</v>
      </c>
      <c r="J860">
        <v>15</v>
      </c>
      <c r="K860" t="s">
        <v>81</v>
      </c>
      <c r="L860" t="s">
        <v>123</v>
      </c>
      <c r="M860">
        <v>0</v>
      </c>
      <c r="N860">
        <v>0</v>
      </c>
      <c r="O860">
        <v>0</v>
      </c>
      <c r="P860">
        <v>0</v>
      </c>
      <c r="Q860">
        <v>0</v>
      </c>
      <c r="R860">
        <v>0</v>
      </c>
      <c r="S860">
        <v>0</v>
      </c>
      <c r="T860">
        <v>0</v>
      </c>
      <c r="U860">
        <v>0</v>
      </c>
      <c r="V860">
        <v>0</v>
      </c>
      <c r="W860">
        <v>0</v>
      </c>
      <c r="X860">
        <v>0</v>
      </c>
      <c r="Y860">
        <v>0</v>
      </c>
      <c r="Z860">
        <v>0</v>
      </c>
      <c r="AA860">
        <v>0</v>
      </c>
      <c r="AB860">
        <v>0</v>
      </c>
      <c r="AC860">
        <v>0</v>
      </c>
      <c r="AD860">
        <v>0</v>
      </c>
      <c r="AE860">
        <v>0</v>
      </c>
      <c r="AF860">
        <v>0</v>
      </c>
      <c r="AG860">
        <v>0</v>
      </c>
      <c r="AH860">
        <v>0</v>
      </c>
      <c r="AI860">
        <v>0</v>
      </c>
      <c r="AJ860">
        <v>0</v>
      </c>
      <c r="AK860">
        <v>0</v>
      </c>
      <c r="AL860">
        <v>0</v>
      </c>
      <c r="AM860">
        <v>0</v>
      </c>
      <c r="AN860">
        <v>0</v>
      </c>
      <c r="AO860">
        <v>0</v>
      </c>
      <c r="AP860">
        <v>0</v>
      </c>
      <c r="AQ860">
        <v>0</v>
      </c>
      <c r="AR860">
        <v>0</v>
      </c>
      <c r="AS860">
        <v>0</v>
      </c>
      <c r="AT860">
        <v>0</v>
      </c>
      <c r="AU860">
        <v>0</v>
      </c>
      <c r="AV860">
        <v>0</v>
      </c>
      <c r="AW860">
        <v>0</v>
      </c>
      <c r="AX860">
        <v>0</v>
      </c>
      <c r="AY860">
        <v>0</v>
      </c>
      <c r="AZ860">
        <v>0</v>
      </c>
      <c r="BA860">
        <v>0</v>
      </c>
      <c r="BB860">
        <v>0</v>
      </c>
      <c r="BC860">
        <v>0</v>
      </c>
      <c r="BD860">
        <v>0</v>
      </c>
      <c r="BE860">
        <v>0</v>
      </c>
      <c r="BF860">
        <v>0</v>
      </c>
      <c r="BG860">
        <v>0</v>
      </c>
      <c r="BH860">
        <v>0</v>
      </c>
      <c r="BI860">
        <v>0</v>
      </c>
      <c r="BJ860">
        <v>0</v>
      </c>
      <c r="BK860">
        <v>0</v>
      </c>
      <c r="BL860">
        <v>0</v>
      </c>
      <c r="BM860">
        <v>0</v>
      </c>
      <c r="BN860">
        <v>0</v>
      </c>
      <c r="BO860">
        <v>0</v>
      </c>
      <c r="BP860">
        <v>0</v>
      </c>
      <c r="BQ860">
        <v>0</v>
      </c>
      <c r="BR860">
        <v>0</v>
      </c>
      <c r="BS860">
        <v>0</v>
      </c>
      <c r="BT860">
        <v>0</v>
      </c>
      <c r="BU860">
        <v>0</v>
      </c>
      <c r="BV860">
        <v>0</v>
      </c>
      <c r="BW860">
        <v>0</v>
      </c>
      <c r="BX860">
        <v>0</v>
      </c>
      <c r="BY860">
        <v>0</v>
      </c>
    </row>
    <row r="861" spans="1:77" hidden="1" x14ac:dyDescent="0.25">
      <c r="A861" t="str">
        <f t="shared" si="26"/>
        <v>201431 Technikusok és hasonló műszaki foglalkozásokI1 Általános Iskola 0-7 osztály</v>
      </c>
      <c r="B861" t="str">
        <f t="shared" si="27"/>
        <v>201431 Technikusok és hasonló műszaki foglalkozásokI1 Általános Iskola 0-7 osztály</v>
      </c>
      <c r="C861">
        <v>637</v>
      </c>
      <c r="D861" t="s">
        <v>168</v>
      </c>
      <c r="E861" t="s">
        <v>169</v>
      </c>
      <c r="F861" s="4" t="s">
        <v>172</v>
      </c>
      <c r="G861">
        <v>0</v>
      </c>
      <c r="H861" t="s">
        <v>157</v>
      </c>
      <c r="I861">
        <v>627</v>
      </c>
      <c r="J861">
        <v>16</v>
      </c>
      <c r="K861" t="s">
        <v>82</v>
      </c>
      <c r="L861" t="s">
        <v>83</v>
      </c>
      <c r="M861">
        <v>0</v>
      </c>
      <c r="N861">
        <v>0</v>
      </c>
      <c r="O861">
        <v>0</v>
      </c>
      <c r="P861">
        <v>0</v>
      </c>
      <c r="Q861">
        <v>0</v>
      </c>
      <c r="R861">
        <v>0</v>
      </c>
      <c r="S861">
        <v>0</v>
      </c>
      <c r="T861">
        <v>0</v>
      </c>
      <c r="U861">
        <v>0</v>
      </c>
      <c r="V861">
        <v>0</v>
      </c>
      <c r="W861">
        <v>0</v>
      </c>
      <c r="X861">
        <v>0</v>
      </c>
      <c r="Y861">
        <v>0</v>
      </c>
      <c r="Z861">
        <v>0</v>
      </c>
      <c r="AA861">
        <v>0</v>
      </c>
      <c r="AB861">
        <v>0</v>
      </c>
      <c r="AC861">
        <v>0</v>
      </c>
      <c r="AD861">
        <v>0</v>
      </c>
      <c r="AE861">
        <v>0</v>
      </c>
      <c r="AF861">
        <v>0</v>
      </c>
      <c r="AG861">
        <v>0</v>
      </c>
      <c r="AH861">
        <v>0</v>
      </c>
      <c r="AI861">
        <v>0</v>
      </c>
      <c r="AJ861">
        <v>0</v>
      </c>
      <c r="AK861">
        <v>0</v>
      </c>
      <c r="AL861">
        <v>0</v>
      </c>
      <c r="AM861">
        <v>0</v>
      </c>
      <c r="AN861">
        <v>0</v>
      </c>
      <c r="AO861">
        <v>0</v>
      </c>
      <c r="AP861">
        <v>0</v>
      </c>
      <c r="AQ861">
        <v>0</v>
      </c>
      <c r="AR861">
        <v>0</v>
      </c>
      <c r="AS861">
        <v>0</v>
      </c>
      <c r="AT861">
        <v>0</v>
      </c>
      <c r="AU861">
        <v>0</v>
      </c>
      <c r="AV861">
        <v>0</v>
      </c>
      <c r="AW861">
        <v>0</v>
      </c>
      <c r="AX861">
        <v>0</v>
      </c>
      <c r="AY861">
        <v>0</v>
      </c>
      <c r="AZ861">
        <v>0</v>
      </c>
      <c r="BA861">
        <v>0</v>
      </c>
      <c r="BB861">
        <v>0</v>
      </c>
      <c r="BC861">
        <v>0</v>
      </c>
      <c r="BD861">
        <v>0</v>
      </c>
      <c r="BE861">
        <v>0</v>
      </c>
      <c r="BF861">
        <v>0</v>
      </c>
      <c r="BG861">
        <v>0</v>
      </c>
      <c r="BH861">
        <v>0</v>
      </c>
      <c r="BI861">
        <v>0</v>
      </c>
      <c r="BJ861">
        <v>0</v>
      </c>
      <c r="BK861">
        <v>0</v>
      </c>
      <c r="BL861">
        <v>0</v>
      </c>
      <c r="BM861">
        <v>0</v>
      </c>
      <c r="BN861">
        <v>0</v>
      </c>
      <c r="BO861">
        <v>7</v>
      </c>
      <c r="BP861">
        <v>0</v>
      </c>
      <c r="BQ861">
        <v>0</v>
      </c>
      <c r="BR861">
        <v>0</v>
      </c>
      <c r="BS861">
        <v>0</v>
      </c>
      <c r="BT861">
        <v>0</v>
      </c>
      <c r="BU861">
        <v>0</v>
      </c>
      <c r="BV861">
        <v>0</v>
      </c>
      <c r="BW861">
        <v>0</v>
      </c>
      <c r="BX861">
        <v>0</v>
      </c>
      <c r="BY861">
        <v>7</v>
      </c>
    </row>
    <row r="862" spans="1:77" hidden="1" x14ac:dyDescent="0.25">
      <c r="A862" t="str">
        <f t="shared" si="26"/>
        <v>201432 Szakmai irányítók, felügyelőkI1 Általános Iskola 0-7 osztály</v>
      </c>
      <c r="B862" t="str">
        <f t="shared" si="27"/>
        <v>201432 Szakmai irányítók, felügyelőkI1 Általános Iskola 0-7 osztály</v>
      </c>
      <c r="C862">
        <v>638</v>
      </c>
      <c r="D862" t="s">
        <v>168</v>
      </c>
      <c r="E862" t="s">
        <v>169</v>
      </c>
      <c r="F862" s="4" t="s">
        <v>172</v>
      </c>
      <c r="G862">
        <v>0</v>
      </c>
      <c r="H862" t="s">
        <v>157</v>
      </c>
      <c r="I862">
        <v>628</v>
      </c>
      <c r="J862">
        <v>17</v>
      </c>
      <c r="K862" t="s">
        <v>84</v>
      </c>
      <c r="L862" t="s">
        <v>124</v>
      </c>
      <c r="M862">
        <v>0</v>
      </c>
      <c r="N862">
        <v>0</v>
      </c>
      <c r="O862">
        <v>0</v>
      </c>
      <c r="P862">
        <v>0</v>
      </c>
      <c r="Q862">
        <v>0</v>
      </c>
      <c r="R862">
        <v>0</v>
      </c>
      <c r="S862">
        <v>0</v>
      </c>
      <c r="T862">
        <v>0</v>
      </c>
      <c r="U862">
        <v>0</v>
      </c>
      <c r="V862">
        <v>0</v>
      </c>
      <c r="W862">
        <v>0</v>
      </c>
      <c r="X862">
        <v>0</v>
      </c>
      <c r="Y862">
        <v>0</v>
      </c>
      <c r="Z862">
        <v>0</v>
      </c>
      <c r="AA862">
        <v>0</v>
      </c>
      <c r="AB862">
        <v>0</v>
      </c>
      <c r="AC862">
        <v>0</v>
      </c>
      <c r="AD862">
        <v>0</v>
      </c>
      <c r="AE862">
        <v>0</v>
      </c>
      <c r="AF862">
        <v>0</v>
      </c>
      <c r="AG862">
        <v>0</v>
      </c>
      <c r="AH862">
        <v>0</v>
      </c>
      <c r="AI862">
        <v>0</v>
      </c>
      <c r="AJ862">
        <v>0</v>
      </c>
      <c r="AK862">
        <v>0</v>
      </c>
      <c r="AL862">
        <v>0</v>
      </c>
      <c r="AM862">
        <v>0</v>
      </c>
      <c r="AN862">
        <v>0</v>
      </c>
      <c r="AO862">
        <v>0</v>
      </c>
      <c r="AP862">
        <v>0</v>
      </c>
      <c r="AQ862">
        <v>0</v>
      </c>
      <c r="AR862">
        <v>0</v>
      </c>
      <c r="AS862">
        <v>0</v>
      </c>
      <c r="AT862">
        <v>0</v>
      </c>
      <c r="AU862">
        <v>0</v>
      </c>
      <c r="AV862">
        <v>0</v>
      </c>
      <c r="AW862">
        <v>0</v>
      </c>
      <c r="AX862">
        <v>0</v>
      </c>
      <c r="AY862">
        <v>0</v>
      </c>
      <c r="AZ862">
        <v>0</v>
      </c>
      <c r="BA862">
        <v>0</v>
      </c>
      <c r="BB862">
        <v>0</v>
      </c>
      <c r="BC862">
        <v>0</v>
      </c>
      <c r="BD862">
        <v>0</v>
      </c>
      <c r="BE862">
        <v>0</v>
      </c>
      <c r="BF862">
        <v>0</v>
      </c>
      <c r="BG862">
        <v>0</v>
      </c>
      <c r="BH862">
        <v>0</v>
      </c>
      <c r="BI862">
        <v>0</v>
      </c>
      <c r="BJ862">
        <v>0</v>
      </c>
      <c r="BK862">
        <v>0</v>
      </c>
      <c r="BL862">
        <v>0</v>
      </c>
      <c r="BM862">
        <v>0</v>
      </c>
      <c r="BN862">
        <v>0</v>
      </c>
      <c r="BO862">
        <v>0</v>
      </c>
      <c r="BP862">
        <v>0</v>
      </c>
      <c r="BQ862">
        <v>0</v>
      </c>
      <c r="BR862">
        <v>0</v>
      </c>
      <c r="BS862">
        <v>0</v>
      </c>
      <c r="BT862">
        <v>0</v>
      </c>
      <c r="BU862">
        <v>0</v>
      </c>
      <c r="BV862">
        <v>0</v>
      </c>
      <c r="BW862">
        <v>0</v>
      </c>
      <c r="BX862">
        <v>0</v>
      </c>
      <c r="BY862">
        <v>0</v>
      </c>
    </row>
    <row r="863" spans="1:77" hidden="1" x14ac:dyDescent="0.25">
      <c r="A863" t="str">
        <f t="shared" si="26"/>
        <v>201433 Egészségügyi foglalkozásokI1 Általános Iskola 0-7 osztály</v>
      </c>
      <c r="B863" t="str">
        <f t="shared" si="27"/>
        <v>201433 Egészségügyi foglalkozásokI1 Általános Iskola 0-7 osztály</v>
      </c>
      <c r="C863">
        <v>639</v>
      </c>
      <c r="D863" t="s">
        <v>168</v>
      </c>
      <c r="E863" t="s">
        <v>169</v>
      </c>
      <c r="F863" s="4" t="s">
        <v>172</v>
      </c>
      <c r="G863">
        <v>0</v>
      </c>
      <c r="H863" t="s">
        <v>157</v>
      </c>
      <c r="I863">
        <v>629</v>
      </c>
      <c r="J863">
        <v>18</v>
      </c>
      <c r="K863" t="s">
        <v>85</v>
      </c>
      <c r="L863" t="s">
        <v>125</v>
      </c>
      <c r="M863">
        <v>0</v>
      </c>
      <c r="N863">
        <v>0</v>
      </c>
      <c r="O863">
        <v>0</v>
      </c>
      <c r="P863">
        <v>0</v>
      </c>
      <c r="Q863">
        <v>0</v>
      </c>
      <c r="R863">
        <v>0</v>
      </c>
      <c r="S863">
        <v>0</v>
      </c>
      <c r="T863">
        <v>0</v>
      </c>
      <c r="U863">
        <v>0</v>
      </c>
      <c r="V863">
        <v>0</v>
      </c>
      <c r="W863">
        <v>0</v>
      </c>
      <c r="X863">
        <v>0</v>
      </c>
      <c r="Y863">
        <v>0</v>
      </c>
      <c r="Z863">
        <v>0</v>
      </c>
      <c r="AA863">
        <v>0</v>
      </c>
      <c r="AB863">
        <v>0</v>
      </c>
      <c r="AC863">
        <v>0</v>
      </c>
      <c r="AD863">
        <v>0</v>
      </c>
      <c r="AE863">
        <v>0</v>
      </c>
      <c r="AF863">
        <v>0</v>
      </c>
      <c r="AG863">
        <v>0</v>
      </c>
      <c r="AH863">
        <v>0</v>
      </c>
      <c r="AI863">
        <v>0</v>
      </c>
      <c r="AJ863">
        <v>0</v>
      </c>
      <c r="AK863">
        <v>0</v>
      </c>
      <c r="AL863">
        <v>0</v>
      </c>
      <c r="AM863">
        <v>0</v>
      </c>
      <c r="AN863">
        <v>0</v>
      </c>
      <c r="AO863">
        <v>0</v>
      </c>
      <c r="AP863">
        <v>0</v>
      </c>
      <c r="AQ863">
        <v>0</v>
      </c>
      <c r="AR863">
        <v>0</v>
      </c>
      <c r="AS863">
        <v>0</v>
      </c>
      <c r="AT863">
        <v>0</v>
      </c>
      <c r="AU863">
        <v>0</v>
      </c>
      <c r="AV863">
        <v>0</v>
      </c>
      <c r="AW863">
        <v>0</v>
      </c>
      <c r="AX863">
        <v>0</v>
      </c>
      <c r="AY863">
        <v>0</v>
      </c>
      <c r="AZ863">
        <v>0</v>
      </c>
      <c r="BA863">
        <v>0</v>
      </c>
      <c r="BB863">
        <v>0</v>
      </c>
      <c r="BC863">
        <v>0</v>
      </c>
      <c r="BD863">
        <v>0</v>
      </c>
      <c r="BE863">
        <v>0</v>
      </c>
      <c r="BF863">
        <v>0</v>
      </c>
      <c r="BG863">
        <v>0</v>
      </c>
      <c r="BH863">
        <v>0</v>
      </c>
      <c r="BI863">
        <v>0</v>
      </c>
      <c r="BJ863">
        <v>0</v>
      </c>
      <c r="BK863">
        <v>0</v>
      </c>
      <c r="BL863">
        <v>0</v>
      </c>
      <c r="BM863">
        <v>0</v>
      </c>
      <c r="BN863">
        <v>0</v>
      </c>
      <c r="BO863">
        <v>0</v>
      </c>
      <c r="BP863">
        <v>0</v>
      </c>
      <c r="BQ863">
        <v>1</v>
      </c>
      <c r="BR863">
        <v>0</v>
      </c>
      <c r="BS863">
        <v>0</v>
      </c>
      <c r="BT863">
        <v>0</v>
      </c>
      <c r="BU863">
        <v>0</v>
      </c>
      <c r="BV863">
        <v>0</v>
      </c>
      <c r="BW863">
        <v>0</v>
      </c>
      <c r="BX863">
        <v>0</v>
      </c>
      <c r="BY863">
        <v>1</v>
      </c>
    </row>
    <row r="864" spans="1:77" hidden="1" x14ac:dyDescent="0.25">
      <c r="A864" t="str">
        <f t="shared" si="26"/>
        <v>201434 Oktatási asszisztensekI1 Általános Iskola 0-7 osztály</v>
      </c>
      <c r="B864" t="str">
        <f t="shared" si="27"/>
        <v>201434 Oktatási asszisztensekI1 Általános Iskola 0-7 osztály</v>
      </c>
      <c r="C864">
        <v>640</v>
      </c>
      <c r="D864" t="s">
        <v>168</v>
      </c>
      <c r="E864" t="s">
        <v>169</v>
      </c>
      <c r="F864" s="4" t="s">
        <v>172</v>
      </c>
      <c r="G864">
        <v>0</v>
      </c>
      <c r="H864" t="s">
        <v>157</v>
      </c>
      <c r="I864">
        <v>630</v>
      </c>
      <c r="J864">
        <v>19</v>
      </c>
      <c r="K864" t="s">
        <v>86</v>
      </c>
      <c r="L864" t="s">
        <v>126</v>
      </c>
      <c r="M864">
        <v>0</v>
      </c>
      <c r="N864">
        <v>0</v>
      </c>
      <c r="O864">
        <v>0</v>
      </c>
      <c r="P864">
        <v>0</v>
      </c>
      <c r="Q864">
        <v>0</v>
      </c>
      <c r="R864">
        <v>0</v>
      </c>
      <c r="S864">
        <v>0</v>
      </c>
      <c r="T864">
        <v>0</v>
      </c>
      <c r="U864">
        <v>0</v>
      </c>
      <c r="V864">
        <v>0</v>
      </c>
      <c r="W864">
        <v>0</v>
      </c>
      <c r="X864">
        <v>0</v>
      </c>
      <c r="Y864">
        <v>0</v>
      </c>
      <c r="Z864">
        <v>0</v>
      </c>
      <c r="AA864">
        <v>0</v>
      </c>
      <c r="AB864">
        <v>0</v>
      </c>
      <c r="AC864">
        <v>0</v>
      </c>
      <c r="AD864">
        <v>0</v>
      </c>
      <c r="AE864">
        <v>0</v>
      </c>
      <c r="AF864">
        <v>0</v>
      </c>
      <c r="AG864">
        <v>0</v>
      </c>
      <c r="AH864">
        <v>0</v>
      </c>
      <c r="AI864">
        <v>0</v>
      </c>
      <c r="AJ864">
        <v>0</v>
      </c>
      <c r="AK864">
        <v>0</v>
      </c>
      <c r="AL864">
        <v>0</v>
      </c>
      <c r="AM864">
        <v>0</v>
      </c>
      <c r="AN864">
        <v>0</v>
      </c>
      <c r="AO864">
        <v>0</v>
      </c>
      <c r="AP864">
        <v>0</v>
      </c>
      <c r="AQ864">
        <v>0</v>
      </c>
      <c r="AR864">
        <v>0</v>
      </c>
      <c r="AS864">
        <v>0</v>
      </c>
      <c r="AT864">
        <v>0</v>
      </c>
      <c r="AU864">
        <v>0</v>
      </c>
      <c r="AV864">
        <v>0</v>
      </c>
      <c r="AW864">
        <v>0</v>
      </c>
      <c r="AX864">
        <v>0</v>
      </c>
      <c r="AY864">
        <v>0</v>
      </c>
      <c r="AZ864">
        <v>0</v>
      </c>
      <c r="BA864">
        <v>0</v>
      </c>
      <c r="BB864">
        <v>0</v>
      </c>
      <c r="BC864">
        <v>0</v>
      </c>
      <c r="BD864">
        <v>0</v>
      </c>
      <c r="BE864">
        <v>0</v>
      </c>
      <c r="BF864">
        <v>0</v>
      </c>
      <c r="BG864">
        <v>0</v>
      </c>
      <c r="BH864">
        <v>0</v>
      </c>
      <c r="BI864">
        <v>0</v>
      </c>
      <c r="BJ864">
        <v>0</v>
      </c>
      <c r="BK864">
        <v>0</v>
      </c>
      <c r="BL864">
        <v>0</v>
      </c>
      <c r="BM864">
        <v>0</v>
      </c>
      <c r="BN864">
        <v>0</v>
      </c>
      <c r="BO864">
        <v>0</v>
      </c>
      <c r="BP864">
        <v>0</v>
      </c>
      <c r="BQ864">
        <v>0</v>
      </c>
      <c r="BR864">
        <v>0</v>
      </c>
      <c r="BS864">
        <v>0</v>
      </c>
      <c r="BT864">
        <v>0</v>
      </c>
      <c r="BU864">
        <v>0</v>
      </c>
      <c r="BV864">
        <v>0</v>
      </c>
      <c r="BW864">
        <v>0</v>
      </c>
      <c r="BX864">
        <v>0</v>
      </c>
      <c r="BY864">
        <v>0</v>
      </c>
    </row>
    <row r="865" spans="1:77" hidden="1" x14ac:dyDescent="0.25">
      <c r="A865" t="str">
        <f t="shared" si="26"/>
        <v>201435 Szociális gondozási és munkaerő-piaci szolgáltatási foglalkozásokI1 Általános Iskola 0-7 osztály</v>
      </c>
      <c r="B865" t="str">
        <f t="shared" si="27"/>
        <v>201435 Szociális gondozási és munkaerő-piaci szolgáltatási foglalkozásokI1 Általános Iskola 0-7 osztály</v>
      </c>
      <c r="C865">
        <v>641</v>
      </c>
      <c r="D865" t="s">
        <v>168</v>
      </c>
      <c r="E865" t="s">
        <v>169</v>
      </c>
      <c r="F865" s="4" t="s">
        <v>172</v>
      </c>
      <c r="G865">
        <v>0</v>
      </c>
      <c r="H865" t="s">
        <v>157</v>
      </c>
      <c r="I865">
        <v>631</v>
      </c>
      <c r="J865">
        <v>20</v>
      </c>
      <c r="K865" t="s">
        <v>87</v>
      </c>
      <c r="L865" t="s">
        <v>127</v>
      </c>
      <c r="M865">
        <v>0</v>
      </c>
      <c r="N865">
        <v>0</v>
      </c>
      <c r="O865">
        <v>0</v>
      </c>
      <c r="P865">
        <v>0</v>
      </c>
      <c r="Q865">
        <v>0</v>
      </c>
      <c r="R865">
        <v>0</v>
      </c>
      <c r="S865">
        <v>0</v>
      </c>
      <c r="T865">
        <v>0</v>
      </c>
      <c r="U865">
        <v>0</v>
      </c>
      <c r="V865">
        <v>0</v>
      </c>
      <c r="W865">
        <v>0</v>
      </c>
      <c r="X865">
        <v>0</v>
      </c>
      <c r="Y865">
        <v>0</v>
      </c>
      <c r="Z865">
        <v>0</v>
      </c>
      <c r="AA865">
        <v>0</v>
      </c>
      <c r="AB865">
        <v>0</v>
      </c>
      <c r="AC865">
        <v>0</v>
      </c>
      <c r="AD865">
        <v>0</v>
      </c>
      <c r="AE865">
        <v>0</v>
      </c>
      <c r="AF865">
        <v>0</v>
      </c>
      <c r="AG865">
        <v>0</v>
      </c>
      <c r="AH865">
        <v>0</v>
      </c>
      <c r="AI865">
        <v>0</v>
      </c>
      <c r="AJ865">
        <v>0</v>
      </c>
      <c r="AK865">
        <v>0</v>
      </c>
      <c r="AL865">
        <v>0</v>
      </c>
      <c r="AM865">
        <v>0</v>
      </c>
      <c r="AN865">
        <v>0</v>
      </c>
      <c r="AO865">
        <v>0</v>
      </c>
      <c r="AP865">
        <v>0</v>
      </c>
      <c r="AQ865">
        <v>0</v>
      </c>
      <c r="AR865">
        <v>0</v>
      </c>
      <c r="AS865">
        <v>0</v>
      </c>
      <c r="AT865">
        <v>0</v>
      </c>
      <c r="AU865">
        <v>0</v>
      </c>
      <c r="AV865">
        <v>0</v>
      </c>
      <c r="AW865">
        <v>0</v>
      </c>
      <c r="AX865">
        <v>0</v>
      </c>
      <c r="AY865">
        <v>0</v>
      </c>
      <c r="AZ865">
        <v>0</v>
      </c>
      <c r="BA865">
        <v>0</v>
      </c>
      <c r="BB865">
        <v>0</v>
      </c>
      <c r="BC865">
        <v>0</v>
      </c>
      <c r="BD865">
        <v>0</v>
      </c>
      <c r="BE865">
        <v>0</v>
      </c>
      <c r="BF865">
        <v>0</v>
      </c>
      <c r="BG865">
        <v>0</v>
      </c>
      <c r="BH865">
        <v>0</v>
      </c>
      <c r="BI865">
        <v>0</v>
      </c>
      <c r="BJ865">
        <v>0</v>
      </c>
      <c r="BK865">
        <v>0</v>
      </c>
      <c r="BL865">
        <v>0</v>
      </c>
      <c r="BM865">
        <v>0</v>
      </c>
      <c r="BN865">
        <v>0</v>
      </c>
      <c r="BO865">
        <v>1</v>
      </c>
      <c r="BP865">
        <v>0</v>
      </c>
      <c r="BQ865">
        <v>0</v>
      </c>
      <c r="BR865">
        <v>56</v>
      </c>
      <c r="BS865">
        <v>0</v>
      </c>
      <c r="BT865">
        <v>0</v>
      </c>
      <c r="BU865">
        <v>0</v>
      </c>
      <c r="BV865">
        <v>0</v>
      </c>
      <c r="BW865">
        <v>0</v>
      </c>
      <c r="BX865">
        <v>0</v>
      </c>
      <c r="BY865">
        <v>57</v>
      </c>
    </row>
    <row r="866" spans="1:77" hidden="1" x14ac:dyDescent="0.25">
      <c r="A866" t="str">
        <f t="shared" si="26"/>
        <v>201436 Üzleti jellegű szolgáltatások ügyintézői, hatósági ügyintézők, ügynökökI1 Általános Iskola 0-7 osztály</v>
      </c>
      <c r="B866" t="str">
        <f t="shared" si="27"/>
        <v>201436 Üzleti jellegű szolgáltatások ügyintézői, hatósági ügyintézők, ügynökökI1 Általános Iskola 0-7 osztály</v>
      </c>
      <c r="C866">
        <v>642</v>
      </c>
      <c r="D866" t="s">
        <v>168</v>
      </c>
      <c r="E866" t="s">
        <v>169</v>
      </c>
      <c r="F866" s="4" t="s">
        <v>172</v>
      </c>
      <c r="G866">
        <v>0</v>
      </c>
      <c r="H866" t="s">
        <v>157</v>
      </c>
      <c r="I866">
        <v>632</v>
      </c>
      <c r="J866">
        <v>21</v>
      </c>
      <c r="K866" t="s">
        <v>88</v>
      </c>
      <c r="L866" t="s">
        <v>128</v>
      </c>
      <c r="M866">
        <v>0</v>
      </c>
      <c r="N866">
        <v>0</v>
      </c>
      <c r="O866">
        <v>0</v>
      </c>
      <c r="P866">
        <v>0</v>
      </c>
      <c r="Q866">
        <v>0</v>
      </c>
      <c r="R866">
        <v>0</v>
      </c>
      <c r="S866">
        <v>0</v>
      </c>
      <c r="T866">
        <v>0</v>
      </c>
      <c r="U866">
        <v>0</v>
      </c>
      <c r="V866">
        <v>0</v>
      </c>
      <c r="W866">
        <v>0</v>
      </c>
      <c r="X866">
        <v>0</v>
      </c>
      <c r="Y866">
        <v>0</v>
      </c>
      <c r="Z866">
        <v>0</v>
      </c>
      <c r="AA866">
        <v>0</v>
      </c>
      <c r="AB866">
        <v>0</v>
      </c>
      <c r="AC866">
        <v>0</v>
      </c>
      <c r="AD866">
        <v>0</v>
      </c>
      <c r="AE866">
        <v>0</v>
      </c>
      <c r="AF866">
        <v>0</v>
      </c>
      <c r="AG866">
        <v>0</v>
      </c>
      <c r="AH866">
        <v>0</v>
      </c>
      <c r="AI866">
        <v>0</v>
      </c>
      <c r="AJ866">
        <v>0</v>
      </c>
      <c r="AK866">
        <v>0</v>
      </c>
      <c r="AL866">
        <v>0</v>
      </c>
      <c r="AM866">
        <v>0</v>
      </c>
      <c r="AN866">
        <v>0</v>
      </c>
      <c r="AO866">
        <v>0</v>
      </c>
      <c r="AP866">
        <v>0</v>
      </c>
      <c r="AQ866">
        <v>0</v>
      </c>
      <c r="AR866">
        <v>0</v>
      </c>
      <c r="AS866">
        <v>0</v>
      </c>
      <c r="AT866">
        <v>0</v>
      </c>
      <c r="AU866">
        <v>0</v>
      </c>
      <c r="AV866">
        <v>0</v>
      </c>
      <c r="AW866">
        <v>0</v>
      </c>
      <c r="AX866">
        <v>0</v>
      </c>
      <c r="AY866">
        <v>0</v>
      </c>
      <c r="AZ866">
        <v>0</v>
      </c>
      <c r="BA866">
        <v>0</v>
      </c>
      <c r="BB866">
        <v>0</v>
      </c>
      <c r="BC866">
        <v>0</v>
      </c>
      <c r="BD866">
        <v>0</v>
      </c>
      <c r="BE866">
        <v>0</v>
      </c>
      <c r="BF866">
        <v>0</v>
      </c>
      <c r="BG866">
        <v>0</v>
      </c>
      <c r="BH866">
        <v>0</v>
      </c>
      <c r="BI866">
        <v>0</v>
      </c>
      <c r="BJ866">
        <v>0</v>
      </c>
      <c r="BK866">
        <v>0</v>
      </c>
      <c r="BL866">
        <v>0</v>
      </c>
      <c r="BM866">
        <v>0</v>
      </c>
      <c r="BN866">
        <v>0</v>
      </c>
      <c r="BO866">
        <v>0</v>
      </c>
      <c r="BP866">
        <v>0</v>
      </c>
      <c r="BQ866">
        <v>0</v>
      </c>
      <c r="BR866">
        <v>0</v>
      </c>
      <c r="BS866">
        <v>0</v>
      </c>
      <c r="BT866">
        <v>0</v>
      </c>
      <c r="BU866">
        <v>0</v>
      </c>
      <c r="BV866">
        <v>0</v>
      </c>
      <c r="BW866">
        <v>0</v>
      </c>
      <c r="BX866">
        <v>0</v>
      </c>
      <c r="BY866">
        <v>0</v>
      </c>
    </row>
    <row r="867" spans="1:77" hidden="1" x14ac:dyDescent="0.25">
      <c r="A867" t="str">
        <f t="shared" si="26"/>
        <v>201437 Művészeti, kulturális, sport- és vallási foglalkozásokI1 Általános Iskola 0-7 osztály</v>
      </c>
      <c r="B867" t="str">
        <f t="shared" si="27"/>
        <v>201437 Művészeti, kulturális, sport- és vallási foglalkozásokI1 Általános Iskola 0-7 osztály</v>
      </c>
      <c r="C867">
        <v>643</v>
      </c>
      <c r="D867" t="s">
        <v>168</v>
      </c>
      <c r="E867" t="s">
        <v>169</v>
      </c>
      <c r="F867" s="4" t="s">
        <v>172</v>
      </c>
      <c r="G867">
        <v>0</v>
      </c>
      <c r="H867" t="s">
        <v>157</v>
      </c>
      <c r="I867">
        <v>633</v>
      </c>
      <c r="J867">
        <v>22</v>
      </c>
      <c r="K867" t="s">
        <v>89</v>
      </c>
      <c r="L867" t="s">
        <v>129</v>
      </c>
      <c r="M867">
        <v>0</v>
      </c>
      <c r="N867">
        <v>0</v>
      </c>
      <c r="O867">
        <v>0</v>
      </c>
      <c r="P867">
        <v>0</v>
      </c>
      <c r="Q867">
        <v>0</v>
      </c>
      <c r="R867">
        <v>0</v>
      </c>
      <c r="S867">
        <v>0</v>
      </c>
      <c r="T867">
        <v>0</v>
      </c>
      <c r="U867">
        <v>0</v>
      </c>
      <c r="V867">
        <v>0</v>
      </c>
      <c r="W867">
        <v>0</v>
      </c>
      <c r="X867">
        <v>0</v>
      </c>
      <c r="Y867">
        <v>0</v>
      </c>
      <c r="Z867">
        <v>0</v>
      </c>
      <c r="AA867">
        <v>0</v>
      </c>
      <c r="AB867">
        <v>0</v>
      </c>
      <c r="AC867">
        <v>0</v>
      </c>
      <c r="AD867">
        <v>0</v>
      </c>
      <c r="AE867">
        <v>0</v>
      </c>
      <c r="AF867">
        <v>0</v>
      </c>
      <c r="AG867">
        <v>0</v>
      </c>
      <c r="AH867">
        <v>0</v>
      </c>
      <c r="AI867">
        <v>0</v>
      </c>
      <c r="AJ867">
        <v>0</v>
      </c>
      <c r="AK867">
        <v>0</v>
      </c>
      <c r="AL867">
        <v>0</v>
      </c>
      <c r="AM867">
        <v>0</v>
      </c>
      <c r="AN867">
        <v>0</v>
      </c>
      <c r="AO867">
        <v>0</v>
      </c>
      <c r="AP867">
        <v>0</v>
      </c>
      <c r="AQ867">
        <v>0</v>
      </c>
      <c r="AR867">
        <v>0</v>
      </c>
      <c r="AS867">
        <v>0</v>
      </c>
      <c r="AT867">
        <v>0</v>
      </c>
      <c r="AU867">
        <v>0</v>
      </c>
      <c r="AV867">
        <v>0</v>
      </c>
      <c r="AW867">
        <v>0</v>
      </c>
      <c r="AX867">
        <v>0</v>
      </c>
      <c r="AY867">
        <v>0</v>
      </c>
      <c r="AZ867">
        <v>0</v>
      </c>
      <c r="BA867">
        <v>0</v>
      </c>
      <c r="BB867">
        <v>0</v>
      </c>
      <c r="BC867">
        <v>0</v>
      </c>
      <c r="BD867">
        <v>0</v>
      </c>
      <c r="BE867">
        <v>0</v>
      </c>
      <c r="BF867">
        <v>0</v>
      </c>
      <c r="BG867">
        <v>0</v>
      </c>
      <c r="BH867">
        <v>0</v>
      </c>
      <c r="BI867">
        <v>0</v>
      </c>
      <c r="BJ867">
        <v>0</v>
      </c>
      <c r="BK867">
        <v>0</v>
      </c>
      <c r="BL867">
        <v>0</v>
      </c>
      <c r="BM867">
        <v>0</v>
      </c>
      <c r="BN867">
        <v>0</v>
      </c>
      <c r="BO867">
        <v>0</v>
      </c>
      <c r="BP867">
        <v>0</v>
      </c>
      <c r="BQ867">
        <v>0</v>
      </c>
      <c r="BR867">
        <v>0</v>
      </c>
      <c r="BS867">
        <v>0</v>
      </c>
      <c r="BT867">
        <v>0</v>
      </c>
      <c r="BU867">
        <v>0</v>
      </c>
      <c r="BV867">
        <v>0</v>
      </c>
      <c r="BW867">
        <v>0</v>
      </c>
      <c r="BX867">
        <v>0</v>
      </c>
      <c r="BY867">
        <v>0</v>
      </c>
    </row>
    <row r="868" spans="1:77" hidden="1" x14ac:dyDescent="0.25">
      <c r="A868" t="str">
        <f t="shared" si="26"/>
        <v>201439 Egyéb ügyintézőkI1 Általános Iskola 0-7 osztály</v>
      </c>
      <c r="B868" t="str">
        <f t="shared" si="27"/>
        <v>201439 Egyéb ügyintézőkI1 Általános Iskola 0-7 osztály</v>
      </c>
      <c r="C868">
        <v>644</v>
      </c>
      <c r="D868" t="s">
        <v>168</v>
      </c>
      <c r="E868" t="s">
        <v>169</v>
      </c>
      <c r="F868" s="4" t="s">
        <v>172</v>
      </c>
      <c r="G868">
        <v>0</v>
      </c>
      <c r="H868" t="s">
        <v>157</v>
      </c>
      <c r="I868">
        <v>634</v>
      </c>
      <c r="J868">
        <v>23</v>
      </c>
      <c r="K868" t="s">
        <v>90</v>
      </c>
      <c r="L868" t="s">
        <v>91</v>
      </c>
      <c r="M868">
        <v>0</v>
      </c>
      <c r="N868">
        <v>0</v>
      </c>
      <c r="O868">
        <v>0</v>
      </c>
      <c r="P868">
        <v>0</v>
      </c>
      <c r="Q868">
        <v>0</v>
      </c>
      <c r="R868">
        <v>0</v>
      </c>
      <c r="S868">
        <v>0</v>
      </c>
      <c r="T868">
        <v>0</v>
      </c>
      <c r="U868">
        <v>0</v>
      </c>
      <c r="V868">
        <v>0</v>
      </c>
      <c r="W868">
        <v>0</v>
      </c>
      <c r="X868">
        <v>0</v>
      </c>
      <c r="Y868">
        <v>0</v>
      </c>
      <c r="Z868">
        <v>0</v>
      </c>
      <c r="AA868">
        <v>0</v>
      </c>
      <c r="AB868">
        <v>0</v>
      </c>
      <c r="AC868">
        <v>0</v>
      </c>
      <c r="AD868">
        <v>0</v>
      </c>
      <c r="AE868">
        <v>0</v>
      </c>
      <c r="AF868">
        <v>0</v>
      </c>
      <c r="AG868">
        <v>0</v>
      </c>
      <c r="AH868">
        <v>0</v>
      </c>
      <c r="AI868">
        <v>0</v>
      </c>
      <c r="AJ868">
        <v>0</v>
      </c>
      <c r="AK868">
        <v>0</v>
      </c>
      <c r="AL868">
        <v>0</v>
      </c>
      <c r="AM868">
        <v>0</v>
      </c>
      <c r="AN868">
        <v>0</v>
      </c>
      <c r="AO868">
        <v>0</v>
      </c>
      <c r="AP868">
        <v>0</v>
      </c>
      <c r="AQ868">
        <v>0</v>
      </c>
      <c r="AR868">
        <v>0</v>
      </c>
      <c r="AS868">
        <v>0</v>
      </c>
      <c r="AT868">
        <v>0</v>
      </c>
      <c r="AU868">
        <v>0</v>
      </c>
      <c r="AV868">
        <v>0</v>
      </c>
      <c r="AW868">
        <v>0</v>
      </c>
      <c r="AX868">
        <v>0</v>
      </c>
      <c r="AY868">
        <v>0</v>
      </c>
      <c r="AZ868">
        <v>0</v>
      </c>
      <c r="BA868">
        <v>0</v>
      </c>
      <c r="BB868">
        <v>0</v>
      </c>
      <c r="BC868">
        <v>0</v>
      </c>
      <c r="BD868">
        <v>0</v>
      </c>
      <c r="BE868">
        <v>0</v>
      </c>
      <c r="BF868">
        <v>0</v>
      </c>
      <c r="BG868">
        <v>0</v>
      </c>
      <c r="BH868">
        <v>0</v>
      </c>
      <c r="BI868">
        <v>0</v>
      </c>
      <c r="BJ868">
        <v>0</v>
      </c>
      <c r="BK868">
        <v>0</v>
      </c>
      <c r="BL868">
        <v>0</v>
      </c>
      <c r="BM868">
        <v>0</v>
      </c>
      <c r="BN868">
        <v>0</v>
      </c>
      <c r="BO868">
        <v>0</v>
      </c>
      <c r="BP868">
        <v>0</v>
      </c>
      <c r="BQ868">
        <v>0</v>
      </c>
      <c r="BR868">
        <v>0</v>
      </c>
      <c r="BS868">
        <v>0</v>
      </c>
      <c r="BT868">
        <v>0</v>
      </c>
      <c r="BU868">
        <v>0</v>
      </c>
      <c r="BV868">
        <v>0</v>
      </c>
      <c r="BW868">
        <v>0</v>
      </c>
      <c r="BX868">
        <v>0</v>
      </c>
      <c r="BY868">
        <v>0</v>
      </c>
    </row>
    <row r="869" spans="1:77" hidden="1" x14ac:dyDescent="0.25">
      <c r="A869" t="str">
        <f t="shared" si="26"/>
        <v>201441 Irodai, ügyviteli foglalkozásokI1 Általános Iskola 0-7 osztály</v>
      </c>
      <c r="B869" t="str">
        <f t="shared" si="27"/>
        <v>201441 Irodai, ügyviteli foglalkozásokI1 Általános Iskola 0-7 osztály</v>
      </c>
      <c r="C869">
        <v>645</v>
      </c>
      <c r="D869" t="s">
        <v>168</v>
      </c>
      <c r="E869" t="s">
        <v>169</v>
      </c>
      <c r="F869" s="4" t="s">
        <v>172</v>
      </c>
      <c r="G869">
        <v>0</v>
      </c>
      <c r="H869" t="s">
        <v>157</v>
      </c>
      <c r="I869">
        <v>635</v>
      </c>
      <c r="J869">
        <v>24</v>
      </c>
      <c r="K869" t="s">
        <v>92</v>
      </c>
      <c r="L869" t="s">
        <v>130</v>
      </c>
      <c r="M869">
        <v>0</v>
      </c>
      <c r="N869">
        <v>0</v>
      </c>
      <c r="O869">
        <v>0</v>
      </c>
      <c r="P869">
        <v>0</v>
      </c>
      <c r="Q869">
        <v>0</v>
      </c>
      <c r="R869">
        <v>0</v>
      </c>
      <c r="S869">
        <v>0</v>
      </c>
      <c r="T869">
        <v>0</v>
      </c>
      <c r="U869">
        <v>0</v>
      </c>
      <c r="V869">
        <v>0</v>
      </c>
      <c r="W869">
        <v>0</v>
      </c>
      <c r="X869">
        <v>0</v>
      </c>
      <c r="Y869">
        <v>0</v>
      </c>
      <c r="Z869">
        <v>0</v>
      </c>
      <c r="AA869">
        <v>0</v>
      </c>
      <c r="AB869">
        <v>0</v>
      </c>
      <c r="AC869">
        <v>0</v>
      </c>
      <c r="AD869">
        <v>0</v>
      </c>
      <c r="AE869">
        <v>0</v>
      </c>
      <c r="AF869">
        <v>0</v>
      </c>
      <c r="AG869">
        <v>0</v>
      </c>
      <c r="AH869">
        <v>0</v>
      </c>
      <c r="AI869">
        <v>0</v>
      </c>
      <c r="AJ869">
        <v>0</v>
      </c>
      <c r="AK869">
        <v>0</v>
      </c>
      <c r="AL869">
        <v>0</v>
      </c>
      <c r="AM869">
        <v>0</v>
      </c>
      <c r="AN869">
        <v>0</v>
      </c>
      <c r="AO869">
        <v>0</v>
      </c>
      <c r="AP869">
        <v>0</v>
      </c>
      <c r="AQ869">
        <v>0</v>
      </c>
      <c r="AR869">
        <v>0</v>
      </c>
      <c r="AS869">
        <v>0</v>
      </c>
      <c r="AT869">
        <v>0</v>
      </c>
      <c r="AU869">
        <v>0</v>
      </c>
      <c r="AV869">
        <v>0</v>
      </c>
      <c r="AW869">
        <v>0</v>
      </c>
      <c r="AX869">
        <v>0</v>
      </c>
      <c r="AY869">
        <v>0</v>
      </c>
      <c r="AZ869">
        <v>0</v>
      </c>
      <c r="BA869">
        <v>0</v>
      </c>
      <c r="BB869">
        <v>0</v>
      </c>
      <c r="BC869">
        <v>0</v>
      </c>
      <c r="BD869">
        <v>0</v>
      </c>
      <c r="BE869">
        <v>0</v>
      </c>
      <c r="BF869">
        <v>0</v>
      </c>
      <c r="BG869">
        <v>0</v>
      </c>
      <c r="BH869">
        <v>0</v>
      </c>
      <c r="BI869">
        <v>0</v>
      </c>
      <c r="BJ869">
        <v>0</v>
      </c>
      <c r="BK869">
        <v>0</v>
      </c>
      <c r="BL869">
        <v>0</v>
      </c>
      <c r="BM869">
        <v>0</v>
      </c>
      <c r="BN869">
        <v>0</v>
      </c>
      <c r="BO869">
        <v>6</v>
      </c>
      <c r="BP869">
        <v>0</v>
      </c>
      <c r="BQ869">
        <v>1</v>
      </c>
      <c r="BR869">
        <v>0</v>
      </c>
      <c r="BS869">
        <v>0</v>
      </c>
      <c r="BT869">
        <v>0</v>
      </c>
      <c r="BU869">
        <v>0</v>
      </c>
      <c r="BV869">
        <v>0</v>
      </c>
      <c r="BW869">
        <v>0</v>
      </c>
      <c r="BX869">
        <v>0</v>
      </c>
      <c r="BY869">
        <v>7</v>
      </c>
    </row>
    <row r="870" spans="1:77" hidden="1" x14ac:dyDescent="0.25">
      <c r="A870" t="str">
        <f t="shared" si="26"/>
        <v>201442 Ügyfélkapcsolati foglalkozásokI1 Általános Iskola 0-7 osztály</v>
      </c>
      <c r="B870" t="str">
        <f t="shared" si="27"/>
        <v>201442 Ügyfélkapcsolati foglalkozásokI1 Általános Iskola 0-7 osztály</v>
      </c>
      <c r="C870">
        <v>646</v>
      </c>
      <c r="D870" t="s">
        <v>168</v>
      </c>
      <c r="E870" t="s">
        <v>169</v>
      </c>
      <c r="F870" s="4" t="s">
        <v>172</v>
      </c>
      <c r="G870">
        <v>0</v>
      </c>
      <c r="H870" t="s">
        <v>157</v>
      </c>
      <c r="I870">
        <v>636</v>
      </c>
      <c r="J870">
        <v>25</v>
      </c>
      <c r="K870" t="s">
        <v>93</v>
      </c>
      <c r="L870" t="s">
        <v>131</v>
      </c>
      <c r="M870">
        <v>0</v>
      </c>
      <c r="N870">
        <v>0</v>
      </c>
      <c r="O870">
        <v>0</v>
      </c>
      <c r="P870">
        <v>0</v>
      </c>
      <c r="Q870">
        <v>0</v>
      </c>
      <c r="R870">
        <v>0</v>
      </c>
      <c r="S870">
        <v>0</v>
      </c>
      <c r="T870">
        <v>0</v>
      </c>
      <c r="U870">
        <v>0</v>
      </c>
      <c r="V870">
        <v>0</v>
      </c>
      <c r="W870">
        <v>0</v>
      </c>
      <c r="X870">
        <v>0</v>
      </c>
      <c r="Y870">
        <v>0</v>
      </c>
      <c r="Z870">
        <v>0</v>
      </c>
      <c r="AA870">
        <v>0</v>
      </c>
      <c r="AB870">
        <v>0</v>
      </c>
      <c r="AC870">
        <v>0</v>
      </c>
      <c r="AD870">
        <v>0</v>
      </c>
      <c r="AE870">
        <v>0</v>
      </c>
      <c r="AF870">
        <v>0</v>
      </c>
      <c r="AG870">
        <v>0</v>
      </c>
      <c r="AH870">
        <v>0</v>
      </c>
      <c r="AI870">
        <v>0</v>
      </c>
      <c r="AJ870">
        <v>0</v>
      </c>
      <c r="AK870">
        <v>0</v>
      </c>
      <c r="AL870">
        <v>0</v>
      </c>
      <c r="AM870">
        <v>0</v>
      </c>
      <c r="AN870">
        <v>0</v>
      </c>
      <c r="AO870">
        <v>0</v>
      </c>
      <c r="AP870">
        <v>0</v>
      </c>
      <c r="AQ870">
        <v>0</v>
      </c>
      <c r="AR870">
        <v>0</v>
      </c>
      <c r="AS870">
        <v>0</v>
      </c>
      <c r="AT870">
        <v>0</v>
      </c>
      <c r="AU870">
        <v>0</v>
      </c>
      <c r="AV870">
        <v>0</v>
      </c>
      <c r="AW870">
        <v>0</v>
      </c>
      <c r="AX870">
        <v>0</v>
      </c>
      <c r="AY870">
        <v>0</v>
      </c>
      <c r="AZ870">
        <v>0</v>
      </c>
      <c r="BA870">
        <v>0</v>
      </c>
      <c r="BB870">
        <v>0</v>
      </c>
      <c r="BC870">
        <v>0</v>
      </c>
      <c r="BD870">
        <v>0</v>
      </c>
      <c r="BE870">
        <v>0</v>
      </c>
      <c r="BF870">
        <v>0</v>
      </c>
      <c r="BG870">
        <v>0</v>
      </c>
      <c r="BH870">
        <v>0</v>
      </c>
      <c r="BI870">
        <v>0</v>
      </c>
      <c r="BJ870">
        <v>0</v>
      </c>
      <c r="BK870">
        <v>0</v>
      </c>
      <c r="BL870">
        <v>0</v>
      </c>
      <c r="BM870">
        <v>0</v>
      </c>
      <c r="BN870">
        <v>0</v>
      </c>
      <c r="BO870">
        <v>0</v>
      </c>
      <c r="BP870">
        <v>0</v>
      </c>
      <c r="BQ870">
        <v>2</v>
      </c>
      <c r="BR870">
        <v>0</v>
      </c>
      <c r="BS870">
        <v>0</v>
      </c>
      <c r="BT870">
        <v>0</v>
      </c>
      <c r="BU870">
        <v>0</v>
      </c>
      <c r="BV870">
        <v>0</v>
      </c>
      <c r="BW870">
        <v>0</v>
      </c>
      <c r="BX870">
        <v>0</v>
      </c>
      <c r="BY870">
        <v>2</v>
      </c>
    </row>
    <row r="871" spans="1:77" hidden="1" x14ac:dyDescent="0.25">
      <c r="A871" t="str">
        <f t="shared" si="26"/>
        <v>201451 Kereskedelmi és vendéglátó-ipari foglalkozásokI1 Általános Iskola 0-7 osztály</v>
      </c>
      <c r="B871" t="str">
        <f t="shared" si="27"/>
        <v>201451 Kereskedelmi és vendéglátó-ipari foglalkozásokI1 Általános Iskola 0-7 osztály</v>
      </c>
      <c r="C871">
        <v>647</v>
      </c>
      <c r="D871" t="s">
        <v>168</v>
      </c>
      <c r="E871" t="s">
        <v>169</v>
      </c>
      <c r="F871" s="4" t="s">
        <v>172</v>
      </c>
      <c r="G871">
        <v>0</v>
      </c>
      <c r="H871" t="s">
        <v>157</v>
      </c>
      <c r="I871">
        <v>637</v>
      </c>
      <c r="J871">
        <v>26</v>
      </c>
      <c r="K871" t="s">
        <v>94</v>
      </c>
      <c r="L871" t="s">
        <v>132</v>
      </c>
      <c r="M871">
        <v>0</v>
      </c>
      <c r="N871">
        <v>0</v>
      </c>
      <c r="O871">
        <v>0</v>
      </c>
      <c r="P871">
        <v>0</v>
      </c>
      <c r="Q871">
        <v>0</v>
      </c>
      <c r="R871">
        <v>0</v>
      </c>
      <c r="S871">
        <v>0</v>
      </c>
      <c r="T871">
        <v>0</v>
      </c>
      <c r="U871">
        <v>0</v>
      </c>
      <c r="V871">
        <v>0</v>
      </c>
      <c r="W871">
        <v>0</v>
      </c>
      <c r="X871">
        <v>0</v>
      </c>
      <c r="Y871">
        <v>0</v>
      </c>
      <c r="Z871">
        <v>0</v>
      </c>
      <c r="AA871">
        <v>0</v>
      </c>
      <c r="AB871">
        <v>0</v>
      </c>
      <c r="AC871">
        <v>0</v>
      </c>
      <c r="AD871">
        <v>0</v>
      </c>
      <c r="AE871">
        <v>0</v>
      </c>
      <c r="AF871">
        <v>0</v>
      </c>
      <c r="AG871">
        <v>0</v>
      </c>
      <c r="AH871">
        <v>0</v>
      </c>
      <c r="AI871">
        <v>0</v>
      </c>
      <c r="AJ871">
        <v>0</v>
      </c>
      <c r="AK871">
        <v>0</v>
      </c>
      <c r="AL871">
        <v>0</v>
      </c>
      <c r="AM871">
        <v>0</v>
      </c>
      <c r="AN871">
        <v>0</v>
      </c>
      <c r="AO871">
        <v>0</v>
      </c>
      <c r="AP871">
        <v>0</v>
      </c>
      <c r="AQ871">
        <v>0</v>
      </c>
      <c r="AR871">
        <v>0</v>
      </c>
      <c r="AS871">
        <v>0</v>
      </c>
      <c r="AT871">
        <v>0</v>
      </c>
      <c r="AU871">
        <v>0</v>
      </c>
      <c r="AV871">
        <v>0</v>
      </c>
      <c r="AW871">
        <v>0</v>
      </c>
      <c r="AX871">
        <v>0</v>
      </c>
      <c r="AY871">
        <v>0</v>
      </c>
      <c r="AZ871">
        <v>0</v>
      </c>
      <c r="BA871">
        <v>0</v>
      </c>
      <c r="BB871">
        <v>0</v>
      </c>
      <c r="BC871">
        <v>0</v>
      </c>
      <c r="BD871">
        <v>0</v>
      </c>
      <c r="BE871">
        <v>0</v>
      </c>
      <c r="BF871">
        <v>0</v>
      </c>
      <c r="BG871">
        <v>0</v>
      </c>
      <c r="BH871">
        <v>0</v>
      </c>
      <c r="BI871">
        <v>0</v>
      </c>
      <c r="BJ871">
        <v>0</v>
      </c>
      <c r="BK871">
        <v>0</v>
      </c>
      <c r="BL871">
        <v>0</v>
      </c>
      <c r="BM871">
        <v>0</v>
      </c>
      <c r="BN871">
        <v>0</v>
      </c>
      <c r="BO871">
        <v>0</v>
      </c>
      <c r="BP871">
        <v>0</v>
      </c>
      <c r="BQ871">
        <v>2</v>
      </c>
      <c r="BR871">
        <v>0</v>
      </c>
      <c r="BS871">
        <v>0</v>
      </c>
      <c r="BT871">
        <v>0</v>
      </c>
      <c r="BU871">
        <v>0</v>
      </c>
      <c r="BV871">
        <v>0</v>
      </c>
      <c r="BW871">
        <v>0</v>
      </c>
      <c r="BX871">
        <v>0</v>
      </c>
      <c r="BY871">
        <v>2</v>
      </c>
    </row>
    <row r="872" spans="1:77" hidden="1" x14ac:dyDescent="0.25">
      <c r="A872" t="str">
        <f t="shared" si="26"/>
        <v>201452 Szolgáltatási foglalkozásokI1 Általános Iskola 0-7 osztály</v>
      </c>
      <c r="B872" t="str">
        <f t="shared" si="27"/>
        <v>201452 Szolgáltatási foglalkozásokI1 Általános Iskola 0-7 osztály</v>
      </c>
      <c r="C872">
        <v>648</v>
      </c>
      <c r="D872" t="s">
        <v>168</v>
      </c>
      <c r="E872" t="s">
        <v>169</v>
      </c>
      <c r="F872" s="4" t="s">
        <v>172</v>
      </c>
      <c r="G872">
        <v>0</v>
      </c>
      <c r="H872" t="s">
        <v>157</v>
      </c>
      <c r="I872">
        <v>638</v>
      </c>
      <c r="J872">
        <v>27</v>
      </c>
      <c r="K872" t="s">
        <v>95</v>
      </c>
      <c r="L872" t="s">
        <v>133</v>
      </c>
      <c r="M872">
        <v>0</v>
      </c>
      <c r="N872">
        <v>0</v>
      </c>
      <c r="O872">
        <v>0</v>
      </c>
      <c r="P872">
        <v>0</v>
      </c>
      <c r="Q872">
        <v>0</v>
      </c>
      <c r="R872">
        <v>0</v>
      </c>
      <c r="S872">
        <v>0</v>
      </c>
      <c r="T872">
        <v>0</v>
      </c>
      <c r="U872">
        <v>0</v>
      </c>
      <c r="V872">
        <v>0</v>
      </c>
      <c r="W872">
        <v>0</v>
      </c>
      <c r="X872">
        <v>0</v>
      </c>
      <c r="Y872">
        <v>0</v>
      </c>
      <c r="Z872">
        <v>0</v>
      </c>
      <c r="AA872">
        <v>0</v>
      </c>
      <c r="AB872">
        <v>0</v>
      </c>
      <c r="AC872">
        <v>0</v>
      </c>
      <c r="AD872">
        <v>0</v>
      </c>
      <c r="AE872">
        <v>0</v>
      </c>
      <c r="AF872">
        <v>0</v>
      </c>
      <c r="AG872">
        <v>0</v>
      </c>
      <c r="AH872">
        <v>0</v>
      </c>
      <c r="AI872">
        <v>0</v>
      </c>
      <c r="AJ872">
        <v>0</v>
      </c>
      <c r="AK872">
        <v>0</v>
      </c>
      <c r="AL872">
        <v>0</v>
      </c>
      <c r="AM872">
        <v>0</v>
      </c>
      <c r="AN872">
        <v>0</v>
      </c>
      <c r="AO872">
        <v>0</v>
      </c>
      <c r="AP872">
        <v>0</v>
      </c>
      <c r="AQ872">
        <v>0</v>
      </c>
      <c r="AR872">
        <v>0</v>
      </c>
      <c r="AS872">
        <v>0</v>
      </c>
      <c r="AT872">
        <v>0</v>
      </c>
      <c r="AU872">
        <v>0</v>
      </c>
      <c r="AV872">
        <v>0</v>
      </c>
      <c r="AW872">
        <v>0</v>
      </c>
      <c r="AX872">
        <v>0</v>
      </c>
      <c r="AY872">
        <v>0</v>
      </c>
      <c r="AZ872">
        <v>0</v>
      </c>
      <c r="BA872">
        <v>0</v>
      </c>
      <c r="BB872">
        <v>0</v>
      </c>
      <c r="BC872">
        <v>0</v>
      </c>
      <c r="BD872">
        <v>0</v>
      </c>
      <c r="BE872">
        <v>0</v>
      </c>
      <c r="BF872">
        <v>0</v>
      </c>
      <c r="BG872">
        <v>0</v>
      </c>
      <c r="BH872">
        <v>0</v>
      </c>
      <c r="BI872">
        <v>0</v>
      </c>
      <c r="BJ872">
        <v>0</v>
      </c>
      <c r="BK872">
        <v>0</v>
      </c>
      <c r="BL872">
        <v>0</v>
      </c>
      <c r="BM872">
        <v>0</v>
      </c>
      <c r="BN872">
        <v>0</v>
      </c>
      <c r="BO872">
        <v>41</v>
      </c>
      <c r="BP872">
        <v>5</v>
      </c>
      <c r="BQ872">
        <v>55</v>
      </c>
      <c r="BR872">
        <v>4</v>
      </c>
      <c r="BS872">
        <v>0</v>
      </c>
      <c r="BT872">
        <v>1</v>
      </c>
      <c r="BU872">
        <v>0</v>
      </c>
      <c r="BV872">
        <v>0</v>
      </c>
      <c r="BW872">
        <v>0</v>
      </c>
      <c r="BX872">
        <v>0</v>
      </c>
      <c r="BY872">
        <v>106</v>
      </c>
    </row>
    <row r="873" spans="1:77" hidden="1" x14ac:dyDescent="0.25">
      <c r="A873" t="str">
        <f t="shared" si="26"/>
        <v>201461 Mezőgazdasági foglalkozásokI1 Általános Iskola 0-7 osztály</v>
      </c>
      <c r="B873" t="str">
        <f t="shared" si="27"/>
        <v>201461 Mezőgazdasági foglalkozásokI1 Általános Iskola 0-7 osztály</v>
      </c>
      <c r="C873">
        <v>649</v>
      </c>
      <c r="D873" t="s">
        <v>168</v>
      </c>
      <c r="E873" t="s">
        <v>169</v>
      </c>
      <c r="F873" s="4" t="s">
        <v>172</v>
      </c>
      <c r="G873">
        <v>0</v>
      </c>
      <c r="H873" t="s">
        <v>157</v>
      </c>
      <c r="I873">
        <v>639</v>
      </c>
      <c r="J873">
        <v>28</v>
      </c>
      <c r="K873" t="s">
        <v>96</v>
      </c>
      <c r="L873" t="s">
        <v>97</v>
      </c>
      <c r="M873">
        <v>1</v>
      </c>
      <c r="N873">
        <v>0</v>
      </c>
      <c r="O873">
        <v>0</v>
      </c>
      <c r="P873">
        <v>0</v>
      </c>
      <c r="Q873">
        <v>0</v>
      </c>
      <c r="R873">
        <v>0</v>
      </c>
      <c r="S873">
        <v>0</v>
      </c>
      <c r="T873">
        <v>0</v>
      </c>
      <c r="U873">
        <v>0</v>
      </c>
      <c r="V873">
        <v>0</v>
      </c>
      <c r="W873">
        <v>0</v>
      </c>
      <c r="X873">
        <v>0</v>
      </c>
      <c r="Y873">
        <v>0</v>
      </c>
      <c r="Z873">
        <v>0</v>
      </c>
      <c r="AA873">
        <v>0</v>
      </c>
      <c r="AB873">
        <v>0</v>
      </c>
      <c r="AC873">
        <v>0</v>
      </c>
      <c r="AD873">
        <v>0</v>
      </c>
      <c r="AE873">
        <v>0</v>
      </c>
      <c r="AF873">
        <v>0</v>
      </c>
      <c r="AG873">
        <v>0</v>
      </c>
      <c r="AH873">
        <v>0</v>
      </c>
      <c r="AI873">
        <v>0</v>
      </c>
      <c r="AJ873">
        <v>0</v>
      </c>
      <c r="AK873">
        <v>0</v>
      </c>
      <c r="AL873">
        <v>0</v>
      </c>
      <c r="AM873">
        <v>0</v>
      </c>
      <c r="AN873">
        <v>0</v>
      </c>
      <c r="AO873">
        <v>0</v>
      </c>
      <c r="AP873">
        <v>0</v>
      </c>
      <c r="AQ873">
        <v>0</v>
      </c>
      <c r="AR873">
        <v>0</v>
      </c>
      <c r="AS873">
        <v>0</v>
      </c>
      <c r="AT873">
        <v>0</v>
      </c>
      <c r="AU873">
        <v>0</v>
      </c>
      <c r="AV873">
        <v>0</v>
      </c>
      <c r="AW873">
        <v>0</v>
      </c>
      <c r="AX873">
        <v>0</v>
      </c>
      <c r="AY873">
        <v>0</v>
      </c>
      <c r="AZ873">
        <v>0</v>
      </c>
      <c r="BA873">
        <v>0</v>
      </c>
      <c r="BB873">
        <v>0</v>
      </c>
      <c r="BC873">
        <v>0</v>
      </c>
      <c r="BD873">
        <v>0</v>
      </c>
      <c r="BE873">
        <v>0</v>
      </c>
      <c r="BF873">
        <v>0</v>
      </c>
      <c r="BG873">
        <v>0</v>
      </c>
      <c r="BH873">
        <v>3</v>
      </c>
      <c r="BI873">
        <v>0</v>
      </c>
      <c r="BJ873">
        <v>0</v>
      </c>
      <c r="BK873">
        <v>0</v>
      </c>
      <c r="BL873">
        <v>0</v>
      </c>
      <c r="BM873">
        <v>0</v>
      </c>
      <c r="BN873">
        <v>0</v>
      </c>
      <c r="BO873">
        <v>86</v>
      </c>
      <c r="BP873">
        <v>0</v>
      </c>
      <c r="BQ873">
        <v>0</v>
      </c>
      <c r="BR873">
        <v>1</v>
      </c>
      <c r="BS873">
        <v>0</v>
      </c>
      <c r="BT873">
        <v>0</v>
      </c>
      <c r="BU873">
        <v>0</v>
      </c>
      <c r="BV873">
        <v>0</v>
      </c>
      <c r="BW873">
        <v>0</v>
      </c>
      <c r="BX873">
        <v>0</v>
      </c>
      <c r="BY873">
        <v>91</v>
      </c>
    </row>
    <row r="874" spans="1:77" hidden="1" x14ac:dyDescent="0.25">
      <c r="A874" t="str">
        <f t="shared" si="26"/>
        <v>201462 Erdőgazdálkodási, vadgazdálkodási és halászati foglalkozásokI1 Általános Iskola 0-7 osztály</v>
      </c>
      <c r="B874" t="str">
        <f t="shared" si="27"/>
        <v>201462 Erdőgazdálkodási, vadgazdálkodási és halászati foglalkozásokI1 Általános Iskola 0-7 osztály</v>
      </c>
      <c r="C874">
        <v>650</v>
      </c>
      <c r="D874" t="s">
        <v>168</v>
      </c>
      <c r="E874" t="s">
        <v>169</v>
      </c>
      <c r="F874" s="4" t="s">
        <v>172</v>
      </c>
      <c r="G874">
        <v>0</v>
      </c>
      <c r="H874" t="s">
        <v>157</v>
      </c>
      <c r="I874">
        <v>640</v>
      </c>
      <c r="J874">
        <v>29</v>
      </c>
      <c r="K874" t="s">
        <v>98</v>
      </c>
      <c r="L874" t="s">
        <v>134</v>
      </c>
      <c r="M874">
        <v>0</v>
      </c>
      <c r="N874">
        <v>0</v>
      </c>
      <c r="O874">
        <v>0</v>
      </c>
      <c r="P874">
        <v>0</v>
      </c>
      <c r="Q874">
        <v>0</v>
      </c>
      <c r="R874">
        <v>0</v>
      </c>
      <c r="S874">
        <v>0</v>
      </c>
      <c r="T874">
        <v>0</v>
      </c>
      <c r="U874">
        <v>0</v>
      </c>
      <c r="V874">
        <v>0</v>
      </c>
      <c r="W874">
        <v>0</v>
      </c>
      <c r="X874">
        <v>0</v>
      </c>
      <c r="Y874">
        <v>0</v>
      </c>
      <c r="Z874">
        <v>0</v>
      </c>
      <c r="AA874">
        <v>0</v>
      </c>
      <c r="AB874">
        <v>0</v>
      </c>
      <c r="AC874">
        <v>0</v>
      </c>
      <c r="AD874">
        <v>0</v>
      </c>
      <c r="AE874">
        <v>0</v>
      </c>
      <c r="AF874">
        <v>0</v>
      </c>
      <c r="AG874">
        <v>0</v>
      </c>
      <c r="AH874">
        <v>0</v>
      </c>
      <c r="AI874">
        <v>0</v>
      </c>
      <c r="AJ874">
        <v>0</v>
      </c>
      <c r="AK874">
        <v>0</v>
      </c>
      <c r="AL874">
        <v>0</v>
      </c>
      <c r="AM874">
        <v>0</v>
      </c>
      <c r="AN874">
        <v>0</v>
      </c>
      <c r="AO874">
        <v>0</v>
      </c>
      <c r="AP874">
        <v>0</v>
      </c>
      <c r="AQ874">
        <v>0</v>
      </c>
      <c r="AR874">
        <v>0</v>
      </c>
      <c r="AS874">
        <v>0</v>
      </c>
      <c r="AT874">
        <v>0</v>
      </c>
      <c r="AU874">
        <v>0</v>
      </c>
      <c r="AV874">
        <v>0</v>
      </c>
      <c r="AW874">
        <v>0</v>
      </c>
      <c r="AX874">
        <v>0</v>
      </c>
      <c r="AY874">
        <v>0</v>
      </c>
      <c r="AZ874">
        <v>0</v>
      </c>
      <c r="BA874">
        <v>0</v>
      </c>
      <c r="BB874">
        <v>0</v>
      </c>
      <c r="BC874">
        <v>0</v>
      </c>
      <c r="BD874">
        <v>0</v>
      </c>
      <c r="BE874">
        <v>0</v>
      </c>
      <c r="BF874">
        <v>0</v>
      </c>
      <c r="BG874">
        <v>0</v>
      </c>
      <c r="BH874">
        <v>0</v>
      </c>
      <c r="BI874">
        <v>0</v>
      </c>
      <c r="BJ874">
        <v>0</v>
      </c>
      <c r="BK874">
        <v>0</v>
      </c>
      <c r="BL874">
        <v>0</v>
      </c>
      <c r="BM874">
        <v>0</v>
      </c>
      <c r="BN874">
        <v>0</v>
      </c>
      <c r="BO874">
        <v>1</v>
      </c>
      <c r="BP874">
        <v>0</v>
      </c>
      <c r="BQ874">
        <v>0</v>
      </c>
      <c r="BR874">
        <v>0</v>
      </c>
      <c r="BS874">
        <v>0</v>
      </c>
      <c r="BT874">
        <v>0</v>
      </c>
      <c r="BU874">
        <v>0</v>
      </c>
      <c r="BV874">
        <v>0</v>
      </c>
      <c r="BW874">
        <v>0</v>
      </c>
      <c r="BX874">
        <v>0</v>
      </c>
      <c r="BY874">
        <v>1</v>
      </c>
    </row>
    <row r="875" spans="1:77" hidden="1" x14ac:dyDescent="0.25">
      <c r="A875" t="str">
        <f t="shared" si="26"/>
        <v>201471 Élelmiszer-ipari foglalkozásokI1 Általános Iskola 0-7 osztály</v>
      </c>
      <c r="B875" t="str">
        <f t="shared" si="27"/>
        <v>201471 Élelmiszer-ipari foglalkozásokI1 Általános Iskola 0-7 osztály</v>
      </c>
      <c r="C875">
        <v>651</v>
      </c>
      <c r="D875" t="s">
        <v>168</v>
      </c>
      <c r="E875" t="s">
        <v>169</v>
      </c>
      <c r="F875" s="4" t="s">
        <v>172</v>
      </c>
      <c r="G875">
        <v>0</v>
      </c>
      <c r="H875" t="s">
        <v>157</v>
      </c>
      <c r="I875">
        <v>641</v>
      </c>
      <c r="J875">
        <v>30</v>
      </c>
      <c r="K875" t="s">
        <v>99</v>
      </c>
      <c r="L875" t="s">
        <v>135</v>
      </c>
      <c r="M875">
        <v>0</v>
      </c>
      <c r="N875">
        <v>0</v>
      </c>
      <c r="O875">
        <v>0</v>
      </c>
      <c r="P875">
        <v>0</v>
      </c>
      <c r="Q875">
        <v>0</v>
      </c>
      <c r="R875">
        <v>0</v>
      </c>
      <c r="S875">
        <v>0</v>
      </c>
      <c r="T875">
        <v>0</v>
      </c>
      <c r="U875">
        <v>0</v>
      </c>
      <c r="V875">
        <v>0</v>
      </c>
      <c r="W875">
        <v>0</v>
      </c>
      <c r="X875">
        <v>0</v>
      </c>
      <c r="Y875">
        <v>0</v>
      </c>
      <c r="Z875">
        <v>0</v>
      </c>
      <c r="AA875">
        <v>0</v>
      </c>
      <c r="AB875">
        <v>0</v>
      </c>
      <c r="AC875">
        <v>0</v>
      </c>
      <c r="AD875">
        <v>0</v>
      </c>
      <c r="AE875">
        <v>0</v>
      </c>
      <c r="AF875">
        <v>0</v>
      </c>
      <c r="AG875">
        <v>0</v>
      </c>
      <c r="AH875">
        <v>0</v>
      </c>
      <c r="AI875">
        <v>0</v>
      </c>
      <c r="AJ875">
        <v>0</v>
      </c>
      <c r="AK875">
        <v>0</v>
      </c>
      <c r="AL875">
        <v>0</v>
      </c>
      <c r="AM875">
        <v>0</v>
      </c>
      <c r="AN875">
        <v>0</v>
      </c>
      <c r="AO875">
        <v>0</v>
      </c>
      <c r="AP875">
        <v>0</v>
      </c>
      <c r="AQ875">
        <v>0</v>
      </c>
      <c r="AR875">
        <v>0</v>
      </c>
      <c r="AS875">
        <v>0</v>
      </c>
      <c r="AT875">
        <v>0</v>
      </c>
      <c r="AU875">
        <v>0</v>
      </c>
      <c r="AV875">
        <v>0</v>
      </c>
      <c r="AW875">
        <v>0</v>
      </c>
      <c r="AX875">
        <v>0</v>
      </c>
      <c r="AY875">
        <v>0</v>
      </c>
      <c r="AZ875">
        <v>0</v>
      </c>
      <c r="BA875">
        <v>0</v>
      </c>
      <c r="BB875">
        <v>0</v>
      </c>
      <c r="BC875">
        <v>0</v>
      </c>
      <c r="BD875">
        <v>0</v>
      </c>
      <c r="BE875">
        <v>0</v>
      </c>
      <c r="BF875">
        <v>0</v>
      </c>
      <c r="BG875">
        <v>0</v>
      </c>
      <c r="BH875">
        <v>0</v>
      </c>
      <c r="BI875">
        <v>0</v>
      </c>
      <c r="BJ875">
        <v>0</v>
      </c>
      <c r="BK875">
        <v>0</v>
      </c>
      <c r="BL875">
        <v>0</v>
      </c>
      <c r="BM875">
        <v>0</v>
      </c>
      <c r="BN875">
        <v>0</v>
      </c>
      <c r="BO875">
        <v>0</v>
      </c>
      <c r="BP875">
        <v>0</v>
      </c>
      <c r="BQ875">
        <v>0</v>
      </c>
      <c r="BR875">
        <v>0</v>
      </c>
      <c r="BS875">
        <v>0</v>
      </c>
      <c r="BT875">
        <v>0</v>
      </c>
      <c r="BU875">
        <v>0</v>
      </c>
      <c r="BV875">
        <v>0</v>
      </c>
      <c r="BW875">
        <v>0</v>
      </c>
      <c r="BX875">
        <v>0</v>
      </c>
      <c r="BY875">
        <v>0</v>
      </c>
    </row>
    <row r="876" spans="1:77" hidden="1" x14ac:dyDescent="0.25">
      <c r="A876" t="str">
        <f t="shared" si="26"/>
        <v>201472 Könnyűipari foglalkozásokI1 Általános Iskola 0-7 osztály</v>
      </c>
      <c r="B876" t="str">
        <f t="shared" si="27"/>
        <v>201472 Könnyűipari foglalkozásokI1 Általános Iskola 0-7 osztály</v>
      </c>
      <c r="C876">
        <v>652</v>
      </c>
      <c r="D876" t="s">
        <v>168</v>
      </c>
      <c r="E876" t="s">
        <v>169</v>
      </c>
      <c r="F876" s="4" t="s">
        <v>172</v>
      </c>
      <c r="G876">
        <v>0</v>
      </c>
      <c r="H876" t="s">
        <v>157</v>
      </c>
      <c r="I876">
        <v>642</v>
      </c>
      <c r="J876">
        <v>31</v>
      </c>
      <c r="K876" t="s">
        <v>100</v>
      </c>
      <c r="L876" t="s">
        <v>136</v>
      </c>
      <c r="M876">
        <v>0</v>
      </c>
      <c r="N876">
        <v>0</v>
      </c>
      <c r="O876">
        <v>0</v>
      </c>
      <c r="P876">
        <v>0</v>
      </c>
      <c r="Q876">
        <v>0</v>
      </c>
      <c r="R876">
        <v>0</v>
      </c>
      <c r="S876">
        <v>0</v>
      </c>
      <c r="T876">
        <v>0</v>
      </c>
      <c r="U876">
        <v>0</v>
      </c>
      <c r="V876">
        <v>0</v>
      </c>
      <c r="W876">
        <v>0</v>
      </c>
      <c r="X876">
        <v>0</v>
      </c>
      <c r="Y876">
        <v>0</v>
      </c>
      <c r="Z876">
        <v>0</v>
      </c>
      <c r="AA876">
        <v>0</v>
      </c>
      <c r="AB876">
        <v>0</v>
      </c>
      <c r="AC876">
        <v>0</v>
      </c>
      <c r="AD876">
        <v>0</v>
      </c>
      <c r="AE876">
        <v>0</v>
      </c>
      <c r="AF876">
        <v>0</v>
      </c>
      <c r="AG876">
        <v>0</v>
      </c>
      <c r="AH876">
        <v>0</v>
      </c>
      <c r="AI876">
        <v>0</v>
      </c>
      <c r="AJ876">
        <v>0</v>
      </c>
      <c r="AK876">
        <v>0</v>
      </c>
      <c r="AL876">
        <v>0</v>
      </c>
      <c r="AM876">
        <v>0</v>
      </c>
      <c r="AN876">
        <v>0</v>
      </c>
      <c r="AO876">
        <v>0</v>
      </c>
      <c r="AP876">
        <v>0</v>
      </c>
      <c r="AQ876">
        <v>0</v>
      </c>
      <c r="AR876">
        <v>0</v>
      </c>
      <c r="AS876">
        <v>0</v>
      </c>
      <c r="AT876">
        <v>0</v>
      </c>
      <c r="AU876">
        <v>0</v>
      </c>
      <c r="AV876">
        <v>0</v>
      </c>
      <c r="AW876">
        <v>0</v>
      </c>
      <c r="AX876">
        <v>0</v>
      </c>
      <c r="AY876">
        <v>0</v>
      </c>
      <c r="AZ876">
        <v>0</v>
      </c>
      <c r="BA876">
        <v>0</v>
      </c>
      <c r="BB876">
        <v>0</v>
      </c>
      <c r="BC876">
        <v>0</v>
      </c>
      <c r="BD876">
        <v>0</v>
      </c>
      <c r="BE876">
        <v>0</v>
      </c>
      <c r="BF876">
        <v>0</v>
      </c>
      <c r="BG876">
        <v>0</v>
      </c>
      <c r="BH876">
        <v>0</v>
      </c>
      <c r="BI876">
        <v>0</v>
      </c>
      <c r="BJ876">
        <v>0</v>
      </c>
      <c r="BK876">
        <v>0</v>
      </c>
      <c r="BL876">
        <v>0</v>
      </c>
      <c r="BM876">
        <v>0</v>
      </c>
      <c r="BN876">
        <v>0</v>
      </c>
      <c r="BO876">
        <v>0</v>
      </c>
      <c r="BP876">
        <v>0</v>
      </c>
      <c r="BQ876">
        <v>0</v>
      </c>
      <c r="BR876">
        <v>3</v>
      </c>
      <c r="BS876">
        <v>0</v>
      </c>
      <c r="BT876">
        <v>0</v>
      </c>
      <c r="BU876">
        <v>0</v>
      </c>
      <c r="BV876">
        <v>0</v>
      </c>
      <c r="BW876">
        <v>0</v>
      </c>
      <c r="BX876">
        <v>0</v>
      </c>
      <c r="BY876">
        <v>3</v>
      </c>
    </row>
    <row r="877" spans="1:77" hidden="1" x14ac:dyDescent="0.25">
      <c r="A877" t="str">
        <f t="shared" si="26"/>
        <v>201473 Fém- és villamosipari foglalkozásokI1 Általános Iskola 0-7 osztály</v>
      </c>
      <c r="B877" t="str">
        <f t="shared" si="27"/>
        <v>201473 Fém- és villamosipari foglalkozásokI1 Általános Iskola 0-7 osztály</v>
      </c>
      <c r="C877">
        <v>653</v>
      </c>
      <c r="D877" t="s">
        <v>168</v>
      </c>
      <c r="E877" t="s">
        <v>169</v>
      </c>
      <c r="F877" s="4" t="s">
        <v>172</v>
      </c>
      <c r="G877">
        <v>0</v>
      </c>
      <c r="H877" t="s">
        <v>157</v>
      </c>
      <c r="I877">
        <v>643</v>
      </c>
      <c r="J877">
        <v>32</v>
      </c>
      <c r="K877" t="s">
        <v>101</v>
      </c>
      <c r="L877" t="s">
        <v>137</v>
      </c>
      <c r="M877">
        <v>0</v>
      </c>
      <c r="N877">
        <v>0</v>
      </c>
      <c r="O877">
        <v>0</v>
      </c>
      <c r="P877">
        <v>0</v>
      </c>
      <c r="Q877">
        <v>0</v>
      </c>
      <c r="R877">
        <v>0</v>
      </c>
      <c r="S877">
        <v>0</v>
      </c>
      <c r="T877">
        <v>0</v>
      </c>
      <c r="U877">
        <v>0</v>
      </c>
      <c r="V877">
        <v>0</v>
      </c>
      <c r="W877">
        <v>0</v>
      </c>
      <c r="X877">
        <v>0</v>
      </c>
      <c r="Y877">
        <v>0</v>
      </c>
      <c r="Z877">
        <v>0</v>
      </c>
      <c r="AA877">
        <v>0</v>
      </c>
      <c r="AB877">
        <v>0</v>
      </c>
      <c r="AC877">
        <v>0</v>
      </c>
      <c r="AD877">
        <v>0</v>
      </c>
      <c r="AE877">
        <v>0</v>
      </c>
      <c r="AF877">
        <v>0</v>
      </c>
      <c r="AG877">
        <v>0</v>
      </c>
      <c r="AH877">
        <v>0</v>
      </c>
      <c r="AI877">
        <v>0</v>
      </c>
      <c r="AJ877">
        <v>0</v>
      </c>
      <c r="AK877">
        <v>0</v>
      </c>
      <c r="AL877">
        <v>0</v>
      </c>
      <c r="AM877">
        <v>0</v>
      </c>
      <c r="AN877">
        <v>0</v>
      </c>
      <c r="AO877">
        <v>0</v>
      </c>
      <c r="AP877">
        <v>0</v>
      </c>
      <c r="AQ877">
        <v>0</v>
      </c>
      <c r="AR877">
        <v>0</v>
      </c>
      <c r="AS877">
        <v>0</v>
      </c>
      <c r="AT877">
        <v>0</v>
      </c>
      <c r="AU877">
        <v>0</v>
      </c>
      <c r="AV877">
        <v>0</v>
      </c>
      <c r="AW877">
        <v>0</v>
      </c>
      <c r="AX877">
        <v>0</v>
      </c>
      <c r="AY877">
        <v>0</v>
      </c>
      <c r="AZ877">
        <v>0</v>
      </c>
      <c r="BA877">
        <v>0</v>
      </c>
      <c r="BB877">
        <v>0</v>
      </c>
      <c r="BC877">
        <v>0</v>
      </c>
      <c r="BD877">
        <v>0</v>
      </c>
      <c r="BE877">
        <v>0</v>
      </c>
      <c r="BF877">
        <v>0</v>
      </c>
      <c r="BG877">
        <v>0</v>
      </c>
      <c r="BH877">
        <v>0</v>
      </c>
      <c r="BI877">
        <v>0</v>
      </c>
      <c r="BJ877">
        <v>0</v>
      </c>
      <c r="BK877">
        <v>0</v>
      </c>
      <c r="BL877">
        <v>0</v>
      </c>
      <c r="BM877">
        <v>0</v>
      </c>
      <c r="BN877">
        <v>0</v>
      </c>
      <c r="BO877">
        <v>2</v>
      </c>
      <c r="BP877">
        <v>0</v>
      </c>
      <c r="BQ877">
        <v>0</v>
      </c>
      <c r="BR877">
        <v>0</v>
      </c>
      <c r="BS877">
        <v>0</v>
      </c>
      <c r="BT877">
        <v>0</v>
      </c>
      <c r="BU877">
        <v>0</v>
      </c>
      <c r="BV877">
        <v>0</v>
      </c>
      <c r="BW877">
        <v>0</v>
      </c>
      <c r="BX877">
        <v>0</v>
      </c>
      <c r="BY877">
        <v>2</v>
      </c>
    </row>
    <row r="878" spans="1:77" hidden="1" x14ac:dyDescent="0.25">
      <c r="A878" t="str">
        <f t="shared" si="26"/>
        <v>201474 Kézműipari foglalkozásokI1 Általános Iskola 0-7 osztály</v>
      </c>
      <c r="B878" t="str">
        <f t="shared" si="27"/>
        <v>201474 Kézműipari foglalkozásokI1 Általános Iskola 0-7 osztály</v>
      </c>
      <c r="C878">
        <v>654</v>
      </c>
      <c r="D878" t="s">
        <v>168</v>
      </c>
      <c r="E878" t="s">
        <v>169</v>
      </c>
      <c r="F878" s="4" t="s">
        <v>172</v>
      </c>
      <c r="G878">
        <v>0</v>
      </c>
      <c r="H878" t="s">
        <v>157</v>
      </c>
      <c r="I878">
        <v>644</v>
      </c>
      <c r="J878">
        <v>33</v>
      </c>
      <c r="K878" t="s">
        <v>102</v>
      </c>
      <c r="L878" t="s">
        <v>138</v>
      </c>
      <c r="M878">
        <v>0</v>
      </c>
      <c r="N878">
        <v>0</v>
      </c>
      <c r="O878">
        <v>0</v>
      </c>
      <c r="P878">
        <v>0</v>
      </c>
      <c r="Q878">
        <v>0</v>
      </c>
      <c r="R878">
        <v>0</v>
      </c>
      <c r="S878">
        <v>0</v>
      </c>
      <c r="T878">
        <v>0</v>
      </c>
      <c r="U878">
        <v>0</v>
      </c>
      <c r="V878">
        <v>0</v>
      </c>
      <c r="W878">
        <v>0</v>
      </c>
      <c r="X878">
        <v>0</v>
      </c>
      <c r="Y878">
        <v>0</v>
      </c>
      <c r="Z878">
        <v>0</v>
      </c>
      <c r="AA878">
        <v>0</v>
      </c>
      <c r="AB878">
        <v>0</v>
      </c>
      <c r="AC878">
        <v>0</v>
      </c>
      <c r="AD878">
        <v>0</v>
      </c>
      <c r="AE878">
        <v>0</v>
      </c>
      <c r="AF878">
        <v>0</v>
      </c>
      <c r="AG878">
        <v>0</v>
      </c>
      <c r="AH878">
        <v>0</v>
      </c>
      <c r="AI878">
        <v>0</v>
      </c>
      <c r="AJ878">
        <v>0</v>
      </c>
      <c r="AK878">
        <v>0</v>
      </c>
      <c r="AL878">
        <v>0</v>
      </c>
      <c r="AM878">
        <v>0</v>
      </c>
      <c r="AN878">
        <v>0</v>
      </c>
      <c r="AO878">
        <v>0</v>
      </c>
      <c r="AP878">
        <v>0</v>
      </c>
      <c r="AQ878">
        <v>0</v>
      </c>
      <c r="AR878">
        <v>0</v>
      </c>
      <c r="AS878">
        <v>0</v>
      </c>
      <c r="AT878">
        <v>0</v>
      </c>
      <c r="AU878">
        <v>0</v>
      </c>
      <c r="AV878">
        <v>0</v>
      </c>
      <c r="AW878">
        <v>0</v>
      </c>
      <c r="AX878">
        <v>0</v>
      </c>
      <c r="AY878">
        <v>0</v>
      </c>
      <c r="AZ878">
        <v>0</v>
      </c>
      <c r="BA878">
        <v>0</v>
      </c>
      <c r="BB878">
        <v>0</v>
      </c>
      <c r="BC878">
        <v>0</v>
      </c>
      <c r="BD878">
        <v>0</v>
      </c>
      <c r="BE878">
        <v>0</v>
      </c>
      <c r="BF878">
        <v>0</v>
      </c>
      <c r="BG878">
        <v>0</v>
      </c>
      <c r="BH878">
        <v>0</v>
      </c>
      <c r="BI878">
        <v>0</v>
      </c>
      <c r="BJ878">
        <v>0</v>
      </c>
      <c r="BK878">
        <v>0</v>
      </c>
      <c r="BL878">
        <v>0</v>
      </c>
      <c r="BM878">
        <v>0</v>
      </c>
      <c r="BN878">
        <v>0</v>
      </c>
      <c r="BO878">
        <v>3</v>
      </c>
      <c r="BP878">
        <v>0</v>
      </c>
      <c r="BQ878">
        <v>0</v>
      </c>
      <c r="BR878">
        <v>0</v>
      </c>
      <c r="BS878">
        <v>0</v>
      </c>
      <c r="BT878">
        <v>0</v>
      </c>
      <c r="BU878">
        <v>0</v>
      </c>
      <c r="BV878">
        <v>0</v>
      </c>
      <c r="BW878">
        <v>0</v>
      </c>
      <c r="BX878">
        <v>0</v>
      </c>
      <c r="BY878">
        <v>3</v>
      </c>
    </row>
    <row r="879" spans="1:77" hidden="1" x14ac:dyDescent="0.25">
      <c r="A879" t="str">
        <f t="shared" si="26"/>
        <v>201475 Építőipari foglalkozásokI1 Általános Iskola 0-7 osztály</v>
      </c>
      <c r="B879" t="str">
        <f t="shared" si="27"/>
        <v>201475 Építőipari foglalkozásokI1 Általános Iskola 0-7 osztály</v>
      </c>
      <c r="C879">
        <v>655</v>
      </c>
      <c r="D879" t="s">
        <v>168</v>
      </c>
      <c r="E879" t="s">
        <v>169</v>
      </c>
      <c r="F879" s="4" t="s">
        <v>172</v>
      </c>
      <c r="G879">
        <v>0</v>
      </c>
      <c r="H879" t="s">
        <v>157</v>
      </c>
      <c r="I879">
        <v>645</v>
      </c>
      <c r="J879">
        <v>34</v>
      </c>
      <c r="K879" t="s">
        <v>103</v>
      </c>
      <c r="L879" t="s">
        <v>139</v>
      </c>
      <c r="M879">
        <v>0</v>
      </c>
      <c r="N879">
        <v>0</v>
      </c>
      <c r="O879">
        <v>0</v>
      </c>
      <c r="P879">
        <v>0</v>
      </c>
      <c r="Q879">
        <v>0</v>
      </c>
      <c r="R879">
        <v>0</v>
      </c>
      <c r="S879">
        <v>0</v>
      </c>
      <c r="T879">
        <v>0</v>
      </c>
      <c r="U879">
        <v>0</v>
      </c>
      <c r="V879">
        <v>0</v>
      </c>
      <c r="W879">
        <v>0</v>
      </c>
      <c r="X879">
        <v>0</v>
      </c>
      <c r="Y879">
        <v>0</v>
      </c>
      <c r="Z879">
        <v>0</v>
      </c>
      <c r="AA879">
        <v>0</v>
      </c>
      <c r="AB879">
        <v>0</v>
      </c>
      <c r="AC879">
        <v>0</v>
      </c>
      <c r="AD879">
        <v>0</v>
      </c>
      <c r="AE879">
        <v>0</v>
      </c>
      <c r="AF879">
        <v>0</v>
      </c>
      <c r="AG879">
        <v>0</v>
      </c>
      <c r="AH879">
        <v>0</v>
      </c>
      <c r="AI879">
        <v>0</v>
      </c>
      <c r="AJ879">
        <v>0</v>
      </c>
      <c r="AK879">
        <v>0</v>
      </c>
      <c r="AL879">
        <v>0</v>
      </c>
      <c r="AM879">
        <v>0</v>
      </c>
      <c r="AN879">
        <v>0</v>
      </c>
      <c r="AO879">
        <v>0</v>
      </c>
      <c r="AP879">
        <v>0</v>
      </c>
      <c r="AQ879">
        <v>0</v>
      </c>
      <c r="AR879">
        <v>0</v>
      </c>
      <c r="AS879">
        <v>0</v>
      </c>
      <c r="AT879">
        <v>0</v>
      </c>
      <c r="AU879">
        <v>0</v>
      </c>
      <c r="AV879">
        <v>0</v>
      </c>
      <c r="AW879">
        <v>0</v>
      </c>
      <c r="AX879">
        <v>0</v>
      </c>
      <c r="AY879">
        <v>0</v>
      </c>
      <c r="AZ879">
        <v>0</v>
      </c>
      <c r="BA879">
        <v>0</v>
      </c>
      <c r="BB879">
        <v>0</v>
      </c>
      <c r="BC879">
        <v>0</v>
      </c>
      <c r="BD879">
        <v>0</v>
      </c>
      <c r="BE879">
        <v>0</v>
      </c>
      <c r="BF879">
        <v>0</v>
      </c>
      <c r="BG879">
        <v>0</v>
      </c>
      <c r="BH879">
        <v>0</v>
      </c>
      <c r="BI879">
        <v>0</v>
      </c>
      <c r="BJ879">
        <v>0</v>
      </c>
      <c r="BK879">
        <v>0</v>
      </c>
      <c r="BL879">
        <v>0</v>
      </c>
      <c r="BM879">
        <v>0</v>
      </c>
      <c r="BN879">
        <v>0</v>
      </c>
      <c r="BO879">
        <v>7</v>
      </c>
      <c r="BP879">
        <v>1</v>
      </c>
      <c r="BQ879">
        <v>0</v>
      </c>
      <c r="BR879">
        <v>0</v>
      </c>
      <c r="BS879">
        <v>0</v>
      </c>
      <c r="BT879">
        <v>0</v>
      </c>
      <c r="BU879">
        <v>0</v>
      </c>
      <c r="BV879">
        <v>0</v>
      </c>
      <c r="BW879">
        <v>0</v>
      </c>
      <c r="BX879">
        <v>0</v>
      </c>
      <c r="BY879">
        <v>8</v>
      </c>
    </row>
    <row r="880" spans="1:77" hidden="1" x14ac:dyDescent="0.25">
      <c r="A880" t="str">
        <f t="shared" si="26"/>
        <v>201479 Egyéb ipari és építőipari foglalkozásokI1 Általános Iskola 0-7 osztály</v>
      </c>
      <c r="B880" t="str">
        <f t="shared" si="27"/>
        <v>201479 Egyéb ipari és építőipari foglalkozásokI1 Általános Iskola 0-7 osztály</v>
      </c>
      <c r="C880">
        <v>656</v>
      </c>
      <c r="D880" t="s">
        <v>168</v>
      </c>
      <c r="E880" t="s">
        <v>169</v>
      </c>
      <c r="F880" s="4" t="s">
        <v>172</v>
      </c>
      <c r="G880">
        <v>0</v>
      </c>
      <c r="H880" t="s">
        <v>157</v>
      </c>
      <c r="I880">
        <v>646</v>
      </c>
      <c r="J880">
        <v>35</v>
      </c>
      <c r="K880" t="s">
        <v>140</v>
      </c>
      <c r="L880" t="s">
        <v>141</v>
      </c>
      <c r="M880">
        <v>0</v>
      </c>
      <c r="N880">
        <v>0</v>
      </c>
      <c r="O880">
        <v>0</v>
      </c>
      <c r="P880">
        <v>0</v>
      </c>
      <c r="Q880">
        <v>0</v>
      </c>
      <c r="R880">
        <v>0</v>
      </c>
      <c r="S880">
        <v>0</v>
      </c>
      <c r="T880">
        <v>0</v>
      </c>
      <c r="U880">
        <v>0</v>
      </c>
      <c r="V880">
        <v>0</v>
      </c>
      <c r="W880">
        <v>0</v>
      </c>
      <c r="X880">
        <v>0</v>
      </c>
      <c r="Y880">
        <v>0</v>
      </c>
      <c r="Z880">
        <v>0</v>
      </c>
      <c r="AA880">
        <v>0</v>
      </c>
      <c r="AB880">
        <v>0</v>
      </c>
      <c r="AC880">
        <v>0</v>
      </c>
      <c r="AD880">
        <v>0</v>
      </c>
      <c r="AE880">
        <v>0</v>
      </c>
      <c r="AF880">
        <v>0</v>
      </c>
      <c r="AG880">
        <v>0</v>
      </c>
      <c r="AH880">
        <v>0</v>
      </c>
      <c r="AI880">
        <v>0</v>
      </c>
      <c r="AJ880">
        <v>0</v>
      </c>
      <c r="AK880">
        <v>0</v>
      </c>
      <c r="AL880">
        <v>0</v>
      </c>
      <c r="AM880">
        <v>0</v>
      </c>
      <c r="AN880">
        <v>0</v>
      </c>
      <c r="AO880">
        <v>0</v>
      </c>
      <c r="AP880">
        <v>0</v>
      </c>
      <c r="AQ880">
        <v>0</v>
      </c>
      <c r="AR880">
        <v>0</v>
      </c>
      <c r="AS880">
        <v>0</v>
      </c>
      <c r="AT880">
        <v>0</v>
      </c>
      <c r="AU880">
        <v>0</v>
      </c>
      <c r="AV880">
        <v>0</v>
      </c>
      <c r="AW880">
        <v>0</v>
      </c>
      <c r="AX880">
        <v>0</v>
      </c>
      <c r="AY880">
        <v>0</v>
      </c>
      <c r="AZ880">
        <v>0</v>
      </c>
      <c r="BA880">
        <v>0</v>
      </c>
      <c r="BB880">
        <v>0</v>
      </c>
      <c r="BC880">
        <v>0</v>
      </c>
      <c r="BD880">
        <v>0</v>
      </c>
      <c r="BE880">
        <v>0</v>
      </c>
      <c r="BF880">
        <v>0</v>
      </c>
      <c r="BG880">
        <v>0</v>
      </c>
      <c r="BH880">
        <v>0</v>
      </c>
      <c r="BI880">
        <v>0</v>
      </c>
      <c r="BJ880">
        <v>0</v>
      </c>
      <c r="BK880">
        <v>0</v>
      </c>
      <c r="BL880">
        <v>0</v>
      </c>
      <c r="BM880">
        <v>0</v>
      </c>
      <c r="BN880">
        <v>0</v>
      </c>
      <c r="BO880">
        <v>4</v>
      </c>
      <c r="BP880">
        <v>0</v>
      </c>
      <c r="BQ880">
        <v>0</v>
      </c>
      <c r="BR880">
        <v>0</v>
      </c>
      <c r="BS880">
        <v>0</v>
      </c>
      <c r="BT880">
        <v>0</v>
      </c>
      <c r="BU880">
        <v>0</v>
      </c>
      <c r="BV880">
        <v>0</v>
      </c>
      <c r="BW880">
        <v>0</v>
      </c>
      <c r="BX880">
        <v>0</v>
      </c>
      <c r="BY880">
        <v>4</v>
      </c>
    </row>
    <row r="881" spans="1:77" hidden="1" x14ac:dyDescent="0.25">
      <c r="A881" t="str">
        <f t="shared" si="26"/>
        <v>201481 Feldolgozóipari gépek kezelőiI1 Általános Iskola 0-7 osztály</v>
      </c>
      <c r="B881" t="str">
        <f t="shared" si="27"/>
        <v>201481 Feldolgozóipari gépek kezelőiI1 Általános Iskola 0-7 osztály</v>
      </c>
      <c r="C881">
        <v>657</v>
      </c>
      <c r="D881" t="s">
        <v>168</v>
      </c>
      <c r="E881" t="s">
        <v>169</v>
      </c>
      <c r="F881" s="4" t="s">
        <v>172</v>
      </c>
      <c r="G881">
        <v>0</v>
      </c>
      <c r="H881" t="s">
        <v>157</v>
      </c>
      <c r="I881">
        <v>647</v>
      </c>
      <c r="J881">
        <v>36</v>
      </c>
      <c r="K881" t="s">
        <v>104</v>
      </c>
      <c r="L881" t="s">
        <v>105</v>
      </c>
      <c r="M881">
        <v>0</v>
      </c>
      <c r="N881">
        <v>0</v>
      </c>
      <c r="O881">
        <v>0</v>
      </c>
      <c r="P881">
        <v>0</v>
      </c>
      <c r="Q881">
        <v>0</v>
      </c>
      <c r="R881">
        <v>0</v>
      </c>
      <c r="S881">
        <v>0</v>
      </c>
      <c r="T881">
        <v>0</v>
      </c>
      <c r="U881">
        <v>0</v>
      </c>
      <c r="V881">
        <v>0</v>
      </c>
      <c r="W881">
        <v>0</v>
      </c>
      <c r="X881">
        <v>0</v>
      </c>
      <c r="Y881">
        <v>0</v>
      </c>
      <c r="Z881">
        <v>0</v>
      </c>
      <c r="AA881">
        <v>0</v>
      </c>
      <c r="AB881">
        <v>0</v>
      </c>
      <c r="AC881">
        <v>0</v>
      </c>
      <c r="AD881">
        <v>0</v>
      </c>
      <c r="AE881">
        <v>0</v>
      </c>
      <c r="AF881">
        <v>0</v>
      </c>
      <c r="AG881">
        <v>0</v>
      </c>
      <c r="AH881">
        <v>0</v>
      </c>
      <c r="AI881">
        <v>0</v>
      </c>
      <c r="AJ881">
        <v>0</v>
      </c>
      <c r="AK881">
        <v>0</v>
      </c>
      <c r="AL881">
        <v>0</v>
      </c>
      <c r="AM881">
        <v>0</v>
      </c>
      <c r="AN881">
        <v>0</v>
      </c>
      <c r="AO881">
        <v>0</v>
      </c>
      <c r="AP881">
        <v>0</v>
      </c>
      <c r="AQ881">
        <v>0</v>
      </c>
      <c r="AR881">
        <v>0</v>
      </c>
      <c r="AS881">
        <v>0</v>
      </c>
      <c r="AT881">
        <v>0</v>
      </c>
      <c r="AU881">
        <v>0</v>
      </c>
      <c r="AV881">
        <v>0</v>
      </c>
      <c r="AW881">
        <v>0</v>
      </c>
      <c r="AX881">
        <v>0</v>
      </c>
      <c r="AY881">
        <v>0</v>
      </c>
      <c r="AZ881">
        <v>0</v>
      </c>
      <c r="BA881">
        <v>0</v>
      </c>
      <c r="BB881">
        <v>0</v>
      </c>
      <c r="BC881">
        <v>0</v>
      </c>
      <c r="BD881">
        <v>0</v>
      </c>
      <c r="BE881">
        <v>0</v>
      </c>
      <c r="BF881">
        <v>0</v>
      </c>
      <c r="BG881">
        <v>0</v>
      </c>
      <c r="BH881">
        <v>0</v>
      </c>
      <c r="BI881">
        <v>0</v>
      </c>
      <c r="BJ881">
        <v>0</v>
      </c>
      <c r="BK881">
        <v>0</v>
      </c>
      <c r="BL881">
        <v>0</v>
      </c>
      <c r="BM881">
        <v>0</v>
      </c>
      <c r="BN881">
        <v>0</v>
      </c>
      <c r="BO881">
        <v>0</v>
      </c>
      <c r="BP881">
        <v>0</v>
      </c>
      <c r="BQ881">
        <v>0</v>
      </c>
      <c r="BR881">
        <v>0</v>
      </c>
      <c r="BS881">
        <v>0</v>
      </c>
      <c r="BT881">
        <v>0</v>
      </c>
      <c r="BU881">
        <v>0</v>
      </c>
      <c r="BV881">
        <v>0</v>
      </c>
      <c r="BW881">
        <v>0</v>
      </c>
      <c r="BX881">
        <v>0</v>
      </c>
      <c r="BY881">
        <v>0</v>
      </c>
    </row>
    <row r="882" spans="1:77" hidden="1" x14ac:dyDescent="0.25">
      <c r="A882" t="str">
        <f t="shared" si="26"/>
        <v>201482 ÖsszeszerelőkI1 Általános Iskola 0-7 osztály</v>
      </c>
      <c r="B882" t="str">
        <f t="shared" si="27"/>
        <v>201482 ÖsszeszerelőkI1 Általános Iskola 0-7 osztály</v>
      </c>
      <c r="C882">
        <v>658</v>
      </c>
      <c r="D882" t="s">
        <v>168</v>
      </c>
      <c r="E882" t="s">
        <v>169</v>
      </c>
      <c r="F882" s="4" t="s">
        <v>172</v>
      </c>
      <c r="G882">
        <v>0</v>
      </c>
      <c r="H882" t="s">
        <v>157</v>
      </c>
      <c r="I882">
        <v>648</v>
      </c>
      <c r="J882">
        <v>37</v>
      </c>
      <c r="K882" t="s">
        <v>106</v>
      </c>
      <c r="L882" t="s">
        <v>142</v>
      </c>
      <c r="M882">
        <v>0</v>
      </c>
      <c r="N882">
        <v>0</v>
      </c>
      <c r="O882">
        <v>0</v>
      </c>
      <c r="P882">
        <v>0</v>
      </c>
      <c r="Q882">
        <v>0</v>
      </c>
      <c r="R882">
        <v>0</v>
      </c>
      <c r="S882">
        <v>0</v>
      </c>
      <c r="T882">
        <v>0</v>
      </c>
      <c r="U882">
        <v>0</v>
      </c>
      <c r="V882">
        <v>0</v>
      </c>
      <c r="W882">
        <v>0</v>
      </c>
      <c r="X882">
        <v>0</v>
      </c>
      <c r="Y882">
        <v>0</v>
      </c>
      <c r="Z882">
        <v>0</v>
      </c>
      <c r="AA882">
        <v>0</v>
      </c>
      <c r="AB882">
        <v>0</v>
      </c>
      <c r="AC882">
        <v>0</v>
      </c>
      <c r="AD882">
        <v>0</v>
      </c>
      <c r="AE882">
        <v>0</v>
      </c>
      <c r="AF882">
        <v>0</v>
      </c>
      <c r="AG882">
        <v>0</v>
      </c>
      <c r="AH882">
        <v>0</v>
      </c>
      <c r="AI882">
        <v>0</v>
      </c>
      <c r="AJ882">
        <v>0</v>
      </c>
      <c r="AK882">
        <v>0</v>
      </c>
      <c r="AL882">
        <v>0</v>
      </c>
      <c r="AM882">
        <v>0</v>
      </c>
      <c r="AN882">
        <v>0</v>
      </c>
      <c r="AO882">
        <v>0</v>
      </c>
      <c r="AP882">
        <v>0</v>
      </c>
      <c r="AQ882">
        <v>0</v>
      </c>
      <c r="AR882">
        <v>0</v>
      </c>
      <c r="AS882">
        <v>0</v>
      </c>
      <c r="AT882">
        <v>0</v>
      </c>
      <c r="AU882">
        <v>0</v>
      </c>
      <c r="AV882">
        <v>0</v>
      </c>
      <c r="AW882">
        <v>0</v>
      </c>
      <c r="AX882">
        <v>0</v>
      </c>
      <c r="AY882">
        <v>0</v>
      </c>
      <c r="AZ882">
        <v>0</v>
      </c>
      <c r="BA882">
        <v>0</v>
      </c>
      <c r="BB882">
        <v>0</v>
      </c>
      <c r="BC882">
        <v>0</v>
      </c>
      <c r="BD882">
        <v>0</v>
      </c>
      <c r="BE882">
        <v>0</v>
      </c>
      <c r="BF882">
        <v>0</v>
      </c>
      <c r="BG882">
        <v>0</v>
      </c>
      <c r="BH882">
        <v>0</v>
      </c>
      <c r="BI882">
        <v>0</v>
      </c>
      <c r="BJ882">
        <v>0</v>
      </c>
      <c r="BK882">
        <v>0</v>
      </c>
      <c r="BL882">
        <v>0</v>
      </c>
      <c r="BM882">
        <v>0</v>
      </c>
      <c r="BN882">
        <v>0</v>
      </c>
      <c r="BO882">
        <v>0</v>
      </c>
      <c r="BP882">
        <v>0</v>
      </c>
      <c r="BQ882">
        <v>0</v>
      </c>
      <c r="BR882">
        <v>0</v>
      </c>
      <c r="BS882">
        <v>0</v>
      </c>
      <c r="BT882">
        <v>0</v>
      </c>
      <c r="BU882">
        <v>0</v>
      </c>
      <c r="BV882">
        <v>0</v>
      </c>
      <c r="BW882">
        <v>0</v>
      </c>
      <c r="BX882">
        <v>0</v>
      </c>
      <c r="BY882">
        <v>0</v>
      </c>
    </row>
    <row r="883" spans="1:77" hidden="1" x14ac:dyDescent="0.25">
      <c r="A883" t="str">
        <f t="shared" si="26"/>
        <v>201483 Helyhez kötött gépek kezelőiI1 Általános Iskola 0-7 osztály</v>
      </c>
      <c r="B883" t="str">
        <f t="shared" si="27"/>
        <v>201483 Helyhez kötött gépek kezelőiI1 Általános Iskola 0-7 osztály</v>
      </c>
      <c r="C883">
        <v>659</v>
      </c>
      <c r="D883" t="s">
        <v>168</v>
      </c>
      <c r="E883" t="s">
        <v>169</v>
      </c>
      <c r="F883" s="4" t="s">
        <v>172</v>
      </c>
      <c r="G883">
        <v>0</v>
      </c>
      <c r="H883" t="s">
        <v>157</v>
      </c>
      <c r="I883">
        <v>649</v>
      </c>
      <c r="J883">
        <v>38</v>
      </c>
      <c r="K883" t="s">
        <v>107</v>
      </c>
      <c r="L883" t="s">
        <v>143</v>
      </c>
      <c r="M883">
        <v>0</v>
      </c>
      <c r="N883">
        <v>0</v>
      </c>
      <c r="O883">
        <v>0</v>
      </c>
      <c r="P883">
        <v>0</v>
      </c>
      <c r="Q883">
        <v>0</v>
      </c>
      <c r="R883">
        <v>0</v>
      </c>
      <c r="S883">
        <v>0</v>
      </c>
      <c r="T883">
        <v>0</v>
      </c>
      <c r="U883">
        <v>0</v>
      </c>
      <c r="V883">
        <v>0</v>
      </c>
      <c r="W883">
        <v>0</v>
      </c>
      <c r="X883">
        <v>0</v>
      </c>
      <c r="Y883">
        <v>0</v>
      </c>
      <c r="Z883">
        <v>0</v>
      </c>
      <c r="AA883">
        <v>0</v>
      </c>
      <c r="AB883">
        <v>0</v>
      </c>
      <c r="AC883">
        <v>0</v>
      </c>
      <c r="AD883">
        <v>0</v>
      </c>
      <c r="AE883">
        <v>0</v>
      </c>
      <c r="AF883">
        <v>0</v>
      </c>
      <c r="AG883">
        <v>0</v>
      </c>
      <c r="AH883">
        <v>0</v>
      </c>
      <c r="AI883">
        <v>0</v>
      </c>
      <c r="AJ883">
        <v>0</v>
      </c>
      <c r="AK883">
        <v>0</v>
      </c>
      <c r="AL883">
        <v>0</v>
      </c>
      <c r="AM883">
        <v>0</v>
      </c>
      <c r="AN883">
        <v>0</v>
      </c>
      <c r="AO883">
        <v>0</v>
      </c>
      <c r="AP883">
        <v>0</v>
      </c>
      <c r="AQ883">
        <v>0</v>
      </c>
      <c r="AR883">
        <v>0</v>
      </c>
      <c r="AS883">
        <v>0</v>
      </c>
      <c r="AT883">
        <v>0</v>
      </c>
      <c r="AU883">
        <v>0</v>
      </c>
      <c r="AV883">
        <v>0</v>
      </c>
      <c r="AW883">
        <v>0</v>
      </c>
      <c r="AX883">
        <v>0</v>
      </c>
      <c r="AY883">
        <v>0</v>
      </c>
      <c r="AZ883">
        <v>0</v>
      </c>
      <c r="BA883">
        <v>0</v>
      </c>
      <c r="BB883">
        <v>0</v>
      </c>
      <c r="BC883">
        <v>0</v>
      </c>
      <c r="BD883">
        <v>0</v>
      </c>
      <c r="BE883">
        <v>0</v>
      </c>
      <c r="BF883">
        <v>0</v>
      </c>
      <c r="BG883">
        <v>0</v>
      </c>
      <c r="BH883">
        <v>0</v>
      </c>
      <c r="BI883">
        <v>0</v>
      </c>
      <c r="BJ883">
        <v>0</v>
      </c>
      <c r="BK883">
        <v>0</v>
      </c>
      <c r="BL883">
        <v>0</v>
      </c>
      <c r="BM883">
        <v>0</v>
      </c>
      <c r="BN883">
        <v>0</v>
      </c>
      <c r="BO883">
        <v>0</v>
      </c>
      <c r="BP883">
        <v>0</v>
      </c>
      <c r="BQ883">
        <v>3</v>
      </c>
      <c r="BR883">
        <v>0</v>
      </c>
      <c r="BS883">
        <v>0</v>
      </c>
      <c r="BT883">
        <v>0</v>
      </c>
      <c r="BU883">
        <v>0</v>
      </c>
      <c r="BV883">
        <v>0</v>
      </c>
      <c r="BW883">
        <v>0</v>
      </c>
      <c r="BX883">
        <v>0</v>
      </c>
      <c r="BY883">
        <v>3</v>
      </c>
    </row>
    <row r="884" spans="1:77" hidden="1" x14ac:dyDescent="0.25">
      <c r="A884" t="str">
        <f t="shared" si="26"/>
        <v>201484 Járművezetők és mobil gépek kezelőiI1 Általános Iskola 0-7 osztály</v>
      </c>
      <c r="B884" t="str">
        <f t="shared" si="27"/>
        <v>201484 Járművezetők és mobil gépek kezelőiI1 Általános Iskola 0-7 osztály</v>
      </c>
      <c r="C884">
        <v>660</v>
      </c>
      <c r="D884" t="s">
        <v>168</v>
      </c>
      <c r="E884" t="s">
        <v>169</v>
      </c>
      <c r="F884" s="4" t="s">
        <v>172</v>
      </c>
      <c r="G884">
        <v>0</v>
      </c>
      <c r="H884" t="s">
        <v>157</v>
      </c>
      <c r="I884">
        <v>650</v>
      </c>
      <c r="J884">
        <v>39</v>
      </c>
      <c r="K884" t="s">
        <v>144</v>
      </c>
      <c r="L884" t="s">
        <v>145</v>
      </c>
      <c r="M884">
        <v>0</v>
      </c>
      <c r="N884">
        <v>0</v>
      </c>
      <c r="O884">
        <v>0</v>
      </c>
      <c r="P884">
        <v>0</v>
      </c>
      <c r="Q884">
        <v>0</v>
      </c>
      <c r="R884">
        <v>0</v>
      </c>
      <c r="S884">
        <v>0</v>
      </c>
      <c r="T884">
        <v>0</v>
      </c>
      <c r="U884">
        <v>0</v>
      </c>
      <c r="V884">
        <v>0</v>
      </c>
      <c r="W884">
        <v>0</v>
      </c>
      <c r="X884">
        <v>0</v>
      </c>
      <c r="Y884">
        <v>0</v>
      </c>
      <c r="Z884">
        <v>0</v>
      </c>
      <c r="AA884">
        <v>0</v>
      </c>
      <c r="AB884">
        <v>0</v>
      </c>
      <c r="AC884">
        <v>0</v>
      </c>
      <c r="AD884">
        <v>0</v>
      </c>
      <c r="AE884">
        <v>0</v>
      </c>
      <c r="AF884">
        <v>0</v>
      </c>
      <c r="AG884">
        <v>0</v>
      </c>
      <c r="AH884">
        <v>0</v>
      </c>
      <c r="AI884">
        <v>0</v>
      </c>
      <c r="AJ884">
        <v>0</v>
      </c>
      <c r="AK884">
        <v>0</v>
      </c>
      <c r="AL884">
        <v>0</v>
      </c>
      <c r="AM884">
        <v>0</v>
      </c>
      <c r="AN884">
        <v>0</v>
      </c>
      <c r="AO884">
        <v>0</v>
      </c>
      <c r="AP884">
        <v>0</v>
      </c>
      <c r="AQ884">
        <v>0</v>
      </c>
      <c r="AR884">
        <v>0</v>
      </c>
      <c r="AS884">
        <v>0</v>
      </c>
      <c r="AT884">
        <v>0</v>
      </c>
      <c r="AU884">
        <v>0</v>
      </c>
      <c r="AV884">
        <v>0</v>
      </c>
      <c r="AW884">
        <v>0</v>
      </c>
      <c r="AX884">
        <v>0</v>
      </c>
      <c r="AY884">
        <v>0</v>
      </c>
      <c r="AZ884">
        <v>0</v>
      </c>
      <c r="BA884">
        <v>0</v>
      </c>
      <c r="BB884">
        <v>0</v>
      </c>
      <c r="BC884">
        <v>0</v>
      </c>
      <c r="BD884">
        <v>0</v>
      </c>
      <c r="BE884">
        <v>0</v>
      </c>
      <c r="BF884">
        <v>0</v>
      </c>
      <c r="BG884">
        <v>0</v>
      </c>
      <c r="BH884">
        <v>0</v>
      </c>
      <c r="BI884">
        <v>0</v>
      </c>
      <c r="BJ884">
        <v>0</v>
      </c>
      <c r="BK884">
        <v>0</v>
      </c>
      <c r="BL884">
        <v>0</v>
      </c>
      <c r="BM884">
        <v>0</v>
      </c>
      <c r="BN884">
        <v>0</v>
      </c>
      <c r="BO884">
        <v>9</v>
      </c>
      <c r="BP884">
        <v>0</v>
      </c>
      <c r="BQ884">
        <v>1</v>
      </c>
      <c r="BR884">
        <v>0</v>
      </c>
      <c r="BS884">
        <v>0</v>
      </c>
      <c r="BT884">
        <v>0</v>
      </c>
      <c r="BU884">
        <v>0</v>
      </c>
      <c r="BV884">
        <v>0</v>
      </c>
      <c r="BW884">
        <v>0</v>
      </c>
      <c r="BX884">
        <v>0</v>
      </c>
      <c r="BY884">
        <v>10</v>
      </c>
    </row>
    <row r="885" spans="1:77" hidden="1" x14ac:dyDescent="0.25">
      <c r="A885" t="str">
        <f t="shared" si="26"/>
        <v>201491 Takarítók és hasonló jellegű egyszerű foglalkozásokI1 Általános Iskola 0-7 osztály</v>
      </c>
      <c r="B885" t="str">
        <f t="shared" si="27"/>
        <v>201491 Takarítók és hasonló jellegű egyszerű foglalkozásokI1 Általános Iskola 0-7 osztály</v>
      </c>
      <c r="C885">
        <v>661</v>
      </c>
      <c r="D885" t="s">
        <v>168</v>
      </c>
      <c r="E885" t="s">
        <v>169</v>
      </c>
      <c r="F885" s="4" t="s">
        <v>172</v>
      </c>
      <c r="G885">
        <v>0</v>
      </c>
      <c r="H885" t="s">
        <v>157</v>
      </c>
      <c r="I885">
        <v>651</v>
      </c>
      <c r="J885">
        <v>40</v>
      </c>
      <c r="K885" t="s">
        <v>108</v>
      </c>
      <c r="L885" t="s">
        <v>146</v>
      </c>
      <c r="M885">
        <v>12</v>
      </c>
      <c r="N885">
        <v>0</v>
      </c>
      <c r="O885">
        <v>0</v>
      </c>
      <c r="P885">
        <v>7</v>
      </c>
      <c r="Q885">
        <v>21</v>
      </c>
      <c r="R885">
        <v>0</v>
      </c>
      <c r="S885">
        <v>0</v>
      </c>
      <c r="T885">
        <v>0</v>
      </c>
      <c r="U885">
        <v>0</v>
      </c>
      <c r="V885">
        <v>0</v>
      </c>
      <c r="W885">
        <v>0</v>
      </c>
      <c r="X885">
        <v>0</v>
      </c>
      <c r="Y885">
        <v>33</v>
      </c>
      <c r="Z885">
        <v>0</v>
      </c>
      <c r="AA885">
        <v>0</v>
      </c>
      <c r="AB885">
        <v>1</v>
      </c>
      <c r="AC885">
        <v>0</v>
      </c>
      <c r="AD885">
        <v>0</v>
      </c>
      <c r="AE885">
        <v>17</v>
      </c>
      <c r="AF885">
        <v>0</v>
      </c>
      <c r="AG885">
        <v>0</v>
      </c>
      <c r="AH885">
        <v>1</v>
      </c>
      <c r="AI885">
        <v>0</v>
      </c>
      <c r="AJ885">
        <v>0</v>
      </c>
      <c r="AK885">
        <v>0</v>
      </c>
      <c r="AL885">
        <v>30</v>
      </c>
      <c r="AM885">
        <v>7</v>
      </c>
      <c r="AN885">
        <v>44</v>
      </c>
      <c r="AO885">
        <v>0</v>
      </c>
      <c r="AP885">
        <v>11</v>
      </c>
      <c r="AQ885">
        <v>0</v>
      </c>
      <c r="AR885">
        <v>0</v>
      </c>
      <c r="AS885">
        <v>0</v>
      </c>
      <c r="AT885">
        <v>0</v>
      </c>
      <c r="AU885">
        <v>0</v>
      </c>
      <c r="AV885">
        <v>18</v>
      </c>
      <c r="AW885">
        <v>0</v>
      </c>
      <c r="AX885">
        <v>0</v>
      </c>
      <c r="AY885">
        <v>0</v>
      </c>
      <c r="AZ885">
        <v>1</v>
      </c>
      <c r="BA885">
        <v>9</v>
      </c>
      <c r="BB885">
        <v>0</v>
      </c>
      <c r="BC885">
        <v>0</v>
      </c>
      <c r="BD885">
        <v>44</v>
      </c>
      <c r="BE885">
        <v>0</v>
      </c>
      <c r="BF885">
        <v>6</v>
      </c>
      <c r="BG885">
        <v>0</v>
      </c>
      <c r="BH885">
        <v>18</v>
      </c>
      <c r="BI885">
        <v>0</v>
      </c>
      <c r="BJ885">
        <v>0</v>
      </c>
      <c r="BK885">
        <v>0</v>
      </c>
      <c r="BL885">
        <v>0</v>
      </c>
      <c r="BM885">
        <v>0</v>
      </c>
      <c r="BN885">
        <v>234</v>
      </c>
      <c r="BO885">
        <v>220</v>
      </c>
      <c r="BP885">
        <v>30</v>
      </c>
      <c r="BQ885">
        <v>107</v>
      </c>
      <c r="BR885">
        <v>77</v>
      </c>
      <c r="BS885">
        <v>8</v>
      </c>
      <c r="BT885">
        <v>2</v>
      </c>
      <c r="BU885">
        <v>12</v>
      </c>
      <c r="BV885">
        <v>0</v>
      </c>
      <c r="BW885">
        <v>0</v>
      </c>
      <c r="BX885">
        <v>0</v>
      </c>
      <c r="BY885">
        <v>970</v>
      </c>
    </row>
    <row r="886" spans="1:77" hidden="1" x14ac:dyDescent="0.25">
      <c r="A886" t="str">
        <f t="shared" si="26"/>
        <v>201492 Egyszerű szolgáltatási, szállítási és hasonló foglalkozásokI1 Általános Iskola 0-7 osztály</v>
      </c>
      <c r="B886" t="str">
        <f t="shared" si="27"/>
        <v>201492 Egyszerű szolgáltatási, szállítási és hasonló foglalkozásokI1 Általános Iskola 0-7 osztály</v>
      </c>
      <c r="C886">
        <v>662</v>
      </c>
      <c r="D886" t="s">
        <v>168</v>
      </c>
      <c r="E886" t="s">
        <v>169</v>
      </c>
      <c r="F886" s="4" t="s">
        <v>172</v>
      </c>
      <c r="G886">
        <v>0</v>
      </c>
      <c r="H886" t="s">
        <v>157</v>
      </c>
      <c r="I886">
        <v>652</v>
      </c>
      <c r="J886">
        <v>41</v>
      </c>
      <c r="K886" t="s">
        <v>109</v>
      </c>
      <c r="L886" t="s">
        <v>147</v>
      </c>
      <c r="M886">
        <v>20</v>
      </c>
      <c r="N886">
        <v>0</v>
      </c>
      <c r="O886">
        <v>0</v>
      </c>
      <c r="P886">
        <v>7</v>
      </c>
      <c r="Q886">
        <v>38</v>
      </c>
      <c r="R886">
        <v>0</v>
      </c>
      <c r="S886">
        <v>0</v>
      </c>
      <c r="T886">
        <v>0</v>
      </c>
      <c r="U886">
        <v>15</v>
      </c>
      <c r="V886">
        <v>0</v>
      </c>
      <c r="W886">
        <v>0</v>
      </c>
      <c r="X886">
        <v>0</v>
      </c>
      <c r="Y886">
        <v>0</v>
      </c>
      <c r="Z886">
        <v>7</v>
      </c>
      <c r="AA886">
        <v>0</v>
      </c>
      <c r="AB886">
        <v>1</v>
      </c>
      <c r="AC886">
        <v>0</v>
      </c>
      <c r="AD886">
        <v>0</v>
      </c>
      <c r="AE886">
        <v>0</v>
      </c>
      <c r="AF886">
        <v>0</v>
      </c>
      <c r="AG886">
        <v>0</v>
      </c>
      <c r="AH886">
        <v>55</v>
      </c>
      <c r="AI886">
        <v>0</v>
      </c>
      <c r="AJ886">
        <v>9</v>
      </c>
      <c r="AK886">
        <v>0</v>
      </c>
      <c r="AL886">
        <v>61</v>
      </c>
      <c r="AM886">
        <v>20</v>
      </c>
      <c r="AN886">
        <v>11</v>
      </c>
      <c r="AO886">
        <v>48</v>
      </c>
      <c r="AP886">
        <v>115</v>
      </c>
      <c r="AQ886">
        <v>0</v>
      </c>
      <c r="AR886">
        <v>0</v>
      </c>
      <c r="AS886">
        <v>0</v>
      </c>
      <c r="AT886">
        <v>22</v>
      </c>
      <c r="AU886">
        <v>0</v>
      </c>
      <c r="AV886">
        <v>52</v>
      </c>
      <c r="AW886">
        <v>0</v>
      </c>
      <c r="AX886">
        <v>0</v>
      </c>
      <c r="AY886">
        <v>0</v>
      </c>
      <c r="AZ886">
        <v>0</v>
      </c>
      <c r="BA886">
        <v>0</v>
      </c>
      <c r="BB886">
        <v>0</v>
      </c>
      <c r="BC886">
        <v>0</v>
      </c>
      <c r="BD886">
        <v>1</v>
      </c>
      <c r="BE886">
        <v>0</v>
      </c>
      <c r="BF886">
        <v>0</v>
      </c>
      <c r="BG886">
        <v>0</v>
      </c>
      <c r="BH886">
        <v>0</v>
      </c>
      <c r="BI886">
        <v>0</v>
      </c>
      <c r="BJ886">
        <v>0</v>
      </c>
      <c r="BK886">
        <v>0</v>
      </c>
      <c r="BL886">
        <v>338</v>
      </c>
      <c r="BM886">
        <v>0</v>
      </c>
      <c r="BN886">
        <v>73</v>
      </c>
      <c r="BO886">
        <v>1794</v>
      </c>
      <c r="BP886">
        <v>17</v>
      </c>
      <c r="BQ886">
        <v>48</v>
      </c>
      <c r="BR886">
        <v>91</v>
      </c>
      <c r="BS886">
        <v>2</v>
      </c>
      <c r="BT886">
        <v>0</v>
      </c>
      <c r="BU886">
        <v>0</v>
      </c>
      <c r="BV886">
        <v>0</v>
      </c>
      <c r="BW886">
        <v>14</v>
      </c>
      <c r="BX886">
        <v>0</v>
      </c>
      <c r="BY886">
        <v>2859</v>
      </c>
    </row>
    <row r="887" spans="1:77" hidden="1" x14ac:dyDescent="0.25">
      <c r="A887" t="str">
        <f t="shared" si="26"/>
        <v>201493 Egyszerű ipari, építőipari, mezőgazdasági foglalkozásokI1 Általános Iskola 0-7 osztály</v>
      </c>
      <c r="B887" t="str">
        <f t="shared" si="27"/>
        <v>201493 Egyszerű ipari, építőipari, mezőgazdasági foglalkozásokI1 Általános Iskola 0-7 osztály</v>
      </c>
      <c r="C887">
        <v>663</v>
      </c>
      <c r="D887" t="s">
        <v>168</v>
      </c>
      <c r="E887" t="s">
        <v>169</v>
      </c>
      <c r="F887" s="4" t="s">
        <v>172</v>
      </c>
      <c r="G887">
        <v>0</v>
      </c>
      <c r="H887" t="s">
        <v>157</v>
      </c>
      <c r="I887">
        <v>653</v>
      </c>
      <c r="J887">
        <v>42</v>
      </c>
      <c r="K887" t="s">
        <v>148</v>
      </c>
      <c r="L887" t="s">
        <v>149</v>
      </c>
      <c r="M887">
        <v>199</v>
      </c>
      <c r="N887">
        <v>19</v>
      </c>
      <c r="O887">
        <v>0</v>
      </c>
      <c r="P887">
        <v>0</v>
      </c>
      <c r="Q887">
        <v>25</v>
      </c>
      <c r="R887">
        <v>0</v>
      </c>
      <c r="S887">
        <v>0</v>
      </c>
      <c r="T887">
        <v>0</v>
      </c>
      <c r="U887">
        <v>0</v>
      </c>
      <c r="V887">
        <v>0</v>
      </c>
      <c r="W887">
        <v>0</v>
      </c>
      <c r="X887">
        <v>0</v>
      </c>
      <c r="Y887">
        <v>14</v>
      </c>
      <c r="Z887">
        <v>0</v>
      </c>
      <c r="AA887">
        <v>0</v>
      </c>
      <c r="AB887">
        <v>6</v>
      </c>
      <c r="AC887">
        <v>28</v>
      </c>
      <c r="AD887">
        <v>26</v>
      </c>
      <c r="AE887">
        <v>26</v>
      </c>
      <c r="AF887">
        <v>15</v>
      </c>
      <c r="AG887">
        <v>0</v>
      </c>
      <c r="AH887">
        <v>0</v>
      </c>
      <c r="AI887">
        <v>0</v>
      </c>
      <c r="AJ887">
        <v>0</v>
      </c>
      <c r="AK887">
        <v>0</v>
      </c>
      <c r="AL887">
        <v>112</v>
      </c>
      <c r="AM887">
        <v>299</v>
      </c>
      <c r="AN887">
        <v>0</v>
      </c>
      <c r="AO887">
        <v>0</v>
      </c>
      <c r="AP887">
        <v>0</v>
      </c>
      <c r="AQ887">
        <v>0</v>
      </c>
      <c r="AR887">
        <v>0</v>
      </c>
      <c r="AS887">
        <v>0</v>
      </c>
      <c r="AT887">
        <v>0</v>
      </c>
      <c r="AU887">
        <v>0</v>
      </c>
      <c r="AV887">
        <v>0</v>
      </c>
      <c r="AW887">
        <v>0</v>
      </c>
      <c r="AX887">
        <v>0</v>
      </c>
      <c r="AY887">
        <v>0</v>
      </c>
      <c r="AZ887">
        <v>0</v>
      </c>
      <c r="BA887">
        <v>0</v>
      </c>
      <c r="BB887">
        <v>0</v>
      </c>
      <c r="BC887">
        <v>0</v>
      </c>
      <c r="BD887">
        <v>2</v>
      </c>
      <c r="BE887">
        <v>0</v>
      </c>
      <c r="BF887">
        <v>0</v>
      </c>
      <c r="BG887">
        <v>0</v>
      </c>
      <c r="BH887">
        <v>0</v>
      </c>
      <c r="BI887">
        <v>0</v>
      </c>
      <c r="BJ887">
        <v>0</v>
      </c>
      <c r="BK887">
        <v>0</v>
      </c>
      <c r="BL887">
        <v>96</v>
      </c>
      <c r="BM887">
        <v>0</v>
      </c>
      <c r="BN887">
        <v>0</v>
      </c>
      <c r="BO887">
        <v>788</v>
      </c>
      <c r="BP887">
        <v>10</v>
      </c>
      <c r="BQ887">
        <v>2</v>
      </c>
      <c r="BR887">
        <v>36</v>
      </c>
      <c r="BS887">
        <v>2</v>
      </c>
      <c r="BT887">
        <v>0</v>
      </c>
      <c r="BU887">
        <v>0</v>
      </c>
      <c r="BV887">
        <v>0</v>
      </c>
      <c r="BW887">
        <v>0</v>
      </c>
      <c r="BX887">
        <v>0</v>
      </c>
      <c r="BY887">
        <v>1705</v>
      </c>
    </row>
    <row r="888" spans="1:77" hidden="1" x14ac:dyDescent="0.25">
      <c r="A888" t="str">
        <f t="shared" si="26"/>
        <v>201401 Fegyveres szervek felsőfokú képesítést igénylő foglalkozásaiI2 Általános Iskola 8 osztály</v>
      </c>
      <c r="B888" t="str">
        <f t="shared" si="27"/>
        <v>201401 Fegyveres szervek felsőfokú képesítést igénylő foglalkozásaiI2 Általános Iskola 8 osztály</v>
      </c>
      <c r="C888">
        <v>1295</v>
      </c>
      <c r="D888" t="s">
        <v>168</v>
      </c>
      <c r="E888" t="s">
        <v>169</v>
      </c>
      <c r="F888" s="4" t="s">
        <v>172</v>
      </c>
      <c r="G888">
        <v>0</v>
      </c>
      <c r="H888" t="s">
        <v>158</v>
      </c>
      <c r="I888">
        <v>612</v>
      </c>
      <c r="J888">
        <v>1</v>
      </c>
      <c r="K888" t="s">
        <v>65</v>
      </c>
      <c r="L888" t="s">
        <v>66</v>
      </c>
      <c r="M888">
        <v>0</v>
      </c>
      <c r="N888">
        <v>0</v>
      </c>
      <c r="O888">
        <v>0</v>
      </c>
      <c r="P888">
        <v>0</v>
      </c>
      <c r="Q888">
        <v>0</v>
      </c>
      <c r="R888">
        <v>0</v>
      </c>
      <c r="S888">
        <v>0</v>
      </c>
      <c r="T888">
        <v>0</v>
      </c>
      <c r="U888">
        <v>0</v>
      </c>
      <c r="V888">
        <v>0</v>
      </c>
      <c r="W888">
        <v>0</v>
      </c>
      <c r="X888">
        <v>0</v>
      </c>
      <c r="Y888">
        <v>0</v>
      </c>
      <c r="Z888">
        <v>0</v>
      </c>
      <c r="AA888">
        <v>0</v>
      </c>
      <c r="AB888">
        <v>0</v>
      </c>
      <c r="AC888">
        <v>0</v>
      </c>
      <c r="AD888">
        <v>0</v>
      </c>
      <c r="AE888">
        <v>0</v>
      </c>
      <c r="AF888">
        <v>0</v>
      </c>
      <c r="AG888">
        <v>0</v>
      </c>
      <c r="AH888">
        <v>0</v>
      </c>
      <c r="AI888">
        <v>0</v>
      </c>
      <c r="AJ888">
        <v>0</v>
      </c>
      <c r="AK888">
        <v>0</v>
      </c>
      <c r="AL888">
        <v>0</v>
      </c>
      <c r="AM888">
        <v>0</v>
      </c>
      <c r="AN888">
        <v>0</v>
      </c>
      <c r="AO888">
        <v>0</v>
      </c>
      <c r="AP888">
        <v>0</v>
      </c>
      <c r="AQ888">
        <v>0</v>
      </c>
      <c r="AR888">
        <v>0</v>
      </c>
      <c r="AS888">
        <v>0</v>
      </c>
      <c r="AT888">
        <v>0</v>
      </c>
      <c r="AU888">
        <v>0</v>
      </c>
      <c r="AV888">
        <v>0</v>
      </c>
      <c r="AW888">
        <v>0</v>
      </c>
      <c r="AX888">
        <v>0</v>
      </c>
      <c r="AY888">
        <v>0</v>
      </c>
      <c r="AZ888">
        <v>0</v>
      </c>
      <c r="BA888">
        <v>0</v>
      </c>
      <c r="BB888">
        <v>0</v>
      </c>
      <c r="BC888">
        <v>0</v>
      </c>
      <c r="BD888">
        <v>0</v>
      </c>
      <c r="BE888">
        <v>0</v>
      </c>
      <c r="BF888">
        <v>0</v>
      </c>
      <c r="BG888">
        <v>0</v>
      </c>
      <c r="BH888">
        <v>0</v>
      </c>
      <c r="BI888">
        <v>0</v>
      </c>
      <c r="BJ888">
        <v>0</v>
      </c>
      <c r="BK888">
        <v>0</v>
      </c>
      <c r="BL888">
        <v>0</v>
      </c>
      <c r="BM888">
        <v>0</v>
      </c>
      <c r="BN888">
        <v>0</v>
      </c>
      <c r="BO888">
        <v>0</v>
      </c>
      <c r="BP888">
        <v>0</v>
      </c>
      <c r="BQ888">
        <v>0</v>
      </c>
      <c r="BR888">
        <v>0</v>
      </c>
      <c r="BS888">
        <v>0</v>
      </c>
      <c r="BT888">
        <v>0</v>
      </c>
      <c r="BU888">
        <v>0</v>
      </c>
      <c r="BV888">
        <v>0</v>
      </c>
      <c r="BW888">
        <v>0</v>
      </c>
      <c r="BX888">
        <v>0</v>
      </c>
      <c r="BY888">
        <v>0</v>
      </c>
    </row>
    <row r="889" spans="1:77" hidden="1" x14ac:dyDescent="0.25">
      <c r="A889" t="str">
        <f t="shared" si="26"/>
        <v>201402 Fegyveres szervek középfokú képesítést igénylő foglalkozásaiI2 Általános Iskola 8 osztály</v>
      </c>
      <c r="B889" t="str">
        <f t="shared" si="27"/>
        <v>201402 Fegyveres szervek középfokú képesítést igénylő foglalkozásaiI2 Általános Iskola 8 osztály</v>
      </c>
      <c r="C889">
        <v>1296</v>
      </c>
      <c r="D889" t="s">
        <v>168</v>
      </c>
      <c r="E889" t="s">
        <v>169</v>
      </c>
      <c r="F889" s="4" t="s">
        <v>172</v>
      </c>
      <c r="G889">
        <v>0</v>
      </c>
      <c r="H889" t="s">
        <v>158</v>
      </c>
      <c r="I889">
        <v>613</v>
      </c>
      <c r="J889">
        <v>2</v>
      </c>
      <c r="K889" t="s">
        <v>67</v>
      </c>
      <c r="L889" t="s">
        <v>68</v>
      </c>
      <c r="M889">
        <v>0</v>
      </c>
      <c r="N889">
        <v>0</v>
      </c>
      <c r="O889">
        <v>0</v>
      </c>
      <c r="P889">
        <v>0</v>
      </c>
      <c r="Q889">
        <v>0</v>
      </c>
      <c r="R889">
        <v>0</v>
      </c>
      <c r="S889">
        <v>0</v>
      </c>
      <c r="T889">
        <v>0</v>
      </c>
      <c r="U889">
        <v>0</v>
      </c>
      <c r="V889">
        <v>0</v>
      </c>
      <c r="W889">
        <v>0</v>
      </c>
      <c r="X889">
        <v>0</v>
      </c>
      <c r="Y889">
        <v>0</v>
      </c>
      <c r="Z889">
        <v>0</v>
      </c>
      <c r="AA889">
        <v>0</v>
      </c>
      <c r="AB889">
        <v>0</v>
      </c>
      <c r="AC889">
        <v>0</v>
      </c>
      <c r="AD889">
        <v>0</v>
      </c>
      <c r="AE889">
        <v>0</v>
      </c>
      <c r="AF889">
        <v>0</v>
      </c>
      <c r="AG889">
        <v>0</v>
      </c>
      <c r="AH889">
        <v>0</v>
      </c>
      <c r="AI889">
        <v>0</v>
      </c>
      <c r="AJ889">
        <v>0</v>
      </c>
      <c r="AK889">
        <v>0</v>
      </c>
      <c r="AL889">
        <v>0</v>
      </c>
      <c r="AM889">
        <v>0</v>
      </c>
      <c r="AN889">
        <v>0</v>
      </c>
      <c r="AO889">
        <v>0</v>
      </c>
      <c r="AP889">
        <v>0</v>
      </c>
      <c r="AQ889">
        <v>0</v>
      </c>
      <c r="AR889">
        <v>0</v>
      </c>
      <c r="AS889">
        <v>0</v>
      </c>
      <c r="AT889">
        <v>0</v>
      </c>
      <c r="AU889">
        <v>0</v>
      </c>
      <c r="AV889">
        <v>0</v>
      </c>
      <c r="AW889">
        <v>0</v>
      </c>
      <c r="AX889">
        <v>0</v>
      </c>
      <c r="AY889">
        <v>0</v>
      </c>
      <c r="AZ889">
        <v>0</v>
      </c>
      <c r="BA889">
        <v>0</v>
      </c>
      <c r="BB889">
        <v>0</v>
      </c>
      <c r="BC889">
        <v>0</v>
      </c>
      <c r="BD889">
        <v>0</v>
      </c>
      <c r="BE889">
        <v>0</v>
      </c>
      <c r="BF889">
        <v>0</v>
      </c>
      <c r="BG889">
        <v>0</v>
      </c>
      <c r="BH889">
        <v>0</v>
      </c>
      <c r="BI889">
        <v>0</v>
      </c>
      <c r="BJ889">
        <v>0</v>
      </c>
      <c r="BK889">
        <v>0</v>
      </c>
      <c r="BL889">
        <v>0</v>
      </c>
      <c r="BM889">
        <v>0</v>
      </c>
      <c r="BN889">
        <v>0</v>
      </c>
      <c r="BO889">
        <v>7</v>
      </c>
      <c r="BP889">
        <v>0</v>
      </c>
      <c r="BQ889">
        <v>0</v>
      </c>
      <c r="BR889">
        <v>0</v>
      </c>
      <c r="BS889">
        <v>0</v>
      </c>
      <c r="BT889">
        <v>0</v>
      </c>
      <c r="BU889">
        <v>0</v>
      </c>
      <c r="BV889">
        <v>0</v>
      </c>
      <c r="BW889">
        <v>0</v>
      </c>
      <c r="BX889">
        <v>0</v>
      </c>
      <c r="BY889">
        <v>7</v>
      </c>
    </row>
    <row r="890" spans="1:77" hidden="1" x14ac:dyDescent="0.25">
      <c r="A890" t="str">
        <f t="shared" si="26"/>
        <v>201403 Fegyveres szervek középfokú képesítést nem igénylő foglalkozásaiI2 Általános Iskola 8 osztály</v>
      </c>
      <c r="B890" t="str">
        <f t="shared" si="27"/>
        <v>201403 Fegyveres szervek középfokú képesítést nem igénylő foglalkozásaiI2 Általános Iskola 8 osztály</v>
      </c>
      <c r="C890">
        <v>1297</v>
      </c>
      <c r="D890" t="s">
        <v>168</v>
      </c>
      <c r="E890" t="s">
        <v>169</v>
      </c>
      <c r="F890" s="4" t="s">
        <v>172</v>
      </c>
      <c r="G890">
        <v>0</v>
      </c>
      <c r="H890" t="s">
        <v>158</v>
      </c>
      <c r="I890">
        <v>614</v>
      </c>
      <c r="J890">
        <v>3</v>
      </c>
      <c r="K890" t="s">
        <v>69</v>
      </c>
      <c r="L890" t="s">
        <v>70</v>
      </c>
      <c r="M890">
        <v>0</v>
      </c>
      <c r="N890">
        <v>0</v>
      </c>
      <c r="O890">
        <v>0</v>
      </c>
      <c r="P890">
        <v>0</v>
      </c>
      <c r="Q890">
        <v>0</v>
      </c>
      <c r="R890">
        <v>0</v>
      </c>
      <c r="S890">
        <v>0</v>
      </c>
      <c r="T890">
        <v>0</v>
      </c>
      <c r="U890">
        <v>0</v>
      </c>
      <c r="V890">
        <v>0</v>
      </c>
      <c r="W890">
        <v>0</v>
      </c>
      <c r="X890">
        <v>0</v>
      </c>
      <c r="Y890">
        <v>0</v>
      </c>
      <c r="Z890">
        <v>0</v>
      </c>
      <c r="AA890">
        <v>0</v>
      </c>
      <c r="AB890">
        <v>0</v>
      </c>
      <c r="AC890">
        <v>0</v>
      </c>
      <c r="AD890">
        <v>0</v>
      </c>
      <c r="AE890">
        <v>0</v>
      </c>
      <c r="AF890">
        <v>0</v>
      </c>
      <c r="AG890">
        <v>0</v>
      </c>
      <c r="AH890">
        <v>0</v>
      </c>
      <c r="AI890">
        <v>0</v>
      </c>
      <c r="AJ890">
        <v>0</v>
      </c>
      <c r="AK890">
        <v>0</v>
      </c>
      <c r="AL890">
        <v>0</v>
      </c>
      <c r="AM890">
        <v>0</v>
      </c>
      <c r="AN890">
        <v>0</v>
      </c>
      <c r="AO890">
        <v>0</v>
      </c>
      <c r="AP890">
        <v>0</v>
      </c>
      <c r="AQ890">
        <v>0</v>
      </c>
      <c r="AR890">
        <v>0</v>
      </c>
      <c r="AS890">
        <v>0</v>
      </c>
      <c r="AT890">
        <v>0</v>
      </c>
      <c r="AU890">
        <v>0</v>
      </c>
      <c r="AV890">
        <v>0</v>
      </c>
      <c r="AW890">
        <v>0</v>
      </c>
      <c r="AX890">
        <v>0</v>
      </c>
      <c r="AY890">
        <v>0</v>
      </c>
      <c r="AZ890">
        <v>0</v>
      </c>
      <c r="BA890">
        <v>0</v>
      </c>
      <c r="BB890">
        <v>0</v>
      </c>
      <c r="BC890">
        <v>0</v>
      </c>
      <c r="BD890">
        <v>0</v>
      </c>
      <c r="BE890">
        <v>0</v>
      </c>
      <c r="BF890">
        <v>0</v>
      </c>
      <c r="BG890">
        <v>0</v>
      </c>
      <c r="BH890">
        <v>0</v>
      </c>
      <c r="BI890">
        <v>0</v>
      </c>
      <c r="BJ890">
        <v>0</v>
      </c>
      <c r="BK890">
        <v>0</v>
      </c>
      <c r="BL890">
        <v>0</v>
      </c>
      <c r="BM890">
        <v>0</v>
      </c>
      <c r="BN890">
        <v>0</v>
      </c>
      <c r="BO890">
        <v>204</v>
      </c>
      <c r="BP890">
        <v>0</v>
      </c>
      <c r="BQ890">
        <v>0</v>
      </c>
      <c r="BR890">
        <v>0</v>
      </c>
      <c r="BS890">
        <v>0</v>
      </c>
      <c r="BT890">
        <v>0</v>
      </c>
      <c r="BU890">
        <v>0</v>
      </c>
      <c r="BV890">
        <v>0</v>
      </c>
      <c r="BW890">
        <v>0</v>
      </c>
      <c r="BX890">
        <v>0</v>
      </c>
      <c r="BY890">
        <v>204</v>
      </c>
    </row>
    <row r="891" spans="1:77" hidden="1" x14ac:dyDescent="0.25">
      <c r="A891" t="str">
        <f t="shared" si="26"/>
        <v>201411 Törvényhozók, igazgatási és érdek-képviseleti vezetőkI2 Általános Iskola 8 osztály</v>
      </c>
      <c r="B891" t="str">
        <f t="shared" si="27"/>
        <v>201411 Törvényhozók, igazgatási és érdek-képviseleti vezetőkI2 Általános Iskola 8 osztály</v>
      </c>
      <c r="C891">
        <v>1298</v>
      </c>
      <c r="D891" t="s">
        <v>168</v>
      </c>
      <c r="E891" t="s">
        <v>169</v>
      </c>
      <c r="F891" s="4" t="s">
        <v>172</v>
      </c>
      <c r="G891">
        <v>0</v>
      </c>
      <c r="H891" t="s">
        <v>158</v>
      </c>
      <c r="I891">
        <v>615</v>
      </c>
      <c r="J891">
        <v>4</v>
      </c>
      <c r="K891" t="s">
        <v>71</v>
      </c>
      <c r="L891" t="s">
        <v>111</v>
      </c>
      <c r="M891">
        <v>0</v>
      </c>
      <c r="N891">
        <v>0</v>
      </c>
      <c r="O891">
        <v>0</v>
      </c>
      <c r="P891">
        <v>0</v>
      </c>
      <c r="Q891">
        <v>0</v>
      </c>
      <c r="R891">
        <v>0</v>
      </c>
      <c r="S891">
        <v>0</v>
      </c>
      <c r="T891">
        <v>0</v>
      </c>
      <c r="U891">
        <v>0</v>
      </c>
      <c r="V891">
        <v>0</v>
      </c>
      <c r="W891">
        <v>0</v>
      </c>
      <c r="X891">
        <v>0</v>
      </c>
      <c r="Y891">
        <v>0</v>
      </c>
      <c r="Z891">
        <v>0</v>
      </c>
      <c r="AA891">
        <v>0</v>
      </c>
      <c r="AB891">
        <v>0</v>
      </c>
      <c r="AC891">
        <v>0</v>
      </c>
      <c r="AD891">
        <v>0</v>
      </c>
      <c r="AE891">
        <v>0</v>
      </c>
      <c r="AF891">
        <v>0</v>
      </c>
      <c r="AG891">
        <v>0</v>
      </c>
      <c r="AH891">
        <v>0</v>
      </c>
      <c r="AI891">
        <v>0</v>
      </c>
      <c r="AJ891">
        <v>0</v>
      </c>
      <c r="AK891">
        <v>0</v>
      </c>
      <c r="AL891">
        <v>0</v>
      </c>
      <c r="AM891">
        <v>0</v>
      </c>
      <c r="AN891">
        <v>0</v>
      </c>
      <c r="AO891">
        <v>0</v>
      </c>
      <c r="AP891">
        <v>0</v>
      </c>
      <c r="AQ891">
        <v>0</v>
      </c>
      <c r="AR891">
        <v>0</v>
      </c>
      <c r="AS891">
        <v>0</v>
      </c>
      <c r="AT891">
        <v>0</v>
      </c>
      <c r="AU891">
        <v>0</v>
      </c>
      <c r="AV891">
        <v>0</v>
      </c>
      <c r="AW891">
        <v>0</v>
      </c>
      <c r="AX891">
        <v>0</v>
      </c>
      <c r="AY891">
        <v>0</v>
      </c>
      <c r="AZ891">
        <v>0</v>
      </c>
      <c r="BA891">
        <v>0</v>
      </c>
      <c r="BB891">
        <v>0</v>
      </c>
      <c r="BC891">
        <v>0</v>
      </c>
      <c r="BD891">
        <v>0</v>
      </c>
      <c r="BE891">
        <v>0</v>
      </c>
      <c r="BF891">
        <v>0</v>
      </c>
      <c r="BG891">
        <v>0</v>
      </c>
      <c r="BH891">
        <v>0</v>
      </c>
      <c r="BI891">
        <v>0</v>
      </c>
      <c r="BJ891">
        <v>0</v>
      </c>
      <c r="BK891">
        <v>0</v>
      </c>
      <c r="BL891">
        <v>0</v>
      </c>
      <c r="BM891">
        <v>0</v>
      </c>
      <c r="BN891">
        <v>0</v>
      </c>
      <c r="BO891">
        <v>9</v>
      </c>
      <c r="BP891">
        <v>0</v>
      </c>
      <c r="BQ891">
        <v>0</v>
      </c>
      <c r="BR891">
        <v>2</v>
      </c>
      <c r="BS891">
        <v>0</v>
      </c>
      <c r="BT891">
        <v>0</v>
      </c>
      <c r="BU891">
        <v>0</v>
      </c>
      <c r="BV891">
        <v>0</v>
      </c>
      <c r="BW891">
        <v>0</v>
      </c>
      <c r="BX891">
        <v>0</v>
      </c>
      <c r="BY891">
        <v>11</v>
      </c>
    </row>
    <row r="892" spans="1:77" hidden="1" x14ac:dyDescent="0.25">
      <c r="A892" t="str">
        <f t="shared" si="26"/>
        <v>201412 Gazdasági, költségvetési szervezetek vezetőiI2 Általános Iskola 8 osztály</v>
      </c>
      <c r="B892" t="str">
        <f t="shared" si="27"/>
        <v>201412 Gazdasági, költségvetési szervezetek vezetőiI2 Általános Iskola 8 osztály</v>
      </c>
      <c r="C892">
        <v>1299</v>
      </c>
      <c r="D892" t="s">
        <v>168</v>
      </c>
      <c r="E892" t="s">
        <v>169</v>
      </c>
      <c r="F892" s="4" t="s">
        <v>172</v>
      </c>
      <c r="G892">
        <v>0</v>
      </c>
      <c r="H892" t="s">
        <v>158</v>
      </c>
      <c r="I892">
        <v>616</v>
      </c>
      <c r="J892">
        <v>5</v>
      </c>
      <c r="K892" t="s">
        <v>72</v>
      </c>
      <c r="L892" t="s">
        <v>112</v>
      </c>
      <c r="M892">
        <v>0</v>
      </c>
      <c r="N892">
        <v>0</v>
      </c>
      <c r="O892">
        <v>6</v>
      </c>
      <c r="P892">
        <v>0</v>
      </c>
      <c r="Q892">
        <v>3</v>
      </c>
      <c r="R892">
        <v>0</v>
      </c>
      <c r="S892">
        <v>0</v>
      </c>
      <c r="T892">
        <v>5</v>
      </c>
      <c r="U892">
        <v>0</v>
      </c>
      <c r="V892">
        <v>0</v>
      </c>
      <c r="W892">
        <v>0</v>
      </c>
      <c r="X892">
        <v>0</v>
      </c>
      <c r="Y892">
        <v>0</v>
      </c>
      <c r="Z892">
        <v>0</v>
      </c>
      <c r="AA892">
        <v>0</v>
      </c>
      <c r="AB892">
        <v>0</v>
      </c>
      <c r="AC892">
        <v>0</v>
      </c>
      <c r="AD892">
        <v>0</v>
      </c>
      <c r="AE892">
        <v>9</v>
      </c>
      <c r="AF892">
        <v>0</v>
      </c>
      <c r="AG892">
        <v>0</v>
      </c>
      <c r="AH892">
        <v>0</v>
      </c>
      <c r="AI892">
        <v>0</v>
      </c>
      <c r="AJ892">
        <v>0</v>
      </c>
      <c r="AK892">
        <v>0</v>
      </c>
      <c r="AL892">
        <v>0</v>
      </c>
      <c r="AM892">
        <v>44</v>
      </c>
      <c r="AN892">
        <v>0</v>
      </c>
      <c r="AO892">
        <v>0</v>
      </c>
      <c r="AP892">
        <v>165</v>
      </c>
      <c r="AQ892">
        <v>0</v>
      </c>
      <c r="AR892">
        <v>0</v>
      </c>
      <c r="AS892">
        <v>0</v>
      </c>
      <c r="AT892">
        <v>18</v>
      </c>
      <c r="AU892">
        <v>0</v>
      </c>
      <c r="AV892">
        <v>25</v>
      </c>
      <c r="AW892">
        <v>0</v>
      </c>
      <c r="AX892">
        <v>0</v>
      </c>
      <c r="AY892">
        <v>0</v>
      </c>
      <c r="AZ892">
        <v>0</v>
      </c>
      <c r="BA892">
        <v>0</v>
      </c>
      <c r="BB892">
        <v>0</v>
      </c>
      <c r="BC892">
        <v>0</v>
      </c>
      <c r="BD892">
        <v>0</v>
      </c>
      <c r="BE892">
        <v>0</v>
      </c>
      <c r="BF892">
        <v>0</v>
      </c>
      <c r="BG892">
        <v>0</v>
      </c>
      <c r="BH892">
        <v>0</v>
      </c>
      <c r="BI892">
        <v>0</v>
      </c>
      <c r="BJ892">
        <v>0</v>
      </c>
      <c r="BK892">
        <v>0</v>
      </c>
      <c r="BL892">
        <v>0</v>
      </c>
      <c r="BM892">
        <v>0</v>
      </c>
      <c r="BN892">
        <v>0</v>
      </c>
      <c r="BO892">
        <v>0</v>
      </c>
      <c r="BP892">
        <v>0</v>
      </c>
      <c r="BQ892">
        <v>0</v>
      </c>
      <c r="BR892">
        <v>2</v>
      </c>
      <c r="BS892">
        <v>0</v>
      </c>
      <c r="BT892">
        <v>10</v>
      </c>
      <c r="BU892">
        <v>0</v>
      </c>
      <c r="BV892">
        <v>0</v>
      </c>
      <c r="BW892">
        <v>0</v>
      </c>
      <c r="BX892">
        <v>0</v>
      </c>
      <c r="BY892">
        <v>287</v>
      </c>
    </row>
    <row r="893" spans="1:77" hidden="1" x14ac:dyDescent="0.25">
      <c r="A893" t="str">
        <f t="shared" si="26"/>
        <v>201413 Termelési és szolgáltatást nyújtó egységek vezetőiI2 Általános Iskola 8 osztály</v>
      </c>
      <c r="B893" t="str">
        <f t="shared" si="27"/>
        <v>201413 Termelési és szolgáltatást nyújtó egységek vezetőiI2 Általános Iskola 8 osztály</v>
      </c>
      <c r="C893">
        <v>1300</v>
      </c>
      <c r="D893" t="s">
        <v>168</v>
      </c>
      <c r="E893" t="s">
        <v>169</v>
      </c>
      <c r="F893" s="4" t="s">
        <v>172</v>
      </c>
      <c r="G893">
        <v>0</v>
      </c>
      <c r="H893" t="s">
        <v>158</v>
      </c>
      <c r="I893">
        <v>617</v>
      </c>
      <c r="J893">
        <v>6</v>
      </c>
      <c r="K893" t="s">
        <v>73</v>
      </c>
      <c r="L893" t="s">
        <v>113</v>
      </c>
      <c r="M893">
        <v>25</v>
      </c>
      <c r="N893">
        <v>0</v>
      </c>
      <c r="O893">
        <v>5</v>
      </c>
      <c r="P893">
        <v>0</v>
      </c>
      <c r="Q893">
        <v>24</v>
      </c>
      <c r="R893">
        <v>1</v>
      </c>
      <c r="S893">
        <v>15</v>
      </c>
      <c r="T893">
        <v>30</v>
      </c>
      <c r="U893">
        <v>37</v>
      </c>
      <c r="V893">
        <v>0</v>
      </c>
      <c r="W893">
        <v>0</v>
      </c>
      <c r="X893">
        <v>0</v>
      </c>
      <c r="Y893">
        <v>0</v>
      </c>
      <c r="Z893">
        <v>10</v>
      </c>
      <c r="AA893">
        <v>0</v>
      </c>
      <c r="AB893">
        <v>0</v>
      </c>
      <c r="AC893">
        <v>11</v>
      </c>
      <c r="AD893">
        <v>4</v>
      </c>
      <c r="AE893">
        <v>0</v>
      </c>
      <c r="AF893">
        <v>4</v>
      </c>
      <c r="AG893">
        <v>0</v>
      </c>
      <c r="AH893">
        <v>67</v>
      </c>
      <c r="AI893">
        <v>0</v>
      </c>
      <c r="AJ893">
        <v>5</v>
      </c>
      <c r="AK893">
        <v>0</v>
      </c>
      <c r="AL893">
        <v>0</v>
      </c>
      <c r="AM893">
        <v>83</v>
      </c>
      <c r="AN893">
        <v>0</v>
      </c>
      <c r="AO893">
        <v>78</v>
      </c>
      <c r="AP893">
        <v>578</v>
      </c>
      <c r="AQ893">
        <v>0</v>
      </c>
      <c r="AR893">
        <v>0</v>
      </c>
      <c r="AS893">
        <v>0</v>
      </c>
      <c r="AT893">
        <v>10</v>
      </c>
      <c r="AU893">
        <v>0</v>
      </c>
      <c r="AV893">
        <v>92</v>
      </c>
      <c r="AW893">
        <v>0</v>
      </c>
      <c r="AX893">
        <v>0</v>
      </c>
      <c r="AY893">
        <v>0</v>
      </c>
      <c r="AZ893">
        <v>0</v>
      </c>
      <c r="BA893">
        <v>0</v>
      </c>
      <c r="BB893">
        <v>0</v>
      </c>
      <c r="BC893">
        <v>9</v>
      </c>
      <c r="BD893">
        <v>15</v>
      </c>
      <c r="BE893">
        <v>0</v>
      </c>
      <c r="BF893">
        <v>0</v>
      </c>
      <c r="BG893">
        <v>0</v>
      </c>
      <c r="BH893">
        <v>0</v>
      </c>
      <c r="BI893">
        <v>0</v>
      </c>
      <c r="BJ893">
        <v>0</v>
      </c>
      <c r="BK893">
        <v>0</v>
      </c>
      <c r="BL893">
        <v>0</v>
      </c>
      <c r="BM893">
        <v>0</v>
      </c>
      <c r="BN893">
        <v>66</v>
      </c>
      <c r="BO893">
        <v>12</v>
      </c>
      <c r="BP893">
        <v>1</v>
      </c>
      <c r="BQ893">
        <v>0</v>
      </c>
      <c r="BR893">
        <v>7</v>
      </c>
      <c r="BS893">
        <v>12</v>
      </c>
      <c r="BT893">
        <v>0</v>
      </c>
      <c r="BU893">
        <v>0</v>
      </c>
      <c r="BV893">
        <v>0</v>
      </c>
      <c r="BW893">
        <v>0</v>
      </c>
      <c r="BX893">
        <v>0</v>
      </c>
      <c r="BY893">
        <v>1201</v>
      </c>
    </row>
    <row r="894" spans="1:77" hidden="1" x14ac:dyDescent="0.25">
      <c r="A894" t="str">
        <f t="shared" si="26"/>
        <v>201414 Gazdasági tevékenységet segítő egységek vezetőiI2 Általános Iskola 8 osztály</v>
      </c>
      <c r="B894" t="str">
        <f t="shared" si="27"/>
        <v>201414 Gazdasági tevékenységet segítő egységek vezetőiI2 Általános Iskola 8 osztály</v>
      </c>
      <c r="C894">
        <v>1301</v>
      </c>
      <c r="D894" t="s">
        <v>168</v>
      </c>
      <c r="E894" t="s">
        <v>169</v>
      </c>
      <c r="F894" s="4" t="s">
        <v>172</v>
      </c>
      <c r="G894">
        <v>0</v>
      </c>
      <c r="H894" t="s">
        <v>158</v>
      </c>
      <c r="I894">
        <v>618</v>
      </c>
      <c r="J894">
        <v>7</v>
      </c>
      <c r="K894" t="s">
        <v>74</v>
      </c>
      <c r="L894" t="s">
        <v>114</v>
      </c>
      <c r="M894">
        <v>0</v>
      </c>
      <c r="N894">
        <v>9</v>
      </c>
      <c r="O894">
        <v>0</v>
      </c>
      <c r="P894">
        <v>0</v>
      </c>
      <c r="Q894">
        <v>23</v>
      </c>
      <c r="R894">
        <v>0</v>
      </c>
      <c r="S894">
        <v>0</v>
      </c>
      <c r="T894">
        <v>0</v>
      </c>
      <c r="U894">
        <v>1</v>
      </c>
      <c r="V894">
        <v>0</v>
      </c>
      <c r="W894">
        <v>10</v>
      </c>
      <c r="X894">
        <v>0</v>
      </c>
      <c r="Y894">
        <v>0</v>
      </c>
      <c r="Z894">
        <v>0</v>
      </c>
      <c r="AA894">
        <v>0</v>
      </c>
      <c r="AB894">
        <v>0</v>
      </c>
      <c r="AC894">
        <v>0</v>
      </c>
      <c r="AD894">
        <v>0</v>
      </c>
      <c r="AE894">
        <v>0</v>
      </c>
      <c r="AF894">
        <v>0</v>
      </c>
      <c r="AG894">
        <v>0</v>
      </c>
      <c r="AH894">
        <v>0</v>
      </c>
      <c r="AI894">
        <v>0</v>
      </c>
      <c r="AJ894">
        <v>0</v>
      </c>
      <c r="AK894">
        <v>0</v>
      </c>
      <c r="AL894">
        <v>0</v>
      </c>
      <c r="AM894">
        <v>0</v>
      </c>
      <c r="AN894">
        <v>0</v>
      </c>
      <c r="AO894">
        <v>0</v>
      </c>
      <c r="AP894">
        <v>0</v>
      </c>
      <c r="AQ894">
        <v>33</v>
      </c>
      <c r="AR894">
        <v>0</v>
      </c>
      <c r="AS894">
        <v>0</v>
      </c>
      <c r="AT894">
        <v>0</v>
      </c>
      <c r="AU894">
        <v>0</v>
      </c>
      <c r="AV894">
        <v>0</v>
      </c>
      <c r="AW894">
        <v>0</v>
      </c>
      <c r="AX894">
        <v>0</v>
      </c>
      <c r="AY894">
        <v>0</v>
      </c>
      <c r="AZ894">
        <v>0</v>
      </c>
      <c r="BA894">
        <v>0</v>
      </c>
      <c r="BB894">
        <v>0</v>
      </c>
      <c r="BC894">
        <v>0</v>
      </c>
      <c r="BD894">
        <v>0</v>
      </c>
      <c r="BE894">
        <v>0</v>
      </c>
      <c r="BF894">
        <v>0</v>
      </c>
      <c r="BG894">
        <v>0</v>
      </c>
      <c r="BH894">
        <v>0</v>
      </c>
      <c r="BI894">
        <v>0</v>
      </c>
      <c r="BJ894">
        <v>5</v>
      </c>
      <c r="BK894">
        <v>0</v>
      </c>
      <c r="BL894">
        <v>0</v>
      </c>
      <c r="BM894">
        <v>0</v>
      </c>
      <c r="BN894">
        <v>12</v>
      </c>
      <c r="BO894">
        <v>9</v>
      </c>
      <c r="BP894">
        <v>0</v>
      </c>
      <c r="BQ894">
        <v>0</v>
      </c>
      <c r="BR894">
        <v>1</v>
      </c>
      <c r="BS894">
        <v>0</v>
      </c>
      <c r="BT894">
        <v>0</v>
      </c>
      <c r="BU894">
        <v>0</v>
      </c>
      <c r="BV894">
        <v>0</v>
      </c>
      <c r="BW894">
        <v>0</v>
      </c>
      <c r="BX894">
        <v>0</v>
      </c>
      <c r="BY894">
        <v>103</v>
      </c>
    </row>
    <row r="895" spans="1:77" hidden="1" x14ac:dyDescent="0.25">
      <c r="A895" t="str">
        <f t="shared" si="26"/>
        <v>201421 Műszaki, informatikai és természettudományi foglalkozásokI2 Általános Iskola 8 osztály</v>
      </c>
      <c r="B895" t="str">
        <f t="shared" si="27"/>
        <v>201421 Műszaki, informatikai és természettudományi foglalkozásokI2 Általános Iskola 8 osztály</v>
      </c>
      <c r="C895">
        <v>1302</v>
      </c>
      <c r="D895" t="s">
        <v>168</v>
      </c>
      <c r="E895" t="s">
        <v>169</v>
      </c>
      <c r="F895" s="4" t="s">
        <v>172</v>
      </c>
      <c r="G895">
        <v>0</v>
      </c>
      <c r="H895" t="s">
        <v>158</v>
      </c>
      <c r="I895">
        <v>619</v>
      </c>
      <c r="J895">
        <v>8</v>
      </c>
      <c r="K895" t="s">
        <v>75</v>
      </c>
      <c r="L895" t="s">
        <v>115</v>
      </c>
      <c r="M895">
        <v>0</v>
      </c>
      <c r="N895">
        <v>0</v>
      </c>
      <c r="O895">
        <v>0</v>
      </c>
      <c r="P895">
        <v>0</v>
      </c>
      <c r="Q895">
        <v>0</v>
      </c>
      <c r="R895">
        <v>0</v>
      </c>
      <c r="S895">
        <v>0</v>
      </c>
      <c r="T895">
        <v>0</v>
      </c>
      <c r="U895">
        <v>0</v>
      </c>
      <c r="V895">
        <v>0</v>
      </c>
      <c r="W895">
        <v>0</v>
      </c>
      <c r="X895">
        <v>0</v>
      </c>
      <c r="Y895">
        <v>0</v>
      </c>
      <c r="Z895">
        <v>0</v>
      </c>
      <c r="AA895">
        <v>0</v>
      </c>
      <c r="AB895">
        <v>0</v>
      </c>
      <c r="AC895">
        <v>0</v>
      </c>
      <c r="AD895">
        <v>0</v>
      </c>
      <c r="AE895">
        <v>0</v>
      </c>
      <c r="AF895">
        <v>0</v>
      </c>
      <c r="AG895">
        <v>0</v>
      </c>
      <c r="AH895">
        <v>0</v>
      </c>
      <c r="AI895">
        <v>0</v>
      </c>
      <c r="AJ895">
        <v>0</v>
      </c>
      <c r="AK895">
        <v>0</v>
      </c>
      <c r="AL895">
        <v>0</v>
      </c>
      <c r="AM895">
        <v>0</v>
      </c>
      <c r="AN895">
        <v>0</v>
      </c>
      <c r="AO895">
        <v>0</v>
      </c>
      <c r="AP895">
        <v>0</v>
      </c>
      <c r="AQ895">
        <v>0</v>
      </c>
      <c r="AR895">
        <v>0</v>
      </c>
      <c r="AS895">
        <v>0</v>
      </c>
      <c r="AT895">
        <v>0</v>
      </c>
      <c r="AU895">
        <v>0</v>
      </c>
      <c r="AV895">
        <v>0</v>
      </c>
      <c r="AW895">
        <v>0</v>
      </c>
      <c r="AX895">
        <v>0</v>
      </c>
      <c r="AY895">
        <v>0</v>
      </c>
      <c r="AZ895">
        <v>0</v>
      </c>
      <c r="BA895">
        <v>0</v>
      </c>
      <c r="BB895">
        <v>0</v>
      </c>
      <c r="BC895">
        <v>0</v>
      </c>
      <c r="BD895">
        <v>0</v>
      </c>
      <c r="BE895">
        <v>0</v>
      </c>
      <c r="BF895">
        <v>0</v>
      </c>
      <c r="BG895">
        <v>0</v>
      </c>
      <c r="BH895">
        <v>0</v>
      </c>
      <c r="BI895">
        <v>0</v>
      </c>
      <c r="BJ895">
        <v>0</v>
      </c>
      <c r="BK895">
        <v>0</v>
      </c>
      <c r="BL895">
        <v>0</v>
      </c>
      <c r="BM895">
        <v>0</v>
      </c>
      <c r="BN895">
        <v>0</v>
      </c>
      <c r="BO895">
        <v>3</v>
      </c>
      <c r="BP895">
        <v>0</v>
      </c>
      <c r="BQ895">
        <v>0</v>
      </c>
      <c r="BR895">
        <v>0</v>
      </c>
      <c r="BS895">
        <v>0</v>
      </c>
      <c r="BT895">
        <v>0</v>
      </c>
      <c r="BU895">
        <v>0</v>
      </c>
      <c r="BV895">
        <v>0</v>
      </c>
      <c r="BW895">
        <v>0</v>
      </c>
      <c r="BX895">
        <v>0</v>
      </c>
      <c r="BY895">
        <v>3</v>
      </c>
    </row>
    <row r="896" spans="1:77" hidden="1" x14ac:dyDescent="0.25">
      <c r="A896" t="str">
        <f t="shared" si="26"/>
        <v>201422 Egészségügyi foglalkozások (felsőfokú képzettséghez kapcsolódó)I2 Általános Iskola 8 osztály</v>
      </c>
      <c r="B896" t="str">
        <f t="shared" si="27"/>
        <v>201422 Egészségügyi foglalkozások (felsőfokú képzettséghez kapcsolódó)I2 Általános Iskola 8 osztály</v>
      </c>
      <c r="C896">
        <v>1303</v>
      </c>
      <c r="D896" t="s">
        <v>168</v>
      </c>
      <c r="E896" t="s">
        <v>169</v>
      </c>
      <c r="F896" s="4" t="s">
        <v>172</v>
      </c>
      <c r="G896">
        <v>0</v>
      </c>
      <c r="H896" t="s">
        <v>158</v>
      </c>
      <c r="I896">
        <v>620</v>
      </c>
      <c r="J896">
        <v>9</v>
      </c>
      <c r="K896" t="s">
        <v>76</v>
      </c>
      <c r="L896" t="s">
        <v>116</v>
      </c>
      <c r="M896">
        <v>0</v>
      </c>
      <c r="N896">
        <v>0</v>
      </c>
      <c r="O896">
        <v>0</v>
      </c>
      <c r="P896">
        <v>0</v>
      </c>
      <c r="Q896">
        <v>0</v>
      </c>
      <c r="R896">
        <v>0</v>
      </c>
      <c r="S896">
        <v>0</v>
      </c>
      <c r="T896">
        <v>0</v>
      </c>
      <c r="U896">
        <v>0</v>
      </c>
      <c r="V896">
        <v>0</v>
      </c>
      <c r="W896">
        <v>0</v>
      </c>
      <c r="X896">
        <v>0</v>
      </c>
      <c r="Y896">
        <v>0</v>
      </c>
      <c r="Z896">
        <v>0</v>
      </c>
      <c r="AA896">
        <v>0</v>
      </c>
      <c r="AB896">
        <v>0</v>
      </c>
      <c r="AC896">
        <v>0</v>
      </c>
      <c r="AD896">
        <v>0</v>
      </c>
      <c r="AE896">
        <v>0</v>
      </c>
      <c r="AF896">
        <v>0</v>
      </c>
      <c r="AG896">
        <v>0</v>
      </c>
      <c r="AH896">
        <v>0</v>
      </c>
      <c r="AI896">
        <v>0</v>
      </c>
      <c r="AJ896">
        <v>0</v>
      </c>
      <c r="AK896">
        <v>0</v>
      </c>
      <c r="AL896">
        <v>0</v>
      </c>
      <c r="AM896">
        <v>0</v>
      </c>
      <c r="AN896">
        <v>0</v>
      </c>
      <c r="AO896">
        <v>0</v>
      </c>
      <c r="AP896">
        <v>0</v>
      </c>
      <c r="AQ896">
        <v>0</v>
      </c>
      <c r="AR896">
        <v>0</v>
      </c>
      <c r="AS896">
        <v>0</v>
      </c>
      <c r="AT896">
        <v>0</v>
      </c>
      <c r="AU896">
        <v>0</v>
      </c>
      <c r="AV896">
        <v>0</v>
      </c>
      <c r="AW896">
        <v>0</v>
      </c>
      <c r="AX896">
        <v>0</v>
      </c>
      <c r="AY896">
        <v>0</v>
      </c>
      <c r="AZ896">
        <v>0</v>
      </c>
      <c r="BA896">
        <v>0</v>
      </c>
      <c r="BB896">
        <v>0</v>
      </c>
      <c r="BC896">
        <v>0</v>
      </c>
      <c r="BD896">
        <v>0</v>
      </c>
      <c r="BE896">
        <v>0</v>
      </c>
      <c r="BF896">
        <v>0</v>
      </c>
      <c r="BG896">
        <v>0</v>
      </c>
      <c r="BH896">
        <v>0</v>
      </c>
      <c r="BI896">
        <v>0</v>
      </c>
      <c r="BJ896">
        <v>0</v>
      </c>
      <c r="BK896">
        <v>0</v>
      </c>
      <c r="BL896">
        <v>0</v>
      </c>
      <c r="BM896">
        <v>0</v>
      </c>
      <c r="BN896">
        <v>0</v>
      </c>
      <c r="BO896">
        <v>0</v>
      </c>
      <c r="BP896">
        <v>0</v>
      </c>
      <c r="BQ896">
        <v>0</v>
      </c>
      <c r="BR896">
        <v>0</v>
      </c>
      <c r="BS896">
        <v>0</v>
      </c>
      <c r="BT896">
        <v>0</v>
      </c>
      <c r="BU896">
        <v>0</v>
      </c>
      <c r="BV896">
        <v>0</v>
      </c>
      <c r="BW896">
        <v>0</v>
      </c>
      <c r="BX896">
        <v>0</v>
      </c>
      <c r="BY896">
        <v>0</v>
      </c>
    </row>
    <row r="897" spans="1:77" hidden="1" x14ac:dyDescent="0.25">
      <c r="A897" t="str">
        <f t="shared" si="26"/>
        <v>201423 Szociális szolgáltatási foglalkozások (felsőfokú képzettséghez kapcsolódó)I2 Általános Iskola 8 osztály</v>
      </c>
      <c r="B897" t="str">
        <f t="shared" si="27"/>
        <v>201423 Szociális szolgáltatási foglalkozások (felsőfokú képzettséghez kapcsolódó)I2 Általános Iskola 8 osztály</v>
      </c>
      <c r="C897">
        <v>1304</v>
      </c>
      <c r="D897" t="s">
        <v>168</v>
      </c>
      <c r="E897" t="s">
        <v>169</v>
      </c>
      <c r="F897" s="4" t="s">
        <v>172</v>
      </c>
      <c r="G897">
        <v>0</v>
      </c>
      <c r="H897" t="s">
        <v>158</v>
      </c>
      <c r="I897">
        <v>621</v>
      </c>
      <c r="J897">
        <v>10</v>
      </c>
      <c r="K897" t="s">
        <v>77</v>
      </c>
      <c r="L897" t="s">
        <v>117</v>
      </c>
      <c r="M897">
        <v>0</v>
      </c>
      <c r="N897">
        <v>0</v>
      </c>
      <c r="O897">
        <v>0</v>
      </c>
      <c r="P897">
        <v>0</v>
      </c>
      <c r="Q897">
        <v>0</v>
      </c>
      <c r="R897">
        <v>0</v>
      </c>
      <c r="S897">
        <v>0</v>
      </c>
      <c r="T897">
        <v>0</v>
      </c>
      <c r="U897">
        <v>0</v>
      </c>
      <c r="V897">
        <v>0</v>
      </c>
      <c r="W897">
        <v>0</v>
      </c>
      <c r="X897">
        <v>0</v>
      </c>
      <c r="Y897">
        <v>0</v>
      </c>
      <c r="Z897">
        <v>0</v>
      </c>
      <c r="AA897">
        <v>0</v>
      </c>
      <c r="AB897">
        <v>0</v>
      </c>
      <c r="AC897">
        <v>0</v>
      </c>
      <c r="AD897">
        <v>0</v>
      </c>
      <c r="AE897">
        <v>0</v>
      </c>
      <c r="AF897">
        <v>0</v>
      </c>
      <c r="AG897">
        <v>0</v>
      </c>
      <c r="AH897">
        <v>0</v>
      </c>
      <c r="AI897">
        <v>0</v>
      </c>
      <c r="AJ897">
        <v>0</v>
      </c>
      <c r="AK897">
        <v>0</v>
      </c>
      <c r="AL897">
        <v>0</v>
      </c>
      <c r="AM897">
        <v>0</v>
      </c>
      <c r="AN897">
        <v>0</v>
      </c>
      <c r="AO897">
        <v>0</v>
      </c>
      <c r="AP897">
        <v>0</v>
      </c>
      <c r="AQ897">
        <v>0</v>
      </c>
      <c r="AR897">
        <v>0</v>
      </c>
      <c r="AS897">
        <v>0</v>
      </c>
      <c r="AT897">
        <v>0</v>
      </c>
      <c r="AU897">
        <v>0</v>
      </c>
      <c r="AV897">
        <v>0</v>
      </c>
      <c r="AW897">
        <v>0</v>
      </c>
      <c r="AX897">
        <v>0</v>
      </c>
      <c r="AY897">
        <v>0</v>
      </c>
      <c r="AZ897">
        <v>0</v>
      </c>
      <c r="BA897">
        <v>0</v>
      </c>
      <c r="BB897">
        <v>0</v>
      </c>
      <c r="BC897">
        <v>0</v>
      </c>
      <c r="BD897">
        <v>0</v>
      </c>
      <c r="BE897">
        <v>0</v>
      </c>
      <c r="BF897">
        <v>0</v>
      </c>
      <c r="BG897">
        <v>0</v>
      </c>
      <c r="BH897">
        <v>0</v>
      </c>
      <c r="BI897">
        <v>0</v>
      </c>
      <c r="BJ897">
        <v>0</v>
      </c>
      <c r="BK897">
        <v>0</v>
      </c>
      <c r="BL897">
        <v>0</v>
      </c>
      <c r="BM897">
        <v>0</v>
      </c>
      <c r="BN897">
        <v>0</v>
      </c>
      <c r="BO897">
        <v>1</v>
      </c>
      <c r="BP897">
        <v>0</v>
      </c>
      <c r="BQ897">
        <v>0</v>
      </c>
      <c r="BR897">
        <v>0</v>
      </c>
      <c r="BS897">
        <v>0</v>
      </c>
      <c r="BT897">
        <v>0</v>
      </c>
      <c r="BU897">
        <v>0</v>
      </c>
      <c r="BV897">
        <v>0</v>
      </c>
      <c r="BW897">
        <v>0</v>
      </c>
      <c r="BX897">
        <v>0</v>
      </c>
      <c r="BY897">
        <v>1</v>
      </c>
    </row>
    <row r="898" spans="1:77" hidden="1" x14ac:dyDescent="0.25">
      <c r="A898" t="str">
        <f t="shared" si="26"/>
        <v>201424 Oktatók, pedagógusokI2 Általános Iskola 8 osztály</v>
      </c>
      <c r="B898" t="str">
        <f t="shared" si="27"/>
        <v>201424 Oktatók, pedagógusokI2 Általános Iskola 8 osztály</v>
      </c>
      <c r="C898">
        <v>1305</v>
      </c>
      <c r="D898" t="s">
        <v>168</v>
      </c>
      <c r="E898" t="s">
        <v>169</v>
      </c>
      <c r="F898" s="4" t="s">
        <v>172</v>
      </c>
      <c r="G898">
        <v>0</v>
      </c>
      <c r="H898" t="s">
        <v>158</v>
      </c>
      <c r="I898">
        <v>622</v>
      </c>
      <c r="J898">
        <v>11</v>
      </c>
      <c r="K898" t="s">
        <v>78</v>
      </c>
      <c r="L898" t="s">
        <v>118</v>
      </c>
      <c r="M898">
        <v>0</v>
      </c>
      <c r="N898">
        <v>0</v>
      </c>
      <c r="O898">
        <v>0</v>
      </c>
      <c r="P898">
        <v>0</v>
      </c>
      <c r="Q898">
        <v>0</v>
      </c>
      <c r="R898">
        <v>0</v>
      </c>
      <c r="S898">
        <v>0</v>
      </c>
      <c r="T898">
        <v>0</v>
      </c>
      <c r="U898">
        <v>0</v>
      </c>
      <c r="V898">
        <v>0</v>
      </c>
      <c r="W898">
        <v>0</v>
      </c>
      <c r="X898">
        <v>0</v>
      </c>
      <c r="Y898">
        <v>0</v>
      </c>
      <c r="Z898">
        <v>0</v>
      </c>
      <c r="AA898">
        <v>0</v>
      </c>
      <c r="AB898">
        <v>0</v>
      </c>
      <c r="AC898">
        <v>0</v>
      </c>
      <c r="AD898">
        <v>0</v>
      </c>
      <c r="AE898">
        <v>0</v>
      </c>
      <c r="AF898">
        <v>0</v>
      </c>
      <c r="AG898">
        <v>0</v>
      </c>
      <c r="AH898">
        <v>0</v>
      </c>
      <c r="AI898">
        <v>0</v>
      </c>
      <c r="AJ898">
        <v>0</v>
      </c>
      <c r="AK898">
        <v>0</v>
      </c>
      <c r="AL898">
        <v>0</v>
      </c>
      <c r="AM898">
        <v>0</v>
      </c>
      <c r="AN898">
        <v>0</v>
      </c>
      <c r="AO898">
        <v>0</v>
      </c>
      <c r="AP898">
        <v>0</v>
      </c>
      <c r="AQ898">
        <v>0</v>
      </c>
      <c r="AR898">
        <v>0</v>
      </c>
      <c r="AS898">
        <v>0</v>
      </c>
      <c r="AT898">
        <v>0</v>
      </c>
      <c r="AU898">
        <v>0</v>
      </c>
      <c r="AV898">
        <v>0</v>
      </c>
      <c r="AW898">
        <v>0</v>
      </c>
      <c r="AX898">
        <v>0</v>
      </c>
      <c r="AY898">
        <v>0</v>
      </c>
      <c r="AZ898">
        <v>0</v>
      </c>
      <c r="BA898">
        <v>0</v>
      </c>
      <c r="BB898">
        <v>0</v>
      </c>
      <c r="BC898">
        <v>0</v>
      </c>
      <c r="BD898">
        <v>0</v>
      </c>
      <c r="BE898">
        <v>0</v>
      </c>
      <c r="BF898">
        <v>0</v>
      </c>
      <c r="BG898">
        <v>0</v>
      </c>
      <c r="BH898">
        <v>0</v>
      </c>
      <c r="BI898">
        <v>0</v>
      </c>
      <c r="BJ898">
        <v>0</v>
      </c>
      <c r="BK898">
        <v>0</v>
      </c>
      <c r="BL898">
        <v>0</v>
      </c>
      <c r="BM898">
        <v>0</v>
      </c>
      <c r="BN898">
        <v>0</v>
      </c>
      <c r="BO898">
        <v>0</v>
      </c>
      <c r="BP898">
        <v>2</v>
      </c>
      <c r="BQ898">
        <v>0</v>
      </c>
      <c r="BR898">
        <v>0</v>
      </c>
      <c r="BS898">
        <v>0</v>
      </c>
      <c r="BT898">
        <v>0</v>
      </c>
      <c r="BU898">
        <v>0</v>
      </c>
      <c r="BV898">
        <v>0</v>
      </c>
      <c r="BW898">
        <v>0</v>
      </c>
      <c r="BX898">
        <v>0</v>
      </c>
      <c r="BY898">
        <v>2</v>
      </c>
    </row>
    <row r="899" spans="1:77" hidden="1" x14ac:dyDescent="0.25">
      <c r="A899" t="str">
        <f t="shared" si="26"/>
        <v>201425 Gazdálkodási jellegű foglalkozásokI2 Általános Iskola 8 osztály</v>
      </c>
      <c r="B899" t="str">
        <f t="shared" si="27"/>
        <v>201425 Gazdálkodási jellegű foglalkozásokI2 Általános Iskola 8 osztály</v>
      </c>
      <c r="C899">
        <v>1306</v>
      </c>
      <c r="D899" t="s">
        <v>168</v>
      </c>
      <c r="E899" t="s">
        <v>169</v>
      </c>
      <c r="F899" s="4" t="s">
        <v>172</v>
      </c>
      <c r="G899">
        <v>0</v>
      </c>
      <c r="H899" t="s">
        <v>158</v>
      </c>
      <c r="I899">
        <v>623</v>
      </c>
      <c r="J899">
        <v>12</v>
      </c>
      <c r="K899" t="s">
        <v>79</v>
      </c>
      <c r="L899" t="s">
        <v>119</v>
      </c>
      <c r="M899">
        <v>0</v>
      </c>
      <c r="N899">
        <v>0</v>
      </c>
      <c r="O899">
        <v>0</v>
      </c>
      <c r="P899">
        <v>0</v>
      </c>
      <c r="Q899">
        <v>0</v>
      </c>
      <c r="R899">
        <v>0</v>
      </c>
      <c r="S899">
        <v>0</v>
      </c>
      <c r="T899">
        <v>0</v>
      </c>
      <c r="U899">
        <v>0</v>
      </c>
      <c r="V899">
        <v>0</v>
      </c>
      <c r="W899">
        <v>0</v>
      </c>
      <c r="X899">
        <v>0</v>
      </c>
      <c r="Y899">
        <v>0</v>
      </c>
      <c r="Z899">
        <v>0</v>
      </c>
      <c r="AA899">
        <v>0</v>
      </c>
      <c r="AB899">
        <v>0</v>
      </c>
      <c r="AC899">
        <v>0</v>
      </c>
      <c r="AD899">
        <v>0</v>
      </c>
      <c r="AE899">
        <v>0</v>
      </c>
      <c r="AF899">
        <v>0</v>
      </c>
      <c r="AG899">
        <v>0</v>
      </c>
      <c r="AH899">
        <v>0</v>
      </c>
      <c r="AI899">
        <v>0</v>
      </c>
      <c r="AJ899">
        <v>0</v>
      </c>
      <c r="AK899">
        <v>0</v>
      </c>
      <c r="AL899">
        <v>0</v>
      </c>
      <c r="AM899">
        <v>0</v>
      </c>
      <c r="AN899">
        <v>0</v>
      </c>
      <c r="AO899">
        <v>0</v>
      </c>
      <c r="AP899">
        <v>0</v>
      </c>
      <c r="AQ899">
        <v>0</v>
      </c>
      <c r="AR899">
        <v>0</v>
      </c>
      <c r="AS899">
        <v>0</v>
      </c>
      <c r="AT899">
        <v>0</v>
      </c>
      <c r="AU899">
        <v>0</v>
      </c>
      <c r="AV899">
        <v>0</v>
      </c>
      <c r="AW899">
        <v>0</v>
      </c>
      <c r="AX899">
        <v>0</v>
      </c>
      <c r="AY899">
        <v>0</v>
      </c>
      <c r="AZ899">
        <v>0</v>
      </c>
      <c r="BA899">
        <v>0</v>
      </c>
      <c r="BB899">
        <v>0</v>
      </c>
      <c r="BC899">
        <v>0</v>
      </c>
      <c r="BD899">
        <v>0</v>
      </c>
      <c r="BE899">
        <v>0</v>
      </c>
      <c r="BF899">
        <v>0</v>
      </c>
      <c r="BG899">
        <v>0</v>
      </c>
      <c r="BH899">
        <v>0</v>
      </c>
      <c r="BI899">
        <v>0</v>
      </c>
      <c r="BJ899">
        <v>0</v>
      </c>
      <c r="BK899">
        <v>0</v>
      </c>
      <c r="BL899">
        <v>0</v>
      </c>
      <c r="BM899">
        <v>0</v>
      </c>
      <c r="BN899">
        <v>0</v>
      </c>
      <c r="BO899">
        <v>0</v>
      </c>
      <c r="BP899">
        <v>0</v>
      </c>
      <c r="BQ899">
        <v>0</v>
      </c>
      <c r="BR899">
        <v>0</v>
      </c>
      <c r="BS899">
        <v>0</v>
      </c>
      <c r="BT899">
        <v>0</v>
      </c>
      <c r="BU899">
        <v>0</v>
      </c>
      <c r="BV899">
        <v>0</v>
      </c>
      <c r="BW899">
        <v>0</v>
      </c>
      <c r="BX899">
        <v>0</v>
      </c>
      <c r="BY899">
        <v>0</v>
      </c>
    </row>
    <row r="900" spans="1:77" hidden="1" x14ac:dyDescent="0.25">
      <c r="A900" t="str">
        <f t="shared" si="26"/>
        <v>201426 Jogi és társadalomtudományi foglalkozásokI2 Általános Iskola 8 osztály</v>
      </c>
      <c r="B900" t="str">
        <f t="shared" si="27"/>
        <v>201426 Jogi és társadalomtudományi foglalkozásokI2 Általános Iskola 8 osztály</v>
      </c>
      <c r="C900">
        <v>1307</v>
      </c>
      <c r="D900" t="s">
        <v>168</v>
      </c>
      <c r="E900" t="s">
        <v>169</v>
      </c>
      <c r="F900" s="4" t="s">
        <v>172</v>
      </c>
      <c r="G900">
        <v>0</v>
      </c>
      <c r="H900" t="s">
        <v>158</v>
      </c>
      <c r="I900">
        <v>624</v>
      </c>
      <c r="J900">
        <v>13</v>
      </c>
      <c r="K900" t="s">
        <v>80</v>
      </c>
      <c r="L900" t="s">
        <v>120</v>
      </c>
      <c r="M900">
        <v>0</v>
      </c>
      <c r="N900">
        <v>0</v>
      </c>
      <c r="O900">
        <v>0</v>
      </c>
      <c r="P900">
        <v>0</v>
      </c>
      <c r="Q900">
        <v>0</v>
      </c>
      <c r="R900">
        <v>0</v>
      </c>
      <c r="S900">
        <v>0</v>
      </c>
      <c r="T900">
        <v>0</v>
      </c>
      <c r="U900">
        <v>0</v>
      </c>
      <c r="V900">
        <v>0</v>
      </c>
      <c r="W900">
        <v>0</v>
      </c>
      <c r="X900">
        <v>0</v>
      </c>
      <c r="Y900">
        <v>0</v>
      </c>
      <c r="Z900">
        <v>0</v>
      </c>
      <c r="AA900">
        <v>0</v>
      </c>
      <c r="AB900">
        <v>0</v>
      </c>
      <c r="AC900">
        <v>0</v>
      </c>
      <c r="AD900">
        <v>0</v>
      </c>
      <c r="AE900">
        <v>0</v>
      </c>
      <c r="AF900">
        <v>0</v>
      </c>
      <c r="AG900">
        <v>0</v>
      </c>
      <c r="AH900">
        <v>0</v>
      </c>
      <c r="AI900">
        <v>0</v>
      </c>
      <c r="AJ900">
        <v>0</v>
      </c>
      <c r="AK900">
        <v>0</v>
      </c>
      <c r="AL900">
        <v>0</v>
      </c>
      <c r="AM900">
        <v>0</v>
      </c>
      <c r="AN900">
        <v>0</v>
      </c>
      <c r="AO900">
        <v>0</v>
      </c>
      <c r="AP900">
        <v>0</v>
      </c>
      <c r="AQ900">
        <v>0</v>
      </c>
      <c r="AR900">
        <v>0</v>
      </c>
      <c r="AS900">
        <v>0</v>
      </c>
      <c r="AT900">
        <v>0</v>
      </c>
      <c r="AU900">
        <v>0</v>
      </c>
      <c r="AV900">
        <v>0</v>
      </c>
      <c r="AW900">
        <v>0</v>
      </c>
      <c r="AX900">
        <v>0</v>
      </c>
      <c r="AY900">
        <v>0</v>
      </c>
      <c r="AZ900">
        <v>0</v>
      </c>
      <c r="BA900">
        <v>0</v>
      </c>
      <c r="BB900">
        <v>0</v>
      </c>
      <c r="BC900">
        <v>0</v>
      </c>
      <c r="BD900">
        <v>0</v>
      </c>
      <c r="BE900">
        <v>0</v>
      </c>
      <c r="BF900">
        <v>0</v>
      </c>
      <c r="BG900">
        <v>0</v>
      </c>
      <c r="BH900">
        <v>0</v>
      </c>
      <c r="BI900">
        <v>0</v>
      </c>
      <c r="BJ900">
        <v>0</v>
      </c>
      <c r="BK900">
        <v>0</v>
      </c>
      <c r="BL900">
        <v>0</v>
      </c>
      <c r="BM900">
        <v>0</v>
      </c>
      <c r="BN900">
        <v>0</v>
      </c>
      <c r="BO900">
        <v>0</v>
      </c>
      <c r="BP900">
        <v>0</v>
      </c>
      <c r="BQ900">
        <v>0</v>
      </c>
      <c r="BR900">
        <v>0</v>
      </c>
      <c r="BS900">
        <v>0</v>
      </c>
      <c r="BT900">
        <v>0</v>
      </c>
      <c r="BU900">
        <v>0</v>
      </c>
      <c r="BV900">
        <v>0</v>
      </c>
      <c r="BW900">
        <v>0</v>
      </c>
      <c r="BX900">
        <v>0</v>
      </c>
      <c r="BY900">
        <v>0</v>
      </c>
    </row>
    <row r="901" spans="1:77" hidden="1" x14ac:dyDescent="0.25">
      <c r="A901" t="str">
        <f t="shared" si="26"/>
        <v>201427 Kulturális, sport-, művészeti és vallási foglalkozások (felsőfokú képzettséghez kapcsolódó)I2 Általános Iskola 8 osztály</v>
      </c>
      <c r="B901" t="str">
        <f t="shared" si="27"/>
        <v>201427 Kulturális, sport-, művészeti és vallási foglalkozások (felsőfokú képzettséghez kapcsolódó)I2 Általános Iskola 8 osztály</v>
      </c>
      <c r="C901">
        <v>1308</v>
      </c>
      <c r="D901" t="s">
        <v>168</v>
      </c>
      <c r="E901" t="s">
        <v>169</v>
      </c>
      <c r="F901" s="4" t="s">
        <v>172</v>
      </c>
      <c r="G901">
        <v>0</v>
      </c>
      <c r="H901" t="s">
        <v>158</v>
      </c>
      <c r="I901">
        <v>625</v>
      </c>
      <c r="J901">
        <v>14</v>
      </c>
      <c r="K901" t="s">
        <v>121</v>
      </c>
      <c r="L901" t="s">
        <v>122</v>
      </c>
      <c r="M901">
        <v>0</v>
      </c>
      <c r="N901">
        <v>0</v>
      </c>
      <c r="O901">
        <v>0</v>
      </c>
      <c r="P901">
        <v>0</v>
      </c>
      <c r="Q901">
        <v>0</v>
      </c>
      <c r="R901">
        <v>0</v>
      </c>
      <c r="S901">
        <v>0</v>
      </c>
      <c r="T901">
        <v>0</v>
      </c>
      <c r="U901">
        <v>0</v>
      </c>
      <c r="V901">
        <v>0</v>
      </c>
      <c r="W901">
        <v>0</v>
      </c>
      <c r="X901">
        <v>0</v>
      </c>
      <c r="Y901">
        <v>0</v>
      </c>
      <c r="Z901">
        <v>0</v>
      </c>
      <c r="AA901">
        <v>0</v>
      </c>
      <c r="AB901">
        <v>0</v>
      </c>
      <c r="AC901">
        <v>0</v>
      </c>
      <c r="AD901">
        <v>0</v>
      </c>
      <c r="AE901">
        <v>0</v>
      </c>
      <c r="AF901">
        <v>0</v>
      </c>
      <c r="AG901">
        <v>0</v>
      </c>
      <c r="AH901">
        <v>0</v>
      </c>
      <c r="AI901">
        <v>0</v>
      </c>
      <c r="AJ901">
        <v>0</v>
      </c>
      <c r="AK901">
        <v>0</v>
      </c>
      <c r="AL901">
        <v>0</v>
      </c>
      <c r="AM901">
        <v>0</v>
      </c>
      <c r="AN901">
        <v>0</v>
      </c>
      <c r="AO901">
        <v>0</v>
      </c>
      <c r="AP901">
        <v>0</v>
      </c>
      <c r="AQ901">
        <v>0</v>
      </c>
      <c r="AR901">
        <v>0</v>
      </c>
      <c r="AS901">
        <v>0</v>
      </c>
      <c r="AT901">
        <v>0</v>
      </c>
      <c r="AU901">
        <v>0</v>
      </c>
      <c r="AV901">
        <v>0</v>
      </c>
      <c r="AW901">
        <v>0</v>
      </c>
      <c r="AX901">
        <v>0</v>
      </c>
      <c r="AY901">
        <v>0</v>
      </c>
      <c r="AZ901">
        <v>0</v>
      </c>
      <c r="BA901">
        <v>0</v>
      </c>
      <c r="BB901">
        <v>0</v>
      </c>
      <c r="BC901">
        <v>0</v>
      </c>
      <c r="BD901">
        <v>0</v>
      </c>
      <c r="BE901">
        <v>0</v>
      </c>
      <c r="BF901">
        <v>0</v>
      </c>
      <c r="BG901">
        <v>0</v>
      </c>
      <c r="BH901">
        <v>0</v>
      </c>
      <c r="BI901">
        <v>0</v>
      </c>
      <c r="BJ901">
        <v>0</v>
      </c>
      <c r="BK901">
        <v>0</v>
      </c>
      <c r="BL901">
        <v>0</v>
      </c>
      <c r="BM901">
        <v>0</v>
      </c>
      <c r="BN901">
        <v>0</v>
      </c>
      <c r="BO901">
        <v>1</v>
      </c>
      <c r="BP901">
        <v>0</v>
      </c>
      <c r="BQ901">
        <v>0</v>
      </c>
      <c r="BR901">
        <v>0</v>
      </c>
      <c r="BS901">
        <v>0</v>
      </c>
      <c r="BT901">
        <v>0</v>
      </c>
      <c r="BU901">
        <v>0</v>
      </c>
      <c r="BV901">
        <v>0</v>
      </c>
      <c r="BW901">
        <v>0</v>
      </c>
      <c r="BX901">
        <v>0</v>
      </c>
      <c r="BY901">
        <v>1</v>
      </c>
    </row>
    <row r="902" spans="1:77" hidden="1" x14ac:dyDescent="0.25">
      <c r="A902" t="str">
        <f t="shared" si="26"/>
        <v>201429 Egyéb magasan képzett ügyintézőkI2 Általános Iskola 8 osztály</v>
      </c>
      <c r="B902" t="str">
        <f t="shared" si="27"/>
        <v>201429 Egyéb magasan képzett ügyintézőkI2 Általános Iskola 8 osztály</v>
      </c>
      <c r="C902">
        <v>1309</v>
      </c>
      <c r="D902" t="s">
        <v>168</v>
      </c>
      <c r="E902" t="s">
        <v>169</v>
      </c>
      <c r="F902" s="4" t="s">
        <v>172</v>
      </c>
      <c r="G902">
        <v>0</v>
      </c>
      <c r="H902" t="s">
        <v>158</v>
      </c>
      <c r="I902">
        <v>626</v>
      </c>
      <c r="J902">
        <v>15</v>
      </c>
      <c r="K902" t="s">
        <v>81</v>
      </c>
      <c r="L902" t="s">
        <v>123</v>
      </c>
      <c r="M902">
        <v>0</v>
      </c>
      <c r="N902">
        <v>0</v>
      </c>
      <c r="O902">
        <v>0</v>
      </c>
      <c r="P902">
        <v>0</v>
      </c>
      <c r="Q902">
        <v>0</v>
      </c>
      <c r="R902">
        <v>0</v>
      </c>
      <c r="S902">
        <v>0</v>
      </c>
      <c r="T902">
        <v>0</v>
      </c>
      <c r="U902">
        <v>0</v>
      </c>
      <c r="V902">
        <v>0</v>
      </c>
      <c r="W902">
        <v>0</v>
      </c>
      <c r="X902">
        <v>0</v>
      </c>
      <c r="Y902">
        <v>0</v>
      </c>
      <c r="Z902">
        <v>0</v>
      </c>
      <c r="AA902">
        <v>0</v>
      </c>
      <c r="AB902">
        <v>0</v>
      </c>
      <c r="AC902">
        <v>0</v>
      </c>
      <c r="AD902">
        <v>0</v>
      </c>
      <c r="AE902">
        <v>0</v>
      </c>
      <c r="AF902">
        <v>0</v>
      </c>
      <c r="AG902">
        <v>0</v>
      </c>
      <c r="AH902">
        <v>0</v>
      </c>
      <c r="AI902">
        <v>0</v>
      </c>
      <c r="AJ902">
        <v>0</v>
      </c>
      <c r="AK902">
        <v>0</v>
      </c>
      <c r="AL902">
        <v>0</v>
      </c>
      <c r="AM902">
        <v>0</v>
      </c>
      <c r="AN902">
        <v>0</v>
      </c>
      <c r="AO902">
        <v>0</v>
      </c>
      <c r="AP902">
        <v>0</v>
      </c>
      <c r="AQ902">
        <v>0</v>
      </c>
      <c r="AR902">
        <v>0</v>
      </c>
      <c r="AS902">
        <v>0</v>
      </c>
      <c r="AT902">
        <v>0</v>
      </c>
      <c r="AU902">
        <v>0</v>
      </c>
      <c r="AV902">
        <v>0</v>
      </c>
      <c r="AW902">
        <v>0</v>
      </c>
      <c r="AX902">
        <v>0</v>
      </c>
      <c r="AY902">
        <v>0</v>
      </c>
      <c r="AZ902">
        <v>0</v>
      </c>
      <c r="BA902">
        <v>0</v>
      </c>
      <c r="BB902">
        <v>0</v>
      </c>
      <c r="BC902">
        <v>0</v>
      </c>
      <c r="BD902">
        <v>0</v>
      </c>
      <c r="BE902">
        <v>0</v>
      </c>
      <c r="BF902">
        <v>0</v>
      </c>
      <c r="BG902">
        <v>0</v>
      </c>
      <c r="BH902">
        <v>0</v>
      </c>
      <c r="BI902">
        <v>0</v>
      </c>
      <c r="BJ902">
        <v>0</v>
      </c>
      <c r="BK902">
        <v>0</v>
      </c>
      <c r="BL902">
        <v>0</v>
      </c>
      <c r="BM902">
        <v>0</v>
      </c>
      <c r="BN902">
        <v>0</v>
      </c>
      <c r="BO902">
        <v>1</v>
      </c>
      <c r="BP902">
        <v>0</v>
      </c>
      <c r="BQ902">
        <v>0</v>
      </c>
      <c r="BR902">
        <v>0</v>
      </c>
      <c r="BS902">
        <v>0</v>
      </c>
      <c r="BT902">
        <v>0</v>
      </c>
      <c r="BU902">
        <v>0</v>
      </c>
      <c r="BV902">
        <v>0</v>
      </c>
      <c r="BW902">
        <v>0</v>
      </c>
      <c r="BX902">
        <v>0</v>
      </c>
      <c r="BY902">
        <v>1</v>
      </c>
    </row>
    <row r="903" spans="1:77" hidden="1" x14ac:dyDescent="0.25">
      <c r="A903" t="str">
        <f t="shared" ref="A903:A966" si="28">CONCATENATE(F903,L903,H903)</f>
        <v>201431 Technikusok és hasonló műszaki foglalkozásokI2 Általános Iskola 8 osztály</v>
      </c>
      <c r="B903" t="str">
        <f t="shared" ref="B903:B966" si="29">CONCATENATE(F903,L903,H903)</f>
        <v>201431 Technikusok és hasonló műszaki foglalkozásokI2 Általános Iskola 8 osztály</v>
      </c>
      <c r="C903">
        <v>1310</v>
      </c>
      <c r="D903" t="s">
        <v>168</v>
      </c>
      <c r="E903" t="s">
        <v>169</v>
      </c>
      <c r="F903" s="4" t="s">
        <v>172</v>
      </c>
      <c r="G903">
        <v>0</v>
      </c>
      <c r="H903" t="s">
        <v>158</v>
      </c>
      <c r="I903">
        <v>627</v>
      </c>
      <c r="J903">
        <v>16</v>
      </c>
      <c r="K903" t="s">
        <v>82</v>
      </c>
      <c r="L903" t="s">
        <v>83</v>
      </c>
      <c r="M903">
        <v>1</v>
      </c>
      <c r="N903">
        <v>0</v>
      </c>
      <c r="O903">
        <v>0</v>
      </c>
      <c r="P903">
        <v>0</v>
      </c>
      <c r="Q903">
        <v>0</v>
      </c>
      <c r="R903">
        <v>0</v>
      </c>
      <c r="S903">
        <v>0</v>
      </c>
      <c r="T903">
        <v>0</v>
      </c>
      <c r="U903">
        <v>0</v>
      </c>
      <c r="V903">
        <v>0</v>
      </c>
      <c r="W903">
        <v>0</v>
      </c>
      <c r="X903">
        <v>0</v>
      </c>
      <c r="Y903">
        <v>0</v>
      </c>
      <c r="Z903">
        <v>0</v>
      </c>
      <c r="AA903">
        <v>0</v>
      </c>
      <c r="AB903">
        <v>0</v>
      </c>
      <c r="AC903">
        <v>0</v>
      </c>
      <c r="AD903">
        <v>0</v>
      </c>
      <c r="AE903">
        <v>0</v>
      </c>
      <c r="AF903">
        <v>0</v>
      </c>
      <c r="AG903">
        <v>0</v>
      </c>
      <c r="AH903">
        <v>0</v>
      </c>
      <c r="AI903">
        <v>0</v>
      </c>
      <c r="AJ903">
        <v>0</v>
      </c>
      <c r="AK903">
        <v>0</v>
      </c>
      <c r="AL903">
        <v>0</v>
      </c>
      <c r="AM903">
        <v>0</v>
      </c>
      <c r="AN903">
        <v>0</v>
      </c>
      <c r="AO903">
        <v>0</v>
      </c>
      <c r="AP903">
        <v>0</v>
      </c>
      <c r="AQ903">
        <v>0</v>
      </c>
      <c r="AR903">
        <v>0</v>
      </c>
      <c r="AS903">
        <v>0</v>
      </c>
      <c r="AT903">
        <v>0</v>
      </c>
      <c r="AU903">
        <v>0</v>
      </c>
      <c r="AV903">
        <v>0</v>
      </c>
      <c r="AW903">
        <v>0</v>
      </c>
      <c r="AX903">
        <v>0</v>
      </c>
      <c r="AY903">
        <v>0</v>
      </c>
      <c r="AZ903">
        <v>0</v>
      </c>
      <c r="BA903">
        <v>0</v>
      </c>
      <c r="BB903">
        <v>0</v>
      </c>
      <c r="BC903">
        <v>0</v>
      </c>
      <c r="BD903">
        <v>0</v>
      </c>
      <c r="BE903">
        <v>0</v>
      </c>
      <c r="BF903">
        <v>0</v>
      </c>
      <c r="BG903">
        <v>0</v>
      </c>
      <c r="BH903">
        <v>2</v>
      </c>
      <c r="BI903">
        <v>0</v>
      </c>
      <c r="BJ903">
        <v>0</v>
      </c>
      <c r="BK903">
        <v>0</v>
      </c>
      <c r="BL903">
        <v>0</v>
      </c>
      <c r="BM903">
        <v>0</v>
      </c>
      <c r="BN903">
        <v>0</v>
      </c>
      <c r="BO903">
        <v>546</v>
      </c>
      <c r="BP903">
        <v>16</v>
      </c>
      <c r="BQ903">
        <v>7</v>
      </c>
      <c r="BR903">
        <v>17</v>
      </c>
      <c r="BS903">
        <v>6</v>
      </c>
      <c r="BT903">
        <v>3</v>
      </c>
      <c r="BU903">
        <v>0</v>
      </c>
      <c r="BV903">
        <v>0</v>
      </c>
      <c r="BW903">
        <v>0</v>
      </c>
      <c r="BX903">
        <v>0</v>
      </c>
      <c r="BY903">
        <v>598</v>
      </c>
    </row>
    <row r="904" spans="1:77" hidden="1" x14ac:dyDescent="0.25">
      <c r="A904" t="str">
        <f t="shared" si="28"/>
        <v>201432 Szakmai irányítók, felügyelőkI2 Általános Iskola 8 osztály</v>
      </c>
      <c r="B904" t="str">
        <f t="shared" si="29"/>
        <v>201432 Szakmai irányítók, felügyelőkI2 Általános Iskola 8 osztály</v>
      </c>
      <c r="C904">
        <v>1311</v>
      </c>
      <c r="D904" t="s">
        <v>168</v>
      </c>
      <c r="E904" t="s">
        <v>169</v>
      </c>
      <c r="F904" s="4" t="s">
        <v>172</v>
      </c>
      <c r="G904">
        <v>0</v>
      </c>
      <c r="H904" t="s">
        <v>158</v>
      </c>
      <c r="I904">
        <v>628</v>
      </c>
      <c r="J904">
        <v>17</v>
      </c>
      <c r="K904" t="s">
        <v>84</v>
      </c>
      <c r="L904" t="s">
        <v>124</v>
      </c>
      <c r="M904">
        <v>0</v>
      </c>
      <c r="N904">
        <v>0</v>
      </c>
      <c r="O904">
        <v>0</v>
      </c>
      <c r="P904">
        <v>0</v>
      </c>
      <c r="Q904">
        <v>0</v>
      </c>
      <c r="R904">
        <v>0</v>
      </c>
      <c r="S904">
        <v>0</v>
      </c>
      <c r="T904">
        <v>0</v>
      </c>
      <c r="U904">
        <v>0</v>
      </c>
      <c r="V904">
        <v>0</v>
      </c>
      <c r="W904">
        <v>0</v>
      </c>
      <c r="X904">
        <v>0</v>
      </c>
      <c r="Y904">
        <v>0</v>
      </c>
      <c r="Z904">
        <v>0</v>
      </c>
      <c r="AA904">
        <v>0</v>
      </c>
      <c r="AB904">
        <v>0</v>
      </c>
      <c r="AC904">
        <v>0</v>
      </c>
      <c r="AD904">
        <v>0</v>
      </c>
      <c r="AE904">
        <v>0</v>
      </c>
      <c r="AF904">
        <v>0</v>
      </c>
      <c r="AG904">
        <v>0</v>
      </c>
      <c r="AH904">
        <v>0</v>
      </c>
      <c r="AI904">
        <v>0</v>
      </c>
      <c r="AJ904">
        <v>0</v>
      </c>
      <c r="AK904">
        <v>0</v>
      </c>
      <c r="AL904">
        <v>0</v>
      </c>
      <c r="AM904">
        <v>0</v>
      </c>
      <c r="AN904">
        <v>0</v>
      </c>
      <c r="AO904">
        <v>0</v>
      </c>
      <c r="AP904">
        <v>0</v>
      </c>
      <c r="AQ904">
        <v>0</v>
      </c>
      <c r="AR904">
        <v>0</v>
      </c>
      <c r="AS904">
        <v>0</v>
      </c>
      <c r="AT904">
        <v>0</v>
      </c>
      <c r="AU904">
        <v>0</v>
      </c>
      <c r="AV904">
        <v>0</v>
      </c>
      <c r="AW904">
        <v>0</v>
      </c>
      <c r="AX904">
        <v>0</v>
      </c>
      <c r="AY904">
        <v>0</v>
      </c>
      <c r="AZ904">
        <v>0</v>
      </c>
      <c r="BA904">
        <v>0</v>
      </c>
      <c r="BB904">
        <v>0</v>
      </c>
      <c r="BC904">
        <v>0</v>
      </c>
      <c r="BD904">
        <v>0</v>
      </c>
      <c r="BE904">
        <v>0</v>
      </c>
      <c r="BF904">
        <v>0</v>
      </c>
      <c r="BG904">
        <v>0</v>
      </c>
      <c r="BH904">
        <v>0</v>
      </c>
      <c r="BI904">
        <v>0</v>
      </c>
      <c r="BJ904">
        <v>0</v>
      </c>
      <c r="BK904">
        <v>0</v>
      </c>
      <c r="BL904">
        <v>0</v>
      </c>
      <c r="BM904">
        <v>0</v>
      </c>
      <c r="BN904">
        <v>0</v>
      </c>
      <c r="BO904">
        <v>119</v>
      </c>
      <c r="BP904">
        <v>3</v>
      </c>
      <c r="BQ904">
        <v>1</v>
      </c>
      <c r="BR904">
        <v>7</v>
      </c>
      <c r="BS904">
        <v>0</v>
      </c>
      <c r="BT904">
        <v>0</v>
      </c>
      <c r="BU904">
        <v>0</v>
      </c>
      <c r="BV904">
        <v>0</v>
      </c>
      <c r="BW904">
        <v>0</v>
      </c>
      <c r="BX904">
        <v>0</v>
      </c>
      <c r="BY904">
        <v>130</v>
      </c>
    </row>
    <row r="905" spans="1:77" hidden="1" x14ac:dyDescent="0.25">
      <c r="A905" t="str">
        <f t="shared" si="28"/>
        <v>201433 Egészségügyi foglalkozásokI2 Általános Iskola 8 osztály</v>
      </c>
      <c r="B905" t="str">
        <f t="shared" si="29"/>
        <v>201433 Egészségügyi foglalkozásokI2 Általános Iskola 8 osztály</v>
      </c>
      <c r="C905">
        <v>1312</v>
      </c>
      <c r="D905" t="s">
        <v>168</v>
      </c>
      <c r="E905" t="s">
        <v>169</v>
      </c>
      <c r="F905" s="4" t="s">
        <v>172</v>
      </c>
      <c r="G905">
        <v>0</v>
      </c>
      <c r="H905" t="s">
        <v>158</v>
      </c>
      <c r="I905">
        <v>629</v>
      </c>
      <c r="J905">
        <v>18</v>
      </c>
      <c r="K905" t="s">
        <v>85</v>
      </c>
      <c r="L905" t="s">
        <v>125</v>
      </c>
      <c r="M905">
        <v>0</v>
      </c>
      <c r="N905">
        <v>0</v>
      </c>
      <c r="O905">
        <v>0</v>
      </c>
      <c r="P905">
        <v>0</v>
      </c>
      <c r="Q905">
        <v>0</v>
      </c>
      <c r="R905">
        <v>0</v>
      </c>
      <c r="S905">
        <v>0</v>
      </c>
      <c r="T905">
        <v>0</v>
      </c>
      <c r="U905">
        <v>0</v>
      </c>
      <c r="V905">
        <v>0</v>
      </c>
      <c r="W905">
        <v>0</v>
      </c>
      <c r="X905">
        <v>0</v>
      </c>
      <c r="Y905">
        <v>0</v>
      </c>
      <c r="Z905">
        <v>0</v>
      </c>
      <c r="AA905">
        <v>0</v>
      </c>
      <c r="AB905">
        <v>0</v>
      </c>
      <c r="AC905">
        <v>0</v>
      </c>
      <c r="AD905">
        <v>0</v>
      </c>
      <c r="AE905">
        <v>0</v>
      </c>
      <c r="AF905">
        <v>0</v>
      </c>
      <c r="AG905">
        <v>0</v>
      </c>
      <c r="AH905">
        <v>0</v>
      </c>
      <c r="AI905">
        <v>0</v>
      </c>
      <c r="AJ905">
        <v>0</v>
      </c>
      <c r="AK905">
        <v>0</v>
      </c>
      <c r="AL905">
        <v>0</v>
      </c>
      <c r="AM905">
        <v>0</v>
      </c>
      <c r="AN905">
        <v>0</v>
      </c>
      <c r="AO905">
        <v>0</v>
      </c>
      <c r="AP905">
        <v>0</v>
      </c>
      <c r="AQ905">
        <v>0</v>
      </c>
      <c r="AR905">
        <v>0</v>
      </c>
      <c r="AS905">
        <v>0</v>
      </c>
      <c r="AT905">
        <v>0</v>
      </c>
      <c r="AU905">
        <v>0</v>
      </c>
      <c r="AV905">
        <v>0</v>
      </c>
      <c r="AW905">
        <v>0</v>
      </c>
      <c r="AX905">
        <v>0</v>
      </c>
      <c r="AY905">
        <v>0</v>
      </c>
      <c r="AZ905">
        <v>0</v>
      </c>
      <c r="BA905">
        <v>0</v>
      </c>
      <c r="BB905">
        <v>0</v>
      </c>
      <c r="BC905">
        <v>0</v>
      </c>
      <c r="BD905">
        <v>0</v>
      </c>
      <c r="BE905">
        <v>0</v>
      </c>
      <c r="BF905">
        <v>0</v>
      </c>
      <c r="BG905">
        <v>0</v>
      </c>
      <c r="BH905">
        <v>0</v>
      </c>
      <c r="BI905">
        <v>0</v>
      </c>
      <c r="BJ905">
        <v>0</v>
      </c>
      <c r="BK905">
        <v>0</v>
      </c>
      <c r="BL905">
        <v>0</v>
      </c>
      <c r="BM905">
        <v>0</v>
      </c>
      <c r="BN905">
        <v>0</v>
      </c>
      <c r="BO905">
        <v>16</v>
      </c>
      <c r="BP905">
        <v>86</v>
      </c>
      <c r="BQ905">
        <v>582</v>
      </c>
      <c r="BR905">
        <v>177</v>
      </c>
      <c r="BS905">
        <v>0</v>
      </c>
      <c r="BT905">
        <v>1</v>
      </c>
      <c r="BU905">
        <v>0</v>
      </c>
      <c r="BV905">
        <v>0</v>
      </c>
      <c r="BW905">
        <v>0</v>
      </c>
      <c r="BX905">
        <v>0</v>
      </c>
      <c r="BY905">
        <v>862</v>
      </c>
    </row>
    <row r="906" spans="1:77" hidden="1" x14ac:dyDescent="0.25">
      <c r="A906" t="str">
        <f t="shared" si="28"/>
        <v>201434 Oktatási asszisztensekI2 Általános Iskola 8 osztály</v>
      </c>
      <c r="B906" t="str">
        <f t="shared" si="29"/>
        <v>201434 Oktatási asszisztensekI2 Általános Iskola 8 osztály</v>
      </c>
      <c r="C906">
        <v>1313</v>
      </c>
      <c r="D906" t="s">
        <v>168</v>
      </c>
      <c r="E906" t="s">
        <v>169</v>
      </c>
      <c r="F906" s="4" t="s">
        <v>172</v>
      </c>
      <c r="G906">
        <v>0</v>
      </c>
      <c r="H906" t="s">
        <v>158</v>
      </c>
      <c r="I906">
        <v>630</v>
      </c>
      <c r="J906">
        <v>19</v>
      </c>
      <c r="K906" t="s">
        <v>86</v>
      </c>
      <c r="L906" t="s">
        <v>126</v>
      </c>
      <c r="M906">
        <v>0</v>
      </c>
      <c r="N906">
        <v>0</v>
      </c>
      <c r="O906">
        <v>0</v>
      </c>
      <c r="P906">
        <v>0</v>
      </c>
      <c r="Q906">
        <v>0</v>
      </c>
      <c r="R906">
        <v>0</v>
      </c>
      <c r="S906">
        <v>0</v>
      </c>
      <c r="T906">
        <v>0</v>
      </c>
      <c r="U906">
        <v>0</v>
      </c>
      <c r="V906">
        <v>0</v>
      </c>
      <c r="W906">
        <v>0</v>
      </c>
      <c r="X906">
        <v>0</v>
      </c>
      <c r="Y906">
        <v>0</v>
      </c>
      <c r="Z906">
        <v>0</v>
      </c>
      <c r="AA906">
        <v>0</v>
      </c>
      <c r="AB906">
        <v>0</v>
      </c>
      <c r="AC906">
        <v>0</v>
      </c>
      <c r="AD906">
        <v>0</v>
      </c>
      <c r="AE906">
        <v>0</v>
      </c>
      <c r="AF906">
        <v>0</v>
      </c>
      <c r="AG906">
        <v>0</v>
      </c>
      <c r="AH906">
        <v>0</v>
      </c>
      <c r="AI906">
        <v>0</v>
      </c>
      <c r="AJ906">
        <v>0</v>
      </c>
      <c r="AK906">
        <v>0</v>
      </c>
      <c r="AL906">
        <v>0</v>
      </c>
      <c r="AM906">
        <v>0</v>
      </c>
      <c r="AN906">
        <v>0</v>
      </c>
      <c r="AO906">
        <v>0</v>
      </c>
      <c r="AP906">
        <v>0</v>
      </c>
      <c r="AQ906">
        <v>0</v>
      </c>
      <c r="AR906">
        <v>0</v>
      </c>
      <c r="AS906">
        <v>0</v>
      </c>
      <c r="AT906">
        <v>0</v>
      </c>
      <c r="AU906">
        <v>0</v>
      </c>
      <c r="AV906">
        <v>0</v>
      </c>
      <c r="AW906">
        <v>0</v>
      </c>
      <c r="AX906">
        <v>0</v>
      </c>
      <c r="AY906">
        <v>0</v>
      </c>
      <c r="AZ906">
        <v>0</v>
      </c>
      <c r="BA906">
        <v>0</v>
      </c>
      <c r="BB906">
        <v>0</v>
      </c>
      <c r="BC906">
        <v>0</v>
      </c>
      <c r="BD906">
        <v>0</v>
      </c>
      <c r="BE906">
        <v>0</v>
      </c>
      <c r="BF906">
        <v>0</v>
      </c>
      <c r="BG906">
        <v>0</v>
      </c>
      <c r="BH906">
        <v>0</v>
      </c>
      <c r="BI906">
        <v>0</v>
      </c>
      <c r="BJ906">
        <v>0</v>
      </c>
      <c r="BK906">
        <v>0</v>
      </c>
      <c r="BL906">
        <v>0</v>
      </c>
      <c r="BM906">
        <v>0</v>
      </c>
      <c r="BN906">
        <v>0</v>
      </c>
      <c r="BO906">
        <v>8</v>
      </c>
      <c r="BP906">
        <v>11</v>
      </c>
      <c r="BQ906">
        <v>0</v>
      </c>
      <c r="BR906">
        <v>2</v>
      </c>
      <c r="BS906">
        <v>0</v>
      </c>
      <c r="BT906">
        <v>0</v>
      </c>
      <c r="BU906">
        <v>0</v>
      </c>
      <c r="BV906">
        <v>0</v>
      </c>
      <c r="BW906">
        <v>0</v>
      </c>
      <c r="BX906">
        <v>0</v>
      </c>
      <c r="BY906">
        <v>21</v>
      </c>
    </row>
    <row r="907" spans="1:77" hidden="1" x14ac:dyDescent="0.25">
      <c r="A907" t="str">
        <f t="shared" si="28"/>
        <v>201435 Szociális gondozási és munkaerő-piaci szolgáltatási foglalkozásokI2 Általános Iskola 8 osztály</v>
      </c>
      <c r="B907" t="str">
        <f t="shared" si="29"/>
        <v>201435 Szociális gondozási és munkaerő-piaci szolgáltatási foglalkozásokI2 Általános Iskola 8 osztály</v>
      </c>
      <c r="C907">
        <v>1314</v>
      </c>
      <c r="D907" t="s">
        <v>168</v>
      </c>
      <c r="E907" t="s">
        <v>169</v>
      </c>
      <c r="F907" s="4" t="s">
        <v>172</v>
      </c>
      <c r="G907">
        <v>0</v>
      </c>
      <c r="H907" t="s">
        <v>158</v>
      </c>
      <c r="I907">
        <v>631</v>
      </c>
      <c r="J907">
        <v>20</v>
      </c>
      <c r="K907" t="s">
        <v>87</v>
      </c>
      <c r="L907" t="s">
        <v>127</v>
      </c>
      <c r="M907">
        <v>0</v>
      </c>
      <c r="N907">
        <v>0</v>
      </c>
      <c r="O907">
        <v>0</v>
      </c>
      <c r="P907">
        <v>0</v>
      </c>
      <c r="Q907">
        <v>0</v>
      </c>
      <c r="R907">
        <v>0</v>
      </c>
      <c r="S907">
        <v>0</v>
      </c>
      <c r="T907">
        <v>0</v>
      </c>
      <c r="U907">
        <v>0</v>
      </c>
      <c r="V907">
        <v>0</v>
      </c>
      <c r="W907">
        <v>0</v>
      </c>
      <c r="X907">
        <v>0</v>
      </c>
      <c r="Y907">
        <v>0</v>
      </c>
      <c r="Z907">
        <v>0</v>
      </c>
      <c r="AA907">
        <v>0</v>
      </c>
      <c r="AB907">
        <v>0</v>
      </c>
      <c r="AC907">
        <v>0</v>
      </c>
      <c r="AD907">
        <v>0</v>
      </c>
      <c r="AE907">
        <v>0</v>
      </c>
      <c r="AF907">
        <v>0</v>
      </c>
      <c r="AG907">
        <v>0</v>
      </c>
      <c r="AH907">
        <v>0</v>
      </c>
      <c r="AI907">
        <v>0</v>
      </c>
      <c r="AJ907">
        <v>0</v>
      </c>
      <c r="AK907">
        <v>0</v>
      </c>
      <c r="AL907">
        <v>0</v>
      </c>
      <c r="AM907">
        <v>0</v>
      </c>
      <c r="AN907">
        <v>0</v>
      </c>
      <c r="AO907">
        <v>0</v>
      </c>
      <c r="AP907">
        <v>0</v>
      </c>
      <c r="AQ907">
        <v>0</v>
      </c>
      <c r="AR907">
        <v>0</v>
      </c>
      <c r="AS907">
        <v>0</v>
      </c>
      <c r="AT907">
        <v>0</v>
      </c>
      <c r="AU907">
        <v>0</v>
      </c>
      <c r="AV907">
        <v>0</v>
      </c>
      <c r="AW907">
        <v>0</v>
      </c>
      <c r="AX907">
        <v>0</v>
      </c>
      <c r="AY907">
        <v>0</v>
      </c>
      <c r="AZ907">
        <v>0</v>
      </c>
      <c r="BA907">
        <v>0</v>
      </c>
      <c r="BB907">
        <v>0</v>
      </c>
      <c r="BC907">
        <v>0</v>
      </c>
      <c r="BD907">
        <v>0</v>
      </c>
      <c r="BE907">
        <v>0</v>
      </c>
      <c r="BF907">
        <v>0</v>
      </c>
      <c r="BG907">
        <v>0</v>
      </c>
      <c r="BH907">
        <v>0</v>
      </c>
      <c r="BI907">
        <v>0</v>
      </c>
      <c r="BJ907">
        <v>0</v>
      </c>
      <c r="BK907">
        <v>0</v>
      </c>
      <c r="BL907">
        <v>0</v>
      </c>
      <c r="BM907">
        <v>0</v>
      </c>
      <c r="BN907">
        <v>0</v>
      </c>
      <c r="BO907">
        <v>238</v>
      </c>
      <c r="BP907">
        <v>154</v>
      </c>
      <c r="BQ907">
        <v>25</v>
      </c>
      <c r="BR907">
        <v>3045</v>
      </c>
      <c r="BS907">
        <v>0</v>
      </c>
      <c r="BT907">
        <v>0</v>
      </c>
      <c r="BU907">
        <v>0</v>
      </c>
      <c r="BV907">
        <v>0</v>
      </c>
      <c r="BW907">
        <v>0</v>
      </c>
      <c r="BX907">
        <v>0</v>
      </c>
      <c r="BY907">
        <v>3462</v>
      </c>
    </row>
    <row r="908" spans="1:77" hidden="1" x14ac:dyDescent="0.25">
      <c r="A908" t="str">
        <f t="shared" si="28"/>
        <v>201436 Üzleti jellegű szolgáltatások ügyintézői, hatósági ügyintézők, ügynökökI2 Általános Iskola 8 osztály</v>
      </c>
      <c r="B908" t="str">
        <f t="shared" si="29"/>
        <v>201436 Üzleti jellegű szolgáltatások ügyintézői, hatósági ügyintézők, ügynökökI2 Általános Iskola 8 osztály</v>
      </c>
      <c r="C908">
        <v>1315</v>
      </c>
      <c r="D908" t="s">
        <v>168</v>
      </c>
      <c r="E908" t="s">
        <v>169</v>
      </c>
      <c r="F908" s="4" t="s">
        <v>172</v>
      </c>
      <c r="G908">
        <v>0</v>
      </c>
      <c r="H908" t="s">
        <v>158</v>
      </c>
      <c r="I908">
        <v>632</v>
      </c>
      <c r="J908">
        <v>21</v>
      </c>
      <c r="K908" t="s">
        <v>88</v>
      </c>
      <c r="L908" t="s">
        <v>128</v>
      </c>
      <c r="M908">
        <v>0</v>
      </c>
      <c r="N908">
        <v>0</v>
      </c>
      <c r="O908">
        <v>0</v>
      </c>
      <c r="P908">
        <v>0</v>
      </c>
      <c r="Q908">
        <v>0</v>
      </c>
      <c r="R908">
        <v>0</v>
      </c>
      <c r="S908">
        <v>0</v>
      </c>
      <c r="T908">
        <v>0</v>
      </c>
      <c r="U908">
        <v>0</v>
      </c>
      <c r="V908">
        <v>0</v>
      </c>
      <c r="W908">
        <v>0</v>
      </c>
      <c r="X908">
        <v>0</v>
      </c>
      <c r="Y908">
        <v>0</v>
      </c>
      <c r="Z908">
        <v>0</v>
      </c>
      <c r="AA908">
        <v>0</v>
      </c>
      <c r="AB908">
        <v>0</v>
      </c>
      <c r="AC908">
        <v>0</v>
      </c>
      <c r="AD908">
        <v>0</v>
      </c>
      <c r="AE908">
        <v>0</v>
      </c>
      <c r="AF908">
        <v>0</v>
      </c>
      <c r="AG908">
        <v>0</v>
      </c>
      <c r="AH908">
        <v>0</v>
      </c>
      <c r="AI908">
        <v>0</v>
      </c>
      <c r="AJ908">
        <v>0</v>
      </c>
      <c r="AK908">
        <v>0</v>
      </c>
      <c r="AL908">
        <v>0</v>
      </c>
      <c r="AM908">
        <v>0</v>
      </c>
      <c r="AN908">
        <v>0</v>
      </c>
      <c r="AO908">
        <v>0</v>
      </c>
      <c r="AP908">
        <v>0</v>
      </c>
      <c r="AQ908">
        <v>0</v>
      </c>
      <c r="AR908">
        <v>0</v>
      </c>
      <c r="AS908">
        <v>0</v>
      </c>
      <c r="AT908">
        <v>0</v>
      </c>
      <c r="AU908">
        <v>0</v>
      </c>
      <c r="AV908">
        <v>0</v>
      </c>
      <c r="AW908">
        <v>0</v>
      </c>
      <c r="AX908">
        <v>0</v>
      </c>
      <c r="AY908">
        <v>0</v>
      </c>
      <c r="AZ908">
        <v>0</v>
      </c>
      <c r="BA908">
        <v>0</v>
      </c>
      <c r="BB908">
        <v>0</v>
      </c>
      <c r="BC908">
        <v>0</v>
      </c>
      <c r="BD908">
        <v>0</v>
      </c>
      <c r="BE908">
        <v>0</v>
      </c>
      <c r="BF908">
        <v>0</v>
      </c>
      <c r="BG908">
        <v>0</v>
      </c>
      <c r="BH908">
        <v>0</v>
      </c>
      <c r="BI908">
        <v>0</v>
      </c>
      <c r="BJ908">
        <v>0</v>
      </c>
      <c r="BK908">
        <v>0</v>
      </c>
      <c r="BL908">
        <v>0</v>
      </c>
      <c r="BM908">
        <v>0</v>
      </c>
      <c r="BN908">
        <v>0</v>
      </c>
      <c r="BO908">
        <v>44</v>
      </c>
      <c r="BP908">
        <v>4</v>
      </c>
      <c r="BQ908">
        <v>10</v>
      </c>
      <c r="BR908">
        <v>1</v>
      </c>
      <c r="BS908">
        <v>0</v>
      </c>
      <c r="BT908">
        <v>0</v>
      </c>
      <c r="BU908">
        <v>0</v>
      </c>
      <c r="BV908">
        <v>0</v>
      </c>
      <c r="BW908">
        <v>0</v>
      </c>
      <c r="BX908">
        <v>0</v>
      </c>
      <c r="BY908">
        <v>59</v>
      </c>
    </row>
    <row r="909" spans="1:77" hidden="1" x14ac:dyDescent="0.25">
      <c r="A909" t="str">
        <f t="shared" si="28"/>
        <v>201437 Művészeti, kulturális, sport- és vallási foglalkozásokI2 Általános Iskola 8 osztály</v>
      </c>
      <c r="B909" t="str">
        <f t="shared" si="29"/>
        <v>201437 Művészeti, kulturális, sport- és vallási foglalkozásokI2 Általános Iskola 8 osztály</v>
      </c>
      <c r="C909">
        <v>1316</v>
      </c>
      <c r="D909" t="s">
        <v>168</v>
      </c>
      <c r="E909" t="s">
        <v>169</v>
      </c>
      <c r="F909" s="4" t="s">
        <v>172</v>
      </c>
      <c r="G909">
        <v>0</v>
      </c>
      <c r="H909" t="s">
        <v>158</v>
      </c>
      <c r="I909">
        <v>633</v>
      </c>
      <c r="J909">
        <v>22</v>
      </c>
      <c r="K909" t="s">
        <v>89</v>
      </c>
      <c r="L909" t="s">
        <v>129</v>
      </c>
      <c r="M909">
        <v>0</v>
      </c>
      <c r="N909">
        <v>0</v>
      </c>
      <c r="O909">
        <v>0</v>
      </c>
      <c r="P909">
        <v>0</v>
      </c>
      <c r="Q909">
        <v>0</v>
      </c>
      <c r="R909">
        <v>0</v>
      </c>
      <c r="S909">
        <v>0</v>
      </c>
      <c r="T909">
        <v>0</v>
      </c>
      <c r="U909">
        <v>0</v>
      </c>
      <c r="V909">
        <v>0</v>
      </c>
      <c r="W909">
        <v>0</v>
      </c>
      <c r="X909">
        <v>0</v>
      </c>
      <c r="Y909">
        <v>0</v>
      </c>
      <c r="Z909">
        <v>0</v>
      </c>
      <c r="AA909">
        <v>0</v>
      </c>
      <c r="AB909">
        <v>0</v>
      </c>
      <c r="AC909">
        <v>0</v>
      </c>
      <c r="AD909">
        <v>0</v>
      </c>
      <c r="AE909">
        <v>0</v>
      </c>
      <c r="AF909">
        <v>0</v>
      </c>
      <c r="AG909">
        <v>0</v>
      </c>
      <c r="AH909">
        <v>0</v>
      </c>
      <c r="AI909">
        <v>0</v>
      </c>
      <c r="AJ909">
        <v>0</v>
      </c>
      <c r="AK909">
        <v>0</v>
      </c>
      <c r="AL909">
        <v>0</v>
      </c>
      <c r="AM909">
        <v>0</v>
      </c>
      <c r="AN909">
        <v>0</v>
      </c>
      <c r="AO909">
        <v>0</v>
      </c>
      <c r="AP909">
        <v>0</v>
      </c>
      <c r="AQ909">
        <v>0</v>
      </c>
      <c r="AR909">
        <v>0</v>
      </c>
      <c r="AS909">
        <v>0</v>
      </c>
      <c r="AT909">
        <v>0</v>
      </c>
      <c r="AU909">
        <v>0</v>
      </c>
      <c r="AV909">
        <v>0</v>
      </c>
      <c r="AW909">
        <v>0</v>
      </c>
      <c r="AX909">
        <v>0</v>
      </c>
      <c r="AY909">
        <v>0</v>
      </c>
      <c r="AZ909">
        <v>0</v>
      </c>
      <c r="BA909">
        <v>0</v>
      </c>
      <c r="BB909">
        <v>0</v>
      </c>
      <c r="BC909">
        <v>0</v>
      </c>
      <c r="BD909">
        <v>0</v>
      </c>
      <c r="BE909">
        <v>0</v>
      </c>
      <c r="BF909">
        <v>0</v>
      </c>
      <c r="BG909">
        <v>0</v>
      </c>
      <c r="BH909">
        <v>0</v>
      </c>
      <c r="BI909">
        <v>0</v>
      </c>
      <c r="BJ909">
        <v>0</v>
      </c>
      <c r="BK909">
        <v>0</v>
      </c>
      <c r="BL909">
        <v>0</v>
      </c>
      <c r="BM909">
        <v>0</v>
      </c>
      <c r="BN909">
        <v>0</v>
      </c>
      <c r="BO909">
        <v>4</v>
      </c>
      <c r="BP909">
        <v>8</v>
      </c>
      <c r="BQ909">
        <v>1</v>
      </c>
      <c r="BR909">
        <v>0</v>
      </c>
      <c r="BS909">
        <v>111</v>
      </c>
      <c r="BT909">
        <v>0</v>
      </c>
      <c r="BU909">
        <v>0</v>
      </c>
      <c r="BV909">
        <v>0</v>
      </c>
      <c r="BW909">
        <v>0</v>
      </c>
      <c r="BX909">
        <v>0</v>
      </c>
      <c r="BY909">
        <v>124</v>
      </c>
    </row>
    <row r="910" spans="1:77" hidden="1" x14ac:dyDescent="0.25">
      <c r="A910" t="str">
        <f t="shared" si="28"/>
        <v>201439 Egyéb ügyintézőkI2 Általános Iskola 8 osztály</v>
      </c>
      <c r="B910" t="str">
        <f t="shared" si="29"/>
        <v>201439 Egyéb ügyintézőkI2 Általános Iskola 8 osztály</v>
      </c>
      <c r="C910">
        <v>1317</v>
      </c>
      <c r="D910" t="s">
        <v>168</v>
      </c>
      <c r="E910" t="s">
        <v>169</v>
      </c>
      <c r="F910" s="4" t="s">
        <v>172</v>
      </c>
      <c r="G910">
        <v>0</v>
      </c>
      <c r="H910" t="s">
        <v>158</v>
      </c>
      <c r="I910">
        <v>634</v>
      </c>
      <c r="J910">
        <v>23</v>
      </c>
      <c r="K910" t="s">
        <v>90</v>
      </c>
      <c r="L910" t="s">
        <v>91</v>
      </c>
      <c r="M910">
        <v>0</v>
      </c>
      <c r="N910">
        <v>0</v>
      </c>
      <c r="O910">
        <v>0</v>
      </c>
      <c r="P910">
        <v>0</v>
      </c>
      <c r="Q910">
        <v>0</v>
      </c>
      <c r="R910">
        <v>0</v>
      </c>
      <c r="S910">
        <v>0</v>
      </c>
      <c r="T910">
        <v>4</v>
      </c>
      <c r="U910">
        <v>0</v>
      </c>
      <c r="V910">
        <v>0</v>
      </c>
      <c r="W910">
        <v>0</v>
      </c>
      <c r="X910">
        <v>0</v>
      </c>
      <c r="Y910">
        <v>0</v>
      </c>
      <c r="Z910">
        <v>0</v>
      </c>
      <c r="AA910">
        <v>0</v>
      </c>
      <c r="AB910">
        <v>0</v>
      </c>
      <c r="AC910">
        <v>0</v>
      </c>
      <c r="AD910">
        <v>0</v>
      </c>
      <c r="AE910">
        <v>0</v>
      </c>
      <c r="AF910">
        <v>0</v>
      </c>
      <c r="AG910">
        <v>0</v>
      </c>
      <c r="AH910">
        <v>0</v>
      </c>
      <c r="AI910">
        <v>0</v>
      </c>
      <c r="AJ910">
        <v>0</v>
      </c>
      <c r="AK910">
        <v>0</v>
      </c>
      <c r="AL910">
        <v>0</v>
      </c>
      <c r="AM910">
        <v>14</v>
      </c>
      <c r="AN910">
        <v>0</v>
      </c>
      <c r="AO910">
        <v>0</v>
      </c>
      <c r="AP910">
        <v>0</v>
      </c>
      <c r="AQ910">
        <v>0</v>
      </c>
      <c r="AR910">
        <v>0</v>
      </c>
      <c r="AS910">
        <v>0</v>
      </c>
      <c r="AT910">
        <v>1</v>
      </c>
      <c r="AU910">
        <v>0</v>
      </c>
      <c r="AV910">
        <v>1</v>
      </c>
      <c r="AW910">
        <v>0</v>
      </c>
      <c r="AX910">
        <v>0</v>
      </c>
      <c r="AY910">
        <v>0</v>
      </c>
      <c r="AZ910">
        <v>0</v>
      </c>
      <c r="BA910">
        <v>0</v>
      </c>
      <c r="BB910">
        <v>15</v>
      </c>
      <c r="BC910">
        <v>0</v>
      </c>
      <c r="BD910">
        <v>0</v>
      </c>
      <c r="BE910">
        <v>0</v>
      </c>
      <c r="BF910">
        <v>0</v>
      </c>
      <c r="BG910">
        <v>0</v>
      </c>
      <c r="BH910">
        <v>0</v>
      </c>
      <c r="BI910">
        <v>0</v>
      </c>
      <c r="BJ910">
        <v>0</v>
      </c>
      <c r="BK910">
        <v>0</v>
      </c>
      <c r="BL910">
        <v>0</v>
      </c>
      <c r="BM910">
        <v>0</v>
      </c>
      <c r="BN910">
        <v>0</v>
      </c>
      <c r="BO910">
        <v>77</v>
      </c>
      <c r="BP910">
        <v>14</v>
      </c>
      <c r="BQ910">
        <v>2</v>
      </c>
      <c r="BR910">
        <v>7</v>
      </c>
      <c r="BS910">
        <v>5</v>
      </c>
      <c r="BT910">
        <v>1</v>
      </c>
      <c r="BU910">
        <v>0</v>
      </c>
      <c r="BV910">
        <v>0</v>
      </c>
      <c r="BW910">
        <v>0</v>
      </c>
      <c r="BX910">
        <v>0</v>
      </c>
      <c r="BY910">
        <v>141</v>
      </c>
    </row>
    <row r="911" spans="1:77" hidden="1" x14ac:dyDescent="0.25">
      <c r="A911" t="str">
        <f t="shared" si="28"/>
        <v>201441 Irodai, ügyviteli foglalkozásokI2 Általános Iskola 8 osztály</v>
      </c>
      <c r="B911" t="str">
        <f t="shared" si="29"/>
        <v>201441 Irodai, ügyviteli foglalkozásokI2 Általános Iskola 8 osztály</v>
      </c>
      <c r="C911">
        <v>1318</v>
      </c>
      <c r="D911" t="s">
        <v>168</v>
      </c>
      <c r="E911" t="s">
        <v>169</v>
      </c>
      <c r="F911" s="4" t="s">
        <v>172</v>
      </c>
      <c r="G911">
        <v>0</v>
      </c>
      <c r="H911" t="s">
        <v>158</v>
      </c>
      <c r="I911">
        <v>635</v>
      </c>
      <c r="J911">
        <v>24</v>
      </c>
      <c r="K911" t="s">
        <v>92</v>
      </c>
      <c r="L911" t="s">
        <v>130</v>
      </c>
      <c r="M911">
        <v>45</v>
      </c>
      <c r="N911">
        <v>12</v>
      </c>
      <c r="O911">
        <v>16</v>
      </c>
      <c r="P911">
        <v>11</v>
      </c>
      <c r="Q911">
        <v>65</v>
      </c>
      <c r="R911">
        <v>11</v>
      </c>
      <c r="S911">
        <v>15</v>
      </c>
      <c r="T911">
        <v>0</v>
      </c>
      <c r="U911">
        <v>1</v>
      </c>
      <c r="V911">
        <v>0</v>
      </c>
      <c r="W911">
        <v>34</v>
      </c>
      <c r="X911">
        <v>19</v>
      </c>
      <c r="Y911">
        <v>30</v>
      </c>
      <c r="Z911">
        <v>17</v>
      </c>
      <c r="AA911">
        <v>22</v>
      </c>
      <c r="AB911">
        <v>12</v>
      </c>
      <c r="AC911">
        <v>0</v>
      </c>
      <c r="AD911">
        <v>7</v>
      </c>
      <c r="AE911">
        <v>6</v>
      </c>
      <c r="AF911">
        <v>54</v>
      </c>
      <c r="AG911">
        <v>12</v>
      </c>
      <c r="AH911">
        <v>30</v>
      </c>
      <c r="AI911">
        <v>0</v>
      </c>
      <c r="AJ911">
        <v>67</v>
      </c>
      <c r="AK911">
        <v>35</v>
      </c>
      <c r="AL911">
        <v>11</v>
      </c>
      <c r="AM911">
        <v>83</v>
      </c>
      <c r="AN911">
        <v>25</v>
      </c>
      <c r="AO911">
        <v>159</v>
      </c>
      <c r="AP911">
        <v>261</v>
      </c>
      <c r="AQ911">
        <v>90</v>
      </c>
      <c r="AR911">
        <v>0</v>
      </c>
      <c r="AS911">
        <v>0</v>
      </c>
      <c r="AT911">
        <v>71</v>
      </c>
      <c r="AU911">
        <v>0</v>
      </c>
      <c r="AV911">
        <v>11</v>
      </c>
      <c r="AW911">
        <v>4</v>
      </c>
      <c r="AX911">
        <v>0</v>
      </c>
      <c r="AY911">
        <v>0</v>
      </c>
      <c r="AZ911">
        <v>25</v>
      </c>
      <c r="BA911">
        <v>45</v>
      </c>
      <c r="BB911">
        <v>0</v>
      </c>
      <c r="BC911">
        <v>118</v>
      </c>
      <c r="BD911">
        <v>17</v>
      </c>
      <c r="BE911">
        <v>0</v>
      </c>
      <c r="BF911">
        <v>226</v>
      </c>
      <c r="BG911">
        <v>4</v>
      </c>
      <c r="BH911">
        <v>1</v>
      </c>
      <c r="BI911">
        <v>0</v>
      </c>
      <c r="BJ911">
        <v>43</v>
      </c>
      <c r="BK911">
        <v>0</v>
      </c>
      <c r="BL911">
        <v>23</v>
      </c>
      <c r="BM911">
        <v>0</v>
      </c>
      <c r="BN911">
        <v>53</v>
      </c>
      <c r="BO911">
        <v>530</v>
      </c>
      <c r="BP911">
        <v>149</v>
      </c>
      <c r="BQ911">
        <v>137</v>
      </c>
      <c r="BR911">
        <v>35</v>
      </c>
      <c r="BS911">
        <v>51</v>
      </c>
      <c r="BT911">
        <v>2</v>
      </c>
      <c r="BU911">
        <v>0</v>
      </c>
      <c r="BV911">
        <v>8</v>
      </c>
      <c r="BW911">
        <v>0</v>
      </c>
      <c r="BX911">
        <v>0</v>
      </c>
      <c r="BY911">
        <v>2703</v>
      </c>
    </row>
    <row r="912" spans="1:77" hidden="1" x14ac:dyDescent="0.25">
      <c r="A912" t="str">
        <f t="shared" si="28"/>
        <v>201442 Ügyfélkapcsolati foglalkozásokI2 Általános Iskola 8 osztály</v>
      </c>
      <c r="B912" t="str">
        <f t="shared" si="29"/>
        <v>201442 Ügyfélkapcsolati foglalkozásokI2 Általános Iskola 8 osztály</v>
      </c>
      <c r="C912">
        <v>1319</v>
      </c>
      <c r="D912" t="s">
        <v>168</v>
      </c>
      <c r="E912" t="s">
        <v>169</v>
      </c>
      <c r="F912" s="4" t="s">
        <v>172</v>
      </c>
      <c r="G912">
        <v>0</v>
      </c>
      <c r="H912" t="s">
        <v>158</v>
      </c>
      <c r="I912">
        <v>636</v>
      </c>
      <c r="J912">
        <v>25</v>
      </c>
      <c r="K912" t="s">
        <v>93</v>
      </c>
      <c r="L912" t="s">
        <v>131</v>
      </c>
      <c r="M912">
        <v>0</v>
      </c>
      <c r="N912">
        <v>11</v>
      </c>
      <c r="O912">
        <v>0</v>
      </c>
      <c r="P912">
        <v>5</v>
      </c>
      <c r="Q912">
        <v>0</v>
      </c>
      <c r="R912">
        <v>0</v>
      </c>
      <c r="S912">
        <v>0</v>
      </c>
      <c r="T912">
        <v>0</v>
      </c>
      <c r="U912">
        <v>0</v>
      </c>
      <c r="V912">
        <v>0</v>
      </c>
      <c r="W912">
        <v>0</v>
      </c>
      <c r="X912">
        <v>0</v>
      </c>
      <c r="Y912">
        <v>0</v>
      </c>
      <c r="Z912">
        <v>0</v>
      </c>
      <c r="AA912">
        <v>0</v>
      </c>
      <c r="AB912">
        <v>0</v>
      </c>
      <c r="AC912">
        <v>0</v>
      </c>
      <c r="AD912">
        <v>0</v>
      </c>
      <c r="AE912">
        <v>0</v>
      </c>
      <c r="AF912">
        <v>0</v>
      </c>
      <c r="AG912">
        <v>0</v>
      </c>
      <c r="AH912">
        <v>0</v>
      </c>
      <c r="AI912">
        <v>0</v>
      </c>
      <c r="AJ912">
        <v>74</v>
      </c>
      <c r="AK912">
        <v>1</v>
      </c>
      <c r="AL912">
        <v>11</v>
      </c>
      <c r="AM912">
        <v>7</v>
      </c>
      <c r="AN912">
        <v>1</v>
      </c>
      <c r="AO912">
        <v>5</v>
      </c>
      <c r="AP912">
        <v>37</v>
      </c>
      <c r="AQ912">
        <v>109</v>
      </c>
      <c r="AR912">
        <v>0</v>
      </c>
      <c r="AS912">
        <v>0</v>
      </c>
      <c r="AT912">
        <v>54</v>
      </c>
      <c r="AU912">
        <v>0</v>
      </c>
      <c r="AV912">
        <v>10</v>
      </c>
      <c r="AW912">
        <v>0</v>
      </c>
      <c r="AX912">
        <v>0</v>
      </c>
      <c r="AY912">
        <v>0</v>
      </c>
      <c r="AZ912">
        <v>1</v>
      </c>
      <c r="BA912">
        <v>5</v>
      </c>
      <c r="BB912">
        <v>0</v>
      </c>
      <c r="BC912">
        <v>28</v>
      </c>
      <c r="BD912">
        <v>0</v>
      </c>
      <c r="BE912">
        <v>0</v>
      </c>
      <c r="BF912">
        <v>6</v>
      </c>
      <c r="BG912">
        <v>0</v>
      </c>
      <c r="BH912">
        <v>0</v>
      </c>
      <c r="BI912">
        <v>0</v>
      </c>
      <c r="BJ912">
        <v>0</v>
      </c>
      <c r="BK912">
        <v>0</v>
      </c>
      <c r="BL912">
        <v>21</v>
      </c>
      <c r="BM912">
        <v>0</v>
      </c>
      <c r="BN912">
        <v>11</v>
      </c>
      <c r="BO912">
        <v>34</v>
      </c>
      <c r="BP912">
        <v>10</v>
      </c>
      <c r="BQ912">
        <v>170</v>
      </c>
      <c r="BR912">
        <v>8</v>
      </c>
      <c r="BS912">
        <v>14</v>
      </c>
      <c r="BT912">
        <v>14</v>
      </c>
      <c r="BU912">
        <v>1</v>
      </c>
      <c r="BV912">
        <v>4</v>
      </c>
      <c r="BW912">
        <v>55</v>
      </c>
      <c r="BX912">
        <v>0</v>
      </c>
      <c r="BY912">
        <v>707</v>
      </c>
    </row>
    <row r="913" spans="1:77" hidden="1" x14ac:dyDescent="0.25">
      <c r="A913" t="str">
        <f t="shared" si="28"/>
        <v>201451 Kereskedelmi és vendéglátó-ipari foglalkozásokI2 Általános Iskola 8 osztály</v>
      </c>
      <c r="B913" t="str">
        <f t="shared" si="29"/>
        <v>201451 Kereskedelmi és vendéglátó-ipari foglalkozásokI2 Általános Iskola 8 osztály</v>
      </c>
      <c r="C913">
        <v>1320</v>
      </c>
      <c r="D913" t="s">
        <v>168</v>
      </c>
      <c r="E913" t="s">
        <v>169</v>
      </c>
      <c r="F913" s="4" t="s">
        <v>172</v>
      </c>
      <c r="G913">
        <v>0</v>
      </c>
      <c r="H913" t="s">
        <v>158</v>
      </c>
      <c r="I913">
        <v>637</v>
      </c>
      <c r="J913">
        <v>26</v>
      </c>
      <c r="K913" t="s">
        <v>94</v>
      </c>
      <c r="L913" t="s">
        <v>132</v>
      </c>
      <c r="M913">
        <v>37</v>
      </c>
      <c r="N913">
        <v>0</v>
      </c>
      <c r="O913">
        <v>0</v>
      </c>
      <c r="P913">
        <v>0</v>
      </c>
      <c r="Q913">
        <v>611</v>
      </c>
      <c r="R913">
        <v>57</v>
      </c>
      <c r="S913">
        <v>16</v>
      </c>
      <c r="T913">
        <v>0</v>
      </c>
      <c r="U913">
        <v>0</v>
      </c>
      <c r="V913">
        <v>0</v>
      </c>
      <c r="W913">
        <v>0</v>
      </c>
      <c r="X913">
        <v>0</v>
      </c>
      <c r="Y913">
        <v>12</v>
      </c>
      <c r="Z913">
        <v>16</v>
      </c>
      <c r="AA913">
        <v>0</v>
      </c>
      <c r="AB913">
        <v>0</v>
      </c>
      <c r="AC913">
        <v>0</v>
      </c>
      <c r="AD913">
        <v>0</v>
      </c>
      <c r="AE913">
        <v>0</v>
      </c>
      <c r="AF913">
        <v>0</v>
      </c>
      <c r="AG913">
        <v>0</v>
      </c>
      <c r="AH913">
        <v>73</v>
      </c>
      <c r="AI913">
        <v>0</v>
      </c>
      <c r="AJ913">
        <v>0</v>
      </c>
      <c r="AK913">
        <v>0</v>
      </c>
      <c r="AL913">
        <v>21</v>
      </c>
      <c r="AM913">
        <v>180</v>
      </c>
      <c r="AN913">
        <v>249</v>
      </c>
      <c r="AO913">
        <v>719</v>
      </c>
      <c r="AP913">
        <v>6829</v>
      </c>
      <c r="AQ913">
        <v>10</v>
      </c>
      <c r="AR913">
        <v>12</v>
      </c>
      <c r="AS913">
        <v>0</v>
      </c>
      <c r="AT913">
        <v>13</v>
      </c>
      <c r="AU913">
        <v>0</v>
      </c>
      <c r="AV913">
        <v>1781</v>
      </c>
      <c r="AW913">
        <v>0</v>
      </c>
      <c r="AX913">
        <v>72</v>
      </c>
      <c r="AY913">
        <v>0</v>
      </c>
      <c r="AZ913">
        <v>55</v>
      </c>
      <c r="BA913">
        <v>11</v>
      </c>
      <c r="BB913">
        <v>0</v>
      </c>
      <c r="BC913">
        <v>99</v>
      </c>
      <c r="BD913">
        <v>41</v>
      </c>
      <c r="BE913">
        <v>0</v>
      </c>
      <c r="BF913">
        <v>2</v>
      </c>
      <c r="BG913">
        <v>0</v>
      </c>
      <c r="BH913">
        <v>3</v>
      </c>
      <c r="BI913">
        <v>0</v>
      </c>
      <c r="BJ913">
        <v>110</v>
      </c>
      <c r="BK913">
        <v>0</v>
      </c>
      <c r="BL913">
        <v>0</v>
      </c>
      <c r="BM913">
        <v>0</v>
      </c>
      <c r="BN913">
        <v>72</v>
      </c>
      <c r="BO913">
        <v>322</v>
      </c>
      <c r="BP913">
        <v>113</v>
      </c>
      <c r="BQ913">
        <v>88</v>
      </c>
      <c r="BR913">
        <v>229</v>
      </c>
      <c r="BS913">
        <v>42</v>
      </c>
      <c r="BT913">
        <v>34</v>
      </c>
      <c r="BU913">
        <v>0</v>
      </c>
      <c r="BV913">
        <v>23</v>
      </c>
      <c r="BW913">
        <v>20</v>
      </c>
      <c r="BX913">
        <v>0</v>
      </c>
      <c r="BY913">
        <v>11972</v>
      </c>
    </row>
    <row r="914" spans="1:77" hidden="1" x14ac:dyDescent="0.25">
      <c r="A914" t="str">
        <f t="shared" si="28"/>
        <v>201452 Szolgáltatási foglalkozásokI2 Általános Iskola 8 osztály</v>
      </c>
      <c r="B914" t="str">
        <f t="shared" si="29"/>
        <v>201452 Szolgáltatási foglalkozásokI2 Általános Iskola 8 osztály</v>
      </c>
      <c r="C914">
        <v>1321</v>
      </c>
      <c r="D914" t="s">
        <v>168</v>
      </c>
      <c r="E914" t="s">
        <v>169</v>
      </c>
      <c r="F914" s="4" t="s">
        <v>172</v>
      </c>
      <c r="G914">
        <v>0</v>
      </c>
      <c r="H914" t="s">
        <v>158</v>
      </c>
      <c r="I914">
        <v>638</v>
      </c>
      <c r="J914">
        <v>27</v>
      </c>
      <c r="K914" t="s">
        <v>95</v>
      </c>
      <c r="L914" t="s">
        <v>133</v>
      </c>
      <c r="M914">
        <v>100</v>
      </c>
      <c r="N914">
        <v>14</v>
      </c>
      <c r="O914">
        <v>13</v>
      </c>
      <c r="P914">
        <v>6</v>
      </c>
      <c r="Q914">
        <v>46</v>
      </c>
      <c r="R914">
        <v>0</v>
      </c>
      <c r="S914">
        <v>0</v>
      </c>
      <c r="T914">
        <v>0</v>
      </c>
      <c r="U914">
        <v>0</v>
      </c>
      <c r="V914">
        <v>0</v>
      </c>
      <c r="W914">
        <v>0</v>
      </c>
      <c r="X914">
        <v>0</v>
      </c>
      <c r="Y914">
        <v>0</v>
      </c>
      <c r="Z914">
        <v>0</v>
      </c>
      <c r="AA914">
        <v>0</v>
      </c>
      <c r="AB914">
        <v>0</v>
      </c>
      <c r="AC914">
        <v>0</v>
      </c>
      <c r="AD914">
        <v>9</v>
      </c>
      <c r="AE914">
        <v>52</v>
      </c>
      <c r="AF914">
        <v>0</v>
      </c>
      <c r="AG914">
        <v>0</v>
      </c>
      <c r="AH914">
        <v>0</v>
      </c>
      <c r="AI914">
        <v>0</v>
      </c>
      <c r="AJ914">
        <v>47</v>
      </c>
      <c r="AK914">
        <v>145</v>
      </c>
      <c r="AL914">
        <v>278</v>
      </c>
      <c r="AM914">
        <v>19</v>
      </c>
      <c r="AN914">
        <v>44</v>
      </c>
      <c r="AO914">
        <v>48</v>
      </c>
      <c r="AP914">
        <v>50</v>
      </c>
      <c r="AQ914">
        <v>413</v>
      </c>
      <c r="AR914">
        <v>0</v>
      </c>
      <c r="AS914">
        <v>0</v>
      </c>
      <c r="AT914">
        <v>30</v>
      </c>
      <c r="AU914">
        <v>0</v>
      </c>
      <c r="AV914">
        <v>65</v>
      </c>
      <c r="AW914">
        <v>0</v>
      </c>
      <c r="AX914">
        <v>0</v>
      </c>
      <c r="AY914">
        <v>0</v>
      </c>
      <c r="AZ914">
        <v>0</v>
      </c>
      <c r="BA914">
        <v>0</v>
      </c>
      <c r="BB914">
        <v>0</v>
      </c>
      <c r="BC914">
        <v>0</v>
      </c>
      <c r="BD914">
        <v>172</v>
      </c>
      <c r="BE914">
        <v>0</v>
      </c>
      <c r="BF914">
        <v>0</v>
      </c>
      <c r="BG914">
        <v>14</v>
      </c>
      <c r="BH914">
        <v>4</v>
      </c>
      <c r="BI914">
        <v>0</v>
      </c>
      <c r="BJ914">
        <v>0</v>
      </c>
      <c r="BK914">
        <v>0</v>
      </c>
      <c r="BL914">
        <v>3</v>
      </c>
      <c r="BM914">
        <v>0</v>
      </c>
      <c r="BN914">
        <v>821</v>
      </c>
      <c r="BO914">
        <v>2471</v>
      </c>
      <c r="BP914">
        <v>3411</v>
      </c>
      <c r="BQ914">
        <v>3945</v>
      </c>
      <c r="BR914">
        <v>922</v>
      </c>
      <c r="BS914">
        <v>45</v>
      </c>
      <c r="BT914">
        <v>25</v>
      </c>
      <c r="BU914">
        <v>6</v>
      </c>
      <c r="BV914">
        <v>0</v>
      </c>
      <c r="BW914">
        <v>743</v>
      </c>
      <c r="BX914">
        <v>0</v>
      </c>
      <c r="BY914">
        <v>13961</v>
      </c>
    </row>
    <row r="915" spans="1:77" hidden="1" x14ac:dyDescent="0.25">
      <c r="A915" t="str">
        <f t="shared" si="28"/>
        <v>201461 Mezőgazdasági foglalkozásokI2 Általános Iskola 8 osztály</v>
      </c>
      <c r="B915" t="str">
        <f t="shared" si="29"/>
        <v>201461 Mezőgazdasági foglalkozásokI2 Általános Iskola 8 osztály</v>
      </c>
      <c r="C915">
        <v>1322</v>
      </c>
      <c r="D915" t="s">
        <v>168</v>
      </c>
      <c r="E915" t="s">
        <v>169</v>
      </c>
      <c r="F915" s="4" t="s">
        <v>172</v>
      </c>
      <c r="G915">
        <v>0</v>
      </c>
      <c r="H915" t="s">
        <v>158</v>
      </c>
      <c r="I915">
        <v>639</v>
      </c>
      <c r="J915">
        <v>28</v>
      </c>
      <c r="K915" t="s">
        <v>96</v>
      </c>
      <c r="L915" t="s">
        <v>97</v>
      </c>
      <c r="M915">
        <v>5248</v>
      </c>
      <c r="N915">
        <v>80</v>
      </c>
      <c r="O915">
        <v>0</v>
      </c>
      <c r="P915">
        <v>0</v>
      </c>
      <c r="Q915">
        <v>81</v>
      </c>
      <c r="R915">
        <v>0</v>
      </c>
      <c r="S915">
        <v>0</v>
      </c>
      <c r="T915">
        <v>0</v>
      </c>
      <c r="U915">
        <v>0</v>
      </c>
      <c r="V915">
        <v>0</v>
      </c>
      <c r="W915">
        <v>16</v>
      </c>
      <c r="X915">
        <v>23</v>
      </c>
      <c r="Y915">
        <v>0</v>
      </c>
      <c r="Z915">
        <v>0</v>
      </c>
      <c r="AA915">
        <v>1</v>
      </c>
      <c r="AB915">
        <v>0</v>
      </c>
      <c r="AC915">
        <v>0</v>
      </c>
      <c r="AD915">
        <v>1</v>
      </c>
      <c r="AE915">
        <v>0</v>
      </c>
      <c r="AF915">
        <v>0</v>
      </c>
      <c r="AG915">
        <v>0</v>
      </c>
      <c r="AH915">
        <v>8</v>
      </c>
      <c r="AI915">
        <v>0</v>
      </c>
      <c r="AJ915">
        <v>29</v>
      </c>
      <c r="AK915">
        <v>0</v>
      </c>
      <c r="AL915">
        <v>1</v>
      </c>
      <c r="AM915">
        <v>29</v>
      </c>
      <c r="AN915">
        <v>0</v>
      </c>
      <c r="AO915">
        <v>325</v>
      </c>
      <c r="AP915">
        <v>173</v>
      </c>
      <c r="AQ915">
        <v>10</v>
      </c>
      <c r="AR915">
        <v>0</v>
      </c>
      <c r="AS915">
        <v>0</v>
      </c>
      <c r="AT915">
        <v>0</v>
      </c>
      <c r="AU915">
        <v>0</v>
      </c>
      <c r="AV915">
        <v>25</v>
      </c>
      <c r="AW915">
        <v>0</v>
      </c>
      <c r="AX915">
        <v>0</v>
      </c>
      <c r="AY915">
        <v>0</v>
      </c>
      <c r="AZ915">
        <v>0</v>
      </c>
      <c r="BA915">
        <v>0</v>
      </c>
      <c r="BB915">
        <v>0</v>
      </c>
      <c r="BC915">
        <v>0</v>
      </c>
      <c r="BD915">
        <v>91</v>
      </c>
      <c r="BE915">
        <v>0</v>
      </c>
      <c r="BF915">
        <v>0</v>
      </c>
      <c r="BG915">
        <v>0</v>
      </c>
      <c r="BH915">
        <v>31</v>
      </c>
      <c r="BI915">
        <v>0</v>
      </c>
      <c r="BJ915">
        <v>0</v>
      </c>
      <c r="BK915">
        <v>0</v>
      </c>
      <c r="BL915">
        <v>0</v>
      </c>
      <c r="BM915">
        <v>0</v>
      </c>
      <c r="BN915">
        <v>178</v>
      </c>
      <c r="BO915">
        <v>1509</v>
      </c>
      <c r="BP915">
        <v>93</v>
      </c>
      <c r="BQ915">
        <v>30</v>
      </c>
      <c r="BR915">
        <v>90</v>
      </c>
      <c r="BS915">
        <v>7</v>
      </c>
      <c r="BT915">
        <v>28</v>
      </c>
      <c r="BU915">
        <v>0</v>
      </c>
      <c r="BV915">
        <v>15</v>
      </c>
      <c r="BW915">
        <v>24</v>
      </c>
      <c r="BX915">
        <v>0</v>
      </c>
      <c r="BY915">
        <v>8146</v>
      </c>
    </row>
    <row r="916" spans="1:77" hidden="1" x14ac:dyDescent="0.25">
      <c r="A916" t="str">
        <f t="shared" si="28"/>
        <v>201462 Erdőgazdálkodási, vadgazdálkodási és halászati foglalkozásokI2 Általános Iskola 8 osztály</v>
      </c>
      <c r="B916" t="str">
        <f t="shared" si="29"/>
        <v>201462 Erdőgazdálkodási, vadgazdálkodási és halászati foglalkozásokI2 Általános Iskola 8 osztály</v>
      </c>
      <c r="C916">
        <v>1323</v>
      </c>
      <c r="D916" t="s">
        <v>168</v>
      </c>
      <c r="E916" t="s">
        <v>169</v>
      </c>
      <c r="F916" s="4" t="s">
        <v>172</v>
      </c>
      <c r="G916">
        <v>0</v>
      </c>
      <c r="H916" t="s">
        <v>158</v>
      </c>
      <c r="I916">
        <v>640</v>
      </c>
      <c r="J916">
        <v>29</v>
      </c>
      <c r="K916" t="s">
        <v>98</v>
      </c>
      <c r="L916" t="s">
        <v>134</v>
      </c>
      <c r="M916">
        <v>27</v>
      </c>
      <c r="N916">
        <v>967</v>
      </c>
      <c r="O916">
        <v>305</v>
      </c>
      <c r="P916">
        <v>0</v>
      </c>
      <c r="Q916">
        <v>0</v>
      </c>
      <c r="R916">
        <v>0</v>
      </c>
      <c r="S916">
        <v>0</v>
      </c>
      <c r="T916">
        <v>0</v>
      </c>
      <c r="U916">
        <v>0</v>
      </c>
      <c r="V916">
        <v>0</v>
      </c>
      <c r="W916">
        <v>0</v>
      </c>
      <c r="X916">
        <v>0</v>
      </c>
      <c r="Y916">
        <v>0</v>
      </c>
      <c r="Z916">
        <v>0</v>
      </c>
      <c r="AA916">
        <v>0</v>
      </c>
      <c r="AB916">
        <v>0</v>
      </c>
      <c r="AC916">
        <v>0</v>
      </c>
      <c r="AD916">
        <v>0</v>
      </c>
      <c r="AE916">
        <v>0</v>
      </c>
      <c r="AF916">
        <v>0</v>
      </c>
      <c r="AG916">
        <v>0</v>
      </c>
      <c r="AH916">
        <v>0</v>
      </c>
      <c r="AI916">
        <v>0</v>
      </c>
      <c r="AJ916">
        <v>0</v>
      </c>
      <c r="AK916">
        <v>0</v>
      </c>
      <c r="AL916">
        <v>0</v>
      </c>
      <c r="AM916">
        <v>0</v>
      </c>
      <c r="AN916">
        <v>0</v>
      </c>
      <c r="AO916">
        <v>0</v>
      </c>
      <c r="AP916">
        <v>0</v>
      </c>
      <c r="AQ916">
        <v>0</v>
      </c>
      <c r="AR916">
        <v>0</v>
      </c>
      <c r="AS916">
        <v>0</v>
      </c>
      <c r="AT916">
        <v>0</v>
      </c>
      <c r="AU916">
        <v>0</v>
      </c>
      <c r="AV916">
        <v>0</v>
      </c>
      <c r="AW916">
        <v>0</v>
      </c>
      <c r="AX916">
        <v>0</v>
      </c>
      <c r="AY916">
        <v>0</v>
      </c>
      <c r="AZ916">
        <v>0</v>
      </c>
      <c r="BA916">
        <v>0</v>
      </c>
      <c r="BB916">
        <v>0</v>
      </c>
      <c r="BC916">
        <v>0</v>
      </c>
      <c r="BD916">
        <v>22</v>
      </c>
      <c r="BE916">
        <v>0</v>
      </c>
      <c r="BF916">
        <v>0</v>
      </c>
      <c r="BG916">
        <v>0</v>
      </c>
      <c r="BH916">
        <v>4</v>
      </c>
      <c r="BI916">
        <v>0</v>
      </c>
      <c r="BJ916">
        <v>0</v>
      </c>
      <c r="BK916">
        <v>0</v>
      </c>
      <c r="BL916">
        <v>0</v>
      </c>
      <c r="BM916">
        <v>0</v>
      </c>
      <c r="BN916">
        <v>0</v>
      </c>
      <c r="BO916">
        <v>30</v>
      </c>
      <c r="BP916">
        <v>3</v>
      </c>
      <c r="BQ916">
        <v>0</v>
      </c>
      <c r="BR916">
        <v>0</v>
      </c>
      <c r="BS916">
        <v>5</v>
      </c>
      <c r="BT916">
        <v>0</v>
      </c>
      <c r="BU916">
        <v>0</v>
      </c>
      <c r="BV916">
        <v>0</v>
      </c>
      <c r="BW916">
        <v>0</v>
      </c>
      <c r="BX916">
        <v>0</v>
      </c>
      <c r="BY916">
        <v>1363</v>
      </c>
    </row>
    <row r="917" spans="1:77" hidden="1" x14ac:dyDescent="0.25">
      <c r="A917" t="str">
        <f t="shared" si="28"/>
        <v>201471 Élelmiszer-ipari foglalkozásokI2 Általános Iskola 8 osztály</v>
      </c>
      <c r="B917" t="str">
        <f t="shared" si="29"/>
        <v>201471 Élelmiszer-ipari foglalkozásokI2 Általános Iskola 8 osztály</v>
      </c>
      <c r="C917">
        <v>1324</v>
      </c>
      <c r="D917" t="s">
        <v>168</v>
      </c>
      <c r="E917" t="s">
        <v>169</v>
      </c>
      <c r="F917" s="4" t="s">
        <v>172</v>
      </c>
      <c r="G917">
        <v>0</v>
      </c>
      <c r="H917" t="s">
        <v>158</v>
      </c>
      <c r="I917">
        <v>641</v>
      </c>
      <c r="J917">
        <v>30</v>
      </c>
      <c r="K917" t="s">
        <v>99</v>
      </c>
      <c r="L917" t="s">
        <v>135</v>
      </c>
      <c r="M917">
        <v>0</v>
      </c>
      <c r="N917">
        <v>0</v>
      </c>
      <c r="O917">
        <v>14</v>
      </c>
      <c r="P917">
        <v>0</v>
      </c>
      <c r="Q917">
        <v>3339</v>
      </c>
      <c r="R917">
        <v>0</v>
      </c>
      <c r="S917">
        <v>0</v>
      </c>
      <c r="T917">
        <v>0</v>
      </c>
      <c r="U917">
        <v>0</v>
      </c>
      <c r="V917">
        <v>0</v>
      </c>
      <c r="W917">
        <v>0</v>
      </c>
      <c r="X917">
        <v>0</v>
      </c>
      <c r="Y917">
        <v>0</v>
      </c>
      <c r="Z917">
        <v>0</v>
      </c>
      <c r="AA917">
        <v>0</v>
      </c>
      <c r="AB917">
        <v>0</v>
      </c>
      <c r="AC917">
        <v>0</v>
      </c>
      <c r="AD917">
        <v>18</v>
      </c>
      <c r="AE917">
        <v>52</v>
      </c>
      <c r="AF917">
        <v>0</v>
      </c>
      <c r="AG917">
        <v>0</v>
      </c>
      <c r="AH917">
        <v>0</v>
      </c>
      <c r="AI917">
        <v>0</v>
      </c>
      <c r="AJ917">
        <v>0</v>
      </c>
      <c r="AK917">
        <v>0</v>
      </c>
      <c r="AL917">
        <v>0</v>
      </c>
      <c r="AM917">
        <v>0</v>
      </c>
      <c r="AN917">
        <v>0</v>
      </c>
      <c r="AO917">
        <v>231</v>
      </c>
      <c r="AP917">
        <v>132</v>
      </c>
      <c r="AQ917">
        <v>0</v>
      </c>
      <c r="AR917">
        <v>0</v>
      </c>
      <c r="AS917">
        <v>0</v>
      </c>
      <c r="AT917">
        <v>0</v>
      </c>
      <c r="AU917">
        <v>0</v>
      </c>
      <c r="AV917">
        <v>7</v>
      </c>
      <c r="AW917">
        <v>0</v>
      </c>
      <c r="AX917">
        <v>0</v>
      </c>
      <c r="AY917">
        <v>0</v>
      </c>
      <c r="AZ917">
        <v>0</v>
      </c>
      <c r="BA917">
        <v>0</v>
      </c>
      <c r="BB917">
        <v>0</v>
      </c>
      <c r="BC917">
        <v>0</v>
      </c>
      <c r="BD917">
        <v>39</v>
      </c>
      <c r="BE917">
        <v>0</v>
      </c>
      <c r="BF917">
        <v>0</v>
      </c>
      <c r="BG917">
        <v>0</v>
      </c>
      <c r="BH917">
        <v>0</v>
      </c>
      <c r="BI917">
        <v>0</v>
      </c>
      <c r="BJ917">
        <v>0</v>
      </c>
      <c r="BK917">
        <v>0</v>
      </c>
      <c r="BL917">
        <v>100</v>
      </c>
      <c r="BM917">
        <v>0</v>
      </c>
      <c r="BN917">
        <v>0</v>
      </c>
      <c r="BO917">
        <v>5</v>
      </c>
      <c r="BP917">
        <v>2</v>
      </c>
      <c r="BQ917">
        <v>1</v>
      </c>
      <c r="BR917">
        <v>1</v>
      </c>
      <c r="BS917">
        <v>0</v>
      </c>
      <c r="BT917">
        <v>0</v>
      </c>
      <c r="BU917">
        <v>0</v>
      </c>
      <c r="BV917">
        <v>0</v>
      </c>
      <c r="BW917">
        <v>0</v>
      </c>
      <c r="BX917">
        <v>0</v>
      </c>
      <c r="BY917">
        <v>3941</v>
      </c>
    </row>
    <row r="918" spans="1:77" hidden="1" x14ac:dyDescent="0.25">
      <c r="A918" t="str">
        <f t="shared" si="28"/>
        <v>201472 Könnyűipari foglalkozásokI2 Általános Iskola 8 osztály</v>
      </c>
      <c r="B918" t="str">
        <f t="shared" si="29"/>
        <v>201472 Könnyűipari foglalkozásokI2 Általános Iskola 8 osztály</v>
      </c>
      <c r="C918">
        <v>1325</v>
      </c>
      <c r="D918" t="s">
        <v>168</v>
      </c>
      <c r="E918" t="s">
        <v>169</v>
      </c>
      <c r="F918" s="4" t="s">
        <v>172</v>
      </c>
      <c r="G918">
        <v>0</v>
      </c>
      <c r="H918" t="s">
        <v>158</v>
      </c>
      <c r="I918">
        <v>642</v>
      </c>
      <c r="J918">
        <v>31</v>
      </c>
      <c r="K918" t="s">
        <v>100</v>
      </c>
      <c r="L918" t="s">
        <v>136</v>
      </c>
      <c r="M918">
        <v>22</v>
      </c>
      <c r="N918">
        <v>66</v>
      </c>
      <c r="O918">
        <v>0</v>
      </c>
      <c r="P918">
        <v>0</v>
      </c>
      <c r="Q918">
        <v>117</v>
      </c>
      <c r="R918">
        <v>1122</v>
      </c>
      <c r="S918">
        <v>197</v>
      </c>
      <c r="T918">
        <v>262</v>
      </c>
      <c r="U918">
        <v>173</v>
      </c>
      <c r="V918">
        <v>0</v>
      </c>
      <c r="W918">
        <v>0</v>
      </c>
      <c r="X918">
        <v>0</v>
      </c>
      <c r="Y918">
        <v>29</v>
      </c>
      <c r="Z918">
        <v>0</v>
      </c>
      <c r="AA918">
        <v>0</v>
      </c>
      <c r="AB918">
        <v>28</v>
      </c>
      <c r="AC918">
        <v>0</v>
      </c>
      <c r="AD918">
        <v>0</v>
      </c>
      <c r="AE918">
        <v>0</v>
      </c>
      <c r="AF918">
        <v>231</v>
      </c>
      <c r="AG918">
        <v>0</v>
      </c>
      <c r="AH918">
        <v>726</v>
      </c>
      <c r="AI918">
        <v>0</v>
      </c>
      <c r="AJ918">
        <v>0</v>
      </c>
      <c r="AK918">
        <v>0</v>
      </c>
      <c r="AL918">
        <v>1</v>
      </c>
      <c r="AM918">
        <v>6</v>
      </c>
      <c r="AN918">
        <v>0</v>
      </c>
      <c r="AO918">
        <v>53</v>
      </c>
      <c r="AP918">
        <v>143</v>
      </c>
      <c r="AQ918">
        <v>0</v>
      </c>
      <c r="AR918">
        <v>0</v>
      </c>
      <c r="AS918">
        <v>0</v>
      </c>
      <c r="AT918">
        <v>0</v>
      </c>
      <c r="AU918">
        <v>0</v>
      </c>
      <c r="AV918">
        <v>0</v>
      </c>
      <c r="AW918">
        <v>0</v>
      </c>
      <c r="AX918">
        <v>0</v>
      </c>
      <c r="AY918">
        <v>0</v>
      </c>
      <c r="AZ918">
        <v>55</v>
      </c>
      <c r="BA918">
        <v>0</v>
      </c>
      <c r="BB918">
        <v>0</v>
      </c>
      <c r="BC918">
        <v>0</v>
      </c>
      <c r="BD918">
        <v>1</v>
      </c>
      <c r="BE918">
        <v>0</v>
      </c>
      <c r="BF918">
        <v>0</v>
      </c>
      <c r="BG918">
        <v>0</v>
      </c>
      <c r="BH918">
        <v>0</v>
      </c>
      <c r="BI918">
        <v>0</v>
      </c>
      <c r="BJ918">
        <v>0</v>
      </c>
      <c r="BK918">
        <v>0</v>
      </c>
      <c r="BL918">
        <v>29</v>
      </c>
      <c r="BM918">
        <v>0</v>
      </c>
      <c r="BN918">
        <v>23</v>
      </c>
      <c r="BO918">
        <v>85</v>
      </c>
      <c r="BP918">
        <v>4</v>
      </c>
      <c r="BQ918">
        <v>23</v>
      </c>
      <c r="BR918">
        <v>60</v>
      </c>
      <c r="BS918">
        <v>6</v>
      </c>
      <c r="BT918">
        <v>0</v>
      </c>
      <c r="BU918">
        <v>0</v>
      </c>
      <c r="BV918">
        <v>46</v>
      </c>
      <c r="BW918">
        <v>37</v>
      </c>
      <c r="BX918">
        <v>0</v>
      </c>
      <c r="BY918">
        <v>3545</v>
      </c>
    </row>
    <row r="919" spans="1:77" hidden="1" x14ac:dyDescent="0.25">
      <c r="A919" t="str">
        <f t="shared" si="28"/>
        <v>201473 Fém- és villamosipari foglalkozásokI2 Általános Iskola 8 osztály</v>
      </c>
      <c r="B919" t="str">
        <f t="shared" si="29"/>
        <v>201473 Fém- és villamosipari foglalkozásokI2 Általános Iskola 8 osztály</v>
      </c>
      <c r="C919">
        <v>1326</v>
      </c>
      <c r="D919" t="s">
        <v>168</v>
      </c>
      <c r="E919" t="s">
        <v>169</v>
      </c>
      <c r="F919" s="4" t="s">
        <v>172</v>
      </c>
      <c r="G919">
        <v>0</v>
      </c>
      <c r="H919" t="s">
        <v>158</v>
      </c>
      <c r="I919">
        <v>643</v>
      </c>
      <c r="J919">
        <v>32</v>
      </c>
      <c r="K919" t="s">
        <v>101</v>
      </c>
      <c r="L919" t="s">
        <v>137</v>
      </c>
      <c r="M919">
        <v>41</v>
      </c>
      <c r="N919">
        <v>7</v>
      </c>
      <c r="O919">
        <v>7</v>
      </c>
      <c r="P919">
        <v>0</v>
      </c>
      <c r="Q919">
        <v>89</v>
      </c>
      <c r="R919">
        <v>40</v>
      </c>
      <c r="S919">
        <v>12</v>
      </c>
      <c r="T919">
        <v>37</v>
      </c>
      <c r="U919">
        <v>0</v>
      </c>
      <c r="V919">
        <v>0</v>
      </c>
      <c r="W919">
        <v>7</v>
      </c>
      <c r="X919">
        <v>0</v>
      </c>
      <c r="Y919">
        <v>34</v>
      </c>
      <c r="Z919">
        <v>11</v>
      </c>
      <c r="AA919">
        <v>117</v>
      </c>
      <c r="AB919">
        <v>729</v>
      </c>
      <c r="AC919">
        <v>606</v>
      </c>
      <c r="AD919">
        <v>1066</v>
      </c>
      <c r="AE919">
        <v>473</v>
      </c>
      <c r="AF919">
        <v>411</v>
      </c>
      <c r="AG919">
        <v>0</v>
      </c>
      <c r="AH919">
        <v>87</v>
      </c>
      <c r="AI919">
        <v>12</v>
      </c>
      <c r="AJ919">
        <v>80</v>
      </c>
      <c r="AK919">
        <v>19</v>
      </c>
      <c r="AL919">
        <v>19</v>
      </c>
      <c r="AM919">
        <v>128</v>
      </c>
      <c r="AN919">
        <v>399</v>
      </c>
      <c r="AO919">
        <v>374</v>
      </c>
      <c r="AP919">
        <v>202</v>
      </c>
      <c r="AQ919">
        <v>177</v>
      </c>
      <c r="AR919">
        <v>0</v>
      </c>
      <c r="AS919">
        <v>0</v>
      </c>
      <c r="AT919">
        <v>92</v>
      </c>
      <c r="AU919">
        <v>0</v>
      </c>
      <c r="AV919">
        <v>0</v>
      </c>
      <c r="AW919">
        <v>8</v>
      </c>
      <c r="AX919">
        <v>0</v>
      </c>
      <c r="AY919">
        <v>22</v>
      </c>
      <c r="AZ919">
        <v>0</v>
      </c>
      <c r="BA919">
        <v>0</v>
      </c>
      <c r="BB919">
        <v>0</v>
      </c>
      <c r="BC919">
        <v>0</v>
      </c>
      <c r="BD919">
        <v>15</v>
      </c>
      <c r="BE919">
        <v>0</v>
      </c>
      <c r="BF919">
        <v>56</v>
      </c>
      <c r="BG919">
        <v>0</v>
      </c>
      <c r="BH919">
        <v>0</v>
      </c>
      <c r="BI919">
        <v>0</v>
      </c>
      <c r="BJ919">
        <v>0</v>
      </c>
      <c r="BK919">
        <v>0</v>
      </c>
      <c r="BL919">
        <v>76</v>
      </c>
      <c r="BM919">
        <v>0</v>
      </c>
      <c r="BN919">
        <v>44</v>
      </c>
      <c r="BO919">
        <v>358</v>
      </c>
      <c r="BP919">
        <v>27</v>
      </c>
      <c r="BQ919">
        <v>13</v>
      </c>
      <c r="BR919">
        <v>24</v>
      </c>
      <c r="BS919">
        <v>5</v>
      </c>
      <c r="BT919">
        <v>2</v>
      </c>
      <c r="BU919">
        <v>0</v>
      </c>
      <c r="BV919">
        <v>6</v>
      </c>
      <c r="BW919">
        <v>0</v>
      </c>
      <c r="BX919">
        <v>0</v>
      </c>
      <c r="BY919">
        <v>5932</v>
      </c>
    </row>
    <row r="920" spans="1:77" hidden="1" x14ac:dyDescent="0.25">
      <c r="A920" t="str">
        <f t="shared" si="28"/>
        <v>201474 Kézműipari foglalkozásokI2 Általános Iskola 8 osztály</v>
      </c>
      <c r="B920" t="str">
        <f t="shared" si="29"/>
        <v>201474 Kézműipari foglalkozásokI2 Általános Iskola 8 osztály</v>
      </c>
      <c r="C920">
        <v>1327</v>
      </c>
      <c r="D920" t="s">
        <v>168</v>
      </c>
      <c r="E920" t="s">
        <v>169</v>
      </c>
      <c r="F920" s="4" t="s">
        <v>172</v>
      </c>
      <c r="G920">
        <v>0</v>
      </c>
      <c r="H920" t="s">
        <v>158</v>
      </c>
      <c r="I920">
        <v>644</v>
      </c>
      <c r="J920">
        <v>33</v>
      </c>
      <c r="K920" t="s">
        <v>102</v>
      </c>
      <c r="L920" t="s">
        <v>138</v>
      </c>
      <c r="M920">
        <v>0</v>
      </c>
      <c r="N920">
        <v>0</v>
      </c>
      <c r="O920">
        <v>0</v>
      </c>
      <c r="P920">
        <v>0</v>
      </c>
      <c r="Q920">
        <v>293</v>
      </c>
      <c r="R920">
        <v>17</v>
      </c>
      <c r="S920">
        <v>46</v>
      </c>
      <c r="T920">
        <v>0</v>
      </c>
      <c r="U920">
        <v>40</v>
      </c>
      <c r="V920">
        <v>0</v>
      </c>
      <c r="W920">
        <v>0</v>
      </c>
      <c r="X920">
        <v>0</v>
      </c>
      <c r="Y920">
        <v>4</v>
      </c>
      <c r="Z920">
        <v>111</v>
      </c>
      <c r="AA920">
        <v>0</v>
      </c>
      <c r="AB920">
        <v>0</v>
      </c>
      <c r="AC920">
        <v>35</v>
      </c>
      <c r="AD920">
        <v>0</v>
      </c>
      <c r="AE920">
        <v>0</v>
      </c>
      <c r="AF920">
        <v>45</v>
      </c>
      <c r="AG920">
        <v>18</v>
      </c>
      <c r="AH920">
        <v>125</v>
      </c>
      <c r="AI920">
        <v>0</v>
      </c>
      <c r="AJ920">
        <v>0</v>
      </c>
      <c r="AK920">
        <v>0</v>
      </c>
      <c r="AL920">
        <v>0</v>
      </c>
      <c r="AM920">
        <v>0</v>
      </c>
      <c r="AN920">
        <v>0</v>
      </c>
      <c r="AO920">
        <v>46</v>
      </c>
      <c r="AP920">
        <v>0</v>
      </c>
      <c r="AQ920">
        <v>0</v>
      </c>
      <c r="AR920">
        <v>0</v>
      </c>
      <c r="AS920">
        <v>0</v>
      </c>
      <c r="AT920">
        <v>0</v>
      </c>
      <c r="AU920">
        <v>0</v>
      </c>
      <c r="AV920">
        <v>0</v>
      </c>
      <c r="AW920">
        <v>0</v>
      </c>
      <c r="AX920">
        <v>0</v>
      </c>
      <c r="AY920">
        <v>0</v>
      </c>
      <c r="AZ920">
        <v>0</v>
      </c>
      <c r="BA920">
        <v>0</v>
      </c>
      <c r="BB920">
        <v>0</v>
      </c>
      <c r="BC920">
        <v>0</v>
      </c>
      <c r="BD920">
        <v>0</v>
      </c>
      <c r="BE920">
        <v>0</v>
      </c>
      <c r="BF920">
        <v>0</v>
      </c>
      <c r="BG920">
        <v>0</v>
      </c>
      <c r="BH920">
        <v>0</v>
      </c>
      <c r="BI920">
        <v>0</v>
      </c>
      <c r="BJ920">
        <v>0</v>
      </c>
      <c r="BK920">
        <v>0</v>
      </c>
      <c r="BL920">
        <v>0</v>
      </c>
      <c r="BM920">
        <v>0</v>
      </c>
      <c r="BN920">
        <v>0</v>
      </c>
      <c r="BO920">
        <v>41</v>
      </c>
      <c r="BP920">
        <v>0</v>
      </c>
      <c r="BQ920">
        <v>0</v>
      </c>
      <c r="BR920">
        <v>20</v>
      </c>
      <c r="BS920">
        <v>1</v>
      </c>
      <c r="BT920">
        <v>0</v>
      </c>
      <c r="BU920">
        <v>21</v>
      </c>
      <c r="BV920">
        <v>0</v>
      </c>
      <c r="BW920">
        <v>0</v>
      </c>
      <c r="BX920">
        <v>0</v>
      </c>
      <c r="BY920">
        <v>863</v>
      </c>
    </row>
    <row r="921" spans="1:77" hidden="1" x14ac:dyDescent="0.25">
      <c r="A921" t="str">
        <f t="shared" si="28"/>
        <v>201475 Építőipari foglalkozásokI2 Általános Iskola 8 osztály</v>
      </c>
      <c r="B921" t="str">
        <f t="shared" si="29"/>
        <v>201475 Építőipari foglalkozásokI2 Általános Iskola 8 osztály</v>
      </c>
      <c r="C921">
        <v>1328</v>
      </c>
      <c r="D921" t="s">
        <v>168</v>
      </c>
      <c r="E921" t="s">
        <v>169</v>
      </c>
      <c r="F921" s="4" t="s">
        <v>172</v>
      </c>
      <c r="G921">
        <v>0</v>
      </c>
      <c r="H921" t="s">
        <v>158</v>
      </c>
      <c r="I921">
        <v>645</v>
      </c>
      <c r="J921">
        <v>34</v>
      </c>
      <c r="K921" t="s">
        <v>103</v>
      </c>
      <c r="L921" t="s">
        <v>139</v>
      </c>
      <c r="M921">
        <v>81</v>
      </c>
      <c r="N921">
        <v>0</v>
      </c>
      <c r="O921">
        <v>7</v>
      </c>
      <c r="P921">
        <v>18</v>
      </c>
      <c r="Q921">
        <v>47</v>
      </c>
      <c r="R921">
        <v>0</v>
      </c>
      <c r="S921">
        <v>125</v>
      </c>
      <c r="T921">
        <v>0</v>
      </c>
      <c r="U921">
        <v>0</v>
      </c>
      <c r="V921">
        <v>0</v>
      </c>
      <c r="W921">
        <v>0</v>
      </c>
      <c r="X921">
        <v>0</v>
      </c>
      <c r="Y921">
        <v>57</v>
      </c>
      <c r="Z921">
        <v>33</v>
      </c>
      <c r="AA921">
        <v>17</v>
      </c>
      <c r="AB921">
        <v>170</v>
      </c>
      <c r="AC921">
        <v>12</v>
      </c>
      <c r="AD921">
        <v>25</v>
      </c>
      <c r="AE921">
        <v>13</v>
      </c>
      <c r="AF921">
        <v>14</v>
      </c>
      <c r="AG921">
        <v>11</v>
      </c>
      <c r="AH921">
        <v>27</v>
      </c>
      <c r="AI921">
        <v>56</v>
      </c>
      <c r="AJ921">
        <v>113</v>
      </c>
      <c r="AK921">
        <v>329</v>
      </c>
      <c r="AL921">
        <v>9</v>
      </c>
      <c r="AM921">
        <v>847</v>
      </c>
      <c r="AN921">
        <v>18</v>
      </c>
      <c r="AO921">
        <v>92</v>
      </c>
      <c r="AP921">
        <v>99</v>
      </c>
      <c r="AQ921">
        <v>26</v>
      </c>
      <c r="AR921">
        <v>0</v>
      </c>
      <c r="AS921">
        <v>0</v>
      </c>
      <c r="AT921">
        <v>60</v>
      </c>
      <c r="AU921">
        <v>0</v>
      </c>
      <c r="AV921">
        <v>60</v>
      </c>
      <c r="AW921">
        <v>0</v>
      </c>
      <c r="AX921">
        <v>0</v>
      </c>
      <c r="AY921">
        <v>0</v>
      </c>
      <c r="AZ921">
        <v>0</v>
      </c>
      <c r="BA921">
        <v>0</v>
      </c>
      <c r="BB921">
        <v>0</v>
      </c>
      <c r="BC921">
        <v>0</v>
      </c>
      <c r="BD921">
        <v>83</v>
      </c>
      <c r="BE921">
        <v>0</v>
      </c>
      <c r="BF921">
        <v>0</v>
      </c>
      <c r="BG921">
        <v>25</v>
      </c>
      <c r="BH921">
        <v>1</v>
      </c>
      <c r="BI921">
        <v>0</v>
      </c>
      <c r="BJ921">
        <v>0</v>
      </c>
      <c r="BK921">
        <v>0</v>
      </c>
      <c r="BL921">
        <v>91</v>
      </c>
      <c r="BM921">
        <v>0</v>
      </c>
      <c r="BN921">
        <v>1</v>
      </c>
      <c r="BO921">
        <v>614</v>
      </c>
      <c r="BP921">
        <v>16</v>
      </c>
      <c r="BQ921">
        <v>46</v>
      </c>
      <c r="BR921">
        <v>45</v>
      </c>
      <c r="BS921">
        <v>6</v>
      </c>
      <c r="BT921">
        <v>1</v>
      </c>
      <c r="BU921">
        <v>0</v>
      </c>
      <c r="BV921">
        <v>0</v>
      </c>
      <c r="BW921">
        <v>0</v>
      </c>
      <c r="BX921">
        <v>0</v>
      </c>
      <c r="BY921">
        <v>3295</v>
      </c>
    </row>
    <row r="922" spans="1:77" hidden="1" x14ac:dyDescent="0.25">
      <c r="A922" t="str">
        <f t="shared" si="28"/>
        <v>201479 Egyéb ipari és építőipari foglalkozásokI2 Általános Iskola 8 osztály</v>
      </c>
      <c r="B922" t="str">
        <f t="shared" si="29"/>
        <v>201479 Egyéb ipari és építőipari foglalkozásokI2 Általános Iskola 8 osztály</v>
      </c>
      <c r="C922">
        <v>1329</v>
      </c>
      <c r="D922" t="s">
        <v>168</v>
      </c>
      <c r="E922" t="s">
        <v>169</v>
      </c>
      <c r="F922" s="4" t="s">
        <v>172</v>
      </c>
      <c r="G922">
        <v>0</v>
      </c>
      <c r="H922" t="s">
        <v>158</v>
      </c>
      <c r="I922">
        <v>646</v>
      </c>
      <c r="J922">
        <v>35</v>
      </c>
      <c r="K922" t="s">
        <v>140</v>
      </c>
      <c r="L922" t="s">
        <v>141</v>
      </c>
      <c r="M922">
        <v>64</v>
      </c>
      <c r="N922">
        <v>15</v>
      </c>
      <c r="O922">
        <v>0</v>
      </c>
      <c r="P922">
        <v>0</v>
      </c>
      <c r="Q922">
        <v>35</v>
      </c>
      <c r="R922">
        <v>39</v>
      </c>
      <c r="S922">
        <v>11</v>
      </c>
      <c r="T922">
        <v>0</v>
      </c>
      <c r="U922">
        <v>0</v>
      </c>
      <c r="V922">
        <v>117</v>
      </c>
      <c r="W922">
        <v>0</v>
      </c>
      <c r="X922">
        <v>0</v>
      </c>
      <c r="Y922">
        <v>17</v>
      </c>
      <c r="Z922">
        <v>171</v>
      </c>
      <c r="AA922">
        <v>112</v>
      </c>
      <c r="AB922">
        <v>169</v>
      </c>
      <c r="AC922">
        <v>0</v>
      </c>
      <c r="AD922">
        <v>103</v>
      </c>
      <c r="AE922">
        <v>2</v>
      </c>
      <c r="AF922">
        <v>22</v>
      </c>
      <c r="AG922">
        <v>0</v>
      </c>
      <c r="AH922">
        <v>0</v>
      </c>
      <c r="AI922">
        <v>0</v>
      </c>
      <c r="AJ922">
        <v>0</v>
      </c>
      <c r="AK922">
        <v>0</v>
      </c>
      <c r="AL922">
        <v>2</v>
      </c>
      <c r="AM922">
        <v>363</v>
      </c>
      <c r="AN922">
        <v>18</v>
      </c>
      <c r="AO922">
        <v>0</v>
      </c>
      <c r="AP922">
        <v>0</v>
      </c>
      <c r="AQ922">
        <v>19</v>
      </c>
      <c r="AR922">
        <v>0</v>
      </c>
      <c r="AS922">
        <v>0</v>
      </c>
      <c r="AT922">
        <v>8</v>
      </c>
      <c r="AU922">
        <v>0</v>
      </c>
      <c r="AV922">
        <v>0</v>
      </c>
      <c r="AW922">
        <v>0</v>
      </c>
      <c r="AX922">
        <v>0</v>
      </c>
      <c r="AY922">
        <v>0</v>
      </c>
      <c r="AZ922">
        <v>0</v>
      </c>
      <c r="BA922">
        <v>0</v>
      </c>
      <c r="BB922">
        <v>0</v>
      </c>
      <c r="BC922">
        <v>0</v>
      </c>
      <c r="BD922">
        <v>29</v>
      </c>
      <c r="BE922">
        <v>0</v>
      </c>
      <c r="BF922">
        <v>0</v>
      </c>
      <c r="BG922">
        <v>0</v>
      </c>
      <c r="BH922">
        <v>0</v>
      </c>
      <c r="BI922">
        <v>0</v>
      </c>
      <c r="BJ922">
        <v>0</v>
      </c>
      <c r="BK922">
        <v>0</v>
      </c>
      <c r="BL922">
        <v>11</v>
      </c>
      <c r="BM922">
        <v>0</v>
      </c>
      <c r="BN922">
        <v>0</v>
      </c>
      <c r="BO922">
        <v>234</v>
      </c>
      <c r="BP922">
        <v>3</v>
      </c>
      <c r="BQ922">
        <v>2</v>
      </c>
      <c r="BR922">
        <v>6</v>
      </c>
      <c r="BS922">
        <v>1</v>
      </c>
      <c r="BT922">
        <v>17</v>
      </c>
      <c r="BU922">
        <v>0</v>
      </c>
      <c r="BV922">
        <v>0</v>
      </c>
      <c r="BW922">
        <v>0</v>
      </c>
      <c r="BX922">
        <v>0</v>
      </c>
      <c r="BY922">
        <v>1590</v>
      </c>
    </row>
    <row r="923" spans="1:77" hidden="1" x14ac:dyDescent="0.25">
      <c r="A923" t="str">
        <f t="shared" si="28"/>
        <v>201481 Feldolgozóipari gépek kezelőiI2 Általános Iskola 8 osztály</v>
      </c>
      <c r="B923" t="str">
        <f t="shared" si="29"/>
        <v>201481 Feldolgozóipari gépek kezelőiI2 Általános Iskola 8 osztály</v>
      </c>
      <c r="C923">
        <v>1330</v>
      </c>
      <c r="D923" t="s">
        <v>168</v>
      </c>
      <c r="E923" t="s">
        <v>169</v>
      </c>
      <c r="F923" s="4" t="s">
        <v>172</v>
      </c>
      <c r="G923">
        <v>0</v>
      </c>
      <c r="H923" t="s">
        <v>158</v>
      </c>
      <c r="I923">
        <v>647</v>
      </c>
      <c r="J923">
        <v>36</v>
      </c>
      <c r="K923" t="s">
        <v>104</v>
      </c>
      <c r="L923" t="s">
        <v>105</v>
      </c>
      <c r="M923">
        <v>156</v>
      </c>
      <c r="N923">
        <v>121</v>
      </c>
      <c r="O923">
        <v>6</v>
      </c>
      <c r="P923">
        <v>23</v>
      </c>
      <c r="Q923">
        <v>1384</v>
      </c>
      <c r="R923">
        <v>2830</v>
      </c>
      <c r="S923">
        <v>448</v>
      </c>
      <c r="T923">
        <v>429</v>
      </c>
      <c r="U923">
        <v>260</v>
      </c>
      <c r="V923">
        <v>34</v>
      </c>
      <c r="W923">
        <v>295</v>
      </c>
      <c r="X923">
        <v>77</v>
      </c>
      <c r="Y923">
        <v>2399</v>
      </c>
      <c r="Z923">
        <v>913</v>
      </c>
      <c r="AA923">
        <v>669</v>
      </c>
      <c r="AB923">
        <v>1526</v>
      </c>
      <c r="AC923">
        <v>729</v>
      </c>
      <c r="AD923">
        <v>2737</v>
      </c>
      <c r="AE923">
        <v>418</v>
      </c>
      <c r="AF923">
        <v>2834</v>
      </c>
      <c r="AG923">
        <v>27</v>
      </c>
      <c r="AH923">
        <v>484</v>
      </c>
      <c r="AI923">
        <v>0</v>
      </c>
      <c r="AJ923">
        <v>40</v>
      </c>
      <c r="AK923">
        <v>0</v>
      </c>
      <c r="AL923">
        <v>82</v>
      </c>
      <c r="AM923">
        <v>47</v>
      </c>
      <c r="AN923">
        <v>0</v>
      </c>
      <c r="AO923">
        <v>507</v>
      </c>
      <c r="AP923">
        <v>0</v>
      </c>
      <c r="AQ923">
        <v>132</v>
      </c>
      <c r="AR923">
        <v>0</v>
      </c>
      <c r="AS923">
        <v>0</v>
      </c>
      <c r="AT923">
        <v>0</v>
      </c>
      <c r="AU923">
        <v>0</v>
      </c>
      <c r="AV923">
        <v>0</v>
      </c>
      <c r="AW923">
        <v>0</v>
      </c>
      <c r="AX923">
        <v>0</v>
      </c>
      <c r="AY923">
        <v>0</v>
      </c>
      <c r="AZ923">
        <v>441</v>
      </c>
      <c r="BA923">
        <v>0</v>
      </c>
      <c r="BB923">
        <v>0</v>
      </c>
      <c r="BC923">
        <v>0</v>
      </c>
      <c r="BD923">
        <v>41</v>
      </c>
      <c r="BE923">
        <v>0</v>
      </c>
      <c r="BF923">
        <v>105</v>
      </c>
      <c r="BG923">
        <v>7</v>
      </c>
      <c r="BH923">
        <v>0</v>
      </c>
      <c r="BI923">
        <v>0</v>
      </c>
      <c r="BJ923">
        <v>0</v>
      </c>
      <c r="BK923">
        <v>52</v>
      </c>
      <c r="BL923">
        <v>819</v>
      </c>
      <c r="BM923">
        <v>0</v>
      </c>
      <c r="BN923">
        <v>0</v>
      </c>
      <c r="BO923">
        <v>16</v>
      </c>
      <c r="BP923">
        <v>13</v>
      </c>
      <c r="BQ923">
        <v>9</v>
      </c>
      <c r="BR923">
        <v>10</v>
      </c>
      <c r="BS923">
        <v>1</v>
      </c>
      <c r="BT923">
        <v>40</v>
      </c>
      <c r="BU923">
        <v>0</v>
      </c>
      <c r="BV923">
        <v>0</v>
      </c>
      <c r="BW923">
        <v>0</v>
      </c>
      <c r="BX923">
        <v>0</v>
      </c>
      <c r="BY923">
        <v>21161</v>
      </c>
    </row>
    <row r="924" spans="1:77" hidden="1" x14ac:dyDescent="0.25">
      <c r="A924" t="str">
        <f t="shared" si="28"/>
        <v>201482 ÖsszeszerelőkI2 Általános Iskola 8 osztály</v>
      </c>
      <c r="B924" t="str">
        <f t="shared" si="29"/>
        <v>201482 ÖsszeszerelőkI2 Általános Iskola 8 osztály</v>
      </c>
      <c r="C924">
        <v>1331</v>
      </c>
      <c r="D924" t="s">
        <v>168</v>
      </c>
      <c r="E924" t="s">
        <v>169</v>
      </c>
      <c r="F924" s="4" t="s">
        <v>172</v>
      </c>
      <c r="G924">
        <v>0</v>
      </c>
      <c r="H924" t="s">
        <v>158</v>
      </c>
      <c r="I924">
        <v>648</v>
      </c>
      <c r="J924">
        <v>37</v>
      </c>
      <c r="K924" t="s">
        <v>106</v>
      </c>
      <c r="L924" t="s">
        <v>142</v>
      </c>
      <c r="M924">
        <v>0</v>
      </c>
      <c r="N924">
        <v>0</v>
      </c>
      <c r="O924">
        <v>0</v>
      </c>
      <c r="P924">
        <v>0</v>
      </c>
      <c r="Q924">
        <v>0</v>
      </c>
      <c r="R924">
        <v>18</v>
      </c>
      <c r="S924">
        <v>17</v>
      </c>
      <c r="T924">
        <v>0</v>
      </c>
      <c r="U924">
        <v>0</v>
      </c>
      <c r="V924">
        <v>0</v>
      </c>
      <c r="W924">
        <v>0</v>
      </c>
      <c r="X924">
        <v>0</v>
      </c>
      <c r="Y924">
        <v>523</v>
      </c>
      <c r="Z924">
        <v>894</v>
      </c>
      <c r="AA924">
        <v>0</v>
      </c>
      <c r="AB924">
        <v>221</v>
      </c>
      <c r="AC924">
        <v>4048</v>
      </c>
      <c r="AD924">
        <v>2887</v>
      </c>
      <c r="AE924">
        <v>783</v>
      </c>
      <c r="AF924">
        <v>4333</v>
      </c>
      <c r="AG924">
        <v>35</v>
      </c>
      <c r="AH924">
        <v>334</v>
      </c>
      <c r="AI924">
        <v>40</v>
      </c>
      <c r="AJ924">
        <v>0</v>
      </c>
      <c r="AK924">
        <v>0</v>
      </c>
      <c r="AL924">
        <v>0</v>
      </c>
      <c r="AM924">
        <v>0</v>
      </c>
      <c r="AN924">
        <v>0</v>
      </c>
      <c r="AO924">
        <v>334</v>
      </c>
      <c r="AP924">
        <v>0</v>
      </c>
      <c r="AQ924">
        <v>0</v>
      </c>
      <c r="AR924">
        <v>0</v>
      </c>
      <c r="AS924">
        <v>0</v>
      </c>
      <c r="AT924">
        <v>15</v>
      </c>
      <c r="AU924">
        <v>0</v>
      </c>
      <c r="AV924">
        <v>0</v>
      </c>
      <c r="AW924">
        <v>0</v>
      </c>
      <c r="AX924">
        <v>0</v>
      </c>
      <c r="AY924">
        <v>0</v>
      </c>
      <c r="AZ924">
        <v>0</v>
      </c>
      <c r="BA924">
        <v>0</v>
      </c>
      <c r="BB924">
        <v>0</v>
      </c>
      <c r="BC924">
        <v>0</v>
      </c>
      <c r="BD924">
        <v>0</v>
      </c>
      <c r="BE924">
        <v>0</v>
      </c>
      <c r="BF924">
        <v>0</v>
      </c>
      <c r="BG924">
        <v>66</v>
      </c>
      <c r="BH924">
        <v>0</v>
      </c>
      <c r="BI924">
        <v>0</v>
      </c>
      <c r="BJ924">
        <v>0</v>
      </c>
      <c r="BK924">
        <v>0</v>
      </c>
      <c r="BL924">
        <v>1216</v>
      </c>
      <c r="BM924">
        <v>0</v>
      </c>
      <c r="BN924">
        <v>74</v>
      </c>
      <c r="BO924">
        <v>0</v>
      </c>
      <c r="BP924">
        <v>0</v>
      </c>
      <c r="BQ924">
        <v>0</v>
      </c>
      <c r="BR924">
        <v>99</v>
      </c>
      <c r="BS924">
        <v>0</v>
      </c>
      <c r="BT924">
        <v>0</v>
      </c>
      <c r="BU924">
        <v>0</v>
      </c>
      <c r="BV924">
        <v>21</v>
      </c>
      <c r="BW924">
        <v>0</v>
      </c>
      <c r="BX924">
        <v>0</v>
      </c>
      <c r="BY924">
        <v>15958</v>
      </c>
    </row>
    <row r="925" spans="1:77" hidden="1" x14ac:dyDescent="0.25">
      <c r="A925" t="str">
        <f t="shared" si="28"/>
        <v>201483 Helyhez kötött gépek kezelőiI2 Általános Iskola 8 osztály</v>
      </c>
      <c r="B925" t="str">
        <f t="shared" si="29"/>
        <v>201483 Helyhez kötött gépek kezelőiI2 Általános Iskola 8 osztály</v>
      </c>
      <c r="C925">
        <v>1332</v>
      </c>
      <c r="D925" t="s">
        <v>168</v>
      </c>
      <c r="E925" t="s">
        <v>169</v>
      </c>
      <c r="F925" s="4" t="s">
        <v>172</v>
      </c>
      <c r="G925">
        <v>0</v>
      </c>
      <c r="H925" t="s">
        <v>158</v>
      </c>
      <c r="I925">
        <v>649</v>
      </c>
      <c r="J925">
        <v>38</v>
      </c>
      <c r="K925" t="s">
        <v>107</v>
      </c>
      <c r="L925" t="s">
        <v>143</v>
      </c>
      <c r="M925">
        <v>27</v>
      </c>
      <c r="N925">
        <v>0</v>
      </c>
      <c r="O925">
        <v>0</v>
      </c>
      <c r="P925">
        <v>103</v>
      </c>
      <c r="Q925">
        <v>285</v>
      </c>
      <c r="R925">
        <v>0</v>
      </c>
      <c r="S925">
        <v>0</v>
      </c>
      <c r="T925">
        <v>122</v>
      </c>
      <c r="U925">
        <v>70</v>
      </c>
      <c r="V925">
        <v>31</v>
      </c>
      <c r="W925">
        <v>19</v>
      </c>
      <c r="X925">
        <v>52</v>
      </c>
      <c r="Y925">
        <v>132</v>
      </c>
      <c r="Z925">
        <v>42</v>
      </c>
      <c r="AA925">
        <v>0</v>
      </c>
      <c r="AB925">
        <v>235</v>
      </c>
      <c r="AC925">
        <v>105</v>
      </c>
      <c r="AD925">
        <v>5</v>
      </c>
      <c r="AE925">
        <v>86</v>
      </c>
      <c r="AF925">
        <v>32</v>
      </c>
      <c r="AG925">
        <v>13</v>
      </c>
      <c r="AH925">
        <v>49</v>
      </c>
      <c r="AI925">
        <v>21</v>
      </c>
      <c r="AJ925">
        <v>518</v>
      </c>
      <c r="AK925">
        <v>245</v>
      </c>
      <c r="AL925">
        <v>65</v>
      </c>
      <c r="AM925">
        <v>213</v>
      </c>
      <c r="AN925">
        <v>0</v>
      </c>
      <c r="AO925">
        <v>34</v>
      </c>
      <c r="AP925">
        <v>14</v>
      </c>
      <c r="AQ925">
        <v>59</v>
      </c>
      <c r="AR925">
        <v>0</v>
      </c>
      <c r="AS925">
        <v>0</v>
      </c>
      <c r="AT925">
        <v>0</v>
      </c>
      <c r="AU925">
        <v>0</v>
      </c>
      <c r="AV925">
        <v>77</v>
      </c>
      <c r="AW925">
        <v>0</v>
      </c>
      <c r="AX925">
        <v>0</v>
      </c>
      <c r="AY925">
        <v>0</v>
      </c>
      <c r="AZ925">
        <v>39</v>
      </c>
      <c r="BA925">
        <v>0</v>
      </c>
      <c r="BB925">
        <v>0</v>
      </c>
      <c r="BC925">
        <v>0</v>
      </c>
      <c r="BD925">
        <v>34</v>
      </c>
      <c r="BE925">
        <v>0</v>
      </c>
      <c r="BF925">
        <v>24</v>
      </c>
      <c r="BG925">
        <v>0</v>
      </c>
      <c r="BH925">
        <v>3</v>
      </c>
      <c r="BI925">
        <v>0</v>
      </c>
      <c r="BJ925">
        <v>0</v>
      </c>
      <c r="BK925">
        <v>0</v>
      </c>
      <c r="BL925">
        <v>137</v>
      </c>
      <c r="BM925">
        <v>0</v>
      </c>
      <c r="BN925">
        <v>57</v>
      </c>
      <c r="BO925">
        <v>256</v>
      </c>
      <c r="BP925">
        <v>29</v>
      </c>
      <c r="BQ925">
        <v>126</v>
      </c>
      <c r="BR925">
        <v>172</v>
      </c>
      <c r="BS925">
        <v>6</v>
      </c>
      <c r="BT925">
        <v>4</v>
      </c>
      <c r="BU925">
        <v>1</v>
      </c>
      <c r="BV925">
        <v>0</v>
      </c>
      <c r="BW925">
        <v>286</v>
      </c>
      <c r="BX925">
        <v>0</v>
      </c>
      <c r="BY925">
        <v>3828</v>
      </c>
    </row>
    <row r="926" spans="1:77" hidden="1" x14ac:dyDescent="0.25">
      <c r="A926" t="str">
        <f t="shared" si="28"/>
        <v>201484 Járművezetők és mobil gépek kezelőiI2 Általános Iskola 8 osztály</v>
      </c>
      <c r="B926" t="str">
        <f t="shared" si="29"/>
        <v>201484 Járművezetők és mobil gépek kezelőiI2 Általános Iskola 8 osztály</v>
      </c>
      <c r="C926">
        <v>1333</v>
      </c>
      <c r="D926" t="s">
        <v>168</v>
      </c>
      <c r="E926" t="s">
        <v>169</v>
      </c>
      <c r="F926" s="4" t="s">
        <v>172</v>
      </c>
      <c r="G926">
        <v>0</v>
      </c>
      <c r="H926" t="s">
        <v>158</v>
      </c>
      <c r="I926">
        <v>650</v>
      </c>
      <c r="J926">
        <v>39</v>
      </c>
      <c r="K926" t="s">
        <v>144</v>
      </c>
      <c r="L926" t="s">
        <v>145</v>
      </c>
      <c r="M926">
        <v>1953</v>
      </c>
      <c r="N926">
        <v>414</v>
      </c>
      <c r="O926">
        <v>59</v>
      </c>
      <c r="P926">
        <v>203</v>
      </c>
      <c r="Q926">
        <v>1028</v>
      </c>
      <c r="R926">
        <v>42</v>
      </c>
      <c r="S926">
        <v>176</v>
      </c>
      <c r="T926">
        <v>85</v>
      </c>
      <c r="U926">
        <v>26</v>
      </c>
      <c r="V926">
        <v>0</v>
      </c>
      <c r="W926">
        <v>84</v>
      </c>
      <c r="X926">
        <v>15</v>
      </c>
      <c r="Y926">
        <v>73</v>
      </c>
      <c r="Z926">
        <v>210</v>
      </c>
      <c r="AA926">
        <v>228</v>
      </c>
      <c r="AB926">
        <v>292</v>
      </c>
      <c r="AC926">
        <v>130</v>
      </c>
      <c r="AD926">
        <v>251</v>
      </c>
      <c r="AE926">
        <v>196</v>
      </c>
      <c r="AF926">
        <v>482</v>
      </c>
      <c r="AG926">
        <v>40</v>
      </c>
      <c r="AH926">
        <v>61</v>
      </c>
      <c r="AI926">
        <v>0</v>
      </c>
      <c r="AJ926">
        <v>110</v>
      </c>
      <c r="AK926">
        <v>92</v>
      </c>
      <c r="AL926">
        <v>1138</v>
      </c>
      <c r="AM926">
        <v>1270</v>
      </c>
      <c r="AN926">
        <v>360</v>
      </c>
      <c r="AO926">
        <v>1150</v>
      </c>
      <c r="AP926">
        <v>562</v>
      </c>
      <c r="AQ926">
        <v>5466</v>
      </c>
      <c r="AR926">
        <v>40</v>
      </c>
      <c r="AS926">
        <v>0</v>
      </c>
      <c r="AT926">
        <v>2407</v>
      </c>
      <c r="AU926">
        <v>54</v>
      </c>
      <c r="AV926">
        <v>138</v>
      </c>
      <c r="AW926">
        <v>0</v>
      </c>
      <c r="AX926">
        <v>12</v>
      </c>
      <c r="AY926">
        <v>0</v>
      </c>
      <c r="AZ926">
        <v>13</v>
      </c>
      <c r="BA926">
        <v>128</v>
      </c>
      <c r="BB926">
        <v>0</v>
      </c>
      <c r="BC926">
        <v>0</v>
      </c>
      <c r="BD926">
        <v>429</v>
      </c>
      <c r="BE926">
        <v>0</v>
      </c>
      <c r="BF926">
        <v>34</v>
      </c>
      <c r="BG926">
        <v>8</v>
      </c>
      <c r="BH926">
        <v>28</v>
      </c>
      <c r="BI926">
        <v>23</v>
      </c>
      <c r="BJ926">
        <v>0</v>
      </c>
      <c r="BK926">
        <v>6</v>
      </c>
      <c r="BL926">
        <v>108</v>
      </c>
      <c r="BM926">
        <v>58</v>
      </c>
      <c r="BN926">
        <v>149</v>
      </c>
      <c r="BO926">
        <v>709</v>
      </c>
      <c r="BP926">
        <v>56</v>
      </c>
      <c r="BQ926">
        <v>383</v>
      </c>
      <c r="BR926">
        <v>127</v>
      </c>
      <c r="BS926">
        <v>11</v>
      </c>
      <c r="BT926">
        <v>3</v>
      </c>
      <c r="BU926">
        <v>0</v>
      </c>
      <c r="BV926">
        <v>0</v>
      </c>
      <c r="BW926">
        <v>37</v>
      </c>
      <c r="BX926">
        <v>0</v>
      </c>
      <c r="BY926">
        <v>21157</v>
      </c>
    </row>
    <row r="927" spans="1:77" hidden="1" x14ac:dyDescent="0.25">
      <c r="A927" t="str">
        <f t="shared" si="28"/>
        <v>201491 Takarítók és hasonló jellegű egyszerű foglalkozásokI2 Általános Iskola 8 osztály</v>
      </c>
      <c r="B927" t="str">
        <f t="shared" si="29"/>
        <v>201491 Takarítók és hasonló jellegű egyszerű foglalkozásokI2 Általános Iskola 8 osztály</v>
      </c>
      <c r="C927">
        <v>1334</v>
      </c>
      <c r="D927" t="s">
        <v>168</v>
      </c>
      <c r="E927" t="s">
        <v>169</v>
      </c>
      <c r="F927" s="4" t="s">
        <v>172</v>
      </c>
      <c r="G927">
        <v>0</v>
      </c>
      <c r="H927" t="s">
        <v>158</v>
      </c>
      <c r="I927">
        <v>651</v>
      </c>
      <c r="J927">
        <v>40</v>
      </c>
      <c r="K927" t="s">
        <v>108</v>
      </c>
      <c r="L927" t="s">
        <v>146</v>
      </c>
      <c r="M927">
        <v>721</v>
      </c>
      <c r="N927">
        <v>46</v>
      </c>
      <c r="O927">
        <v>32</v>
      </c>
      <c r="P927">
        <v>20</v>
      </c>
      <c r="Q927">
        <v>1298</v>
      </c>
      <c r="R927">
        <v>349</v>
      </c>
      <c r="S927">
        <v>90</v>
      </c>
      <c r="T927">
        <v>123</v>
      </c>
      <c r="U927">
        <v>121</v>
      </c>
      <c r="V927">
        <v>0</v>
      </c>
      <c r="W927">
        <v>42</v>
      </c>
      <c r="X927">
        <v>31</v>
      </c>
      <c r="Y927">
        <v>111</v>
      </c>
      <c r="Z927">
        <v>93</v>
      </c>
      <c r="AA927">
        <v>12</v>
      </c>
      <c r="AB927">
        <v>391</v>
      </c>
      <c r="AC927">
        <v>127</v>
      </c>
      <c r="AD927">
        <v>109</v>
      </c>
      <c r="AE927">
        <v>113</v>
      </c>
      <c r="AF927">
        <v>198</v>
      </c>
      <c r="AG927">
        <v>8</v>
      </c>
      <c r="AH927">
        <v>187</v>
      </c>
      <c r="AI927">
        <v>27</v>
      </c>
      <c r="AJ927">
        <v>279</v>
      </c>
      <c r="AK927">
        <v>153</v>
      </c>
      <c r="AL927">
        <v>393</v>
      </c>
      <c r="AM927">
        <v>672</v>
      </c>
      <c r="AN927">
        <v>750</v>
      </c>
      <c r="AO927">
        <v>526</v>
      </c>
      <c r="AP927">
        <v>1324</v>
      </c>
      <c r="AQ927">
        <v>436</v>
      </c>
      <c r="AR927">
        <v>0</v>
      </c>
      <c r="AS927">
        <v>0</v>
      </c>
      <c r="AT927">
        <v>190</v>
      </c>
      <c r="AU927">
        <v>0</v>
      </c>
      <c r="AV927">
        <v>1863</v>
      </c>
      <c r="AW927">
        <v>22</v>
      </c>
      <c r="AX927">
        <v>11</v>
      </c>
      <c r="AY927">
        <v>2</v>
      </c>
      <c r="AZ927">
        <v>122</v>
      </c>
      <c r="BA927">
        <v>260</v>
      </c>
      <c r="BB927">
        <v>4</v>
      </c>
      <c r="BC927">
        <v>24</v>
      </c>
      <c r="BD927">
        <v>1397</v>
      </c>
      <c r="BE927">
        <v>0</v>
      </c>
      <c r="BF927">
        <v>72</v>
      </c>
      <c r="BG927">
        <v>205</v>
      </c>
      <c r="BH927">
        <v>89</v>
      </c>
      <c r="BI927">
        <v>99</v>
      </c>
      <c r="BJ927">
        <v>25</v>
      </c>
      <c r="BK927">
        <v>76</v>
      </c>
      <c r="BL927">
        <v>294</v>
      </c>
      <c r="BM927">
        <v>42</v>
      </c>
      <c r="BN927">
        <v>9809</v>
      </c>
      <c r="BO927">
        <v>11555</v>
      </c>
      <c r="BP927">
        <v>2375</v>
      </c>
      <c r="BQ927">
        <v>5084</v>
      </c>
      <c r="BR927">
        <v>4509</v>
      </c>
      <c r="BS927">
        <v>499</v>
      </c>
      <c r="BT927">
        <v>339</v>
      </c>
      <c r="BU927">
        <v>96</v>
      </c>
      <c r="BV927">
        <v>49</v>
      </c>
      <c r="BW927">
        <v>1007</v>
      </c>
      <c r="BX927">
        <v>0</v>
      </c>
      <c r="BY927">
        <v>48901</v>
      </c>
    </row>
    <row r="928" spans="1:77" hidden="1" x14ac:dyDescent="0.25">
      <c r="A928" t="str">
        <f t="shared" si="28"/>
        <v>201492 Egyszerű szolgáltatási, szállítási és hasonló foglalkozásokI2 Általános Iskola 8 osztály</v>
      </c>
      <c r="B928" t="str">
        <f t="shared" si="29"/>
        <v>201492 Egyszerű szolgáltatási, szállítási és hasonló foglalkozásokI2 Általános Iskola 8 osztály</v>
      </c>
      <c r="C928">
        <v>1335</v>
      </c>
      <c r="D928" t="s">
        <v>168</v>
      </c>
      <c r="E928" t="s">
        <v>169</v>
      </c>
      <c r="F928" s="4" t="s">
        <v>172</v>
      </c>
      <c r="G928">
        <v>0</v>
      </c>
      <c r="H928" t="s">
        <v>158</v>
      </c>
      <c r="I928">
        <v>652</v>
      </c>
      <c r="J928">
        <v>41</v>
      </c>
      <c r="K928" t="s">
        <v>109</v>
      </c>
      <c r="L928" t="s">
        <v>147</v>
      </c>
      <c r="M928">
        <v>1904</v>
      </c>
      <c r="N928">
        <v>245</v>
      </c>
      <c r="O928">
        <v>64</v>
      </c>
      <c r="P928">
        <v>184</v>
      </c>
      <c r="Q928">
        <v>4465</v>
      </c>
      <c r="R928">
        <v>503</v>
      </c>
      <c r="S928">
        <v>429</v>
      </c>
      <c r="T928">
        <v>241</v>
      </c>
      <c r="U928">
        <v>899</v>
      </c>
      <c r="V928">
        <v>0</v>
      </c>
      <c r="W928">
        <v>478</v>
      </c>
      <c r="X928">
        <v>326</v>
      </c>
      <c r="Y928">
        <v>580</v>
      </c>
      <c r="Z928">
        <v>448</v>
      </c>
      <c r="AA928">
        <v>123</v>
      </c>
      <c r="AB928">
        <v>660</v>
      </c>
      <c r="AC928">
        <v>738</v>
      </c>
      <c r="AD928">
        <v>532</v>
      </c>
      <c r="AE928">
        <v>213</v>
      </c>
      <c r="AF928">
        <v>530</v>
      </c>
      <c r="AG928">
        <v>94</v>
      </c>
      <c r="AH928">
        <v>567</v>
      </c>
      <c r="AI928">
        <v>139</v>
      </c>
      <c r="AJ928">
        <v>204</v>
      </c>
      <c r="AK928">
        <v>509</v>
      </c>
      <c r="AL928">
        <v>2767</v>
      </c>
      <c r="AM928">
        <v>3119</v>
      </c>
      <c r="AN928">
        <v>1208</v>
      </c>
      <c r="AO928">
        <v>3993</v>
      </c>
      <c r="AP928">
        <v>7529</v>
      </c>
      <c r="AQ928">
        <v>684</v>
      </c>
      <c r="AR928">
        <v>0</v>
      </c>
      <c r="AS928">
        <v>0</v>
      </c>
      <c r="AT928">
        <v>1119</v>
      </c>
      <c r="AU928">
        <v>245</v>
      </c>
      <c r="AV928">
        <v>8018</v>
      </c>
      <c r="AW928">
        <v>76</v>
      </c>
      <c r="AX928">
        <v>34</v>
      </c>
      <c r="AY928">
        <v>0</v>
      </c>
      <c r="AZ928">
        <v>134</v>
      </c>
      <c r="BA928">
        <v>45</v>
      </c>
      <c r="BB928">
        <v>0</v>
      </c>
      <c r="BC928">
        <v>0</v>
      </c>
      <c r="BD928">
        <v>1447</v>
      </c>
      <c r="BE928">
        <v>0</v>
      </c>
      <c r="BF928">
        <v>384</v>
      </c>
      <c r="BG928">
        <v>65</v>
      </c>
      <c r="BH928">
        <v>64</v>
      </c>
      <c r="BI928">
        <v>0</v>
      </c>
      <c r="BJ928">
        <v>24</v>
      </c>
      <c r="BK928">
        <v>239</v>
      </c>
      <c r="BL928">
        <v>1326</v>
      </c>
      <c r="BM928">
        <v>0</v>
      </c>
      <c r="BN928">
        <v>2263</v>
      </c>
      <c r="BO928">
        <v>33382</v>
      </c>
      <c r="BP928">
        <v>1828</v>
      </c>
      <c r="BQ928">
        <v>2393</v>
      </c>
      <c r="BR928">
        <v>3578</v>
      </c>
      <c r="BS928">
        <v>250</v>
      </c>
      <c r="BT928">
        <v>239</v>
      </c>
      <c r="BU928">
        <v>127</v>
      </c>
      <c r="BV928">
        <v>65</v>
      </c>
      <c r="BW928">
        <v>410</v>
      </c>
      <c r="BX928">
        <v>0</v>
      </c>
      <c r="BY928">
        <v>92130</v>
      </c>
    </row>
    <row r="929" spans="1:77" hidden="1" x14ac:dyDescent="0.25">
      <c r="A929" t="str">
        <f t="shared" si="28"/>
        <v>201493 Egyszerű ipari, építőipari, mezőgazdasági foglalkozásokI2 Általános Iskola 8 osztály</v>
      </c>
      <c r="B929" t="str">
        <f t="shared" si="29"/>
        <v>201493 Egyszerű ipari, építőipari, mezőgazdasági foglalkozásokI2 Általános Iskola 8 osztály</v>
      </c>
      <c r="C929">
        <v>1336</v>
      </c>
      <c r="D929" t="s">
        <v>168</v>
      </c>
      <c r="E929" t="s">
        <v>169</v>
      </c>
      <c r="F929" s="4" t="s">
        <v>172</v>
      </c>
      <c r="G929">
        <v>0</v>
      </c>
      <c r="H929" t="s">
        <v>158</v>
      </c>
      <c r="I929">
        <v>653</v>
      </c>
      <c r="J929">
        <v>42</v>
      </c>
      <c r="K929" t="s">
        <v>148</v>
      </c>
      <c r="L929" t="s">
        <v>149</v>
      </c>
      <c r="M929">
        <v>4008</v>
      </c>
      <c r="N929">
        <v>3394</v>
      </c>
      <c r="O929">
        <v>373</v>
      </c>
      <c r="P929">
        <v>311</v>
      </c>
      <c r="Q929">
        <v>4528</v>
      </c>
      <c r="R929">
        <v>1480</v>
      </c>
      <c r="S929">
        <v>1366</v>
      </c>
      <c r="T929">
        <v>1354</v>
      </c>
      <c r="U929">
        <v>102</v>
      </c>
      <c r="V929">
        <v>92</v>
      </c>
      <c r="W929">
        <v>329</v>
      </c>
      <c r="X929">
        <v>0</v>
      </c>
      <c r="Y929">
        <v>756</v>
      </c>
      <c r="Z929">
        <v>970</v>
      </c>
      <c r="AA929">
        <v>424</v>
      </c>
      <c r="AB929">
        <v>2342</v>
      </c>
      <c r="AC929">
        <v>682</v>
      </c>
      <c r="AD929">
        <v>1579</v>
      </c>
      <c r="AE929">
        <v>737</v>
      </c>
      <c r="AF929">
        <v>1164</v>
      </c>
      <c r="AG929">
        <v>136</v>
      </c>
      <c r="AH929">
        <v>2906</v>
      </c>
      <c r="AI929">
        <v>110</v>
      </c>
      <c r="AJ929">
        <v>152</v>
      </c>
      <c r="AK929">
        <v>58</v>
      </c>
      <c r="AL929">
        <v>99</v>
      </c>
      <c r="AM929">
        <v>13739</v>
      </c>
      <c r="AN929">
        <v>436</v>
      </c>
      <c r="AO929">
        <v>2435</v>
      </c>
      <c r="AP929">
        <v>777</v>
      </c>
      <c r="AQ929">
        <v>132</v>
      </c>
      <c r="AR929">
        <v>0</v>
      </c>
      <c r="AS929">
        <v>0</v>
      </c>
      <c r="AT929">
        <v>1304</v>
      </c>
      <c r="AU929">
        <v>0</v>
      </c>
      <c r="AV929">
        <v>144</v>
      </c>
      <c r="AW929">
        <v>16</v>
      </c>
      <c r="AX929">
        <v>0</v>
      </c>
      <c r="AY929">
        <v>13</v>
      </c>
      <c r="AZ929">
        <v>159</v>
      </c>
      <c r="BA929">
        <v>16</v>
      </c>
      <c r="BB929">
        <v>1</v>
      </c>
      <c r="BC929">
        <v>0</v>
      </c>
      <c r="BD929">
        <v>1375</v>
      </c>
      <c r="BE929">
        <v>0</v>
      </c>
      <c r="BF929">
        <v>40</v>
      </c>
      <c r="BG929">
        <v>223</v>
      </c>
      <c r="BH929">
        <v>228</v>
      </c>
      <c r="BI929">
        <v>0</v>
      </c>
      <c r="BJ929">
        <v>72</v>
      </c>
      <c r="BK929">
        <v>179</v>
      </c>
      <c r="BL929">
        <v>3178</v>
      </c>
      <c r="BM929">
        <v>0</v>
      </c>
      <c r="BN929">
        <v>816</v>
      </c>
      <c r="BO929">
        <v>14396</v>
      </c>
      <c r="BP929">
        <v>53</v>
      </c>
      <c r="BQ929">
        <v>21</v>
      </c>
      <c r="BR929">
        <v>1206</v>
      </c>
      <c r="BS929">
        <v>75</v>
      </c>
      <c r="BT929">
        <v>83</v>
      </c>
      <c r="BU929">
        <v>120</v>
      </c>
      <c r="BV929">
        <v>0</v>
      </c>
      <c r="BW929">
        <v>221</v>
      </c>
      <c r="BX929">
        <v>0</v>
      </c>
      <c r="BY929">
        <v>70910</v>
      </c>
    </row>
    <row r="930" spans="1:77" hidden="1" x14ac:dyDescent="0.25">
      <c r="A930" t="str">
        <f t="shared" si="28"/>
        <v>201401 Fegyveres szervek felsőfokú képesítést igénylő foglalkozásaiI3 Szakiskola</v>
      </c>
      <c r="B930" t="str">
        <f t="shared" si="29"/>
        <v>201401 Fegyveres szervek felsőfokú képesítést igénylő foglalkozásaiI3 Szakiskola</v>
      </c>
      <c r="C930">
        <v>1968</v>
      </c>
      <c r="D930" t="s">
        <v>168</v>
      </c>
      <c r="E930" t="s">
        <v>169</v>
      </c>
      <c r="F930" s="4" t="s">
        <v>172</v>
      </c>
      <c r="G930">
        <v>0</v>
      </c>
      <c r="H930" t="s">
        <v>159</v>
      </c>
      <c r="I930">
        <v>612</v>
      </c>
      <c r="J930">
        <v>1</v>
      </c>
      <c r="K930" t="s">
        <v>65</v>
      </c>
      <c r="L930" t="s">
        <v>66</v>
      </c>
      <c r="M930">
        <v>0</v>
      </c>
      <c r="N930">
        <v>0</v>
      </c>
      <c r="O930">
        <v>0</v>
      </c>
      <c r="P930">
        <v>0</v>
      </c>
      <c r="Q930">
        <v>0</v>
      </c>
      <c r="R930">
        <v>0</v>
      </c>
      <c r="S930">
        <v>0</v>
      </c>
      <c r="T930">
        <v>0</v>
      </c>
      <c r="U930">
        <v>0</v>
      </c>
      <c r="V930">
        <v>0</v>
      </c>
      <c r="W930">
        <v>0</v>
      </c>
      <c r="X930">
        <v>0</v>
      </c>
      <c r="Y930">
        <v>0</v>
      </c>
      <c r="Z930">
        <v>0</v>
      </c>
      <c r="AA930">
        <v>0</v>
      </c>
      <c r="AB930">
        <v>0</v>
      </c>
      <c r="AC930">
        <v>0</v>
      </c>
      <c r="AD930">
        <v>0</v>
      </c>
      <c r="AE930">
        <v>0</v>
      </c>
      <c r="AF930">
        <v>0</v>
      </c>
      <c r="AG930">
        <v>0</v>
      </c>
      <c r="AH930">
        <v>0</v>
      </c>
      <c r="AI930">
        <v>0</v>
      </c>
      <c r="AJ930">
        <v>0</v>
      </c>
      <c r="AK930">
        <v>0</v>
      </c>
      <c r="AL930">
        <v>0</v>
      </c>
      <c r="AM930">
        <v>0</v>
      </c>
      <c r="AN930">
        <v>0</v>
      </c>
      <c r="AO930">
        <v>0</v>
      </c>
      <c r="AP930">
        <v>0</v>
      </c>
      <c r="AQ930">
        <v>0</v>
      </c>
      <c r="AR930">
        <v>0</v>
      </c>
      <c r="AS930">
        <v>0</v>
      </c>
      <c r="AT930">
        <v>0</v>
      </c>
      <c r="AU930">
        <v>0</v>
      </c>
      <c r="AV930">
        <v>0</v>
      </c>
      <c r="AW930">
        <v>0</v>
      </c>
      <c r="AX930">
        <v>0</v>
      </c>
      <c r="AY930">
        <v>0</v>
      </c>
      <c r="AZ930">
        <v>0</v>
      </c>
      <c r="BA930">
        <v>0</v>
      </c>
      <c r="BB930">
        <v>0</v>
      </c>
      <c r="BC930">
        <v>0</v>
      </c>
      <c r="BD930">
        <v>0</v>
      </c>
      <c r="BE930">
        <v>0</v>
      </c>
      <c r="BF930">
        <v>0</v>
      </c>
      <c r="BG930">
        <v>0</v>
      </c>
      <c r="BH930">
        <v>0</v>
      </c>
      <c r="BI930">
        <v>0</v>
      </c>
      <c r="BJ930">
        <v>0</v>
      </c>
      <c r="BK930">
        <v>0</v>
      </c>
      <c r="BL930">
        <v>0</v>
      </c>
      <c r="BM930">
        <v>0</v>
      </c>
      <c r="BN930">
        <v>0</v>
      </c>
      <c r="BO930">
        <v>0</v>
      </c>
      <c r="BP930">
        <v>0</v>
      </c>
      <c r="BQ930">
        <v>0</v>
      </c>
      <c r="BR930">
        <v>0</v>
      </c>
      <c r="BS930">
        <v>0</v>
      </c>
      <c r="BT930">
        <v>0</v>
      </c>
      <c r="BU930">
        <v>0</v>
      </c>
      <c r="BV930">
        <v>0</v>
      </c>
      <c r="BW930">
        <v>0</v>
      </c>
      <c r="BX930">
        <v>0</v>
      </c>
      <c r="BY930">
        <v>0</v>
      </c>
    </row>
    <row r="931" spans="1:77" hidden="1" x14ac:dyDescent="0.25">
      <c r="A931" t="str">
        <f t="shared" si="28"/>
        <v>201402 Fegyveres szervek középfokú képesítést igénylő foglalkozásaiI3 Szakiskola</v>
      </c>
      <c r="B931" t="str">
        <f t="shared" si="29"/>
        <v>201402 Fegyveres szervek középfokú képesítést igénylő foglalkozásaiI3 Szakiskola</v>
      </c>
      <c r="C931">
        <v>1969</v>
      </c>
      <c r="D931" t="s">
        <v>168</v>
      </c>
      <c r="E931" t="s">
        <v>169</v>
      </c>
      <c r="F931" s="4" t="s">
        <v>172</v>
      </c>
      <c r="G931">
        <v>0</v>
      </c>
      <c r="H931" t="s">
        <v>159</v>
      </c>
      <c r="I931">
        <v>613</v>
      </c>
      <c r="J931">
        <v>2</v>
      </c>
      <c r="K931" t="s">
        <v>67</v>
      </c>
      <c r="L931" t="s">
        <v>68</v>
      </c>
      <c r="M931">
        <v>0</v>
      </c>
      <c r="N931">
        <v>0</v>
      </c>
      <c r="O931">
        <v>0</v>
      </c>
      <c r="P931">
        <v>0</v>
      </c>
      <c r="Q931">
        <v>0</v>
      </c>
      <c r="R931">
        <v>0</v>
      </c>
      <c r="S931">
        <v>0</v>
      </c>
      <c r="T931">
        <v>0</v>
      </c>
      <c r="U931">
        <v>0</v>
      </c>
      <c r="V931">
        <v>0</v>
      </c>
      <c r="W931">
        <v>0</v>
      </c>
      <c r="X931">
        <v>0</v>
      </c>
      <c r="Y931">
        <v>0</v>
      </c>
      <c r="Z931">
        <v>0</v>
      </c>
      <c r="AA931">
        <v>0</v>
      </c>
      <c r="AB931">
        <v>0</v>
      </c>
      <c r="AC931">
        <v>0</v>
      </c>
      <c r="AD931">
        <v>0</v>
      </c>
      <c r="AE931">
        <v>0</v>
      </c>
      <c r="AF931">
        <v>0</v>
      </c>
      <c r="AG931">
        <v>0</v>
      </c>
      <c r="AH931">
        <v>0</v>
      </c>
      <c r="AI931">
        <v>0</v>
      </c>
      <c r="AJ931">
        <v>0</v>
      </c>
      <c r="AK931">
        <v>0</v>
      </c>
      <c r="AL931">
        <v>0</v>
      </c>
      <c r="AM931">
        <v>0</v>
      </c>
      <c r="AN931">
        <v>0</v>
      </c>
      <c r="AO931">
        <v>0</v>
      </c>
      <c r="AP931">
        <v>0</v>
      </c>
      <c r="AQ931">
        <v>0</v>
      </c>
      <c r="AR931">
        <v>0</v>
      </c>
      <c r="AS931">
        <v>0</v>
      </c>
      <c r="AT931">
        <v>0</v>
      </c>
      <c r="AU931">
        <v>0</v>
      </c>
      <c r="AV931">
        <v>0</v>
      </c>
      <c r="AW931">
        <v>0</v>
      </c>
      <c r="AX931">
        <v>0</v>
      </c>
      <c r="AY931">
        <v>0</v>
      </c>
      <c r="AZ931">
        <v>0</v>
      </c>
      <c r="BA931">
        <v>0</v>
      </c>
      <c r="BB931">
        <v>0</v>
      </c>
      <c r="BC931">
        <v>0</v>
      </c>
      <c r="BD931">
        <v>0</v>
      </c>
      <c r="BE931">
        <v>0</v>
      </c>
      <c r="BF931">
        <v>0</v>
      </c>
      <c r="BG931">
        <v>0</v>
      </c>
      <c r="BH931">
        <v>0</v>
      </c>
      <c r="BI931">
        <v>0</v>
      </c>
      <c r="BJ931">
        <v>0</v>
      </c>
      <c r="BK931">
        <v>0</v>
      </c>
      <c r="BL931">
        <v>0</v>
      </c>
      <c r="BM931">
        <v>0</v>
      </c>
      <c r="BN931">
        <v>0</v>
      </c>
      <c r="BO931">
        <v>206</v>
      </c>
      <c r="BP931">
        <v>1</v>
      </c>
      <c r="BQ931">
        <v>0</v>
      </c>
      <c r="BR931">
        <v>0</v>
      </c>
      <c r="BS931">
        <v>0</v>
      </c>
      <c r="BT931">
        <v>0</v>
      </c>
      <c r="BU931">
        <v>0</v>
      </c>
      <c r="BV931">
        <v>0</v>
      </c>
      <c r="BW931">
        <v>0</v>
      </c>
      <c r="BX931">
        <v>0</v>
      </c>
      <c r="BY931">
        <v>207</v>
      </c>
    </row>
    <row r="932" spans="1:77" hidden="1" x14ac:dyDescent="0.25">
      <c r="A932" t="str">
        <f t="shared" si="28"/>
        <v>201403 Fegyveres szervek középfokú képesítést nem igénylő foglalkozásaiI3 Szakiskola</v>
      </c>
      <c r="B932" t="str">
        <f t="shared" si="29"/>
        <v>201403 Fegyveres szervek középfokú képesítést nem igénylő foglalkozásaiI3 Szakiskola</v>
      </c>
      <c r="C932">
        <v>1970</v>
      </c>
      <c r="D932" t="s">
        <v>168</v>
      </c>
      <c r="E932" t="s">
        <v>169</v>
      </c>
      <c r="F932" s="4" t="s">
        <v>172</v>
      </c>
      <c r="G932">
        <v>0</v>
      </c>
      <c r="H932" t="s">
        <v>159</v>
      </c>
      <c r="I932">
        <v>614</v>
      </c>
      <c r="J932">
        <v>3</v>
      </c>
      <c r="K932" t="s">
        <v>69</v>
      </c>
      <c r="L932" t="s">
        <v>70</v>
      </c>
      <c r="M932">
        <v>0</v>
      </c>
      <c r="N932">
        <v>0</v>
      </c>
      <c r="O932">
        <v>0</v>
      </c>
      <c r="P932">
        <v>0</v>
      </c>
      <c r="Q932">
        <v>0</v>
      </c>
      <c r="R932">
        <v>0</v>
      </c>
      <c r="S932">
        <v>0</v>
      </c>
      <c r="T932">
        <v>0</v>
      </c>
      <c r="U932">
        <v>0</v>
      </c>
      <c r="V932">
        <v>0</v>
      </c>
      <c r="W932">
        <v>0</v>
      </c>
      <c r="X932">
        <v>0</v>
      </c>
      <c r="Y932">
        <v>0</v>
      </c>
      <c r="Z932">
        <v>0</v>
      </c>
      <c r="AA932">
        <v>0</v>
      </c>
      <c r="AB932">
        <v>0</v>
      </c>
      <c r="AC932">
        <v>0</v>
      </c>
      <c r="AD932">
        <v>0</v>
      </c>
      <c r="AE932">
        <v>0</v>
      </c>
      <c r="AF932">
        <v>0</v>
      </c>
      <c r="AG932">
        <v>0</v>
      </c>
      <c r="AH932">
        <v>0</v>
      </c>
      <c r="AI932">
        <v>0</v>
      </c>
      <c r="AJ932">
        <v>0</v>
      </c>
      <c r="AK932">
        <v>0</v>
      </c>
      <c r="AL932">
        <v>0</v>
      </c>
      <c r="AM932">
        <v>0</v>
      </c>
      <c r="AN932">
        <v>0</v>
      </c>
      <c r="AO932">
        <v>0</v>
      </c>
      <c r="AP932">
        <v>0</v>
      </c>
      <c r="AQ932">
        <v>0</v>
      </c>
      <c r="AR932">
        <v>0</v>
      </c>
      <c r="AS932">
        <v>0</v>
      </c>
      <c r="AT932">
        <v>0</v>
      </c>
      <c r="AU932">
        <v>0</v>
      </c>
      <c r="AV932">
        <v>0</v>
      </c>
      <c r="AW932">
        <v>0</v>
      </c>
      <c r="AX932">
        <v>0</v>
      </c>
      <c r="AY932">
        <v>0</v>
      </c>
      <c r="AZ932">
        <v>0</v>
      </c>
      <c r="BA932">
        <v>0</v>
      </c>
      <c r="BB932">
        <v>0</v>
      </c>
      <c r="BC932">
        <v>0</v>
      </c>
      <c r="BD932">
        <v>0</v>
      </c>
      <c r="BE932">
        <v>0</v>
      </c>
      <c r="BF932">
        <v>0</v>
      </c>
      <c r="BG932">
        <v>0</v>
      </c>
      <c r="BH932">
        <v>0</v>
      </c>
      <c r="BI932">
        <v>0</v>
      </c>
      <c r="BJ932">
        <v>0</v>
      </c>
      <c r="BK932">
        <v>0</v>
      </c>
      <c r="BL932">
        <v>0</v>
      </c>
      <c r="BM932">
        <v>0</v>
      </c>
      <c r="BN932">
        <v>0</v>
      </c>
      <c r="BO932">
        <v>549</v>
      </c>
      <c r="BP932">
        <v>1</v>
      </c>
      <c r="BQ932">
        <v>0</v>
      </c>
      <c r="BR932">
        <v>0</v>
      </c>
      <c r="BS932">
        <v>0</v>
      </c>
      <c r="BT932">
        <v>0</v>
      </c>
      <c r="BU932">
        <v>0</v>
      </c>
      <c r="BV932">
        <v>0</v>
      </c>
      <c r="BW932">
        <v>0</v>
      </c>
      <c r="BX932">
        <v>0</v>
      </c>
      <c r="BY932">
        <v>550</v>
      </c>
    </row>
    <row r="933" spans="1:77" hidden="1" x14ac:dyDescent="0.25">
      <c r="A933" t="str">
        <f t="shared" si="28"/>
        <v>201411 Törvényhozók, igazgatási és érdek-képviseleti vezetőkI3 Szakiskola</v>
      </c>
      <c r="B933" t="str">
        <f t="shared" si="29"/>
        <v>201411 Törvényhozók, igazgatási és érdek-képviseleti vezetőkI3 Szakiskola</v>
      </c>
      <c r="C933">
        <v>1971</v>
      </c>
      <c r="D933" t="s">
        <v>168</v>
      </c>
      <c r="E933" t="s">
        <v>169</v>
      </c>
      <c r="F933" s="4" t="s">
        <v>172</v>
      </c>
      <c r="G933">
        <v>0</v>
      </c>
      <c r="H933" t="s">
        <v>159</v>
      </c>
      <c r="I933">
        <v>615</v>
      </c>
      <c r="J933">
        <v>4</v>
      </c>
      <c r="K933" t="s">
        <v>71</v>
      </c>
      <c r="L933" t="s">
        <v>111</v>
      </c>
      <c r="M933">
        <v>0</v>
      </c>
      <c r="N933">
        <v>0</v>
      </c>
      <c r="O933">
        <v>0</v>
      </c>
      <c r="P933">
        <v>0</v>
      </c>
      <c r="Q933">
        <v>0</v>
      </c>
      <c r="R933">
        <v>0</v>
      </c>
      <c r="S933">
        <v>0</v>
      </c>
      <c r="T933">
        <v>0</v>
      </c>
      <c r="U933">
        <v>0</v>
      </c>
      <c r="V933">
        <v>0</v>
      </c>
      <c r="W933">
        <v>0</v>
      </c>
      <c r="X933">
        <v>0</v>
      </c>
      <c r="Y933">
        <v>0</v>
      </c>
      <c r="Z933">
        <v>0</v>
      </c>
      <c r="AA933">
        <v>0</v>
      </c>
      <c r="AB933">
        <v>0</v>
      </c>
      <c r="AC933">
        <v>0</v>
      </c>
      <c r="AD933">
        <v>0</v>
      </c>
      <c r="AE933">
        <v>0</v>
      </c>
      <c r="AF933">
        <v>0</v>
      </c>
      <c r="AG933">
        <v>0</v>
      </c>
      <c r="AH933">
        <v>0</v>
      </c>
      <c r="AI933">
        <v>0</v>
      </c>
      <c r="AJ933">
        <v>0</v>
      </c>
      <c r="AK933">
        <v>0</v>
      </c>
      <c r="AL933">
        <v>0</v>
      </c>
      <c r="AM933">
        <v>0</v>
      </c>
      <c r="AN933">
        <v>0</v>
      </c>
      <c r="AO933">
        <v>0</v>
      </c>
      <c r="AP933">
        <v>0</v>
      </c>
      <c r="AQ933">
        <v>0</v>
      </c>
      <c r="AR933">
        <v>0</v>
      </c>
      <c r="AS933">
        <v>0</v>
      </c>
      <c r="AT933">
        <v>10</v>
      </c>
      <c r="AU933">
        <v>0</v>
      </c>
      <c r="AV933">
        <v>0</v>
      </c>
      <c r="AW933">
        <v>0</v>
      </c>
      <c r="AX933">
        <v>0</v>
      </c>
      <c r="AY933">
        <v>0</v>
      </c>
      <c r="AZ933">
        <v>0</v>
      </c>
      <c r="BA933">
        <v>0</v>
      </c>
      <c r="BB933">
        <v>0</v>
      </c>
      <c r="BC933">
        <v>0</v>
      </c>
      <c r="BD933">
        <v>0</v>
      </c>
      <c r="BE933">
        <v>0</v>
      </c>
      <c r="BF933">
        <v>0</v>
      </c>
      <c r="BG933">
        <v>0</v>
      </c>
      <c r="BH933">
        <v>0</v>
      </c>
      <c r="BI933">
        <v>0</v>
      </c>
      <c r="BJ933">
        <v>0</v>
      </c>
      <c r="BK933">
        <v>0</v>
      </c>
      <c r="BL933">
        <v>0</v>
      </c>
      <c r="BM933">
        <v>0</v>
      </c>
      <c r="BN933">
        <v>0</v>
      </c>
      <c r="BO933">
        <v>15</v>
      </c>
      <c r="BP933">
        <v>0</v>
      </c>
      <c r="BQ933">
        <v>0</v>
      </c>
      <c r="BR933">
        <v>0</v>
      </c>
      <c r="BS933">
        <v>0</v>
      </c>
      <c r="BT933">
        <v>0</v>
      </c>
      <c r="BU933">
        <v>0</v>
      </c>
      <c r="BV933">
        <v>0</v>
      </c>
      <c r="BW933">
        <v>0</v>
      </c>
      <c r="BX933">
        <v>0</v>
      </c>
      <c r="BY933">
        <v>25</v>
      </c>
    </row>
    <row r="934" spans="1:77" hidden="1" x14ac:dyDescent="0.25">
      <c r="A934" t="str">
        <f t="shared" si="28"/>
        <v>201412 Gazdasági, költségvetési szervezetek vezetőiI3 Szakiskola</v>
      </c>
      <c r="B934" t="str">
        <f t="shared" si="29"/>
        <v>201412 Gazdasági, költségvetési szervezetek vezetőiI3 Szakiskola</v>
      </c>
      <c r="C934">
        <v>1972</v>
      </c>
      <c r="D934" t="s">
        <v>168</v>
      </c>
      <c r="E934" t="s">
        <v>169</v>
      </c>
      <c r="F934" s="4" t="s">
        <v>172</v>
      </c>
      <c r="G934">
        <v>0</v>
      </c>
      <c r="H934" t="s">
        <v>159</v>
      </c>
      <c r="I934">
        <v>616</v>
      </c>
      <c r="J934">
        <v>5</v>
      </c>
      <c r="K934" t="s">
        <v>72</v>
      </c>
      <c r="L934" t="s">
        <v>112</v>
      </c>
      <c r="M934">
        <v>0</v>
      </c>
      <c r="N934">
        <v>0</v>
      </c>
      <c r="O934">
        <v>0</v>
      </c>
      <c r="P934">
        <v>0</v>
      </c>
      <c r="Q934">
        <v>0</v>
      </c>
      <c r="R934">
        <v>0</v>
      </c>
      <c r="S934">
        <v>0</v>
      </c>
      <c r="T934">
        <v>0</v>
      </c>
      <c r="U934">
        <v>0</v>
      </c>
      <c r="V934">
        <v>0</v>
      </c>
      <c r="W934">
        <v>0</v>
      </c>
      <c r="X934">
        <v>0</v>
      </c>
      <c r="Y934">
        <v>0</v>
      </c>
      <c r="Z934">
        <v>0</v>
      </c>
      <c r="AA934">
        <v>0</v>
      </c>
      <c r="AB934">
        <v>1</v>
      </c>
      <c r="AC934">
        <v>0</v>
      </c>
      <c r="AD934">
        <v>0</v>
      </c>
      <c r="AE934">
        <v>0</v>
      </c>
      <c r="AF934">
        <v>0</v>
      </c>
      <c r="AG934">
        <v>0</v>
      </c>
      <c r="AH934">
        <v>11</v>
      </c>
      <c r="AI934">
        <v>0</v>
      </c>
      <c r="AJ934">
        <v>0</v>
      </c>
      <c r="AK934">
        <v>0</v>
      </c>
      <c r="AL934">
        <v>5</v>
      </c>
      <c r="AM934">
        <v>119</v>
      </c>
      <c r="AN934">
        <v>25</v>
      </c>
      <c r="AO934">
        <v>155</v>
      </c>
      <c r="AP934">
        <v>156</v>
      </c>
      <c r="AQ934">
        <v>10</v>
      </c>
      <c r="AR934">
        <v>0</v>
      </c>
      <c r="AS934">
        <v>0</v>
      </c>
      <c r="AT934">
        <v>0</v>
      </c>
      <c r="AU934">
        <v>0</v>
      </c>
      <c r="AV934">
        <v>60</v>
      </c>
      <c r="AW934">
        <v>0</v>
      </c>
      <c r="AX934">
        <v>0</v>
      </c>
      <c r="AY934">
        <v>0</v>
      </c>
      <c r="AZ934">
        <v>0</v>
      </c>
      <c r="BA934">
        <v>0</v>
      </c>
      <c r="BB934">
        <v>0</v>
      </c>
      <c r="BC934">
        <v>0</v>
      </c>
      <c r="BD934">
        <v>73</v>
      </c>
      <c r="BE934">
        <v>0</v>
      </c>
      <c r="BF934">
        <v>0</v>
      </c>
      <c r="BG934">
        <v>0</v>
      </c>
      <c r="BH934">
        <v>0</v>
      </c>
      <c r="BI934">
        <v>0</v>
      </c>
      <c r="BJ934">
        <v>0</v>
      </c>
      <c r="BK934">
        <v>0</v>
      </c>
      <c r="BL934">
        <v>0</v>
      </c>
      <c r="BM934">
        <v>0</v>
      </c>
      <c r="BN934">
        <v>0</v>
      </c>
      <c r="BO934">
        <v>0</v>
      </c>
      <c r="BP934">
        <v>0</v>
      </c>
      <c r="BQ934">
        <v>0</v>
      </c>
      <c r="BR934">
        <v>1</v>
      </c>
      <c r="BS934">
        <v>1</v>
      </c>
      <c r="BT934">
        <v>0</v>
      </c>
      <c r="BU934">
        <v>0</v>
      </c>
      <c r="BV934">
        <v>0</v>
      </c>
      <c r="BW934">
        <v>0</v>
      </c>
      <c r="BX934">
        <v>0</v>
      </c>
      <c r="BY934">
        <v>617</v>
      </c>
    </row>
    <row r="935" spans="1:77" hidden="1" x14ac:dyDescent="0.25">
      <c r="A935" t="str">
        <f t="shared" si="28"/>
        <v>201413 Termelési és szolgáltatást nyújtó egységek vezetőiI3 Szakiskola</v>
      </c>
      <c r="B935" t="str">
        <f t="shared" si="29"/>
        <v>201413 Termelési és szolgáltatást nyújtó egységek vezetőiI3 Szakiskola</v>
      </c>
      <c r="C935">
        <v>1973</v>
      </c>
      <c r="D935" t="s">
        <v>168</v>
      </c>
      <c r="E935" t="s">
        <v>169</v>
      </c>
      <c r="F935" s="4" t="s">
        <v>172</v>
      </c>
      <c r="G935">
        <v>0</v>
      </c>
      <c r="H935" t="s">
        <v>159</v>
      </c>
      <c r="I935">
        <v>617</v>
      </c>
      <c r="J935">
        <v>6</v>
      </c>
      <c r="K935" t="s">
        <v>73</v>
      </c>
      <c r="L935" t="s">
        <v>113</v>
      </c>
      <c r="M935">
        <v>108</v>
      </c>
      <c r="N935">
        <v>78</v>
      </c>
      <c r="O935">
        <v>0</v>
      </c>
      <c r="P935">
        <v>5</v>
      </c>
      <c r="Q935">
        <v>16</v>
      </c>
      <c r="R935">
        <v>49</v>
      </c>
      <c r="S935">
        <v>5</v>
      </c>
      <c r="T935">
        <v>43</v>
      </c>
      <c r="U935">
        <v>37</v>
      </c>
      <c r="V935">
        <v>0</v>
      </c>
      <c r="W935">
        <v>0</v>
      </c>
      <c r="X935">
        <v>0</v>
      </c>
      <c r="Y935">
        <v>15</v>
      </c>
      <c r="Z935">
        <v>8</v>
      </c>
      <c r="AA935">
        <v>0</v>
      </c>
      <c r="AB935">
        <v>5</v>
      </c>
      <c r="AC935">
        <v>17</v>
      </c>
      <c r="AD935">
        <v>0</v>
      </c>
      <c r="AE935">
        <v>0</v>
      </c>
      <c r="AF935">
        <v>15</v>
      </c>
      <c r="AG935">
        <v>0</v>
      </c>
      <c r="AH935">
        <v>15</v>
      </c>
      <c r="AI935">
        <v>42</v>
      </c>
      <c r="AJ935">
        <v>0</v>
      </c>
      <c r="AK935">
        <v>0</v>
      </c>
      <c r="AL935">
        <v>0</v>
      </c>
      <c r="AM935">
        <v>455</v>
      </c>
      <c r="AN935">
        <v>238</v>
      </c>
      <c r="AO935">
        <v>263</v>
      </c>
      <c r="AP935">
        <v>310</v>
      </c>
      <c r="AQ935">
        <v>87</v>
      </c>
      <c r="AR935">
        <v>8</v>
      </c>
      <c r="AS935">
        <v>0</v>
      </c>
      <c r="AT935">
        <v>17</v>
      </c>
      <c r="AU935">
        <v>0</v>
      </c>
      <c r="AV935">
        <v>81</v>
      </c>
      <c r="AW935">
        <v>0</v>
      </c>
      <c r="AX935">
        <v>0</v>
      </c>
      <c r="AY935">
        <v>5</v>
      </c>
      <c r="AZ935">
        <v>15</v>
      </c>
      <c r="BA935">
        <v>0</v>
      </c>
      <c r="BB935">
        <v>0</v>
      </c>
      <c r="BC935">
        <v>0</v>
      </c>
      <c r="BD935">
        <v>46</v>
      </c>
      <c r="BE935">
        <v>0</v>
      </c>
      <c r="BF935">
        <v>0</v>
      </c>
      <c r="BG935">
        <v>0</v>
      </c>
      <c r="BH935">
        <v>0</v>
      </c>
      <c r="BI935">
        <v>0</v>
      </c>
      <c r="BJ935">
        <v>42</v>
      </c>
      <c r="BK935">
        <v>0</v>
      </c>
      <c r="BL935">
        <v>5</v>
      </c>
      <c r="BM935">
        <v>0</v>
      </c>
      <c r="BN935">
        <v>63</v>
      </c>
      <c r="BO935">
        <v>4</v>
      </c>
      <c r="BP935">
        <v>32</v>
      </c>
      <c r="BQ935">
        <v>4</v>
      </c>
      <c r="BR935">
        <v>37</v>
      </c>
      <c r="BS935">
        <v>12</v>
      </c>
      <c r="BT935">
        <v>0</v>
      </c>
      <c r="BU935">
        <v>0</v>
      </c>
      <c r="BV935">
        <v>0</v>
      </c>
      <c r="BW935">
        <v>0</v>
      </c>
      <c r="BX935">
        <v>0</v>
      </c>
      <c r="BY935">
        <v>2182</v>
      </c>
    </row>
    <row r="936" spans="1:77" hidden="1" x14ac:dyDescent="0.25">
      <c r="A936" t="str">
        <f t="shared" si="28"/>
        <v>201414 Gazdasági tevékenységet segítő egységek vezetőiI3 Szakiskola</v>
      </c>
      <c r="B936" t="str">
        <f t="shared" si="29"/>
        <v>201414 Gazdasági tevékenységet segítő egységek vezetőiI3 Szakiskola</v>
      </c>
      <c r="C936">
        <v>1974</v>
      </c>
      <c r="D936" t="s">
        <v>168</v>
      </c>
      <c r="E936" t="s">
        <v>169</v>
      </c>
      <c r="F936" s="4" t="s">
        <v>172</v>
      </c>
      <c r="G936">
        <v>0</v>
      </c>
      <c r="H936" t="s">
        <v>159</v>
      </c>
      <c r="I936">
        <v>618</v>
      </c>
      <c r="J936">
        <v>7</v>
      </c>
      <c r="K936" t="s">
        <v>74</v>
      </c>
      <c r="L936" t="s">
        <v>114</v>
      </c>
      <c r="M936">
        <v>21</v>
      </c>
      <c r="N936">
        <v>0</v>
      </c>
      <c r="O936">
        <v>0</v>
      </c>
      <c r="P936">
        <v>0</v>
      </c>
      <c r="Q936">
        <v>0</v>
      </c>
      <c r="R936">
        <v>0</v>
      </c>
      <c r="S936">
        <v>5</v>
      </c>
      <c r="T936">
        <v>30</v>
      </c>
      <c r="U936">
        <v>0</v>
      </c>
      <c r="V936">
        <v>0</v>
      </c>
      <c r="W936">
        <v>0</v>
      </c>
      <c r="X936">
        <v>0</v>
      </c>
      <c r="Y936">
        <v>0</v>
      </c>
      <c r="Z936">
        <v>0</v>
      </c>
      <c r="AA936">
        <v>0</v>
      </c>
      <c r="AB936">
        <v>0</v>
      </c>
      <c r="AC936">
        <v>0</v>
      </c>
      <c r="AD936">
        <v>0</v>
      </c>
      <c r="AE936">
        <v>0</v>
      </c>
      <c r="AF936">
        <v>0</v>
      </c>
      <c r="AG936">
        <v>0</v>
      </c>
      <c r="AH936">
        <v>0</v>
      </c>
      <c r="AI936">
        <v>0</v>
      </c>
      <c r="AJ936">
        <v>0</v>
      </c>
      <c r="AK936">
        <v>0</v>
      </c>
      <c r="AL936">
        <v>0</v>
      </c>
      <c r="AM936">
        <v>16</v>
      </c>
      <c r="AN936">
        <v>11</v>
      </c>
      <c r="AO936">
        <v>11</v>
      </c>
      <c r="AP936">
        <v>0</v>
      </c>
      <c r="AQ936">
        <v>0</v>
      </c>
      <c r="AR936">
        <v>0</v>
      </c>
      <c r="AS936">
        <v>0</v>
      </c>
      <c r="AT936">
        <v>0</v>
      </c>
      <c r="AU936">
        <v>0</v>
      </c>
      <c r="AV936">
        <v>0</v>
      </c>
      <c r="AW936">
        <v>0</v>
      </c>
      <c r="AX936">
        <v>0</v>
      </c>
      <c r="AY936">
        <v>0</v>
      </c>
      <c r="AZ936">
        <v>0</v>
      </c>
      <c r="BA936">
        <v>0</v>
      </c>
      <c r="BB936">
        <v>0</v>
      </c>
      <c r="BC936">
        <v>9</v>
      </c>
      <c r="BD936">
        <v>0</v>
      </c>
      <c r="BE936">
        <v>0</v>
      </c>
      <c r="BF936">
        <v>5</v>
      </c>
      <c r="BG936">
        <v>0</v>
      </c>
      <c r="BH936">
        <v>0</v>
      </c>
      <c r="BI936">
        <v>0</v>
      </c>
      <c r="BJ936">
        <v>0</v>
      </c>
      <c r="BK936">
        <v>0</v>
      </c>
      <c r="BL936">
        <v>0</v>
      </c>
      <c r="BM936">
        <v>0</v>
      </c>
      <c r="BN936">
        <v>0</v>
      </c>
      <c r="BO936">
        <v>3</v>
      </c>
      <c r="BP936">
        <v>0</v>
      </c>
      <c r="BQ936">
        <v>3</v>
      </c>
      <c r="BR936">
        <v>1</v>
      </c>
      <c r="BS936">
        <v>1</v>
      </c>
      <c r="BT936">
        <v>0</v>
      </c>
      <c r="BU936">
        <v>0</v>
      </c>
      <c r="BV936">
        <v>0</v>
      </c>
      <c r="BW936">
        <v>0</v>
      </c>
      <c r="BX936">
        <v>0</v>
      </c>
      <c r="BY936">
        <v>116</v>
      </c>
    </row>
    <row r="937" spans="1:77" hidden="1" x14ac:dyDescent="0.25">
      <c r="A937" t="str">
        <f t="shared" si="28"/>
        <v>201421 Műszaki, informatikai és természettudományi foglalkozásokI3 Szakiskola</v>
      </c>
      <c r="B937" t="str">
        <f t="shared" si="29"/>
        <v>201421 Műszaki, informatikai és természettudományi foglalkozásokI3 Szakiskola</v>
      </c>
      <c r="C937">
        <v>1975</v>
      </c>
      <c r="D937" t="s">
        <v>168</v>
      </c>
      <c r="E937" t="s">
        <v>169</v>
      </c>
      <c r="F937" s="4" t="s">
        <v>172</v>
      </c>
      <c r="G937">
        <v>0</v>
      </c>
      <c r="H937" t="s">
        <v>159</v>
      </c>
      <c r="I937">
        <v>619</v>
      </c>
      <c r="J937">
        <v>8</v>
      </c>
      <c r="K937" t="s">
        <v>75</v>
      </c>
      <c r="L937" t="s">
        <v>115</v>
      </c>
      <c r="M937">
        <v>0</v>
      </c>
      <c r="N937">
        <v>0</v>
      </c>
      <c r="O937">
        <v>0</v>
      </c>
      <c r="P937">
        <v>0</v>
      </c>
      <c r="Q937">
        <v>0</v>
      </c>
      <c r="R937">
        <v>0</v>
      </c>
      <c r="S937">
        <v>0</v>
      </c>
      <c r="T937">
        <v>0</v>
      </c>
      <c r="U937">
        <v>0</v>
      </c>
      <c r="V937">
        <v>0</v>
      </c>
      <c r="W937">
        <v>0</v>
      </c>
      <c r="X937">
        <v>0</v>
      </c>
      <c r="Y937">
        <v>0</v>
      </c>
      <c r="Z937">
        <v>0</v>
      </c>
      <c r="AA937">
        <v>0</v>
      </c>
      <c r="AB937">
        <v>0</v>
      </c>
      <c r="AC937">
        <v>0</v>
      </c>
      <c r="AD937">
        <v>0</v>
      </c>
      <c r="AE937">
        <v>0</v>
      </c>
      <c r="AF937">
        <v>0</v>
      </c>
      <c r="AG937">
        <v>0</v>
      </c>
      <c r="AH937">
        <v>0</v>
      </c>
      <c r="AI937">
        <v>0</v>
      </c>
      <c r="AJ937">
        <v>0</v>
      </c>
      <c r="AK937">
        <v>0</v>
      </c>
      <c r="AL937">
        <v>0</v>
      </c>
      <c r="AM937">
        <v>0</v>
      </c>
      <c r="AN937">
        <v>0</v>
      </c>
      <c r="AO937">
        <v>0</v>
      </c>
      <c r="AP937">
        <v>0</v>
      </c>
      <c r="AQ937">
        <v>0</v>
      </c>
      <c r="AR937">
        <v>0</v>
      </c>
      <c r="AS937">
        <v>0</v>
      </c>
      <c r="AT937">
        <v>0</v>
      </c>
      <c r="AU937">
        <v>0</v>
      </c>
      <c r="AV937">
        <v>0</v>
      </c>
      <c r="AW937">
        <v>0</v>
      </c>
      <c r="AX937">
        <v>0</v>
      </c>
      <c r="AY937">
        <v>0</v>
      </c>
      <c r="AZ937">
        <v>0</v>
      </c>
      <c r="BA937">
        <v>0</v>
      </c>
      <c r="BB937">
        <v>0</v>
      </c>
      <c r="BC937">
        <v>0</v>
      </c>
      <c r="BD937">
        <v>0</v>
      </c>
      <c r="BE937">
        <v>0</v>
      </c>
      <c r="BF937">
        <v>0</v>
      </c>
      <c r="BG937">
        <v>0</v>
      </c>
      <c r="BH937">
        <v>0</v>
      </c>
      <c r="BI937">
        <v>0</v>
      </c>
      <c r="BJ937">
        <v>0</v>
      </c>
      <c r="BK937">
        <v>0</v>
      </c>
      <c r="BL937">
        <v>0</v>
      </c>
      <c r="BM937">
        <v>0</v>
      </c>
      <c r="BN937">
        <v>0</v>
      </c>
      <c r="BO937">
        <v>0</v>
      </c>
      <c r="BP937">
        <v>0</v>
      </c>
      <c r="BQ937">
        <v>2</v>
      </c>
      <c r="BR937">
        <v>0</v>
      </c>
      <c r="BS937">
        <v>0</v>
      </c>
      <c r="BT937">
        <v>0</v>
      </c>
      <c r="BU937">
        <v>0</v>
      </c>
      <c r="BV937">
        <v>0</v>
      </c>
      <c r="BW937">
        <v>0</v>
      </c>
      <c r="BX937">
        <v>0</v>
      </c>
      <c r="BY937">
        <v>2</v>
      </c>
    </row>
    <row r="938" spans="1:77" hidden="1" x14ac:dyDescent="0.25">
      <c r="A938" t="str">
        <f t="shared" si="28"/>
        <v>201422 Egészségügyi foglalkozások (felsőfokú képzettséghez kapcsolódó)I3 Szakiskola</v>
      </c>
      <c r="B938" t="str">
        <f t="shared" si="29"/>
        <v>201422 Egészségügyi foglalkozások (felsőfokú képzettséghez kapcsolódó)I3 Szakiskola</v>
      </c>
      <c r="C938">
        <v>1976</v>
      </c>
      <c r="D938" t="s">
        <v>168</v>
      </c>
      <c r="E938" t="s">
        <v>169</v>
      </c>
      <c r="F938" s="4" t="s">
        <v>172</v>
      </c>
      <c r="G938">
        <v>0</v>
      </c>
      <c r="H938" t="s">
        <v>159</v>
      </c>
      <c r="I938">
        <v>620</v>
      </c>
      <c r="J938">
        <v>9</v>
      </c>
      <c r="K938" t="s">
        <v>76</v>
      </c>
      <c r="L938" t="s">
        <v>116</v>
      </c>
      <c r="M938">
        <v>0</v>
      </c>
      <c r="N938">
        <v>0</v>
      </c>
      <c r="O938">
        <v>0</v>
      </c>
      <c r="P938">
        <v>0</v>
      </c>
      <c r="Q938">
        <v>0</v>
      </c>
      <c r="R938">
        <v>0</v>
      </c>
      <c r="S938">
        <v>0</v>
      </c>
      <c r="T938">
        <v>0</v>
      </c>
      <c r="U938">
        <v>0</v>
      </c>
      <c r="V938">
        <v>0</v>
      </c>
      <c r="W938">
        <v>0</v>
      </c>
      <c r="X938">
        <v>0</v>
      </c>
      <c r="Y938">
        <v>0</v>
      </c>
      <c r="Z938">
        <v>0</v>
      </c>
      <c r="AA938">
        <v>0</v>
      </c>
      <c r="AB938">
        <v>0</v>
      </c>
      <c r="AC938">
        <v>0</v>
      </c>
      <c r="AD938">
        <v>0</v>
      </c>
      <c r="AE938">
        <v>0</v>
      </c>
      <c r="AF938">
        <v>0</v>
      </c>
      <c r="AG938">
        <v>0</v>
      </c>
      <c r="AH938">
        <v>0</v>
      </c>
      <c r="AI938">
        <v>0</v>
      </c>
      <c r="AJ938">
        <v>0</v>
      </c>
      <c r="AK938">
        <v>0</v>
      </c>
      <c r="AL938">
        <v>0</v>
      </c>
      <c r="AM938">
        <v>0</v>
      </c>
      <c r="AN938">
        <v>0</v>
      </c>
      <c r="AO938">
        <v>0</v>
      </c>
      <c r="AP938">
        <v>0</v>
      </c>
      <c r="AQ938">
        <v>0</v>
      </c>
      <c r="AR938">
        <v>0</v>
      </c>
      <c r="AS938">
        <v>0</v>
      </c>
      <c r="AT938">
        <v>0</v>
      </c>
      <c r="AU938">
        <v>0</v>
      </c>
      <c r="AV938">
        <v>0</v>
      </c>
      <c r="AW938">
        <v>0</v>
      </c>
      <c r="AX938">
        <v>0</v>
      </c>
      <c r="AY938">
        <v>0</v>
      </c>
      <c r="AZ938">
        <v>0</v>
      </c>
      <c r="BA938">
        <v>0</v>
      </c>
      <c r="BB938">
        <v>0</v>
      </c>
      <c r="BC938">
        <v>0</v>
      </c>
      <c r="BD938">
        <v>0</v>
      </c>
      <c r="BE938">
        <v>0</v>
      </c>
      <c r="BF938">
        <v>0</v>
      </c>
      <c r="BG938">
        <v>0</v>
      </c>
      <c r="BH938">
        <v>0</v>
      </c>
      <c r="BI938">
        <v>0</v>
      </c>
      <c r="BJ938">
        <v>0</v>
      </c>
      <c r="BK938">
        <v>0</v>
      </c>
      <c r="BL938">
        <v>0</v>
      </c>
      <c r="BM938">
        <v>0</v>
      </c>
      <c r="BN938">
        <v>0</v>
      </c>
      <c r="BO938">
        <v>0</v>
      </c>
      <c r="BP938">
        <v>0</v>
      </c>
      <c r="BQ938">
        <v>0</v>
      </c>
      <c r="BR938">
        <v>0</v>
      </c>
      <c r="BS938">
        <v>0</v>
      </c>
      <c r="BT938">
        <v>0</v>
      </c>
      <c r="BU938">
        <v>0</v>
      </c>
      <c r="BV938">
        <v>0</v>
      </c>
      <c r="BW938">
        <v>0</v>
      </c>
      <c r="BX938">
        <v>0</v>
      </c>
      <c r="BY938">
        <v>0</v>
      </c>
    </row>
    <row r="939" spans="1:77" hidden="1" x14ac:dyDescent="0.25">
      <c r="A939" t="str">
        <f t="shared" si="28"/>
        <v>201423 Szociális szolgáltatási foglalkozások (felsőfokú képzettséghez kapcsolódó)I3 Szakiskola</v>
      </c>
      <c r="B939" t="str">
        <f t="shared" si="29"/>
        <v>201423 Szociális szolgáltatási foglalkozások (felsőfokú képzettséghez kapcsolódó)I3 Szakiskola</v>
      </c>
      <c r="C939">
        <v>1977</v>
      </c>
      <c r="D939" t="s">
        <v>168</v>
      </c>
      <c r="E939" t="s">
        <v>169</v>
      </c>
      <c r="F939" s="4" t="s">
        <v>172</v>
      </c>
      <c r="G939">
        <v>0</v>
      </c>
      <c r="H939" t="s">
        <v>159</v>
      </c>
      <c r="I939">
        <v>621</v>
      </c>
      <c r="J939">
        <v>10</v>
      </c>
      <c r="K939" t="s">
        <v>77</v>
      </c>
      <c r="L939" t="s">
        <v>117</v>
      </c>
      <c r="M939">
        <v>0</v>
      </c>
      <c r="N939">
        <v>0</v>
      </c>
      <c r="O939">
        <v>0</v>
      </c>
      <c r="P939">
        <v>0</v>
      </c>
      <c r="Q939">
        <v>0</v>
      </c>
      <c r="R939">
        <v>0</v>
      </c>
      <c r="S939">
        <v>0</v>
      </c>
      <c r="T939">
        <v>0</v>
      </c>
      <c r="U939">
        <v>0</v>
      </c>
      <c r="V939">
        <v>0</v>
      </c>
      <c r="W939">
        <v>0</v>
      </c>
      <c r="X939">
        <v>0</v>
      </c>
      <c r="Y939">
        <v>0</v>
      </c>
      <c r="Z939">
        <v>0</v>
      </c>
      <c r="AA939">
        <v>0</v>
      </c>
      <c r="AB939">
        <v>0</v>
      </c>
      <c r="AC939">
        <v>0</v>
      </c>
      <c r="AD939">
        <v>0</v>
      </c>
      <c r="AE939">
        <v>0</v>
      </c>
      <c r="AF939">
        <v>0</v>
      </c>
      <c r="AG939">
        <v>0</v>
      </c>
      <c r="AH939">
        <v>0</v>
      </c>
      <c r="AI939">
        <v>0</v>
      </c>
      <c r="AJ939">
        <v>0</v>
      </c>
      <c r="AK939">
        <v>0</v>
      </c>
      <c r="AL939">
        <v>0</v>
      </c>
      <c r="AM939">
        <v>0</v>
      </c>
      <c r="AN939">
        <v>0</v>
      </c>
      <c r="AO939">
        <v>0</v>
      </c>
      <c r="AP939">
        <v>0</v>
      </c>
      <c r="AQ939">
        <v>0</v>
      </c>
      <c r="AR939">
        <v>0</v>
      </c>
      <c r="AS939">
        <v>0</v>
      </c>
      <c r="AT939">
        <v>0</v>
      </c>
      <c r="AU939">
        <v>0</v>
      </c>
      <c r="AV939">
        <v>0</v>
      </c>
      <c r="AW939">
        <v>0</v>
      </c>
      <c r="AX939">
        <v>0</v>
      </c>
      <c r="AY939">
        <v>0</v>
      </c>
      <c r="AZ939">
        <v>0</v>
      </c>
      <c r="BA939">
        <v>0</v>
      </c>
      <c r="BB939">
        <v>0</v>
      </c>
      <c r="BC939">
        <v>0</v>
      </c>
      <c r="BD939">
        <v>0</v>
      </c>
      <c r="BE939">
        <v>0</v>
      </c>
      <c r="BF939">
        <v>0</v>
      </c>
      <c r="BG939">
        <v>0</v>
      </c>
      <c r="BH939">
        <v>0</v>
      </c>
      <c r="BI939">
        <v>0</v>
      </c>
      <c r="BJ939">
        <v>0</v>
      </c>
      <c r="BK939">
        <v>0</v>
      </c>
      <c r="BL939">
        <v>0</v>
      </c>
      <c r="BM939">
        <v>0</v>
      </c>
      <c r="BN939">
        <v>0</v>
      </c>
      <c r="BO939">
        <v>0</v>
      </c>
      <c r="BP939">
        <v>0</v>
      </c>
      <c r="BQ939">
        <v>0</v>
      </c>
      <c r="BR939">
        <v>0</v>
      </c>
      <c r="BS939">
        <v>0</v>
      </c>
      <c r="BT939">
        <v>0</v>
      </c>
      <c r="BU939">
        <v>0</v>
      </c>
      <c r="BV939">
        <v>0</v>
      </c>
      <c r="BW939">
        <v>0</v>
      </c>
      <c r="BX939">
        <v>0</v>
      </c>
      <c r="BY939">
        <v>0</v>
      </c>
    </row>
    <row r="940" spans="1:77" hidden="1" x14ac:dyDescent="0.25">
      <c r="A940" t="str">
        <f t="shared" si="28"/>
        <v>201424 Oktatók, pedagógusokI3 Szakiskola</v>
      </c>
      <c r="B940" t="str">
        <f t="shared" si="29"/>
        <v>201424 Oktatók, pedagógusokI3 Szakiskola</v>
      </c>
      <c r="C940">
        <v>1978</v>
      </c>
      <c r="D940" t="s">
        <v>168</v>
      </c>
      <c r="E940" t="s">
        <v>169</v>
      </c>
      <c r="F940" s="4" t="s">
        <v>172</v>
      </c>
      <c r="G940">
        <v>0</v>
      </c>
      <c r="H940" t="s">
        <v>159</v>
      </c>
      <c r="I940">
        <v>622</v>
      </c>
      <c r="J940">
        <v>11</v>
      </c>
      <c r="K940" t="s">
        <v>78</v>
      </c>
      <c r="L940" t="s">
        <v>118</v>
      </c>
      <c r="M940">
        <v>0</v>
      </c>
      <c r="N940">
        <v>0</v>
      </c>
      <c r="O940">
        <v>0</v>
      </c>
      <c r="P940">
        <v>0</v>
      </c>
      <c r="Q940">
        <v>0</v>
      </c>
      <c r="R940">
        <v>0</v>
      </c>
      <c r="S940">
        <v>0</v>
      </c>
      <c r="T940">
        <v>0</v>
      </c>
      <c r="U940">
        <v>0</v>
      </c>
      <c r="V940">
        <v>0</v>
      </c>
      <c r="W940">
        <v>0</v>
      </c>
      <c r="X940">
        <v>0</v>
      </c>
      <c r="Y940">
        <v>0</v>
      </c>
      <c r="Z940">
        <v>0</v>
      </c>
      <c r="AA940">
        <v>0</v>
      </c>
      <c r="AB940">
        <v>0</v>
      </c>
      <c r="AC940">
        <v>0</v>
      </c>
      <c r="AD940">
        <v>0</v>
      </c>
      <c r="AE940">
        <v>0</v>
      </c>
      <c r="AF940">
        <v>0</v>
      </c>
      <c r="AG940">
        <v>0</v>
      </c>
      <c r="AH940">
        <v>0</v>
      </c>
      <c r="AI940">
        <v>0</v>
      </c>
      <c r="AJ940">
        <v>0</v>
      </c>
      <c r="AK940">
        <v>0</v>
      </c>
      <c r="AL940">
        <v>0</v>
      </c>
      <c r="AM940">
        <v>0</v>
      </c>
      <c r="AN940">
        <v>0</v>
      </c>
      <c r="AO940">
        <v>0</v>
      </c>
      <c r="AP940">
        <v>0</v>
      </c>
      <c r="AQ940">
        <v>0</v>
      </c>
      <c r="AR940">
        <v>0</v>
      </c>
      <c r="AS940">
        <v>0</v>
      </c>
      <c r="AT940">
        <v>0</v>
      </c>
      <c r="AU940">
        <v>0</v>
      </c>
      <c r="AV940">
        <v>0</v>
      </c>
      <c r="AW940">
        <v>0</v>
      </c>
      <c r="AX940">
        <v>0</v>
      </c>
      <c r="AY940">
        <v>0</v>
      </c>
      <c r="AZ940">
        <v>0</v>
      </c>
      <c r="BA940">
        <v>0</v>
      </c>
      <c r="BB940">
        <v>0</v>
      </c>
      <c r="BC940">
        <v>0</v>
      </c>
      <c r="BD940">
        <v>0</v>
      </c>
      <c r="BE940">
        <v>0</v>
      </c>
      <c r="BF940">
        <v>0</v>
      </c>
      <c r="BG940">
        <v>0</v>
      </c>
      <c r="BH940">
        <v>0</v>
      </c>
      <c r="BI940">
        <v>0</v>
      </c>
      <c r="BJ940">
        <v>0</v>
      </c>
      <c r="BK940">
        <v>0</v>
      </c>
      <c r="BL940">
        <v>0</v>
      </c>
      <c r="BM940">
        <v>0</v>
      </c>
      <c r="BN940">
        <v>0</v>
      </c>
      <c r="BO940">
        <v>18</v>
      </c>
      <c r="BP940">
        <v>22</v>
      </c>
      <c r="BQ940">
        <v>0</v>
      </c>
      <c r="BR940">
        <v>30</v>
      </c>
      <c r="BS940">
        <v>0</v>
      </c>
      <c r="BT940">
        <v>0</v>
      </c>
      <c r="BU940">
        <v>0</v>
      </c>
      <c r="BV940">
        <v>0</v>
      </c>
      <c r="BW940">
        <v>0</v>
      </c>
      <c r="BX940">
        <v>0</v>
      </c>
      <c r="BY940">
        <v>70</v>
      </c>
    </row>
    <row r="941" spans="1:77" hidden="1" x14ac:dyDescent="0.25">
      <c r="A941" t="str">
        <f t="shared" si="28"/>
        <v>201425 Gazdálkodási jellegű foglalkozásokI3 Szakiskola</v>
      </c>
      <c r="B941" t="str">
        <f t="shared" si="29"/>
        <v>201425 Gazdálkodási jellegű foglalkozásokI3 Szakiskola</v>
      </c>
      <c r="C941">
        <v>1979</v>
      </c>
      <c r="D941" t="s">
        <v>168</v>
      </c>
      <c r="E941" t="s">
        <v>169</v>
      </c>
      <c r="F941" s="4" t="s">
        <v>172</v>
      </c>
      <c r="G941">
        <v>0</v>
      </c>
      <c r="H941" t="s">
        <v>159</v>
      </c>
      <c r="I941">
        <v>623</v>
      </c>
      <c r="J941">
        <v>12</v>
      </c>
      <c r="K941" t="s">
        <v>79</v>
      </c>
      <c r="L941" t="s">
        <v>119</v>
      </c>
      <c r="M941">
        <v>0</v>
      </c>
      <c r="N941">
        <v>0</v>
      </c>
      <c r="O941">
        <v>0</v>
      </c>
      <c r="P941">
        <v>0</v>
      </c>
      <c r="Q941">
        <v>0</v>
      </c>
      <c r="R941">
        <v>0</v>
      </c>
      <c r="S941">
        <v>0</v>
      </c>
      <c r="T941">
        <v>0</v>
      </c>
      <c r="U941">
        <v>0</v>
      </c>
      <c r="V941">
        <v>0</v>
      </c>
      <c r="W941">
        <v>0</v>
      </c>
      <c r="X941">
        <v>0</v>
      </c>
      <c r="Y941">
        <v>0</v>
      </c>
      <c r="Z941">
        <v>0</v>
      </c>
      <c r="AA941">
        <v>0</v>
      </c>
      <c r="AB941">
        <v>0</v>
      </c>
      <c r="AC941">
        <v>0</v>
      </c>
      <c r="AD941">
        <v>0</v>
      </c>
      <c r="AE941">
        <v>0</v>
      </c>
      <c r="AF941">
        <v>0</v>
      </c>
      <c r="AG941">
        <v>0</v>
      </c>
      <c r="AH941">
        <v>0</v>
      </c>
      <c r="AI941">
        <v>0</v>
      </c>
      <c r="AJ941">
        <v>0</v>
      </c>
      <c r="AK941">
        <v>0</v>
      </c>
      <c r="AL941">
        <v>0</v>
      </c>
      <c r="AM941">
        <v>0</v>
      </c>
      <c r="AN941">
        <v>0</v>
      </c>
      <c r="AO941">
        <v>0</v>
      </c>
      <c r="AP941">
        <v>0</v>
      </c>
      <c r="AQ941">
        <v>0</v>
      </c>
      <c r="AR941">
        <v>0</v>
      </c>
      <c r="AS941">
        <v>0</v>
      </c>
      <c r="AT941">
        <v>0</v>
      </c>
      <c r="AU941">
        <v>0</v>
      </c>
      <c r="AV941">
        <v>0</v>
      </c>
      <c r="AW941">
        <v>0</v>
      </c>
      <c r="AX941">
        <v>0</v>
      </c>
      <c r="AY941">
        <v>0</v>
      </c>
      <c r="AZ941">
        <v>0</v>
      </c>
      <c r="BA941">
        <v>0</v>
      </c>
      <c r="BB941">
        <v>0</v>
      </c>
      <c r="BC941">
        <v>0</v>
      </c>
      <c r="BD941">
        <v>0</v>
      </c>
      <c r="BE941">
        <v>0</v>
      </c>
      <c r="BF941">
        <v>0</v>
      </c>
      <c r="BG941">
        <v>0</v>
      </c>
      <c r="BH941">
        <v>0</v>
      </c>
      <c r="BI941">
        <v>0</v>
      </c>
      <c r="BJ941">
        <v>0</v>
      </c>
      <c r="BK941">
        <v>0</v>
      </c>
      <c r="BL941">
        <v>0</v>
      </c>
      <c r="BM941">
        <v>0</v>
      </c>
      <c r="BN941">
        <v>0</v>
      </c>
      <c r="BO941">
        <v>0</v>
      </c>
      <c r="BP941">
        <v>1</v>
      </c>
      <c r="BQ941">
        <v>0</v>
      </c>
      <c r="BR941">
        <v>0</v>
      </c>
      <c r="BS941">
        <v>0</v>
      </c>
      <c r="BT941">
        <v>0</v>
      </c>
      <c r="BU941">
        <v>0</v>
      </c>
      <c r="BV941">
        <v>0</v>
      </c>
      <c r="BW941">
        <v>0</v>
      </c>
      <c r="BX941">
        <v>0</v>
      </c>
      <c r="BY941">
        <v>1</v>
      </c>
    </row>
    <row r="942" spans="1:77" hidden="1" x14ac:dyDescent="0.25">
      <c r="A942" t="str">
        <f t="shared" si="28"/>
        <v>201426 Jogi és társadalomtudományi foglalkozásokI3 Szakiskola</v>
      </c>
      <c r="B942" t="str">
        <f t="shared" si="29"/>
        <v>201426 Jogi és társadalomtudományi foglalkozásokI3 Szakiskola</v>
      </c>
      <c r="C942">
        <v>1980</v>
      </c>
      <c r="D942" t="s">
        <v>168</v>
      </c>
      <c r="E942" t="s">
        <v>169</v>
      </c>
      <c r="F942" s="4" t="s">
        <v>172</v>
      </c>
      <c r="G942">
        <v>0</v>
      </c>
      <c r="H942" t="s">
        <v>159</v>
      </c>
      <c r="I942">
        <v>624</v>
      </c>
      <c r="J942">
        <v>13</v>
      </c>
      <c r="K942" t="s">
        <v>80</v>
      </c>
      <c r="L942" t="s">
        <v>120</v>
      </c>
      <c r="M942">
        <v>0</v>
      </c>
      <c r="N942">
        <v>0</v>
      </c>
      <c r="O942">
        <v>0</v>
      </c>
      <c r="P942">
        <v>0</v>
      </c>
      <c r="Q942">
        <v>0</v>
      </c>
      <c r="R942">
        <v>0</v>
      </c>
      <c r="S942">
        <v>0</v>
      </c>
      <c r="T942">
        <v>0</v>
      </c>
      <c r="U942">
        <v>0</v>
      </c>
      <c r="V942">
        <v>0</v>
      </c>
      <c r="W942">
        <v>0</v>
      </c>
      <c r="X942">
        <v>0</v>
      </c>
      <c r="Y942">
        <v>0</v>
      </c>
      <c r="Z942">
        <v>0</v>
      </c>
      <c r="AA942">
        <v>0</v>
      </c>
      <c r="AB942">
        <v>0</v>
      </c>
      <c r="AC942">
        <v>0</v>
      </c>
      <c r="AD942">
        <v>0</v>
      </c>
      <c r="AE942">
        <v>0</v>
      </c>
      <c r="AF942">
        <v>0</v>
      </c>
      <c r="AG942">
        <v>0</v>
      </c>
      <c r="AH942">
        <v>0</v>
      </c>
      <c r="AI942">
        <v>0</v>
      </c>
      <c r="AJ942">
        <v>0</v>
      </c>
      <c r="AK942">
        <v>0</v>
      </c>
      <c r="AL942">
        <v>0</v>
      </c>
      <c r="AM942">
        <v>0</v>
      </c>
      <c r="AN942">
        <v>0</v>
      </c>
      <c r="AO942">
        <v>0</v>
      </c>
      <c r="AP942">
        <v>0</v>
      </c>
      <c r="AQ942">
        <v>0</v>
      </c>
      <c r="AR942">
        <v>0</v>
      </c>
      <c r="AS942">
        <v>0</v>
      </c>
      <c r="AT942">
        <v>0</v>
      </c>
      <c r="AU942">
        <v>0</v>
      </c>
      <c r="AV942">
        <v>0</v>
      </c>
      <c r="AW942">
        <v>0</v>
      </c>
      <c r="AX942">
        <v>0</v>
      </c>
      <c r="AY942">
        <v>0</v>
      </c>
      <c r="AZ942">
        <v>0</v>
      </c>
      <c r="BA942">
        <v>0</v>
      </c>
      <c r="BB942">
        <v>0</v>
      </c>
      <c r="BC942">
        <v>0</v>
      </c>
      <c r="BD942">
        <v>0</v>
      </c>
      <c r="BE942">
        <v>0</v>
      </c>
      <c r="BF942">
        <v>0</v>
      </c>
      <c r="BG942">
        <v>0</v>
      </c>
      <c r="BH942">
        <v>0</v>
      </c>
      <c r="BI942">
        <v>0</v>
      </c>
      <c r="BJ942">
        <v>0</v>
      </c>
      <c r="BK942">
        <v>0</v>
      </c>
      <c r="BL942">
        <v>0</v>
      </c>
      <c r="BM942">
        <v>0</v>
      </c>
      <c r="BN942">
        <v>0</v>
      </c>
      <c r="BO942">
        <v>0</v>
      </c>
      <c r="BP942">
        <v>0</v>
      </c>
      <c r="BQ942">
        <v>0</v>
      </c>
      <c r="BR942">
        <v>0</v>
      </c>
      <c r="BS942">
        <v>0</v>
      </c>
      <c r="BT942">
        <v>0</v>
      </c>
      <c r="BU942">
        <v>0</v>
      </c>
      <c r="BV942">
        <v>0</v>
      </c>
      <c r="BW942">
        <v>0</v>
      </c>
      <c r="BX942">
        <v>0</v>
      </c>
      <c r="BY942">
        <v>0</v>
      </c>
    </row>
    <row r="943" spans="1:77" hidden="1" x14ac:dyDescent="0.25">
      <c r="A943" t="str">
        <f t="shared" si="28"/>
        <v>201427 Kulturális, sport-, művészeti és vallási foglalkozások (felsőfokú képzettséghez kapcsolódó)I3 Szakiskola</v>
      </c>
      <c r="B943" t="str">
        <f t="shared" si="29"/>
        <v>201427 Kulturális, sport-, művészeti és vallási foglalkozások (felsőfokú képzettséghez kapcsolódó)I3 Szakiskola</v>
      </c>
      <c r="C943">
        <v>1981</v>
      </c>
      <c r="D943" t="s">
        <v>168</v>
      </c>
      <c r="E943" t="s">
        <v>169</v>
      </c>
      <c r="F943" s="4" t="s">
        <v>172</v>
      </c>
      <c r="G943">
        <v>0</v>
      </c>
      <c r="H943" t="s">
        <v>159</v>
      </c>
      <c r="I943">
        <v>625</v>
      </c>
      <c r="J943">
        <v>14</v>
      </c>
      <c r="K943" t="s">
        <v>121</v>
      </c>
      <c r="L943" t="s">
        <v>122</v>
      </c>
      <c r="M943">
        <v>0</v>
      </c>
      <c r="N943">
        <v>0</v>
      </c>
      <c r="O943">
        <v>0</v>
      </c>
      <c r="P943">
        <v>0</v>
      </c>
      <c r="Q943">
        <v>0</v>
      </c>
      <c r="R943">
        <v>0</v>
      </c>
      <c r="S943">
        <v>0</v>
      </c>
      <c r="T943">
        <v>0</v>
      </c>
      <c r="U943">
        <v>0</v>
      </c>
      <c r="V943">
        <v>0</v>
      </c>
      <c r="W943">
        <v>0</v>
      </c>
      <c r="X943">
        <v>0</v>
      </c>
      <c r="Y943">
        <v>0</v>
      </c>
      <c r="Z943">
        <v>0</v>
      </c>
      <c r="AA943">
        <v>0</v>
      </c>
      <c r="AB943">
        <v>0</v>
      </c>
      <c r="AC943">
        <v>0</v>
      </c>
      <c r="AD943">
        <v>0</v>
      </c>
      <c r="AE943">
        <v>0</v>
      </c>
      <c r="AF943">
        <v>0</v>
      </c>
      <c r="AG943">
        <v>0</v>
      </c>
      <c r="AH943">
        <v>0</v>
      </c>
      <c r="AI943">
        <v>0</v>
      </c>
      <c r="AJ943">
        <v>0</v>
      </c>
      <c r="AK943">
        <v>0</v>
      </c>
      <c r="AL943">
        <v>0</v>
      </c>
      <c r="AM943">
        <v>0</v>
      </c>
      <c r="AN943">
        <v>0</v>
      </c>
      <c r="AO943">
        <v>0</v>
      </c>
      <c r="AP943">
        <v>0</v>
      </c>
      <c r="AQ943">
        <v>0</v>
      </c>
      <c r="AR943">
        <v>0</v>
      </c>
      <c r="AS943">
        <v>0</v>
      </c>
      <c r="AT943">
        <v>0</v>
      </c>
      <c r="AU943">
        <v>0</v>
      </c>
      <c r="AV943">
        <v>0</v>
      </c>
      <c r="AW943">
        <v>0</v>
      </c>
      <c r="AX943">
        <v>0</v>
      </c>
      <c r="AY943">
        <v>0</v>
      </c>
      <c r="AZ943">
        <v>0</v>
      </c>
      <c r="BA943">
        <v>0</v>
      </c>
      <c r="BB943">
        <v>0</v>
      </c>
      <c r="BC943">
        <v>0</v>
      </c>
      <c r="BD943">
        <v>0</v>
      </c>
      <c r="BE943">
        <v>0</v>
      </c>
      <c r="BF943">
        <v>0</v>
      </c>
      <c r="BG943">
        <v>0</v>
      </c>
      <c r="BH943">
        <v>0</v>
      </c>
      <c r="BI943">
        <v>0</v>
      </c>
      <c r="BJ943">
        <v>0</v>
      </c>
      <c r="BK943">
        <v>0</v>
      </c>
      <c r="BL943">
        <v>0</v>
      </c>
      <c r="BM943">
        <v>0</v>
      </c>
      <c r="BN943">
        <v>0</v>
      </c>
      <c r="BO943">
        <v>0</v>
      </c>
      <c r="BP943">
        <v>1</v>
      </c>
      <c r="BQ943">
        <v>1</v>
      </c>
      <c r="BR943">
        <v>0</v>
      </c>
      <c r="BS943">
        <v>2</v>
      </c>
      <c r="BT943">
        <v>0</v>
      </c>
      <c r="BU943">
        <v>0</v>
      </c>
      <c r="BV943">
        <v>0</v>
      </c>
      <c r="BW943">
        <v>0</v>
      </c>
      <c r="BX943">
        <v>0</v>
      </c>
      <c r="BY943">
        <v>4</v>
      </c>
    </row>
    <row r="944" spans="1:77" hidden="1" x14ac:dyDescent="0.25">
      <c r="A944" t="str">
        <f t="shared" si="28"/>
        <v>201429 Egyéb magasan képzett ügyintézőkI3 Szakiskola</v>
      </c>
      <c r="B944" t="str">
        <f t="shared" si="29"/>
        <v>201429 Egyéb magasan képzett ügyintézőkI3 Szakiskola</v>
      </c>
      <c r="C944">
        <v>1982</v>
      </c>
      <c r="D944" t="s">
        <v>168</v>
      </c>
      <c r="E944" t="s">
        <v>169</v>
      </c>
      <c r="F944" s="4" t="s">
        <v>172</v>
      </c>
      <c r="G944">
        <v>0</v>
      </c>
      <c r="H944" t="s">
        <v>159</v>
      </c>
      <c r="I944">
        <v>626</v>
      </c>
      <c r="J944">
        <v>15</v>
      </c>
      <c r="K944" t="s">
        <v>81</v>
      </c>
      <c r="L944" t="s">
        <v>123</v>
      </c>
      <c r="M944">
        <v>0</v>
      </c>
      <c r="N944">
        <v>0</v>
      </c>
      <c r="O944">
        <v>0</v>
      </c>
      <c r="P944">
        <v>0</v>
      </c>
      <c r="Q944">
        <v>0</v>
      </c>
      <c r="R944">
        <v>0</v>
      </c>
      <c r="S944">
        <v>0</v>
      </c>
      <c r="T944">
        <v>0</v>
      </c>
      <c r="U944">
        <v>0</v>
      </c>
      <c r="V944">
        <v>0</v>
      </c>
      <c r="W944">
        <v>0</v>
      </c>
      <c r="X944">
        <v>0</v>
      </c>
      <c r="Y944">
        <v>0</v>
      </c>
      <c r="Z944">
        <v>0</v>
      </c>
      <c r="AA944">
        <v>0</v>
      </c>
      <c r="AB944">
        <v>0</v>
      </c>
      <c r="AC944">
        <v>0</v>
      </c>
      <c r="AD944">
        <v>0</v>
      </c>
      <c r="AE944">
        <v>0</v>
      </c>
      <c r="AF944">
        <v>0</v>
      </c>
      <c r="AG944">
        <v>0</v>
      </c>
      <c r="AH944">
        <v>0</v>
      </c>
      <c r="AI944">
        <v>0</v>
      </c>
      <c r="AJ944">
        <v>0</v>
      </c>
      <c r="AK944">
        <v>0</v>
      </c>
      <c r="AL944">
        <v>0</v>
      </c>
      <c r="AM944">
        <v>0</v>
      </c>
      <c r="AN944">
        <v>0</v>
      </c>
      <c r="AO944">
        <v>0</v>
      </c>
      <c r="AP944">
        <v>0</v>
      </c>
      <c r="AQ944">
        <v>0</v>
      </c>
      <c r="AR944">
        <v>0</v>
      </c>
      <c r="AS944">
        <v>0</v>
      </c>
      <c r="AT944">
        <v>0</v>
      </c>
      <c r="AU944">
        <v>0</v>
      </c>
      <c r="AV944">
        <v>0</v>
      </c>
      <c r="AW944">
        <v>0</v>
      </c>
      <c r="AX944">
        <v>0</v>
      </c>
      <c r="AY944">
        <v>0</v>
      </c>
      <c r="AZ944">
        <v>0</v>
      </c>
      <c r="BA944">
        <v>0</v>
      </c>
      <c r="BB944">
        <v>0</v>
      </c>
      <c r="BC944">
        <v>0</v>
      </c>
      <c r="BD944">
        <v>0</v>
      </c>
      <c r="BE944">
        <v>0</v>
      </c>
      <c r="BF944">
        <v>0</v>
      </c>
      <c r="BG944">
        <v>1</v>
      </c>
      <c r="BH944">
        <v>0</v>
      </c>
      <c r="BI944">
        <v>0</v>
      </c>
      <c r="BJ944">
        <v>0</v>
      </c>
      <c r="BK944">
        <v>0</v>
      </c>
      <c r="BL944">
        <v>0</v>
      </c>
      <c r="BM944">
        <v>0</v>
      </c>
      <c r="BN944">
        <v>0</v>
      </c>
      <c r="BO944">
        <v>0</v>
      </c>
      <c r="BP944">
        <v>0</v>
      </c>
      <c r="BQ944">
        <v>0</v>
      </c>
      <c r="BR944">
        <v>0</v>
      </c>
      <c r="BS944">
        <v>0</v>
      </c>
      <c r="BT944">
        <v>0</v>
      </c>
      <c r="BU944">
        <v>0</v>
      </c>
      <c r="BV944">
        <v>0</v>
      </c>
      <c r="BW944">
        <v>0</v>
      </c>
      <c r="BX944">
        <v>0</v>
      </c>
      <c r="BY944">
        <v>1</v>
      </c>
    </row>
    <row r="945" spans="1:77" hidden="1" x14ac:dyDescent="0.25">
      <c r="A945" t="str">
        <f t="shared" si="28"/>
        <v>201431 Technikusok és hasonló műszaki foglalkozásokI3 Szakiskola</v>
      </c>
      <c r="B945" t="str">
        <f t="shared" si="29"/>
        <v>201431 Technikusok és hasonló műszaki foglalkozásokI3 Szakiskola</v>
      </c>
      <c r="C945">
        <v>1983</v>
      </c>
      <c r="D945" t="s">
        <v>168</v>
      </c>
      <c r="E945" t="s">
        <v>169</v>
      </c>
      <c r="F945" s="4" t="s">
        <v>172</v>
      </c>
      <c r="G945">
        <v>0</v>
      </c>
      <c r="H945" t="s">
        <v>159</v>
      </c>
      <c r="I945">
        <v>627</v>
      </c>
      <c r="J945">
        <v>16</v>
      </c>
      <c r="K945" t="s">
        <v>82</v>
      </c>
      <c r="L945" t="s">
        <v>83</v>
      </c>
      <c r="M945">
        <v>10</v>
      </c>
      <c r="N945">
        <v>0</v>
      </c>
      <c r="O945">
        <v>0</v>
      </c>
      <c r="P945">
        <v>23</v>
      </c>
      <c r="Q945">
        <v>69</v>
      </c>
      <c r="R945">
        <v>4</v>
      </c>
      <c r="S945">
        <v>0</v>
      </c>
      <c r="T945">
        <v>0</v>
      </c>
      <c r="U945">
        <v>0</v>
      </c>
      <c r="V945">
        <v>3</v>
      </c>
      <c r="W945">
        <v>10</v>
      </c>
      <c r="X945">
        <v>0</v>
      </c>
      <c r="Y945">
        <v>0</v>
      </c>
      <c r="Z945">
        <v>1</v>
      </c>
      <c r="AA945">
        <v>0</v>
      </c>
      <c r="AB945">
        <v>26</v>
      </c>
      <c r="AC945">
        <v>114</v>
      </c>
      <c r="AD945">
        <v>24</v>
      </c>
      <c r="AE945">
        <v>12</v>
      </c>
      <c r="AF945">
        <v>65</v>
      </c>
      <c r="AG945">
        <v>4</v>
      </c>
      <c r="AH945">
        <v>52</v>
      </c>
      <c r="AI945">
        <v>56</v>
      </c>
      <c r="AJ945">
        <v>0</v>
      </c>
      <c r="AK945">
        <v>88</v>
      </c>
      <c r="AL945">
        <v>70</v>
      </c>
      <c r="AM945">
        <v>49</v>
      </c>
      <c r="AN945">
        <v>124</v>
      </c>
      <c r="AO945">
        <v>5</v>
      </c>
      <c r="AP945">
        <v>112</v>
      </c>
      <c r="AQ945">
        <v>16</v>
      </c>
      <c r="AR945">
        <v>0</v>
      </c>
      <c r="AS945">
        <v>0</v>
      </c>
      <c r="AT945">
        <v>99</v>
      </c>
      <c r="AU945">
        <v>0</v>
      </c>
      <c r="AV945">
        <v>0</v>
      </c>
      <c r="AW945">
        <v>0</v>
      </c>
      <c r="AX945">
        <v>0</v>
      </c>
      <c r="AY945">
        <v>0</v>
      </c>
      <c r="AZ945">
        <v>15</v>
      </c>
      <c r="BA945">
        <v>0</v>
      </c>
      <c r="BB945">
        <v>0</v>
      </c>
      <c r="BC945">
        <v>0</v>
      </c>
      <c r="BD945">
        <v>0</v>
      </c>
      <c r="BE945">
        <v>0</v>
      </c>
      <c r="BF945">
        <v>10</v>
      </c>
      <c r="BG945">
        <v>27</v>
      </c>
      <c r="BH945">
        <v>1</v>
      </c>
      <c r="BI945">
        <v>0</v>
      </c>
      <c r="BJ945">
        <v>0</v>
      </c>
      <c r="BK945">
        <v>0</v>
      </c>
      <c r="BL945">
        <v>12</v>
      </c>
      <c r="BM945">
        <v>0</v>
      </c>
      <c r="BN945">
        <v>5</v>
      </c>
      <c r="BO945">
        <v>108</v>
      </c>
      <c r="BP945">
        <v>20</v>
      </c>
      <c r="BQ945">
        <v>41</v>
      </c>
      <c r="BR945">
        <v>11</v>
      </c>
      <c r="BS945">
        <v>3</v>
      </c>
      <c r="BT945">
        <v>4</v>
      </c>
      <c r="BU945">
        <v>0</v>
      </c>
      <c r="BV945">
        <v>21</v>
      </c>
      <c r="BW945">
        <v>0</v>
      </c>
      <c r="BX945">
        <v>0</v>
      </c>
      <c r="BY945">
        <v>1314</v>
      </c>
    </row>
    <row r="946" spans="1:77" hidden="1" x14ac:dyDescent="0.25">
      <c r="A946" t="str">
        <f t="shared" si="28"/>
        <v>201432 Szakmai irányítók, felügyelőkI3 Szakiskola</v>
      </c>
      <c r="B946" t="str">
        <f t="shared" si="29"/>
        <v>201432 Szakmai irányítók, felügyelőkI3 Szakiskola</v>
      </c>
      <c r="C946">
        <v>1984</v>
      </c>
      <c r="D946" t="s">
        <v>168</v>
      </c>
      <c r="E946" t="s">
        <v>169</v>
      </c>
      <c r="F946" s="4" t="s">
        <v>172</v>
      </c>
      <c r="G946">
        <v>0</v>
      </c>
      <c r="H946" t="s">
        <v>159</v>
      </c>
      <c r="I946">
        <v>628</v>
      </c>
      <c r="J946">
        <v>17</v>
      </c>
      <c r="K946" t="s">
        <v>84</v>
      </c>
      <c r="L946" t="s">
        <v>124</v>
      </c>
      <c r="M946">
        <v>0</v>
      </c>
      <c r="N946">
        <v>0</v>
      </c>
      <c r="O946">
        <v>0</v>
      </c>
      <c r="P946">
        <v>9</v>
      </c>
      <c r="Q946">
        <v>27</v>
      </c>
      <c r="R946">
        <v>7</v>
      </c>
      <c r="S946">
        <v>0</v>
      </c>
      <c r="T946">
        <v>0</v>
      </c>
      <c r="U946">
        <v>0</v>
      </c>
      <c r="V946">
        <v>1</v>
      </c>
      <c r="W946">
        <v>0</v>
      </c>
      <c r="X946">
        <v>0</v>
      </c>
      <c r="Y946">
        <v>0</v>
      </c>
      <c r="Z946">
        <v>0</v>
      </c>
      <c r="AA946">
        <v>0</v>
      </c>
      <c r="AB946">
        <v>0</v>
      </c>
      <c r="AC946">
        <v>20</v>
      </c>
      <c r="AD946">
        <v>0</v>
      </c>
      <c r="AE946">
        <v>0</v>
      </c>
      <c r="AF946">
        <v>0</v>
      </c>
      <c r="AG946">
        <v>0</v>
      </c>
      <c r="AH946">
        <v>0</v>
      </c>
      <c r="AI946">
        <v>15</v>
      </c>
      <c r="AJ946">
        <v>0</v>
      </c>
      <c r="AK946">
        <v>0</v>
      </c>
      <c r="AL946">
        <v>5</v>
      </c>
      <c r="AM946">
        <v>84</v>
      </c>
      <c r="AN946">
        <v>0</v>
      </c>
      <c r="AO946">
        <v>0</v>
      </c>
      <c r="AP946">
        <v>10</v>
      </c>
      <c r="AQ946">
        <v>0</v>
      </c>
      <c r="AR946">
        <v>0</v>
      </c>
      <c r="AS946">
        <v>0</v>
      </c>
      <c r="AT946">
        <v>0</v>
      </c>
      <c r="AU946">
        <v>0</v>
      </c>
      <c r="AV946">
        <v>25</v>
      </c>
      <c r="AW946">
        <v>0</v>
      </c>
      <c r="AX946">
        <v>0</v>
      </c>
      <c r="AY946">
        <v>0</v>
      </c>
      <c r="AZ946">
        <v>0</v>
      </c>
      <c r="BA946">
        <v>0</v>
      </c>
      <c r="BB946">
        <v>0</v>
      </c>
      <c r="BC946">
        <v>0</v>
      </c>
      <c r="BD946">
        <v>68</v>
      </c>
      <c r="BE946">
        <v>0</v>
      </c>
      <c r="BF946">
        <v>9</v>
      </c>
      <c r="BG946">
        <v>0</v>
      </c>
      <c r="BH946">
        <v>0</v>
      </c>
      <c r="BI946">
        <v>0</v>
      </c>
      <c r="BJ946">
        <v>0</v>
      </c>
      <c r="BK946">
        <v>0</v>
      </c>
      <c r="BL946">
        <v>0</v>
      </c>
      <c r="BM946">
        <v>0</v>
      </c>
      <c r="BN946">
        <v>0</v>
      </c>
      <c r="BO946">
        <v>18</v>
      </c>
      <c r="BP946">
        <v>4</v>
      </c>
      <c r="BQ946">
        <v>31</v>
      </c>
      <c r="BR946">
        <v>34</v>
      </c>
      <c r="BS946">
        <v>0</v>
      </c>
      <c r="BT946">
        <v>0</v>
      </c>
      <c r="BU946">
        <v>0</v>
      </c>
      <c r="BV946">
        <v>0</v>
      </c>
      <c r="BW946">
        <v>0</v>
      </c>
      <c r="BX946">
        <v>0</v>
      </c>
      <c r="BY946">
        <v>367</v>
      </c>
    </row>
    <row r="947" spans="1:77" hidden="1" x14ac:dyDescent="0.25">
      <c r="A947" t="str">
        <f t="shared" si="28"/>
        <v>201433 Egészségügyi foglalkozásokI3 Szakiskola</v>
      </c>
      <c r="B947" t="str">
        <f t="shared" si="29"/>
        <v>201433 Egészségügyi foglalkozásokI3 Szakiskola</v>
      </c>
      <c r="C947">
        <v>1985</v>
      </c>
      <c r="D947" t="s">
        <v>168</v>
      </c>
      <c r="E947" t="s">
        <v>169</v>
      </c>
      <c r="F947" s="4" t="s">
        <v>172</v>
      </c>
      <c r="G947">
        <v>0</v>
      </c>
      <c r="H947" t="s">
        <v>159</v>
      </c>
      <c r="I947">
        <v>629</v>
      </c>
      <c r="J947">
        <v>18</v>
      </c>
      <c r="K947" t="s">
        <v>85</v>
      </c>
      <c r="L947" t="s">
        <v>125</v>
      </c>
      <c r="M947">
        <v>68</v>
      </c>
      <c r="N947">
        <v>0</v>
      </c>
      <c r="O947">
        <v>0</v>
      </c>
      <c r="P947">
        <v>0</v>
      </c>
      <c r="Q947">
        <v>0</v>
      </c>
      <c r="R947">
        <v>0</v>
      </c>
      <c r="S947">
        <v>0</v>
      </c>
      <c r="T947">
        <v>0</v>
      </c>
      <c r="U947">
        <v>0</v>
      </c>
      <c r="V947">
        <v>0</v>
      </c>
      <c r="W947">
        <v>0</v>
      </c>
      <c r="X947">
        <v>55</v>
      </c>
      <c r="Y947">
        <v>0</v>
      </c>
      <c r="Z947">
        <v>0</v>
      </c>
      <c r="AA947">
        <v>0</v>
      </c>
      <c r="AB947">
        <v>0</v>
      </c>
      <c r="AC947">
        <v>0</v>
      </c>
      <c r="AD947">
        <v>0</v>
      </c>
      <c r="AE947">
        <v>0</v>
      </c>
      <c r="AF947">
        <v>0</v>
      </c>
      <c r="AG947">
        <v>0</v>
      </c>
      <c r="AH947">
        <v>0</v>
      </c>
      <c r="AI947">
        <v>0</v>
      </c>
      <c r="AJ947">
        <v>0</v>
      </c>
      <c r="AK947">
        <v>0</v>
      </c>
      <c r="AL947">
        <v>0</v>
      </c>
      <c r="AM947">
        <v>0</v>
      </c>
      <c r="AN947">
        <v>0</v>
      </c>
      <c r="AO947">
        <v>3</v>
      </c>
      <c r="AP947">
        <v>408</v>
      </c>
      <c r="AQ947">
        <v>0</v>
      </c>
      <c r="AR947">
        <v>0</v>
      </c>
      <c r="AS947">
        <v>0</v>
      </c>
      <c r="AT947">
        <v>0</v>
      </c>
      <c r="AU947">
        <v>0</v>
      </c>
      <c r="AV947">
        <v>6</v>
      </c>
      <c r="AW947">
        <v>63</v>
      </c>
      <c r="AX947">
        <v>0</v>
      </c>
      <c r="AY947">
        <v>0</v>
      </c>
      <c r="AZ947">
        <v>0</v>
      </c>
      <c r="BA947">
        <v>0</v>
      </c>
      <c r="BB947">
        <v>0</v>
      </c>
      <c r="BC947">
        <v>0</v>
      </c>
      <c r="BD947">
        <v>0</v>
      </c>
      <c r="BE947">
        <v>0</v>
      </c>
      <c r="BF947">
        <v>14</v>
      </c>
      <c r="BG947">
        <v>0</v>
      </c>
      <c r="BH947">
        <v>5</v>
      </c>
      <c r="BI947">
        <v>0</v>
      </c>
      <c r="BJ947">
        <v>56</v>
      </c>
      <c r="BK947">
        <v>0</v>
      </c>
      <c r="BL947">
        <v>0</v>
      </c>
      <c r="BM947">
        <v>0</v>
      </c>
      <c r="BN947">
        <v>0</v>
      </c>
      <c r="BO947">
        <v>59</v>
      </c>
      <c r="BP947">
        <v>232</v>
      </c>
      <c r="BQ947">
        <v>4314</v>
      </c>
      <c r="BR947">
        <v>1039</v>
      </c>
      <c r="BS947">
        <v>0</v>
      </c>
      <c r="BT947">
        <v>9</v>
      </c>
      <c r="BU947">
        <v>32</v>
      </c>
      <c r="BV947">
        <v>0</v>
      </c>
      <c r="BW947">
        <v>331</v>
      </c>
      <c r="BX947">
        <v>0</v>
      </c>
      <c r="BY947">
        <v>6694</v>
      </c>
    </row>
    <row r="948" spans="1:77" hidden="1" x14ac:dyDescent="0.25">
      <c r="A948" t="str">
        <f t="shared" si="28"/>
        <v>201434 Oktatási asszisztensekI3 Szakiskola</v>
      </c>
      <c r="B948" t="str">
        <f t="shared" si="29"/>
        <v>201434 Oktatási asszisztensekI3 Szakiskola</v>
      </c>
      <c r="C948">
        <v>1986</v>
      </c>
      <c r="D948" t="s">
        <v>168</v>
      </c>
      <c r="E948" t="s">
        <v>169</v>
      </c>
      <c r="F948" s="4" t="s">
        <v>172</v>
      </c>
      <c r="G948">
        <v>0</v>
      </c>
      <c r="H948" t="s">
        <v>159</v>
      </c>
      <c r="I948">
        <v>630</v>
      </c>
      <c r="J948">
        <v>19</v>
      </c>
      <c r="K948" t="s">
        <v>86</v>
      </c>
      <c r="L948" t="s">
        <v>126</v>
      </c>
      <c r="M948">
        <v>0</v>
      </c>
      <c r="N948">
        <v>0</v>
      </c>
      <c r="O948">
        <v>0</v>
      </c>
      <c r="P948">
        <v>0</v>
      </c>
      <c r="Q948">
        <v>0</v>
      </c>
      <c r="R948">
        <v>0</v>
      </c>
      <c r="S948">
        <v>0</v>
      </c>
      <c r="T948">
        <v>0</v>
      </c>
      <c r="U948">
        <v>0</v>
      </c>
      <c r="V948">
        <v>0</v>
      </c>
      <c r="W948">
        <v>0</v>
      </c>
      <c r="X948">
        <v>0</v>
      </c>
      <c r="Y948">
        <v>0</v>
      </c>
      <c r="Z948">
        <v>0</v>
      </c>
      <c r="AA948">
        <v>0</v>
      </c>
      <c r="AB948">
        <v>0</v>
      </c>
      <c r="AC948">
        <v>0</v>
      </c>
      <c r="AD948">
        <v>0</v>
      </c>
      <c r="AE948">
        <v>0</v>
      </c>
      <c r="AF948">
        <v>0</v>
      </c>
      <c r="AG948">
        <v>0</v>
      </c>
      <c r="AH948">
        <v>0</v>
      </c>
      <c r="AI948">
        <v>0</v>
      </c>
      <c r="AJ948">
        <v>0</v>
      </c>
      <c r="AK948">
        <v>0</v>
      </c>
      <c r="AL948">
        <v>0</v>
      </c>
      <c r="AM948">
        <v>0</v>
      </c>
      <c r="AN948">
        <v>0</v>
      </c>
      <c r="AO948">
        <v>0</v>
      </c>
      <c r="AP948">
        <v>0</v>
      </c>
      <c r="AQ948">
        <v>0</v>
      </c>
      <c r="AR948">
        <v>0</v>
      </c>
      <c r="AS948">
        <v>0</v>
      </c>
      <c r="AT948">
        <v>0</v>
      </c>
      <c r="AU948">
        <v>0</v>
      </c>
      <c r="AV948">
        <v>0</v>
      </c>
      <c r="AW948">
        <v>0</v>
      </c>
      <c r="AX948">
        <v>0</v>
      </c>
      <c r="AY948">
        <v>0</v>
      </c>
      <c r="AZ948">
        <v>0</v>
      </c>
      <c r="BA948">
        <v>0</v>
      </c>
      <c r="BB948">
        <v>0</v>
      </c>
      <c r="BC948">
        <v>0</v>
      </c>
      <c r="BD948">
        <v>0</v>
      </c>
      <c r="BE948">
        <v>0</v>
      </c>
      <c r="BF948">
        <v>0</v>
      </c>
      <c r="BG948">
        <v>0</v>
      </c>
      <c r="BH948">
        <v>0</v>
      </c>
      <c r="BI948">
        <v>0</v>
      </c>
      <c r="BJ948">
        <v>0</v>
      </c>
      <c r="BK948">
        <v>0</v>
      </c>
      <c r="BL948">
        <v>0</v>
      </c>
      <c r="BM948">
        <v>0</v>
      </c>
      <c r="BN948">
        <v>0</v>
      </c>
      <c r="BO948">
        <v>25</v>
      </c>
      <c r="BP948">
        <v>44</v>
      </c>
      <c r="BQ948">
        <v>29</v>
      </c>
      <c r="BR948">
        <v>2</v>
      </c>
      <c r="BS948">
        <v>0</v>
      </c>
      <c r="BT948">
        <v>0</v>
      </c>
      <c r="BU948">
        <v>0</v>
      </c>
      <c r="BV948">
        <v>0</v>
      </c>
      <c r="BW948">
        <v>0</v>
      </c>
      <c r="BX948">
        <v>0</v>
      </c>
      <c r="BY948">
        <v>100</v>
      </c>
    </row>
    <row r="949" spans="1:77" hidden="1" x14ac:dyDescent="0.25">
      <c r="A949" t="str">
        <f t="shared" si="28"/>
        <v>201435 Szociális gondozási és munkaerő-piaci szolgáltatási foglalkozásokI3 Szakiskola</v>
      </c>
      <c r="B949" t="str">
        <f t="shared" si="29"/>
        <v>201435 Szociális gondozási és munkaerő-piaci szolgáltatási foglalkozásokI3 Szakiskola</v>
      </c>
      <c r="C949">
        <v>1987</v>
      </c>
      <c r="D949" t="s">
        <v>168</v>
      </c>
      <c r="E949" t="s">
        <v>169</v>
      </c>
      <c r="F949" s="4" t="s">
        <v>172</v>
      </c>
      <c r="G949">
        <v>0</v>
      </c>
      <c r="H949" t="s">
        <v>159</v>
      </c>
      <c r="I949">
        <v>631</v>
      </c>
      <c r="J949">
        <v>20</v>
      </c>
      <c r="K949" t="s">
        <v>87</v>
      </c>
      <c r="L949" t="s">
        <v>127</v>
      </c>
      <c r="M949">
        <v>0</v>
      </c>
      <c r="N949">
        <v>0</v>
      </c>
      <c r="O949">
        <v>0</v>
      </c>
      <c r="P949">
        <v>0</v>
      </c>
      <c r="Q949">
        <v>0</v>
      </c>
      <c r="R949">
        <v>0</v>
      </c>
      <c r="S949">
        <v>0</v>
      </c>
      <c r="T949">
        <v>0</v>
      </c>
      <c r="U949">
        <v>0</v>
      </c>
      <c r="V949">
        <v>0</v>
      </c>
      <c r="W949">
        <v>0</v>
      </c>
      <c r="X949">
        <v>0</v>
      </c>
      <c r="Y949">
        <v>0</v>
      </c>
      <c r="Z949">
        <v>0</v>
      </c>
      <c r="AA949">
        <v>0</v>
      </c>
      <c r="AB949">
        <v>0</v>
      </c>
      <c r="AC949">
        <v>0</v>
      </c>
      <c r="AD949">
        <v>0</v>
      </c>
      <c r="AE949">
        <v>0</v>
      </c>
      <c r="AF949">
        <v>0</v>
      </c>
      <c r="AG949">
        <v>0</v>
      </c>
      <c r="AH949">
        <v>0</v>
      </c>
      <c r="AI949">
        <v>0</v>
      </c>
      <c r="AJ949">
        <v>0</v>
      </c>
      <c r="AK949">
        <v>0</v>
      </c>
      <c r="AL949">
        <v>0</v>
      </c>
      <c r="AM949">
        <v>0</v>
      </c>
      <c r="AN949">
        <v>0</v>
      </c>
      <c r="AO949">
        <v>0</v>
      </c>
      <c r="AP949">
        <v>0</v>
      </c>
      <c r="AQ949">
        <v>0</v>
      </c>
      <c r="AR949">
        <v>0</v>
      </c>
      <c r="AS949">
        <v>0</v>
      </c>
      <c r="AT949">
        <v>0</v>
      </c>
      <c r="AU949">
        <v>0</v>
      </c>
      <c r="AV949">
        <v>0</v>
      </c>
      <c r="AW949">
        <v>0</v>
      </c>
      <c r="AX949">
        <v>0</v>
      </c>
      <c r="AY949">
        <v>0</v>
      </c>
      <c r="AZ949">
        <v>0</v>
      </c>
      <c r="BA949">
        <v>0</v>
      </c>
      <c r="BB949">
        <v>0</v>
      </c>
      <c r="BC949">
        <v>0</v>
      </c>
      <c r="BD949">
        <v>0</v>
      </c>
      <c r="BE949">
        <v>0</v>
      </c>
      <c r="BF949">
        <v>0</v>
      </c>
      <c r="BG949">
        <v>0</v>
      </c>
      <c r="BH949">
        <v>0</v>
      </c>
      <c r="BI949">
        <v>0</v>
      </c>
      <c r="BJ949">
        <v>0</v>
      </c>
      <c r="BK949">
        <v>0</v>
      </c>
      <c r="BL949">
        <v>0</v>
      </c>
      <c r="BM949">
        <v>0</v>
      </c>
      <c r="BN949">
        <v>65</v>
      </c>
      <c r="BO949">
        <v>105</v>
      </c>
      <c r="BP949">
        <v>101</v>
      </c>
      <c r="BQ949">
        <v>82</v>
      </c>
      <c r="BR949">
        <v>3905</v>
      </c>
      <c r="BS949">
        <v>1</v>
      </c>
      <c r="BT949">
        <v>0</v>
      </c>
      <c r="BU949">
        <v>168</v>
      </c>
      <c r="BV949">
        <v>0</v>
      </c>
      <c r="BW949">
        <v>0</v>
      </c>
      <c r="BX949">
        <v>0</v>
      </c>
      <c r="BY949">
        <v>4427</v>
      </c>
    </row>
    <row r="950" spans="1:77" hidden="1" x14ac:dyDescent="0.25">
      <c r="A950" t="str">
        <f t="shared" si="28"/>
        <v>201436 Üzleti jellegű szolgáltatások ügyintézői, hatósági ügyintézők, ügynökökI3 Szakiskola</v>
      </c>
      <c r="B950" t="str">
        <f t="shared" si="29"/>
        <v>201436 Üzleti jellegű szolgáltatások ügyintézői, hatósági ügyintézők, ügynökökI3 Szakiskola</v>
      </c>
      <c r="C950">
        <v>1988</v>
      </c>
      <c r="D950" t="s">
        <v>168</v>
      </c>
      <c r="E950" t="s">
        <v>169</v>
      </c>
      <c r="F950" s="4" t="s">
        <v>172</v>
      </c>
      <c r="G950">
        <v>0</v>
      </c>
      <c r="H950" t="s">
        <v>159</v>
      </c>
      <c r="I950">
        <v>632</v>
      </c>
      <c r="J950">
        <v>21</v>
      </c>
      <c r="K950" t="s">
        <v>88</v>
      </c>
      <c r="L950" t="s">
        <v>128</v>
      </c>
      <c r="M950">
        <v>4</v>
      </c>
      <c r="N950">
        <v>0</v>
      </c>
      <c r="O950">
        <v>0</v>
      </c>
      <c r="P950">
        <v>0</v>
      </c>
      <c r="Q950">
        <v>100</v>
      </c>
      <c r="R950">
        <v>10</v>
      </c>
      <c r="S950">
        <v>5</v>
      </c>
      <c r="T950">
        <v>0</v>
      </c>
      <c r="U950">
        <v>110</v>
      </c>
      <c r="V950">
        <v>4</v>
      </c>
      <c r="W950">
        <v>0</v>
      </c>
      <c r="X950">
        <v>0</v>
      </c>
      <c r="Y950">
        <v>0</v>
      </c>
      <c r="Z950">
        <v>0</v>
      </c>
      <c r="AA950">
        <v>0</v>
      </c>
      <c r="AB950">
        <v>1</v>
      </c>
      <c r="AC950">
        <v>1</v>
      </c>
      <c r="AD950">
        <v>10</v>
      </c>
      <c r="AE950">
        <v>1</v>
      </c>
      <c r="AF950">
        <v>18</v>
      </c>
      <c r="AG950">
        <v>0</v>
      </c>
      <c r="AH950">
        <v>18</v>
      </c>
      <c r="AI950">
        <v>0</v>
      </c>
      <c r="AJ950">
        <v>0</v>
      </c>
      <c r="AK950">
        <v>0</v>
      </c>
      <c r="AL950">
        <v>15</v>
      </c>
      <c r="AM950">
        <v>26</v>
      </c>
      <c r="AN950">
        <v>166</v>
      </c>
      <c r="AO950">
        <v>543</v>
      </c>
      <c r="AP950">
        <v>212</v>
      </c>
      <c r="AQ950">
        <v>34</v>
      </c>
      <c r="AR950">
        <v>0</v>
      </c>
      <c r="AS950">
        <v>0</v>
      </c>
      <c r="AT950">
        <v>6</v>
      </c>
      <c r="AU950">
        <v>0</v>
      </c>
      <c r="AV950">
        <v>35</v>
      </c>
      <c r="AW950">
        <v>12</v>
      </c>
      <c r="AX950">
        <v>0</v>
      </c>
      <c r="AY950">
        <v>0</v>
      </c>
      <c r="AZ950">
        <v>11</v>
      </c>
      <c r="BA950">
        <v>22</v>
      </c>
      <c r="BB950">
        <v>20</v>
      </c>
      <c r="BC950">
        <v>0</v>
      </c>
      <c r="BD950">
        <v>157</v>
      </c>
      <c r="BE950">
        <v>0</v>
      </c>
      <c r="BF950">
        <v>75</v>
      </c>
      <c r="BG950">
        <v>98</v>
      </c>
      <c r="BH950">
        <v>1</v>
      </c>
      <c r="BI950">
        <v>0</v>
      </c>
      <c r="BJ950">
        <v>0</v>
      </c>
      <c r="BK950">
        <v>58</v>
      </c>
      <c r="BL950">
        <v>19</v>
      </c>
      <c r="BM950">
        <v>0</v>
      </c>
      <c r="BN950">
        <v>22</v>
      </c>
      <c r="BO950">
        <v>88</v>
      </c>
      <c r="BP950">
        <v>12</v>
      </c>
      <c r="BQ950">
        <v>41</v>
      </c>
      <c r="BR950">
        <v>38</v>
      </c>
      <c r="BS950">
        <v>3</v>
      </c>
      <c r="BT950">
        <v>0</v>
      </c>
      <c r="BU950">
        <v>2</v>
      </c>
      <c r="BV950">
        <v>0</v>
      </c>
      <c r="BW950">
        <v>0</v>
      </c>
      <c r="BX950">
        <v>0</v>
      </c>
      <c r="BY950">
        <v>1998</v>
      </c>
    </row>
    <row r="951" spans="1:77" hidden="1" x14ac:dyDescent="0.25">
      <c r="A951" t="str">
        <f t="shared" si="28"/>
        <v>201437 Művészeti, kulturális, sport- és vallási foglalkozásokI3 Szakiskola</v>
      </c>
      <c r="B951" t="str">
        <f t="shared" si="29"/>
        <v>201437 Művészeti, kulturális, sport- és vallási foglalkozásokI3 Szakiskola</v>
      </c>
      <c r="C951">
        <v>1989</v>
      </c>
      <c r="D951" t="s">
        <v>168</v>
      </c>
      <c r="E951" t="s">
        <v>169</v>
      </c>
      <c r="F951" s="4" t="s">
        <v>172</v>
      </c>
      <c r="G951">
        <v>0</v>
      </c>
      <c r="H951" t="s">
        <v>159</v>
      </c>
      <c r="I951">
        <v>633</v>
      </c>
      <c r="J951">
        <v>22</v>
      </c>
      <c r="K951" t="s">
        <v>89</v>
      </c>
      <c r="L951" t="s">
        <v>129</v>
      </c>
      <c r="M951">
        <v>0</v>
      </c>
      <c r="N951">
        <v>0</v>
      </c>
      <c r="O951">
        <v>0</v>
      </c>
      <c r="P951">
        <v>0</v>
      </c>
      <c r="Q951">
        <v>0</v>
      </c>
      <c r="R951">
        <v>0</v>
      </c>
      <c r="S951">
        <v>0</v>
      </c>
      <c r="T951">
        <v>0</v>
      </c>
      <c r="U951">
        <v>0</v>
      </c>
      <c r="V951">
        <v>0</v>
      </c>
      <c r="W951">
        <v>0</v>
      </c>
      <c r="X951">
        <v>0</v>
      </c>
      <c r="Y951">
        <v>0</v>
      </c>
      <c r="Z951">
        <v>0</v>
      </c>
      <c r="AA951">
        <v>0</v>
      </c>
      <c r="AB951">
        <v>0</v>
      </c>
      <c r="AC951">
        <v>0</v>
      </c>
      <c r="AD951">
        <v>0</v>
      </c>
      <c r="AE951">
        <v>0</v>
      </c>
      <c r="AF951">
        <v>0</v>
      </c>
      <c r="AG951">
        <v>0</v>
      </c>
      <c r="AH951">
        <v>0</v>
      </c>
      <c r="AI951">
        <v>0</v>
      </c>
      <c r="AJ951">
        <v>0</v>
      </c>
      <c r="AK951">
        <v>0</v>
      </c>
      <c r="AL951">
        <v>0</v>
      </c>
      <c r="AM951">
        <v>0</v>
      </c>
      <c r="AN951">
        <v>0</v>
      </c>
      <c r="AO951">
        <v>0</v>
      </c>
      <c r="AP951">
        <v>1</v>
      </c>
      <c r="AQ951">
        <v>0</v>
      </c>
      <c r="AR951">
        <v>0</v>
      </c>
      <c r="AS951">
        <v>0</v>
      </c>
      <c r="AT951">
        <v>0</v>
      </c>
      <c r="AU951">
        <v>0</v>
      </c>
      <c r="AV951">
        <v>0</v>
      </c>
      <c r="AW951">
        <v>0</v>
      </c>
      <c r="AX951">
        <v>0</v>
      </c>
      <c r="AY951">
        <v>0</v>
      </c>
      <c r="AZ951">
        <v>0</v>
      </c>
      <c r="BA951">
        <v>0</v>
      </c>
      <c r="BB951">
        <v>0</v>
      </c>
      <c r="BC951">
        <v>0</v>
      </c>
      <c r="BD951">
        <v>0</v>
      </c>
      <c r="BE951">
        <v>0</v>
      </c>
      <c r="BF951">
        <v>0</v>
      </c>
      <c r="BG951">
        <v>0</v>
      </c>
      <c r="BH951">
        <v>0</v>
      </c>
      <c r="BI951">
        <v>0</v>
      </c>
      <c r="BJ951">
        <v>85</v>
      </c>
      <c r="BK951">
        <v>6</v>
      </c>
      <c r="BL951">
        <v>0</v>
      </c>
      <c r="BM951">
        <v>0</v>
      </c>
      <c r="BN951">
        <v>0</v>
      </c>
      <c r="BO951">
        <v>4</v>
      </c>
      <c r="BP951">
        <v>1</v>
      </c>
      <c r="BQ951">
        <v>0</v>
      </c>
      <c r="BR951">
        <v>0</v>
      </c>
      <c r="BS951">
        <v>86</v>
      </c>
      <c r="BT951">
        <v>8</v>
      </c>
      <c r="BU951">
        <v>0</v>
      </c>
      <c r="BV951">
        <v>0</v>
      </c>
      <c r="BW951">
        <v>0</v>
      </c>
      <c r="BX951">
        <v>0</v>
      </c>
      <c r="BY951">
        <v>191</v>
      </c>
    </row>
    <row r="952" spans="1:77" hidden="1" x14ac:dyDescent="0.25">
      <c r="A952" t="str">
        <f t="shared" si="28"/>
        <v>201439 Egyéb ügyintézőkI3 Szakiskola</v>
      </c>
      <c r="B952" t="str">
        <f t="shared" si="29"/>
        <v>201439 Egyéb ügyintézőkI3 Szakiskola</v>
      </c>
      <c r="C952">
        <v>1990</v>
      </c>
      <c r="D952" t="s">
        <v>168</v>
      </c>
      <c r="E952" t="s">
        <v>169</v>
      </c>
      <c r="F952" s="4" t="s">
        <v>172</v>
      </c>
      <c r="G952">
        <v>0</v>
      </c>
      <c r="H952" t="s">
        <v>159</v>
      </c>
      <c r="I952">
        <v>634</v>
      </c>
      <c r="J952">
        <v>23</v>
      </c>
      <c r="K952" t="s">
        <v>90</v>
      </c>
      <c r="L952" t="s">
        <v>91</v>
      </c>
      <c r="M952">
        <v>0</v>
      </c>
      <c r="N952">
        <v>0</v>
      </c>
      <c r="O952">
        <v>0</v>
      </c>
      <c r="P952">
        <v>0</v>
      </c>
      <c r="Q952">
        <v>0</v>
      </c>
      <c r="R952">
        <v>37</v>
      </c>
      <c r="S952">
        <v>0</v>
      </c>
      <c r="T952">
        <v>17</v>
      </c>
      <c r="U952">
        <v>0</v>
      </c>
      <c r="V952">
        <v>11</v>
      </c>
      <c r="W952">
        <v>0</v>
      </c>
      <c r="X952">
        <v>0</v>
      </c>
      <c r="Y952">
        <v>0</v>
      </c>
      <c r="Z952">
        <v>1</v>
      </c>
      <c r="AA952">
        <v>0</v>
      </c>
      <c r="AB952">
        <v>0</v>
      </c>
      <c r="AC952">
        <v>1</v>
      </c>
      <c r="AD952">
        <v>0</v>
      </c>
      <c r="AE952">
        <v>7</v>
      </c>
      <c r="AF952">
        <v>18</v>
      </c>
      <c r="AG952">
        <v>0</v>
      </c>
      <c r="AH952">
        <v>0</v>
      </c>
      <c r="AI952">
        <v>0</v>
      </c>
      <c r="AJ952">
        <v>0</v>
      </c>
      <c r="AK952">
        <v>18</v>
      </c>
      <c r="AL952">
        <v>5</v>
      </c>
      <c r="AM952">
        <v>11</v>
      </c>
      <c r="AN952">
        <v>54</v>
      </c>
      <c r="AO952">
        <v>70</v>
      </c>
      <c r="AP952">
        <v>0</v>
      </c>
      <c r="AQ952">
        <v>21</v>
      </c>
      <c r="AR952">
        <v>0</v>
      </c>
      <c r="AS952">
        <v>0</v>
      </c>
      <c r="AT952">
        <v>9</v>
      </c>
      <c r="AU952">
        <v>0</v>
      </c>
      <c r="AV952">
        <v>15</v>
      </c>
      <c r="AW952">
        <v>1</v>
      </c>
      <c r="AX952">
        <v>0</v>
      </c>
      <c r="AY952">
        <v>0</v>
      </c>
      <c r="AZ952">
        <v>0</v>
      </c>
      <c r="BA952">
        <v>0</v>
      </c>
      <c r="BB952">
        <v>0</v>
      </c>
      <c r="BC952">
        <v>0</v>
      </c>
      <c r="BD952">
        <v>0</v>
      </c>
      <c r="BE952">
        <v>0</v>
      </c>
      <c r="BF952">
        <v>81</v>
      </c>
      <c r="BG952">
        <v>0</v>
      </c>
      <c r="BH952">
        <v>2</v>
      </c>
      <c r="BI952">
        <v>0</v>
      </c>
      <c r="BJ952">
        <v>0</v>
      </c>
      <c r="BK952">
        <v>0</v>
      </c>
      <c r="BL952">
        <v>227</v>
      </c>
      <c r="BM952">
        <v>0</v>
      </c>
      <c r="BN952">
        <v>0</v>
      </c>
      <c r="BO952">
        <v>242</v>
      </c>
      <c r="BP952">
        <v>24</v>
      </c>
      <c r="BQ952">
        <v>43</v>
      </c>
      <c r="BR952">
        <v>60</v>
      </c>
      <c r="BS952">
        <v>2</v>
      </c>
      <c r="BT952">
        <v>0</v>
      </c>
      <c r="BU952">
        <v>0</v>
      </c>
      <c r="BV952">
        <v>0</v>
      </c>
      <c r="BW952">
        <v>0</v>
      </c>
      <c r="BX952">
        <v>0</v>
      </c>
      <c r="BY952">
        <v>977</v>
      </c>
    </row>
    <row r="953" spans="1:77" hidden="1" x14ac:dyDescent="0.25">
      <c r="A953" t="str">
        <f t="shared" si="28"/>
        <v>201441 Irodai, ügyviteli foglalkozásokI3 Szakiskola</v>
      </c>
      <c r="B953" t="str">
        <f t="shared" si="29"/>
        <v>201441 Irodai, ügyviteli foglalkozásokI3 Szakiskola</v>
      </c>
      <c r="C953">
        <v>1991</v>
      </c>
      <c r="D953" t="s">
        <v>168</v>
      </c>
      <c r="E953" t="s">
        <v>169</v>
      </c>
      <c r="F953" s="4" t="s">
        <v>172</v>
      </c>
      <c r="G953">
        <v>0</v>
      </c>
      <c r="H953" t="s">
        <v>159</v>
      </c>
      <c r="I953">
        <v>635</v>
      </c>
      <c r="J953">
        <v>24</v>
      </c>
      <c r="K953" t="s">
        <v>92</v>
      </c>
      <c r="L953" t="s">
        <v>130</v>
      </c>
      <c r="M953">
        <v>65</v>
      </c>
      <c r="N953">
        <v>15</v>
      </c>
      <c r="O953">
        <v>8</v>
      </c>
      <c r="P953">
        <v>5</v>
      </c>
      <c r="Q953">
        <v>45</v>
      </c>
      <c r="R953">
        <v>15</v>
      </c>
      <c r="S953">
        <v>19</v>
      </c>
      <c r="T953">
        <v>5</v>
      </c>
      <c r="U953">
        <v>20</v>
      </c>
      <c r="V953">
        <v>1</v>
      </c>
      <c r="W953">
        <v>11</v>
      </c>
      <c r="X953">
        <v>0</v>
      </c>
      <c r="Y953">
        <v>9</v>
      </c>
      <c r="Z953">
        <v>10</v>
      </c>
      <c r="AA953">
        <v>0</v>
      </c>
      <c r="AB953">
        <v>73</v>
      </c>
      <c r="AC953">
        <v>108</v>
      </c>
      <c r="AD953">
        <v>0</v>
      </c>
      <c r="AE953">
        <v>17</v>
      </c>
      <c r="AF953">
        <v>11</v>
      </c>
      <c r="AG953">
        <v>0</v>
      </c>
      <c r="AH953">
        <v>8</v>
      </c>
      <c r="AI953">
        <v>11</v>
      </c>
      <c r="AJ953">
        <v>17</v>
      </c>
      <c r="AK953">
        <v>28</v>
      </c>
      <c r="AL953">
        <v>19</v>
      </c>
      <c r="AM953">
        <v>207</v>
      </c>
      <c r="AN953">
        <v>240</v>
      </c>
      <c r="AO953">
        <v>162</v>
      </c>
      <c r="AP953">
        <v>214</v>
      </c>
      <c r="AQ953">
        <v>207</v>
      </c>
      <c r="AR953">
        <v>11</v>
      </c>
      <c r="AS953">
        <v>0</v>
      </c>
      <c r="AT953">
        <v>58</v>
      </c>
      <c r="AU953">
        <v>151</v>
      </c>
      <c r="AV953">
        <v>83</v>
      </c>
      <c r="AW953">
        <v>72</v>
      </c>
      <c r="AX953">
        <v>10</v>
      </c>
      <c r="AY953">
        <v>22</v>
      </c>
      <c r="AZ953">
        <v>70</v>
      </c>
      <c r="BA953">
        <v>278</v>
      </c>
      <c r="BB953">
        <v>0</v>
      </c>
      <c r="BC953">
        <v>81</v>
      </c>
      <c r="BD953">
        <v>104</v>
      </c>
      <c r="BE953">
        <v>0</v>
      </c>
      <c r="BF953">
        <v>446</v>
      </c>
      <c r="BG953">
        <v>33</v>
      </c>
      <c r="BH953">
        <v>15</v>
      </c>
      <c r="BI953">
        <v>0</v>
      </c>
      <c r="BJ953">
        <v>90</v>
      </c>
      <c r="BK953">
        <v>0</v>
      </c>
      <c r="BL953">
        <v>23</v>
      </c>
      <c r="BM953">
        <v>24</v>
      </c>
      <c r="BN953">
        <v>101</v>
      </c>
      <c r="BO953">
        <v>463</v>
      </c>
      <c r="BP953">
        <v>101</v>
      </c>
      <c r="BQ953">
        <v>101</v>
      </c>
      <c r="BR953">
        <v>13</v>
      </c>
      <c r="BS953">
        <v>115</v>
      </c>
      <c r="BT953">
        <v>8</v>
      </c>
      <c r="BU953">
        <v>10</v>
      </c>
      <c r="BV953">
        <v>0</v>
      </c>
      <c r="BW953">
        <v>13</v>
      </c>
      <c r="BX953">
        <v>0</v>
      </c>
      <c r="BY953">
        <v>4046</v>
      </c>
    </row>
    <row r="954" spans="1:77" hidden="1" x14ac:dyDescent="0.25">
      <c r="A954" t="str">
        <f t="shared" si="28"/>
        <v>201442 Ügyfélkapcsolati foglalkozásokI3 Szakiskola</v>
      </c>
      <c r="B954" t="str">
        <f t="shared" si="29"/>
        <v>201442 Ügyfélkapcsolati foglalkozásokI3 Szakiskola</v>
      </c>
      <c r="C954">
        <v>1992</v>
      </c>
      <c r="D954" t="s">
        <v>168</v>
      </c>
      <c r="E954" t="s">
        <v>169</v>
      </c>
      <c r="F954" s="4" t="s">
        <v>172</v>
      </c>
      <c r="G954">
        <v>0</v>
      </c>
      <c r="H954" t="s">
        <v>159</v>
      </c>
      <c r="I954">
        <v>636</v>
      </c>
      <c r="J954">
        <v>25</v>
      </c>
      <c r="K954" t="s">
        <v>93</v>
      </c>
      <c r="L954" t="s">
        <v>131</v>
      </c>
      <c r="M954">
        <v>0</v>
      </c>
      <c r="N954">
        <v>11</v>
      </c>
      <c r="O954">
        <v>0</v>
      </c>
      <c r="P954">
        <v>0</v>
      </c>
      <c r="Q954">
        <v>0</v>
      </c>
      <c r="R954">
        <v>0</v>
      </c>
      <c r="S954">
        <v>0</v>
      </c>
      <c r="T954">
        <v>0</v>
      </c>
      <c r="U954">
        <v>0</v>
      </c>
      <c r="V954">
        <v>0</v>
      </c>
      <c r="W954">
        <v>0</v>
      </c>
      <c r="X954">
        <v>0</v>
      </c>
      <c r="Y954">
        <v>0</v>
      </c>
      <c r="Z954">
        <v>0</v>
      </c>
      <c r="AA954">
        <v>0</v>
      </c>
      <c r="AB954">
        <v>0</v>
      </c>
      <c r="AC954">
        <v>0</v>
      </c>
      <c r="AD954">
        <v>0</v>
      </c>
      <c r="AE954">
        <v>0</v>
      </c>
      <c r="AF954">
        <v>0</v>
      </c>
      <c r="AG954">
        <v>0</v>
      </c>
      <c r="AH954">
        <v>0</v>
      </c>
      <c r="AI954">
        <v>0</v>
      </c>
      <c r="AJ954">
        <v>0</v>
      </c>
      <c r="AK954">
        <v>14</v>
      </c>
      <c r="AL954">
        <v>0</v>
      </c>
      <c r="AM954">
        <v>0</v>
      </c>
      <c r="AN954">
        <v>37</v>
      </c>
      <c r="AO954">
        <v>10</v>
      </c>
      <c r="AP954">
        <v>30</v>
      </c>
      <c r="AQ954">
        <v>0</v>
      </c>
      <c r="AR954">
        <v>0</v>
      </c>
      <c r="AS954">
        <v>0</v>
      </c>
      <c r="AT954">
        <v>11</v>
      </c>
      <c r="AU954">
        <v>0</v>
      </c>
      <c r="AV954">
        <v>123</v>
      </c>
      <c r="AW954">
        <v>15</v>
      </c>
      <c r="AX954">
        <v>0</v>
      </c>
      <c r="AY954">
        <v>0</v>
      </c>
      <c r="AZ954">
        <v>27</v>
      </c>
      <c r="BA954">
        <v>65</v>
      </c>
      <c r="BB954">
        <v>5</v>
      </c>
      <c r="BC954">
        <v>10</v>
      </c>
      <c r="BD954">
        <v>66</v>
      </c>
      <c r="BE954">
        <v>0</v>
      </c>
      <c r="BF954">
        <v>65</v>
      </c>
      <c r="BG954">
        <v>0</v>
      </c>
      <c r="BH954">
        <v>0</v>
      </c>
      <c r="BI954">
        <v>0</v>
      </c>
      <c r="BJ954">
        <v>0</v>
      </c>
      <c r="BK954">
        <v>0</v>
      </c>
      <c r="BL954">
        <v>0</v>
      </c>
      <c r="BM954">
        <v>88</v>
      </c>
      <c r="BN954">
        <v>41</v>
      </c>
      <c r="BO954">
        <v>21</v>
      </c>
      <c r="BP954">
        <v>1</v>
      </c>
      <c r="BQ954">
        <v>90</v>
      </c>
      <c r="BR954">
        <v>2</v>
      </c>
      <c r="BS954">
        <v>43</v>
      </c>
      <c r="BT954">
        <v>0</v>
      </c>
      <c r="BU954">
        <v>2</v>
      </c>
      <c r="BV954">
        <v>0</v>
      </c>
      <c r="BW954">
        <v>19</v>
      </c>
      <c r="BX954">
        <v>0</v>
      </c>
      <c r="BY954">
        <v>796</v>
      </c>
    </row>
    <row r="955" spans="1:77" hidden="1" x14ac:dyDescent="0.25">
      <c r="A955" t="str">
        <f t="shared" si="28"/>
        <v>201451 Kereskedelmi és vendéglátó-ipari foglalkozásokI3 Szakiskola</v>
      </c>
      <c r="B955" t="str">
        <f t="shared" si="29"/>
        <v>201451 Kereskedelmi és vendéglátó-ipari foglalkozásokI3 Szakiskola</v>
      </c>
      <c r="C955">
        <v>1993</v>
      </c>
      <c r="D955" t="s">
        <v>168</v>
      </c>
      <c r="E955" t="s">
        <v>169</v>
      </c>
      <c r="F955" s="4" t="s">
        <v>172</v>
      </c>
      <c r="G955">
        <v>0</v>
      </c>
      <c r="H955" t="s">
        <v>159</v>
      </c>
      <c r="I955">
        <v>637</v>
      </c>
      <c r="J955">
        <v>26</v>
      </c>
      <c r="K955" t="s">
        <v>94</v>
      </c>
      <c r="L955" t="s">
        <v>132</v>
      </c>
      <c r="M955">
        <v>69</v>
      </c>
      <c r="N955">
        <v>60</v>
      </c>
      <c r="O955">
        <v>9</v>
      </c>
      <c r="P955">
        <v>0</v>
      </c>
      <c r="Q955">
        <v>619</v>
      </c>
      <c r="R955">
        <v>41</v>
      </c>
      <c r="S955">
        <v>0</v>
      </c>
      <c r="T955">
        <v>0</v>
      </c>
      <c r="U955">
        <v>127</v>
      </c>
      <c r="V955">
        <v>0</v>
      </c>
      <c r="W955">
        <v>0</v>
      </c>
      <c r="X955">
        <v>0</v>
      </c>
      <c r="Y955">
        <v>0</v>
      </c>
      <c r="Z955">
        <v>17</v>
      </c>
      <c r="AA955">
        <v>0</v>
      </c>
      <c r="AB955">
        <v>0</v>
      </c>
      <c r="AC955">
        <v>39</v>
      </c>
      <c r="AD955">
        <v>0</v>
      </c>
      <c r="AE955">
        <v>26</v>
      </c>
      <c r="AF955">
        <v>0</v>
      </c>
      <c r="AG955">
        <v>0</v>
      </c>
      <c r="AH955">
        <v>100</v>
      </c>
      <c r="AI955">
        <v>56</v>
      </c>
      <c r="AJ955">
        <v>0</v>
      </c>
      <c r="AK955">
        <v>0</v>
      </c>
      <c r="AL955">
        <v>0</v>
      </c>
      <c r="AM955">
        <v>241</v>
      </c>
      <c r="AN955">
        <v>1053</v>
      </c>
      <c r="AO955">
        <v>1945</v>
      </c>
      <c r="AP955">
        <v>13420</v>
      </c>
      <c r="AQ955">
        <v>0</v>
      </c>
      <c r="AR955">
        <v>27</v>
      </c>
      <c r="AS955">
        <v>0</v>
      </c>
      <c r="AT955">
        <v>18</v>
      </c>
      <c r="AU955">
        <v>0</v>
      </c>
      <c r="AV955">
        <v>5135</v>
      </c>
      <c r="AW955">
        <v>63</v>
      </c>
      <c r="AX955">
        <v>0</v>
      </c>
      <c r="AY955">
        <v>41</v>
      </c>
      <c r="AZ955">
        <v>0</v>
      </c>
      <c r="BA955">
        <v>103</v>
      </c>
      <c r="BB955">
        <v>0</v>
      </c>
      <c r="BC955">
        <v>37</v>
      </c>
      <c r="BD955">
        <v>255</v>
      </c>
      <c r="BE955">
        <v>0</v>
      </c>
      <c r="BF955">
        <v>14</v>
      </c>
      <c r="BG955">
        <v>0</v>
      </c>
      <c r="BH955">
        <v>0</v>
      </c>
      <c r="BI955">
        <v>0</v>
      </c>
      <c r="BJ955">
        <v>227</v>
      </c>
      <c r="BK955">
        <v>66</v>
      </c>
      <c r="BL955">
        <v>43</v>
      </c>
      <c r="BM955">
        <v>0</v>
      </c>
      <c r="BN955">
        <v>21</v>
      </c>
      <c r="BO955">
        <v>209</v>
      </c>
      <c r="BP955">
        <v>71</v>
      </c>
      <c r="BQ955">
        <v>81</v>
      </c>
      <c r="BR955">
        <v>215</v>
      </c>
      <c r="BS955">
        <v>142</v>
      </c>
      <c r="BT955">
        <v>32</v>
      </c>
      <c r="BU955">
        <v>2</v>
      </c>
      <c r="BV955">
        <v>67</v>
      </c>
      <c r="BW955">
        <v>31</v>
      </c>
      <c r="BX955">
        <v>0</v>
      </c>
      <c r="BY955">
        <v>24722</v>
      </c>
    </row>
    <row r="956" spans="1:77" hidden="1" x14ac:dyDescent="0.25">
      <c r="A956" t="str">
        <f t="shared" si="28"/>
        <v>201452 Szolgáltatási foglalkozásokI3 Szakiskola</v>
      </c>
      <c r="B956" t="str">
        <f t="shared" si="29"/>
        <v>201452 Szolgáltatási foglalkozásokI3 Szakiskola</v>
      </c>
      <c r="C956">
        <v>1994</v>
      </c>
      <c r="D956" t="s">
        <v>168</v>
      </c>
      <c r="E956" t="s">
        <v>169</v>
      </c>
      <c r="F956" s="4" t="s">
        <v>172</v>
      </c>
      <c r="G956">
        <v>0</v>
      </c>
      <c r="H956" t="s">
        <v>159</v>
      </c>
      <c r="I956">
        <v>638</v>
      </c>
      <c r="J956">
        <v>27</v>
      </c>
      <c r="K956" t="s">
        <v>95</v>
      </c>
      <c r="L956" t="s">
        <v>133</v>
      </c>
      <c r="M956">
        <v>0</v>
      </c>
      <c r="N956">
        <v>0</v>
      </c>
      <c r="O956">
        <v>23</v>
      </c>
      <c r="P956">
        <v>0</v>
      </c>
      <c r="Q956">
        <v>42</v>
      </c>
      <c r="R956">
        <v>0</v>
      </c>
      <c r="S956">
        <v>0</v>
      </c>
      <c r="T956">
        <v>0</v>
      </c>
      <c r="U956">
        <v>0</v>
      </c>
      <c r="V956">
        <v>0</v>
      </c>
      <c r="W956">
        <v>2</v>
      </c>
      <c r="X956">
        <v>0</v>
      </c>
      <c r="Y956">
        <v>0</v>
      </c>
      <c r="Z956">
        <v>0</v>
      </c>
      <c r="AA956">
        <v>0</v>
      </c>
      <c r="AB956">
        <v>0</v>
      </c>
      <c r="AC956">
        <v>12</v>
      </c>
      <c r="AD956">
        <v>0</v>
      </c>
      <c r="AE956">
        <v>0</v>
      </c>
      <c r="AF956">
        <v>2</v>
      </c>
      <c r="AG956">
        <v>113</v>
      </c>
      <c r="AH956">
        <v>0</v>
      </c>
      <c r="AI956">
        <v>50</v>
      </c>
      <c r="AJ956">
        <v>0</v>
      </c>
      <c r="AK956">
        <v>28</v>
      </c>
      <c r="AL956">
        <v>3</v>
      </c>
      <c r="AM956">
        <v>50</v>
      </c>
      <c r="AN956">
        <v>59</v>
      </c>
      <c r="AO956">
        <v>13</v>
      </c>
      <c r="AP956">
        <v>182</v>
      </c>
      <c r="AQ956">
        <v>51</v>
      </c>
      <c r="AR956">
        <v>0</v>
      </c>
      <c r="AS956">
        <v>0</v>
      </c>
      <c r="AT956">
        <v>0</v>
      </c>
      <c r="AU956">
        <v>0</v>
      </c>
      <c r="AV956">
        <v>121</v>
      </c>
      <c r="AW956">
        <v>39</v>
      </c>
      <c r="AX956">
        <v>0</v>
      </c>
      <c r="AY956">
        <v>0</v>
      </c>
      <c r="AZ956">
        <v>0</v>
      </c>
      <c r="BA956">
        <v>439</v>
      </c>
      <c r="BB956">
        <v>0</v>
      </c>
      <c r="BC956">
        <v>36</v>
      </c>
      <c r="BD956">
        <v>65</v>
      </c>
      <c r="BE956">
        <v>0</v>
      </c>
      <c r="BF956">
        <v>60</v>
      </c>
      <c r="BG956">
        <v>0</v>
      </c>
      <c r="BH956">
        <v>0</v>
      </c>
      <c r="BI956">
        <v>0</v>
      </c>
      <c r="BJ956">
        <v>0</v>
      </c>
      <c r="BK956">
        <v>0</v>
      </c>
      <c r="BL956">
        <v>0</v>
      </c>
      <c r="BM956">
        <v>0</v>
      </c>
      <c r="BN956">
        <v>571</v>
      </c>
      <c r="BO956">
        <v>613</v>
      </c>
      <c r="BP956">
        <v>1281</v>
      </c>
      <c r="BQ956">
        <v>651</v>
      </c>
      <c r="BR956">
        <v>549</v>
      </c>
      <c r="BS956">
        <v>66</v>
      </c>
      <c r="BT956">
        <v>31</v>
      </c>
      <c r="BU956">
        <v>5</v>
      </c>
      <c r="BV956">
        <v>59</v>
      </c>
      <c r="BW956">
        <v>495</v>
      </c>
      <c r="BX956">
        <v>0</v>
      </c>
      <c r="BY956">
        <v>5711</v>
      </c>
    </row>
    <row r="957" spans="1:77" hidden="1" x14ac:dyDescent="0.25">
      <c r="A957" t="str">
        <f t="shared" si="28"/>
        <v>201461 Mezőgazdasági foglalkozásokI3 Szakiskola</v>
      </c>
      <c r="B957" t="str">
        <f t="shared" si="29"/>
        <v>201461 Mezőgazdasági foglalkozásokI3 Szakiskola</v>
      </c>
      <c r="C957">
        <v>1995</v>
      </c>
      <c r="D957" t="s">
        <v>168</v>
      </c>
      <c r="E957" t="s">
        <v>169</v>
      </c>
      <c r="F957" s="4" t="s">
        <v>172</v>
      </c>
      <c r="G957">
        <v>0</v>
      </c>
      <c r="H957" t="s">
        <v>159</v>
      </c>
      <c r="I957">
        <v>639</v>
      </c>
      <c r="J957">
        <v>28</v>
      </c>
      <c r="K957" t="s">
        <v>96</v>
      </c>
      <c r="L957" t="s">
        <v>97</v>
      </c>
      <c r="M957">
        <v>1115</v>
      </c>
      <c r="N957">
        <v>0</v>
      </c>
      <c r="O957">
        <v>0</v>
      </c>
      <c r="P957">
        <v>0</v>
      </c>
      <c r="Q957">
        <v>119</v>
      </c>
      <c r="R957">
        <v>0</v>
      </c>
      <c r="S957">
        <v>0</v>
      </c>
      <c r="T957">
        <v>0</v>
      </c>
      <c r="U957">
        <v>0</v>
      </c>
      <c r="V957">
        <v>0</v>
      </c>
      <c r="W957">
        <v>0</v>
      </c>
      <c r="X957">
        <v>0</v>
      </c>
      <c r="Y957">
        <v>0</v>
      </c>
      <c r="Z957">
        <v>0</v>
      </c>
      <c r="AA957">
        <v>0</v>
      </c>
      <c r="AB957">
        <v>0</v>
      </c>
      <c r="AC957">
        <v>0</v>
      </c>
      <c r="AD957">
        <v>0</v>
      </c>
      <c r="AE957">
        <v>0</v>
      </c>
      <c r="AF957">
        <v>1</v>
      </c>
      <c r="AG957">
        <v>0</v>
      </c>
      <c r="AH957">
        <v>0</v>
      </c>
      <c r="AI957">
        <v>0</v>
      </c>
      <c r="AJ957">
        <v>0</v>
      </c>
      <c r="AK957">
        <v>0</v>
      </c>
      <c r="AL957">
        <v>0</v>
      </c>
      <c r="AM957">
        <v>7</v>
      </c>
      <c r="AN957">
        <v>0</v>
      </c>
      <c r="AO957">
        <v>18</v>
      </c>
      <c r="AP957">
        <v>0</v>
      </c>
      <c r="AQ957">
        <v>0</v>
      </c>
      <c r="AR957">
        <v>0</v>
      </c>
      <c r="AS957">
        <v>0</v>
      </c>
      <c r="AT957">
        <v>24</v>
      </c>
      <c r="AU957">
        <v>0</v>
      </c>
      <c r="AV957">
        <v>30</v>
      </c>
      <c r="AW957">
        <v>0</v>
      </c>
      <c r="AX957">
        <v>0</v>
      </c>
      <c r="AY957">
        <v>0</v>
      </c>
      <c r="AZ957">
        <v>0</v>
      </c>
      <c r="BA957">
        <v>0</v>
      </c>
      <c r="BB957">
        <v>0</v>
      </c>
      <c r="BC957">
        <v>0</v>
      </c>
      <c r="BD957">
        <v>24</v>
      </c>
      <c r="BE957">
        <v>0</v>
      </c>
      <c r="BF957">
        <v>0</v>
      </c>
      <c r="BG957">
        <v>0</v>
      </c>
      <c r="BH957">
        <v>5</v>
      </c>
      <c r="BI957">
        <v>0</v>
      </c>
      <c r="BJ957">
        <v>0</v>
      </c>
      <c r="BK957">
        <v>0</v>
      </c>
      <c r="BL957">
        <v>0</v>
      </c>
      <c r="BM957">
        <v>0</v>
      </c>
      <c r="BN957">
        <v>47</v>
      </c>
      <c r="BO957">
        <v>193</v>
      </c>
      <c r="BP957">
        <v>29</v>
      </c>
      <c r="BQ957">
        <v>6</v>
      </c>
      <c r="BR957">
        <v>10</v>
      </c>
      <c r="BS957">
        <v>5</v>
      </c>
      <c r="BT957">
        <v>39</v>
      </c>
      <c r="BU957">
        <v>1</v>
      </c>
      <c r="BV957">
        <v>0</v>
      </c>
      <c r="BW957">
        <v>15</v>
      </c>
      <c r="BX957">
        <v>0</v>
      </c>
      <c r="BY957">
        <v>1688</v>
      </c>
    </row>
    <row r="958" spans="1:77" hidden="1" x14ac:dyDescent="0.25">
      <c r="A958" t="str">
        <f t="shared" si="28"/>
        <v>201462 Erdőgazdálkodási, vadgazdálkodási és halászati foglalkozásokI3 Szakiskola</v>
      </c>
      <c r="B958" t="str">
        <f t="shared" si="29"/>
        <v>201462 Erdőgazdálkodási, vadgazdálkodási és halászati foglalkozásokI3 Szakiskola</v>
      </c>
      <c r="C958">
        <v>1996</v>
      </c>
      <c r="D958" t="s">
        <v>168</v>
      </c>
      <c r="E958" t="s">
        <v>169</v>
      </c>
      <c r="F958" s="4" t="s">
        <v>172</v>
      </c>
      <c r="G958">
        <v>0</v>
      </c>
      <c r="H958" t="s">
        <v>159</v>
      </c>
      <c r="I958">
        <v>640</v>
      </c>
      <c r="J958">
        <v>29</v>
      </c>
      <c r="K958" t="s">
        <v>98</v>
      </c>
      <c r="L958" t="s">
        <v>134</v>
      </c>
      <c r="M958">
        <v>0</v>
      </c>
      <c r="N958">
        <v>132</v>
      </c>
      <c r="O958">
        <v>80</v>
      </c>
      <c r="P958">
        <v>0</v>
      </c>
      <c r="Q958">
        <v>6</v>
      </c>
      <c r="R958">
        <v>0</v>
      </c>
      <c r="S958">
        <v>0</v>
      </c>
      <c r="T958">
        <v>0</v>
      </c>
      <c r="U958">
        <v>0</v>
      </c>
      <c r="V958">
        <v>0</v>
      </c>
      <c r="W958">
        <v>54</v>
      </c>
      <c r="X958">
        <v>0</v>
      </c>
      <c r="Y958">
        <v>0</v>
      </c>
      <c r="Z958">
        <v>0</v>
      </c>
      <c r="AA958">
        <v>0</v>
      </c>
      <c r="AB958">
        <v>0</v>
      </c>
      <c r="AC958">
        <v>0</v>
      </c>
      <c r="AD958">
        <v>0</v>
      </c>
      <c r="AE958">
        <v>0</v>
      </c>
      <c r="AF958">
        <v>0</v>
      </c>
      <c r="AG958">
        <v>0</v>
      </c>
      <c r="AH958">
        <v>0</v>
      </c>
      <c r="AI958">
        <v>0</v>
      </c>
      <c r="AJ958">
        <v>0</v>
      </c>
      <c r="AK958">
        <v>0</v>
      </c>
      <c r="AL958">
        <v>0</v>
      </c>
      <c r="AM958">
        <v>0</v>
      </c>
      <c r="AN958">
        <v>0</v>
      </c>
      <c r="AO958">
        <v>0</v>
      </c>
      <c r="AP958">
        <v>15</v>
      </c>
      <c r="AQ958">
        <v>0</v>
      </c>
      <c r="AR958">
        <v>0</v>
      </c>
      <c r="AS958">
        <v>0</v>
      </c>
      <c r="AT958">
        <v>18</v>
      </c>
      <c r="AU958">
        <v>0</v>
      </c>
      <c r="AV958">
        <v>0</v>
      </c>
      <c r="AW958">
        <v>0</v>
      </c>
      <c r="AX958">
        <v>0</v>
      </c>
      <c r="AY958">
        <v>0</v>
      </c>
      <c r="AZ958">
        <v>0</v>
      </c>
      <c r="BA958">
        <v>0</v>
      </c>
      <c r="BB958">
        <v>0</v>
      </c>
      <c r="BC958">
        <v>0</v>
      </c>
      <c r="BD958">
        <v>0</v>
      </c>
      <c r="BE958">
        <v>0</v>
      </c>
      <c r="BF958">
        <v>0</v>
      </c>
      <c r="BG958">
        <v>0</v>
      </c>
      <c r="BH958">
        <v>0</v>
      </c>
      <c r="BI958">
        <v>0</v>
      </c>
      <c r="BJ958">
        <v>0</v>
      </c>
      <c r="BK958">
        <v>0</v>
      </c>
      <c r="BL958">
        <v>0</v>
      </c>
      <c r="BM958">
        <v>0</v>
      </c>
      <c r="BN958">
        <v>13</v>
      </c>
      <c r="BO958">
        <v>9</v>
      </c>
      <c r="BP958">
        <v>0</v>
      </c>
      <c r="BQ958">
        <v>0</v>
      </c>
      <c r="BR958">
        <v>0</v>
      </c>
      <c r="BS958">
        <v>0</v>
      </c>
      <c r="BT958">
        <v>0</v>
      </c>
      <c r="BU958">
        <v>0</v>
      </c>
      <c r="BV958">
        <v>0</v>
      </c>
      <c r="BW958">
        <v>0</v>
      </c>
      <c r="BX958">
        <v>0</v>
      </c>
      <c r="BY958">
        <v>327</v>
      </c>
    </row>
    <row r="959" spans="1:77" hidden="1" x14ac:dyDescent="0.25">
      <c r="A959" t="str">
        <f t="shared" si="28"/>
        <v>201471 Élelmiszer-ipari foglalkozásokI3 Szakiskola</v>
      </c>
      <c r="B959" t="str">
        <f t="shared" si="29"/>
        <v>201471 Élelmiszer-ipari foglalkozásokI3 Szakiskola</v>
      </c>
      <c r="C959">
        <v>1997</v>
      </c>
      <c r="D959" t="s">
        <v>168</v>
      </c>
      <c r="E959" t="s">
        <v>169</v>
      </c>
      <c r="F959" s="4" t="s">
        <v>172</v>
      </c>
      <c r="G959">
        <v>0</v>
      </c>
      <c r="H959" t="s">
        <v>159</v>
      </c>
      <c r="I959">
        <v>641</v>
      </c>
      <c r="J959">
        <v>30</v>
      </c>
      <c r="K959" t="s">
        <v>99</v>
      </c>
      <c r="L959" t="s">
        <v>135</v>
      </c>
      <c r="M959">
        <v>54</v>
      </c>
      <c r="N959">
        <v>0</v>
      </c>
      <c r="O959">
        <v>21</v>
      </c>
      <c r="P959">
        <v>0</v>
      </c>
      <c r="Q959">
        <v>695</v>
      </c>
      <c r="R959">
        <v>8</v>
      </c>
      <c r="S959">
        <v>0</v>
      </c>
      <c r="T959">
        <v>0</v>
      </c>
      <c r="U959">
        <v>0</v>
      </c>
      <c r="V959">
        <v>0</v>
      </c>
      <c r="W959">
        <v>0</v>
      </c>
      <c r="X959">
        <v>0</v>
      </c>
      <c r="Y959">
        <v>0</v>
      </c>
      <c r="Z959">
        <v>0</v>
      </c>
      <c r="AA959">
        <v>0</v>
      </c>
      <c r="AB959">
        <v>0</v>
      </c>
      <c r="AC959">
        <v>0</v>
      </c>
      <c r="AD959">
        <v>0</v>
      </c>
      <c r="AE959">
        <v>0</v>
      </c>
      <c r="AF959">
        <v>0</v>
      </c>
      <c r="AG959">
        <v>0</v>
      </c>
      <c r="AH959">
        <v>0</v>
      </c>
      <c r="AI959">
        <v>18</v>
      </c>
      <c r="AJ959">
        <v>0</v>
      </c>
      <c r="AK959">
        <v>0</v>
      </c>
      <c r="AL959">
        <v>0</v>
      </c>
      <c r="AM959">
        <v>0</v>
      </c>
      <c r="AN959">
        <v>0</v>
      </c>
      <c r="AO959">
        <v>141</v>
      </c>
      <c r="AP959">
        <v>232</v>
      </c>
      <c r="AQ959">
        <v>0</v>
      </c>
      <c r="AR959">
        <v>0</v>
      </c>
      <c r="AS959">
        <v>0</v>
      </c>
      <c r="AT959">
        <v>0</v>
      </c>
      <c r="AU959">
        <v>0</v>
      </c>
      <c r="AV959">
        <v>139</v>
      </c>
      <c r="AW959">
        <v>0</v>
      </c>
      <c r="AX959">
        <v>0</v>
      </c>
      <c r="AY959">
        <v>0</v>
      </c>
      <c r="AZ959">
        <v>0</v>
      </c>
      <c r="BA959">
        <v>0</v>
      </c>
      <c r="BB959">
        <v>0</v>
      </c>
      <c r="BC959">
        <v>0</v>
      </c>
      <c r="BD959">
        <v>0</v>
      </c>
      <c r="BE959">
        <v>0</v>
      </c>
      <c r="BF959">
        <v>12</v>
      </c>
      <c r="BG959">
        <v>0</v>
      </c>
      <c r="BH959">
        <v>0</v>
      </c>
      <c r="BI959">
        <v>0</v>
      </c>
      <c r="BJ959">
        <v>0</v>
      </c>
      <c r="BK959">
        <v>0</v>
      </c>
      <c r="BL959">
        <v>0</v>
      </c>
      <c r="BM959">
        <v>0</v>
      </c>
      <c r="BN959">
        <v>0</v>
      </c>
      <c r="BO959">
        <v>1</v>
      </c>
      <c r="BP959">
        <v>0</v>
      </c>
      <c r="BQ959">
        <v>3</v>
      </c>
      <c r="BR959">
        <v>0</v>
      </c>
      <c r="BS959">
        <v>0</v>
      </c>
      <c r="BT959">
        <v>0</v>
      </c>
      <c r="BU959">
        <v>10</v>
      </c>
      <c r="BV959">
        <v>0</v>
      </c>
      <c r="BW959">
        <v>0</v>
      </c>
      <c r="BX959">
        <v>0</v>
      </c>
      <c r="BY959">
        <v>1334</v>
      </c>
    </row>
    <row r="960" spans="1:77" hidden="1" x14ac:dyDescent="0.25">
      <c r="A960" t="str">
        <f t="shared" si="28"/>
        <v>201472 Könnyűipari foglalkozásokI3 Szakiskola</v>
      </c>
      <c r="B960" t="str">
        <f t="shared" si="29"/>
        <v>201472 Könnyűipari foglalkozásokI3 Szakiskola</v>
      </c>
      <c r="C960">
        <v>1998</v>
      </c>
      <c r="D960" t="s">
        <v>168</v>
      </c>
      <c r="E960" t="s">
        <v>169</v>
      </c>
      <c r="F960" s="4" t="s">
        <v>172</v>
      </c>
      <c r="G960">
        <v>0</v>
      </c>
      <c r="H960" t="s">
        <v>159</v>
      </c>
      <c r="I960">
        <v>642</v>
      </c>
      <c r="J960">
        <v>31</v>
      </c>
      <c r="K960" t="s">
        <v>100</v>
      </c>
      <c r="L960" t="s">
        <v>136</v>
      </c>
      <c r="M960">
        <v>9</v>
      </c>
      <c r="N960">
        <v>15</v>
      </c>
      <c r="O960">
        <v>0</v>
      </c>
      <c r="P960">
        <v>0</v>
      </c>
      <c r="Q960">
        <v>43</v>
      </c>
      <c r="R960">
        <v>590</v>
      </c>
      <c r="S960">
        <v>406</v>
      </c>
      <c r="T960">
        <v>89</v>
      </c>
      <c r="U960">
        <v>365</v>
      </c>
      <c r="V960">
        <v>0</v>
      </c>
      <c r="W960">
        <v>0</v>
      </c>
      <c r="X960">
        <v>0</v>
      </c>
      <c r="Y960">
        <v>103</v>
      </c>
      <c r="Z960">
        <v>0</v>
      </c>
      <c r="AA960">
        <v>0</v>
      </c>
      <c r="AB960">
        <v>0</v>
      </c>
      <c r="AC960">
        <v>0</v>
      </c>
      <c r="AD960">
        <v>0</v>
      </c>
      <c r="AE960">
        <v>0</v>
      </c>
      <c r="AF960">
        <v>19</v>
      </c>
      <c r="AG960">
        <v>0</v>
      </c>
      <c r="AH960">
        <v>585</v>
      </c>
      <c r="AI960">
        <v>12</v>
      </c>
      <c r="AJ960">
        <v>0</v>
      </c>
      <c r="AK960">
        <v>0</v>
      </c>
      <c r="AL960">
        <v>0</v>
      </c>
      <c r="AM960">
        <v>110</v>
      </c>
      <c r="AN960">
        <v>0</v>
      </c>
      <c r="AO960">
        <v>64</v>
      </c>
      <c r="AP960">
        <v>169</v>
      </c>
      <c r="AQ960">
        <v>23</v>
      </c>
      <c r="AR960">
        <v>0</v>
      </c>
      <c r="AS960">
        <v>10</v>
      </c>
      <c r="AT960">
        <v>0</v>
      </c>
      <c r="AU960">
        <v>0</v>
      </c>
      <c r="AV960">
        <v>0</v>
      </c>
      <c r="AW960">
        <v>70</v>
      </c>
      <c r="AX960">
        <v>0</v>
      </c>
      <c r="AY960">
        <v>0</v>
      </c>
      <c r="AZ960">
        <v>0</v>
      </c>
      <c r="BA960">
        <v>0</v>
      </c>
      <c r="BB960">
        <v>0</v>
      </c>
      <c r="BC960">
        <v>0</v>
      </c>
      <c r="BD960">
        <v>18</v>
      </c>
      <c r="BE960">
        <v>0</v>
      </c>
      <c r="BF960">
        <v>0</v>
      </c>
      <c r="BG960">
        <v>0</v>
      </c>
      <c r="BH960">
        <v>0</v>
      </c>
      <c r="BI960">
        <v>20</v>
      </c>
      <c r="BJ960">
        <v>0</v>
      </c>
      <c r="BK960">
        <v>0</v>
      </c>
      <c r="BL960">
        <v>0</v>
      </c>
      <c r="BM960">
        <v>0</v>
      </c>
      <c r="BN960">
        <v>12</v>
      </c>
      <c r="BO960">
        <v>41</v>
      </c>
      <c r="BP960">
        <v>6</v>
      </c>
      <c r="BQ960">
        <v>11</v>
      </c>
      <c r="BR960">
        <v>8</v>
      </c>
      <c r="BS960">
        <v>17</v>
      </c>
      <c r="BT960">
        <v>0</v>
      </c>
      <c r="BU960">
        <v>0</v>
      </c>
      <c r="BV960">
        <v>37</v>
      </c>
      <c r="BW960">
        <v>0</v>
      </c>
      <c r="BX960">
        <v>0</v>
      </c>
      <c r="BY960">
        <v>2852</v>
      </c>
    </row>
    <row r="961" spans="1:77" hidden="1" x14ac:dyDescent="0.25">
      <c r="A961" t="str">
        <f t="shared" si="28"/>
        <v>201473 Fém- és villamosipari foglalkozásokI3 Szakiskola</v>
      </c>
      <c r="B961" t="str">
        <f t="shared" si="29"/>
        <v>201473 Fém- és villamosipari foglalkozásokI3 Szakiskola</v>
      </c>
      <c r="C961">
        <v>1999</v>
      </c>
      <c r="D961" t="s">
        <v>168</v>
      </c>
      <c r="E961" t="s">
        <v>169</v>
      </c>
      <c r="F961" s="4" t="s">
        <v>172</v>
      </c>
      <c r="G961">
        <v>0</v>
      </c>
      <c r="H961" t="s">
        <v>159</v>
      </c>
      <c r="I961">
        <v>643</v>
      </c>
      <c r="J961">
        <v>32</v>
      </c>
      <c r="K961" t="s">
        <v>101</v>
      </c>
      <c r="L961" t="s">
        <v>137</v>
      </c>
      <c r="M961">
        <v>152</v>
      </c>
      <c r="N961">
        <v>0</v>
      </c>
      <c r="O961">
        <v>0</v>
      </c>
      <c r="P961">
        <v>43</v>
      </c>
      <c r="Q961">
        <v>141</v>
      </c>
      <c r="R961">
        <v>28</v>
      </c>
      <c r="S961">
        <v>18</v>
      </c>
      <c r="T961">
        <v>25</v>
      </c>
      <c r="U961">
        <v>36</v>
      </c>
      <c r="V961">
        <v>17</v>
      </c>
      <c r="W961">
        <v>26</v>
      </c>
      <c r="X961">
        <v>0</v>
      </c>
      <c r="Y961">
        <v>65</v>
      </c>
      <c r="Z961">
        <v>41</v>
      </c>
      <c r="AA961">
        <v>55</v>
      </c>
      <c r="AB961">
        <v>814</v>
      </c>
      <c r="AC961">
        <v>174</v>
      </c>
      <c r="AD961">
        <v>316</v>
      </c>
      <c r="AE961">
        <v>403</v>
      </c>
      <c r="AF961">
        <v>658</v>
      </c>
      <c r="AG961">
        <v>54</v>
      </c>
      <c r="AH961">
        <v>87</v>
      </c>
      <c r="AI961">
        <v>368</v>
      </c>
      <c r="AJ961">
        <v>10</v>
      </c>
      <c r="AK961">
        <v>7</v>
      </c>
      <c r="AL961">
        <v>11</v>
      </c>
      <c r="AM961">
        <v>599</v>
      </c>
      <c r="AN961">
        <v>1856</v>
      </c>
      <c r="AO961">
        <v>371</v>
      </c>
      <c r="AP961">
        <v>165</v>
      </c>
      <c r="AQ961">
        <v>217</v>
      </c>
      <c r="AR961">
        <v>0</v>
      </c>
      <c r="AS961">
        <v>0</v>
      </c>
      <c r="AT961">
        <v>18</v>
      </c>
      <c r="AU961">
        <v>0</v>
      </c>
      <c r="AV961">
        <v>64</v>
      </c>
      <c r="AW961">
        <v>0</v>
      </c>
      <c r="AX961">
        <v>30</v>
      </c>
      <c r="AY961">
        <v>16</v>
      </c>
      <c r="AZ961">
        <v>0</v>
      </c>
      <c r="BA961">
        <v>0</v>
      </c>
      <c r="BB961">
        <v>0</v>
      </c>
      <c r="BC961">
        <v>18</v>
      </c>
      <c r="BD961">
        <v>36</v>
      </c>
      <c r="BE961">
        <v>0</v>
      </c>
      <c r="BF961">
        <v>12</v>
      </c>
      <c r="BG961">
        <v>344</v>
      </c>
      <c r="BH961">
        <v>4</v>
      </c>
      <c r="BI961">
        <v>0</v>
      </c>
      <c r="BJ961">
        <v>0</v>
      </c>
      <c r="BK961">
        <v>65</v>
      </c>
      <c r="BL961">
        <v>243</v>
      </c>
      <c r="BM961">
        <v>0</v>
      </c>
      <c r="BN961">
        <v>16</v>
      </c>
      <c r="BO961">
        <v>100</v>
      </c>
      <c r="BP961">
        <v>15</v>
      </c>
      <c r="BQ961">
        <v>96</v>
      </c>
      <c r="BR961">
        <v>19</v>
      </c>
      <c r="BS961">
        <v>7</v>
      </c>
      <c r="BT961">
        <v>6</v>
      </c>
      <c r="BU961">
        <v>12</v>
      </c>
      <c r="BV961">
        <v>8</v>
      </c>
      <c r="BW961">
        <v>0</v>
      </c>
      <c r="BX961">
        <v>0</v>
      </c>
      <c r="BY961">
        <v>7886</v>
      </c>
    </row>
    <row r="962" spans="1:77" hidden="1" x14ac:dyDescent="0.25">
      <c r="A962" t="str">
        <f t="shared" si="28"/>
        <v>201474 Kézműipari foglalkozásokI3 Szakiskola</v>
      </c>
      <c r="B962" t="str">
        <f t="shared" si="29"/>
        <v>201474 Kézműipari foglalkozásokI3 Szakiskola</v>
      </c>
      <c r="C962">
        <v>2000</v>
      </c>
      <c r="D962" t="s">
        <v>168</v>
      </c>
      <c r="E962" t="s">
        <v>169</v>
      </c>
      <c r="F962" s="4" t="s">
        <v>172</v>
      </c>
      <c r="G962">
        <v>0</v>
      </c>
      <c r="H962" t="s">
        <v>159</v>
      </c>
      <c r="I962">
        <v>644</v>
      </c>
      <c r="J962">
        <v>33</v>
      </c>
      <c r="K962" t="s">
        <v>102</v>
      </c>
      <c r="L962" t="s">
        <v>138</v>
      </c>
      <c r="M962">
        <v>0</v>
      </c>
      <c r="N962">
        <v>0</v>
      </c>
      <c r="O962">
        <v>0</v>
      </c>
      <c r="P962">
        <v>0</v>
      </c>
      <c r="Q962">
        <v>86</v>
      </c>
      <c r="R962">
        <v>184</v>
      </c>
      <c r="S962">
        <v>0</v>
      </c>
      <c r="T962">
        <v>0</v>
      </c>
      <c r="U962">
        <v>0</v>
      </c>
      <c r="V962">
        <v>0</v>
      </c>
      <c r="W962">
        <v>0</v>
      </c>
      <c r="X962">
        <v>0</v>
      </c>
      <c r="Y962">
        <v>0</v>
      </c>
      <c r="Z962">
        <v>35</v>
      </c>
      <c r="AA962">
        <v>0</v>
      </c>
      <c r="AB962">
        <v>0</v>
      </c>
      <c r="AC962">
        <v>43</v>
      </c>
      <c r="AD962">
        <v>0</v>
      </c>
      <c r="AE962">
        <v>0</v>
      </c>
      <c r="AF962">
        <v>0</v>
      </c>
      <c r="AG962">
        <v>0</v>
      </c>
      <c r="AH962">
        <v>146</v>
      </c>
      <c r="AI962">
        <v>36</v>
      </c>
      <c r="AJ962">
        <v>0</v>
      </c>
      <c r="AK962">
        <v>0</v>
      </c>
      <c r="AL962">
        <v>0</v>
      </c>
      <c r="AM962">
        <v>22</v>
      </c>
      <c r="AN962">
        <v>0</v>
      </c>
      <c r="AO962">
        <v>61</v>
      </c>
      <c r="AP962">
        <v>0</v>
      </c>
      <c r="AQ962">
        <v>0</v>
      </c>
      <c r="AR962">
        <v>0</v>
      </c>
      <c r="AS962">
        <v>0</v>
      </c>
      <c r="AT962">
        <v>0</v>
      </c>
      <c r="AU962">
        <v>0</v>
      </c>
      <c r="AV962">
        <v>0</v>
      </c>
      <c r="AW962">
        <v>0</v>
      </c>
      <c r="AX962">
        <v>0</v>
      </c>
      <c r="AY962">
        <v>0</v>
      </c>
      <c r="AZ962">
        <v>0</v>
      </c>
      <c r="BA962">
        <v>0</v>
      </c>
      <c r="BB962">
        <v>0</v>
      </c>
      <c r="BC962">
        <v>0</v>
      </c>
      <c r="BD962">
        <v>0</v>
      </c>
      <c r="BE962">
        <v>0</v>
      </c>
      <c r="BF962">
        <v>0</v>
      </c>
      <c r="BG962">
        <v>0</v>
      </c>
      <c r="BH962">
        <v>1</v>
      </c>
      <c r="BI962">
        <v>0</v>
      </c>
      <c r="BJ962">
        <v>38</v>
      </c>
      <c r="BK962">
        <v>0</v>
      </c>
      <c r="BL962">
        <v>0</v>
      </c>
      <c r="BM962">
        <v>0</v>
      </c>
      <c r="BN962">
        <v>0</v>
      </c>
      <c r="BO962">
        <v>4</v>
      </c>
      <c r="BP962">
        <v>0</v>
      </c>
      <c r="BQ962">
        <v>1</v>
      </c>
      <c r="BR962">
        <v>3</v>
      </c>
      <c r="BS962">
        <v>0</v>
      </c>
      <c r="BT962">
        <v>0</v>
      </c>
      <c r="BU962">
        <v>1</v>
      </c>
      <c r="BV962">
        <v>0</v>
      </c>
      <c r="BW962">
        <v>0</v>
      </c>
      <c r="BX962">
        <v>0</v>
      </c>
      <c r="BY962">
        <v>661</v>
      </c>
    </row>
    <row r="963" spans="1:77" hidden="1" x14ac:dyDescent="0.25">
      <c r="A963" t="str">
        <f t="shared" si="28"/>
        <v>201475 Építőipari foglalkozásokI3 Szakiskola</v>
      </c>
      <c r="B963" t="str">
        <f t="shared" si="29"/>
        <v>201475 Építőipari foglalkozásokI3 Szakiskola</v>
      </c>
      <c r="C963">
        <v>2001</v>
      </c>
      <c r="D963" t="s">
        <v>168</v>
      </c>
      <c r="E963" t="s">
        <v>169</v>
      </c>
      <c r="F963" s="4" t="s">
        <v>172</v>
      </c>
      <c r="G963">
        <v>0</v>
      </c>
      <c r="H963" t="s">
        <v>159</v>
      </c>
      <c r="I963">
        <v>645</v>
      </c>
      <c r="J963">
        <v>34</v>
      </c>
      <c r="K963" t="s">
        <v>103</v>
      </c>
      <c r="L963" t="s">
        <v>139</v>
      </c>
      <c r="M963">
        <v>0</v>
      </c>
      <c r="N963">
        <v>0</v>
      </c>
      <c r="O963">
        <v>0</v>
      </c>
      <c r="P963">
        <v>0</v>
      </c>
      <c r="Q963">
        <v>17</v>
      </c>
      <c r="R963">
        <v>26</v>
      </c>
      <c r="S963">
        <v>0</v>
      </c>
      <c r="T963">
        <v>0</v>
      </c>
      <c r="U963">
        <v>0</v>
      </c>
      <c r="V963">
        <v>5</v>
      </c>
      <c r="W963">
        <v>0</v>
      </c>
      <c r="X963">
        <v>0</v>
      </c>
      <c r="Y963">
        <v>18</v>
      </c>
      <c r="Z963">
        <v>108</v>
      </c>
      <c r="AA963">
        <v>30</v>
      </c>
      <c r="AB963">
        <v>50</v>
      </c>
      <c r="AC963">
        <v>23</v>
      </c>
      <c r="AD963">
        <v>36</v>
      </c>
      <c r="AE963">
        <v>40</v>
      </c>
      <c r="AF963">
        <v>22</v>
      </c>
      <c r="AG963">
        <v>0</v>
      </c>
      <c r="AH963">
        <v>13</v>
      </c>
      <c r="AI963">
        <v>99</v>
      </c>
      <c r="AJ963">
        <v>79</v>
      </c>
      <c r="AK963">
        <v>100</v>
      </c>
      <c r="AL963">
        <v>12</v>
      </c>
      <c r="AM963">
        <v>5170</v>
      </c>
      <c r="AN963">
        <v>44</v>
      </c>
      <c r="AO963">
        <v>80</v>
      </c>
      <c r="AP963">
        <v>25</v>
      </c>
      <c r="AQ963">
        <v>24</v>
      </c>
      <c r="AR963">
        <v>0</v>
      </c>
      <c r="AS963">
        <v>0</v>
      </c>
      <c r="AT963">
        <v>6</v>
      </c>
      <c r="AU963">
        <v>0</v>
      </c>
      <c r="AV963">
        <v>49</v>
      </c>
      <c r="AW963">
        <v>13</v>
      </c>
      <c r="AX963">
        <v>0</v>
      </c>
      <c r="AY963">
        <v>0</v>
      </c>
      <c r="AZ963">
        <v>0</v>
      </c>
      <c r="BA963">
        <v>0</v>
      </c>
      <c r="BB963">
        <v>0</v>
      </c>
      <c r="BC963">
        <v>0</v>
      </c>
      <c r="BD963">
        <v>271</v>
      </c>
      <c r="BE963">
        <v>0</v>
      </c>
      <c r="BF963">
        <v>0</v>
      </c>
      <c r="BG963">
        <v>7</v>
      </c>
      <c r="BH963">
        <v>1</v>
      </c>
      <c r="BI963">
        <v>20</v>
      </c>
      <c r="BJ963">
        <v>0</v>
      </c>
      <c r="BK963">
        <v>0</v>
      </c>
      <c r="BL963">
        <v>6</v>
      </c>
      <c r="BM963">
        <v>0</v>
      </c>
      <c r="BN963">
        <v>33</v>
      </c>
      <c r="BO963">
        <v>203</v>
      </c>
      <c r="BP963">
        <v>25</v>
      </c>
      <c r="BQ963">
        <v>63</v>
      </c>
      <c r="BR963">
        <v>39</v>
      </c>
      <c r="BS963">
        <v>10</v>
      </c>
      <c r="BT963">
        <v>7</v>
      </c>
      <c r="BU963">
        <v>1</v>
      </c>
      <c r="BV963">
        <v>0</v>
      </c>
      <c r="BW963">
        <v>34</v>
      </c>
      <c r="BX963">
        <v>0</v>
      </c>
      <c r="BY963">
        <v>6809</v>
      </c>
    </row>
    <row r="964" spans="1:77" hidden="1" x14ac:dyDescent="0.25">
      <c r="A964" t="str">
        <f t="shared" si="28"/>
        <v>201479 Egyéb ipari és építőipari foglalkozásokI3 Szakiskola</v>
      </c>
      <c r="B964" t="str">
        <f t="shared" si="29"/>
        <v>201479 Egyéb ipari és építőipari foglalkozásokI3 Szakiskola</v>
      </c>
      <c r="C964">
        <v>2002</v>
      </c>
      <c r="D964" t="s">
        <v>168</v>
      </c>
      <c r="E964" t="s">
        <v>169</v>
      </c>
      <c r="F964" s="4" t="s">
        <v>172</v>
      </c>
      <c r="G964">
        <v>0</v>
      </c>
      <c r="H964" t="s">
        <v>159</v>
      </c>
      <c r="I964">
        <v>646</v>
      </c>
      <c r="J964">
        <v>35</v>
      </c>
      <c r="K964" t="s">
        <v>140</v>
      </c>
      <c r="L964" t="s">
        <v>141</v>
      </c>
      <c r="M964">
        <v>0</v>
      </c>
      <c r="N964">
        <v>0</v>
      </c>
      <c r="O964">
        <v>0</v>
      </c>
      <c r="P964">
        <v>62</v>
      </c>
      <c r="Q964">
        <v>21</v>
      </c>
      <c r="R964">
        <v>19</v>
      </c>
      <c r="S964">
        <v>0</v>
      </c>
      <c r="T964">
        <v>0</v>
      </c>
      <c r="U964">
        <v>0</v>
      </c>
      <c r="V964">
        <v>1</v>
      </c>
      <c r="W964">
        <v>0</v>
      </c>
      <c r="X964">
        <v>0</v>
      </c>
      <c r="Y964">
        <v>0</v>
      </c>
      <c r="Z964">
        <v>0</v>
      </c>
      <c r="AA964">
        <v>0</v>
      </c>
      <c r="AB964">
        <v>99</v>
      </c>
      <c r="AC964">
        <v>12</v>
      </c>
      <c r="AD964">
        <v>52</v>
      </c>
      <c r="AE964">
        <v>13</v>
      </c>
      <c r="AF964">
        <v>0</v>
      </c>
      <c r="AG964">
        <v>0</v>
      </c>
      <c r="AH964">
        <v>12</v>
      </c>
      <c r="AI964">
        <v>0</v>
      </c>
      <c r="AJ964">
        <v>0</v>
      </c>
      <c r="AK964">
        <v>16</v>
      </c>
      <c r="AL964">
        <v>18</v>
      </c>
      <c r="AM964">
        <v>198</v>
      </c>
      <c r="AN964">
        <v>0</v>
      </c>
      <c r="AO964">
        <v>220</v>
      </c>
      <c r="AP964">
        <v>12</v>
      </c>
      <c r="AQ964">
        <v>0</v>
      </c>
      <c r="AR964">
        <v>0</v>
      </c>
      <c r="AS964">
        <v>0</v>
      </c>
      <c r="AT964">
        <v>96</v>
      </c>
      <c r="AU964">
        <v>0</v>
      </c>
      <c r="AV964">
        <v>0</v>
      </c>
      <c r="AW964">
        <v>14</v>
      </c>
      <c r="AX964">
        <v>0</v>
      </c>
      <c r="AY964">
        <v>0</v>
      </c>
      <c r="AZ964">
        <v>0</v>
      </c>
      <c r="BA964">
        <v>0</v>
      </c>
      <c r="BB964">
        <v>0</v>
      </c>
      <c r="BC964">
        <v>0</v>
      </c>
      <c r="BD964">
        <v>0</v>
      </c>
      <c r="BE964">
        <v>0</v>
      </c>
      <c r="BF964">
        <v>7</v>
      </c>
      <c r="BG964">
        <v>0</v>
      </c>
      <c r="BH964">
        <v>0</v>
      </c>
      <c r="BI964">
        <v>0</v>
      </c>
      <c r="BJ964">
        <v>0</v>
      </c>
      <c r="BK964">
        <v>0</v>
      </c>
      <c r="BL964">
        <v>11</v>
      </c>
      <c r="BM964">
        <v>0</v>
      </c>
      <c r="BN964">
        <v>34</v>
      </c>
      <c r="BO964">
        <v>34</v>
      </c>
      <c r="BP964">
        <v>3</v>
      </c>
      <c r="BQ964">
        <v>1</v>
      </c>
      <c r="BR964">
        <v>1</v>
      </c>
      <c r="BS964">
        <v>0</v>
      </c>
      <c r="BT964">
        <v>0</v>
      </c>
      <c r="BU964">
        <v>0</v>
      </c>
      <c r="BV964">
        <v>15</v>
      </c>
      <c r="BW964">
        <v>0</v>
      </c>
      <c r="BX964">
        <v>0</v>
      </c>
      <c r="BY964">
        <v>971</v>
      </c>
    </row>
    <row r="965" spans="1:77" hidden="1" x14ac:dyDescent="0.25">
      <c r="A965" t="str">
        <f t="shared" si="28"/>
        <v>201481 Feldolgozóipari gépek kezelőiI3 Szakiskola</v>
      </c>
      <c r="B965" t="str">
        <f t="shared" si="29"/>
        <v>201481 Feldolgozóipari gépek kezelőiI3 Szakiskola</v>
      </c>
      <c r="C965">
        <v>2003</v>
      </c>
      <c r="D965" t="s">
        <v>168</v>
      </c>
      <c r="E965" t="s">
        <v>169</v>
      </c>
      <c r="F965" s="4" t="s">
        <v>172</v>
      </c>
      <c r="G965">
        <v>0</v>
      </c>
      <c r="H965" t="s">
        <v>159</v>
      </c>
      <c r="I965">
        <v>647</v>
      </c>
      <c r="J965">
        <v>36</v>
      </c>
      <c r="K965" t="s">
        <v>104</v>
      </c>
      <c r="L965" t="s">
        <v>105</v>
      </c>
      <c r="M965">
        <v>13</v>
      </c>
      <c r="N965">
        <v>22</v>
      </c>
      <c r="O965">
        <v>0</v>
      </c>
      <c r="P965">
        <v>14</v>
      </c>
      <c r="Q965">
        <v>209</v>
      </c>
      <c r="R965">
        <v>696</v>
      </c>
      <c r="S965">
        <v>119</v>
      </c>
      <c r="T965">
        <v>123</v>
      </c>
      <c r="U965">
        <v>12</v>
      </c>
      <c r="V965">
        <v>18</v>
      </c>
      <c r="W965">
        <v>130</v>
      </c>
      <c r="X965">
        <v>84</v>
      </c>
      <c r="Y965">
        <v>495</v>
      </c>
      <c r="Z965">
        <v>321</v>
      </c>
      <c r="AA965">
        <v>262</v>
      </c>
      <c r="AB965">
        <v>253</v>
      </c>
      <c r="AC965">
        <v>105</v>
      </c>
      <c r="AD965">
        <v>62</v>
      </c>
      <c r="AE965">
        <v>317</v>
      </c>
      <c r="AF965">
        <v>593</v>
      </c>
      <c r="AG965">
        <v>123</v>
      </c>
      <c r="AH965">
        <v>236</v>
      </c>
      <c r="AI965">
        <v>0</v>
      </c>
      <c r="AJ965">
        <v>0</v>
      </c>
      <c r="AK965">
        <v>0</v>
      </c>
      <c r="AL965">
        <v>20</v>
      </c>
      <c r="AM965">
        <v>0</v>
      </c>
      <c r="AN965">
        <v>31</v>
      </c>
      <c r="AO965">
        <v>64</v>
      </c>
      <c r="AP965">
        <v>0</v>
      </c>
      <c r="AQ965">
        <v>0</v>
      </c>
      <c r="AR965">
        <v>0</v>
      </c>
      <c r="AS965">
        <v>0</v>
      </c>
      <c r="AT965">
        <v>6</v>
      </c>
      <c r="AU965">
        <v>0</v>
      </c>
      <c r="AV965">
        <v>0</v>
      </c>
      <c r="AW965">
        <v>6</v>
      </c>
      <c r="AX965">
        <v>0</v>
      </c>
      <c r="AY965">
        <v>0</v>
      </c>
      <c r="AZ965">
        <v>0</v>
      </c>
      <c r="BA965">
        <v>0</v>
      </c>
      <c r="BB965">
        <v>0</v>
      </c>
      <c r="BC965">
        <v>0</v>
      </c>
      <c r="BD965">
        <v>34</v>
      </c>
      <c r="BE965">
        <v>0</v>
      </c>
      <c r="BF965">
        <v>136</v>
      </c>
      <c r="BG965">
        <v>0</v>
      </c>
      <c r="BH965">
        <v>0</v>
      </c>
      <c r="BI965">
        <v>0</v>
      </c>
      <c r="BJ965">
        <v>42</v>
      </c>
      <c r="BK965">
        <v>0</v>
      </c>
      <c r="BL965">
        <v>818</v>
      </c>
      <c r="BM965">
        <v>0</v>
      </c>
      <c r="BN965">
        <v>2</v>
      </c>
      <c r="BO965">
        <v>1</v>
      </c>
      <c r="BP965">
        <v>0</v>
      </c>
      <c r="BQ965">
        <v>1</v>
      </c>
      <c r="BR965">
        <v>0</v>
      </c>
      <c r="BS965">
        <v>0</v>
      </c>
      <c r="BT965">
        <v>0</v>
      </c>
      <c r="BU965">
        <v>0</v>
      </c>
      <c r="BV965">
        <v>33</v>
      </c>
      <c r="BW965">
        <v>0</v>
      </c>
      <c r="BX965">
        <v>0</v>
      </c>
      <c r="BY965">
        <v>5401</v>
      </c>
    </row>
    <row r="966" spans="1:77" hidden="1" x14ac:dyDescent="0.25">
      <c r="A966" t="str">
        <f t="shared" si="28"/>
        <v>201482 ÖsszeszerelőkI3 Szakiskola</v>
      </c>
      <c r="B966" t="str">
        <f t="shared" si="29"/>
        <v>201482 ÖsszeszerelőkI3 Szakiskola</v>
      </c>
      <c r="C966">
        <v>2004</v>
      </c>
      <c r="D966" t="s">
        <v>168</v>
      </c>
      <c r="E966" t="s">
        <v>169</v>
      </c>
      <c r="F966" s="4" t="s">
        <v>172</v>
      </c>
      <c r="G966">
        <v>0</v>
      </c>
      <c r="H966" t="s">
        <v>159</v>
      </c>
      <c r="I966">
        <v>648</v>
      </c>
      <c r="J966">
        <v>37</v>
      </c>
      <c r="K966" t="s">
        <v>106</v>
      </c>
      <c r="L966" t="s">
        <v>142</v>
      </c>
      <c r="M966">
        <v>0</v>
      </c>
      <c r="N966">
        <v>0</v>
      </c>
      <c r="O966">
        <v>0</v>
      </c>
      <c r="P966">
        <v>0</v>
      </c>
      <c r="Q966">
        <v>0</v>
      </c>
      <c r="R966">
        <v>13</v>
      </c>
      <c r="S966">
        <v>0</v>
      </c>
      <c r="T966">
        <v>0</v>
      </c>
      <c r="U966">
        <v>0</v>
      </c>
      <c r="V966">
        <v>0</v>
      </c>
      <c r="W966">
        <v>0</v>
      </c>
      <c r="X966">
        <v>0</v>
      </c>
      <c r="Y966">
        <v>108</v>
      </c>
      <c r="Z966">
        <v>60</v>
      </c>
      <c r="AA966">
        <v>0</v>
      </c>
      <c r="AB966">
        <v>19</v>
      </c>
      <c r="AC966">
        <v>906</v>
      </c>
      <c r="AD966">
        <v>469</v>
      </c>
      <c r="AE966">
        <v>104</v>
      </c>
      <c r="AF966">
        <v>843</v>
      </c>
      <c r="AG966">
        <v>0</v>
      </c>
      <c r="AH966">
        <v>34</v>
      </c>
      <c r="AI966">
        <v>0</v>
      </c>
      <c r="AJ966">
        <v>0</v>
      </c>
      <c r="AK966">
        <v>0</v>
      </c>
      <c r="AL966">
        <v>0</v>
      </c>
      <c r="AM966">
        <v>73</v>
      </c>
      <c r="AN966">
        <v>0</v>
      </c>
      <c r="AO966">
        <v>16</v>
      </c>
      <c r="AP966">
        <v>0</v>
      </c>
      <c r="AQ966">
        <v>0</v>
      </c>
      <c r="AR966">
        <v>0</v>
      </c>
      <c r="AS966">
        <v>0</v>
      </c>
      <c r="AT966">
        <v>0</v>
      </c>
      <c r="AU966">
        <v>0</v>
      </c>
      <c r="AV966">
        <v>0</v>
      </c>
      <c r="AW966">
        <v>0</v>
      </c>
      <c r="AX966">
        <v>0</v>
      </c>
      <c r="AY966">
        <v>0</v>
      </c>
      <c r="AZ966">
        <v>0</v>
      </c>
      <c r="BA966">
        <v>0</v>
      </c>
      <c r="BB966">
        <v>0</v>
      </c>
      <c r="BC966">
        <v>0</v>
      </c>
      <c r="BD966">
        <v>0</v>
      </c>
      <c r="BE966">
        <v>0</v>
      </c>
      <c r="BF966">
        <v>0</v>
      </c>
      <c r="BG966">
        <v>0</v>
      </c>
      <c r="BH966">
        <v>0</v>
      </c>
      <c r="BI966">
        <v>0</v>
      </c>
      <c r="BJ966">
        <v>0</v>
      </c>
      <c r="BK966">
        <v>0</v>
      </c>
      <c r="BL966">
        <v>891</v>
      </c>
      <c r="BM966">
        <v>0</v>
      </c>
      <c r="BN966">
        <v>0</v>
      </c>
      <c r="BO966">
        <v>0</v>
      </c>
      <c r="BP966">
        <v>0</v>
      </c>
      <c r="BQ966">
        <v>0</v>
      </c>
      <c r="BR966">
        <v>0</v>
      </c>
      <c r="BS966">
        <v>0</v>
      </c>
      <c r="BT966">
        <v>0</v>
      </c>
      <c r="BU966">
        <v>0</v>
      </c>
      <c r="BV966">
        <v>0</v>
      </c>
      <c r="BW966">
        <v>0</v>
      </c>
      <c r="BX966">
        <v>0</v>
      </c>
      <c r="BY966">
        <v>3536</v>
      </c>
    </row>
    <row r="967" spans="1:77" hidden="1" x14ac:dyDescent="0.25">
      <c r="A967" t="str">
        <f t="shared" ref="A967:A1030" si="30">CONCATENATE(F967,L967,H967)</f>
        <v>201483 Helyhez kötött gépek kezelőiI3 Szakiskola</v>
      </c>
      <c r="B967" t="str">
        <f t="shared" ref="B967:B1030" si="31">CONCATENATE(F967,L967,H967)</f>
        <v>201483 Helyhez kötött gépek kezelőiI3 Szakiskola</v>
      </c>
      <c r="C967">
        <v>2005</v>
      </c>
      <c r="D967" t="s">
        <v>168</v>
      </c>
      <c r="E967" t="s">
        <v>169</v>
      </c>
      <c r="F967" s="4" t="s">
        <v>172</v>
      </c>
      <c r="G967">
        <v>0</v>
      </c>
      <c r="H967" t="s">
        <v>159</v>
      </c>
      <c r="I967">
        <v>649</v>
      </c>
      <c r="J967">
        <v>38</v>
      </c>
      <c r="K967" t="s">
        <v>107</v>
      </c>
      <c r="L967" t="s">
        <v>143</v>
      </c>
      <c r="M967">
        <v>78</v>
      </c>
      <c r="N967">
        <v>0</v>
      </c>
      <c r="O967">
        <v>0</v>
      </c>
      <c r="P967">
        <v>75</v>
      </c>
      <c r="Q967">
        <v>118</v>
      </c>
      <c r="R967">
        <v>12</v>
      </c>
      <c r="S967">
        <v>0</v>
      </c>
      <c r="T967">
        <v>0</v>
      </c>
      <c r="U967">
        <v>10</v>
      </c>
      <c r="V967">
        <v>0</v>
      </c>
      <c r="W967">
        <v>19</v>
      </c>
      <c r="X967">
        <v>17</v>
      </c>
      <c r="Y967">
        <v>39</v>
      </c>
      <c r="Z967">
        <v>0</v>
      </c>
      <c r="AA967">
        <v>0</v>
      </c>
      <c r="AB967">
        <v>80</v>
      </c>
      <c r="AC967">
        <v>0</v>
      </c>
      <c r="AD967">
        <v>0</v>
      </c>
      <c r="AE967">
        <v>0</v>
      </c>
      <c r="AF967">
        <v>22</v>
      </c>
      <c r="AG967">
        <v>0</v>
      </c>
      <c r="AH967">
        <v>27</v>
      </c>
      <c r="AI967">
        <v>0</v>
      </c>
      <c r="AJ967">
        <v>63</v>
      </c>
      <c r="AK967">
        <v>24</v>
      </c>
      <c r="AL967">
        <v>52</v>
      </c>
      <c r="AM967">
        <v>72</v>
      </c>
      <c r="AN967">
        <v>14</v>
      </c>
      <c r="AO967">
        <v>130</v>
      </c>
      <c r="AP967">
        <v>0</v>
      </c>
      <c r="AQ967">
        <v>0</v>
      </c>
      <c r="AR967">
        <v>0</v>
      </c>
      <c r="AS967">
        <v>0</v>
      </c>
      <c r="AT967">
        <v>56</v>
      </c>
      <c r="AU967">
        <v>0</v>
      </c>
      <c r="AV967">
        <v>0</v>
      </c>
      <c r="AW967">
        <v>0</v>
      </c>
      <c r="AX967">
        <v>0</v>
      </c>
      <c r="AY967">
        <v>0</v>
      </c>
      <c r="AZ967">
        <v>0</v>
      </c>
      <c r="BA967">
        <v>0</v>
      </c>
      <c r="BB967">
        <v>0</v>
      </c>
      <c r="BC967">
        <v>0</v>
      </c>
      <c r="BD967">
        <v>0</v>
      </c>
      <c r="BE967">
        <v>0</v>
      </c>
      <c r="BF967">
        <v>0</v>
      </c>
      <c r="BG967">
        <v>0</v>
      </c>
      <c r="BH967">
        <v>1</v>
      </c>
      <c r="BI967">
        <v>0</v>
      </c>
      <c r="BJ967">
        <v>0</v>
      </c>
      <c r="BK967">
        <v>0</v>
      </c>
      <c r="BL967">
        <v>105</v>
      </c>
      <c r="BM967">
        <v>0</v>
      </c>
      <c r="BN967">
        <v>0</v>
      </c>
      <c r="BO967">
        <v>54</v>
      </c>
      <c r="BP967">
        <v>24</v>
      </c>
      <c r="BQ967">
        <v>18</v>
      </c>
      <c r="BR967">
        <v>19</v>
      </c>
      <c r="BS967">
        <v>2</v>
      </c>
      <c r="BT967">
        <v>7</v>
      </c>
      <c r="BU967">
        <v>0</v>
      </c>
      <c r="BV967">
        <v>0</v>
      </c>
      <c r="BW967">
        <v>0</v>
      </c>
      <c r="BX967">
        <v>0</v>
      </c>
      <c r="BY967">
        <v>1138</v>
      </c>
    </row>
    <row r="968" spans="1:77" hidden="1" x14ac:dyDescent="0.25">
      <c r="A968" t="str">
        <f t="shared" si="30"/>
        <v>201484 Járművezetők és mobil gépek kezelőiI3 Szakiskola</v>
      </c>
      <c r="B968" t="str">
        <f t="shared" si="31"/>
        <v>201484 Járművezetők és mobil gépek kezelőiI3 Szakiskola</v>
      </c>
      <c r="C968">
        <v>2006</v>
      </c>
      <c r="D968" t="s">
        <v>168</v>
      </c>
      <c r="E968" t="s">
        <v>169</v>
      </c>
      <c r="F968" s="4" t="s">
        <v>172</v>
      </c>
      <c r="G968">
        <v>0</v>
      </c>
      <c r="H968" t="s">
        <v>159</v>
      </c>
      <c r="I968">
        <v>650</v>
      </c>
      <c r="J968">
        <v>39</v>
      </c>
      <c r="K968" t="s">
        <v>144</v>
      </c>
      <c r="L968" t="s">
        <v>145</v>
      </c>
      <c r="M968">
        <v>887</v>
      </c>
      <c r="N968">
        <v>18</v>
      </c>
      <c r="O968">
        <v>7</v>
      </c>
      <c r="P968">
        <v>144</v>
      </c>
      <c r="Q968">
        <v>406</v>
      </c>
      <c r="R968">
        <v>55</v>
      </c>
      <c r="S968">
        <v>64</v>
      </c>
      <c r="T968">
        <v>42</v>
      </c>
      <c r="U968">
        <v>6</v>
      </c>
      <c r="V968">
        <v>33</v>
      </c>
      <c r="W968">
        <v>89</v>
      </c>
      <c r="X968">
        <v>18</v>
      </c>
      <c r="Y968">
        <v>51</v>
      </c>
      <c r="Z968">
        <v>14</v>
      </c>
      <c r="AA968">
        <v>34</v>
      </c>
      <c r="AB968">
        <v>100</v>
      </c>
      <c r="AC968">
        <v>17</v>
      </c>
      <c r="AD968">
        <v>54</v>
      </c>
      <c r="AE968">
        <v>13</v>
      </c>
      <c r="AF968">
        <v>82</v>
      </c>
      <c r="AG968">
        <v>0</v>
      </c>
      <c r="AH968">
        <v>12</v>
      </c>
      <c r="AI968">
        <v>0</v>
      </c>
      <c r="AJ968">
        <v>11</v>
      </c>
      <c r="AK968">
        <v>0</v>
      </c>
      <c r="AL968">
        <v>365</v>
      </c>
      <c r="AM968">
        <v>1224</v>
      </c>
      <c r="AN968">
        <v>176</v>
      </c>
      <c r="AO968">
        <v>925</v>
      </c>
      <c r="AP968">
        <v>348</v>
      </c>
      <c r="AQ968">
        <v>5793</v>
      </c>
      <c r="AR968">
        <v>30</v>
      </c>
      <c r="AS968">
        <v>0</v>
      </c>
      <c r="AT968">
        <v>499</v>
      </c>
      <c r="AU968">
        <v>218</v>
      </c>
      <c r="AV968">
        <v>15</v>
      </c>
      <c r="AW968">
        <v>3</v>
      </c>
      <c r="AX968">
        <v>0</v>
      </c>
      <c r="AY968">
        <v>0</v>
      </c>
      <c r="AZ968">
        <v>0</v>
      </c>
      <c r="BA968">
        <v>73</v>
      </c>
      <c r="BB968">
        <v>0</v>
      </c>
      <c r="BC968">
        <v>11</v>
      </c>
      <c r="BD968">
        <v>95</v>
      </c>
      <c r="BE968">
        <v>0</v>
      </c>
      <c r="BF968">
        <v>6</v>
      </c>
      <c r="BG968">
        <v>0</v>
      </c>
      <c r="BH968">
        <v>0</v>
      </c>
      <c r="BI968">
        <v>0</v>
      </c>
      <c r="BJ968">
        <v>0</v>
      </c>
      <c r="BK968">
        <v>159</v>
      </c>
      <c r="BL968">
        <v>299</v>
      </c>
      <c r="BM968">
        <v>0</v>
      </c>
      <c r="BN968">
        <v>88</v>
      </c>
      <c r="BO968">
        <v>137</v>
      </c>
      <c r="BP968">
        <v>24</v>
      </c>
      <c r="BQ968">
        <v>221</v>
      </c>
      <c r="BR968">
        <v>42</v>
      </c>
      <c r="BS968">
        <v>2</v>
      </c>
      <c r="BT968">
        <v>0</v>
      </c>
      <c r="BU968">
        <v>0</v>
      </c>
      <c r="BV968">
        <v>0</v>
      </c>
      <c r="BW968">
        <v>66</v>
      </c>
      <c r="BX968">
        <v>0</v>
      </c>
      <c r="BY968">
        <v>12976</v>
      </c>
    </row>
    <row r="969" spans="1:77" hidden="1" x14ac:dyDescent="0.25">
      <c r="A969" t="str">
        <f t="shared" si="30"/>
        <v>201491 Takarítók és hasonló jellegű egyszerű foglalkozásokI3 Szakiskola</v>
      </c>
      <c r="B969" t="str">
        <f t="shared" si="31"/>
        <v>201491 Takarítók és hasonló jellegű egyszerű foglalkozásokI3 Szakiskola</v>
      </c>
      <c r="C969">
        <v>2007</v>
      </c>
      <c r="D969" t="s">
        <v>168</v>
      </c>
      <c r="E969" t="s">
        <v>169</v>
      </c>
      <c r="F969" s="4" t="s">
        <v>172</v>
      </c>
      <c r="G969">
        <v>0</v>
      </c>
      <c r="H969" t="s">
        <v>159</v>
      </c>
      <c r="I969">
        <v>651</v>
      </c>
      <c r="J969">
        <v>40</v>
      </c>
      <c r="K969" t="s">
        <v>108</v>
      </c>
      <c r="L969" t="s">
        <v>146</v>
      </c>
      <c r="M969">
        <v>39</v>
      </c>
      <c r="N969">
        <v>0</v>
      </c>
      <c r="O969">
        <v>2</v>
      </c>
      <c r="P969">
        <v>31</v>
      </c>
      <c r="Q969">
        <v>183</v>
      </c>
      <c r="R969">
        <v>31</v>
      </c>
      <c r="S969">
        <v>14</v>
      </c>
      <c r="T969">
        <v>16</v>
      </c>
      <c r="U969">
        <v>0</v>
      </c>
      <c r="V969">
        <v>0</v>
      </c>
      <c r="W969">
        <v>11</v>
      </c>
      <c r="X969">
        <v>0</v>
      </c>
      <c r="Y969">
        <v>63</v>
      </c>
      <c r="Z969">
        <v>8</v>
      </c>
      <c r="AA969">
        <v>1</v>
      </c>
      <c r="AB969">
        <v>56</v>
      </c>
      <c r="AC969">
        <v>0</v>
      </c>
      <c r="AD969">
        <v>11</v>
      </c>
      <c r="AE969">
        <v>4</v>
      </c>
      <c r="AF969">
        <v>17</v>
      </c>
      <c r="AG969">
        <v>22</v>
      </c>
      <c r="AH969">
        <v>0</v>
      </c>
      <c r="AI969">
        <v>18</v>
      </c>
      <c r="AJ969">
        <v>46</v>
      </c>
      <c r="AK969">
        <v>2</v>
      </c>
      <c r="AL969">
        <v>31</v>
      </c>
      <c r="AM969">
        <v>119</v>
      </c>
      <c r="AN969">
        <v>236</v>
      </c>
      <c r="AO969">
        <v>227</v>
      </c>
      <c r="AP969">
        <v>190</v>
      </c>
      <c r="AQ969">
        <v>40</v>
      </c>
      <c r="AR969">
        <v>0</v>
      </c>
      <c r="AS969">
        <v>0</v>
      </c>
      <c r="AT969">
        <v>154</v>
      </c>
      <c r="AU969">
        <v>0</v>
      </c>
      <c r="AV969">
        <v>373</v>
      </c>
      <c r="AW969">
        <v>0</v>
      </c>
      <c r="AX969">
        <v>17</v>
      </c>
      <c r="AY969">
        <v>0</v>
      </c>
      <c r="AZ969">
        <v>11</v>
      </c>
      <c r="BA969">
        <v>34</v>
      </c>
      <c r="BB969">
        <v>0</v>
      </c>
      <c r="BC969">
        <v>0</v>
      </c>
      <c r="BD969">
        <v>390</v>
      </c>
      <c r="BE969">
        <v>0</v>
      </c>
      <c r="BF969">
        <v>274</v>
      </c>
      <c r="BG969">
        <v>10</v>
      </c>
      <c r="BH969">
        <v>5</v>
      </c>
      <c r="BI969">
        <v>26</v>
      </c>
      <c r="BJ969">
        <v>0</v>
      </c>
      <c r="BK969">
        <v>13</v>
      </c>
      <c r="BL969">
        <v>338</v>
      </c>
      <c r="BM969">
        <v>0</v>
      </c>
      <c r="BN969">
        <v>916</v>
      </c>
      <c r="BO969">
        <v>1090</v>
      </c>
      <c r="BP969">
        <v>320</v>
      </c>
      <c r="BQ969">
        <v>291</v>
      </c>
      <c r="BR969">
        <v>511</v>
      </c>
      <c r="BS969">
        <v>33</v>
      </c>
      <c r="BT969">
        <v>322</v>
      </c>
      <c r="BU969">
        <v>40</v>
      </c>
      <c r="BV969">
        <v>7</v>
      </c>
      <c r="BW969">
        <v>78</v>
      </c>
      <c r="BX969">
        <v>0</v>
      </c>
      <c r="BY969">
        <v>6671</v>
      </c>
    </row>
    <row r="970" spans="1:77" hidden="1" x14ac:dyDescent="0.25">
      <c r="A970" t="str">
        <f t="shared" si="30"/>
        <v>201492 Egyszerű szolgáltatási, szállítási és hasonló foglalkozásokI3 Szakiskola</v>
      </c>
      <c r="B970" t="str">
        <f t="shared" si="31"/>
        <v>201492 Egyszerű szolgáltatási, szállítási és hasonló foglalkozásokI3 Szakiskola</v>
      </c>
      <c r="C970">
        <v>2008</v>
      </c>
      <c r="D970" t="s">
        <v>168</v>
      </c>
      <c r="E970" t="s">
        <v>169</v>
      </c>
      <c r="F970" s="4" t="s">
        <v>172</v>
      </c>
      <c r="G970">
        <v>0</v>
      </c>
      <c r="H970" t="s">
        <v>159</v>
      </c>
      <c r="I970">
        <v>652</v>
      </c>
      <c r="J970">
        <v>41</v>
      </c>
      <c r="K970" t="s">
        <v>109</v>
      </c>
      <c r="L970" t="s">
        <v>147</v>
      </c>
      <c r="M970">
        <v>224</v>
      </c>
      <c r="N970">
        <v>38</v>
      </c>
      <c r="O970">
        <v>8</v>
      </c>
      <c r="P970">
        <v>60</v>
      </c>
      <c r="Q970">
        <v>742</v>
      </c>
      <c r="R970">
        <v>113</v>
      </c>
      <c r="S970">
        <v>54</v>
      </c>
      <c r="T970">
        <v>32</v>
      </c>
      <c r="U970">
        <v>50</v>
      </c>
      <c r="V970">
        <v>2</v>
      </c>
      <c r="W970">
        <v>215</v>
      </c>
      <c r="X970">
        <v>0</v>
      </c>
      <c r="Y970">
        <v>121</v>
      </c>
      <c r="Z970">
        <v>151</v>
      </c>
      <c r="AA970">
        <v>0</v>
      </c>
      <c r="AB970">
        <v>249</v>
      </c>
      <c r="AC970">
        <v>78</v>
      </c>
      <c r="AD970">
        <v>64</v>
      </c>
      <c r="AE970">
        <v>26</v>
      </c>
      <c r="AF970">
        <v>97</v>
      </c>
      <c r="AG970">
        <v>0</v>
      </c>
      <c r="AH970">
        <v>239</v>
      </c>
      <c r="AI970">
        <v>26</v>
      </c>
      <c r="AJ970">
        <v>19</v>
      </c>
      <c r="AK970">
        <v>120</v>
      </c>
      <c r="AL970">
        <v>156</v>
      </c>
      <c r="AM970">
        <v>941</v>
      </c>
      <c r="AN970">
        <v>247</v>
      </c>
      <c r="AO970">
        <v>1664</v>
      </c>
      <c r="AP970">
        <v>854</v>
      </c>
      <c r="AQ970">
        <v>97</v>
      </c>
      <c r="AR970">
        <v>8</v>
      </c>
      <c r="AS970">
        <v>10</v>
      </c>
      <c r="AT970">
        <v>416</v>
      </c>
      <c r="AU970">
        <v>0</v>
      </c>
      <c r="AV970">
        <v>2066</v>
      </c>
      <c r="AW970">
        <v>49</v>
      </c>
      <c r="AX970">
        <v>11</v>
      </c>
      <c r="AY970">
        <v>0</v>
      </c>
      <c r="AZ970">
        <v>24</v>
      </c>
      <c r="BA970">
        <v>19</v>
      </c>
      <c r="BB970">
        <v>0</v>
      </c>
      <c r="BC970">
        <v>98</v>
      </c>
      <c r="BD970">
        <v>456</v>
      </c>
      <c r="BE970">
        <v>0</v>
      </c>
      <c r="BF970">
        <v>35</v>
      </c>
      <c r="BG970">
        <v>87</v>
      </c>
      <c r="BH970">
        <v>5</v>
      </c>
      <c r="BI970">
        <v>198</v>
      </c>
      <c r="BJ970">
        <v>15</v>
      </c>
      <c r="BK970">
        <v>20</v>
      </c>
      <c r="BL970">
        <v>696</v>
      </c>
      <c r="BM970">
        <v>54</v>
      </c>
      <c r="BN970">
        <v>765</v>
      </c>
      <c r="BO970">
        <v>2196</v>
      </c>
      <c r="BP970">
        <v>259</v>
      </c>
      <c r="BQ970">
        <v>122</v>
      </c>
      <c r="BR970">
        <v>423</v>
      </c>
      <c r="BS970">
        <v>41</v>
      </c>
      <c r="BT970">
        <v>93</v>
      </c>
      <c r="BU970">
        <v>15</v>
      </c>
      <c r="BV970">
        <v>0</v>
      </c>
      <c r="BW970">
        <v>46</v>
      </c>
      <c r="BX970">
        <v>0</v>
      </c>
      <c r="BY970">
        <v>14914</v>
      </c>
    </row>
    <row r="971" spans="1:77" hidden="1" x14ac:dyDescent="0.25">
      <c r="A971" t="str">
        <f t="shared" si="30"/>
        <v>201493 Egyszerű ipari, építőipari, mezőgazdasági foglalkozásokI3 Szakiskola</v>
      </c>
      <c r="B971" t="str">
        <f t="shared" si="31"/>
        <v>201493 Egyszerű ipari, építőipari, mezőgazdasági foglalkozásokI3 Szakiskola</v>
      </c>
      <c r="C971">
        <v>2009</v>
      </c>
      <c r="D971" t="s">
        <v>168</v>
      </c>
      <c r="E971" t="s">
        <v>169</v>
      </c>
      <c r="F971" s="4" t="s">
        <v>172</v>
      </c>
      <c r="G971">
        <v>0</v>
      </c>
      <c r="H971" t="s">
        <v>159</v>
      </c>
      <c r="I971">
        <v>653</v>
      </c>
      <c r="J971">
        <v>42</v>
      </c>
      <c r="K971" t="s">
        <v>148</v>
      </c>
      <c r="L971" t="s">
        <v>149</v>
      </c>
      <c r="M971">
        <v>524</v>
      </c>
      <c r="N971">
        <v>188</v>
      </c>
      <c r="O971">
        <v>53</v>
      </c>
      <c r="P971">
        <v>33</v>
      </c>
      <c r="Q971">
        <v>351</v>
      </c>
      <c r="R971">
        <v>151</v>
      </c>
      <c r="S971">
        <v>350</v>
      </c>
      <c r="T971">
        <v>151</v>
      </c>
      <c r="U971">
        <v>17</v>
      </c>
      <c r="V971">
        <v>1</v>
      </c>
      <c r="W971">
        <v>23</v>
      </c>
      <c r="X971">
        <v>18</v>
      </c>
      <c r="Y971">
        <v>296</v>
      </c>
      <c r="Z971">
        <v>171</v>
      </c>
      <c r="AA971">
        <v>22</v>
      </c>
      <c r="AB971">
        <v>482</v>
      </c>
      <c r="AC971">
        <v>117</v>
      </c>
      <c r="AD971">
        <v>91</v>
      </c>
      <c r="AE971">
        <v>81</v>
      </c>
      <c r="AF971">
        <v>158</v>
      </c>
      <c r="AG971">
        <v>0</v>
      </c>
      <c r="AH971">
        <v>206</v>
      </c>
      <c r="AI971">
        <v>121</v>
      </c>
      <c r="AJ971">
        <v>0</v>
      </c>
      <c r="AK971">
        <v>16</v>
      </c>
      <c r="AL971">
        <v>0</v>
      </c>
      <c r="AM971">
        <v>1772</v>
      </c>
      <c r="AN971">
        <v>102</v>
      </c>
      <c r="AO971">
        <v>486</v>
      </c>
      <c r="AP971">
        <v>192</v>
      </c>
      <c r="AQ971">
        <v>85</v>
      </c>
      <c r="AR971">
        <v>0</v>
      </c>
      <c r="AS971">
        <v>0</v>
      </c>
      <c r="AT971">
        <v>50</v>
      </c>
      <c r="AU971">
        <v>0</v>
      </c>
      <c r="AV971">
        <v>73</v>
      </c>
      <c r="AW971">
        <v>0</v>
      </c>
      <c r="AX971">
        <v>0</v>
      </c>
      <c r="AY971">
        <v>0</v>
      </c>
      <c r="AZ971">
        <v>0</v>
      </c>
      <c r="BA971">
        <v>73</v>
      </c>
      <c r="BB971">
        <v>0</v>
      </c>
      <c r="BC971">
        <v>0</v>
      </c>
      <c r="BD971">
        <v>324</v>
      </c>
      <c r="BE971">
        <v>0</v>
      </c>
      <c r="BF971">
        <v>0</v>
      </c>
      <c r="BG971">
        <v>124</v>
      </c>
      <c r="BH971">
        <v>19</v>
      </c>
      <c r="BI971">
        <v>0</v>
      </c>
      <c r="BJ971">
        <v>0</v>
      </c>
      <c r="BK971">
        <v>83</v>
      </c>
      <c r="BL971">
        <v>893</v>
      </c>
      <c r="BM971">
        <v>0</v>
      </c>
      <c r="BN971">
        <v>81</v>
      </c>
      <c r="BO971">
        <v>712</v>
      </c>
      <c r="BP971">
        <v>2</v>
      </c>
      <c r="BQ971">
        <v>3</v>
      </c>
      <c r="BR971">
        <v>116</v>
      </c>
      <c r="BS971">
        <v>19</v>
      </c>
      <c r="BT971">
        <v>0</v>
      </c>
      <c r="BU971">
        <v>0</v>
      </c>
      <c r="BV971">
        <v>0</v>
      </c>
      <c r="BW971">
        <v>46</v>
      </c>
      <c r="BX971">
        <v>0</v>
      </c>
      <c r="BY971">
        <v>8876</v>
      </c>
    </row>
    <row r="972" spans="1:77" hidden="1" x14ac:dyDescent="0.25">
      <c r="A972" t="str">
        <f t="shared" si="30"/>
        <v>201401 Fegyveres szervek felsőfokú képesítést igénylő foglalkozásaiI4 Szakmunkásképző iskola</v>
      </c>
      <c r="B972" t="str">
        <f t="shared" si="31"/>
        <v>201401 Fegyveres szervek felsőfokú képesítést igénylő foglalkozásaiI4 Szakmunkásképző iskola</v>
      </c>
      <c r="C972">
        <v>2641</v>
      </c>
      <c r="D972" t="s">
        <v>168</v>
      </c>
      <c r="E972" t="s">
        <v>169</v>
      </c>
      <c r="F972" s="4" t="s">
        <v>172</v>
      </c>
      <c r="G972">
        <v>0</v>
      </c>
      <c r="H972" t="s">
        <v>160</v>
      </c>
      <c r="I972">
        <v>612</v>
      </c>
      <c r="J972">
        <v>1</v>
      </c>
      <c r="K972" t="s">
        <v>65</v>
      </c>
      <c r="L972" t="s">
        <v>66</v>
      </c>
      <c r="M972">
        <v>0</v>
      </c>
      <c r="N972">
        <v>0</v>
      </c>
      <c r="O972">
        <v>0</v>
      </c>
      <c r="P972">
        <v>0</v>
      </c>
      <c r="Q972">
        <v>0</v>
      </c>
      <c r="R972">
        <v>0</v>
      </c>
      <c r="S972">
        <v>0</v>
      </c>
      <c r="T972">
        <v>0</v>
      </c>
      <c r="U972">
        <v>0</v>
      </c>
      <c r="V972">
        <v>0</v>
      </c>
      <c r="W972">
        <v>0</v>
      </c>
      <c r="X972">
        <v>0</v>
      </c>
      <c r="Y972">
        <v>0</v>
      </c>
      <c r="Z972">
        <v>0</v>
      </c>
      <c r="AA972">
        <v>0</v>
      </c>
      <c r="AB972">
        <v>0</v>
      </c>
      <c r="AC972">
        <v>0</v>
      </c>
      <c r="AD972">
        <v>0</v>
      </c>
      <c r="AE972">
        <v>0</v>
      </c>
      <c r="AF972">
        <v>0</v>
      </c>
      <c r="AG972">
        <v>0</v>
      </c>
      <c r="AH972">
        <v>0</v>
      </c>
      <c r="AI972">
        <v>0</v>
      </c>
      <c r="AJ972">
        <v>0</v>
      </c>
      <c r="AK972">
        <v>0</v>
      </c>
      <c r="AL972">
        <v>0</v>
      </c>
      <c r="AM972">
        <v>0</v>
      </c>
      <c r="AN972">
        <v>0</v>
      </c>
      <c r="AO972">
        <v>0</v>
      </c>
      <c r="AP972">
        <v>0</v>
      </c>
      <c r="AQ972">
        <v>0</v>
      </c>
      <c r="AR972">
        <v>0</v>
      </c>
      <c r="AS972">
        <v>0</v>
      </c>
      <c r="AT972">
        <v>0</v>
      </c>
      <c r="AU972">
        <v>0</v>
      </c>
      <c r="AV972">
        <v>0</v>
      </c>
      <c r="AW972">
        <v>0</v>
      </c>
      <c r="AX972">
        <v>0</v>
      </c>
      <c r="AY972">
        <v>0</v>
      </c>
      <c r="AZ972">
        <v>0</v>
      </c>
      <c r="BA972">
        <v>0</v>
      </c>
      <c r="BB972">
        <v>0</v>
      </c>
      <c r="BC972">
        <v>0</v>
      </c>
      <c r="BD972">
        <v>0</v>
      </c>
      <c r="BE972">
        <v>0</v>
      </c>
      <c r="BF972">
        <v>0</v>
      </c>
      <c r="BG972">
        <v>0</v>
      </c>
      <c r="BH972">
        <v>0</v>
      </c>
      <c r="BI972">
        <v>0</v>
      </c>
      <c r="BJ972">
        <v>0</v>
      </c>
      <c r="BK972">
        <v>0</v>
      </c>
      <c r="BL972">
        <v>0</v>
      </c>
      <c r="BM972">
        <v>0</v>
      </c>
      <c r="BN972">
        <v>0</v>
      </c>
      <c r="BO972">
        <v>1937</v>
      </c>
      <c r="BP972">
        <v>0</v>
      </c>
      <c r="BQ972">
        <v>0</v>
      </c>
      <c r="BR972">
        <v>0</v>
      </c>
      <c r="BS972">
        <v>0</v>
      </c>
      <c r="BT972">
        <v>0</v>
      </c>
      <c r="BU972">
        <v>0</v>
      </c>
      <c r="BV972">
        <v>0</v>
      </c>
      <c r="BW972">
        <v>0</v>
      </c>
      <c r="BX972">
        <v>0</v>
      </c>
      <c r="BY972">
        <v>1937</v>
      </c>
    </row>
    <row r="973" spans="1:77" hidden="1" x14ac:dyDescent="0.25">
      <c r="A973" t="str">
        <f t="shared" si="30"/>
        <v>201402 Fegyveres szervek középfokú képesítést igénylő foglalkozásaiI4 Szakmunkásképző iskola</v>
      </c>
      <c r="B973" t="str">
        <f t="shared" si="31"/>
        <v>201402 Fegyveres szervek középfokú képesítést igénylő foglalkozásaiI4 Szakmunkásképző iskola</v>
      </c>
      <c r="C973">
        <v>2642</v>
      </c>
      <c r="D973" t="s">
        <v>168</v>
      </c>
      <c r="E973" t="s">
        <v>169</v>
      </c>
      <c r="F973" s="4" t="s">
        <v>172</v>
      </c>
      <c r="G973">
        <v>0</v>
      </c>
      <c r="H973" t="s">
        <v>160</v>
      </c>
      <c r="I973">
        <v>613</v>
      </c>
      <c r="J973">
        <v>2</v>
      </c>
      <c r="K973" t="s">
        <v>67</v>
      </c>
      <c r="L973" t="s">
        <v>68</v>
      </c>
      <c r="M973">
        <v>0</v>
      </c>
      <c r="N973">
        <v>0</v>
      </c>
      <c r="O973">
        <v>0</v>
      </c>
      <c r="P973">
        <v>0</v>
      </c>
      <c r="Q973">
        <v>0</v>
      </c>
      <c r="R973">
        <v>0</v>
      </c>
      <c r="S973">
        <v>0</v>
      </c>
      <c r="T973">
        <v>0</v>
      </c>
      <c r="U973">
        <v>0</v>
      </c>
      <c r="V973">
        <v>0</v>
      </c>
      <c r="W973">
        <v>0</v>
      </c>
      <c r="X973">
        <v>0</v>
      </c>
      <c r="Y973">
        <v>0</v>
      </c>
      <c r="Z973">
        <v>0</v>
      </c>
      <c r="AA973">
        <v>0</v>
      </c>
      <c r="AB973">
        <v>0</v>
      </c>
      <c r="AC973">
        <v>0</v>
      </c>
      <c r="AD973">
        <v>0</v>
      </c>
      <c r="AE973">
        <v>0</v>
      </c>
      <c r="AF973">
        <v>0</v>
      </c>
      <c r="AG973">
        <v>0</v>
      </c>
      <c r="AH973">
        <v>0</v>
      </c>
      <c r="AI973">
        <v>0</v>
      </c>
      <c r="AJ973">
        <v>0</v>
      </c>
      <c r="AK973">
        <v>0</v>
      </c>
      <c r="AL973">
        <v>0</v>
      </c>
      <c r="AM973">
        <v>0</v>
      </c>
      <c r="AN973">
        <v>0</v>
      </c>
      <c r="AO973">
        <v>0</v>
      </c>
      <c r="AP973">
        <v>0</v>
      </c>
      <c r="AQ973">
        <v>0</v>
      </c>
      <c r="AR973">
        <v>0</v>
      </c>
      <c r="AS973">
        <v>0</v>
      </c>
      <c r="AT973">
        <v>0</v>
      </c>
      <c r="AU973">
        <v>0</v>
      </c>
      <c r="AV973">
        <v>0</v>
      </c>
      <c r="AW973">
        <v>0</v>
      </c>
      <c r="AX973">
        <v>0</v>
      </c>
      <c r="AY973">
        <v>0</v>
      </c>
      <c r="AZ973">
        <v>0</v>
      </c>
      <c r="BA973">
        <v>0</v>
      </c>
      <c r="BB973">
        <v>0</v>
      </c>
      <c r="BC973">
        <v>0</v>
      </c>
      <c r="BD973">
        <v>0</v>
      </c>
      <c r="BE973">
        <v>0</v>
      </c>
      <c r="BF973">
        <v>0</v>
      </c>
      <c r="BG973">
        <v>0</v>
      </c>
      <c r="BH973">
        <v>0</v>
      </c>
      <c r="BI973">
        <v>0</v>
      </c>
      <c r="BJ973">
        <v>0</v>
      </c>
      <c r="BK973">
        <v>0</v>
      </c>
      <c r="BL973">
        <v>0</v>
      </c>
      <c r="BM973">
        <v>0</v>
      </c>
      <c r="BN973">
        <v>0</v>
      </c>
      <c r="BO973">
        <v>7769</v>
      </c>
      <c r="BP973">
        <v>1</v>
      </c>
      <c r="BQ973">
        <v>0</v>
      </c>
      <c r="BR973">
        <v>0</v>
      </c>
      <c r="BS973">
        <v>0</v>
      </c>
      <c r="BT973">
        <v>0</v>
      </c>
      <c r="BU973">
        <v>0</v>
      </c>
      <c r="BV973">
        <v>0</v>
      </c>
      <c r="BW973">
        <v>0</v>
      </c>
      <c r="BX973">
        <v>0</v>
      </c>
      <c r="BY973">
        <v>7770</v>
      </c>
    </row>
    <row r="974" spans="1:77" hidden="1" x14ac:dyDescent="0.25">
      <c r="A974" t="str">
        <f t="shared" si="30"/>
        <v>201403 Fegyveres szervek középfokú képesítést nem igénylő foglalkozásaiI4 Szakmunkásképző iskola</v>
      </c>
      <c r="B974" t="str">
        <f t="shared" si="31"/>
        <v>201403 Fegyveres szervek középfokú képesítést nem igénylő foglalkozásaiI4 Szakmunkásképző iskola</v>
      </c>
      <c r="C974">
        <v>2643</v>
      </c>
      <c r="D974" t="s">
        <v>168</v>
      </c>
      <c r="E974" t="s">
        <v>169</v>
      </c>
      <c r="F974" s="4" t="s">
        <v>172</v>
      </c>
      <c r="G974">
        <v>0</v>
      </c>
      <c r="H974" t="s">
        <v>160</v>
      </c>
      <c r="I974">
        <v>614</v>
      </c>
      <c r="J974">
        <v>3</v>
      </c>
      <c r="K974" t="s">
        <v>69</v>
      </c>
      <c r="L974" t="s">
        <v>70</v>
      </c>
      <c r="M974">
        <v>0</v>
      </c>
      <c r="N974">
        <v>0</v>
      </c>
      <c r="O974">
        <v>0</v>
      </c>
      <c r="P974">
        <v>0</v>
      </c>
      <c r="Q974">
        <v>0</v>
      </c>
      <c r="R974">
        <v>0</v>
      </c>
      <c r="S974">
        <v>0</v>
      </c>
      <c r="T974">
        <v>0</v>
      </c>
      <c r="U974">
        <v>0</v>
      </c>
      <c r="V974">
        <v>0</v>
      </c>
      <c r="W974">
        <v>0</v>
      </c>
      <c r="X974">
        <v>0</v>
      </c>
      <c r="Y974">
        <v>0</v>
      </c>
      <c r="Z974">
        <v>0</v>
      </c>
      <c r="AA974">
        <v>0</v>
      </c>
      <c r="AB974">
        <v>0</v>
      </c>
      <c r="AC974">
        <v>0</v>
      </c>
      <c r="AD974">
        <v>0</v>
      </c>
      <c r="AE974">
        <v>0</v>
      </c>
      <c r="AF974">
        <v>0</v>
      </c>
      <c r="AG974">
        <v>0</v>
      </c>
      <c r="AH974">
        <v>0</v>
      </c>
      <c r="AI974">
        <v>0</v>
      </c>
      <c r="AJ974">
        <v>0</v>
      </c>
      <c r="AK974">
        <v>0</v>
      </c>
      <c r="AL974">
        <v>0</v>
      </c>
      <c r="AM974">
        <v>0</v>
      </c>
      <c r="AN974">
        <v>0</v>
      </c>
      <c r="AO974">
        <v>0</v>
      </c>
      <c r="AP974">
        <v>0</v>
      </c>
      <c r="AQ974">
        <v>0</v>
      </c>
      <c r="AR974">
        <v>0</v>
      </c>
      <c r="AS974">
        <v>0</v>
      </c>
      <c r="AT974">
        <v>0</v>
      </c>
      <c r="AU974">
        <v>0</v>
      </c>
      <c r="AV974">
        <v>0</v>
      </c>
      <c r="AW974">
        <v>0</v>
      </c>
      <c r="AX974">
        <v>0</v>
      </c>
      <c r="AY974">
        <v>0</v>
      </c>
      <c r="AZ974">
        <v>0</v>
      </c>
      <c r="BA974">
        <v>0</v>
      </c>
      <c r="BB974">
        <v>0</v>
      </c>
      <c r="BC974">
        <v>0</v>
      </c>
      <c r="BD974">
        <v>0</v>
      </c>
      <c r="BE974">
        <v>0</v>
      </c>
      <c r="BF974">
        <v>0</v>
      </c>
      <c r="BG974">
        <v>0</v>
      </c>
      <c r="BH974">
        <v>0</v>
      </c>
      <c r="BI974">
        <v>0</v>
      </c>
      <c r="BJ974">
        <v>0</v>
      </c>
      <c r="BK974">
        <v>0</v>
      </c>
      <c r="BL974">
        <v>0</v>
      </c>
      <c r="BM974">
        <v>0</v>
      </c>
      <c r="BN974">
        <v>0</v>
      </c>
      <c r="BO974">
        <v>6895</v>
      </c>
      <c r="BP974">
        <v>2</v>
      </c>
      <c r="BQ974">
        <v>0</v>
      </c>
      <c r="BR974">
        <v>0</v>
      </c>
      <c r="BS974">
        <v>0</v>
      </c>
      <c r="BT974">
        <v>0</v>
      </c>
      <c r="BU974">
        <v>0</v>
      </c>
      <c r="BV974">
        <v>0</v>
      </c>
      <c r="BW974">
        <v>0</v>
      </c>
      <c r="BX974">
        <v>0</v>
      </c>
      <c r="BY974">
        <v>6897</v>
      </c>
    </row>
    <row r="975" spans="1:77" hidden="1" x14ac:dyDescent="0.25">
      <c r="A975" t="str">
        <f t="shared" si="30"/>
        <v>201411 Törvényhozók, igazgatási és érdek-képviseleti vezetőkI4 Szakmunkásképző iskola</v>
      </c>
      <c r="B975" t="str">
        <f t="shared" si="31"/>
        <v>201411 Törvényhozók, igazgatási és érdek-képviseleti vezetőkI4 Szakmunkásképző iskola</v>
      </c>
      <c r="C975">
        <v>2644</v>
      </c>
      <c r="D975" t="s">
        <v>168</v>
      </c>
      <c r="E975" t="s">
        <v>169</v>
      </c>
      <c r="F975" s="4" t="s">
        <v>172</v>
      </c>
      <c r="G975">
        <v>0</v>
      </c>
      <c r="H975" t="s">
        <v>160</v>
      </c>
      <c r="I975">
        <v>615</v>
      </c>
      <c r="J975">
        <v>4</v>
      </c>
      <c r="K975" t="s">
        <v>71</v>
      </c>
      <c r="L975" t="s">
        <v>111</v>
      </c>
      <c r="M975">
        <v>0</v>
      </c>
      <c r="N975">
        <v>0</v>
      </c>
      <c r="O975">
        <v>0</v>
      </c>
      <c r="P975">
        <v>0</v>
      </c>
      <c r="Q975">
        <v>0</v>
      </c>
      <c r="R975">
        <v>0</v>
      </c>
      <c r="S975">
        <v>0</v>
      </c>
      <c r="T975">
        <v>0</v>
      </c>
      <c r="U975">
        <v>0</v>
      </c>
      <c r="V975">
        <v>0</v>
      </c>
      <c r="W975">
        <v>1</v>
      </c>
      <c r="X975">
        <v>0</v>
      </c>
      <c r="Y975">
        <v>0</v>
      </c>
      <c r="Z975">
        <v>0</v>
      </c>
      <c r="AA975">
        <v>0</v>
      </c>
      <c r="AB975">
        <v>0</v>
      </c>
      <c r="AC975">
        <v>0</v>
      </c>
      <c r="AD975">
        <v>0</v>
      </c>
      <c r="AE975">
        <v>0</v>
      </c>
      <c r="AF975">
        <v>0</v>
      </c>
      <c r="AG975">
        <v>0</v>
      </c>
      <c r="AH975">
        <v>0</v>
      </c>
      <c r="AI975">
        <v>0</v>
      </c>
      <c r="AJ975">
        <v>0</v>
      </c>
      <c r="AK975">
        <v>0</v>
      </c>
      <c r="AL975">
        <v>0</v>
      </c>
      <c r="AM975">
        <v>0</v>
      </c>
      <c r="AN975">
        <v>0</v>
      </c>
      <c r="AO975">
        <v>0</v>
      </c>
      <c r="AP975">
        <v>0</v>
      </c>
      <c r="AQ975">
        <v>6</v>
      </c>
      <c r="AR975">
        <v>0</v>
      </c>
      <c r="AS975">
        <v>0</v>
      </c>
      <c r="AT975">
        <v>0</v>
      </c>
      <c r="AU975">
        <v>0</v>
      </c>
      <c r="AV975">
        <v>0</v>
      </c>
      <c r="AW975">
        <v>0</v>
      </c>
      <c r="AX975">
        <v>0</v>
      </c>
      <c r="AY975">
        <v>0</v>
      </c>
      <c r="AZ975">
        <v>0</v>
      </c>
      <c r="BA975">
        <v>0</v>
      </c>
      <c r="BB975">
        <v>0</v>
      </c>
      <c r="BC975">
        <v>0</v>
      </c>
      <c r="BD975">
        <v>0</v>
      </c>
      <c r="BE975">
        <v>0</v>
      </c>
      <c r="BF975">
        <v>0</v>
      </c>
      <c r="BG975">
        <v>0</v>
      </c>
      <c r="BH975">
        <v>0</v>
      </c>
      <c r="BI975">
        <v>0</v>
      </c>
      <c r="BJ975">
        <v>0</v>
      </c>
      <c r="BK975">
        <v>0</v>
      </c>
      <c r="BL975">
        <v>0</v>
      </c>
      <c r="BM975">
        <v>0</v>
      </c>
      <c r="BN975">
        <v>0</v>
      </c>
      <c r="BO975">
        <v>121</v>
      </c>
      <c r="BP975">
        <v>1</v>
      </c>
      <c r="BQ975">
        <v>0</v>
      </c>
      <c r="BR975">
        <v>2</v>
      </c>
      <c r="BS975">
        <v>0</v>
      </c>
      <c r="BT975">
        <v>0</v>
      </c>
      <c r="BU975">
        <v>0</v>
      </c>
      <c r="BV975">
        <v>0</v>
      </c>
      <c r="BW975">
        <v>0</v>
      </c>
      <c r="BX975">
        <v>0</v>
      </c>
      <c r="BY975">
        <v>131</v>
      </c>
    </row>
    <row r="976" spans="1:77" hidden="1" x14ac:dyDescent="0.25">
      <c r="A976" t="str">
        <f t="shared" si="30"/>
        <v>201412 Gazdasági, költségvetési szervezetek vezetőiI4 Szakmunkásképző iskola</v>
      </c>
      <c r="B976" t="str">
        <f t="shared" si="31"/>
        <v>201412 Gazdasági, költségvetési szervezetek vezetőiI4 Szakmunkásképző iskola</v>
      </c>
      <c r="C976">
        <v>2645</v>
      </c>
      <c r="D976" t="s">
        <v>168</v>
      </c>
      <c r="E976" t="s">
        <v>169</v>
      </c>
      <c r="F976" s="4" t="s">
        <v>172</v>
      </c>
      <c r="G976">
        <v>0</v>
      </c>
      <c r="H976" t="s">
        <v>160</v>
      </c>
      <c r="I976">
        <v>616</v>
      </c>
      <c r="J976">
        <v>5</v>
      </c>
      <c r="K976" t="s">
        <v>72</v>
      </c>
      <c r="L976" t="s">
        <v>112</v>
      </c>
      <c r="M976">
        <v>165</v>
      </c>
      <c r="N976">
        <v>0</v>
      </c>
      <c r="O976">
        <v>15</v>
      </c>
      <c r="P976">
        <v>0</v>
      </c>
      <c r="Q976">
        <v>33</v>
      </c>
      <c r="R976">
        <v>108</v>
      </c>
      <c r="S976">
        <v>62</v>
      </c>
      <c r="T976">
        <v>0</v>
      </c>
      <c r="U976">
        <v>0</v>
      </c>
      <c r="V976">
        <v>0</v>
      </c>
      <c r="W976">
        <v>0</v>
      </c>
      <c r="X976">
        <v>0</v>
      </c>
      <c r="Y976">
        <v>0</v>
      </c>
      <c r="Z976">
        <v>35</v>
      </c>
      <c r="AA976">
        <v>0</v>
      </c>
      <c r="AB976">
        <v>57</v>
      </c>
      <c r="AC976">
        <v>0</v>
      </c>
      <c r="AD976">
        <v>13</v>
      </c>
      <c r="AE976">
        <v>22</v>
      </c>
      <c r="AF976">
        <v>0</v>
      </c>
      <c r="AG976">
        <v>0</v>
      </c>
      <c r="AH976">
        <v>79</v>
      </c>
      <c r="AI976">
        <v>0</v>
      </c>
      <c r="AJ976">
        <v>0</v>
      </c>
      <c r="AK976">
        <v>5</v>
      </c>
      <c r="AL976">
        <v>61</v>
      </c>
      <c r="AM976">
        <v>463</v>
      </c>
      <c r="AN976">
        <v>284</v>
      </c>
      <c r="AO976">
        <v>214</v>
      </c>
      <c r="AP976">
        <v>398</v>
      </c>
      <c r="AQ976">
        <v>210</v>
      </c>
      <c r="AR976">
        <v>3</v>
      </c>
      <c r="AS976">
        <v>4</v>
      </c>
      <c r="AT976">
        <v>0</v>
      </c>
      <c r="AU976">
        <v>15</v>
      </c>
      <c r="AV976">
        <v>31</v>
      </c>
      <c r="AW976">
        <v>0</v>
      </c>
      <c r="AX976">
        <v>0</v>
      </c>
      <c r="AY976">
        <v>0</v>
      </c>
      <c r="AZ976">
        <v>0</v>
      </c>
      <c r="BA976">
        <v>14</v>
      </c>
      <c r="BB976">
        <v>0</v>
      </c>
      <c r="BC976">
        <v>0</v>
      </c>
      <c r="BD976">
        <v>5</v>
      </c>
      <c r="BE976">
        <v>0</v>
      </c>
      <c r="BF976">
        <v>99</v>
      </c>
      <c r="BG976">
        <v>0</v>
      </c>
      <c r="BH976">
        <v>0</v>
      </c>
      <c r="BI976">
        <v>0</v>
      </c>
      <c r="BJ976">
        <v>15</v>
      </c>
      <c r="BK976">
        <v>0</v>
      </c>
      <c r="BL976">
        <v>5</v>
      </c>
      <c r="BM976">
        <v>35</v>
      </c>
      <c r="BN976">
        <v>43</v>
      </c>
      <c r="BO976">
        <v>5</v>
      </c>
      <c r="BP976">
        <v>0</v>
      </c>
      <c r="BQ976">
        <v>0</v>
      </c>
      <c r="BR976">
        <v>2</v>
      </c>
      <c r="BS976">
        <v>0</v>
      </c>
      <c r="BT976">
        <v>1</v>
      </c>
      <c r="BU976">
        <v>0</v>
      </c>
      <c r="BV976">
        <v>59</v>
      </c>
      <c r="BW976">
        <v>200</v>
      </c>
      <c r="BX976">
        <v>0</v>
      </c>
      <c r="BY976">
        <v>2760</v>
      </c>
    </row>
    <row r="977" spans="1:77" hidden="1" x14ac:dyDescent="0.25">
      <c r="A977" t="str">
        <f t="shared" si="30"/>
        <v>201413 Termelési és szolgáltatást nyújtó egységek vezetőiI4 Szakmunkásképző iskola</v>
      </c>
      <c r="B977" t="str">
        <f t="shared" si="31"/>
        <v>201413 Termelési és szolgáltatást nyújtó egységek vezetőiI4 Szakmunkásképző iskola</v>
      </c>
      <c r="C977">
        <v>2646</v>
      </c>
      <c r="D977" t="s">
        <v>168</v>
      </c>
      <c r="E977" t="s">
        <v>169</v>
      </c>
      <c r="F977" s="4" t="s">
        <v>172</v>
      </c>
      <c r="G977">
        <v>0</v>
      </c>
      <c r="H977" t="s">
        <v>160</v>
      </c>
      <c r="I977">
        <v>617</v>
      </c>
      <c r="J977">
        <v>6</v>
      </c>
      <c r="K977" t="s">
        <v>73</v>
      </c>
      <c r="L977" t="s">
        <v>113</v>
      </c>
      <c r="M977">
        <v>356</v>
      </c>
      <c r="N977">
        <v>30</v>
      </c>
      <c r="O977">
        <v>16</v>
      </c>
      <c r="P977">
        <v>50</v>
      </c>
      <c r="Q977">
        <v>268</v>
      </c>
      <c r="R977">
        <v>142</v>
      </c>
      <c r="S977">
        <v>53</v>
      </c>
      <c r="T977">
        <v>56</v>
      </c>
      <c r="U977">
        <v>15</v>
      </c>
      <c r="V977">
        <v>0</v>
      </c>
      <c r="W977">
        <v>28</v>
      </c>
      <c r="X977">
        <v>0</v>
      </c>
      <c r="Y977">
        <v>57</v>
      </c>
      <c r="Z977">
        <v>44</v>
      </c>
      <c r="AA977">
        <v>21</v>
      </c>
      <c r="AB977">
        <v>147</v>
      </c>
      <c r="AC977">
        <v>77</v>
      </c>
      <c r="AD977">
        <v>95</v>
      </c>
      <c r="AE977">
        <v>162</v>
      </c>
      <c r="AF977">
        <v>50</v>
      </c>
      <c r="AG977">
        <v>28</v>
      </c>
      <c r="AH977">
        <v>102</v>
      </c>
      <c r="AI977">
        <v>41</v>
      </c>
      <c r="AJ977">
        <v>20</v>
      </c>
      <c r="AK977">
        <v>22</v>
      </c>
      <c r="AL977">
        <v>90</v>
      </c>
      <c r="AM977">
        <v>758</v>
      </c>
      <c r="AN977">
        <v>405</v>
      </c>
      <c r="AO977">
        <v>882</v>
      </c>
      <c r="AP977">
        <v>3839</v>
      </c>
      <c r="AQ977">
        <v>272</v>
      </c>
      <c r="AR977">
        <v>0</v>
      </c>
      <c r="AS977">
        <v>0</v>
      </c>
      <c r="AT977">
        <v>73</v>
      </c>
      <c r="AU977">
        <v>17</v>
      </c>
      <c r="AV977">
        <v>587</v>
      </c>
      <c r="AW977">
        <v>0</v>
      </c>
      <c r="AX977">
        <v>10</v>
      </c>
      <c r="AY977">
        <v>0</v>
      </c>
      <c r="AZ977">
        <v>24</v>
      </c>
      <c r="BA977">
        <v>16</v>
      </c>
      <c r="BB977">
        <v>0</v>
      </c>
      <c r="BC977">
        <v>0</v>
      </c>
      <c r="BD977">
        <v>160</v>
      </c>
      <c r="BE977">
        <v>0</v>
      </c>
      <c r="BF977">
        <v>15</v>
      </c>
      <c r="BG977">
        <v>15</v>
      </c>
      <c r="BH977">
        <v>4</v>
      </c>
      <c r="BI977">
        <v>0</v>
      </c>
      <c r="BJ977">
        <v>0</v>
      </c>
      <c r="BK977">
        <v>0</v>
      </c>
      <c r="BL977">
        <v>0</v>
      </c>
      <c r="BM977">
        <v>0</v>
      </c>
      <c r="BN977">
        <v>145</v>
      </c>
      <c r="BO977">
        <v>52</v>
      </c>
      <c r="BP977">
        <v>27</v>
      </c>
      <c r="BQ977">
        <v>6</v>
      </c>
      <c r="BR977">
        <v>56</v>
      </c>
      <c r="BS977">
        <v>11</v>
      </c>
      <c r="BT977">
        <v>0</v>
      </c>
      <c r="BU977">
        <v>0</v>
      </c>
      <c r="BV977">
        <v>16</v>
      </c>
      <c r="BW977">
        <v>84</v>
      </c>
      <c r="BX977">
        <v>0</v>
      </c>
      <c r="BY977">
        <v>9444</v>
      </c>
    </row>
    <row r="978" spans="1:77" hidden="1" x14ac:dyDescent="0.25">
      <c r="A978" t="str">
        <f t="shared" si="30"/>
        <v>201414 Gazdasági tevékenységet segítő egységek vezetőiI4 Szakmunkásképző iskola</v>
      </c>
      <c r="B978" t="str">
        <f t="shared" si="31"/>
        <v>201414 Gazdasági tevékenységet segítő egységek vezetőiI4 Szakmunkásképző iskola</v>
      </c>
      <c r="C978">
        <v>2647</v>
      </c>
      <c r="D978" t="s">
        <v>168</v>
      </c>
      <c r="E978" t="s">
        <v>169</v>
      </c>
      <c r="F978" s="4" t="s">
        <v>172</v>
      </c>
      <c r="G978">
        <v>0</v>
      </c>
      <c r="H978" t="s">
        <v>160</v>
      </c>
      <c r="I978">
        <v>618</v>
      </c>
      <c r="J978">
        <v>7</v>
      </c>
      <c r="K978" t="s">
        <v>74</v>
      </c>
      <c r="L978" t="s">
        <v>114</v>
      </c>
      <c r="M978">
        <v>6</v>
      </c>
      <c r="N978">
        <v>0</v>
      </c>
      <c r="O978">
        <v>0</v>
      </c>
      <c r="P978">
        <v>23</v>
      </c>
      <c r="Q978">
        <v>35</v>
      </c>
      <c r="R978">
        <v>0</v>
      </c>
      <c r="S978">
        <v>16</v>
      </c>
      <c r="T978">
        <v>0</v>
      </c>
      <c r="U978">
        <v>0</v>
      </c>
      <c r="V978">
        <v>0</v>
      </c>
      <c r="W978">
        <v>0</v>
      </c>
      <c r="X978">
        <v>0</v>
      </c>
      <c r="Y978">
        <v>0</v>
      </c>
      <c r="Z978">
        <v>0</v>
      </c>
      <c r="AA978">
        <v>0</v>
      </c>
      <c r="AB978">
        <v>22</v>
      </c>
      <c r="AC978">
        <v>20</v>
      </c>
      <c r="AD978">
        <v>50</v>
      </c>
      <c r="AE978">
        <v>0</v>
      </c>
      <c r="AF978">
        <v>31</v>
      </c>
      <c r="AG978">
        <v>0</v>
      </c>
      <c r="AH978">
        <v>15</v>
      </c>
      <c r="AI978">
        <v>15</v>
      </c>
      <c r="AJ978">
        <v>0</v>
      </c>
      <c r="AK978">
        <v>1</v>
      </c>
      <c r="AL978">
        <v>15</v>
      </c>
      <c r="AM978">
        <v>109</v>
      </c>
      <c r="AN978">
        <v>42</v>
      </c>
      <c r="AO978">
        <v>51</v>
      </c>
      <c r="AP978">
        <v>93</v>
      </c>
      <c r="AQ978">
        <v>4</v>
      </c>
      <c r="AR978">
        <v>0</v>
      </c>
      <c r="AS978">
        <v>0</v>
      </c>
      <c r="AT978">
        <v>0</v>
      </c>
      <c r="AU978">
        <v>0</v>
      </c>
      <c r="AV978">
        <v>0</v>
      </c>
      <c r="AW978">
        <v>0</v>
      </c>
      <c r="AX978">
        <v>0</v>
      </c>
      <c r="AY978">
        <v>0</v>
      </c>
      <c r="AZ978">
        <v>0</v>
      </c>
      <c r="BA978">
        <v>0</v>
      </c>
      <c r="BB978">
        <v>0</v>
      </c>
      <c r="BC978">
        <v>0</v>
      </c>
      <c r="BD978">
        <v>15</v>
      </c>
      <c r="BE978">
        <v>0</v>
      </c>
      <c r="BF978">
        <v>0</v>
      </c>
      <c r="BG978">
        <v>0</v>
      </c>
      <c r="BH978">
        <v>6</v>
      </c>
      <c r="BI978">
        <v>0</v>
      </c>
      <c r="BJ978">
        <v>0</v>
      </c>
      <c r="BK978">
        <v>0</v>
      </c>
      <c r="BL978">
        <v>0</v>
      </c>
      <c r="BM978">
        <v>0</v>
      </c>
      <c r="BN978">
        <v>53</v>
      </c>
      <c r="BO978">
        <v>20</v>
      </c>
      <c r="BP978">
        <v>1</v>
      </c>
      <c r="BQ978">
        <v>0</v>
      </c>
      <c r="BR978">
        <v>7</v>
      </c>
      <c r="BS978">
        <v>7</v>
      </c>
      <c r="BT978">
        <v>0</v>
      </c>
      <c r="BU978">
        <v>0</v>
      </c>
      <c r="BV978">
        <v>0</v>
      </c>
      <c r="BW978">
        <v>0</v>
      </c>
      <c r="BX978">
        <v>0</v>
      </c>
      <c r="BY978">
        <v>657</v>
      </c>
    </row>
    <row r="979" spans="1:77" hidden="1" x14ac:dyDescent="0.25">
      <c r="A979" t="str">
        <f t="shared" si="30"/>
        <v>201421 Műszaki, informatikai és természettudományi foglalkozásokI4 Szakmunkásképző iskola</v>
      </c>
      <c r="B979" t="str">
        <f t="shared" si="31"/>
        <v>201421 Műszaki, informatikai és természettudományi foglalkozásokI4 Szakmunkásképző iskola</v>
      </c>
      <c r="C979">
        <v>2648</v>
      </c>
      <c r="D979" t="s">
        <v>168</v>
      </c>
      <c r="E979" t="s">
        <v>169</v>
      </c>
      <c r="F979" s="4" t="s">
        <v>172</v>
      </c>
      <c r="G979">
        <v>0</v>
      </c>
      <c r="H979" t="s">
        <v>160</v>
      </c>
      <c r="I979">
        <v>619</v>
      </c>
      <c r="J979">
        <v>8</v>
      </c>
      <c r="K979" t="s">
        <v>75</v>
      </c>
      <c r="L979" t="s">
        <v>115</v>
      </c>
      <c r="M979">
        <v>0</v>
      </c>
      <c r="N979">
        <v>0</v>
      </c>
      <c r="O979">
        <v>0</v>
      </c>
      <c r="P979">
        <v>0</v>
      </c>
      <c r="Q979">
        <v>0</v>
      </c>
      <c r="R979">
        <v>0</v>
      </c>
      <c r="S979">
        <v>0</v>
      </c>
      <c r="T979">
        <v>0</v>
      </c>
      <c r="U979">
        <v>72</v>
      </c>
      <c r="V979">
        <v>0</v>
      </c>
      <c r="W979">
        <v>0</v>
      </c>
      <c r="X979">
        <v>0</v>
      </c>
      <c r="Y979">
        <v>9</v>
      </c>
      <c r="Z979">
        <v>1</v>
      </c>
      <c r="AA979">
        <v>0</v>
      </c>
      <c r="AB979">
        <v>5</v>
      </c>
      <c r="AC979">
        <v>1</v>
      </c>
      <c r="AD979">
        <v>0</v>
      </c>
      <c r="AE979">
        <v>0</v>
      </c>
      <c r="AF979">
        <v>14</v>
      </c>
      <c r="AG979">
        <v>0</v>
      </c>
      <c r="AH979">
        <v>0</v>
      </c>
      <c r="AI979">
        <v>0</v>
      </c>
      <c r="AJ979">
        <v>0</v>
      </c>
      <c r="AK979">
        <v>11</v>
      </c>
      <c r="AL979">
        <v>0</v>
      </c>
      <c r="AM979">
        <v>0</v>
      </c>
      <c r="AN979">
        <v>0</v>
      </c>
      <c r="AO979">
        <v>6</v>
      </c>
      <c r="AP979">
        <v>9</v>
      </c>
      <c r="AQ979">
        <v>0</v>
      </c>
      <c r="AR979">
        <v>0</v>
      </c>
      <c r="AS979">
        <v>0</v>
      </c>
      <c r="AT979">
        <v>5</v>
      </c>
      <c r="AU979">
        <v>0</v>
      </c>
      <c r="AV979">
        <v>0</v>
      </c>
      <c r="AW979">
        <v>0</v>
      </c>
      <c r="AX979">
        <v>10</v>
      </c>
      <c r="AY979">
        <v>24</v>
      </c>
      <c r="AZ979">
        <v>65</v>
      </c>
      <c r="BA979">
        <v>0</v>
      </c>
      <c r="BB979">
        <v>0</v>
      </c>
      <c r="BC979">
        <v>0</v>
      </c>
      <c r="BD979">
        <v>0</v>
      </c>
      <c r="BE979">
        <v>0</v>
      </c>
      <c r="BF979">
        <v>6</v>
      </c>
      <c r="BG979">
        <v>0</v>
      </c>
      <c r="BH979">
        <v>15</v>
      </c>
      <c r="BI979">
        <v>0</v>
      </c>
      <c r="BJ979">
        <v>15</v>
      </c>
      <c r="BK979">
        <v>0</v>
      </c>
      <c r="BL979">
        <v>0</v>
      </c>
      <c r="BM979">
        <v>0</v>
      </c>
      <c r="BN979">
        <v>0</v>
      </c>
      <c r="BO979">
        <v>12</v>
      </c>
      <c r="BP979">
        <v>5</v>
      </c>
      <c r="BQ979">
        <v>2</v>
      </c>
      <c r="BR979">
        <v>0</v>
      </c>
      <c r="BS979">
        <v>0</v>
      </c>
      <c r="BT979">
        <v>0</v>
      </c>
      <c r="BU979">
        <v>0</v>
      </c>
      <c r="BV979">
        <v>8</v>
      </c>
      <c r="BW979">
        <v>0</v>
      </c>
      <c r="BX979">
        <v>0</v>
      </c>
      <c r="BY979">
        <v>295</v>
      </c>
    </row>
    <row r="980" spans="1:77" hidden="1" x14ac:dyDescent="0.25">
      <c r="A980" t="str">
        <f t="shared" si="30"/>
        <v>201422 Egészségügyi foglalkozások (felsőfokú képzettséghez kapcsolódó)I4 Szakmunkásképző iskola</v>
      </c>
      <c r="B980" t="str">
        <f t="shared" si="31"/>
        <v>201422 Egészségügyi foglalkozások (felsőfokú képzettséghez kapcsolódó)I4 Szakmunkásképző iskola</v>
      </c>
      <c r="C980">
        <v>2649</v>
      </c>
      <c r="D980" t="s">
        <v>168</v>
      </c>
      <c r="E980" t="s">
        <v>169</v>
      </c>
      <c r="F980" s="4" t="s">
        <v>172</v>
      </c>
      <c r="G980">
        <v>0</v>
      </c>
      <c r="H980" t="s">
        <v>160</v>
      </c>
      <c r="I980">
        <v>620</v>
      </c>
      <c r="J980">
        <v>9</v>
      </c>
      <c r="K980" t="s">
        <v>76</v>
      </c>
      <c r="L980" t="s">
        <v>116</v>
      </c>
      <c r="M980">
        <v>0</v>
      </c>
      <c r="N980">
        <v>0</v>
      </c>
      <c r="O980">
        <v>0</v>
      </c>
      <c r="P980">
        <v>0</v>
      </c>
      <c r="Q980">
        <v>0</v>
      </c>
      <c r="R980">
        <v>0</v>
      </c>
      <c r="S980">
        <v>0</v>
      </c>
      <c r="T980">
        <v>0</v>
      </c>
      <c r="U980">
        <v>0</v>
      </c>
      <c r="V980">
        <v>0</v>
      </c>
      <c r="W980">
        <v>0</v>
      </c>
      <c r="X980">
        <v>0</v>
      </c>
      <c r="Y980">
        <v>0</v>
      </c>
      <c r="Z980">
        <v>0</v>
      </c>
      <c r="AA980">
        <v>0</v>
      </c>
      <c r="AB980">
        <v>0</v>
      </c>
      <c r="AC980">
        <v>0</v>
      </c>
      <c r="AD980">
        <v>0</v>
      </c>
      <c r="AE980">
        <v>0</v>
      </c>
      <c r="AF980">
        <v>0</v>
      </c>
      <c r="AG980">
        <v>0</v>
      </c>
      <c r="AH980">
        <v>0</v>
      </c>
      <c r="AI980">
        <v>0</v>
      </c>
      <c r="AJ980">
        <v>0</v>
      </c>
      <c r="AK980">
        <v>0</v>
      </c>
      <c r="AL980">
        <v>0</v>
      </c>
      <c r="AM980">
        <v>0</v>
      </c>
      <c r="AN980">
        <v>0</v>
      </c>
      <c r="AO980">
        <v>0</v>
      </c>
      <c r="AP980">
        <v>0</v>
      </c>
      <c r="AQ980">
        <v>0</v>
      </c>
      <c r="AR980">
        <v>0</v>
      </c>
      <c r="AS980">
        <v>0</v>
      </c>
      <c r="AT980">
        <v>0</v>
      </c>
      <c r="AU980">
        <v>0</v>
      </c>
      <c r="AV980">
        <v>0</v>
      </c>
      <c r="AW980">
        <v>0</v>
      </c>
      <c r="AX980">
        <v>0</v>
      </c>
      <c r="AY980">
        <v>0</v>
      </c>
      <c r="AZ980">
        <v>0</v>
      </c>
      <c r="BA980">
        <v>0</v>
      </c>
      <c r="BB980">
        <v>0</v>
      </c>
      <c r="BC980">
        <v>0</v>
      </c>
      <c r="BD980">
        <v>0</v>
      </c>
      <c r="BE980">
        <v>0</v>
      </c>
      <c r="BF980">
        <v>0</v>
      </c>
      <c r="BG980">
        <v>0</v>
      </c>
      <c r="BH980">
        <v>0</v>
      </c>
      <c r="BI980">
        <v>0</v>
      </c>
      <c r="BJ980">
        <v>0</v>
      </c>
      <c r="BK980">
        <v>0</v>
      </c>
      <c r="BL980">
        <v>0</v>
      </c>
      <c r="BM980">
        <v>0</v>
      </c>
      <c r="BN980">
        <v>0</v>
      </c>
      <c r="BO980">
        <v>0</v>
      </c>
      <c r="BP980">
        <v>0</v>
      </c>
      <c r="BQ980">
        <v>1</v>
      </c>
      <c r="BR980">
        <v>1</v>
      </c>
      <c r="BS980">
        <v>0</v>
      </c>
      <c r="BT980">
        <v>0</v>
      </c>
      <c r="BU980">
        <v>0</v>
      </c>
      <c r="BV980">
        <v>0</v>
      </c>
      <c r="BW980">
        <v>0</v>
      </c>
      <c r="BX980">
        <v>0</v>
      </c>
      <c r="BY980">
        <v>2</v>
      </c>
    </row>
    <row r="981" spans="1:77" hidden="1" x14ac:dyDescent="0.25">
      <c r="A981" t="str">
        <f t="shared" si="30"/>
        <v>201423 Szociális szolgáltatási foglalkozások (felsőfokú képzettséghez kapcsolódó)I4 Szakmunkásképző iskola</v>
      </c>
      <c r="B981" t="str">
        <f t="shared" si="31"/>
        <v>201423 Szociális szolgáltatási foglalkozások (felsőfokú képzettséghez kapcsolódó)I4 Szakmunkásképző iskola</v>
      </c>
      <c r="C981">
        <v>2650</v>
      </c>
      <c r="D981" t="s">
        <v>168</v>
      </c>
      <c r="E981" t="s">
        <v>169</v>
      </c>
      <c r="F981" s="4" t="s">
        <v>172</v>
      </c>
      <c r="G981">
        <v>0</v>
      </c>
      <c r="H981" t="s">
        <v>160</v>
      </c>
      <c r="I981">
        <v>621</v>
      </c>
      <c r="J981">
        <v>10</v>
      </c>
      <c r="K981" t="s">
        <v>77</v>
      </c>
      <c r="L981" t="s">
        <v>117</v>
      </c>
      <c r="M981">
        <v>0</v>
      </c>
      <c r="N981">
        <v>0</v>
      </c>
      <c r="O981">
        <v>0</v>
      </c>
      <c r="P981">
        <v>0</v>
      </c>
      <c r="Q981">
        <v>0</v>
      </c>
      <c r="R981">
        <v>0</v>
      </c>
      <c r="S981">
        <v>0</v>
      </c>
      <c r="T981">
        <v>0</v>
      </c>
      <c r="U981">
        <v>0</v>
      </c>
      <c r="V981">
        <v>0</v>
      </c>
      <c r="W981">
        <v>0</v>
      </c>
      <c r="X981">
        <v>0</v>
      </c>
      <c r="Y981">
        <v>0</v>
      </c>
      <c r="Z981">
        <v>0</v>
      </c>
      <c r="AA981">
        <v>0</v>
      </c>
      <c r="AB981">
        <v>0</v>
      </c>
      <c r="AC981">
        <v>0</v>
      </c>
      <c r="AD981">
        <v>0</v>
      </c>
      <c r="AE981">
        <v>0</v>
      </c>
      <c r="AF981">
        <v>0</v>
      </c>
      <c r="AG981">
        <v>0</v>
      </c>
      <c r="AH981">
        <v>0</v>
      </c>
      <c r="AI981">
        <v>0</v>
      </c>
      <c r="AJ981">
        <v>0</v>
      </c>
      <c r="AK981">
        <v>0</v>
      </c>
      <c r="AL981">
        <v>0</v>
      </c>
      <c r="AM981">
        <v>0</v>
      </c>
      <c r="AN981">
        <v>0</v>
      </c>
      <c r="AO981">
        <v>0</v>
      </c>
      <c r="AP981">
        <v>0</v>
      </c>
      <c r="AQ981">
        <v>0</v>
      </c>
      <c r="AR981">
        <v>0</v>
      </c>
      <c r="AS981">
        <v>0</v>
      </c>
      <c r="AT981">
        <v>0</v>
      </c>
      <c r="AU981">
        <v>0</v>
      </c>
      <c r="AV981">
        <v>0</v>
      </c>
      <c r="AW981">
        <v>0</v>
      </c>
      <c r="AX981">
        <v>0</v>
      </c>
      <c r="AY981">
        <v>0</v>
      </c>
      <c r="AZ981">
        <v>0</v>
      </c>
      <c r="BA981">
        <v>0</v>
      </c>
      <c r="BB981">
        <v>0</v>
      </c>
      <c r="BC981">
        <v>0</v>
      </c>
      <c r="BD981">
        <v>0</v>
      </c>
      <c r="BE981">
        <v>0</v>
      </c>
      <c r="BF981">
        <v>0</v>
      </c>
      <c r="BG981">
        <v>0</v>
      </c>
      <c r="BH981">
        <v>0</v>
      </c>
      <c r="BI981">
        <v>0</v>
      </c>
      <c r="BJ981">
        <v>0</v>
      </c>
      <c r="BK981">
        <v>0</v>
      </c>
      <c r="BL981">
        <v>0</v>
      </c>
      <c r="BM981">
        <v>0</v>
      </c>
      <c r="BN981">
        <v>0</v>
      </c>
      <c r="BO981">
        <v>0</v>
      </c>
      <c r="BP981">
        <v>0</v>
      </c>
      <c r="BQ981">
        <v>0</v>
      </c>
      <c r="BR981">
        <v>0</v>
      </c>
      <c r="BS981">
        <v>0</v>
      </c>
      <c r="BT981">
        <v>0</v>
      </c>
      <c r="BU981">
        <v>0</v>
      </c>
      <c r="BV981">
        <v>0</v>
      </c>
      <c r="BW981">
        <v>0</v>
      </c>
      <c r="BX981">
        <v>0</v>
      </c>
      <c r="BY981">
        <v>0</v>
      </c>
    </row>
    <row r="982" spans="1:77" hidden="1" x14ac:dyDescent="0.25">
      <c r="A982" t="str">
        <f t="shared" si="30"/>
        <v>201424 Oktatók, pedagógusokI4 Szakmunkásképző iskola</v>
      </c>
      <c r="B982" t="str">
        <f t="shared" si="31"/>
        <v>201424 Oktatók, pedagógusokI4 Szakmunkásképző iskola</v>
      </c>
      <c r="C982">
        <v>2651</v>
      </c>
      <c r="D982" t="s">
        <v>168</v>
      </c>
      <c r="E982" t="s">
        <v>169</v>
      </c>
      <c r="F982" s="4" t="s">
        <v>172</v>
      </c>
      <c r="G982">
        <v>0</v>
      </c>
      <c r="H982" t="s">
        <v>160</v>
      </c>
      <c r="I982">
        <v>622</v>
      </c>
      <c r="J982">
        <v>11</v>
      </c>
      <c r="K982" t="s">
        <v>78</v>
      </c>
      <c r="L982" t="s">
        <v>118</v>
      </c>
      <c r="M982">
        <v>0</v>
      </c>
      <c r="N982">
        <v>0</v>
      </c>
      <c r="O982">
        <v>0</v>
      </c>
      <c r="P982">
        <v>0</v>
      </c>
      <c r="Q982">
        <v>0</v>
      </c>
      <c r="R982">
        <v>0</v>
      </c>
      <c r="S982">
        <v>0</v>
      </c>
      <c r="T982">
        <v>0</v>
      </c>
      <c r="U982">
        <v>0</v>
      </c>
      <c r="V982">
        <v>0</v>
      </c>
      <c r="W982">
        <v>0</v>
      </c>
      <c r="X982">
        <v>0</v>
      </c>
      <c r="Y982">
        <v>0</v>
      </c>
      <c r="Z982">
        <v>0</v>
      </c>
      <c r="AA982">
        <v>0</v>
      </c>
      <c r="AB982">
        <v>7</v>
      </c>
      <c r="AC982">
        <v>0</v>
      </c>
      <c r="AD982">
        <v>0</v>
      </c>
      <c r="AE982">
        <v>0</v>
      </c>
      <c r="AF982">
        <v>0</v>
      </c>
      <c r="AG982">
        <v>0</v>
      </c>
      <c r="AH982">
        <v>14</v>
      </c>
      <c r="AI982">
        <v>0</v>
      </c>
      <c r="AJ982">
        <v>0</v>
      </c>
      <c r="AK982">
        <v>0</v>
      </c>
      <c r="AL982">
        <v>0</v>
      </c>
      <c r="AM982">
        <v>0</v>
      </c>
      <c r="AN982">
        <v>0</v>
      </c>
      <c r="AO982">
        <v>0</v>
      </c>
      <c r="AP982">
        <v>0</v>
      </c>
      <c r="AQ982">
        <v>0</v>
      </c>
      <c r="AR982">
        <v>0</v>
      </c>
      <c r="AS982">
        <v>0</v>
      </c>
      <c r="AT982">
        <v>0</v>
      </c>
      <c r="AU982">
        <v>0</v>
      </c>
      <c r="AV982">
        <v>0</v>
      </c>
      <c r="AW982">
        <v>0</v>
      </c>
      <c r="AX982">
        <v>0</v>
      </c>
      <c r="AY982">
        <v>0</v>
      </c>
      <c r="AZ982">
        <v>0</v>
      </c>
      <c r="BA982">
        <v>0</v>
      </c>
      <c r="BB982">
        <v>0</v>
      </c>
      <c r="BC982">
        <v>0</v>
      </c>
      <c r="BD982">
        <v>0</v>
      </c>
      <c r="BE982">
        <v>0</v>
      </c>
      <c r="BF982">
        <v>0</v>
      </c>
      <c r="BG982">
        <v>0</v>
      </c>
      <c r="BH982">
        <v>0</v>
      </c>
      <c r="BI982">
        <v>0</v>
      </c>
      <c r="BJ982">
        <v>0</v>
      </c>
      <c r="BK982">
        <v>0</v>
      </c>
      <c r="BL982">
        <v>0</v>
      </c>
      <c r="BM982">
        <v>0</v>
      </c>
      <c r="BN982">
        <v>0</v>
      </c>
      <c r="BO982">
        <v>136</v>
      </c>
      <c r="BP982">
        <v>132</v>
      </c>
      <c r="BQ982">
        <v>0</v>
      </c>
      <c r="BR982">
        <v>96</v>
      </c>
      <c r="BS982">
        <v>0</v>
      </c>
      <c r="BT982">
        <v>0</v>
      </c>
      <c r="BU982">
        <v>0</v>
      </c>
      <c r="BV982">
        <v>0</v>
      </c>
      <c r="BW982">
        <v>0</v>
      </c>
      <c r="BX982">
        <v>0</v>
      </c>
      <c r="BY982">
        <v>385</v>
      </c>
    </row>
    <row r="983" spans="1:77" hidden="1" x14ac:dyDescent="0.25">
      <c r="A983" t="str">
        <f t="shared" si="30"/>
        <v>201425 Gazdálkodási jellegű foglalkozásokI4 Szakmunkásképző iskola</v>
      </c>
      <c r="B983" t="str">
        <f t="shared" si="31"/>
        <v>201425 Gazdálkodási jellegű foglalkozásokI4 Szakmunkásképző iskola</v>
      </c>
      <c r="C983">
        <v>2652</v>
      </c>
      <c r="D983" t="s">
        <v>168</v>
      </c>
      <c r="E983" t="s">
        <v>169</v>
      </c>
      <c r="F983" s="4" t="s">
        <v>172</v>
      </c>
      <c r="G983">
        <v>0</v>
      </c>
      <c r="H983" t="s">
        <v>160</v>
      </c>
      <c r="I983">
        <v>623</v>
      </c>
      <c r="J983">
        <v>12</v>
      </c>
      <c r="K983" t="s">
        <v>79</v>
      </c>
      <c r="L983" t="s">
        <v>119</v>
      </c>
      <c r="M983">
        <v>1</v>
      </c>
      <c r="N983">
        <v>0</v>
      </c>
      <c r="O983">
        <v>0</v>
      </c>
      <c r="P983">
        <v>0</v>
      </c>
      <c r="Q983">
        <v>0</v>
      </c>
      <c r="R983">
        <v>0</v>
      </c>
      <c r="S983">
        <v>0</v>
      </c>
      <c r="T983">
        <v>0</v>
      </c>
      <c r="U983">
        <v>0</v>
      </c>
      <c r="V983">
        <v>0</v>
      </c>
      <c r="W983">
        <v>0</v>
      </c>
      <c r="X983">
        <v>0</v>
      </c>
      <c r="Y983">
        <v>0</v>
      </c>
      <c r="Z983">
        <v>0</v>
      </c>
      <c r="AA983">
        <v>0</v>
      </c>
      <c r="AB983">
        <v>0</v>
      </c>
      <c r="AC983">
        <v>10</v>
      </c>
      <c r="AD983">
        <v>0</v>
      </c>
      <c r="AE983">
        <v>0</v>
      </c>
      <c r="AF983">
        <v>0</v>
      </c>
      <c r="AG983">
        <v>0</v>
      </c>
      <c r="AH983">
        <v>0</v>
      </c>
      <c r="AI983">
        <v>0</v>
      </c>
      <c r="AJ983">
        <v>0</v>
      </c>
      <c r="AK983">
        <v>0</v>
      </c>
      <c r="AL983">
        <v>0</v>
      </c>
      <c r="AM983">
        <v>0</v>
      </c>
      <c r="AN983">
        <v>0</v>
      </c>
      <c r="AO983">
        <v>11</v>
      </c>
      <c r="AP983">
        <v>0</v>
      </c>
      <c r="AQ983">
        <v>0</v>
      </c>
      <c r="AR983">
        <v>0</v>
      </c>
      <c r="AS983">
        <v>0</v>
      </c>
      <c r="AT983">
        <v>0</v>
      </c>
      <c r="AU983">
        <v>11</v>
      </c>
      <c r="AV983">
        <v>0</v>
      </c>
      <c r="AW983">
        <v>0</v>
      </c>
      <c r="AX983">
        <v>0</v>
      </c>
      <c r="AY983">
        <v>0</v>
      </c>
      <c r="AZ983">
        <v>0</v>
      </c>
      <c r="BA983">
        <v>0</v>
      </c>
      <c r="BB983">
        <v>0</v>
      </c>
      <c r="BC983">
        <v>0</v>
      </c>
      <c r="BD983">
        <v>0</v>
      </c>
      <c r="BE983">
        <v>0</v>
      </c>
      <c r="BF983">
        <v>0</v>
      </c>
      <c r="BG983">
        <v>0</v>
      </c>
      <c r="BH983">
        <v>0</v>
      </c>
      <c r="BI983">
        <v>0</v>
      </c>
      <c r="BJ983">
        <v>0</v>
      </c>
      <c r="BK983">
        <v>0</v>
      </c>
      <c r="BL983">
        <v>0</v>
      </c>
      <c r="BM983">
        <v>0</v>
      </c>
      <c r="BN983">
        <v>0</v>
      </c>
      <c r="BO983">
        <v>0</v>
      </c>
      <c r="BP983">
        <v>0</v>
      </c>
      <c r="BQ983">
        <v>0</v>
      </c>
      <c r="BR983">
        <v>0</v>
      </c>
      <c r="BS983">
        <v>0</v>
      </c>
      <c r="BT983">
        <v>0</v>
      </c>
      <c r="BU983">
        <v>0</v>
      </c>
      <c r="BV983">
        <v>0</v>
      </c>
      <c r="BW983">
        <v>0</v>
      </c>
      <c r="BX983">
        <v>0</v>
      </c>
      <c r="BY983">
        <v>33</v>
      </c>
    </row>
    <row r="984" spans="1:77" hidden="1" x14ac:dyDescent="0.25">
      <c r="A984" t="str">
        <f t="shared" si="30"/>
        <v>201426 Jogi és társadalomtudományi foglalkozásokI4 Szakmunkásképző iskola</v>
      </c>
      <c r="B984" t="str">
        <f t="shared" si="31"/>
        <v>201426 Jogi és társadalomtudományi foglalkozásokI4 Szakmunkásképző iskola</v>
      </c>
      <c r="C984">
        <v>2653</v>
      </c>
      <c r="D984" t="s">
        <v>168</v>
      </c>
      <c r="E984" t="s">
        <v>169</v>
      </c>
      <c r="F984" s="4" t="s">
        <v>172</v>
      </c>
      <c r="G984">
        <v>0</v>
      </c>
      <c r="H984" t="s">
        <v>160</v>
      </c>
      <c r="I984">
        <v>624</v>
      </c>
      <c r="J984">
        <v>13</v>
      </c>
      <c r="K984" t="s">
        <v>80</v>
      </c>
      <c r="L984" t="s">
        <v>120</v>
      </c>
      <c r="M984">
        <v>0</v>
      </c>
      <c r="N984">
        <v>0</v>
      </c>
      <c r="O984">
        <v>0</v>
      </c>
      <c r="P984">
        <v>0</v>
      </c>
      <c r="Q984">
        <v>0</v>
      </c>
      <c r="R984">
        <v>0</v>
      </c>
      <c r="S984">
        <v>0</v>
      </c>
      <c r="T984">
        <v>0</v>
      </c>
      <c r="U984">
        <v>0</v>
      </c>
      <c r="V984">
        <v>0</v>
      </c>
      <c r="W984">
        <v>0</v>
      </c>
      <c r="X984">
        <v>0</v>
      </c>
      <c r="Y984">
        <v>0</v>
      </c>
      <c r="Z984">
        <v>0</v>
      </c>
      <c r="AA984">
        <v>0</v>
      </c>
      <c r="AB984">
        <v>0</v>
      </c>
      <c r="AC984">
        <v>0</v>
      </c>
      <c r="AD984">
        <v>0</v>
      </c>
      <c r="AE984">
        <v>0</v>
      </c>
      <c r="AF984">
        <v>0</v>
      </c>
      <c r="AG984">
        <v>0</v>
      </c>
      <c r="AH984">
        <v>0</v>
      </c>
      <c r="AI984">
        <v>0</v>
      </c>
      <c r="AJ984">
        <v>0</v>
      </c>
      <c r="AK984">
        <v>0</v>
      </c>
      <c r="AL984">
        <v>0</v>
      </c>
      <c r="AM984">
        <v>0</v>
      </c>
      <c r="AN984">
        <v>0</v>
      </c>
      <c r="AO984">
        <v>0</v>
      </c>
      <c r="AP984">
        <v>0</v>
      </c>
      <c r="AQ984">
        <v>0</v>
      </c>
      <c r="AR984">
        <v>0</v>
      </c>
      <c r="AS984">
        <v>0</v>
      </c>
      <c r="AT984">
        <v>0</v>
      </c>
      <c r="AU984">
        <v>0</v>
      </c>
      <c r="AV984">
        <v>0</v>
      </c>
      <c r="AW984">
        <v>0</v>
      </c>
      <c r="AX984">
        <v>0</v>
      </c>
      <c r="AY984">
        <v>0</v>
      </c>
      <c r="AZ984">
        <v>0</v>
      </c>
      <c r="BA984">
        <v>0</v>
      </c>
      <c r="BB984">
        <v>0</v>
      </c>
      <c r="BC984">
        <v>0</v>
      </c>
      <c r="BD984">
        <v>0</v>
      </c>
      <c r="BE984">
        <v>0</v>
      </c>
      <c r="BF984">
        <v>0</v>
      </c>
      <c r="BG984">
        <v>0</v>
      </c>
      <c r="BH984">
        <v>0</v>
      </c>
      <c r="BI984">
        <v>0</v>
      </c>
      <c r="BJ984">
        <v>0</v>
      </c>
      <c r="BK984">
        <v>0</v>
      </c>
      <c r="BL984">
        <v>0</v>
      </c>
      <c r="BM984">
        <v>0</v>
      </c>
      <c r="BN984">
        <v>0</v>
      </c>
      <c r="BO984">
        <v>0</v>
      </c>
      <c r="BP984">
        <v>50</v>
      </c>
      <c r="BQ984">
        <v>0</v>
      </c>
      <c r="BR984">
        <v>0</v>
      </c>
      <c r="BS984">
        <v>0</v>
      </c>
      <c r="BT984">
        <v>0</v>
      </c>
      <c r="BU984">
        <v>0</v>
      </c>
      <c r="BV984">
        <v>0</v>
      </c>
      <c r="BW984">
        <v>0</v>
      </c>
      <c r="BX984">
        <v>0</v>
      </c>
      <c r="BY984">
        <v>50</v>
      </c>
    </row>
    <row r="985" spans="1:77" hidden="1" x14ac:dyDescent="0.25">
      <c r="A985" t="str">
        <f t="shared" si="30"/>
        <v>201427 Kulturális, sport-, művészeti és vallási foglalkozások (felsőfokú képzettséghez kapcsolódó)I4 Szakmunkásképző iskola</v>
      </c>
      <c r="B985" t="str">
        <f t="shared" si="31"/>
        <v>201427 Kulturális, sport-, művészeti és vallási foglalkozások (felsőfokú képzettséghez kapcsolódó)I4 Szakmunkásképző iskola</v>
      </c>
      <c r="C985">
        <v>2654</v>
      </c>
      <c r="D985" t="s">
        <v>168</v>
      </c>
      <c r="E985" t="s">
        <v>169</v>
      </c>
      <c r="F985" s="4" t="s">
        <v>172</v>
      </c>
      <c r="G985">
        <v>0</v>
      </c>
      <c r="H985" t="s">
        <v>160</v>
      </c>
      <c r="I985">
        <v>625</v>
      </c>
      <c r="J985">
        <v>14</v>
      </c>
      <c r="K985" t="s">
        <v>121</v>
      </c>
      <c r="L985" t="s">
        <v>122</v>
      </c>
      <c r="M985">
        <v>0</v>
      </c>
      <c r="N985">
        <v>0</v>
      </c>
      <c r="O985">
        <v>0</v>
      </c>
      <c r="P985">
        <v>0</v>
      </c>
      <c r="Q985">
        <v>0</v>
      </c>
      <c r="R985">
        <v>0</v>
      </c>
      <c r="S985">
        <v>0</v>
      </c>
      <c r="T985">
        <v>0</v>
      </c>
      <c r="U985">
        <v>4</v>
      </c>
      <c r="V985">
        <v>0</v>
      </c>
      <c r="W985">
        <v>0</v>
      </c>
      <c r="X985">
        <v>0</v>
      </c>
      <c r="Y985">
        <v>0</v>
      </c>
      <c r="Z985">
        <v>0</v>
      </c>
      <c r="AA985">
        <v>0</v>
      </c>
      <c r="AB985">
        <v>0</v>
      </c>
      <c r="AC985">
        <v>0</v>
      </c>
      <c r="AD985">
        <v>0</v>
      </c>
      <c r="AE985">
        <v>0</v>
      </c>
      <c r="AF985">
        <v>0</v>
      </c>
      <c r="AG985">
        <v>0</v>
      </c>
      <c r="AH985">
        <v>0</v>
      </c>
      <c r="AI985">
        <v>0</v>
      </c>
      <c r="AJ985">
        <v>0</v>
      </c>
      <c r="AK985">
        <v>0</v>
      </c>
      <c r="AL985">
        <v>0</v>
      </c>
      <c r="AM985">
        <v>0</v>
      </c>
      <c r="AN985">
        <v>0</v>
      </c>
      <c r="AO985">
        <v>0</v>
      </c>
      <c r="AP985">
        <v>0</v>
      </c>
      <c r="AQ985">
        <v>0</v>
      </c>
      <c r="AR985">
        <v>0</v>
      </c>
      <c r="AS985">
        <v>0</v>
      </c>
      <c r="AT985">
        <v>0</v>
      </c>
      <c r="AU985">
        <v>0</v>
      </c>
      <c r="AV985">
        <v>23</v>
      </c>
      <c r="AW985">
        <v>0</v>
      </c>
      <c r="AX985">
        <v>19</v>
      </c>
      <c r="AY985">
        <v>0</v>
      </c>
      <c r="AZ985">
        <v>0</v>
      </c>
      <c r="BA985">
        <v>0</v>
      </c>
      <c r="BB985">
        <v>0</v>
      </c>
      <c r="BC985">
        <v>0</v>
      </c>
      <c r="BD985">
        <v>0</v>
      </c>
      <c r="BE985">
        <v>0</v>
      </c>
      <c r="BF985">
        <v>0</v>
      </c>
      <c r="BG985">
        <v>0</v>
      </c>
      <c r="BH985">
        <v>0</v>
      </c>
      <c r="BI985">
        <v>0</v>
      </c>
      <c r="BJ985">
        <v>0</v>
      </c>
      <c r="BK985">
        <v>0</v>
      </c>
      <c r="BL985">
        <v>0</v>
      </c>
      <c r="BM985">
        <v>0</v>
      </c>
      <c r="BN985">
        <v>0</v>
      </c>
      <c r="BO985">
        <v>2</v>
      </c>
      <c r="BP985">
        <v>0</v>
      </c>
      <c r="BQ985">
        <v>0</v>
      </c>
      <c r="BR985">
        <v>0</v>
      </c>
      <c r="BS985">
        <v>32</v>
      </c>
      <c r="BT985">
        <v>2</v>
      </c>
      <c r="BU985">
        <v>0</v>
      </c>
      <c r="BV985">
        <v>0</v>
      </c>
      <c r="BW985">
        <v>0</v>
      </c>
      <c r="BX985">
        <v>0</v>
      </c>
      <c r="BY985">
        <v>82</v>
      </c>
    </row>
    <row r="986" spans="1:77" hidden="1" x14ac:dyDescent="0.25">
      <c r="A986" t="str">
        <f t="shared" si="30"/>
        <v>201429 Egyéb magasan képzett ügyintézőkI4 Szakmunkásképző iskola</v>
      </c>
      <c r="B986" t="str">
        <f t="shared" si="31"/>
        <v>201429 Egyéb magasan képzett ügyintézőkI4 Szakmunkásképző iskola</v>
      </c>
      <c r="C986">
        <v>2655</v>
      </c>
      <c r="D986" t="s">
        <v>168</v>
      </c>
      <c r="E986" t="s">
        <v>169</v>
      </c>
      <c r="F986" s="4" t="s">
        <v>172</v>
      </c>
      <c r="G986">
        <v>0</v>
      </c>
      <c r="H986" t="s">
        <v>160</v>
      </c>
      <c r="I986">
        <v>626</v>
      </c>
      <c r="J986">
        <v>15</v>
      </c>
      <c r="K986" t="s">
        <v>81</v>
      </c>
      <c r="L986" t="s">
        <v>123</v>
      </c>
      <c r="M986">
        <v>0</v>
      </c>
      <c r="N986">
        <v>0</v>
      </c>
      <c r="O986">
        <v>0</v>
      </c>
      <c r="P986">
        <v>0</v>
      </c>
      <c r="Q986">
        <v>0</v>
      </c>
      <c r="R986">
        <v>0</v>
      </c>
      <c r="S986">
        <v>0</v>
      </c>
      <c r="T986">
        <v>0</v>
      </c>
      <c r="U986">
        <v>0</v>
      </c>
      <c r="V986">
        <v>0</v>
      </c>
      <c r="W986">
        <v>0</v>
      </c>
      <c r="X986">
        <v>0</v>
      </c>
      <c r="Y986">
        <v>0</v>
      </c>
      <c r="Z986">
        <v>0</v>
      </c>
      <c r="AA986">
        <v>0</v>
      </c>
      <c r="AB986">
        <v>0</v>
      </c>
      <c r="AC986">
        <v>0</v>
      </c>
      <c r="AD986">
        <v>0</v>
      </c>
      <c r="AE986">
        <v>0</v>
      </c>
      <c r="AF986">
        <v>0</v>
      </c>
      <c r="AG986">
        <v>0</v>
      </c>
      <c r="AH986">
        <v>0</v>
      </c>
      <c r="AI986">
        <v>0</v>
      </c>
      <c r="AJ986">
        <v>0</v>
      </c>
      <c r="AK986">
        <v>0</v>
      </c>
      <c r="AL986">
        <v>0</v>
      </c>
      <c r="AM986">
        <v>0</v>
      </c>
      <c r="AN986">
        <v>0</v>
      </c>
      <c r="AO986">
        <v>0</v>
      </c>
      <c r="AP986">
        <v>0</v>
      </c>
      <c r="AQ986">
        <v>0</v>
      </c>
      <c r="AR986">
        <v>0</v>
      </c>
      <c r="AS986">
        <v>0</v>
      </c>
      <c r="AT986">
        <v>0</v>
      </c>
      <c r="AU986">
        <v>0</v>
      </c>
      <c r="AV986">
        <v>0</v>
      </c>
      <c r="AW986">
        <v>0</v>
      </c>
      <c r="AX986">
        <v>0</v>
      </c>
      <c r="AY986">
        <v>0</v>
      </c>
      <c r="AZ986">
        <v>0</v>
      </c>
      <c r="BA986">
        <v>0</v>
      </c>
      <c r="BB986">
        <v>0</v>
      </c>
      <c r="BC986">
        <v>0</v>
      </c>
      <c r="BD986">
        <v>0</v>
      </c>
      <c r="BE986">
        <v>0</v>
      </c>
      <c r="BF986">
        <v>0</v>
      </c>
      <c r="BG986">
        <v>0</v>
      </c>
      <c r="BH986">
        <v>0</v>
      </c>
      <c r="BI986">
        <v>0</v>
      </c>
      <c r="BJ986">
        <v>0</v>
      </c>
      <c r="BK986">
        <v>0</v>
      </c>
      <c r="BL986">
        <v>0</v>
      </c>
      <c r="BM986">
        <v>0</v>
      </c>
      <c r="BN986">
        <v>0</v>
      </c>
      <c r="BO986">
        <v>9</v>
      </c>
      <c r="BP986">
        <v>0</v>
      </c>
      <c r="BQ986">
        <v>0</v>
      </c>
      <c r="BR986">
        <v>0</v>
      </c>
      <c r="BS986">
        <v>0</v>
      </c>
      <c r="BT986">
        <v>0</v>
      </c>
      <c r="BU986">
        <v>0</v>
      </c>
      <c r="BV986">
        <v>0</v>
      </c>
      <c r="BW986">
        <v>0</v>
      </c>
      <c r="BX986">
        <v>0</v>
      </c>
      <c r="BY986">
        <v>9</v>
      </c>
    </row>
    <row r="987" spans="1:77" hidden="1" x14ac:dyDescent="0.25">
      <c r="A987" t="str">
        <f t="shared" si="30"/>
        <v>201431 Technikusok és hasonló műszaki foglalkozásokI4 Szakmunkásképző iskola</v>
      </c>
      <c r="B987" t="str">
        <f t="shared" si="31"/>
        <v>201431 Technikusok és hasonló műszaki foglalkozásokI4 Szakmunkásképző iskola</v>
      </c>
      <c r="C987">
        <v>2656</v>
      </c>
      <c r="D987" t="s">
        <v>168</v>
      </c>
      <c r="E987" t="s">
        <v>169</v>
      </c>
      <c r="F987" s="4" t="s">
        <v>172</v>
      </c>
      <c r="G987">
        <v>0</v>
      </c>
      <c r="H987" t="s">
        <v>160</v>
      </c>
      <c r="I987">
        <v>627</v>
      </c>
      <c r="J987">
        <v>16</v>
      </c>
      <c r="K987" t="s">
        <v>82</v>
      </c>
      <c r="L987" t="s">
        <v>83</v>
      </c>
      <c r="M987">
        <v>111</v>
      </c>
      <c r="N987">
        <v>44</v>
      </c>
      <c r="O987">
        <v>0</v>
      </c>
      <c r="P987">
        <v>43</v>
      </c>
      <c r="Q987">
        <v>349</v>
      </c>
      <c r="R987">
        <v>133</v>
      </c>
      <c r="S987">
        <v>37</v>
      </c>
      <c r="T987">
        <v>39</v>
      </c>
      <c r="U987">
        <v>25</v>
      </c>
      <c r="V987">
        <v>0</v>
      </c>
      <c r="W987">
        <v>84</v>
      </c>
      <c r="X987">
        <v>62</v>
      </c>
      <c r="Y987">
        <v>198</v>
      </c>
      <c r="Z987">
        <v>58</v>
      </c>
      <c r="AA987">
        <v>141</v>
      </c>
      <c r="AB987">
        <v>298</v>
      </c>
      <c r="AC987">
        <v>791</v>
      </c>
      <c r="AD987">
        <v>278</v>
      </c>
      <c r="AE987">
        <v>209</v>
      </c>
      <c r="AF987">
        <v>1146</v>
      </c>
      <c r="AG987">
        <v>76</v>
      </c>
      <c r="AH987">
        <v>194</v>
      </c>
      <c r="AI987">
        <v>100</v>
      </c>
      <c r="AJ987">
        <v>240</v>
      </c>
      <c r="AK987">
        <v>171</v>
      </c>
      <c r="AL987">
        <v>75</v>
      </c>
      <c r="AM987">
        <v>315</v>
      </c>
      <c r="AN987">
        <v>287</v>
      </c>
      <c r="AO987">
        <v>220</v>
      </c>
      <c r="AP987">
        <v>145</v>
      </c>
      <c r="AQ987">
        <v>265</v>
      </c>
      <c r="AR987">
        <v>25</v>
      </c>
      <c r="AS987">
        <v>0</v>
      </c>
      <c r="AT987">
        <v>282</v>
      </c>
      <c r="AU987">
        <v>0</v>
      </c>
      <c r="AV987">
        <v>16</v>
      </c>
      <c r="AW987">
        <v>0</v>
      </c>
      <c r="AX987">
        <v>19</v>
      </c>
      <c r="AY987">
        <v>78</v>
      </c>
      <c r="AZ987">
        <v>65</v>
      </c>
      <c r="BA987">
        <v>26</v>
      </c>
      <c r="BB987">
        <v>12</v>
      </c>
      <c r="BC987">
        <v>0</v>
      </c>
      <c r="BD987">
        <v>140</v>
      </c>
      <c r="BE987">
        <v>0</v>
      </c>
      <c r="BF987">
        <v>83</v>
      </c>
      <c r="BG987">
        <v>107</v>
      </c>
      <c r="BH987">
        <v>26</v>
      </c>
      <c r="BI987">
        <v>9</v>
      </c>
      <c r="BJ987">
        <v>48</v>
      </c>
      <c r="BK987">
        <v>58</v>
      </c>
      <c r="BL987">
        <v>72</v>
      </c>
      <c r="BM987">
        <v>0</v>
      </c>
      <c r="BN987">
        <v>194</v>
      </c>
      <c r="BO987">
        <v>969</v>
      </c>
      <c r="BP987">
        <v>101</v>
      </c>
      <c r="BQ987">
        <v>51</v>
      </c>
      <c r="BR987">
        <v>72</v>
      </c>
      <c r="BS987">
        <v>40</v>
      </c>
      <c r="BT987">
        <v>22</v>
      </c>
      <c r="BU987">
        <v>1</v>
      </c>
      <c r="BV987">
        <v>15</v>
      </c>
      <c r="BW987">
        <v>0</v>
      </c>
      <c r="BX987">
        <v>0</v>
      </c>
      <c r="BY987">
        <v>8665</v>
      </c>
    </row>
    <row r="988" spans="1:77" hidden="1" x14ac:dyDescent="0.25">
      <c r="A988" t="str">
        <f t="shared" si="30"/>
        <v>201432 Szakmai irányítók, felügyelőkI4 Szakmunkásképző iskola</v>
      </c>
      <c r="B988" t="str">
        <f t="shared" si="31"/>
        <v>201432 Szakmai irányítók, felügyelőkI4 Szakmunkásképző iskola</v>
      </c>
      <c r="C988">
        <v>2657</v>
      </c>
      <c r="D988" t="s">
        <v>168</v>
      </c>
      <c r="E988" t="s">
        <v>169</v>
      </c>
      <c r="F988" s="4" t="s">
        <v>172</v>
      </c>
      <c r="G988">
        <v>0</v>
      </c>
      <c r="H988" t="s">
        <v>160</v>
      </c>
      <c r="I988">
        <v>628</v>
      </c>
      <c r="J988">
        <v>17</v>
      </c>
      <c r="K988" t="s">
        <v>84</v>
      </c>
      <c r="L988" t="s">
        <v>124</v>
      </c>
      <c r="M988">
        <v>0</v>
      </c>
      <c r="N988">
        <v>23</v>
      </c>
      <c r="O988">
        <v>0</v>
      </c>
      <c r="P988">
        <v>0</v>
      </c>
      <c r="Q988">
        <v>83</v>
      </c>
      <c r="R988">
        <v>84</v>
      </c>
      <c r="S988">
        <v>11</v>
      </c>
      <c r="T988">
        <v>9</v>
      </c>
      <c r="U988">
        <v>0</v>
      </c>
      <c r="V988">
        <v>0</v>
      </c>
      <c r="W988">
        <v>23</v>
      </c>
      <c r="X988">
        <v>0</v>
      </c>
      <c r="Y988">
        <v>20</v>
      </c>
      <c r="Z988">
        <v>11</v>
      </c>
      <c r="AA988">
        <v>0</v>
      </c>
      <c r="AB988">
        <v>137</v>
      </c>
      <c r="AC988">
        <v>16</v>
      </c>
      <c r="AD988">
        <v>36</v>
      </c>
      <c r="AE988">
        <v>18</v>
      </c>
      <c r="AF988">
        <v>71</v>
      </c>
      <c r="AG988">
        <v>0</v>
      </c>
      <c r="AH988">
        <v>10</v>
      </c>
      <c r="AI988">
        <v>0</v>
      </c>
      <c r="AJ988">
        <v>0</v>
      </c>
      <c r="AK988">
        <v>0</v>
      </c>
      <c r="AL988">
        <v>28</v>
      </c>
      <c r="AM988">
        <v>268</v>
      </c>
      <c r="AN988">
        <v>11</v>
      </c>
      <c r="AO988">
        <v>15</v>
      </c>
      <c r="AP988">
        <v>30</v>
      </c>
      <c r="AQ988">
        <v>9</v>
      </c>
      <c r="AR988">
        <v>0</v>
      </c>
      <c r="AS988">
        <v>0</v>
      </c>
      <c r="AT988">
        <v>0</v>
      </c>
      <c r="AU988">
        <v>0</v>
      </c>
      <c r="AV988">
        <v>505</v>
      </c>
      <c r="AW988">
        <v>0</v>
      </c>
      <c r="AX988">
        <v>0</v>
      </c>
      <c r="AY988">
        <v>0</v>
      </c>
      <c r="AZ988">
        <v>0</v>
      </c>
      <c r="BA988">
        <v>0</v>
      </c>
      <c r="BB988">
        <v>0</v>
      </c>
      <c r="BC988">
        <v>0</v>
      </c>
      <c r="BD988">
        <v>18</v>
      </c>
      <c r="BE988">
        <v>0</v>
      </c>
      <c r="BF988">
        <v>0</v>
      </c>
      <c r="BG988">
        <v>10</v>
      </c>
      <c r="BH988">
        <v>0</v>
      </c>
      <c r="BI988">
        <v>0</v>
      </c>
      <c r="BJ988">
        <v>0</v>
      </c>
      <c r="BK988">
        <v>0</v>
      </c>
      <c r="BL988">
        <v>1</v>
      </c>
      <c r="BM988">
        <v>0</v>
      </c>
      <c r="BN988">
        <v>12</v>
      </c>
      <c r="BO988">
        <v>173</v>
      </c>
      <c r="BP988">
        <v>12</v>
      </c>
      <c r="BQ988">
        <v>12</v>
      </c>
      <c r="BR988">
        <v>44</v>
      </c>
      <c r="BS988">
        <v>0</v>
      </c>
      <c r="BT988">
        <v>0</v>
      </c>
      <c r="BU988">
        <v>4</v>
      </c>
      <c r="BV988">
        <v>0</v>
      </c>
      <c r="BW988">
        <v>0</v>
      </c>
      <c r="BX988">
        <v>0</v>
      </c>
      <c r="BY988">
        <v>1704</v>
      </c>
    </row>
    <row r="989" spans="1:77" hidden="1" x14ac:dyDescent="0.25">
      <c r="A989" t="str">
        <f t="shared" si="30"/>
        <v>201433 Egészségügyi foglalkozásokI4 Szakmunkásképző iskola</v>
      </c>
      <c r="B989" t="str">
        <f t="shared" si="31"/>
        <v>201433 Egészségügyi foglalkozásokI4 Szakmunkásképző iskola</v>
      </c>
      <c r="C989">
        <v>2658</v>
      </c>
      <c r="D989" t="s">
        <v>168</v>
      </c>
      <c r="E989" t="s">
        <v>169</v>
      </c>
      <c r="F989" s="4" t="s">
        <v>172</v>
      </c>
      <c r="G989">
        <v>0</v>
      </c>
      <c r="H989" t="s">
        <v>160</v>
      </c>
      <c r="I989">
        <v>629</v>
      </c>
      <c r="J989">
        <v>18</v>
      </c>
      <c r="K989" t="s">
        <v>85</v>
      </c>
      <c r="L989" t="s">
        <v>125</v>
      </c>
      <c r="M989">
        <v>33</v>
      </c>
      <c r="N989">
        <v>15</v>
      </c>
      <c r="O989">
        <v>0</v>
      </c>
      <c r="P989">
        <v>0</v>
      </c>
      <c r="Q989">
        <v>7</v>
      </c>
      <c r="R989">
        <v>0</v>
      </c>
      <c r="S989">
        <v>0</v>
      </c>
      <c r="T989">
        <v>0</v>
      </c>
      <c r="U989">
        <v>0</v>
      </c>
      <c r="V989">
        <v>0</v>
      </c>
      <c r="W989">
        <v>0</v>
      </c>
      <c r="X989">
        <v>0</v>
      </c>
      <c r="Y989">
        <v>0</v>
      </c>
      <c r="Z989">
        <v>0</v>
      </c>
      <c r="AA989">
        <v>0</v>
      </c>
      <c r="AB989">
        <v>0</v>
      </c>
      <c r="AC989">
        <v>0</v>
      </c>
      <c r="AD989">
        <v>0</v>
      </c>
      <c r="AE989">
        <v>0</v>
      </c>
      <c r="AF989">
        <v>0</v>
      </c>
      <c r="AG989">
        <v>0</v>
      </c>
      <c r="AH989">
        <v>280</v>
      </c>
      <c r="AI989">
        <v>0</v>
      </c>
      <c r="AJ989">
        <v>0</v>
      </c>
      <c r="AK989">
        <v>0</v>
      </c>
      <c r="AL989">
        <v>0</v>
      </c>
      <c r="AM989">
        <v>0</v>
      </c>
      <c r="AN989">
        <v>0</v>
      </c>
      <c r="AO989">
        <v>61</v>
      </c>
      <c r="AP989">
        <v>55</v>
      </c>
      <c r="AQ989">
        <v>17</v>
      </c>
      <c r="AR989">
        <v>0</v>
      </c>
      <c r="AS989">
        <v>0</v>
      </c>
      <c r="AT989">
        <v>10</v>
      </c>
      <c r="AU989">
        <v>0</v>
      </c>
      <c r="AV989">
        <v>22</v>
      </c>
      <c r="AW989">
        <v>0</v>
      </c>
      <c r="AX989">
        <v>0</v>
      </c>
      <c r="AY989">
        <v>0</v>
      </c>
      <c r="AZ989">
        <v>0</v>
      </c>
      <c r="BA989">
        <v>0</v>
      </c>
      <c r="BB989">
        <v>0</v>
      </c>
      <c r="BC989">
        <v>0</v>
      </c>
      <c r="BD989">
        <v>5</v>
      </c>
      <c r="BE989">
        <v>0</v>
      </c>
      <c r="BF989">
        <v>0</v>
      </c>
      <c r="BG989">
        <v>0</v>
      </c>
      <c r="BH989">
        <v>43</v>
      </c>
      <c r="BI989">
        <v>0</v>
      </c>
      <c r="BJ989">
        <v>33</v>
      </c>
      <c r="BK989">
        <v>0</v>
      </c>
      <c r="BL989">
        <v>0</v>
      </c>
      <c r="BM989">
        <v>0</v>
      </c>
      <c r="BN989">
        <v>0</v>
      </c>
      <c r="BO989">
        <v>66</v>
      </c>
      <c r="BP989">
        <v>38</v>
      </c>
      <c r="BQ989">
        <v>2114</v>
      </c>
      <c r="BR989">
        <v>777</v>
      </c>
      <c r="BS989">
        <v>2</v>
      </c>
      <c r="BT989">
        <v>18</v>
      </c>
      <c r="BU989">
        <v>3</v>
      </c>
      <c r="BV989">
        <v>0</v>
      </c>
      <c r="BW989">
        <v>41</v>
      </c>
      <c r="BX989">
        <v>0</v>
      </c>
      <c r="BY989">
        <v>3640</v>
      </c>
    </row>
    <row r="990" spans="1:77" hidden="1" x14ac:dyDescent="0.25">
      <c r="A990" t="str">
        <f t="shared" si="30"/>
        <v>201434 Oktatási asszisztensekI4 Szakmunkásképző iskola</v>
      </c>
      <c r="B990" t="str">
        <f t="shared" si="31"/>
        <v>201434 Oktatási asszisztensekI4 Szakmunkásképző iskola</v>
      </c>
      <c r="C990">
        <v>2659</v>
      </c>
      <c r="D990" t="s">
        <v>168</v>
      </c>
      <c r="E990" t="s">
        <v>169</v>
      </c>
      <c r="F990" s="4" t="s">
        <v>172</v>
      </c>
      <c r="G990">
        <v>0</v>
      </c>
      <c r="H990" t="s">
        <v>160</v>
      </c>
      <c r="I990">
        <v>630</v>
      </c>
      <c r="J990">
        <v>19</v>
      </c>
      <c r="K990" t="s">
        <v>86</v>
      </c>
      <c r="L990" t="s">
        <v>126</v>
      </c>
      <c r="M990">
        <v>0</v>
      </c>
      <c r="N990">
        <v>0</v>
      </c>
      <c r="O990">
        <v>0</v>
      </c>
      <c r="P990">
        <v>0</v>
      </c>
      <c r="Q990">
        <v>0</v>
      </c>
      <c r="R990">
        <v>0</v>
      </c>
      <c r="S990">
        <v>0</v>
      </c>
      <c r="T990">
        <v>0</v>
      </c>
      <c r="U990">
        <v>0</v>
      </c>
      <c r="V990">
        <v>0</v>
      </c>
      <c r="W990">
        <v>0</v>
      </c>
      <c r="X990">
        <v>0</v>
      </c>
      <c r="Y990">
        <v>0</v>
      </c>
      <c r="Z990">
        <v>0</v>
      </c>
      <c r="AA990">
        <v>0</v>
      </c>
      <c r="AB990">
        <v>0</v>
      </c>
      <c r="AC990">
        <v>0</v>
      </c>
      <c r="AD990">
        <v>0</v>
      </c>
      <c r="AE990">
        <v>0</v>
      </c>
      <c r="AF990">
        <v>0</v>
      </c>
      <c r="AG990">
        <v>0</v>
      </c>
      <c r="AH990">
        <v>0</v>
      </c>
      <c r="AI990">
        <v>0</v>
      </c>
      <c r="AJ990">
        <v>0</v>
      </c>
      <c r="AK990">
        <v>0</v>
      </c>
      <c r="AL990">
        <v>0</v>
      </c>
      <c r="AM990">
        <v>0</v>
      </c>
      <c r="AN990">
        <v>0</v>
      </c>
      <c r="AO990">
        <v>0</v>
      </c>
      <c r="AP990">
        <v>0</v>
      </c>
      <c r="AQ990">
        <v>0</v>
      </c>
      <c r="AR990">
        <v>0</v>
      </c>
      <c r="AS990">
        <v>0</v>
      </c>
      <c r="AT990">
        <v>0</v>
      </c>
      <c r="AU990">
        <v>0</v>
      </c>
      <c r="AV990">
        <v>0</v>
      </c>
      <c r="AW990">
        <v>0</v>
      </c>
      <c r="AX990">
        <v>0</v>
      </c>
      <c r="AY990">
        <v>0</v>
      </c>
      <c r="AZ990">
        <v>0</v>
      </c>
      <c r="BA990">
        <v>0</v>
      </c>
      <c r="BB990">
        <v>0</v>
      </c>
      <c r="BC990">
        <v>0</v>
      </c>
      <c r="BD990">
        <v>0</v>
      </c>
      <c r="BE990">
        <v>0</v>
      </c>
      <c r="BF990">
        <v>0</v>
      </c>
      <c r="BG990">
        <v>0</v>
      </c>
      <c r="BH990">
        <v>0</v>
      </c>
      <c r="BI990">
        <v>0</v>
      </c>
      <c r="BJ990">
        <v>0</v>
      </c>
      <c r="BK990">
        <v>0</v>
      </c>
      <c r="BL990">
        <v>0</v>
      </c>
      <c r="BM990">
        <v>0</v>
      </c>
      <c r="BN990">
        <v>0</v>
      </c>
      <c r="BO990">
        <v>86</v>
      </c>
      <c r="BP990">
        <v>164</v>
      </c>
      <c r="BQ990">
        <v>0</v>
      </c>
      <c r="BR990">
        <v>25</v>
      </c>
      <c r="BS990">
        <v>0</v>
      </c>
      <c r="BT990">
        <v>0</v>
      </c>
      <c r="BU990">
        <v>0</v>
      </c>
      <c r="BV990">
        <v>0</v>
      </c>
      <c r="BW990">
        <v>0</v>
      </c>
      <c r="BX990">
        <v>0</v>
      </c>
      <c r="BY990">
        <v>275</v>
      </c>
    </row>
    <row r="991" spans="1:77" hidden="1" x14ac:dyDescent="0.25">
      <c r="A991" t="str">
        <f t="shared" si="30"/>
        <v>201435 Szociális gondozási és munkaerő-piaci szolgáltatási foglalkozásokI4 Szakmunkásképző iskola</v>
      </c>
      <c r="B991" t="str">
        <f t="shared" si="31"/>
        <v>201435 Szociális gondozási és munkaerő-piaci szolgáltatási foglalkozásokI4 Szakmunkásképző iskola</v>
      </c>
      <c r="C991">
        <v>2660</v>
      </c>
      <c r="D991" t="s">
        <v>168</v>
      </c>
      <c r="E991" t="s">
        <v>169</v>
      </c>
      <c r="F991" s="4" t="s">
        <v>172</v>
      </c>
      <c r="G991">
        <v>0</v>
      </c>
      <c r="H991" t="s">
        <v>160</v>
      </c>
      <c r="I991">
        <v>631</v>
      </c>
      <c r="J991">
        <v>20</v>
      </c>
      <c r="K991" t="s">
        <v>87</v>
      </c>
      <c r="L991" t="s">
        <v>127</v>
      </c>
      <c r="M991">
        <v>0</v>
      </c>
      <c r="N991">
        <v>0</v>
      </c>
      <c r="O991">
        <v>0</v>
      </c>
      <c r="P991">
        <v>0</v>
      </c>
      <c r="Q991">
        <v>0</v>
      </c>
      <c r="R991">
        <v>4</v>
      </c>
      <c r="S991">
        <v>0</v>
      </c>
      <c r="T991">
        <v>0</v>
      </c>
      <c r="U991">
        <v>0</v>
      </c>
      <c r="V991">
        <v>0</v>
      </c>
      <c r="W991">
        <v>0</v>
      </c>
      <c r="X991">
        <v>0</v>
      </c>
      <c r="Y991">
        <v>0</v>
      </c>
      <c r="Z991">
        <v>0</v>
      </c>
      <c r="AA991">
        <v>0</v>
      </c>
      <c r="AB991">
        <v>0</v>
      </c>
      <c r="AC991">
        <v>0</v>
      </c>
      <c r="AD991">
        <v>0</v>
      </c>
      <c r="AE991">
        <v>0</v>
      </c>
      <c r="AF991">
        <v>0</v>
      </c>
      <c r="AG991">
        <v>0</v>
      </c>
      <c r="AH991">
        <v>1</v>
      </c>
      <c r="AI991">
        <v>0</v>
      </c>
      <c r="AJ991">
        <v>0</v>
      </c>
      <c r="AK991">
        <v>0</v>
      </c>
      <c r="AL991">
        <v>2</v>
      </c>
      <c r="AM991">
        <v>0</v>
      </c>
      <c r="AN991">
        <v>0</v>
      </c>
      <c r="AO991">
        <v>10</v>
      </c>
      <c r="AP991">
        <v>0</v>
      </c>
      <c r="AQ991">
        <v>0</v>
      </c>
      <c r="AR991">
        <v>0</v>
      </c>
      <c r="AS991">
        <v>0</v>
      </c>
      <c r="AT991">
        <v>0</v>
      </c>
      <c r="AU991">
        <v>0</v>
      </c>
      <c r="AV991">
        <v>1</v>
      </c>
      <c r="AW991">
        <v>0</v>
      </c>
      <c r="AX991">
        <v>9</v>
      </c>
      <c r="AY991">
        <v>0</v>
      </c>
      <c r="AZ991">
        <v>0</v>
      </c>
      <c r="BA991">
        <v>0</v>
      </c>
      <c r="BB991">
        <v>0</v>
      </c>
      <c r="BC991">
        <v>0</v>
      </c>
      <c r="BD991">
        <v>0</v>
      </c>
      <c r="BE991">
        <v>0</v>
      </c>
      <c r="BF991">
        <v>0</v>
      </c>
      <c r="BG991">
        <v>0</v>
      </c>
      <c r="BH991">
        <v>0</v>
      </c>
      <c r="BI991">
        <v>0</v>
      </c>
      <c r="BJ991">
        <v>0</v>
      </c>
      <c r="BK991">
        <v>0</v>
      </c>
      <c r="BL991">
        <v>0</v>
      </c>
      <c r="BM991">
        <v>0</v>
      </c>
      <c r="BN991">
        <v>0</v>
      </c>
      <c r="BO991">
        <v>425</v>
      </c>
      <c r="BP991">
        <v>294</v>
      </c>
      <c r="BQ991">
        <v>66</v>
      </c>
      <c r="BR991">
        <v>4856</v>
      </c>
      <c r="BS991">
        <v>2</v>
      </c>
      <c r="BT991">
        <v>0</v>
      </c>
      <c r="BU991">
        <v>13</v>
      </c>
      <c r="BV991">
        <v>0</v>
      </c>
      <c r="BW991">
        <v>0</v>
      </c>
      <c r="BX991">
        <v>0</v>
      </c>
      <c r="BY991">
        <v>5683</v>
      </c>
    </row>
    <row r="992" spans="1:77" hidden="1" x14ac:dyDescent="0.25">
      <c r="A992" t="str">
        <f t="shared" si="30"/>
        <v>201436 Üzleti jellegű szolgáltatások ügyintézői, hatósági ügyintézők, ügynökökI4 Szakmunkásképző iskola</v>
      </c>
      <c r="B992" t="str">
        <f t="shared" si="31"/>
        <v>201436 Üzleti jellegű szolgáltatások ügyintézői, hatósági ügyintézők, ügynökökI4 Szakmunkásképző iskola</v>
      </c>
      <c r="C992">
        <v>2661</v>
      </c>
      <c r="D992" t="s">
        <v>168</v>
      </c>
      <c r="E992" t="s">
        <v>169</v>
      </c>
      <c r="F992" s="4" t="s">
        <v>172</v>
      </c>
      <c r="G992">
        <v>0</v>
      </c>
      <c r="H992" t="s">
        <v>160</v>
      </c>
      <c r="I992">
        <v>632</v>
      </c>
      <c r="J992">
        <v>21</v>
      </c>
      <c r="K992" t="s">
        <v>88</v>
      </c>
      <c r="L992" t="s">
        <v>128</v>
      </c>
      <c r="M992">
        <v>109</v>
      </c>
      <c r="N992">
        <v>0</v>
      </c>
      <c r="O992">
        <v>0</v>
      </c>
      <c r="P992">
        <v>14</v>
      </c>
      <c r="Q992">
        <v>178</v>
      </c>
      <c r="R992">
        <v>31</v>
      </c>
      <c r="S992">
        <v>32</v>
      </c>
      <c r="T992">
        <v>0</v>
      </c>
      <c r="U992">
        <v>13</v>
      </c>
      <c r="V992">
        <v>0</v>
      </c>
      <c r="W992">
        <v>19</v>
      </c>
      <c r="X992">
        <v>1</v>
      </c>
      <c r="Y992">
        <v>65</v>
      </c>
      <c r="Z992">
        <v>30</v>
      </c>
      <c r="AA992">
        <v>0</v>
      </c>
      <c r="AB992">
        <v>63</v>
      </c>
      <c r="AC992">
        <v>52</v>
      </c>
      <c r="AD992">
        <v>19</v>
      </c>
      <c r="AE992">
        <v>108</v>
      </c>
      <c r="AF992">
        <v>43</v>
      </c>
      <c r="AG992">
        <v>4</v>
      </c>
      <c r="AH992">
        <v>28</v>
      </c>
      <c r="AI992">
        <v>19</v>
      </c>
      <c r="AJ992">
        <v>14</v>
      </c>
      <c r="AK992">
        <v>54</v>
      </c>
      <c r="AL992">
        <v>79</v>
      </c>
      <c r="AM992">
        <v>271</v>
      </c>
      <c r="AN992">
        <v>675</v>
      </c>
      <c r="AO992">
        <v>1119</v>
      </c>
      <c r="AP992">
        <v>511</v>
      </c>
      <c r="AQ992">
        <v>73</v>
      </c>
      <c r="AR992">
        <v>0</v>
      </c>
      <c r="AS992">
        <v>0</v>
      </c>
      <c r="AT992">
        <v>62</v>
      </c>
      <c r="AU992">
        <v>0</v>
      </c>
      <c r="AV992">
        <v>83</v>
      </c>
      <c r="AW992">
        <v>57</v>
      </c>
      <c r="AX992">
        <v>5</v>
      </c>
      <c r="AY992">
        <v>11</v>
      </c>
      <c r="AZ992">
        <v>20</v>
      </c>
      <c r="BA992">
        <v>79</v>
      </c>
      <c r="BB992">
        <v>153</v>
      </c>
      <c r="BC992">
        <v>39</v>
      </c>
      <c r="BD992">
        <v>96</v>
      </c>
      <c r="BE992">
        <v>0</v>
      </c>
      <c r="BF992">
        <v>253</v>
      </c>
      <c r="BG992">
        <v>38</v>
      </c>
      <c r="BH992">
        <v>14</v>
      </c>
      <c r="BI992">
        <v>10</v>
      </c>
      <c r="BJ992">
        <v>25</v>
      </c>
      <c r="BK992">
        <v>21</v>
      </c>
      <c r="BL992">
        <v>11</v>
      </c>
      <c r="BM992">
        <v>0</v>
      </c>
      <c r="BN992">
        <v>120</v>
      </c>
      <c r="BO992">
        <v>429</v>
      </c>
      <c r="BP992">
        <v>94</v>
      </c>
      <c r="BQ992">
        <v>33</v>
      </c>
      <c r="BR992">
        <v>29</v>
      </c>
      <c r="BS992">
        <v>7</v>
      </c>
      <c r="BT992">
        <v>2</v>
      </c>
      <c r="BU992">
        <v>0</v>
      </c>
      <c r="BV992">
        <v>6</v>
      </c>
      <c r="BW992">
        <v>85</v>
      </c>
      <c r="BX992">
        <v>0</v>
      </c>
      <c r="BY992">
        <v>5406</v>
      </c>
    </row>
    <row r="993" spans="1:77" hidden="1" x14ac:dyDescent="0.25">
      <c r="A993" t="str">
        <f t="shared" si="30"/>
        <v>201437 Művészeti, kulturális, sport- és vallási foglalkozásokI4 Szakmunkásképző iskola</v>
      </c>
      <c r="B993" t="str">
        <f t="shared" si="31"/>
        <v>201437 Művészeti, kulturális, sport- és vallási foglalkozásokI4 Szakmunkásképző iskola</v>
      </c>
      <c r="C993">
        <v>2662</v>
      </c>
      <c r="D993" t="s">
        <v>168</v>
      </c>
      <c r="E993" t="s">
        <v>169</v>
      </c>
      <c r="F993" s="4" t="s">
        <v>172</v>
      </c>
      <c r="G993">
        <v>0</v>
      </c>
      <c r="H993" t="s">
        <v>160</v>
      </c>
      <c r="I993">
        <v>633</v>
      </c>
      <c r="J993">
        <v>22</v>
      </c>
      <c r="K993" t="s">
        <v>89</v>
      </c>
      <c r="L993" t="s">
        <v>129</v>
      </c>
      <c r="M993">
        <v>0</v>
      </c>
      <c r="N993">
        <v>0</v>
      </c>
      <c r="O993">
        <v>0</v>
      </c>
      <c r="P993">
        <v>0</v>
      </c>
      <c r="Q993">
        <v>0</v>
      </c>
      <c r="R993">
        <v>0</v>
      </c>
      <c r="S993">
        <v>0</v>
      </c>
      <c r="T993">
        <v>0</v>
      </c>
      <c r="U993">
        <v>0</v>
      </c>
      <c r="V993">
        <v>0</v>
      </c>
      <c r="W993">
        <v>0</v>
      </c>
      <c r="X993">
        <v>0</v>
      </c>
      <c r="Y993">
        <v>0</v>
      </c>
      <c r="Z993">
        <v>0</v>
      </c>
      <c r="AA993">
        <v>0</v>
      </c>
      <c r="AB993">
        <v>0</v>
      </c>
      <c r="AC993">
        <v>0</v>
      </c>
      <c r="AD993">
        <v>0</v>
      </c>
      <c r="AE993">
        <v>0</v>
      </c>
      <c r="AF993">
        <v>0</v>
      </c>
      <c r="AG993">
        <v>0</v>
      </c>
      <c r="AH993">
        <v>26</v>
      </c>
      <c r="AI993">
        <v>0</v>
      </c>
      <c r="AJ993">
        <v>0</v>
      </c>
      <c r="AK993">
        <v>0</v>
      </c>
      <c r="AL993">
        <v>0</v>
      </c>
      <c r="AM993">
        <v>0</v>
      </c>
      <c r="AN993">
        <v>0</v>
      </c>
      <c r="AO993">
        <v>0</v>
      </c>
      <c r="AP993">
        <v>22</v>
      </c>
      <c r="AQ993">
        <v>0</v>
      </c>
      <c r="AR993">
        <v>0</v>
      </c>
      <c r="AS993">
        <v>0</v>
      </c>
      <c r="AT993">
        <v>0</v>
      </c>
      <c r="AU993">
        <v>0</v>
      </c>
      <c r="AV993">
        <v>0</v>
      </c>
      <c r="AW993">
        <v>0</v>
      </c>
      <c r="AX993">
        <v>20</v>
      </c>
      <c r="AY993">
        <v>0</v>
      </c>
      <c r="AZ993">
        <v>0</v>
      </c>
      <c r="BA993">
        <v>0</v>
      </c>
      <c r="BB993">
        <v>0</v>
      </c>
      <c r="BC993">
        <v>0</v>
      </c>
      <c r="BD993">
        <v>0</v>
      </c>
      <c r="BE993">
        <v>0</v>
      </c>
      <c r="BF993">
        <v>0</v>
      </c>
      <c r="BG993">
        <v>0</v>
      </c>
      <c r="BH993">
        <v>0</v>
      </c>
      <c r="BI993">
        <v>20</v>
      </c>
      <c r="BJ993">
        <v>0</v>
      </c>
      <c r="BK993">
        <v>49</v>
      </c>
      <c r="BL993">
        <v>0</v>
      </c>
      <c r="BM993">
        <v>0</v>
      </c>
      <c r="BN993">
        <v>104</v>
      </c>
      <c r="BO993">
        <v>10</v>
      </c>
      <c r="BP993">
        <v>10</v>
      </c>
      <c r="BQ993">
        <v>2</v>
      </c>
      <c r="BR993">
        <v>0</v>
      </c>
      <c r="BS993">
        <v>308</v>
      </c>
      <c r="BT993">
        <v>50</v>
      </c>
      <c r="BU993">
        <v>0</v>
      </c>
      <c r="BV993">
        <v>0</v>
      </c>
      <c r="BW993">
        <v>0</v>
      </c>
      <c r="BX993">
        <v>0</v>
      </c>
      <c r="BY993">
        <v>621</v>
      </c>
    </row>
    <row r="994" spans="1:77" hidden="1" x14ac:dyDescent="0.25">
      <c r="A994" t="str">
        <f t="shared" si="30"/>
        <v>201439 Egyéb ügyintézőkI4 Szakmunkásképző iskola</v>
      </c>
      <c r="B994" t="str">
        <f t="shared" si="31"/>
        <v>201439 Egyéb ügyintézőkI4 Szakmunkásképző iskola</v>
      </c>
      <c r="C994">
        <v>2663</v>
      </c>
      <c r="D994" t="s">
        <v>168</v>
      </c>
      <c r="E994" t="s">
        <v>169</v>
      </c>
      <c r="F994" s="4" t="s">
        <v>172</v>
      </c>
      <c r="G994">
        <v>0</v>
      </c>
      <c r="H994" t="s">
        <v>160</v>
      </c>
      <c r="I994">
        <v>634</v>
      </c>
      <c r="J994">
        <v>23</v>
      </c>
      <c r="K994" t="s">
        <v>90</v>
      </c>
      <c r="L994" t="s">
        <v>91</v>
      </c>
      <c r="M994">
        <v>20</v>
      </c>
      <c r="N994">
        <v>0</v>
      </c>
      <c r="O994">
        <v>0</v>
      </c>
      <c r="P994">
        <v>0</v>
      </c>
      <c r="Q994">
        <v>10</v>
      </c>
      <c r="R994">
        <v>19</v>
      </c>
      <c r="S994">
        <v>0</v>
      </c>
      <c r="T994">
        <v>0</v>
      </c>
      <c r="U994">
        <v>0</v>
      </c>
      <c r="V994">
        <v>0</v>
      </c>
      <c r="W994">
        <v>0</v>
      </c>
      <c r="X994">
        <v>13</v>
      </c>
      <c r="Y994">
        <v>9</v>
      </c>
      <c r="Z994">
        <v>1</v>
      </c>
      <c r="AA994">
        <v>0</v>
      </c>
      <c r="AB994">
        <v>63</v>
      </c>
      <c r="AC994">
        <v>60</v>
      </c>
      <c r="AD994">
        <v>0</v>
      </c>
      <c r="AE994">
        <v>62</v>
      </c>
      <c r="AF994">
        <v>26</v>
      </c>
      <c r="AG994">
        <v>15</v>
      </c>
      <c r="AH994">
        <v>9</v>
      </c>
      <c r="AI994">
        <v>0</v>
      </c>
      <c r="AJ994">
        <v>8</v>
      </c>
      <c r="AK994">
        <v>10</v>
      </c>
      <c r="AL994">
        <v>29</v>
      </c>
      <c r="AM994">
        <v>109</v>
      </c>
      <c r="AN994">
        <v>160</v>
      </c>
      <c r="AO994">
        <v>91</v>
      </c>
      <c r="AP994">
        <v>100</v>
      </c>
      <c r="AQ994">
        <v>37</v>
      </c>
      <c r="AR994">
        <v>0</v>
      </c>
      <c r="AS994">
        <v>0</v>
      </c>
      <c r="AT994">
        <v>12</v>
      </c>
      <c r="AU994">
        <v>0</v>
      </c>
      <c r="AV994">
        <v>150</v>
      </c>
      <c r="AW994">
        <v>0</v>
      </c>
      <c r="AX994">
        <v>0</v>
      </c>
      <c r="AY994">
        <v>50</v>
      </c>
      <c r="AZ994">
        <v>10</v>
      </c>
      <c r="BA994">
        <v>0</v>
      </c>
      <c r="BB994">
        <v>12</v>
      </c>
      <c r="BC994">
        <v>116</v>
      </c>
      <c r="BD994">
        <v>27</v>
      </c>
      <c r="BE994">
        <v>0</v>
      </c>
      <c r="BF994">
        <v>28</v>
      </c>
      <c r="BG994">
        <v>0</v>
      </c>
      <c r="BH994">
        <v>3</v>
      </c>
      <c r="BI994">
        <v>0</v>
      </c>
      <c r="BJ994">
        <v>0</v>
      </c>
      <c r="BK994">
        <v>0</v>
      </c>
      <c r="BL994">
        <v>38</v>
      </c>
      <c r="BM994">
        <v>35</v>
      </c>
      <c r="BN994">
        <v>50</v>
      </c>
      <c r="BO994">
        <v>575</v>
      </c>
      <c r="BP994">
        <v>61</v>
      </c>
      <c r="BQ994">
        <v>17</v>
      </c>
      <c r="BR994">
        <v>31</v>
      </c>
      <c r="BS994">
        <v>13</v>
      </c>
      <c r="BT994">
        <v>4</v>
      </c>
      <c r="BU994">
        <v>10</v>
      </c>
      <c r="BV994">
        <v>0</v>
      </c>
      <c r="BW994">
        <v>9</v>
      </c>
      <c r="BX994">
        <v>0</v>
      </c>
      <c r="BY994">
        <v>2102</v>
      </c>
    </row>
    <row r="995" spans="1:77" hidden="1" x14ac:dyDescent="0.25">
      <c r="A995" t="str">
        <f t="shared" si="30"/>
        <v>201441 Irodai, ügyviteli foglalkozásokI4 Szakmunkásképző iskola</v>
      </c>
      <c r="B995" t="str">
        <f t="shared" si="31"/>
        <v>201441 Irodai, ügyviteli foglalkozásokI4 Szakmunkásképző iskola</v>
      </c>
      <c r="C995">
        <v>2664</v>
      </c>
      <c r="D995" t="s">
        <v>168</v>
      </c>
      <c r="E995" t="s">
        <v>169</v>
      </c>
      <c r="F995" s="4" t="s">
        <v>172</v>
      </c>
      <c r="G995">
        <v>0</v>
      </c>
      <c r="H995" t="s">
        <v>160</v>
      </c>
      <c r="I995">
        <v>635</v>
      </c>
      <c r="J995">
        <v>24</v>
      </c>
      <c r="K995" t="s">
        <v>92</v>
      </c>
      <c r="L995" t="s">
        <v>130</v>
      </c>
      <c r="M995">
        <v>275</v>
      </c>
      <c r="N995">
        <v>40</v>
      </c>
      <c r="O995">
        <v>15</v>
      </c>
      <c r="P995">
        <v>63</v>
      </c>
      <c r="Q995">
        <v>291</v>
      </c>
      <c r="R995">
        <v>80</v>
      </c>
      <c r="S995">
        <v>15</v>
      </c>
      <c r="T995">
        <v>12</v>
      </c>
      <c r="U995">
        <v>72</v>
      </c>
      <c r="V995">
        <v>0</v>
      </c>
      <c r="W995">
        <v>36</v>
      </c>
      <c r="X995">
        <v>26</v>
      </c>
      <c r="Y995">
        <v>77</v>
      </c>
      <c r="Z995">
        <v>89</v>
      </c>
      <c r="AA995">
        <v>27</v>
      </c>
      <c r="AB995">
        <v>140</v>
      </c>
      <c r="AC995">
        <v>345</v>
      </c>
      <c r="AD995">
        <v>85</v>
      </c>
      <c r="AE995">
        <v>112</v>
      </c>
      <c r="AF995">
        <v>95</v>
      </c>
      <c r="AG995">
        <v>6</v>
      </c>
      <c r="AH995">
        <v>57</v>
      </c>
      <c r="AI995">
        <v>23</v>
      </c>
      <c r="AJ995">
        <v>44</v>
      </c>
      <c r="AK995">
        <v>62</v>
      </c>
      <c r="AL995">
        <v>75</v>
      </c>
      <c r="AM995">
        <v>730</v>
      </c>
      <c r="AN995">
        <v>216</v>
      </c>
      <c r="AO995">
        <v>506</v>
      </c>
      <c r="AP995">
        <v>620</v>
      </c>
      <c r="AQ995">
        <v>379</v>
      </c>
      <c r="AR995">
        <v>0</v>
      </c>
      <c r="AS995">
        <v>0</v>
      </c>
      <c r="AT995">
        <v>130</v>
      </c>
      <c r="AU995">
        <v>58</v>
      </c>
      <c r="AV995">
        <v>56</v>
      </c>
      <c r="AW995">
        <v>19</v>
      </c>
      <c r="AX995">
        <v>53</v>
      </c>
      <c r="AY995">
        <v>31</v>
      </c>
      <c r="AZ995">
        <v>244</v>
      </c>
      <c r="BA995">
        <v>1844</v>
      </c>
      <c r="BB995">
        <v>69</v>
      </c>
      <c r="BC995">
        <v>98</v>
      </c>
      <c r="BD995">
        <v>124</v>
      </c>
      <c r="BE995">
        <v>0</v>
      </c>
      <c r="BF995">
        <v>439</v>
      </c>
      <c r="BG995">
        <v>29</v>
      </c>
      <c r="BH995">
        <v>18</v>
      </c>
      <c r="BI995">
        <v>59</v>
      </c>
      <c r="BJ995">
        <v>5</v>
      </c>
      <c r="BK995">
        <v>11</v>
      </c>
      <c r="BL995">
        <v>119</v>
      </c>
      <c r="BM995">
        <v>0</v>
      </c>
      <c r="BN995">
        <v>166</v>
      </c>
      <c r="BO995">
        <v>838</v>
      </c>
      <c r="BP995">
        <v>196</v>
      </c>
      <c r="BQ995">
        <v>125</v>
      </c>
      <c r="BR995">
        <v>70</v>
      </c>
      <c r="BS995">
        <v>111</v>
      </c>
      <c r="BT995">
        <v>11</v>
      </c>
      <c r="BU995">
        <v>1</v>
      </c>
      <c r="BV995">
        <v>20</v>
      </c>
      <c r="BW995">
        <v>101</v>
      </c>
      <c r="BX995">
        <v>0</v>
      </c>
      <c r="BY995">
        <v>9658</v>
      </c>
    </row>
    <row r="996" spans="1:77" hidden="1" x14ac:dyDescent="0.25">
      <c r="A996" t="str">
        <f t="shared" si="30"/>
        <v>201442 Ügyfélkapcsolati foglalkozásokI4 Szakmunkásképző iskola</v>
      </c>
      <c r="B996" t="str">
        <f t="shared" si="31"/>
        <v>201442 Ügyfélkapcsolati foglalkozásokI4 Szakmunkásképző iskola</v>
      </c>
      <c r="C996">
        <v>2665</v>
      </c>
      <c r="D996" t="s">
        <v>168</v>
      </c>
      <c r="E996" t="s">
        <v>169</v>
      </c>
      <c r="F996" s="4" t="s">
        <v>172</v>
      </c>
      <c r="G996">
        <v>0</v>
      </c>
      <c r="H996" t="s">
        <v>160</v>
      </c>
      <c r="I996">
        <v>636</v>
      </c>
      <c r="J996">
        <v>25</v>
      </c>
      <c r="K996" t="s">
        <v>93</v>
      </c>
      <c r="L996" t="s">
        <v>131</v>
      </c>
      <c r="M996">
        <v>0</v>
      </c>
      <c r="N996">
        <v>12</v>
      </c>
      <c r="O996">
        <v>0</v>
      </c>
      <c r="P996">
        <v>0</v>
      </c>
      <c r="Q996">
        <v>11</v>
      </c>
      <c r="R996">
        <v>0</v>
      </c>
      <c r="S996">
        <v>0</v>
      </c>
      <c r="T996">
        <v>0</v>
      </c>
      <c r="U996">
        <v>0</v>
      </c>
      <c r="V996">
        <v>0</v>
      </c>
      <c r="W996">
        <v>0</v>
      </c>
      <c r="X996">
        <v>0</v>
      </c>
      <c r="Y996">
        <v>5</v>
      </c>
      <c r="Z996">
        <v>0</v>
      </c>
      <c r="AA996">
        <v>0</v>
      </c>
      <c r="AB996">
        <v>9</v>
      </c>
      <c r="AC996">
        <v>5</v>
      </c>
      <c r="AD996">
        <v>0</v>
      </c>
      <c r="AE996">
        <v>0</v>
      </c>
      <c r="AF996">
        <v>0</v>
      </c>
      <c r="AG996">
        <v>0</v>
      </c>
      <c r="AH996">
        <v>0</v>
      </c>
      <c r="AI996">
        <v>0</v>
      </c>
      <c r="AJ996">
        <v>0</v>
      </c>
      <c r="AK996">
        <v>5</v>
      </c>
      <c r="AL996">
        <v>32</v>
      </c>
      <c r="AM996">
        <v>5</v>
      </c>
      <c r="AN996">
        <v>27</v>
      </c>
      <c r="AO996">
        <v>74</v>
      </c>
      <c r="AP996">
        <v>126</v>
      </c>
      <c r="AQ996">
        <v>113</v>
      </c>
      <c r="AR996">
        <v>0</v>
      </c>
      <c r="AS996">
        <v>0</v>
      </c>
      <c r="AT996">
        <v>82</v>
      </c>
      <c r="AU996">
        <v>28</v>
      </c>
      <c r="AV996">
        <v>105</v>
      </c>
      <c r="AW996">
        <v>4</v>
      </c>
      <c r="AX996">
        <v>0</v>
      </c>
      <c r="AY996">
        <v>16</v>
      </c>
      <c r="AZ996">
        <v>99</v>
      </c>
      <c r="BA996">
        <v>98</v>
      </c>
      <c r="BB996">
        <v>62</v>
      </c>
      <c r="BC996">
        <v>0</v>
      </c>
      <c r="BD996">
        <v>67</v>
      </c>
      <c r="BE996">
        <v>0</v>
      </c>
      <c r="BF996">
        <v>20</v>
      </c>
      <c r="BG996">
        <v>0</v>
      </c>
      <c r="BH996">
        <v>2</v>
      </c>
      <c r="BI996">
        <v>0</v>
      </c>
      <c r="BJ996">
        <v>0</v>
      </c>
      <c r="BK996">
        <v>0</v>
      </c>
      <c r="BL996">
        <v>22</v>
      </c>
      <c r="BM996">
        <v>35</v>
      </c>
      <c r="BN996">
        <v>104</v>
      </c>
      <c r="BO996">
        <v>88</v>
      </c>
      <c r="BP996">
        <v>9</v>
      </c>
      <c r="BQ996">
        <v>57</v>
      </c>
      <c r="BR996">
        <v>2</v>
      </c>
      <c r="BS996">
        <v>34</v>
      </c>
      <c r="BT996">
        <v>153</v>
      </c>
      <c r="BU996">
        <v>20</v>
      </c>
      <c r="BV996">
        <v>0</v>
      </c>
      <c r="BW996">
        <v>65</v>
      </c>
      <c r="BX996">
        <v>0</v>
      </c>
      <c r="BY996">
        <v>1596</v>
      </c>
    </row>
    <row r="997" spans="1:77" hidden="1" x14ac:dyDescent="0.25">
      <c r="A997" t="str">
        <f t="shared" si="30"/>
        <v>201451 Kereskedelmi és vendéglátó-ipari foglalkozásokI4 Szakmunkásképző iskola</v>
      </c>
      <c r="B997" t="str">
        <f t="shared" si="31"/>
        <v>201451 Kereskedelmi és vendéglátó-ipari foglalkozásokI4 Szakmunkásképző iskola</v>
      </c>
      <c r="C997">
        <v>2666</v>
      </c>
      <c r="D997" t="s">
        <v>168</v>
      </c>
      <c r="E997" t="s">
        <v>169</v>
      </c>
      <c r="F997" s="4" t="s">
        <v>172</v>
      </c>
      <c r="G997">
        <v>0</v>
      </c>
      <c r="H997" t="s">
        <v>160</v>
      </c>
      <c r="I997">
        <v>637</v>
      </c>
      <c r="J997">
        <v>26</v>
      </c>
      <c r="K997" t="s">
        <v>94</v>
      </c>
      <c r="L997" t="s">
        <v>132</v>
      </c>
      <c r="M997">
        <v>391</v>
      </c>
      <c r="N997">
        <v>73</v>
      </c>
      <c r="O997">
        <v>6</v>
      </c>
      <c r="P997">
        <v>16</v>
      </c>
      <c r="Q997">
        <v>3789</v>
      </c>
      <c r="R997">
        <v>314</v>
      </c>
      <c r="S997">
        <v>127</v>
      </c>
      <c r="T997">
        <v>161</v>
      </c>
      <c r="U997">
        <v>57</v>
      </c>
      <c r="V997">
        <v>0</v>
      </c>
      <c r="W997">
        <v>27</v>
      </c>
      <c r="X997">
        <v>17</v>
      </c>
      <c r="Y997">
        <v>40</v>
      </c>
      <c r="Z997">
        <v>7</v>
      </c>
      <c r="AA997">
        <v>17</v>
      </c>
      <c r="AB997">
        <v>53</v>
      </c>
      <c r="AC997">
        <v>0</v>
      </c>
      <c r="AD997">
        <v>173</v>
      </c>
      <c r="AE997">
        <v>34</v>
      </c>
      <c r="AF997">
        <v>0</v>
      </c>
      <c r="AG997">
        <v>35</v>
      </c>
      <c r="AH997">
        <v>69</v>
      </c>
      <c r="AI997">
        <v>0</v>
      </c>
      <c r="AJ997">
        <v>1</v>
      </c>
      <c r="AK997">
        <v>24</v>
      </c>
      <c r="AL997">
        <v>239</v>
      </c>
      <c r="AM997">
        <v>1030</v>
      </c>
      <c r="AN997">
        <v>1932</v>
      </c>
      <c r="AO997">
        <v>7529</v>
      </c>
      <c r="AP997">
        <v>55142</v>
      </c>
      <c r="AQ997">
        <v>321</v>
      </c>
      <c r="AR997">
        <v>66</v>
      </c>
      <c r="AS997">
        <v>12</v>
      </c>
      <c r="AT997">
        <v>142</v>
      </c>
      <c r="AU997">
        <v>33</v>
      </c>
      <c r="AV997">
        <v>19030</v>
      </c>
      <c r="AW997">
        <v>1</v>
      </c>
      <c r="AX997">
        <v>208</v>
      </c>
      <c r="AY997">
        <v>13</v>
      </c>
      <c r="AZ997">
        <v>0</v>
      </c>
      <c r="BA997">
        <v>176</v>
      </c>
      <c r="BB997">
        <v>102</v>
      </c>
      <c r="BC997">
        <v>130</v>
      </c>
      <c r="BD997">
        <v>1163</v>
      </c>
      <c r="BE997">
        <v>0</v>
      </c>
      <c r="BF997">
        <v>648</v>
      </c>
      <c r="BG997">
        <v>0</v>
      </c>
      <c r="BH997">
        <v>2</v>
      </c>
      <c r="BI997">
        <v>44</v>
      </c>
      <c r="BJ997">
        <v>341</v>
      </c>
      <c r="BK997">
        <v>285</v>
      </c>
      <c r="BL997">
        <v>238</v>
      </c>
      <c r="BM997">
        <v>0</v>
      </c>
      <c r="BN997">
        <v>858</v>
      </c>
      <c r="BO997">
        <v>1235</v>
      </c>
      <c r="BP997">
        <v>573</v>
      </c>
      <c r="BQ997">
        <v>430</v>
      </c>
      <c r="BR997">
        <v>812</v>
      </c>
      <c r="BS997">
        <v>73</v>
      </c>
      <c r="BT997">
        <v>215</v>
      </c>
      <c r="BU997">
        <v>60</v>
      </c>
      <c r="BV997">
        <v>23</v>
      </c>
      <c r="BW997">
        <v>455</v>
      </c>
      <c r="BX997">
        <v>0</v>
      </c>
      <c r="BY997">
        <v>98992</v>
      </c>
    </row>
    <row r="998" spans="1:77" hidden="1" x14ac:dyDescent="0.25">
      <c r="A998" t="str">
        <f t="shared" si="30"/>
        <v>201452 Szolgáltatási foglalkozásokI4 Szakmunkásképző iskola</v>
      </c>
      <c r="B998" t="str">
        <f t="shared" si="31"/>
        <v>201452 Szolgáltatási foglalkozásokI4 Szakmunkásképző iskola</v>
      </c>
      <c r="C998">
        <v>2667</v>
      </c>
      <c r="D998" t="s">
        <v>168</v>
      </c>
      <c r="E998" t="s">
        <v>169</v>
      </c>
      <c r="F998" s="4" t="s">
        <v>172</v>
      </c>
      <c r="G998">
        <v>0</v>
      </c>
      <c r="H998" t="s">
        <v>160</v>
      </c>
      <c r="I998">
        <v>638</v>
      </c>
      <c r="J998">
        <v>27</v>
      </c>
      <c r="K998" t="s">
        <v>95</v>
      </c>
      <c r="L998" t="s">
        <v>133</v>
      </c>
      <c r="M998">
        <v>182</v>
      </c>
      <c r="N998">
        <v>56</v>
      </c>
      <c r="O998">
        <v>49</v>
      </c>
      <c r="P998">
        <v>28</v>
      </c>
      <c r="Q998">
        <v>170</v>
      </c>
      <c r="R998">
        <v>11</v>
      </c>
      <c r="S998">
        <v>0</v>
      </c>
      <c r="T998">
        <v>16</v>
      </c>
      <c r="U998">
        <v>40</v>
      </c>
      <c r="V998">
        <v>33</v>
      </c>
      <c r="W998">
        <v>40</v>
      </c>
      <c r="X998">
        <v>54</v>
      </c>
      <c r="Y998">
        <v>14</v>
      </c>
      <c r="Z998">
        <v>1</v>
      </c>
      <c r="AA998">
        <v>95</v>
      </c>
      <c r="AB998">
        <v>59</v>
      </c>
      <c r="AC998">
        <v>50</v>
      </c>
      <c r="AD998">
        <v>1</v>
      </c>
      <c r="AE998">
        <v>64</v>
      </c>
      <c r="AF998">
        <v>72</v>
      </c>
      <c r="AG998">
        <v>0</v>
      </c>
      <c r="AH998">
        <v>36</v>
      </c>
      <c r="AI998">
        <v>12</v>
      </c>
      <c r="AJ998">
        <v>249</v>
      </c>
      <c r="AK998">
        <v>1087</v>
      </c>
      <c r="AL998">
        <v>263</v>
      </c>
      <c r="AM998">
        <v>252</v>
      </c>
      <c r="AN998">
        <v>130</v>
      </c>
      <c r="AO998">
        <v>485</v>
      </c>
      <c r="AP998">
        <v>188</v>
      </c>
      <c r="AQ998">
        <v>758</v>
      </c>
      <c r="AR998">
        <v>16</v>
      </c>
      <c r="AS998">
        <v>1</v>
      </c>
      <c r="AT998">
        <v>160</v>
      </c>
      <c r="AU998">
        <v>0</v>
      </c>
      <c r="AV998">
        <v>465</v>
      </c>
      <c r="AW998">
        <v>8</v>
      </c>
      <c r="AX998">
        <v>12</v>
      </c>
      <c r="AY998">
        <v>0</v>
      </c>
      <c r="AZ998">
        <v>7</v>
      </c>
      <c r="BA998">
        <v>2823</v>
      </c>
      <c r="BB998">
        <v>2</v>
      </c>
      <c r="BC998">
        <v>6</v>
      </c>
      <c r="BD998">
        <v>378</v>
      </c>
      <c r="BE998">
        <v>0</v>
      </c>
      <c r="BF998">
        <v>364</v>
      </c>
      <c r="BG998">
        <v>110</v>
      </c>
      <c r="BH998">
        <v>8</v>
      </c>
      <c r="BI998">
        <v>0</v>
      </c>
      <c r="BJ998">
        <v>0</v>
      </c>
      <c r="BK998">
        <v>37</v>
      </c>
      <c r="BL998">
        <v>159</v>
      </c>
      <c r="BM998">
        <v>7</v>
      </c>
      <c r="BN998">
        <v>5358</v>
      </c>
      <c r="BO998">
        <v>3930</v>
      </c>
      <c r="BP998">
        <v>4844</v>
      </c>
      <c r="BQ998">
        <v>1196</v>
      </c>
      <c r="BR998">
        <v>1124</v>
      </c>
      <c r="BS998">
        <v>206</v>
      </c>
      <c r="BT998">
        <v>417</v>
      </c>
      <c r="BU998">
        <v>17</v>
      </c>
      <c r="BV998">
        <v>0</v>
      </c>
      <c r="BW998">
        <v>3100</v>
      </c>
      <c r="BX998">
        <v>0</v>
      </c>
      <c r="BY998">
        <v>29250</v>
      </c>
    </row>
    <row r="999" spans="1:77" hidden="1" x14ac:dyDescent="0.25">
      <c r="A999" t="str">
        <f t="shared" si="30"/>
        <v>201461 Mezőgazdasági foglalkozásokI4 Szakmunkásképző iskola</v>
      </c>
      <c r="B999" t="str">
        <f t="shared" si="31"/>
        <v>201461 Mezőgazdasági foglalkozásokI4 Szakmunkásképző iskola</v>
      </c>
      <c r="C999">
        <v>2668</v>
      </c>
      <c r="D999" t="s">
        <v>168</v>
      </c>
      <c r="E999" t="s">
        <v>169</v>
      </c>
      <c r="F999" s="4" t="s">
        <v>172</v>
      </c>
      <c r="G999">
        <v>0</v>
      </c>
      <c r="H999" t="s">
        <v>160</v>
      </c>
      <c r="I999">
        <v>639</v>
      </c>
      <c r="J999">
        <v>28</v>
      </c>
      <c r="K999" t="s">
        <v>96</v>
      </c>
      <c r="L999" t="s">
        <v>97</v>
      </c>
      <c r="M999">
        <v>4983</v>
      </c>
      <c r="N999">
        <v>11</v>
      </c>
      <c r="O999">
        <v>0</v>
      </c>
      <c r="P999">
        <v>0</v>
      </c>
      <c r="Q999">
        <v>157</v>
      </c>
      <c r="R999">
        <v>0</v>
      </c>
      <c r="S999">
        <v>35</v>
      </c>
      <c r="T999">
        <v>0</v>
      </c>
      <c r="U999">
        <v>0</v>
      </c>
      <c r="V999">
        <v>0</v>
      </c>
      <c r="W999">
        <v>0</v>
      </c>
      <c r="X999">
        <v>60</v>
      </c>
      <c r="Y999">
        <v>0</v>
      </c>
      <c r="Z999">
        <v>0</v>
      </c>
      <c r="AA999">
        <v>0</v>
      </c>
      <c r="AB999">
        <v>2</v>
      </c>
      <c r="AC999">
        <v>0</v>
      </c>
      <c r="AD999">
        <v>12</v>
      </c>
      <c r="AE999">
        <v>22</v>
      </c>
      <c r="AF999">
        <v>0</v>
      </c>
      <c r="AG999">
        <v>0</v>
      </c>
      <c r="AH999">
        <v>29</v>
      </c>
      <c r="AI999">
        <v>0</v>
      </c>
      <c r="AJ999">
        <v>18</v>
      </c>
      <c r="AK999">
        <v>0</v>
      </c>
      <c r="AL999">
        <v>22</v>
      </c>
      <c r="AM999">
        <v>12</v>
      </c>
      <c r="AN999">
        <v>0</v>
      </c>
      <c r="AO999">
        <v>195</v>
      </c>
      <c r="AP999">
        <v>38</v>
      </c>
      <c r="AQ999">
        <v>16</v>
      </c>
      <c r="AR999">
        <v>0</v>
      </c>
      <c r="AS999">
        <v>0</v>
      </c>
      <c r="AT999">
        <v>18</v>
      </c>
      <c r="AU999">
        <v>0</v>
      </c>
      <c r="AV999">
        <v>25</v>
      </c>
      <c r="AW999">
        <v>8</v>
      </c>
      <c r="AX999">
        <v>0</v>
      </c>
      <c r="AY999">
        <v>0</v>
      </c>
      <c r="AZ999">
        <v>0</v>
      </c>
      <c r="BA999">
        <v>0</v>
      </c>
      <c r="BB999">
        <v>0</v>
      </c>
      <c r="BC999">
        <v>0</v>
      </c>
      <c r="BD999">
        <v>119</v>
      </c>
      <c r="BE999">
        <v>0</v>
      </c>
      <c r="BF999">
        <v>1</v>
      </c>
      <c r="BG999">
        <v>6</v>
      </c>
      <c r="BH999">
        <v>32</v>
      </c>
      <c r="BI999">
        <v>0</v>
      </c>
      <c r="BJ999">
        <v>0</v>
      </c>
      <c r="BK999">
        <v>0</v>
      </c>
      <c r="BL999">
        <v>70</v>
      </c>
      <c r="BM999">
        <v>0</v>
      </c>
      <c r="BN999">
        <v>484</v>
      </c>
      <c r="BO999">
        <v>1033</v>
      </c>
      <c r="BP999">
        <v>249</v>
      </c>
      <c r="BQ999">
        <v>30</v>
      </c>
      <c r="BR999">
        <v>19</v>
      </c>
      <c r="BS999">
        <v>52</v>
      </c>
      <c r="BT999">
        <v>5</v>
      </c>
      <c r="BU999">
        <v>3</v>
      </c>
      <c r="BV999">
        <v>15</v>
      </c>
      <c r="BW999">
        <v>28</v>
      </c>
      <c r="BX999">
        <v>0</v>
      </c>
      <c r="BY999">
        <v>7809</v>
      </c>
    </row>
    <row r="1000" spans="1:77" hidden="1" x14ac:dyDescent="0.25">
      <c r="A1000" t="str">
        <f t="shared" si="30"/>
        <v>201462 Erdőgazdálkodási, vadgazdálkodási és halászati foglalkozásokI4 Szakmunkásképző iskola</v>
      </c>
      <c r="B1000" t="str">
        <f t="shared" si="31"/>
        <v>201462 Erdőgazdálkodási, vadgazdálkodási és halászati foglalkozásokI4 Szakmunkásképző iskola</v>
      </c>
      <c r="C1000">
        <v>2669</v>
      </c>
      <c r="D1000" t="s">
        <v>168</v>
      </c>
      <c r="E1000" t="s">
        <v>169</v>
      </c>
      <c r="F1000" s="4" t="s">
        <v>172</v>
      </c>
      <c r="G1000">
        <v>0</v>
      </c>
      <c r="H1000" t="s">
        <v>160</v>
      </c>
      <c r="I1000">
        <v>640</v>
      </c>
      <c r="J1000">
        <v>29</v>
      </c>
      <c r="K1000" t="s">
        <v>98</v>
      </c>
      <c r="L1000" t="s">
        <v>134</v>
      </c>
      <c r="M1000">
        <v>28</v>
      </c>
      <c r="N1000">
        <v>906</v>
      </c>
      <c r="O1000">
        <v>355</v>
      </c>
      <c r="P1000">
        <v>0</v>
      </c>
      <c r="Q1000">
        <v>11</v>
      </c>
      <c r="R1000">
        <v>0</v>
      </c>
      <c r="S1000">
        <v>0</v>
      </c>
      <c r="T1000">
        <v>0</v>
      </c>
      <c r="U1000">
        <v>0</v>
      </c>
      <c r="V1000">
        <v>0</v>
      </c>
      <c r="W1000">
        <v>18</v>
      </c>
      <c r="X1000">
        <v>0</v>
      </c>
      <c r="Y1000">
        <v>0</v>
      </c>
      <c r="Z1000">
        <v>0</v>
      </c>
      <c r="AA1000">
        <v>0</v>
      </c>
      <c r="AB1000">
        <v>0</v>
      </c>
      <c r="AC1000">
        <v>0</v>
      </c>
      <c r="AD1000">
        <v>0</v>
      </c>
      <c r="AE1000">
        <v>0</v>
      </c>
      <c r="AF1000">
        <v>0</v>
      </c>
      <c r="AG1000">
        <v>0</v>
      </c>
      <c r="AH1000">
        <v>0</v>
      </c>
      <c r="AI1000">
        <v>0</v>
      </c>
      <c r="AJ1000">
        <v>0</v>
      </c>
      <c r="AK1000">
        <v>0</v>
      </c>
      <c r="AL1000">
        <v>0</v>
      </c>
      <c r="AM1000">
        <v>12</v>
      </c>
      <c r="AN1000">
        <v>0</v>
      </c>
      <c r="AO1000">
        <v>12</v>
      </c>
      <c r="AP1000">
        <v>0</v>
      </c>
      <c r="AQ1000">
        <v>0</v>
      </c>
      <c r="AR1000">
        <v>0</v>
      </c>
      <c r="AS1000">
        <v>0</v>
      </c>
      <c r="AT1000">
        <v>0</v>
      </c>
      <c r="AU1000">
        <v>0</v>
      </c>
      <c r="AV1000">
        <v>0</v>
      </c>
      <c r="AW1000">
        <v>0</v>
      </c>
      <c r="AX1000">
        <v>0</v>
      </c>
      <c r="AY1000">
        <v>0</v>
      </c>
      <c r="AZ1000">
        <v>0</v>
      </c>
      <c r="BA1000">
        <v>0</v>
      </c>
      <c r="BB1000">
        <v>0</v>
      </c>
      <c r="BC1000">
        <v>0</v>
      </c>
      <c r="BD1000">
        <v>0</v>
      </c>
      <c r="BE1000">
        <v>0</v>
      </c>
      <c r="BF1000">
        <v>0</v>
      </c>
      <c r="BG1000">
        <v>0</v>
      </c>
      <c r="BH1000">
        <v>4</v>
      </c>
      <c r="BI1000">
        <v>0</v>
      </c>
      <c r="BJ1000">
        <v>0</v>
      </c>
      <c r="BK1000">
        <v>0</v>
      </c>
      <c r="BL1000">
        <v>0</v>
      </c>
      <c r="BM1000">
        <v>0</v>
      </c>
      <c r="BN1000">
        <v>0</v>
      </c>
      <c r="BO1000">
        <v>58</v>
      </c>
      <c r="BP1000">
        <v>2</v>
      </c>
      <c r="BQ1000">
        <v>0</v>
      </c>
      <c r="BR1000">
        <v>1</v>
      </c>
      <c r="BS1000">
        <v>0</v>
      </c>
      <c r="BT1000">
        <v>0</v>
      </c>
      <c r="BU1000">
        <v>0</v>
      </c>
      <c r="BV1000">
        <v>0</v>
      </c>
      <c r="BW1000">
        <v>0</v>
      </c>
      <c r="BX1000">
        <v>0</v>
      </c>
      <c r="BY1000">
        <v>1407</v>
      </c>
    </row>
    <row r="1001" spans="1:77" hidden="1" x14ac:dyDescent="0.25">
      <c r="A1001" t="str">
        <f t="shared" si="30"/>
        <v>201471 Élelmiszer-ipari foglalkozásokI4 Szakmunkásképző iskola</v>
      </c>
      <c r="B1001" t="str">
        <f t="shared" si="31"/>
        <v>201471 Élelmiszer-ipari foglalkozásokI4 Szakmunkásképző iskola</v>
      </c>
      <c r="C1001">
        <v>2670</v>
      </c>
      <c r="D1001" t="s">
        <v>168</v>
      </c>
      <c r="E1001" t="s">
        <v>169</v>
      </c>
      <c r="F1001" s="4" t="s">
        <v>172</v>
      </c>
      <c r="G1001">
        <v>0</v>
      </c>
      <c r="H1001" t="s">
        <v>160</v>
      </c>
      <c r="I1001">
        <v>641</v>
      </c>
      <c r="J1001">
        <v>30</v>
      </c>
      <c r="K1001" t="s">
        <v>99</v>
      </c>
      <c r="L1001" t="s">
        <v>135</v>
      </c>
      <c r="M1001">
        <v>97</v>
      </c>
      <c r="N1001">
        <v>0</v>
      </c>
      <c r="O1001">
        <v>0</v>
      </c>
      <c r="P1001">
        <v>0</v>
      </c>
      <c r="Q1001">
        <v>6859</v>
      </c>
      <c r="R1001">
        <v>68</v>
      </c>
      <c r="S1001">
        <v>0</v>
      </c>
      <c r="T1001">
        <v>0</v>
      </c>
      <c r="U1001">
        <v>0</v>
      </c>
      <c r="V1001">
        <v>0</v>
      </c>
      <c r="W1001">
        <v>0</v>
      </c>
      <c r="X1001">
        <v>0</v>
      </c>
      <c r="Y1001">
        <v>0</v>
      </c>
      <c r="Z1001">
        <v>0</v>
      </c>
      <c r="AA1001">
        <v>0</v>
      </c>
      <c r="AB1001">
        <v>0</v>
      </c>
      <c r="AC1001">
        <v>0</v>
      </c>
      <c r="AD1001">
        <v>0</v>
      </c>
      <c r="AE1001">
        <v>0</v>
      </c>
      <c r="AF1001">
        <v>0</v>
      </c>
      <c r="AG1001">
        <v>0</v>
      </c>
      <c r="AH1001">
        <v>7</v>
      </c>
      <c r="AI1001">
        <v>0</v>
      </c>
      <c r="AJ1001">
        <v>0</v>
      </c>
      <c r="AK1001">
        <v>0</v>
      </c>
      <c r="AL1001">
        <v>0</v>
      </c>
      <c r="AM1001">
        <v>0</v>
      </c>
      <c r="AN1001">
        <v>0</v>
      </c>
      <c r="AO1001">
        <v>603</v>
      </c>
      <c r="AP1001">
        <v>1785</v>
      </c>
      <c r="AQ1001">
        <v>0</v>
      </c>
      <c r="AR1001">
        <v>0</v>
      </c>
      <c r="AS1001">
        <v>0</v>
      </c>
      <c r="AT1001">
        <v>0</v>
      </c>
      <c r="AU1001">
        <v>0</v>
      </c>
      <c r="AV1001">
        <v>255</v>
      </c>
      <c r="AW1001">
        <v>0</v>
      </c>
      <c r="AX1001">
        <v>6</v>
      </c>
      <c r="AY1001">
        <v>0</v>
      </c>
      <c r="AZ1001">
        <v>0</v>
      </c>
      <c r="BA1001">
        <v>0</v>
      </c>
      <c r="BB1001">
        <v>0</v>
      </c>
      <c r="BC1001">
        <v>0</v>
      </c>
      <c r="BD1001">
        <v>36</v>
      </c>
      <c r="BE1001">
        <v>0</v>
      </c>
      <c r="BF1001">
        <v>0</v>
      </c>
      <c r="BG1001">
        <v>0</v>
      </c>
      <c r="BH1001">
        <v>2</v>
      </c>
      <c r="BI1001">
        <v>0</v>
      </c>
      <c r="BJ1001">
        <v>0</v>
      </c>
      <c r="BK1001">
        <v>0</v>
      </c>
      <c r="BL1001">
        <v>120</v>
      </c>
      <c r="BM1001">
        <v>0</v>
      </c>
      <c r="BN1001">
        <v>18</v>
      </c>
      <c r="BO1001">
        <v>16</v>
      </c>
      <c r="BP1001">
        <v>35</v>
      </c>
      <c r="BQ1001">
        <v>17</v>
      </c>
      <c r="BR1001">
        <v>2</v>
      </c>
      <c r="BS1001">
        <v>3</v>
      </c>
      <c r="BT1001">
        <v>0</v>
      </c>
      <c r="BU1001">
        <v>0</v>
      </c>
      <c r="BV1001">
        <v>0</v>
      </c>
      <c r="BW1001">
        <v>0</v>
      </c>
      <c r="BX1001">
        <v>0</v>
      </c>
      <c r="BY1001">
        <v>9929</v>
      </c>
    </row>
    <row r="1002" spans="1:77" hidden="1" x14ac:dyDescent="0.25">
      <c r="A1002" t="str">
        <f t="shared" si="30"/>
        <v>201472 Könnyűipari foglalkozásokI4 Szakmunkásképző iskola</v>
      </c>
      <c r="B1002" t="str">
        <f t="shared" si="31"/>
        <v>201472 Könnyűipari foglalkozásokI4 Szakmunkásképző iskola</v>
      </c>
      <c r="C1002">
        <v>2671</v>
      </c>
      <c r="D1002" t="s">
        <v>168</v>
      </c>
      <c r="E1002" t="s">
        <v>169</v>
      </c>
      <c r="F1002" s="4" t="s">
        <v>172</v>
      </c>
      <c r="G1002">
        <v>0</v>
      </c>
      <c r="H1002" t="s">
        <v>160</v>
      </c>
      <c r="I1002">
        <v>642</v>
      </c>
      <c r="J1002">
        <v>31</v>
      </c>
      <c r="K1002" t="s">
        <v>100</v>
      </c>
      <c r="L1002" t="s">
        <v>136</v>
      </c>
      <c r="M1002">
        <v>131</v>
      </c>
      <c r="N1002">
        <v>92</v>
      </c>
      <c r="O1002">
        <v>0</v>
      </c>
      <c r="P1002">
        <v>0</v>
      </c>
      <c r="Q1002">
        <v>100</v>
      </c>
      <c r="R1002">
        <v>5603</v>
      </c>
      <c r="S1002">
        <v>1588</v>
      </c>
      <c r="T1002">
        <v>418</v>
      </c>
      <c r="U1002">
        <v>1875</v>
      </c>
      <c r="V1002">
        <v>2</v>
      </c>
      <c r="W1002">
        <v>100</v>
      </c>
      <c r="X1002">
        <v>0</v>
      </c>
      <c r="Y1002">
        <v>350</v>
      </c>
      <c r="Z1002">
        <v>2</v>
      </c>
      <c r="AA1002">
        <v>0</v>
      </c>
      <c r="AB1002">
        <v>335</v>
      </c>
      <c r="AC1002">
        <v>0</v>
      </c>
      <c r="AD1002">
        <v>0</v>
      </c>
      <c r="AE1002">
        <v>18</v>
      </c>
      <c r="AF1002">
        <v>595</v>
      </c>
      <c r="AG1002">
        <v>56</v>
      </c>
      <c r="AH1002">
        <v>5254</v>
      </c>
      <c r="AI1002">
        <v>165</v>
      </c>
      <c r="AJ1002">
        <v>0</v>
      </c>
      <c r="AK1002">
        <v>0</v>
      </c>
      <c r="AL1002">
        <v>15</v>
      </c>
      <c r="AM1002">
        <v>554</v>
      </c>
      <c r="AN1002">
        <v>18</v>
      </c>
      <c r="AO1002">
        <v>491</v>
      </c>
      <c r="AP1002">
        <v>649</v>
      </c>
      <c r="AQ1002">
        <v>90</v>
      </c>
      <c r="AR1002">
        <v>0</v>
      </c>
      <c r="AS1002">
        <v>0</v>
      </c>
      <c r="AT1002">
        <v>0</v>
      </c>
      <c r="AU1002">
        <v>0</v>
      </c>
      <c r="AV1002">
        <v>41</v>
      </c>
      <c r="AW1002">
        <v>244</v>
      </c>
      <c r="AX1002">
        <v>0</v>
      </c>
      <c r="AY1002">
        <v>0</v>
      </c>
      <c r="AZ1002">
        <v>7</v>
      </c>
      <c r="BA1002">
        <v>0</v>
      </c>
      <c r="BB1002">
        <v>0</v>
      </c>
      <c r="BC1002">
        <v>0</v>
      </c>
      <c r="BD1002">
        <v>83</v>
      </c>
      <c r="BE1002">
        <v>0</v>
      </c>
      <c r="BF1002">
        <v>154</v>
      </c>
      <c r="BG1002">
        <v>31</v>
      </c>
      <c r="BH1002">
        <v>1</v>
      </c>
      <c r="BI1002">
        <v>25</v>
      </c>
      <c r="BJ1002">
        <v>149</v>
      </c>
      <c r="BK1002">
        <v>46</v>
      </c>
      <c r="BL1002">
        <v>176</v>
      </c>
      <c r="BM1002">
        <v>0</v>
      </c>
      <c r="BN1002">
        <v>56</v>
      </c>
      <c r="BO1002">
        <v>487</v>
      </c>
      <c r="BP1002">
        <v>107</v>
      </c>
      <c r="BQ1002">
        <v>119</v>
      </c>
      <c r="BR1002">
        <v>428</v>
      </c>
      <c r="BS1002">
        <v>333</v>
      </c>
      <c r="BT1002">
        <v>22</v>
      </c>
      <c r="BU1002">
        <v>2</v>
      </c>
      <c r="BV1002">
        <v>360</v>
      </c>
      <c r="BW1002">
        <v>108</v>
      </c>
      <c r="BX1002">
        <v>0</v>
      </c>
      <c r="BY1002">
        <v>21480</v>
      </c>
    </row>
    <row r="1003" spans="1:77" hidden="1" x14ac:dyDescent="0.25">
      <c r="A1003" t="str">
        <f t="shared" si="30"/>
        <v>201473 Fém- és villamosipari foglalkozásokI4 Szakmunkásképző iskola</v>
      </c>
      <c r="B1003" t="str">
        <f t="shared" si="31"/>
        <v>201473 Fém- és villamosipari foglalkozásokI4 Szakmunkásképző iskola</v>
      </c>
      <c r="C1003">
        <v>2672</v>
      </c>
      <c r="D1003" t="s">
        <v>168</v>
      </c>
      <c r="E1003" t="s">
        <v>169</v>
      </c>
      <c r="F1003" s="4" t="s">
        <v>172</v>
      </c>
      <c r="G1003">
        <v>0</v>
      </c>
      <c r="H1003" t="s">
        <v>160</v>
      </c>
      <c r="I1003">
        <v>643</v>
      </c>
      <c r="J1003">
        <v>32</v>
      </c>
      <c r="K1003" t="s">
        <v>101</v>
      </c>
      <c r="L1003" t="s">
        <v>137</v>
      </c>
      <c r="M1003">
        <v>4114</v>
      </c>
      <c r="N1003">
        <v>336</v>
      </c>
      <c r="O1003">
        <v>31</v>
      </c>
      <c r="P1003">
        <v>767</v>
      </c>
      <c r="Q1003">
        <v>1905</v>
      </c>
      <c r="R1003">
        <v>516</v>
      </c>
      <c r="S1003">
        <v>385</v>
      </c>
      <c r="T1003">
        <v>211</v>
      </c>
      <c r="U1003">
        <v>105</v>
      </c>
      <c r="V1003">
        <v>15</v>
      </c>
      <c r="W1003">
        <v>510</v>
      </c>
      <c r="X1003">
        <v>252</v>
      </c>
      <c r="Y1003">
        <v>1323</v>
      </c>
      <c r="Z1003">
        <v>756</v>
      </c>
      <c r="AA1003">
        <v>2376</v>
      </c>
      <c r="AB1003">
        <v>14840</v>
      </c>
      <c r="AC1003">
        <v>1658</v>
      </c>
      <c r="AD1003">
        <v>3258</v>
      </c>
      <c r="AE1003">
        <v>7906</v>
      </c>
      <c r="AF1003">
        <v>4668</v>
      </c>
      <c r="AG1003">
        <v>1135</v>
      </c>
      <c r="AH1003">
        <v>1156</v>
      </c>
      <c r="AI1003">
        <v>2286</v>
      </c>
      <c r="AJ1003">
        <v>1526</v>
      </c>
      <c r="AK1003">
        <v>757</v>
      </c>
      <c r="AL1003">
        <v>622</v>
      </c>
      <c r="AM1003">
        <v>7152</v>
      </c>
      <c r="AN1003">
        <v>9727</v>
      </c>
      <c r="AO1003">
        <v>2717</v>
      </c>
      <c r="AP1003">
        <v>1182</v>
      </c>
      <c r="AQ1003">
        <v>5338</v>
      </c>
      <c r="AR1003">
        <v>233</v>
      </c>
      <c r="AS1003">
        <v>0</v>
      </c>
      <c r="AT1003">
        <v>974</v>
      </c>
      <c r="AU1003">
        <v>0</v>
      </c>
      <c r="AV1003">
        <v>437</v>
      </c>
      <c r="AW1003">
        <v>0</v>
      </c>
      <c r="AX1003">
        <v>40</v>
      </c>
      <c r="AY1003">
        <v>352</v>
      </c>
      <c r="AZ1003">
        <v>60</v>
      </c>
      <c r="BA1003">
        <v>230</v>
      </c>
      <c r="BB1003">
        <v>0</v>
      </c>
      <c r="BC1003">
        <v>54</v>
      </c>
      <c r="BD1003">
        <v>922</v>
      </c>
      <c r="BE1003">
        <v>0</v>
      </c>
      <c r="BF1003">
        <v>375</v>
      </c>
      <c r="BG1003">
        <v>428</v>
      </c>
      <c r="BH1003">
        <v>86</v>
      </c>
      <c r="BI1003">
        <v>0</v>
      </c>
      <c r="BJ1003">
        <v>48</v>
      </c>
      <c r="BK1003">
        <v>306</v>
      </c>
      <c r="BL1003">
        <v>1611</v>
      </c>
      <c r="BM1003">
        <v>11</v>
      </c>
      <c r="BN1003">
        <v>653</v>
      </c>
      <c r="BO1003">
        <v>2177</v>
      </c>
      <c r="BP1003">
        <v>301</v>
      </c>
      <c r="BQ1003">
        <v>245</v>
      </c>
      <c r="BR1003">
        <v>134</v>
      </c>
      <c r="BS1003">
        <v>187</v>
      </c>
      <c r="BT1003">
        <v>88</v>
      </c>
      <c r="BU1003">
        <v>100</v>
      </c>
      <c r="BV1003">
        <v>560</v>
      </c>
      <c r="BW1003">
        <v>99</v>
      </c>
      <c r="BX1003">
        <v>0</v>
      </c>
      <c r="BY1003">
        <v>90241</v>
      </c>
    </row>
    <row r="1004" spans="1:77" hidden="1" x14ac:dyDescent="0.25">
      <c r="A1004" t="str">
        <f t="shared" si="30"/>
        <v>201474 Kézműipari foglalkozásokI4 Szakmunkásképző iskola</v>
      </c>
      <c r="B1004" t="str">
        <f t="shared" si="31"/>
        <v>201474 Kézműipari foglalkozásokI4 Szakmunkásképző iskola</v>
      </c>
      <c r="C1004">
        <v>2673</v>
      </c>
      <c r="D1004" t="s">
        <v>168</v>
      </c>
      <c r="E1004" t="s">
        <v>169</v>
      </c>
      <c r="F1004" s="4" t="s">
        <v>172</v>
      </c>
      <c r="G1004">
        <v>0</v>
      </c>
      <c r="H1004" t="s">
        <v>160</v>
      </c>
      <c r="I1004">
        <v>644</v>
      </c>
      <c r="J1004">
        <v>33</v>
      </c>
      <c r="K1004" t="s">
        <v>102</v>
      </c>
      <c r="L1004" t="s">
        <v>138</v>
      </c>
      <c r="M1004">
        <v>51</v>
      </c>
      <c r="N1004">
        <v>0</v>
      </c>
      <c r="O1004">
        <v>0</v>
      </c>
      <c r="P1004">
        <v>0</v>
      </c>
      <c r="Q1004">
        <v>17</v>
      </c>
      <c r="R1004">
        <v>96</v>
      </c>
      <c r="S1004">
        <v>25</v>
      </c>
      <c r="T1004">
        <v>6</v>
      </c>
      <c r="U1004">
        <v>20</v>
      </c>
      <c r="V1004">
        <v>0</v>
      </c>
      <c r="W1004">
        <v>0</v>
      </c>
      <c r="X1004">
        <v>14</v>
      </c>
      <c r="Y1004">
        <v>0</v>
      </c>
      <c r="Z1004">
        <v>694</v>
      </c>
      <c r="AA1004">
        <v>27</v>
      </c>
      <c r="AB1004">
        <v>6</v>
      </c>
      <c r="AC1004">
        <v>215</v>
      </c>
      <c r="AD1004">
        <v>68</v>
      </c>
      <c r="AE1004">
        <v>41</v>
      </c>
      <c r="AF1004">
        <v>57</v>
      </c>
      <c r="AG1004">
        <v>37</v>
      </c>
      <c r="AH1004">
        <v>120</v>
      </c>
      <c r="AI1004">
        <v>7</v>
      </c>
      <c r="AJ1004">
        <v>0</v>
      </c>
      <c r="AK1004">
        <v>0</v>
      </c>
      <c r="AL1004">
        <v>40</v>
      </c>
      <c r="AM1004">
        <v>32</v>
      </c>
      <c r="AN1004">
        <v>30</v>
      </c>
      <c r="AO1004">
        <v>25</v>
      </c>
      <c r="AP1004">
        <v>62</v>
      </c>
      <c r="AQ1004">
        <v>0</v>
      </c>
      <c r="AR1004">
        <v>0</v>
      </c>
      <c r="AS1004">
        <v>0</v>
      </c>
      <c r="AT1004">
        <v>0</v>
      </c>
      <c r="AU1004">
        <v>0</v>
      </c>
      <c r="AV1004">
        <v>0</v>
      </c>
      <c r="AW1004">
        <v>0</v>
      </c>
      <c r="AX1004">
        <v>0</v>
      </c>
      <c r="AY1004">
        <v>0</v>
      </c>
      <c r="AZ1004">
        <v>0</v>
      </c>
      <c r="BA1004">
        <v>0</v>
      </c>
      <c r="BB1004">
        <v>0</v>
      </c>
      <c r="BC1004">
        <v>0</v>
      </c>
      <c r="BD1004">
        <v>1</v>
      </c>
      <c r="BE1004">
        <v>0</v>
      </c>
      <c r="BF1004">
        <v>0</v>
      </c>
      <c r="BG1004">
        <v>0</v>
      </c>
      <c r="BH1004">
        <v>1</v>
      </c>
      <c r="BI1004">
        <v>25</v>
      </c>
      <c r="BJ1004">
        <v>0</v>
      </c>
      <c r="BK1004">
        <v>0</v>
      </c>
      <c r="BL1004">
        <v>0</v>
      </c>
      <c r="BM1004">
        <v>0</v>
      </c>
      <c r="BN1004">
        <v>0</v>
      </c>
      <c r="BO1004">
        <v>30</v>
      </c>
      <c r="BP1004">
        <v>1</v>
      </c>
      <c r="BQ1004">
        <v>4</v>
      </c>
      <c r="BR1004">
        <v>28</v>
      </c>
      <c r="BS1004">
        <v>0</v>
      </c>
      <c r="BT1004">
        <v>0</v>
      </c>
      <c r="BU1004">
        <v>15</v>
      </c>
      <c r="BV1004">
        <v>33</v>
      </c>
      <c r="BW1004">
        <v>0</v>
      </c>
      <c r="BX1004">
        <v>0</v>
      </c>
      <c r="BY1004">
        <v>1828</v>
      </c>
    </row>
    <row r="1005" spans="1:77" hidden="1" x14ac:dyDescent="0.25">
      <c r="A1005" t="str">
        <f t="shared" si="30"/>
        <v>201475 Építőipari foglalkozásokI4 Szakmunkásképző iskola</v>
      </c>
      <c r="B1005" t="str">
        <f t="shared" si="31"/>
        <v>201475 Építőipari foglalkozásokI4 Szakmunkásképző iskola</v>
      </c>
      <c r="C1005">
        <v>2674</v>
      </c>
      <c r="D1005" t="s">
        <v>168</v>
      </c>
      <c r="E1005" t="s">
        <v>169</v>
      </c>
      <c r="F1005" s="4" t="s">
        <v>172</v>
      </c>
      <c r="G1005">
        <v>0</v>
      </c>
      <c r="H1005" t="s">
        <v>160</v>
      </c>
      <c r="I1005">
        <v>645</v>
      </c>
      <c r="J1005">
        <v>34</v>
      </c>
      <c r="K1005" t="s">
        <v>103</v>
      </c>
      <c r="L1005" t="s">
        <v>139</v>
      </c>
      <c r="M1005">
        <v>1141</v>
      </c>
      <c r="N1005">
        <v>12</v>
      </c>
      <c r="O1005">
        <v>32</v>
      </c>
      <c r="P1005">
        <v>105</v>
      </c>
      <c r="Q1005">
        <v>454</v>
      </c>
      <c r="R1005">
        <v>103</v>
      </c>
      <c r="S1005">
        <v>917</v>
      </c>
      <c r="T1005">
        <v>63</v>
      </c>
      <c r="U1005">
        <v>42</v>
      </c>
      <c r="V1005">
        <v>59</v>
      </c>
      <c r="W1005">
        <v>87</v>
      </c>
      <c r="X1005">
        <v>27</v>
      </c>
      <c r="Y1005">
        <v>452</v>
      </c>
      <c r="Z1005">
        <v>951</v>
      </c>
      <c r="AA1005">
        <v>544</v>
      </c>
      <c r="AB1005">
        <v>1503</v>
      </c>
      <c r="AC1005">
        <v>127</v>
      </c>
      <c r="AD1005">
        <v>128</v>
      </c>
      <c r="AE1005">
        <v>677</v>
      </c>
      <c r="AF1005">
        <v>306</v>
      </c>
      <c r="AG1005">
        <v>136</v>
      </c>
      <c r="AH1005">
        <v>202</v>
      </c>
      <c r="AI1005">
        <v>700</v>
      </c>
      <c r="AJ1005">
        <v>2168</v>
      </c>
      <c r="AK1005">
        <v>2933</v>
      </c>
      <c r="AL1005">
        <v>366</v>
      </c>
      <c r="AM1005">
        <v>28891</v>
      </c>
      <c r="AN1005">
        <v>427</v>
      </c>
      <c r="AO1005">
        <v>1095</v>
      </c>
      <c r="AP1005">
        <v>610</v>
      </c>
      <c r="AQ1005">
        <v>306</v>
      </c>
      <c r="AR1005">
        <v>16</v>
      </c>
      <c r="AS1005">
        <v>0</v>
      </c>
      <c r="AT1005">
        <v>742</v>
      </c>
      <c r="AU1005">
        <v>0</v>
      </c>
      <c r="AV1005">
        <v>344</v>
      </c>
      <c r="AW1005">
        <v>6</v>
      </c>
      <c r="AX1005">
        <v>63</v>
      </c>
      <c r="AY1005">
        <v>55</v>
      </c>
      <c r="AZ1005">
        <v>39</v>
      </c>
      <c r="BA1005">
        <v>41</v>
      </c>
      <c r="BB1005">
        <v>0</v>
      </c>
      <c r="BC1005">
        <v>0</v>
      </c>
      <c r="BD1005">
        <v>2195</v>
      </c>
      <c r="BE1005">
        <v>0</v>
      </c>
      <c r="BF1005">
        <v>27</v>
      </c>
      <c r="BG1005">
        <v>262</v>
      </c>
      <c r="BH1005">
        <v>49</v>
      </c>
      <c r="BI1005">
        <v>0</v>
      </c>
      <c r="BJ1005">
        <v>0</v>
      </c>
      <c r="BK1005">
        <v>1</v>
      </c>
      <c r="BL1005">
        <v>315</v>
      </c>
      <c r="BM1005">
        <v>0</v>
      </c>
      <c r="BN1005">
        <v>1379</v>
      </c>
      <c r="BO1005">
        <v>3140</v>
      </c>
      <c r="BP1005">
        <v>623</v>
      </c>
      <c r="BQ1005">
        <v>667</v>
      </c>
      <c r="BR1005">
        <v>431</v>
      </c>
      <c r="BS1005">
        <v>120</v>
      </c>
      <c r="BT1005">
        <v>212</v>
      </c>
      <c r="BU1005">
        <v>69</v>
      </c>
      <c r="BV1005">
        <v>0</v>
      </c>
      <c r="BW1005">
        <v>218</v>
      </c>
      <c r="BX1005">
        <v>0</v>
      </c>
      <c r="BY1005">
        <v>56578</v>
      </c>
    </row>
    <row r="1006" spans="1:77" hidden="1" x14ac:dyDescent="0.25">
      <c r="A1006" t="str">
        <f t="shared" si="30"/>
        <v>201479 Egyéb ipari és építőipari foglalkozásokI4 Szakmunkásképző iskola</v>
      </c>
      <c r="B1006" t="str">
        <f t="shared" si="31"/>
        <v>201479 Egyéb ipari és építőipari foglalkozásokI4 Szakmunkásképző iskola</v>
      </c>
      <c r="C1006">
        <v>2675</v>
      </c>
      <c r="D1006" t="s">
        <v>168</v>
      </c>
      <c r="E1006" t="s">
        <v>169</v>
      </c>
      <c r="F1006" s="4" t="s">
        <v>172</v>
      </c>
      <c r="G1006">
        <v>0</v>
      </c>
      <c r="H1006" t="s">
        <v>160</v>
      </c>
      <c r="I1006">
        <v>646</v>
      </c>
      <c r="J1006">
        <v>35</v>
      </c>
      <c r="K1006" t="s">
        <v>140</v>
      </c>
      <c r="L1006" t="s">
        <v>141</v>
      </c>
      <c r="M1006">
        <v>0</v>
      </c>
      <c r="N1006">
        <v>30</v>
      </c>
      <c r="O1006">
        <v>0</v>
      </c>
      <c r="P1006">
        <v>30</v>
      </c>
      <c r="Q1006">
        <v>51</v>
      </c>
      <c r="R1006">
        <v>205</v>
      </c>
      <c r="S1006">
        <v>17</v>
      </c>
      <c r="T1006">
        <v>0</v>
      </c>
      <c r="U1006">
        <v>35</v>
      </c>
      <c r="V1006">
        <v>117</v>
      </c>
      <c r="W1006">
        <v>50</v>
      </c>
      <c r="X1006">
        <v>17</v>
      </c>
      <c r="Y1006">
        <v>73</v>
      </c>
      <c r="Z1006">
        <v>451</v>
      </c>
      <c r="AA1006">
        <v>273</v>
      </c>
      <c r="AB1006">
        <v>198</v>
      </c>
      <c r="AC1006">
        <v>329</v>
      </c>
      <c r="AD1006">
        <v>403</v>
      </c>
      <c r="AE1006">
        <v>162</v>
      </c>
      <c r="AF1006">
        <v>231</v>
      </c>
      <c r="AG1006">
        <v>0</v>
      </c>
      <c r="AH1006">
        <v>150</v>
      </c>
      <c r="AI1006">
        <v>18</v>
      </c>
      <c r="AJ1006">
        <v>39</v>
      </c>
      <c r="AK1006">
        <v>52</v>
      </c>
      <c r="AL1006">
        <v>104</v>
      </c>
      <c r="AM1006">
        <v>1112</v>
      </c>
      <c r="AN1006">
        <v>0</v>
      </c>
      <c r="AO1006">
        <v>25</v>
      </c>
      <c r="AP1006">
        <v>14</v>
      </c>
      <c r="AQ1006">
        <v>19</v>
      </c>
      <c r="AR1006">
        <v>0</v>
      </c>
      <c r="AS1006">
        <v>0</v>
      </c>
      <c r="AT1006">
        <v>2873</v>
      </c>
      <c r="AU1006">
        <v>0</v>
      </c>
      <c r="AV1006">
        <v>48</v>
      </c>
      <c r="AW1006">
        <v>8</v>
      </c>
      <c r="AX1006">
        <v>0</v>
      </c>
      <c r="AY1006">
        <v>0</v>
      </c>
      <c r="AZ1006">
        <v>0</v>
      </c>
      <c r="BA1006">
        <v>0</v>
      </c>
      <c r="BB1006">
        <v>0</v>
      </c>
      <c r="BC1006">
        <v>0</v>
      </c>
      <c r="BD1006">
        <v>18</v>
      </c>
      <c r="BE1006">
        <v>0</v>
      </c>
      <c r="BF1006">
        <v>57</v>
      </c>
      <c r="BG1006">
        <v>28</v>
      </c>
      <c r="BH1006">
        <v>0</v>
      </c>
      <c r="BI1006">
        <v>0</v>
      </c>
      <c r="BJ1006">
        <v>0</v>
      </c>
      <c r="BK1006">
        <v>0</v>
      </c>
      <c r="BL1006">
        <v>28</v>
      </c>
      <c r="BM1006">
        <v>0</v>
      </c>
      <c r="BN1006">
        <v>414</v>
      </c>
      <c r="BO1006">
        <v>550</v>
      </c>
      <c r="BP1006">
        <v>25</v>
      </c>
      <c r="BQ1006">
        <v>13</v>
      </c>
      <c r="BR1006">
        <v>9</v>
      </c>
      <c r="BS1006">
        <v>8</v>
      </c>
      <c r="BT1006">
        <v>0</v>
      </c>
      <c r="BU1006">
        <v>13</v>
      </c>
      <c r="BV1006">
        <v>0</v>
      </c>
      <c r="BW1006">
        <v>65</v>
      </c>
      <c r="BX1006">
        <v>0</v>
      </c>
      <c r="BY1006">
        <v>8362</v>
      </c>
    </row>
    <row r="1007" spans="1:77" hidden="1" x14ac:dyDescent="0.25">
      <c r="A1007" t="str">
        <f t="shared" si="30"/>
        <v>201481 Feldolgozóipari gépek kezelőiI4 Szakmunkásképző iskola</v>
      </c>
      <c r="B1007" t="str">
        <f t="shared" si="31"/>
        <v>201481 Feldolgozóipari gépek kezelőiI4 Szakmunkásképző iskola</v>
      </c>
      <c r="C1007">
        <v>2676</v>
      </c>
      <c r="D1007" t="s">
        <v>168</v>
      </c>
      <c r="E1007" t="s">
        <v>169</v>
      </c>
      <c r="F1007" s="4" t="s">
        <v>172</v>
      </c>
      <c r="G1007">
        <v>0</v>
      </c>
      <c r="H1007" t="s">
        <v>160</v>
      </c>
      <c r="I1007">
        <v>647</v>
      </c>
      <c r="J1007">
        <v>36</v>
      </c>
      <c r="K1007" t="s">
        <v>104</v>
      </c>
      <c r="L1007" t="s">
        <v>105</v>
      </c>
      <c r="M1007">
        <v>282</v>
      </c>
      <c r="N1007">
        <v>187</v>
      </c>
      <c r="O1007">
        <v>0</v>
      </c>
      <c r="P1007">
        <v>67</v>
      </c>
      <c r="Q1007">
        <v>2609</v>
      </c>
      <c r="R1007">
        <v>4856</v>
      </c>
      <c r="S1007">
        <v>1256</v>
      </c>
      <c r="T1007">
        <v>1529</v>
      </c>
      <c r="U1007">
        <v>213</v>
      </c>
      <c r="V1007">
        <v>240</v>
      </c>
      <c r="W1007">
        <v>1196</v>
      </c>
      <c r="X1007">
        <v>668</v>
      </c>
      <c r="Y1007">
        <v>4270</v>
      </c>
      <c r="Z1007">
        <v>2122</v>
      </c>
      <c r="AA1007">
        <v>3430</v>
      </c>
      <c r="AB1007">
        <v>3801</v>
      </c>
      <c r="AC1007">
        <v>1360</v>
      </c>
      <c r="AD1007">
        <v>2163</v>
      </c>
      <c r="AE1007">
        <v>1611</v>
      </c>
      <c r="AF1007">
        <v>3318</v>
      </c>
      <c r="AG1007">
        <v>72</v>
      </c>
      <c r="AH1007">
        <v>1084</v>
      </c>
      <c r="AI1007">
        <v>45</v>
      </c>
      <c r="AJ1007">
        <v>178</v>
      </c>
      <c r="AK1007">
        <v>16</v>
      </c>
      <c r="AL1007">
        <v>179</v>
      </c>
      <c r="AM1007">
        <v>326</v>
      </c>
      <c r="AN1007">
        <v>150</v>
      </c>
      <c r="AO1007">
        <v>1274</v>
      </c>
      <c r="AP1007">
        <v>284</v>
      </c>
      <c r="AQ1007">
        <v>33</v>
      </c>
      <c r="AR1007">
        <v>0</v>
      </c>
      <c r="AS1007">
        <v>0</v>
      </c>
      <c r="AT1007">
        <v>61</v>
      </c>
      <c r="AU1007">
        <v>28</v>
      </c>
      <c r="AV1007">
        <v>32</v>
      </c>
      <c r="AW1007">
        <v>36</v>
      </c>
      <c r="AX1007">
        <v>0</v>
      </c>
      <c r="AY1007">
        <v>0</v>
      </c>
      <c r="AZ1007">
        <v>1570</v>
      </c>
      <c r="BA1007">
        <v>0</v>
      </c>
      <c r="BB1007">
        <v>0</v>
      </c>
      <c r="BC1007">
        <v>0</v>
      </c>
      <c r="BD1007">
        <v>89</v>
      </c>
      <c r="BE1007">
        <v>0</v>
      </c>
      <c r="BF1007">
        <v>123</v>
      </c>
      <c r="BG1007">
        <v>0</v>
      </c>
      <c r="BH1007">
        <v>38</v>
      </c>
      <c r="BI1007">
        <v>0</v>
      </c>
      <c r="BJ1007">
        <v>24</v>
      </c>
      <c r="BK1007">
        <v>52</v>
      </c>
      <c r="BL1007">
        <v>2394</v>
      </c>
      <c r="BM1007">
        <v>0</v>
      </c>
      <c r="BN1007">
        <v>0</v>
      </c>
      <c r="BO1007">
        <v>42</v>
      </c>
      <c r="BP1007">
        <v>50</v>
      </c>
      <c r="BQ1007">
        <v>5</v>
      </c>
      <c r="BR1007">
        <v>5</v>
      </c>
      <c r="BS1007">
        <v>0</v>
      </c>
      <c r="BT1007">
        <v>4</v>
      </c>
      <c r="BU1007">
        <v>2</v>
      </c>
      <c r="BV1007">
        <v>0</v>
      </c>
      <c r="BW1007">
        <v>75</v>
      </c>
      <c r="BX1007">
        <v>0</v>
      </c>
      <c r="BY1007">
        <v>43449</v>
      </c>
    </row>
    <row r="1008" spans="1:77" hidden="1" x14ac:dyDescent="0.25">
      <c r="A1008" t="str">
        <f t="shared" si="30"/>
        <v>201482 ÖsszeszerelőkI4 Szakmunkásképző iskola</v>
      </c>
      <c r="B1008" t="str">
        <f t="shared" si="31"/>
        <v>201482 ÖsszeszerelőkI4 Szakmunkásképző iskola</v>
      </c>
      <c r="C1008">
        <v>2677</v>
      </c>
      <c r="D1008" t="s">
        <v>168</v>
      </c>
      <c r="E1008" t="s">
        <v>169</v>
      </c>
      <c r="F1008" s="4" t="s">
        <v>172</v>
      </c>
      <c r="G1008">
        <v>0</v>
      </c>
      <c r="H1008" t="s">
        <v>160</v>
      </c>
      <c r="I1008">
        <v>648</v>
      </c>
      <c r="J1008">
        <v>37</v>
      </c>
      <c r="K1008" t="s">
        <v>106</v>
      </c>
      <c r="L1008" t="s">
        <v>142</v>
      </c>
      <c r="M1008">
        <v>0</v>
      </c>
      <c r="N1008">
        <v>0</v>
      </c>
      <c r="O1008">
        <v>0</v>
      </c>
      <c r="P1008">
        <v>0</v>
      </c>
      <c r="Q1008">
        <v>1</v>
      </c>
      <c r="R1008">
        <v>53</v>
      </c>
      <c r="S1008">
        <v>50</v>
      </c>
      <c r="T1008">
        <v>24</v>
      </c>
      <c r="U1008">
        <v>0</v>
      </c>
      <c r="V1008">
        <v>0</v>
      </c>
      <c r="W1008">
        <v>0</v>
      </c>
      <c r="X1008">
        <v>0</v>
      </c>
      <c r="Y1008">
        <v>572</v>
      </c>
      <c r="Z1008">
        <v>464</v>
      </c>
      <c r="AA1008">
        <v>0</v>
      </c>
      <c r="AB1008">
        <v>575</v>
      </c>
      <c r="AC1008">
        <v>5949</v>
      </c>
      <c r="AD1008">
        <v>2660</v>
      </c>
      <c r="AE1008">
        <v>1605</v>
      </c>
      <c r="AF1008">
        <v>7547</v>
      </c>
      <c r="AG1008">
        <v>253</v>
      </c>
      <c r="AH1008">
        <v>689</v>
      </c>
      <c r="AI1008">
        <v>0</v>
      </c>
      <c r="AJ1008">
        <v>0</v>
      </c>
      <c r="AK1008">
        <v>0</v>
      </c>
      <c r="AL1008">
        <v>0</v>
      </c>
      <c r="AM1008">
        <v>83</v>
      </c>
      <c r="AN1008">
        <v>0</v>
      </c>
      <c r="AO1008">
        <v>292</v>
      </c>
      <c r="AP1008">
        <v>70</v>
      </c>
      <c r="AQ1008">
        <v>0</v>
      </c>
      <c r="AR1008">
        <v>0</v>
      </c>
      <c r="AS1008">
        <v>0</v>
      </c>
      <c r="AT1008">
        <v>14</v>
      </c>
      <c r="AU1008">
        <v>0</v>
      </c>
      <c r="AV1008">
        <v>0</v>
      </c>
      <c r="AW1008">
        <v>0</v>
      </c>
      <c r="AX1008">
        <v>0</v>
      </c>
      <c r="AY1008">
        <v>0</v>
      </c>
      <c r="AZ1008">
        <v>23</v>
      </c>
      <c r="BA1008">
        <v>0</v>
      </c>
      <c r="BB1008">
        <v>0</v>
      </c>
      <c r="BC1008">
        <v>0</v>
      </c>
      <c r="BD1008">
        <v>329</v>
      </c>
      <c r="BE1008">
        <v>0</v>
      </c>
      <c r="BF1008">
        <v>0</v>
      </c>
      <c r="BG1008">
        <v>93</v>
      </c>
      <c r="BH1008">
        <v>0</v>
      </c>
      <c r="BI1008">
        <v>0</v>
      </c>
      <c r="BJ1008">
        <v>0</v>
      </c>
      <c r="BK1008">
        <v>0</v>
      </c>
      <c r="BL1008">
        <v>1924</v>
      </c>
      <c r="BM1008">
        <v>0</v>
      </c>
      <c r="BN1008">
        <v>45</v>
      </c>
      <c r="BO1008">
        <v>1</v>
      </c>
      <c r="BP1008">
        <v>2</v>
      </c>
      <c r="BQ1008">
        <v>2</v>
      </c>
      <c r="BR1008">
        <v>24</v>
      </c>
      <c r="BS1008">
        <v>0</v>
      </c>
      <c r="BT1008">
        <v>0</v>
      </c>
      <c r="BU1008">
        <v>0</v>
      </c>
      <c r="BV1008">
        <v>0</v>
      </c>
      <c r="BW1008">
        <v>0</v>
      </c>
      <c r="BX1008">
        <v>0</v>
      </c>
      <c r="BY1008">
        <v>23344</v>
      </c>
    </row>
    <row r="1009" spans="1:77" hidden="1" x14ac:dyDescent="0.25">
      <c r="A1009" t="str">
        <f t="shared" si="30"/>
        <v>201483 Helyhez kötött gépek kezelőiI4 Szakmunkásképző iskola</v>
      </c>
      <c r="B1009" t="str">
        <f t="shared" si="31"/>
        <v>201483 Helyhez kötött gépek kezelőiI4 Szakmunkásképző iskola</v>
      </c>
      <c r="C1009">
        <v>2678</v>
      </c>
      <c r="D1009" t="s">
        <v>168</v>
      </c>
      <c r="E1009" t="s">
        <v>169</v>
      </c>
      <c r="F1009" s="4" t="s">
        <v>172</v>
      </c>
      <c r="G1009">
        <v>0</v>
      </c>
      <c r="H1009" t="s">
        <v>160</v>
      </c>
      <c r="I1009">
        <v>649</v>
      </c>
      <c r="J1009">
        <v>38</v>
      </c>
      <c r="K1009" t="s">
        <v>107</v>
      </c>
      <c r="L1009" t="s">
        <v>143</v>
      </c>
      <c r="M1009">
        <v>312</v>
      </c>
      <c r="N1009">
        <v>11</v>
      </c>
      <c r="O1009">
        <v>0</v>
      </c>
      <c r="P1009">
        <v>777</v>
      </c>
      <c r="Q1009">
        <v>849</v>
      </c>
      <c r="R1009">
        <v>0</v>
      </c>
      <c r="S1009">
        <v>0</v>
      </c>
      <c r="T1009">
        <v>196</v>
      </c>
      <c r="U1009">
        <v>32</v>
      </c>
      <c r="V1009">
        <v>213</v>
      </c>
      <c r="W1009">
        <v>134</v>
      </c>
      <c r="X1009">
        <v>209</v>
      </c>
      <c r="Y1009">
        <v>94</v>
      </c>
      <c r="Z1009">
        <v>144</v>
      </c>
      <c r="AA1009">
        <v>112</v>
      </c>
      <c r="AB1009">
        <v>528</v>
      </c>
      <c r="AC1009">
        <v>433</v>
      </c>
      <c r="AD1009">
        <v>102</v>
      </c>
      <c r="AE1009">
        <v>158</v>
      </c>
      <c r="AF1009">
        <v>114</v>
      </c>
      <c r="AG1009">
        <v>0</v>
      </c>
      <c r="AH1009">
        <v>198</v>
      </c>
      <c r="AI1009">
        <v>233</v>
      </c>
      <c r="AJ1009">
        <v>2420</v>
      </c>
      <c r="AK1009">
        <v>2160</v>
      </c>
      <c r="AL1009">
        <v>442</v>
      </c>
      <c r="AM1009">
        <v>530</v>
      </c>
      <c r="AN1009">
        <v>6</v>
      </c>
      <c r="AO1009">
        <v>390</v>
      </c>
      <c r="AP1009">
        <v>26</v>
      </c>
      <c r="AQ1009">
        <v>162</v>
      </c>
      <c r="AR1009">
        <v>0</v>
      </c>
      <c r="AS1009">
        <v>0</v>
      </c>
      <c r="AT1009">
        <v>78</v>
      </c>
      <c r="AU1009">
        <v>0</v>
      </c>
      <c r="AV1009">
        <v>40</v>
      </c>
      <c r="AW1009">
        <v>11</v>
      </c>
      <c r="AX1009">
        <v>0</v>
      </c>
      <c r="AY1009">
        <v>20</v>
      </c>
      <c r="AZ1009">
        <v>44</v>
      </c>
      <c r="BA1009">
        <v>3</v>
      </c>
      <c r="BB1009">
        <v>0</v>
      </c>
      <c r="BC1009">
        <v>0</v>
      </c>
      <c r="BD1009">
        <v>130</v>
      </c>
      <c r="BE1009">
        <v>0</v>
      </c>
      <c r="BF1009">
        <v>0</v>
      </c>
      <c r="BG1009">
        <v>134</v>
      </c>
      <c r="BH1009">
        <v>2</v>
      </c>
      <c r="BI1009">
        <v>0</v>
      </c>
      <c r="BJ1009">
        <v>0</v>
      </c>
      <c r="BK1009">
        <v>0</v>
      </c>
      <c r="BL1009">
        <v>387</v>
      </c>
      <c r="BM1009">
        <v>0</v>
      </c>
      <c r="BN1009">
        <v>204</v>
      </c>
      <c r="BO1009">
        <v>927</v>
      </c>
      <c r="BP1009">
        <v>213</v>
      </c>
      <c r="BQ1009">
        <v>173</v>
      </c>
      <c r="BR1009">
        <v>101</v>
      </c>
      <c r="BS1009">
        <v>23</v>
      </c>
      <c r="BT1009">
        <v>122</v>
      </c>
      <c r="BU1009">
        <v>0</v>
      </c>
      <c r="BV1009">
        <v>0</v>
      </c>
      <c r="BW1009">
        <v>127</v>
      </c>
      <c r="BX1009">
        <v>0</v>
      </c>
      <c r="BY1009">
        <v>13724</v>
      </c>
    </row>
    <row r="1010" spans="1:77" hidden="1" x14ac:dyDescent="0.25">
      <c r="A1010" t="str">
        <f t="shared" si="30"/>
        <v>201484 Járművezetők és mobil gépek kezelőiI4 Szakmunkásképző iskola</v>
      </c>
      <c r="B1010" t="str">
        <f t="shared" si="31"/>
        <v>201484 Járművezetők és mobil gépek kezelőiI4 Szakmunkásképző iskola</v>
      </c>
      <c r="C1010">
        <v>2679</v>
      </c>
      <c r="D1010" t="s">
        <v>168</v>
      </c>
      <c r="E1010" t="s">
        <v>169</v>
      </c>
      <c r="F1010" s="4" t="s">
        <v>172</v>
      </c>
      <c r="G1010">
        <v>0</v>
      </c>
      <c r="H1010" t="s">
        <v>160</v>
      </c>
      <c r="I1010">
        <v>650</v>
      </c>
      <c r="J1010">
        <v>39</v>
      </c>
      <c r="K1010" t="s">
        <v>144</v>
      </c>
      <c r="L1010" t="s">
        <v>145</v>
      </c>
      <c r="M1010">
        <v>9164</v>
      </c>
      <c r="N1010">
        <v>672</v>
      </c>
      <c r="O1010">
        <v>135</v>
      </c>
      <c r="P1010">
        <v>660</v>
      </c>
      <c r="Q1010">
        <v>2555</v>
      </c>
      <c r="R1010">
        <v>54</v>
      </c>
      <c r="S1010">
        <v>322</v>
      </c>
      <c r="T1010">
        <v>498</v>
      </c>
      <c r="U1010">
        <v>80</v>
      </c>
      <c r="V1010">
        <v>16</v>
      </c>
      <c r="W1010">
        <v>282</v>
      </c>
      <c r="X1010">
        <v>75</v>
      </c>
      <c r="Y1010">
        <v>414</v>
      </c>
      <c r="Z1010">
        <v>613</v>
      </c>
      <c r="AA1010">
        <v>479</v>
      </c>
      <c r="AB1010">
        <v>2120</v>
      </c>
      <c r="AC1010">
        <v>348</v>
      </c>
      <c r="AD1010">
        <v>394</v>
      </c>
      <c r="AE1010">
        <v>420</v>
      </c>
      <c r="AF1010">
        <v>919</v>
      </c>
      <c r="AG1010">
        <v>90</v>
      </c>
      <c r="AH1010">
        <v>278</v>
      </c>
      <c r="AI1010">
        <v>134</v>
      </c>
      <c r="AJ1010">
        <v>484</v>
      </c>
      <c r="AK1010">
        <v>487</v>
      </c>
      <c r="AL1010">
        <v>2344</v>
      </c>
      <c r="AM1010">
        <v>4852</v>
      </c>
      <c r="AN1010">
        <v>1922</v>
      </c>
      <c r="AO1010">
        <v>5891</v>
      </c>
      <c r="AP1010">
        <v>2745</v>
      </c>
      <c r="AQ1010">
        <v>28695</v>
      </c>
      <c r="AR1010">
        <v>796</v>
      </c>
      <c r="AS1010">
        <v>0</v>
      </c>
      <c r="AT1010">
        <v>4743</v>
      </c>
      <c r="AU1010">
        <v>187</v>
      </c>
      <c r="AV1010">
        <v>280</v>
      </c>
      <c r="AW1010">
        <v>18</v>
      </c>
      <c r="AX1010">
        <v>0</v>
      </c>
      <c r="AY1010">
        <v>0</v>
      </c>
      <c r="AZ1010">
        <v>174</v>
      </c>
      <c r="BA1010">
        <v>3460</v>
      </c>
      <c r="BB1010">
        <v>0</v>
      </c>
      <c r="BC1010">
        <v>0</v>
      </c>
      <c r="BD1010">
        <v>654</v>
      </c>
      <c r="BE1010">
        <v>0</v>
      </c>
      <c r="BF1010">
        <v>36</v>
      </c>
      <c r="BG1010">
        <v>64</v>
      </c>
      <c r="BH1010">
        <v>44</v>
      </c>
      <c r="BI1010">
        <v>1</v>
      </c>
      <c r="BJ1010">
        <v>1</v>
      </c>
      <c r="BK1010">
        <v>519</v>
      </c>
      <c r="BL1010">
        <v>868</v>
      </c>
      <c r="BM1010">
        <v>81</v>
      </c>
      <c r="BN1010">
        <v>525</v>
      </c>
      <c r="BO1010">
        <v>1863</v>
      </c>
      <c r="BP1010">
        <v>157</v>
      </c>
      <c r="BQ1010">
        <v>960</v>
      </c>
      <c r="BR1010">
        <v>428</v>
      </c>
      <c r="BS1010">
        <v>88</v>
      </c>
      <c r="BT1010">
        <v>5</v>
      </c>
      <c r="BU1010">
        <v>51</v>
      </c>
      <c r="BV1010">
        <v>29</v>
      </c>
      <c r="BW1010">
        <v>280</v>
      </c>
      <c r="BX1010">
        <v>0</v>
      </c>
      <c r="BY1010">
        <v>84454</v>
      </c>
    </row>
    <row r="1011" spans="1:77" hidden="1" x14ac:dyDescent="0.25">
      <c r="A1011" t="str">
        <f t="shared" si="30"/>
        <v>201491 Takarítók és hasonló jellegű egyszerű foglalkozásokI4 Szakmunkásképző iskola</v>
      </c>
      <c r="B1011" t="str">
        <f t="shared" si="31"/>
        <v>201491 Takarítók és hasonló jellegű egyszerű foglalkozásokI4 Szakmunkásképző iskola</v>
      </c>
      <c r="C1011">
        <v>2680</v>
      </c>
      <c r="D1011" t="s">
        <v>168</v>
      </c>
      <c r="E1011" t="s">
        <v>169</v>
      </c>
      <c r="F1011" s="4" t="s">
        <v>172</v>
      </c>
      <c r="G1011">
        <v>0</v>
      </c>
      <c r="H1011" t="s">
        <v>160</v>
      </c>
      <c r="I1011">
        <v>651</v>
      </c>
      <c r="J1011">
        <v>40</v>
      </c>
      <c r="K1011" t="s">
        <v>108</v>
      </c>
      <c r="L1011" t="s">
        <v>146</v>
      </c>
      <c r="M1011">
        <v>569</v>
      </c>
      <c r="N1011">
        <v>96</v>
      </c>
      <c r="O1011">
        <v>27</v>
      </c>
      <c r="P1011">
        <v>7</v>
      </c>
      <c r="Q1011">
        <v>675</v>
      </c>
      <c r="R1011">
        <v>102</v>
      </c>
      <c r="S1011">
        <v>12</v>
      </c>
      <c r="T1011">
        <v>47</v>
      </c>
      <c r="U1011">
        <v>71</v>
      </c>
      <c r="V1011">
        <v>0</v>
      </c>
      <c r="W1011">
        <v>16</v>
      </c>
      <c r="X1011">
        <v>55</v>
      </c>
      <c r="Y1011">
        <v>82</v>
      </c>
      <c r="Z1011">
        <v>181</v>
      </c>
      <c r="AA1011">
        <v>51</v>
      </c>
      <c r="AB1011">
        <v>240</v>
      </c>
      <c r="AC1011">
        <v>54</v>
      </c>
      <c r="AD1011">
        <v>35</v>
      </c>
      <c r="AE1011">
        <v>105</v>
      </c>
      <c r="AF1011">
        <v>131</v>
      </c>
      <c r="AG1011">
        <v>0</v>
      </c>
      <c r="AH1011">
        <v>74</v>
      </c>
      <c r="AI1011">
        <v>110</v>
      </c>
      <c r="AJ1011">
        <v>111</v>
      </c>
      <c r="AK1011">
        <v>245</v>
      </c>
      <c r="AL1011">
        <v>150</v>
      </c>
      <c r="AM1011">
        <v>522</v>
      </c>
      <c r="AN1011">
        <v>1036</v>
      </c>
      <c r="AO1011">
        <v>469</v>
      </c>
      <c r="AP1011">
        <v>597</v>
      </c>
      <c r="AQ1011">
        <v>554</v>
      </c>
      <c r="AR1011">
        <v>16</v>
      </c>
      <c r="AS1011">
        <v>0</v>
      </c>
      <c r="AT1011">
        <v>133</v>
      </c>
      <c r="AU1011">
        <v>0</v>
      </c>
      <c r="AV1011">
        <v>1159</v>
      </c>
      <c r="AW1011">
        <v>0</v>
      </c>
      <c r="AX1011">
        <v>23</v>
      </c>
      <c r="AY1011">
        <v>9</v>
      </c>
      <c r="AZ1011">
        <v>49</v>
      </c>
      <c r="BA1011">
        <v>132</v>
      </c>
      <c r="BB1011">
        <v>7</v>
      </c>
      <c r="BC1011">
        <v>0</v>
      </c>
      <c r="BD1011">
        <v>704</v>
      </c>
      <c r="BE1011">
        <v>0</v>
      </c>
      <c r="BF1011">
        <v>170</v>
      </c>
      <c r="BG1011">
        <v>52</v>
      </c>
      <c r="BH1011">
        <v>23</v>
      </c>
      <c r="BI1011">
        <v>33</v>
      </c>
      <c r="BJ1011">
        <v>74</v>
      </c>
      <c r="BK1011">
        <v>58</v>
      </c>
      <c r="BL1011">
        <v>273</v>
      </c>
      <c r="BM1011">
        <v>0</v>
      </c>
      <c r="BN1011">
        <v>2432</v>
      </c>
      <c r="BO1011">
        <v>6437</v>
      </c>
      <c r="BP1011">
        <v>1681</v>
      </c>
      <c r="BQ1011">
        <v>1060</v>
      </c>
      <c r="BR1011">
        <v>1268</v>
      </c>
      <c r="BS1011">
        <v>365</v>
      </c>
      <c r="BT1011">
        <v>209</v>
      </c>
      <c r="BU1011">
        <v>100</v>
      </c>
      <c r="BV1011">
        <v>11</v>
      </c>
      <c r="BW1011">
        <v>236</v>
      </c>
      <c r="BX1011">
        <v>0</v>
      </c>
      <c r="BY1011">
        <v>23138</v>
      </c>
    </row>
    <row r="1012" spans="1:77" hidden="1" x14ac:dyDescent="0.25">
      <c r="A1012" t="str">
        <f t="shared" si="30"/>
        <v>201492 Egyszerű szolgáltatási, szállítási és hasonló foglalkozásokI4 Szakmunkásképző iskola</v>
      </c>
      <c r="B1012" t="str">
        <f t="shared" si="31"/>
        <v>201492 Egyszerű szolgáltatási, szállítási és hasonló foglalkozásokI4 Szakmunkásképző iskola</v>
      </c>
      <c r="C1012">
        <v>2681</v>
      </c>
      <c r="D1012" t="s">
        <v>168</v>
      </c>
      <c r="E1012" t="s">
        <v>169</v>
      </c>
      <c r="F1012" s="4" t="s">
        <v>172</v>
      </c>
      <c r="G1012">
        <v>0</v>
      </c>
      <c r="H1012" t="s">
        <v>160</v>
      </c>
      <c r="I1012">
        <v>652</v>
      </c>
      <c r="J1012">
        <v>41</v>
      </c>
      <c r="K1012" t="s">
        <v>109</v>
      </c>
      <c r="L1012" t="s">
        <v>147</v>
      </c>
      <c r="M1012">
        <v>1526</v>
      </c>
      <c r="N1012">
        <v>124</v>
      </c>
      <c r="O1012">
        <v>98</v>
      </c>
      <c r="P1012">
        <v>464</v>
      </c>
      <c r="Q1012">
        <v>3107</v>
      </c>
      <c r="R1012">
        <v>674</v>
      </c>
      <c r="S1012">
        <v>320</v>
      </c>
      <c r="T1012">
        <v>247</v>
      </c>
      <c r="U1012">
        <v>370</v>
      </c>
      <c r="V1012">
        <v>0</v>
      </c>
      <c r="W1012">
        <v>275</v>
      </c>
      <c r="X1012">
        <v>49</v>
      </c>
      <c r="Y1012">
        <v>843</v>
      </c>
      <c r="Z1012">
        <v>304</v>
      </c>
      <c r="AA1012">
        <v>61</v>
      </c>
      <c r="AB1012">
        <v>764</v>
      </c>
      <c r="AC1012">
        <v>357</v>
      </c>
      <c r="AD1012">
        <v>621</v>
      </c>
      <c r="AE1012">
        <v>500</v>
      </c>
      <c r="AF1012">
        <v>439</v>
      </c>
      <c r="AG1012">
        <v>35</v>
      </c>
      <c r="AH1012">
        <v>570</v>
      </c>
      <c r="AI1012">
        <v>212</v>
      </c>
      <c r="AJ1012">
        <v>263</v>
      </c>
      <c r="AK1012">
        <v>472</v>
      </c>
      <c r="AL1012">
        <v>1316</v>
      </c>
      <c r="AM1012">
        <v>1569</v>
      </c>
      <c r="AN1012">
        <v>1439</v>
      </c>
      <c r="AO1012">
        <v>4686</v>
      </c>
      <c r="AP1012">
        <v>4359</v>
      </c>
      <c r="AQ1012">
        <v>957</v>
      </c>
      <c r="AR1012">
        <v>108</v>
      </c>
      <c r="AS1012">
        <v>25</v>
      </c>
      <c r="AT1012">
        <v>1363</v>
      </c>
      <c r="AU1012">
        <v>360</v>
      </c>
      <c r="AV1012">
        <v>4112</v>
      </c>
      <c r="AW1012">
        <v>29</v>
      </c>
      <c r="AX1012">
        <v>48</v>
      </c>
      <c r="AY1012">
        <v>78</v>
      </c>
      <c r="AZ1012">
        <v>130</v>
      </c>
      <c r="BA1012">
        <v>20</v>
      </c>
      <c r="BB1012">
        <v>0</v>
      </c>
      <c r="BC1012">
        <v>2</v>
      </c>
      <c r="BD1012">
        <v>1377</v>
      </c>
      <c r="BE1012">
        <v>0</v>
      </c>
      <c r="BF1012">
        <v>264</v>
      </c>
      <c r="BG1012">
        <v>67</v>
      </c>
      <c r="BH1012">
        <v>145</v>
      </c>
      <c r="BI1012">
        <v>260</v>
      </c>
      <c r="BJ1012">
        <v>120</v>
      </c>
      <c r="BK1012">
        <v>113</v>
      </c>
      <c r="BL1012">
        <v>1670</v>
      </c>
      <c r="BM1012">
        <v>63</v>
      </c>
      <c r="BN1012">
        <v>1390</v>
      </c>
      <c r="BO1012">
        <v>13125</v>
      </c>
      <c r="BP1012">
        <v>1510</v>
      </c>
      <c r="BQ1012">
        <v>597</v>
      </c>
      <c r="BR1012">
        <v>1022</v>
      </c>
      <c r="BS1012">
        <v>338</v>
      </c>
      <c r="BT1012">
        <v>192</v>
      </c>
      <c r="BU1012">
        <v>114</v>
      </c>
      <c r="BV1012">
        <v>107</v>
      </c>
      <c r="BW1012">
        <v>198</v>
      </c>
      <c r="BX1012">
        <v>0</v>
      </c>
      <c r="BY1012">
        <v>55968</v>
      </c>
    </row>
    <row r="1013" spans="1:77" hidden="1" x14ac:dyDescent="0.25">
      <c r="A1013" t="str">
        <f t="shared" si="30"/>
        <v>201493 Egyszerű ipari, építőipari, mezőgazdasági foglalkozásokI4 Szakmunkásképző iskola</v>
      </c>
      <c r="B1013" t="str">
        <f t="shared" si="31"/>
        <v>201493 Egyszerű ipari, építőipari, mezőgazdasági foglalkozásokI4 Szakmunkásképző iskola</v>
      </c>
      <c r="C1013">
        <v>2682</v>
      </c>
      <c r="D1013" t="s">
        <v>168</v>
      </c>
      <c r="E1013" t="s">
        <v>169</v>
      </c>
      <c r="F1013" s="4" t="s">
        <v>172</v>
      </c>
      <c r="G1013">
        <v>0</v>
      </c>
      <c r="H1013" t="s">
        <v>160</v>
      </c>
      <c r="I1013">
        <v>653</v>
      </c>
      <c r="J1013">
        <v>42</v>
      </c>
      <c r="K1013" t="s">
        <v>148</v>
      </c>
      <c r="L1013" t="s">
        <v>149</v>
      </c>
      <c r="M1013">
        <v>2693</v>
      </c>
      <c r="N1013">
        <v>829</v>
      </c>
      <c r="O1013">
        <v>262</v>
      </c>
      <c r="P1013">
        <v>70</v>
      </c>
      <c r="Q1013">
        <v>2246</v>
      </c>
      <c r="R1013">
        <v>877</v>
      </c>
      <c r="S1013">
        <v>495</v>
      </c>
      <c r="T1013">
        <v>800</v>
      </c>
      <c r="U1013">
        <v>249</v>
      </c>
      <c r="V1013">
        <v>0</v>
      </c>
      <c r="W1013">
        <v>262</v>
      </c>
      <c r="X1013">
        <v>34</v>
      </c>
      <c r="Y1013">
        <v>1295</v>
      </c>
      <c r="Z1013">
        <v>794</v>
      </c>
      <c r="AA1013">
        <v>437</v>
      </c>
      <c r="AB1013">
        <v>1474</v>
      </c>
      <c r="AC1013">
        <v>1208</v>
      </c>
      <c r="AD1013">
        <v>1073</v>
      </c>
      <c r="AE1013">
        <v>584</v>
      </c>
      <c r="AF1013">
        <v>1277</v>
      </c>
      <c r="AG1013">
        <v>56</v>
      </c>
      <c r="AH1013">
        <v>1109</v>
      </c>
      <c r="AI1013">
        <v>84</v>
      </c>
      <c r="AJ1013">
        <v>74</v>
      </c>
      <c r="AK1013">
        <v>114</v>
      </c>
      <c r="AL1013">
        <v>64</v>
      </c>
      <c r="AM1013">
        <v>7947</v>
      </c>
      <c r="AN1013">
        <v>342</v>
      </c>
      <c r="AO1013">
        <v>1510</v>
      </c>
      <c r="AP1013">
        <v>368</v>
      </c>
      <c r="AQ1013">
        <v>35</v>
      </c>
      <c r="AR1013">
        <v>0</v>
      </c>
      <c r="AS1013">
        <v>0</v>
      </c>
      <c r="AT1013">
        <v>525</v>
      </c>
      <c r="AU1013">
        <v>0</v>
      </c>
      <c r="AV1013">
        <v>119</v>
      </c>
      <c r="AW1013">
        <v>0</v>
      </c>
      <c r="AX1013">
        <v>0</v>
      </c>
      <c r="AY1013">
        <v>0</v>
      </c>
      <c r="AZ1013">
        <v>573</v>
      </c>
      <c r="BA1013">
        <v>764</v>
      </c>
      <c r="BB1013">
        <v>0</v>
      </c>
      <c r="BC1013">
        <v>0</v>
      </c>
      <c r="BD1013">
        <v>315</v>
      </c>
      <c r="BE1013">
        <v>0</v>
      </c>
      <c r="BF1013">
        <v>34</v>
      </c>
      <c r="BG1013">
        <v>73</v>
      </c>
      <c r="BH1013">
        <v>146</v>
      </c>
      <c r="BI1013">
        <v>0</v>
      </c>
      <c r="BJ1013">
        <v>0</v>
      </c>
      <c r="BK1013">
        <v>192</v>
      </c>
      <c r="BL1013">
        <v>1347</v>
      </c>
      <c r="BM1013">
        <v>0</v>
      </c>
      <c r="BN1013">
        <v>477</v>
      </c>
      <c r="BO1013">
        <v>4817</v>
      </c>
      <c r="BP1013">
        <v>31</v>
      </c>
      <c r="BQ1013">
        <v>3</v>
      </c>
      <c r="BR1013">
        <v>206</v>
      </c>
      <c r="BS1013">
        <v>60</v>
      </c>
      <c r="BT1013">
        <v>3</v>
      </c>
      <c r="BU1013">
        <v>44</v>
      </c>
      <c r="BV1013">
        <v>0</v>
      </c>
      <c r="BW1013">
        <v>69</v>
      </c>
      <c r="BX1013">
        <v>0</v>
      </c>
      <c r="BY1013">
        <v>38460</v>
      </c>
    </row>
    <row r="1014" spans="1:77" hidden="1" x14ac:dyDescent="0.25">
      <c r="A1014" t="str">
        <f t="shared" si="30"/>
        <v>201401 Fegyveres szervek felsőfokú képesítést igénylő foglalkozásaiI5 Szakközépiskola</v>
      </c>
      <c r="B1014" t="str">
        <f t="shared" si="31"/>
        <v>201401 Fegyveres szervek felsőfokú képesítést igénylő foglalkozásaiI5 Szakközépiskola</v>
      </c>
      <c r="C1014">
        <v>3314</v>
      </c>
      <c r="D1014" t="s">
        <v>168</v>
      </c>
      <c r="E1014" t="s">
        <v>169</v>
      </c>
      <c r="F1014" s="4" t="s">
        <v>172</v>
      </c>
      <c r="G1014">
        <v>0</v>
      </c>
      <c r="H1014" t="s">
        <v>161</v>
      </c>
      <c r="I1014">
        <v>612</v>
      </c>
      <c r="J1014">
        <v>1</v>
      </c>
      <c r="K1014" t="s">
        <v>65</v>
      </c>
      <c r="L1014" t="s">
        <v>66</v>
      </c>
      <c r="M1014">
        <v>0</v>
      </c>
      <c r="N1014">
        <v>0</v>
      </c>
      <c r="O1014">
        <v>0</v>
      </c>
      <c r="P1014">
        <v>0</v>
      </c>
      <c r="Q1014">
        <v>0</v>
      </c>
      <c r="R1014">
        <v>0</v>
      </c>
      <c r="S1014">
        <v>0</v>
      </c>
      <c r="T1014">
        <v>0</v>
      </c>
      <c r="U1014">
        <v>0</v>
      </c>
      <c r="V1014">
        <v>0</v>
      </c>
      <c r="W1014">
        <v>0</v>
      </c>
      <c r="X1014">
        <v>0</v>
      </c>
      <c r="Y1014">
        <v>0</v>
      </c>
      <c r="Z1014">
        <v>0</v>
      </c>
      <c r="AA1014">
        <v>0</v>
      </c>
      <c r="AB1014">
        <v>0</v>
      </c>
      <c r="AC1014">
        <v>0</v>
      </c>
      <c r="AD1014">
        <v>0</v>
      </c>
      <c r="AE1014">
        <v>0</v>
      </c>
      <c r="AF1014">
        <v>0</v>
      </c>
      <c r="AG1014">
        <v>0</v>
      </c>
      <c r="AH1014">
        <v>0</v>
      </c>
      <c r="AI1014">
        <v>0</v>
      </c>
      <c r="AJ1014">
        <v>0</v>
      </c>
      <c r="AK1014">
        <v>0</v>
      </c>
      <c r="AL1014">
        <v>0</v>
      </c>
      <c r="AM1014">
        <v>0</v>
      </c>
      <c r="AN1014">
        <v>0</v>
      </c>
      <c r="AO1014">
        <v>0</v>
      </c>
      <c r="AP1014">
        <v>0</v>
      </c>
      <c r="AQ1014">
        <v>0</v>
      </c>
      <c r="AR1014">
        <v>0</v>
      </c>
      <c r="AS1014">
        <v>0</v>
      </c>
      <c r="AT1014">
        <v>0</v>
      </c>
      <c r="AU1014">
        <v>0</v>
      </c>
      <c r="AV1014">
        <v>0</v>
      </c>
      <c r="AW1014">
        <v>0</v>
      </c>
      <c r="AX1014">
        <v>0</v>
      </c>
      <c r="AY1014">
        <v>0</v>
      </c>
      <c r="AZ1014">
        <v>0</v>
      </c>
      <c r="BA1014">
        <v>0</v>
      </c>
      <c r="BB1014">
        <v>0</v>
      </c>
      <c r="BC1014">
        <v>0</v>
      </c>
      <c r="BD1014">
        <v>0</v>
      </c>
      <c r="BE1014">
        <v>0</v>
      </c>
      <c r="BF1014">
        <v>0</v>
      </c>
      <c r="BG1014">
        <v>0</v>
      </c>
      <c r="BH1014">
        <v>0</v>
      </c>
      <c r="BI1014">
        <v>0</v>
      </c>
      <c r="BJ1014">
        <v>0</v>
      </c>
      <c r="BK1014">
        <v>0</v>
      </c>
      <c r="BL1014">
        <v>0</v>
      </c>
      <c r="BM1014">
        <v>0</v>
      </c>
      <c r="BN1014">
        <v>0</v>
      </c>
      <c r="BO1014">
        <v>6</v>
      </c>
      <c r="BP1014">
        <v>0</v>
      </c>
      <c r="BQ1014">
        <v>0</v>
      </c>
      <c r="BR1014">
        <v>0</v>
      </c>
      <c r="BS1014">
        <v>0</v>
      </c>
      <c r="BT1014">
        <v>0</v>
      </c>
      <c r="BU1014">
        <v>0</v>
      </c>
      <c r="BV1014">
        <v>0</v>
      </c>
      <c r="BW1014">
        <v>0</v>
      </c>
      <c r="BX1014">
        <v>0</v>
      </c>
      <c r="BY1014">
        <v>6</v>
      </c>
    </row>
    <row r="1015" spans="1:77" hidden="1" x14ac:dyDescent="0.25">
      <c r="A1015" t="str">
        <f t="shared" si="30"/>
        <v>201402 Fegyveres szervek középfokú képesítést igénylő foglalkozásaiI5 Szakközépiskola</v>
      </c>
      <c r="B1015" t="str">
        <f t="shared" si="31"/>
        <v>201402 Fegyveres szervek középfokú képesítést igénylő foglalkozásaiI5 Szakközépiskola</v>
      </c>
      <c r="C1015">
        <v>3315</v>
      </c>
      <c r="D1015" t="s">
        <v>168</v>
      </c>
      <c r="E1015" t="s">
        <v>169</v>
      </c>
      <c r="F1015" s="4" t="s">
        <v>172</v>
      </c>
      <c r="G1015">
        <v>0</v>
      </c>
      <c r="H1015" t="s">
        <v>161</v>
      </c>
      <c r="I1015">
        <v>613</v>
      </c>
      <c r="J1015">
        <v>2</v>
      </c>
      <c r="K1015" t="s">
        <v>67</v>
      </c>
      <c r="L1015" t="s">
        <v>68</v>
      </c>
      <c r="M1015">
        <v>0</v>
      </c>
      <c r="N1015">
        <v>0</v>
      </c>
      <c r="O1015">
        <v>0</v>
      </c>
      <c r="P1015">
        <v>0</v>
      </c>
      <c r="Q1015">
        <v>0</v>
      </c>
      <c r="R1015">
        <v>0</v>
      </c>
      <c r="S1015">
        <v>0</v>
      </c>
      <c r="T1015">
        <v>0</v>
      </c>
      <c r="U1015">
        <v>0</v>
      </c>
      <c r="V1015">
        <v>0</v>
      </c>
      <c r="W1015">
        <v>0</v>
      </c>
      <c r="X1015">
        <v>0</v>
      </c>
      <c r="Y1015">
        <v>0</v>
      </c>
      <c r="Z1015">
        <v>0</v>
      </c>
      <c r="AA1015">
        <v>0</v>
      </c>
      <c r="AB1015">
        <v>0</v>
      </c>
      <c r="AC1015">
        <v>0</v>
      </c>
      <c r="AD1015">
        <v>0</v>
      </c>
      <c r="AE1015">
        <v>0</v>
      </c>
      <c r="AF1015">
        <v>0</v>
      </c>
      <c r="AG1015">
        <v>0</v>
      </c>
      <c r="AH1015">
        <v>0</v>
      </c>
      <c r="AI1015">
        <v>0</v>
      </c>
      <c r="AJ1015">
        <v>0</v>
      </c>
      <c r="AK1015">
        <v>0</v>
      </c>
      <c r="AL1015">
        <v>0</v>
      </c>
      <c r="AM1015">
        <v>0</v>
      </c>
      <c r="AN1015">
        <v>0</v>
      </c>
      <c r="AO1015">
        <v>0</v>
      </c>
      <c r="AP1015">
        <v>0</v>
      </c>
      <c r="AQ1015">
        <v>0</v>
      </c>
      <c r="AR1015">
        <v>0</v>
      </c>
      <c r="AS1015">
        <v>0</v>
      </c>
      <c r="AT1015">
        <v>0</v>
      </c>
      <c r="AU1015">
        <v>0</v>
      </c>
      <c r="AV1015">
        <v>0</v>
      </c>
      <c r="AW1015">
        <v>0</v>
      </c>
      <c r="AX1015">
        <v>0</v>
      </c>
      <c r="AY1015">
        <v>0</v>
      </c>
      <c r="AZ1015">
        <v>0</v>
      </c>
      <c r="BA1015">
        <v>0</v>
      </c>
      <c r="BB1015">
        <v>0</v>
      </c>
      <c r="BC1015">
        <v>0</v>
      </c>
      <c r="BD1015">
        <v>0</v>
      </c>
      <c r="BE1015">
        <v>0</v>
      </c>
      <c r="BF1015">
        <v>0</v>
      </c>
      <c r="BG1015">
        <v>0</v>
      </c>
      <c r="BH1015">
        <v>0</v>
      </c>
      <c r="BI1015">
        <v>0</v>
      </c>
      <c r="BJ1015">
        <v>0</v>
      </c>
      <c r="BK1015">
        <v>0</v>
      </c>
      <c r="BL1015">
        <v>0</v>
      </c>
      <c r="BM1015">
        <v>0</v>
      </c>
      <c r="BN1015">
        <v>0</v>
      </c>
      <c r="BO1015">
        <v>25785</v>
      </c>
      <c r="BP1015">
        <v>47</v>
      </c>
      <c r="BQ1015">
        <v>0</v>
      </c>
      <c r="BR1015">
        <v>0</v>
      </c>
      <c r="BS1015">
        <v>0</v>
      </c>
      <c r="BT1015">
        <v>0</v>
      </c>
      <c r="BU1015">
        <v>0</v>
      </c>
      <c r="BV1015">
        <v>0</v>
      </c>
      <c r="BW1015">
        <v>0</v>
      </c>
      <c r="BX1015">
        <v>0</v>
      </c>
      <c r="BY1015">
        <v>25832</v>
      </c>
    </row>
    <row r="1016" spans="1:77" hidden="1" x14ac:dyDescent="0.25">
      <c r="A1016" t="str">
        <f t="shared" si="30"/>
        <v>201403 Fegyveres szervek középfokú képesítést nem igénylő foglalkozásaiI5 Szakközépiskola</v>
      </c>
      <c r="B1016" t="str">
        <f t="shared" si="31"/>
        <v>201403 Fegyveres szervek középfokú képesítést nem igénylő foglalkozásaiI5 Szakközépiskola</v>
      </c>
      <c r="C1016">
        <v>3316</v>
      </c>
      <c r="D1016" t="s">
        <v>168</v>
      </c>
      <c r="E1016" t="s">
        <v>169</v>
      </c>
      <c r="F1016" s="4" t="s">
        <v>172</v>
      </c>
      <c r="G1016">
        <v>0</v>
      </c>
      <c r="H1016" t="s">
        <v>161</v>
      </c>
      <c r="I1016">
        <v>614</v>
      </c>
      <c r="J1016">
        <v>3</v>
      </c>
      <c r="K1016" t="s">
        <v>69</v>
      </c>
      <c r="L1016" t="s">
        <v>70</v>
      </c>
      <c r="M1016">
        <v>0</v>
      </c>
      <c r="N1016">
        <v>0</v>
      </c>
      <c r="O1016">
        <v>0</v>
      </c>
      <c r="P1016">
        <v>0</v>
      </c>
      <c r="Q1016">
        <v>0</v>
      </c>
      <c r="R1016">
        <v>0</v>
      </c>
      <c r="S1016">
        <v>0</v>
      </c>
      <c r="T1016">
        <v>0</v>
      </c>
      <c r="U1016">
        <v>0</v>
      </c>
      <c r="V1016">
        <v>0</v>
      </c>
      <c r="W1016">
        <v>0</v>
      </c>
      <c r="X1016">
        <v>0</v>
      </c>
      <c r="Y1016">
        <v>0</v>
      </c>
      <c r="Z1016">
        <v>0</v>
      </c>
      <c r="AA1016">
        <v>0</v>
      </c>
      <c r="AB1016">
        <v>0</v>
      </c>
      <c r="AC1016">
        <v>0</v>
      </c>
      <c r="AD1016">
        <v>0</v>
      </c>
      <c r="AE1016">
        <v>0</v>
      </c>
      <c r="AF1016">
        <v>0</v>
      </c>
      <c r="AG1016">
        <v>0</v>
      </c>
      <c r="AH1016">
        <v>0</v>
      </c>
      <c r="AI1016">
        <v>0</v>
      </c>
      <c r="AJ1016">
        <v>0</v>
      </c>
      <c r="AK1016">
        <v>0</v>
      </c>
      <c r="AL1016">
        <v>0</v>
      </c>
      <c r="AM1016">
        <v>0</v>
      </c>
      <c r="AN1016">
        <v>0</v>
      </c>
      <c r="AO1016">
        <v>0</v>
      </c>
      <c r="AP1016">
        <v>0</v>
      </c>
      <c r="AQ1016">
        <v>0</v>
      </c>
      <c r="AR1016">
        <v>0</v>
      </c>
      <c r="AS1016">
        <v>0</v>
      </c>
      <c r="AT1016">
        <v>0</v>
      </c>
      <c r="AU1016">
        <v>0</v>
      </c>
      <c r="AV1016">
        <v>0</v>
      </c>
      <c r="AW1016">
        <v>0</v>
      </c>
      <c r="AX1016">
        <v>0</v>
      </c>
      <c r="AY1016">
        <v>0</v>
      </c>
      <c r="AZ1016">
        <v>0</v>
      </c>
      <c r="BA1016">
        <v>0</v>
      </c>
      <c r="BB1016">
        <v>0</v>
      </c>
      <c r="BC1016">
        <v>0</v>
      </c>
      <c r="BD1016">
        <v>0</v>
      </c>
      <c r="BE1016">
        <v>0</v>
      </c>
      <c r="BF1016">
        <v>0</v>
      </c>
      <c r="BG1016">
        <v>0</v>
      </c>
      <c r="BH1016">
        <v>0</v>
      </c>
      <c r="BI1016">
        <v>0</v>
      </c>
      <c r="BJ1016">
        <v>0</v>
      </c>
      <c r="BK1016">
        <v>0</v>
      </c>
      <c r="BL1016">
        <v>0</v>
      </c>
      <c r="BM1016">
        <v>0</v>
      </c>
      <c r="BN1016">
        <v>0</v>
      </c>
      <c r="BO1016">
        <v>584</v>
      </c>
      <c r="BP1016">
        <v>0</v>
      </c>
      <c r="BQ1016">
        <v>0</v>
      </c>
      <c r="BR1016">
        <v>0</v>
      </c>
      <c r="BS1016">
        <v>0</v>
      </c>
      <c r="BT1016">
        <v>0</v>
      </c>
      <c r="BU1016">
        <v>0</v>
      </c>
      <c r="BV1016">
        <v>0</v>
      </c>
      <c r="BW1016">
        <v>0</v>
      </c>
      <c r="BX1016">
        <v>0</v>
      </c>
      <c r="BY1016">
        <v>584</v>
      </c>
    </row>
    <row r="1017" spans="1:77" hidden="1" x14ac:dyDescent="0.25">
      <c r="A1017" t="str">
        <f t="shared" si="30"/>
        <v>201411 Törvényhozók, igazgatási és érdek-képviseleti vezetőkI5 Szakközépiskola</v>
      </c>
      <c r="B1017" t="str">
        <f t="shared" si="31"/>
        <v>201411 Törvényhozók, igazgatási és érdek-képviseleti vezetőkI5 Szakközépiskola</v>
      </c>
      <c r="C1017">
        <v>3317</v>
      </c>
      <c r="D1017" t="s">
        <v>168</v>
      </c>
      <c r="E1017" t="s">
        <v>169</v>
      </c>
      <c r="F1017" s="4" t="s">
        <v>172</v>
      </c>
      <c r="G1017">
        <v>0</v>
      </c>
      <c r="H1017" t="s">
        <v>161</v>
      </c>
      <c r="I1017">
        <v>615</v>
      </c>
      <c r="J1017">
        <v>4</v>
      </c>
      <c r="K1017" t="s">
        <v>71</v>
      </c>
      <c r="L1017" t="s">
        <v>111</v>
      </c>
      <c r="M1017">
        <v>0</v>
      </c>
      <c r="N1017">
        <v>0</v>
      </c>
      <c r="O1017">
        <v>0</v>
      </c>
      <c r="P1017">
        <v>0</v>
      </c>
      <c r="Q1017">
        <v>0</v>
      </c>
      <c r="R1017">
        <v>0</v>
      </c>
      <c r="S1017">
        <v>0</v>
      </c>
      <c r="T1017">
        <v>0</v>
      </c>
      <c r="U1017">
        <v>0</v>
      </c>
      <c r="V1017">
        <v>0</v>
      </c>
      <c r="W1017">
        <v>0</v>
      </c>
      <c r="X1017">
        <v>0</v>
      </c>
      <c r="Y1017">
        <v>0</v>
      </c>
      <c r="Z1017">
        <v>0</v>
      </c>
      <c r="AA1017">
        <v>0</v>
      </c>
      <c r="AB1017">
        <v>0</v>
      </c>
      <c r="AC1017">
        <v>0</v>
      </c>
      <c r="AD1017">
        <v>0</v>
      </c>
      <c r="AE1017">
        <v>0</v>
      </c>
      <c r="AF1017">
        <v>0</v>
      </c>
      <c r="AG1017">
        <v>0</v>
      </c>
      <c r="AH1017">
        <v>0</v>
      </c>
      <c r="AI1017">
        <v>0</v>
      </c>
      <c r="AJ1017">
        <v>0</v>
      </c>
      <c r="AK1017">
        <v>0</v>
      </c>
      <c r="AL1017">
        <v>0</v>
      </c>
      <c r="AM1017">
        <v>0</v>
      </c>
      <c r="AN1017">
        <v>0</v>
      </c>
      <c r="AO1017">
        <v>0</v>
      </c>
      <c r="AP1017">
        <v>0</v>
      </c>
      <c r="AQ1017">
        <v>0</v>
      </c>
      <c r="AR1017">
        <v>0</v>
      </c>
      <c r="AS1017">
        <v>0</v>
      </c>
      <c r="AT1017">
        <v>0</v>
      </c>
      <c r="AU1017">
        <v>0</v>
      </c>
      <c r="AV1017">
        <v>0</v>
      </c>
      <c r="AW1017">
        <v>0</v>
      </c>
      <c r="AX1017">
        <v>0</v>
      </c>
      <c r="AY1017">
        <v>0</v>
      </c>
      <c r="AZ1017">
        <v>0</v>
      </c>
      <c r="BA1017">
        <v>0</v>
      </c>
      <c r="BB1017">
        <v>0</v>
      </c>
      <c r="BC1017">
        <v>0</v>
      </c>
      <c r="BD1017">
        <v>0</v>
      </c>
      <c r="BE1017">
        <v>0</v>
      </c>
      <c r="BF1017">
        <v>0</v>
      </c>
      <c r="BG1017">
        <v>0</v>
      </c>
      <c r="BH1017">
        <v>0</v>
      </c>
      <c r="BI1017">
        <v>0</v>
      </c>
      <c r="BJ1017">
        <v>0</v>
      </c>
      <c r="BK1017">
        <v>0</v>
      </c>
      <c r="BL1017">
        <v>0</v>
      </c>
      <c r="BM1017">
        <v>0</v>
      </c>
      <c r="BN1017">
        <v>0</v>
      </c>
      <c r="BO1017">
        <v>406</v>
      </c>
      <c r="BP1017">
        <v>4</v>
      </c>
      <c r="BQ1017">
        <v>0</v>
      </c>
      <c r="BR1017">
        <v>10</v>
      </c>
      <c r="BS1017">
        <v>1</v>
      </c>
      <c r="BT1017">
        <v>0</v>
      </c>
      <c r="BU1017">
        <v>0</v>
      </c>
      <c r="BV1017">
        <v>0</v>
      </c>
      <c r="BW1017">
        <v>0</v>
      </c>
      <c r="BX1017">
        <v>0</v>
      </c>
      <c r="BY1017">
        <v>421</v>
      </c>
    </row>
    <row r="1018" spans="1:77" hidden="1" x14ac:dyDescent="0.25">
      <c r="A1018" t="str">
        <f t="shared" si="30"/>
        <v>201412 Gazdasági, költségvetési szervezetek vezetőiI5 Szakközépiskola</v>
      </c>
      <c r="B1018" t="str">
        <f t="shared" si="31"/>
        <v>201412 Gazdasági, költségvetési szervezetek vezetőiI5 Szakközépiskola</v>
      </c>
      <c r="C1018">
        <v>3318</v>
      </c>
      <c r="D1018" t="s">
        <v>168</v>
      </c>
      <c r="E1018" t="s">
        <v>169</v>
      </c>
      <c r="F1018" s="4" t="s">
        <v>172</v>
      </c>
      <c r="G1018">
        <v>0</v>
      </c>
      <c r="H1018" t="s">
        <v>161</v>
      </c>
      <c r="I1018">
        <v>616</v>
      </c>
      <c r="J1018">
        <v>5</v>
      </c>
      <c r="K1018" t="s">
        <v>72</v>
      </c>
      <c r="L1018" t="s">
        <v>112</v>
      </c>
      <c r="M1018">
        <v>113</v>
      </c>
      <c r="N1018">
        <v>0</v>
      </c>
      <c r="O1018">
        <v>0</v>
      </c>
      <c r="P1018">
        <v>0</v>
      </c>
      <c r="Q1018">
        <v>91</v>
      </c>
      <c r="R1018">
        <v>57</v>
      </c>
      <c r="S1018">
        <v>84</v>
      </c>
      <c r="T1018">
        <v>21</v>
      </c>
      <c r="U1018">
        <v>57</v>
      </c>
      <c r="V1018">
        <v>0</v>
      </c>
      <c r="W1018">
        <v>10</v>
      </c>
      <c r="X1018">
        <v>0</v>
      </c>
      <c r="Y1018">
        <v>89</v>
      </c>
      <c r="Z1018">
        <v>0</v>
      </c>
      <c r="AA1018">
        <v>5</v>
      </c>
      <c r="AB1018">
        <v>35</v>
      </c>
      <c r="AC1018">
        <v>61</v>
      </c>
      <c r="AD1018">
        <v>51</v>
      </c>
      <c r="AE1018">
        <v>25</v>
      </c>
      <c r="AF1018">
        <v>2</v>
      </c>
      <c r="AG1018">
        <v>0</v>
      </c>
      <c r="AH1018">
        <v>73</v>
      </c>
      <c r="AI1018">
        <v>72</v>
      </c>
      <c r="AJ1018">
        <v>0</v>
      </c>
      <c r="AK1018">
        <v>29</v>
      </c>
      <c r="AL1018">
        <v>36</v>
      </c>
      <c r="AM1018">
        <v>544</v>
      </c>
      <c r="AN1018">
        <v>775</v>
      </c>
      <c r="AO1018">
        <v>452</v>
      </c>
      <c r="AP1018">
        <v>675</v>
      </c>
      <c r="AQ1018">
        <v>261</v>
      </c>
      <c r="AR1018">
        <v>18</v>
      </c>
      <c r="AS1018">
        <v>0</v>
      </c>
      <c r="AT1018">
        <v>41</v>
      </c>
      <c r="AU1018">
        <v>56</v>
      </c>
      <c r="AV1018">
        <v>302</v>
      </c>
      <c r="AW1018">
        <v>54</v>
      </c>
      <c r="AX1018">
        <v>38</v>
      </c>
      <c r="AY1018">
        <v>101</v>
      </c>
      <c r="AZ1018">
        <v>75</v>
      </c>
      <c r="BA1018">
        <v>45</v>
      </c>
      <c r="BB1018">
        <v>0</v>
      </c>
      <c r="BC1018">
        <v>27</v>
      </c>
      <c r="BD1018">
        <v>438</v>
      </c>
      <c r="BE1018">
        <v>0</v>
      </c>
      <c r="BF1018">
        <v>351</v>
      </c>
      <c r="BG1018">
        <v>202</v>
      </c>
      <c r="BH1018">
        <v>26</v>
      </c>
      <c r="BI1018">
        <v>70</v>
      </c>
      <c r="BJ1018">
        <v>76</v>
      </c>
      <c r="BK1018">
        <v>15</v>
      </c>
      <c r="BL1018">
        <v>21</v>
      </c>
      <c r="BM1018">
        <v>5</v>
      </c>
      <c r="BN1018">
        <v>315</v>
      </c>
      <c r="BO1018">
        <v>23</v>
      </c>
      <c r="BP1018">
        <v>73</v>
      </c>
      <c r="BQ1018">
        <v>53</v>
      </c>
      <c r="BR1018">
        <v>27</v>
      </c>
      <c r="BS1018">
        <v>49</v>
      </c>
      <c r="BT1018">
        <v>48</v>
      </c>
      <c r="BU1018">
        <v>0</v>
      </c>
      <c r="BV1018">
        <v>0</v>
      </c>
      <c r="BW1018">
        <v>263</v>
      </c>
      <c r="BX1018">
        <v>0</v>
      </c>
      <c r="BY1018">
        <v>6430</v>
      </c>
    </row>
    <row r="1019" spans="1:77" hidden="1" x14ac:dyDescent="0.25">
      <c r="A1019" t="str">
        <f t="shared" si="30"/>
        <v>201413 Termelési és szolgáltatást nyújtó egységek vezetőiI5 Szakközépiskola</v>
      </c>
      <c r="B1019" t="str">
        <f t="shared" si="31"/>
        <v>201413 Termelési és szolgáltatást nyújtó egységek vezetőiI5 Szakközépiskola</v>
      </c>
      <c r="C1019">
        <v>3319</v>
      </c>
      <c r="D1019" t="s">
        <v>168</v>
      </c>
      <c r="E1019" t="s">
        <v>169</v>
      </c>
      <c r="F1019" s="4" t="s">
        <v>172</v>
      </c>
      <c r="G1019">
        <v>0</v>
      </c>
      <c r="H1019" t="s">
        <v>161</v>
      </c>
      <c r="I1019">
        <v>617</v>
      </c>
      <c r="J1019">
        <v>6</v>
      </c>
      <c r="K1019" t="s">
        <v>73</v>
      </c>
      <c r="L1019" t="s">
        <v>113</v>
      </c>
      <c r="M1019">
        <v>931</v>
      </c>
      <c r="N1019">
        <v>15</v>
      </c>
      <c r="O1019">
        <v>5</v>
      </c>
      <c r="P1019">
        <v>65</v>
      </c>
      <c r="Q1019">
        <v>399</v>
      </c>
      <c r="R1019">
        <v>344</v>
      </c>
      <c r="S1019">
        <v>91</v>
      </c>
      <c r="T1019">
        <v>148</v>
      </c>
      <c r="U1019">
        <v>169</v>
      </c>
      <c r="V1019">
        <v>20</v>
      </c>
      <c r="W1019">
        <v>139</v>
      </c>
      <c r="X1019">
        <v>19</v>
      </c>
      <c r="Y1019">
        <v>210</v>
      </c>
      <c r="Z1019">
        <v>220</v>
      </c>
      <c r="AA1019">
        <v>57</v>
      </c>
      <c r="AB1019">
        <v>407</v>
      </c>
      <c r="AC1019">
        <v>278</v>
      </c>
      <c r="AD1019">
        <v>117</v>
      </c>
      <c r="AE1019">
        <v>288</v>
      </c>
      <c r="AF1019">
        <v>238</v>
      </c>
      <c r="AG1019">
        <v>65</v>
      </c>
      <c r="AH1019">
        <v>100</v>
      </c>
      <c r="AI1019">
        <v>112</v>
      </c>
      <c r="AJ1019">
        <v>86</v>
      </c>
      <c r="AK1019">
        <v>106</v>
      </c>
      <c r="AL1019">
        <v>138</v>
      </c>
      <c r="AM1019">
        <v>1454</v>
      </c>
      <c r="AN1019">
        <v>1260</v>
      </c>
      <c r="AO1019">
        <v>2169</v>
      </c>
      <c r="AP1019">
        <v>4688</v>
      </c>
      <c r="AQ1019">
        <v>807</v>
      </c>
      <c r="AR1019">
        <v>5</v>
      </c>
      <c r="AS1019">
        <v>0</v>
      </c>
      <c r="AT1019">
        <v>357</v>
      </c>
      <c r="AU1019">
        <v>32</v>
      </c>
      <c r="AV1019">
        <v>1326</v>
      </c>
      <c r="AW1019">
        <v>114</v>
      </c>
      <c r="AX1019">
        <v>146</v>
      </c>
      <c r="AY1019">
        <v>137</v>
      </c>
      <c r="AZ1019">
        <v>182</v>
      </c>
      <c r="BA1019">
        <v>1164</v>
      </c>
      <c r="BB1019">
        <v>1</v>
      </c>
      <c r="BC1019">
        <v>172</v>
      </c>
      <c r="BD1019">
        <v>624</v>
      </c>
      <c r="BE1019">
        <v>0</v>
      </c>
      <c r="BF1019">
        <v>134</v>
      </c>
      <c r="BG1019">
        <v>155</v>
      </c>
      <c r="BH1019">
        <v>34</v>
      </c>
      <c r="BI1019">
        <v>166</v>
      </c>
      <c r="BJ1019">
        <v>121</v>
      </c>
      <c r="BK1019">
        <v>138</v>
      </c>
      <c r="BL1019">
        <v>7</v>
      </c>
      <c r="BM1019">
        <v>82</v>
      </c>
      <c r="BN1019">
        <v>845</v>
      </c>
      <c r="BO1019">
        <v>92</v>
      </c>
      <c r="BP1019">
        <v>479</v>
      </c>
      <c r="BQ1019">
        <v>310</v>
      </c>
      <c r="BR1019">
        <v>631</v>
      </c>
      <c r="BS1019">
        <v>161</v>
      </c>
      <c r="BT1019">
        <v>87</v>
      </c>
      <c r="BU1019">
        <v>3</v>
      </c>
      <c r="BV1019">
        <v>201</v>
      </c>
      <c r="BW1019">
        <v>235</v>
      </c>
      <c r="BX1019">
        <v>0</v>
      </c>
      <c r="BY1019">
        <v>23286</v>
      </c>
    </row>
    <row r="1020" spans="1:77" hidden="1" x14ac:dyDescent="0.25">
      <c r="A1020" t="str">
        <f t="shared" si="30"/>
        <v>201414 Gazdasági tevékenységet segítő egységek vezetőiI5 Szakközépiskola</v>
      </c>
      <c r="B1020" t="str">
        <f t="shared" si="31"/>
        <v>201414 Gazdasági tevékenységet segítő egységek vezetőiI5 Szakközépiskola</v>
      </c>
      <c r="C1020">
        <v>3320</v>
      </c>
      <c r="D1020" t="s">
        <v>168</v>
      </c>
      <c r="E1020" t="s">
        <v>169</v>
      </c>
      <c r="F1020" s="4" t="s">
        <v>172</v>
      </c>
      <c r="G1020">
        <v>0</v>
      </c>
      <c r="H1020" t="s">
        <v>161</v>
      </c>
      <c r="I1020">
        <v>618</v>
      </c>
      <c r="J1020">
        <v>7</v>
      </c>
      <c r="K1020" t="s">
        <v>74</v>
      </c>
      <c r="L1020" t="s">
        <v>114</v>
      </c>
      <c r="M1020">
        <v>172</v>
      </c>
      <c r="N1020">
        <v>13</v>
      </c>
      <c r="O1020">
        <v>0</v>
      </c>
      <c r="P1020">
        <v>19</v>
      </c>
      <c r="Q1020">
        <v>106</v>
      </c>
      <c r="R1020">
        <v>26</v>
      </c>
      <c r="S1020">
        <v>0</v>
      </c>
      <c r="T1020">
        <v>11</v>
      </c>
      <c r="U1020">
        <v>28</v>
      </c>
      <c r="V1020">
        <v>0</v>
      </c>
      <c r="W1020">
        <v>15</v>
      </c>
      <c r="X1020">
        <v>17</v>
      </c>
      <c r="Y1020">
        <v>19</v>
      </c>
      <c r="Z1020">
        <v>36</v>
      </c>
      <c r="AA1020">
        <v>21</v>
      </c>
      <c r="AB1020">
        <v>117</v>
      </c>
      <c r="AC1020">
        <v>30</v>
      </c>
      <c r="AD1020">
        <v>76</v>
      </c>
      <c r="AE1020">
        <v>15</v>
      </c>
      <c r="AF1020">
        <v>46</v>
      </c>
      <c r="AG1020">
        <v>25</v>
      </c>
      <c r="AH1020">
        <v>125</v>
      </c>
      <c r="AI1020">
        <v>18</v>
      </c>
      <c r="AJ1020">
        <v>138</v>
      </c>
      <c r="AK1020">
        <v>33</v>
      </c>
      <c r="AL1020">
        <v>77</v>
      </c>
      <c r="AM1020">
        <v>295</v>
      </c>
      <c r="AN1020">
        <v>230</v>
      </c>
      <c r="AO1020">
        <v>537</v>
      </c>
      <c r="AP1020">
        <v>410</v>
      </c>
      <c r="AQ1020">
        <v>96</v>
      </c>
      <c r="AR1020">
        <v>11</v>
      </c>
      <c r="AS1020">
        <v>0</v>
      </c>
      <c r="AT1020">
        <v>76</v>
      </c>
      <c r="AU1020">
        <v>20</v>
      </c>
      <c r="AV1020">
        <v>199</v>
      </c>
      <c r="AW1020">
        <v>22</v>
      </c>
      <c r="AX1020">
        <v>0</v>
      </c>
      <c r="AY1020">
        <v>0</v>
      </c>
      <c r="AZ1020">
        <v>44</v>
      </c>
      <c r="BA1020">
        <v>345</v>
      </c>
      <c r="BB1020">
        <v>11</v>
      </c>
      <c r="BC1020">
        <v>108</v>
      </c>
      <c r="BD1020">
        <v>473</v>
      </c>
      <c r="BE1020">
        <v>0</v>
      </c>
      <c r="BF1020">
        <v>204</v>
      </c>
      <c r="BG1020">
        <v>30</v>
      </c>
      <c r="BH1020">
        <v>11</v>
      </c>
      <c r="BI1020">
        <v>0</v>
      </c>
      <c r="BJ1020">
        <v>0</v>
      </c>
      <c r="BK1020">
        <v>0</v>
      </c>
      <c r="BL1020">
        <v>5</v>
      </c>
      <c r="BM1020">
        <v>1</v>
      </c>
      <c r="BN1020">
        <v>79</v>
      </c>
      <c r="BO1020">
        <v>100</v>
      </c>
      <c r="BP1020">
        <v>120</v>
      </c>
      <c r="BQ1020">
        <v>68</v>
      </c>
      <c r="BR1020">
        <v>80</v>
      </c>
      <c r="BS1020">
        <v>68</v>
      </c>
      <c r="BT1020">
        <v>3</v>
      </c>
      <c r="BU1020">
        <v>17</v>
      </c>
      <c r="BV1020">
        <v>15</v>
      </c>
      <c r="BW1020">
        <v>105</v>
      </c>
      <c r="BX1020">
        <v>0</v>
      </c>
      <c r="BY1020">
        <v>4966</v>
      </c>
    </row>
    <row r="1021" spans="1:77" hidden="1" x14ac:dyDescent="0.25">
      <c r="A1021" t="str">
        <f t="shared" si="30"/>
        <v>201421 Műszaki, informatikai és természettudományi foglalkozásokI5 Szakközépiskola</v>
      </c>
      <c r="B1021" t="str">
        <f t="shared" si="31"/>
        <v>201421 Műszaki, informatikai és természettudományi foglalkozásokI5 Szakközépiskola</v>
      </c>
      <c r="C1021">
        <v>3321</v>
      </c>
      <c r="D1021" t="s">
        <v>168</v>
      </c>
      <c r="E1021" t="s">
        <v>169</v>
      </c>
      <c r="F1021" s="4" t="s">
        <v>172</v>
      </c>
      <c r="G1021">
        <v>0</v>
      </c>
      <c r="H1021" t="s">
        <v>161</v>
      </c>
      <c r="I1021">
        <v>619</v>
      </c>
      <c r="J1021">
        <v>8</v>
      </c>
      <c r="K1021" t="s">
        <v>75</v>
      </c>
      <c r="L1021" t="s">
        <v>115</v>
      </c>
      <c r="M1021">
        <v>11</v>
      </c>
      <c r="N1021">
        <v>0</v>
      </c>
      <c r="O1021">
        <v>0</v>
      </c>
      <c r="P1021">
        <v>0</v>
      </c>
      <c r="Q1021">
        <v>40</v>
      </c>
      <c r="R1021">
        <v>12</v>
      </c>
      <c r="S1021">
        <v>0</v>
      </c>
      <c r="T1021">
        <v>69</v>
      </c>
      <c r="U1021">
        <v>88</v>
      </c>
      <c r="V1021">
        <v>28</v>
      </c>
      <c r="W1021">
        <v>0</v>
      </c>
      <c r="X1021">
        <v>0</v>
      </c>
      <c r="Y1021">
        <v>13</v>
      </c>
      <c r="Z1021">
        <v>35</v>
      </c>
      <c r="AA1021">
        <v>12</v>
      </c>
      <c r="AB1021">
        <v>39</v>
      </c>
      <c r="AC1021">
        <v>57</v>
      </c>
      <c r="AD1021">
        <v>0</v>
      </c>
      <c r="AE1021">
        <v>0</v>
      </c>
      <c r="AF1021">
        <v>18</v>
      </c>
      <c r="AG1021">
        <v>0</v>
      </c>
      <c r="AH1021">
        <v>0</v>
      </c>
      <c r="AI1021">
        <v>5</v>
      </c>
      <c r="AJ1021">
        <v>16</v>
      </c>
      <c r="AK1021">
        <v>9</v>
      </c>
      <c r="AL1021">
        <v>0</v>
      </c>
      <c r="AM1021">
        <v>88</v>
      </c>
      <c r="AN1021">
        <v>19</v>
      </c>
      <c r="AO1021">
        <v>76</v>
      </c>
      <c r="AP1021">
        <v>223</v>
      </c>
      <c r="AQ1021">
        <v>12</v>
      </c>
      <c r="AR1021">
        <v>0</v>
      </c>
      <c r="AS1021">
        <v>0</v>
      </c>
      <c r="AT1021">
        <v>0</v>
      </c>
      <c r="AU1021">
        <v>10</v>
      </c>
      <c r="AV1021">
        <v>0</v>
      </c>
      <c r="AW1021">
        <v>130</v>
      </c>
      <c r="AX1021">
        <v>19</v>
      </c>
      <c r="AY1021">
        <v>183</v>
      </c>
      <c r="AZ1021">
        <v>1113</v>
      </c>
      <c r="BA1021">
        <v>41</v>
      </c>
      <c r="BB1021">
        <v>10</v>
      </c>
      <c r="BC1021">
        <v>20</v>
      </c>
      <c r="BD1021">
        <v>9</v>
      </c>
      <c r="BE1021">
        <v>0</v>
      </c>
      <c r="BF1021">
        <v>189</v>
      </c>
      <c r="BG1021">
        <v>40</v>
      </c>
      <c r="BH1021">
        <v>206</v>
      </c>
      <c r="BI1021">
        <v>76</v>
      </c>
      <c r="BJ1021">
        <v>156</v>
      </c>
      <c r="BK1021">
        <v>16</v>
      </c>
      <c r="BL1021">
        <v>24</v>
      </c>
      <c r="BM1021">
        <v>33</v>
      </c>
      <c r="BN1021">
        <v>115</v>
      </c>
      <c r="BO1021">
        <v>371</v>
      </c>
      <c r="BP1021">
        <v>123</v>
      </c>
      <c r="BQ1021">
        <v>98</v>
      </c>
      <c r="BR1021">
        <v>17</v>
      </c>
      <c r="BS1021">
        <v>20</v>
      </c>
      <c r="BT1021">
        <v>14</v>
      </c>
      <c r="BU1021">
        <v>0</v>
      </c>
      <c r="BV1021">
        <v>225</v>
      </c>
      <c r="BW1021">
        <v>0</v>
      </c>
      <c r="BX1021">
        <v>0</v>
      </c>
      <c r="BY1021">
        <v>4128</v>
      </c>
    </row>
    <row r="1022" spans="1:77" hidden="1" x14ac:dyDescent="0.25">
      <c r="A1022" t="str">
        <f t="shared" si="30"/>
        <v>201422 Egészségügyi foglalkozások (felsőfokú képzettséghez kapcsolódó)I5 Szakközépiskola</v>
      </c>
      <c r="B1022" t="str">
        <f t="shared" si="31"/>
        <v>201422 Egészségügyi foglalkozások (felsőfokú képzettséghez kapcsolódó)I5 Szakközépiskola</v>
      </c>
      <c r="C1022">
        <v>3322</v>
      </c>
      <c r="D1022" t="s">
        <v>168</v>
      </c>
      <c r="E1022" t="s">
        <v>169</v>
      </c>
      <c r="F1022" s="4" t="s">
        <v>172</v>
      </c>
      <c r="G1022">
        <v>0</v>
      </c>
      <c r="H1022" t="s">
        <v>161</v>
      </c>
      <c r="I1022">
        <v>620</v>
      </c>
      <c r="J1022">
        <v>9</v>
      </c>
      <c r="K1022" t="s">
        <v>76</v>
      </c>
      <c r="L1022" t="s">
        <v>116</v>
      </c>
      <c r="M1022">
        <v>0</v>
      </c>
      <c r="N1022">
        <v>0</v>
      </c>
      <c r="O1022">
        <v>0</v>
      </c>
      <c r="P1022">
        <v>0</v>
      </c>
      <c r="Q1022">
        <v>0</v>
      </c>
      <c r="R1022">
        <v>0</v>
      </c>
      <c r="S1022">
        <v>0</v>
      </c>
      <c r="T1022">
        <v>0</v>
      </c>
      <c r="U1022">
        <v>0</v>
      </c>
      <c r="V1022">
        <v>0</v>
      </c>
      <c r="W1022">
        <v>0</v>
      </c>
      <c r="X1022">
        <v>0</v>
      </c>
      <c r="Y1022">
        <v>0</v>
      </c>
      <c r="Z1022">
        <v>0</v>
      </c>
      <c r="AA1022">
        <v>0</v>
      </c>
      <c r="AB1022">
        <v>0</v>
      </c>
      <c r="AC1022">
        <v>0</v>
      </c>
      <c r="AD1022">
        <v>0</v>
      </c>
      <c r="AE1022">
        <v>0</v>
      </c>
      <c r="AF1022">
        <v>0</v>
      </c>
      <c r="AG1022">
        <v>0</v>
      </c>
      <c r="AH1022">
        <v>0</v>
      </c>
      <c r="AI1022">
        <v>0</v>
      </c>
      <c r="AJ1022">
        <v>0</v>
      </c>
      <c r="AK1022">
        <v>0</v>
      </c>
      <c r="AL1022">
        <v>0</v>
      </c>
      <c r="AM1022">
        <v>0</v>
      </c>
      <c r="AN1022">
        <v>0</v>
      </c>
      <c r="AO1022">
        <v>0</v>
      </c>
      <c r="AP1022">
        <v>0</v>
      </c>
      <c r="AQ1022">
        <v>0</v>
      </c>
      <c r="AR1022">
        <v>0</v>
      </c>
      <c r="AS1022">
        <v>0</v>
      </c>
      <c r="AT1022">
        <v>0</v>
      </c>
      <c r="AU1022">
        <v>0</v>
      </c>
      <c r="AV1022">
        <v>0</v>
      </c>
      <c r="AW1022">
        <v>0</v>
      </c>
      <c r="AX1022">
        <v>0</v>
      </c>
      <c r="AY1022">
        <v>0</v>
      </c>
      <c r="AZ1022">
        <v>0</v>
      </c>
      <c r="BA1022">
        <v>0</v>
      </c>
      <c r="BB1022">
        <v>0</v>
      </c>
      <c r="BC1022">
        <v>0</v>
      </c>
      <c r="BD1022">
        <v>0</v>
      </c>
      <c r="BE1022">
        <v>0</v>
      </c>
      <c r="BF1022">
        <v>0</v>
      </c>
      <c r="BG1022">
        <v>0</v>
      </c>
      <c r="BH1022">
        <v>0</v>
      </c>
      <c r="BI1022">
        <v>0</v>
      </c>
      <c r="BJ1022">
        <v>0</v>
      </c>
      <c r="BK1022">
        <v>0</v>
      </c>
      <c r="BL1022">
        <v>0</v>
      </c>
      <c r="BM1022">
        <v>0</v>
      </c>
      <c r="BN1022">
        <v>0</v>
      </c>
      <c r="BO1022">
        <v>5</v>
      </c>
      <c r="BP1022">
        <v>1</v>
      </c>
      <c r="BQ1022">
        <v>52</v>
      </c>
      <c r="BR1022">
        <v>7</v>
      </c>
      <c r="BS1022">
        <v>0</v>
      </c>
      <c r="BT1022">
        <v>0</v>
      </c>
      <c r="BU1022">
        <v>0</v>
      </c>
      <c r="BV1022">
        <v>0</v>
      </c>
      <c r="BW1022">
        <v>0</v>
      </c>
      <c r="BX1022">
        <v>0</v>
      </c>
      <c r="BY1022">
        <v>65</v>
      </c>
    </row>
    <row r="1023" spans="1:77" hidden="1" x14ac:dyDescent="0.25">
      <c r="A1023" t="str">
        <f t="shared" si="30"/>
        <v>201423 Szociális szolgáltatási foglalkozások (felsőfokú képzettséghez kapcsolódó)I5 Szakközépiskola</v>
      </c>
      <c r="B1023" t="str">
        <f t="shared" si="31"/>
        <v>201423 Szociális szolgáltatási foglalkozások (felsőfokú képzettséghez kapcsolódó)I5 Szakközépiskola</v>
      </c>
      <c r="C1023">
        <v>3323</v>
      </c>
      <c r="D1023" t="s">
        <v>168</v>
      </c>
      <c r="E1023" t="s">
        <v>169</v>
      </c>
      <c r="F1023" s="4" t="s">
        <v>172</v>
      </c>
      <c r="G1023">
        <v>0</v>
      </c>
      <c r="H1023" t="s">
        <v>161</v>
      </c>
      <c r="I1023">
        <v>621</v>
      </c>
      <c r="J1023">
        <v>10</v>
      </c>
      <c r="K1023" t="s">
        <v>77</v>
      </c>
      <c r="L1023" t="s">
        <v>117</v>
      </c>
      <c r="M1023">
        <v>0</v>
      </c>
      <c r="N1023">
        <v>0</v>
      </c>
      <c r="O1023">
        <v>0</v>
      </c>
      <c r="P1023">
        <v>0</v>
      </c>
      <c r="Q1023">
        <v>0</v>
      </c>
      <c r="R1023">
        <v>0</v>
      </c>
      <c r="S1023">
        <v>0</v>
      </c>
      <c r="T1023">
        <v>0</v>
      </c>
      <c r="U1023">
        <v>0</v>
      </c>
      <c r="V1023">
        <v>0</v>
      </c>
      <c r="W1023">
        <v>0</v>
      </c>
      <c r="X1023">
        <v>0</v>
      </c>
      <c r="Y1023">
        <v>0</v>
      </c>
      <c r="Z1023">
        <v>0</v>
      </c>
      <c r="AA1023">
        <v>0</v>
      </c>
      <c r="AB1023">
        <v>0</v>
      </c>
      <c r="AC1023">
        <v>0</v>
      </c>
      <c r="AD1023">
        <v>0</v>
      </c>
      <c r="AE1023">
        <v>0</v>
      </c>
      <c r="AF1023">
        <v>0</v>
      </c>
      <c r="AG1023">
        <v>0</v>
      </c>
      <c r="AH1023">
        <v>0</v>
      </c>
      <c r="AI1023">
        <v>0</v>
      </c>
      <c r="AJ1023">
        <v>0</v>
      </c>
      <c r="AK1023">
        <v>0</v>
      </c>
      <c r="AL1023">
        <v>0</v>
      </c>
      <c r="AM1023">
        <v>0</v>
      </c>
      <c r="AN1023">
        <v>0</v>
      </c>
      <c r="AO1023">
        <v>0</v>
      </c>
      <c r="AP1023">
        <v>0</v>
      </c>
      <c r="AQ1023">
        <v>0</v>
      </c>
      <c r="AR1023">
        <v>0</v>
      </c>
      <c r="AS1023">
        <v>0</v>
      </c>
      <c r="AT1023">
        <v>0</v>
      </c>
      <c r="AU1023">
        <v>0</v>
      </c>
      <c r="AV1023">
        <v>0</v>
      </c>
      <c r="AW1023">
        <v>0</v>
      </c>
      <c r="AX1023">
        <v>0</v>
      </c>
      <c r="AY1023">
        <v>0</v>
      </c>
      <c r="AZ1023">
        <v>0</v>
      </c>
      <c r="BA1023">
        <v>0</v>
      </c>
      <c r="BB1023">
        <v>0</v>
      </c>
      <c r="BC1023">
        <v>0</v>
      </c>
      <c r="BD1023">
        <v>0</v>
      </c>
      <c r="BE1023">
        <v>0</v>
      </c>
      <c r="BF1023">
        <v>0</v>
      </c>
      <c r="BG1023">
        <v>0</v>
      </c>
      <c r="BH1023">
        <v>0</v>
      </c>
      <c r="BI1023">
        <v>0</v>
      </c>
      <c r="BJ1023">
        <v>0</v>
      </c>
      <c r="BK1023">
        <v>0</v>
      </c>
      <c r="BL1023">
        <v>0</v>
      </c>
      <c r="BM1023">
        <v>0</v>
      </c>
      <c r="BN1023">
        <v>0</v>
      </c>
      <c r="BO1023">
        <v>5</v>
      </c>
      <c r="BP1023">
        <v>0</v>
      </c>
      <c r="BQ1023">
        <v>0</v>
      </c>
      <c r="BR1023">
        <v>2</v>
      </c>
      <c r="BS1023">
        <v>0</v>
      </c>
      <c r="BT1023">
        <v>0</v>
      </c>
      <c r="BU1023">
        <v>0</v>
      </c>
      <c r="BV1023">
        <v>0</v>
      </c>
      <c r="BW1023">
        <v>0</v>
      </c>
      <c r="BX1023">
        <v>0</v>
      </c>
      <c r="BY1023">
        <v>7</v>
      </c>
    </row>
    <row r="1024" spans="1:77" hidden="1" x14ac:dyDescent="0.25">
      <c r="A1024" t="str">
        <f t="shared" si="30"/>
        <v>201424 Oktatók, pedagógusokI5 Szakközépiskola</v>
      </c>
      <c r="B1024" t="str">
        <f t="shared" si="31"/>
        <v>201424 Oktatók, pedagógusokI5 Szakközépiskola</v>
      </c>
      <c r="C1024">
        <v>3324</v>
      </c>
      <c r="D1024" t="s">
        <v>168</v>
      </c>
      <c r="E1024" t="s">
        <v>169</v>
      </c>
      <c r="F1024" s="4" t="s">
        <v>172</v>
      </c>
      <c r="G1024">
        <v>0</v>
      </c>
      <c r="H1024" t="s">
        <v>161</v>
      </c>
      <c r="I1024">
        <v>622</v>
      </c>
      <c r="J1024">
        <v>11</v>
      </c>
      <c r="K1024" t="s">
        <v>78</v>
      </c>
      <c r="L1024" t="s">
        <v>118</v>
      </c>
      <c r="M1024">
        <v>0</v>
      </c>
      <c r="N1024">
        <v>0</v>
      </c>
      <c r="O1024">
        <v>0</v>
      </c>
      <c r="P1024">
        <v>0</v>
      </c>
      <c r="Q1024">
        <v>0</v>
      </c>
      <c r="R1024">
        <v>0</v>
      </c>
      <c r="S1024">
        <v>0</v>
      </c>
      <c r="T1024">
        <v>0</v>
      </c>
      <c r="U1024">
        <v>0</v>
      </c>
      <c r="V1024">
        <v>0</v>
      </c>
      <c r="W1024">
        <v>0</v>
      </c>
      <c r="X1024">
        <v>0</v>
      </c>
      <c r="Y1024">
        <v>0</v>
      </c>
      <c r="Z1024">
        <v>0</v>
      </c>
      <c r="AA1024">
        <v>0</v>
      </c>
      <c r="AB1024">
        <v>0</v>
      </c>
      <c r="AC1024">
        <v>0</v>
      </c>
      <c r="AD1024">
        <v>0</v>
      </c>
      <c r="AE1024">
        <v>0</v>
      </c>
      <c r="AF1024">
        <v>0</v>
      </c>
      <c r="AG1024">
        <v>0</v>
      </c>
      <c r="AH1024">
        <v>5</v>
      </c>
      <c r="AI1024">
        <v>0</v>
      </c>
      <c r="AJ1024">
        <v>0</v>
      </c>
      <c r="AK1024">
        <v>0</v>
      </c>
      <c r="AL1024">
        <v>0</v>
      </c>
      <c r="AM1024">
        <v>0</v>
      </c>
      <c r="AN1024">
        <v>0</v>
      </c>
      <c r="AO1024">
        <v>0</v>
      </c>
      <c r="AP1024">
        <v>0</v>
      </c>
      <c r="AQ1024">
        <v>0</v>
      </c>
      <c r="AR1024">
        <v>0</v>
      </c>
      <c r="AS1024">
        <v>0</v>
      </c>
      <c r="AT1024">
        <v>0</v>
      </c>
      <c r="AU1024">
        <v>0</v>
      </c>
      <c r="AV1024">
        <v>0</v>
      </c>
      <c r="AW1024">
        <v>0</v>
      </c>
      <c r="AX1024">
        <v>0</v>
      </c>
      <c r="AY1024">
        <v>0</v>
      </c>
      <c r="AZ1024">
        <v>0</v>
      </c>
      <c r="BA1024">
        <v>0</v>
      </c>
      <c r="BB1024">
        <v>0</v>
      </c>
      <c r="BC1024">
        <v>0</v>
      </c>
      <c r="BD1024">
        <v>0</v>
      </c>
      <c r="BE1024">
        <v>0</v>
      </c>
      <c r="BF1024">
        <v>0</v>
      </c>
      <c r="BG1024">
        <v>0</v>
      </c>
      <c r="BH1024">
        <v>0</v>
      </c>
      <c r="BI1024">
        <v>0</v>
      </c>
      <c r="BJ1024">
        <v>0</v>
      </c>
      <c r="BK1024">
        <v>0</v>
      </c>
      <c r="BL1024">
        <v>9</v>
      </c>
      <c r="BM1024">
        <v>0</v>
      </c>
      <c r="BN1024">
        <v>2</v>
      </c>
      <c r="BO1024">
        <v>658</v>
      </c>
      <c r="BP1024">
        <v>1256</v>
      </c>
      <c r="BQ1024">
        <v>47</v>
      </c>
      <c r="BR1024">
        <v>1335</v>
      </c>
      <c r="BS1024">
        <v>0</v>
      </c>
      <c r="BT1024">
        <v>1</v>
      </c>
      <c r="BU1024">
        <v>5</v>
      </c>
      <c r="BV1024">
        <v>0</v>
      </c>
      <c r="BW1024">
        <v>0</v>
      </c>
      <c r="BX1024">
        <v>0</v>
      </c>
      <c r="BY1024">
        <v>3318</v>
      </c>
    </row>
    <row r="1025" spans="1:77" hidden="1" x14ac:dyDescent="0.25">
      <c r="A1025" t="str">
        <f t="shared" si="30"/>
        <v>201425 Gazdálkodási jellegű foglalkozásokI5 Szakközépiskola</v>
      </c>
      <c r="B1025" t="str">
        <f t="shared" si="31"/>
        <v>201425 Gazdálkodási jellegű foglalkozásokI5 Szakközépiskola</v>
      </c>
      <c r="C1025">
        <v>3325</v>
      </c>
      <c r="D1025" t="s">
        <v>168</v>
      </c>
      <c r="E1025" t="s">
        <v>169</v>
      </c>
      <c r="F1025" s="4" t="s">
        <v>172</v>
      </c>
      <c r="G1025">
        <v>0</v>
      </c>
      <c r="H1025" t="s">
        <v>161</v>
      </c>
      <c r="I1025">
        <v>623</v>
      </c>
      <c r="J1025">
        <v>12</v>
      </c>
      <c r="K1025" t="s">
        <v>79</v>
      </c>
      <c r="L1025" t="s">
        <v>119</v>
      </c>
      <c r="M1025">
        <v>13</v>
      </c>
      <c r="N1025">
        <v>0</v>
      </c>
      <c r="O1025">
        <v>0</v>
      </c>
      <c r="P1025">
        <v>0</v>
      </c>
      <c r="Q1025">
        <v>10</v>
      </c>
      <c r="R1025">
        <v>0</v>
      </c>
      <c r="S1025">
        <v>0</v>
      </c>
      <c r="T1025">
        <v>0</v>
      </c>
      <c r="U1025">
        <v>0</v>
      </c>
      <c r="V1025">
        <v>0</v>
      </c>
      <c r="W1025">
        <v>0</v>
      </c>
      <c r="X1025">
        <v>0</v>
      </c>
      <c r="Y1025">
        <v>0</v>
      </c>
      <c r="Z1025">
        <v>5</v>
      </c>
      <c r="AA1025">
        <v>0</v>
      </c>
      <c r="AB1025">
        <v>0</v>
      </c>
      <c r="AC1025">
        <v>10</v>
      </c>
      <c r="AD1025">
        <v>0</v>
      </c>
      <c r="AE1025">
        <v>0</v>
      </c>
      <c r="AF1025">
        <v>15</v>
      </c>
      <c r="AG1025">
        <v>0</v>
      </c>
      <c r="AH1025">
        <v>24</v>
      </c>
      <c r="AI1025">
        <v>0</v>
      </c>
      <c r="AJ1025">
        <v>0</v>
      </c>
      <c r="AK1025">
        <v>14</v>
      </c>
      <c r="AL1025">
        <v>0</v>
      </c>
      <c r="AM1025">
        <v>0</v>
      </c>
      <c r="AN1025">
        <v>0</v>
      </c>
      <c r="AO1025">
        <v>154</v>
      </c>
      <c r="AP1025">
        <v>4</v>
      </c>
      <c r="AQ1025">
        <v>0</v>
      </c>
      <c r="AR1025">
        <v>0</v>
      </c>
      <c r="AS1025">
        <v>0</v>
      </c>
      <c r="AT1025">
        <v>10</v>
      </c>
      <c r="AU1025">
        <v>0</v>
      </c>
      <c r="AV1025">
        <v>0</v>
      </c>
      <c r="AW1025">
        <v>11</v>
      </c>
      <c r="AX1025">
        <v>0</v>
      </c>
      <c r="AY1025">
        <v>22</v>
      </c>
      <c r="AZ1025">
        <v>20</v>
      </c>
      <c r="BA1025">
        <v>203</v>
      </c>
      <c r="BB1025">
        <v>0</v>
      </c>
      <c r="BC1025">
        <v>0</v>
      </c>
      <c r="BD1025">
        <v>12</v>
      </c>
      <c r="BE1025">
        <v>0</v>
      </c>
      <c r="BF1025">
        <v>73</v>
      </c>
      <c r="BG1025">
        <v>0</v>
      </c>
      <c r="BH1025">
        <v>2</v>
      </c>
      <c r="BI1025">
        <v>9</v>
      </c>
      <c r="BJ1025">
        <v>42</v>
      </c>
      <c r="BK1025">
        <v>0</v>
      </c>
      <c r="BL1025">
        <v>0</v>
      </c>
      <c r="BM1025">
        <v>0</v>
      </c>
      <c r="BN1025">
        <v>61</v>
      </c>
      <c r="BO1025">
        <v>9</v>
      </c>
      <c r="BP1025">
        <v>15</v>
      </c>
      <c r="BQ1025">
        <v>25</v>
      </c>
      <c r="BR1025">
        <v>2</v>
      </c>
      <c r="BS1025">
        <v>0</v>
      </c>
      <c r="BT1025">
        <v>1</v>
      </c>
      <c r="BU1025">
        <v>0</v>
      </c>
      <c r="BV1025">
        <v>5</v>
      </c>
      <c r="BW1025">
        <v>0</v>
      </c>
      <c r="BX1025">
        <v>0</v>
      </c>
      <c r="BY1025">
        <v>771</v>
      </c>
    </row>
    <row r="1026" spans="1:77" hidden="1" x14ac:dyDescent="0.25">
      <c r="A1026" t="str">
        <f t="shared" si="30"/>
        <v>201426 Jogi és társadalomtudományi foglalkozásokI5 Szakközépiskola</v>
      </c>
      <c r="B1026" t="str">
        <f t="shared" si="31"/>
        <v>201426 Jogi és társadalomtudományi foglalkozásokI5 Szakközépiskola</v>
      </c>
      <c r="C1026">
        <v>3326</v>
      </c>
      <c r="D1026" t="s">
        <v>168</v>
      </c>
      <c r="E1026" t="s">
        <v>169</v>
      </c>
      <c r="F1026" s="4" t="s">
        <v>172</v>
      </c>
      <c r="G1026">
        <v>0</v>
      </c>
      <c r="H1026" t="s">
        <v>161</v>
      </c>
      <c r="I1026">
        <v>624</v>
      </c>
      <c r="J1026">
        <v>13</v>
      </c>
      <c r="K1026" t="s">
        <v>80</v>
      </c>
      <c r="L1026" t="s">
        <v>120</v>
      </c>
      <c r="M1026">
        <v>0</v>
      </c>
      <c r="N1026">
        <v>0</v>
      </c>
      <c r="O1026">
        <v>0</v>
      </c>
      <c r="P1026">
        <v>0</v>
      </c>
      <c r="Q1026">
        <v>0</v>
      </c>
      <c r="R1026">
        <v>1</v>
      </c>
      <c r="S1026">
        <v>0</v>
      </c>
      <c r="T1026">
        <v>0</v>
      </c>
      <c r="U1026">
        <v>0</v>
      </c>
      <c r="V1026">
        <v>0</v>
      </c>
      <c r="W1026">
        <v>0</v>
      </c>
      <c r="X1026">
        <v>0</v>
      </c>
      <c r="Y1026">
        <v>0</v>
      </c>
      <c r="Z1026">
        <v>0</v>
      </c>
      <c r="AA1026">
        <v>0</v>
      </c>
      <c r="AB1026">
        <v>0</v>
      </c>
      <c r="AC1026">
        <v>0</v>
      </c>
      <c r="AD1026">
        <v>0</v>
      </c>
      <c r="AE1026">
        <v>0</v>
      </c>
      <c r="AF1026">
        <v>0</v>
      </c>
      <c r="AG1026">
        <v>0</v>
      </c>
      <c r="AH1026">
        <v>0</v>
      </c>
      <c r="AI1026">
        <v>14</v>
      </c>
      <c r="AJ1026">
        <v>0</v>
      </c>
      <c r="AK1026">
        <v>0</v>
      </c>
      <c r="AL1026">
        <v>0</v>
      </c>
      <c r="AM1026">
        <v>0</v>
      </c>
      <c r="AN1026">
        <v>0</v>
      </c>
      <c r="AO1026">
        <v>10</v>
      </c>
      <c r="AP1026">
        <v>0</v>
      </c>
      <c r="AQ1026">
        <v>0</v>
      </c>
      <c r="AR1026">
        <v>0</v>
      </c>
      <c r="AS1026">
        <v>0</v>
      </c>
      <c r="AT1026">
        <v>0</v>
      </c>
      <c r="AU1026">
        <v>0</v>
      </c>
      <c r="AV1026">
        <v>0</v>
      </c>
      <c r="AW1026">
        <v>0</v>
      </c>
      <c r="AX1026">
        <v>0</v>
      </c>
      <c r="AY1026">
        <v>0</v>
      </c>
      <c r="AZ1026">
        <v>26</v>
      </c>
      <c r="BA1026">
        <v>0</v>
      </c>
      <c r="BB1026">
        <v>0</v>
      </c>
      <c r="BC1026">
        <v>0</v>
      </c>
      <c r="BD1026">
        <v>0</v>
      </c>
      <c r="BE1026">
        <v>0</v>
      </c>
      <c r="BF1026">
        <v>0</v>
      </c>
      <c r="BG1026">
        <v>0</v>
      </c>
      <c r="BH1026">
        <v>0</v>
      </c>
      <c r="BI1026">
        <v>0</v>
      </c>
      <c r="BJ1026">
        <v>0</v>
      </c>
      <c r="BK1026">
        <v>0</v>
      </c>
      <c r="BL1026">
        <v>0</v>
      </c>
      <c r="BM1026">
        <v>0</v>
      </c>
      <c r="BN1026">
        <v>0</v>
      </c>
      <c r="BO1026">
        <v>14</v>
      </c>
      <c r="BP1026">
        <v>1</v>
      </c>
      <c r="BQ1026">
        <v>6</v>
      </c>
      <c r="BR1026">
        <v>1</v>
      </c>
      <c r="BS1026">
        <v>1</v>
      </c>
      <c r="BT1026">
        <v>0</v>
      </c>
      <c r="BU1026">
        <v>0</v>
      </c>
      <c r="BV1026">
        <v>0</v>
      </c>
      <c r="BW1026">
        <v>0</v>
      </c>
      <c r="BX1026">
        <v>0</v>
      </c>
      <c r="BY1026">
        <v>74</v>
      </c>
    </row>
    <row r="1027" spans="1:77" hidden="1" x14ac:dyDescent="0.25">
      <c r="A1027" t="str">
        <f t="shared" si="30"/>
        <v>201427 Kulturális, sport-, művészeti és vallási foglalkozások (felsőfokú képzettséghez kapcsolódó)I5 Szakközépiskola</v>
      </c>
      <c r="B1027" t="str">
        <f t="shared" si="31"/>
        <v>201427 Kulturális, sport-, művészeti és vallási foglalkozások (felsőfokú képzettséghez kapcsolódó)I5 Szakközépiskola</v>
      </c>
      <c r="C1027">
        <v>3327</v>
      </c>
      <c r="D1027" t="s">
        <v>168</v>
      </c>
      <c r="E1027" t="s">
        <v>169</v>
      </c>
      <c r="F1027" s="4" t="s">
        <v>172</v>
      </c>
      <c r="G1027">
        <v>0</v>
      </c>
      <c r="H1027" t="s">
        <v>161</v>
      </c>
      <c r="I1027">
        <v>625</v>
      </c>
      <c r="J1027">
        <v>14</v>
      </c>
      <c r="K1027" t="s">
        <v>121</v>
      </c>
      <c r="L1027" t="s">
        <v>122</v>
      </c>
      <c r="M1027">
        <v>0</v>
      </c>
      <c r="N1027">
        <v>0</v>
      </c>
      <c r="O1027">
        <v>0</v>
      </c>
      <c r="P1027">
        <v>0</v>
      </c>
      <c r="Q1027">
        <v>0</v>
      </c>
      <c r="R1027">
        <v>0</v>
      </c>
      <c r="S1027">
        <v>0</v>
      </c>
      <c r="T1027">
        <v>0</v>
      </c>
      <c r="U1027">
        <v>86</v>
      </c>
      <c r="V1027">
        <v>0</v>
      </c>
      <c r="W1027">
        <v>0</v>
      </c>
      <c r="X1027">
        <v>0</v>
      </c>
      <c r="Y1027">
        <v>0</v>
      </c>
      <c r="Z1027">
        <v>5</v>
      </c>
      <c r="AA1027">
        <v>0</v>
      </c>
      <c r="AB1027">
        <v>0</v>
      </c>
      <c r="AC1027">
        <v>0</v>
      </c>
      <c r="AD1027">
        <v>0</v>
      </c>
      <c r="AE1027">
        <v>0</v>
      </c>
      <c r="AF1027">
        <v>0</v>
      </c>
      <c r="AG1027">
        <v>0</v>
      </c>
      <c r="AH1027">
        <v>0</v>
      </c>
      <c r="AI1027">
        <v>0</v>
      </c>
      <c r="AJ1027">
        <v>0</v>
      </c>
      <c r="AK1027">
        <v>0</v>
      </c>
      <c r="AL1027">
        <v>9</v>
      </c>
      <c r="AM1027">
        <v>51</v>
      </c>
      <c r="AN1027">
        <v>0</v>
      </c>
      <c r="AO1027">
        <v>0</v>
      </c>
      <c r="AP1027">
        <v>86</v>
      </c>
      <c r="AQ1027">
        <v>0</v>
      </c>
      <c r="AR1027">
        <v>0</v>
      </c>
      <c r="AS1027">
        <v>4</v>
      </c>
      <c r="AT1027">
        <v>0</v>
      </c>
      <c r="AU1027">
        <v>0</v>
      </c>
      <c r="AV1027">
        <v>35</v>
      </c>
      <c r="AW1027">
        <v>140</v>
      </c>
      <c r="AX1027">
        <v>216</v>
      </c>
      <c r="AY1027">
        <v>0</v>
      </c>
      <c r="AZ1027">
        <v>0</v>
      </c>
      <c r="BA1027">
        <v>0</v>
      </c>
      <c r="BB1027">
        <v>0</v>
      </c>
      <c r="BC1027">
        <v>0</v>
      </c>
      <c r="BD1027">
        <v>2</v>
      </c>
      <c r="BE1027">
        <v>0</v>
      </c>
      <c r="BF1027">
        <v>9</v>
      </c>
      <c r="BG1027">
        <v>0</v>
      </c>
      <c r="BH1027">
        <v>1</v>
      </c>
      <c r="BI1027">
        <v>81</v>
      </c>
      <c r="BJ1027">
        <v>0</v>
      </c>
      <c r="BK1027">
        <v>10</v>
      </c>
      <c r="BL1027">
        <v>0</v>
      </c>
      <c r="BM1027">
        <v>0</v>
      </c>
      <c r="BN1027">
        <v>9</v>
      </c>
      <c r="BO1027">
        <v>79</v>
      </c>
      <c r="BP1027">
        <v>28</v>
      </c>
      <c r="BQ1027">
        <v>1</v>
      </c>
      <c r="BR1027">
        <v>3</v>
      </c>
      <c r="BS1027">
        <v>676</v>
      </c>
      <c r="BT1027">
        <v>69</v>
      </c>
      <c r="BU1027">
        <v>2</v>
      </c>
      <c r="BV1027">
        <v>0</v>
      </c>
      <c r="BW1027">
        <v>0</v>
      </c>
      <c r="BX1027">
        <v>0</v>
      </c>
      <c r="BY1027">
        <v>1602</v>
      </c>
    </row>
    <row r="1028" spans="1:77" hidden="1" x14ac:dyDescent="0.25">
      <c r="A1028" t="str">
        <f t="shared" si="30"/>
        <v>201429 Egyéb magasan képzett ügyintézőkI5 Szakközépiskola</v>
      </c>
      <c r="B1028" t="str">
        <f t="shared" si="31"/>
        <v>201429 Egyéb magasan képzett ügyintézőkI5 Szakközépiskola</v>
      </c>
      <c r="C1028">
        <v>3328</v>
      </c>
      <c r="D1028" t="s">
        <v>168</v>
      </c>
      <c r="E1028" t="s">
        <v>169</v>
      </c>
      <c r="F1028" s="4" t="s">
        <v>172</v>
      </c>
      <c r="G1028">
        <v>0</v>
      </c>
      <c r="H1028" t="s">
        <v>161</v>
      </c>
      <c r="I1028">
        <v>626</v>
      </c>
      <c r="J1028">
        <v>15</v>
      </c>
      <c r="K1028" t="s">
        <v>81</v>
      </c>
      <c r="L1028" t="s">
        <v>123</v>
      </c>
      <c r="M1028">
        <v>0</v>
      </c>
      <c r="N1028">
        <v>0</v>
      </c>
      <c r="O1028">
        <v>0</v>
      </c>
      <c r="P1028">
        <v>0</v>
      </c>
      <c r="Q1028">
        <v>0</v>
      </c>
      <c r="R1028">
        <v>0</v>
      </c>
      <c r="S1028">
        <v>0</v>
      </c>
      <c r="T1028">
        <v>0</v>
      </c>
      <c r="U1028">
        <v>0</v>
      </c>
      <c r="V1028">
        <v>0</v>
      </c>
      <c r="W1028">
        <v>0</v>
      </c>
      <c r="X1028">
        <v>0</v>
      </c>
      <c r="Y1028">
        <v>0</v>
      </c>
      <c r="Z1028">
        <v>0</v>
      </c>
      <c r="AA1028">
        <v>0</v>
      </c>
      <c r="AB1028">
        <v>0</v>
      </c>
      <c r="AC1028">
        <v>0</v>
      </c>
      <c r="AD1028">
        <v>0</v>
      </c>
      <c r="AE1028">
        <v>0</v>
      </c>
      <c r="AF1028">
        <v>0</v>
      </c>
      <c r="AG1028">
        <v>0</v>
      </c>
      <c r="AH1028">
        <v>0</v>
      </c>
      <c r="AI1028">
        <v>0</v>
      </c>
      <c r="AJ1028">
        <v>0</v>
      </c>
      <c r="AK1028">
        <v>0</v>
      </c>
      <c r="AL1028">
        <v>0</v>
      </c>
      <c r="AM1028">
        <v>0</v>
      </c>
      <c r="AN1028">
        <v>0</v>
      </c>
      <c r="AO1028">
        <v>0</v>
      </c>
      <c r="AP1028">
        <v>0</v>
      </c>
      <c r="AQ1028">
        <v>0</v>
      </c>
      <c r="AR1028">
        <v>0</v>
      </c>
      <c r="AS1028">
        <v>0</v>
      </c>
      <c r="AT1028">
        <v>0</v>
      </c>
      <c r="AU1028">
        <v>0</v>
      </c>
      <c r="AV1028">
        <v>0</v>
      </c>
      <c r="AW1028">
        <v>0</v>
      </c>
      <c r="AX1028">
        <v>0</v>
      </c>
      <c r="AY1028">
        <v>0</v>
      </c>
      <c r="AZ1028">
        <v>0</v>
      </c>
      <c r="BA1028">
        <v>0</v>
      </c>
      <c r="BB1028">
        <v>0</v>
      </c>
      <c r="BC1028">
        <v>0</v>
      </c>
      <c r="BD1028">
        <v>0</v>
      </c>
      <c r="BE1028">
        <v>0</v>
      </c>
      <c r="BF1028">
        <v>0</v>
      </c>
      <c r="BG1028">
        <v>3</v>
      </c>
      <c r="BH1028">
        <v>0</v>
      </c>
      <c r="BI1028">
        <v>0</v>
      </c>
      <c r="BJ1028">
        <v>0</v>
      </c>
      <c r="BK1028">
        <v>0</v>
      </c>
      <c r="BL1028">
        <v>0</v>
      </c>
      <c r="BM1028">
        <v>0</v>
      </c>
      <c r="BN1028">
        <v>0</v>
      </c>
      <c r="BO1028">
        <v>146</v>
      </c>
      <c r="BP1028">
        <v>3</v>
      </c>
      <c r="BQ1028">
        <v>2</v>
      </c>
      <c r="BR1028">
        <v>2</v>
      </c>
      <c r="BS1028">
        <v>0</v>
      </c>
      <c r="BT1028">
        <v>0</v>
      </c>
      <c r="BU1028">
        <v>0</v>
      </c>
      <c r="BV1028">
        <v>0</v>
      </c>
      <c r="BW1028">
        <v>0</v>
      </c>
      <c r="BX1028">
        <v>0</v>
      </c>
      <c r="BY1028">
        <v>156</v>
      </c>
    </row>
    <row r="1029" spans="1:77" hidden="1" x14ac:dyDescent="0.25">
      <c r="A1029" t="str">
        <f t="shared" si="30"/>
        <v>201431 Technikusok és hasonló műszaki foglalkozásokI5 Szakközépiskola</v>
      </c>
      <c r="B1029" t="str">
        <f t="shared" si="31"/>
        <v>201431 Technikusok és hasonló műszaki foglalkozásokI5 Szakközépiskola</v>
      </c>
      <c r="C1029">
        <v>3329</v>
      </c>
      <c r="D1029" t="s">
        <v>168</v>
      </c>
      <c r="E1029" t="s">
        <v>169</v>
      </c>
      <c r="F1029" s="4" t="s">
        <v>172</v>
      </c>
      <c r="G1029">
        <v>0</v>
      </c>
      <c r="H1029" t="s">
        <v>161</v>
      </c>
      <c r="I1029">
        <v>627</v>
      </c>
      <c r="J1029">
        <v>16</v>
      </c>
      <c r="K1029" t="s">
        <v>82</v>
      </c>
      <c r="L1029" t="s">
        <v>83</v>
      </c>
      <c r="M1029">
        <v>710</v>
      </c>
      <c r="N1029">
        <v>183</v>
      </c>
      <c r="O1029">
        <v>11</v>
      </c>
      <c r="P1029">
        <v>59</v>
      </c>
      <c r="Q1029">
        <v>765</v>
      </c>
      <c r="R1029">
        <v>359</v>
      </c>
      <c r="S1029">
        <v>138</v>
      </c>
      <c r="T1029">
        <v>164</v>
      </c>
      <c r="U1029">
        <v>108</v>
      </c>
      <c r="V1029">
        <v>90</v>
      </c>
      <c r="W1029">
        <v>443</v>
      </c>
      <c r="X1029">
        <v>662</v>
      </c>
      <c r="Y1029">
        <v>564</v>
      </c>
      <c r="Z1029">
        <v>277</v>
      </c>
      <c r="AA1029">
        <v>550</v>
      </c>
      <c r="AB1029">
        <v>1405</v>
      </c>
      <c r="AC1029">
        <v>2162</v>
      </c>
      <c r="AD1029">
        <v>866</v>
      </c>
      <c r="AE1029">
        <v>580</v>
      </c>
      <c r="AF1029">
        <v>1454</v>
      </c>
      <c r="AG1029">
        <v>107</v>
      </c>
      <c r="AH1029">
        <v>547</v>
      </c>
      <c r="AI1029">
        <v>410</v>
      </c>
      <c r="AJ1029">
        <v>1132</v>
      </c>
      <c r="AK1029">
        <v>432</v>
      </c>
      <c r="AL1029">
        <v>309</v>
      </c>
      <c r="AM1029">
        <v>1479</v>
      </c>
      <c r="AN1029">
        <v>715</v>
      </c>
      <c r="AO1029">
        <v>1141</v>
      </c>
      <c r="AP1029">
        <v>674</v>
      </c>
      <c r="AQ1029">
        <v>1359</v>
      </c>
      <c r="AR1029">
        <v>77</v>
      </c>
      <c r="AS1029">
        <v>38</v>
      </c>
      <c r="AT1029">
        <v>779</v>
      </c>
      <c r="AU1029">
        <v>134</v>
      </c>
      <c r="AV1029">
        <v>172</v>
      </c>
      <c r="AW1029">
        <v>87</v>
      </c>
      <c r="AX1029">
        <v>109</v>
      </c>
      <c r="AY1029">
        <v>521</v>
      </c>
      <c r="AZ1029">
        <v>1048</v>
      </c>
      <c r="BA1029">
        <v>753</v>
      </c>
      <c r="BB1029">
        <v>72</v>
      </c>
      <c r="BC1029">
        <v>109</v>
      </c>
      <c r="BD1029">
        <v>489</v>
      </c>
      <c r="BE1029">
        <v>0</v>
      </c>
      <c r="BF1029">
        <v>271</v>
      </c>
      <c r="BG1029">
        <v>2042</v>
      </c>
      <c r="BH1029">
        <v>284</v>
      </c>
      <c r="BI1029">
        <v>24</v>
      </c>
      <c r="BJ1029">
        <v>156</v>
      </c>
      <c r="BK1029">
        <v>24</v>
      </c>
      <c r="BL1029">
        <v>603</v>
      </c>
      <c r="BM1029">
        <v>21</v>
      </c>
      <c r="BN1029">
        <v>931</v>
      </c>
      <c r="BO1029">
        <v>1825</v>
      </c>
      <c r="BP1029">
        <v>669</v>
      </c>
      <c r="BQ1029">
        <v>451</v>
      </c>
      <c r="BR1029">
        <v>121</v>
      </c>
      <c r="BS1029">
        <v>238</v>
      </c>
      <c r="BT1029">
        <v>95</v>
      </c>
      <c r="BU1029">
        <v>42</v>
      </c>
      <c r="BV1029">
        <v>320</v>
      </c>
      <c r="BW1029">
        <v>33</v>
      </c>
      <c r="BX1029">
        <v>0</v>
      </c>
      <c r="BY1029">
        <v>32393</v>
      </c>
    </row>
    <row r="1030" spans="1:77" hidden="1" x14ac:dyDescent="0.25">
      <c r="A1030" t="str">
        <f t="shared" si="30"/>
        <v>201432 Szakmai irányítók, felügyelőkI5 Szakközépiskola</v>
      </c>
      <c r="B1030" t="str">
        <f t="shared" si="31"/>
        <v>201432 Szakmai irányítók, felügyelőkI5 Szakközépiskola</v>
      </c>
      <c r="C1030">
        <v>3330</v>
      </c>
      <c r="D1030" t="s">
        <v>168</v>
      </c>
      <c r="E1030" t="s">
        <v>169</v>
      </c>
      <c r="F1030" s="4" t="s">
        <v>172</v>
      </c>
      <c r="G1030">
        <v>0</v>
      </c>
      <c r="H1030" t="s">
        <v>161</v>
      </c>
      <c r="I1030">
        <v>628</v>
      </c>
      <c r="J1030">
        <v>17</v>
      </c>
      <c r="K1030" t="s">
        <v>84</v>
      </c>
      <c r="L1030" t="s">
        <v>124</v>
      </c>
      <c r="M1030">
        <v>24</v>
      </c>
      <c r="N1030">
        <v>0</v>
      </c>
      <c r="O1030">
        <v>0</v>
      </c>
      <c r="P1030">
        <v>23</v>
      </c>
      <c r="Q1030">
        <v>141</v>
      </c>
      <c r="R1030">
        <v>98</v>
      </c>
      <c r="S1030">
        <v>37</v>
      </c>
      <c r="T1030">
        <v>0</v>
      </c>
      <c r="U1030">
        <v>37</v>
      </c>
      <c r="V1030">
        <v>0</v>
      </c>
      <c r="W1030">
        <v>21</v>
      </c>
      <c r="X1030">
        <v>10</v>
      </c>
      <c r="Y1030">
        <v>33</v>
      </c>
      <c r="Z1030">
        <v>56</v>
      </c>
      <c r="AA1030">
        <v>0</v>
      </c>
      <c r="AB1030">
        <v>130</v>
      </c>
      <c r="AC1030">
        <v>38</v>
      </c>
      <c r="AD1030">
        <v>109</v>
      </c>
      <c r="AE1030">
        <v>51</v>
      </c>
      <c r="AF1030">
        <v>97</v>
      </c>
      <c r="AG1030">
        <v>0</v>
      </c>
      <c r="AH1030">
        <v>57</v>
      </c>
      <c r="AI1030">
        <v>50</v>
      </c>
      <c r="AJ1030">
        <v>0</v>
      </c>
      <c r="AK1030">
        <v>13</v>
      </c>
      <c r="AL1030">
        <v>145</v>
      </c>
      <c r="AM1030">
        <v>802</v>
      </c>
      <c r="AN1030">
        <v>44</v>
      </c>
      <c r="AO1030">
        <v>346</v>
      </c>
      <c r="AP1030">
        <v>15</v>
      </c>
      <c r="AQ1030">
        <v>36</v>
      </c>
      <c r="AR1030">
        <v>0</v>
      </c>
      <c r="AS1030">
        <v>0</v>
      </c>
      <c r="AT1030">
        <v>221</v>
      </c>
      <c r="AU1030">
        <v>0</v>
      </c>
      <c r="AV1030">
        <v>215</v>
      </c>
      <c r="AW1030">
        <v>1</v>
      </c>
      <c r="AX1030">
        <v>4</v>
      </c>
      <c r="AY1030">
        <v>0</v>
      </c>
      <c r="AZ1030">
        <v>26</v>
      </c>
      <c r="BA1030">
        <v>0</v>
      </c>
      <c r="BB1030">
        <v>0</v>
      </c>
      <c r="BC1030">
        <v>0</v>
      </c>
      <c r="BD1030">
        <v>53</v>
      </c>
      <c r="BE1030">
        <v>0</v>
      </c>
      <c r="BF1030">
        <v>15</v>
      </c>
      <c r="BG1030">
        <v>25</v>
      </c>
      <c r="BH1030">
        <v>4</v>
      </c>
      <c r="BI1030">
        <v>10</v>
      </c>
      <c r="BJ1030">
        <v>0</v>
      </c>
      <c r="BK1030">
        <v>0</v>
      </c>
      <c r="BL1030">
        <v>1</v>
      </c>
      <c r="BM1030">
        <v>1</v>
      </c>
      <c r="BN1030">
        <v>79</v>
      </c>
      <c r="BO1030">
        <v>209</v>
      </c>
      <c r="BP1030">
        <v>42</v>
      </c>
      <c r="BQ1030">
        <v>20</v>
      </c>
      <c r="BR1030">
        <v>82</v>
      </c>
      <c r="BS1030">
        <v>12</v>
      </c>
      <c r="BT1030">
        <v>5</v>
      </c>
      <c r="BU1030">
        <v>1</v>
      </c>
      <c r="BV1030">
        <v>0</v>
      </c>
      <c r="BW1030">
        <v>10</v>
      </c>
      <c r="BX1030">
        <v>0</v>
      </c>
      <c r="BY1030">
        <v>3449</v>
      </c>
    </row>
    <row r="1031" spans="1:77" hidden="1" x14ac:dyDescent="0.25">
      <c r="A1031" t="str">
        <f t="shared" ref="A1031:A1094" si="32">CONCATENATE(F1031,L1031,H1031)</f>
        <v>201433 Egészségügyi foglalkozásokI5 Szakközépiskola</v>
      </c>
      <c r="B1031" t="str">
        <f t="shared" ref="B1031:B1094" si="33">CONCATENATE(F1031,L1031,H1031)</f>
        <v>201433 Egészségügyi foglalkozásokI5 Szakközépiskola</v>
      </c>
      <c r="C1031">
        <v>3331</v>
      </c>
      <c r="D1031" t="s">
        <v>168</v>
      </c>
      <c r="E1031" t="s">
        <v>169</v>
      </c>
      <c r="F1031" s="4" t="s">
        <v>172</v>
      </c>
      <c r="G1031">
        <v>0</v>
      </c>
      <c r="H1031" t="s">
        <v>161</v>
      </c>
      <c r="I1031">
        <v>629</v>
      </c>
      <c r="J1031">
        <v>18</v>
      </c>
      <c r="K1031" t="s">
        <v>85</v>
      </c>
      <c r="L1031" t="s">
        <v>125</v>
      </c>
      <c r="M1031">
        <v>179</v>
      </c>
      <c r="N1031">
        <v>0</v>
      </c>
      <c r="O1031">
        <v>0</v>
      </c>
      <c r="P1031">
        <v>0</v>
      </c>
      <c r="Q1031">
        <v>27</v>
      </c>
      <c r="R1031">
        <v>0</v>
      </c>
      <c r="S1031">
        <v>0</v>
      </c>
      <c r="T1031">
        <v>0</v>
      </c>
      <c r="U1031">
        <v>0</v>
      </c>
      <c r="V1031">
        <v>0</v>
      </c>
      <c r="W1031">
        <v>5</v>
      </c>
      <c r="X1031">
        <v>129</v>
      </c>
      <c r="Y1031">
        <v>40</v>
      </c>
      <c r="Z1031">
        <v>1</v>
      </c>
      <c r="AA1031">
        <v>16</v>
      </c>
      <c r="AB1031">
        <v>30</v>
      </c>
      <c r="AC1031">
        <v>67</v>
      </c>
      <c r="AD1031">
        <v>19</v>
      </c>
      <c r="AE1031">
        <v>1</v>
      </c>
      <c r="AF1031">
        <v>15</v>
      </c>
      <c r="AG1031">
        <v>0</v>
      </c>
      <c r="AH1031">
        <v>573</v>
      </c>
      <c r="AI1031">
        <v>6</v>
      </c>
      <c r="AJ1031">
        <v>1</v>
      </c>
      <c r="AK1031">
        <v>28</v>
      </c>
      <c r="AL1031">
        <v>2</v>
      </c>
      <c r="AM1031">
        <v>5</v>
      </c>
      <c r="AN1031">
        <v>20</v>
      </c>
      <c r="AO1031">
        <v>395</v>
      </c>
      <c r="AP1031">
        <v>2965</v>
      </c>
      <c r="AQ1031">
        <v>22</v>
      </c>
      <c r="AR1031">
        <v>0</v>
      </c>
      <c r="AS1031">
        <v>0</v>
      </c>
      <c r="AT1031">
        <v>5</v>
      </c>
      <c r="AU1031">
        <v>0</v>
      </c>
      <c r="AV1031">
        <v>171</v>
      </c>
      <c r="AW1031">
        <v>0</v>
      </c>
      <c r="AX1031">
        <v>0</v>
      </c>
      <c r="AY1031">
        <v>0</v>
      </c>
      <c r="AZ1031">
        <v>69</v>
      </c>
      <c r="BA1031">
        <v>32</v>
      </c>
      <c r="BB1031">
        <v>0</v>
      </c>
      <c r="BC1031">
        <v>27</v>
      </c>
      <c r="BD1031">
        <v>29</v>
      </c>
      <c r="BE1031">
        <v>0</v>
      </c>
      <c r="BF1031">
        <v>83</v>
      </c>
      <c r="BG1031">
        <v>20</v>
      </c>
      <c r="BH1031">
        <v>297</v>
      </c>
      <c r="BI1031">
        <v>46</v>
      </c>
      <c r="BJ1031">
        <v>259</v>
      </c>
      <c r="BK1031">
        <v>0</v>
      </c>
      <c r="BL1031">
        <v>16</v>
      </c>
      <c r="BM1031">
        <v>27</v>
      </c>
      <c r="BN1031">
        <v>21</v>
      </c>
      <c r="BO1031">
        <v>887</v>
      </c>
      <c r="BP1031">
        <v>2580</v>
      </c>
      <c r="BQ1031">
        <v>36406</v>
      </c>
      <c r="BR1031">
        <v>2792</v>
      </c>
      <c r="BS1031">
        <v>4</v>
      </c>
      <c r="BT1031">
        <v>67</v>
      </c>
      <c r="BU1031">
        <v>149</v>
      </c>
      <c r="BV1031">
        <v>0</v>
      </c>
      <c r="BW1031">
        <v>376</v>
      </c>
      <c r="BX1031">
        <v>0</v>
      </c>
      <c r="BY1031">
        <v>48909</v>
      </c>
    </row>
    <row r="1032" spans="1:77" hidden="1" x14ac:dyDescent="0.25">
      <c r="A1032" t="str">
        <f t="shared" si="32"/>
        <v>201434 Oktatási asszisztensekI5 Szakközépiskola</v>
      </c>
      <c r="B1032" t="str">
        <f t="shared" si="33"/>
        <v>201434 Oktatási asszisztensekI5 Szakközépiskola</v>
      </c>
      <c r="C1032">
        <v>3332</v>
      </c>
      <c r="D1032" t="s">
        <v>168</v>
      </c>
      <c r="E1032" t="s">
        <v>169</v>
      </c>
      <c r="F1032" s="4" t="s">
        <v>172</v>
      </c>
      <c r="G1032">
        <v>0</v>
      </c>
      <c r="H1032" t="s">
        <v>161</v>
      </c>
      <c r="I1032">
        <v>630</v>
      </c>
      <c r="J1032">
        <v>19</v>
      </c>
      <c r="K1032" t="s">
        <v>86</v>
      </c>
      <c r="L1032" t="s">
        <v>126</v>
      </c>
      <c r="M1032">
        <v>0</v>
      </c>
      <c r="N1032">
        <v>0</v>
      </c>
      <c r="O1032">
        <v>0</v>
      </c>
      <c r="P1032">
        <v>0</v>
      </c>
      <c r="Q1032">
        <v>0</v>
      </c>
      <c r="R1032">
        <v>0</v>
      </c>
      <c r="S1032">
        <v>0</v>
      </c>
      <c r="T1032">
        <v>0</v>
      </c>
      <c r="U1032">
        <v>0</v>
      </c>
      <c r="V1032">
        <v>0</v>
      </c>
      <c r="W1032">
        <v>0</v>
      </c>
      <c r="X1032">
        <v>0</v>
      </c>
      <c r="Y1032">
        <v>0</v>
      </c>
      <c r="Z1032">
        <v>0</v>
      </c>
      <c r="AA1032">
        <v>0</v>
      </c>
      <c r="AB1032">
        <v>0</v>
      </c>
      <c r="AC1032">
        <v>5</v>
      </c>
      <c r="AD1032">
        <v>0</v>
      </c>
      <c r="AE1032">
        <v>0</v>
      </c>
      <c r="AF1032">
        <v>0</v>
      </c>
      <c r="AG1032">
        <v>0</v>
      </c>
      <c r="AH1032">
        <v>0</v>
      </c>
      <c r="AI1032">
        <v>0</v>
      </c>
      <c r="AJ1032">
        <v>0</v>
      </c>
      <c r="AK1032">
        <v>0</v>
      </c>
      <c r="AL1032">
        <v>0</v>
      </c>
      <c r="AM1032">
        <v>0</v>
      </c>
      <c r="AN1032">
        <v>0</v>
      </c>
      <c r="AO1032">
        <v>0</v>
      </c>
      <c r="AP1032">
        <v>14</v>
      </c>
      <c r="AQ1032">
        <v>10</v>
      </c>
      <c r="AR1032">
        <v>0</v>
      </c>
      <c r="AS1032">
        <v>0</v>
      </c>
      <c r="AT1032">
        <v>0</v>
      </c>
      <c r="AU1032">
        <v>0</v>
      </c>
      <c r="AV1032">
        <v>0</v>
      </c>
      <c r="AW1032">
        <v>0</v>
      </c>
      <c r="AX1032">
        <v>0</v>
      </c>
      <c r="AY1032">
        <v>11</v>
      </c>
      <c r="AZ1032">
        <v>0</v>
      </c>
      <c r="BA1032">
        <v>0</v>
      </c>
      <c r="BB1032">
        <v>9</v>
      </c>
      <c r="BC1032">
        <v>0</v>
      </c>
      <c r="BD1032">
        <v>0</v>
      </c>
      <c r="BE1032">
        <v>0</v>
      </c>
      <c r="BF1032">
        <v>0</v>
      </c>
      <c r="BG1032">
        <v>0</v>
      </c>
      <c r="BH1032">
        <v>0</v>
      </c>
      <c r="BI1032">
        <v>0</v>
      </c>
      <c r="BJ1032">
        <v>8</v>
      </c>
      <c r="BK1032">
        <v>0</v>
      </c>
      <c r="BL1032">
        <v>0</v>
      </c>
      <c r="BM1032">
        <v>0</v>
      </c>
      <c r="BN1032">
        <v>2</v>
      </c>
      <c r="BO1032">
        <v>962</v>
      </c>
      <c r="BP1032">
        <v>1230</v>
      </c>
      <c r="BQ1032">
        <v>3</v>
      </c>
      <c r="BR1032">
        <v>120</v>
      </c>
      <c r="BS1032">
        <v>17</v>
      </c>
      <c r="BT1032">
        <v>0</v>
      </c>
      <c r="BU1032">
        <v>1</v>
      </c>
      <c r="BV1032">
        <v>0</v>
      </c>
      <c r="BW1032">
        <v>0</v>
      </c>
      <c r="BX1032">
        <v>0</v>
      </c>
      <c r="BY1032">
        <v>2392</v>
      </c>
    </row>
    <row r="1033" spans="1:77" hidden="1" x14ac:dyDescent="0.25">
      <c r="A1033" t="str">
        <f t="shared" si="32"/>
        <v>201435 Szociális gondozási és munkaerő-piaci szolgáltatási foglalkozásokI5 Szakközépiskola</v>
      </c>
      <c r="B1033" t="str">
        <f t="shared" si="33"/>
        <v>201435 Szociális gondozási és munkaerő-piaci szolgáltatási foglalkozásokI5 Szakközépiskola</v>
      </c>
      <c r="C1033">
        <v>3333</v>
      </c>
      <c r="D1033" t="s">
        <v>168</v>
      </c>
      <c r="E1033" t="s">
        <v>169</v>
      </c>
      <c r="F1033" s="4" t="s">
        <v>172</v>
      </c>
      <c r="G1033">
        <v>0</v>
      </c>
      <c r="H1033" t="s">
        <v>161</v>
      </c>
      <c r="I1033">
        <v>631</v>
      </c>
      <c r="J1033">
        <v>20</v>
      </c>
      <c r="K1033" t="s">
        <v>87</v>
      </c>
      <c r="L1033" t="s">
        <v>127</v>
      </c>
      <c r="M1033">
        <v>0</v>
      </c>
      <c r="N1033">
        <v>0</v>
      </c>
      <c r="O1033">
        <v>0</v>
      </c>
      <c r="P1033">
        <v>0</v>
      </c>
      <c r="Q1033">
        <v>8</v>
      </c>
      <c r="R1033">
        <v>0</v>
      </c>
      <c r="S1033">
        <v>0</v>
      </c>
      <c r="T1033">
        <v>0</v>
      </c>
      <c r="U1033">
        <v>0</v>
      </c>
      <c r="V1033">
        <v>0</v>
      </c>
      <c r="W1033">
        <v>0</v>
      </c>
      <c r="X1033">
        <v>0</v>
      </c>
      <c r="Y1033">
        <v>0</v>
      </c>
      <c r="Z1033">
        <v>0</v>
      </c>
      <c r="AA1033">
        <v>12</v>
      </c>
      <c r="AB1033">
        <v>4</v>
      </c>
      <c r="AC1033">
        <v>13</v>
      </c>
      <c r="AD1033">
        <v>0</v>
      </c>
      <c r="AE1033">
        <v>0</v>
      </c>
      <c r="AF1033">
        <v>0</v>
      </c>
      <c r="AG1033">
        <v>0</v>
      </c>
      <c r="AH1033">
        <v>2</v>
      </c>
      <c r="AI1033">
        <v>0</v>
      </c>
      <c r="AJ1033">
        <v>0</v>
      </c>
      <c r="AK1033">
        <v>0</v>
      </c>
      <c r="AL1033">
        <v>0</v>
      </c>
      <c r="AM1033">
        <v>0</v>
      </c>
      <c r="AN1033">
        <v>0</v>
      </c>
      <c r="AO1033">
        <v>30</v>
      </c>
      <c r="AP1033">
        <v>1</v>
      </c>
      <c r="AQ1033">
        <v>0</v>
      </c>
      <c r="AR1033">
        <v>0</v>
      </c>
      <c r="AS1033">
        <v>0</v>
      </c>
      <c r="AT1033">
        <v>0</v>
      </c>
      <c r="AU1033">
        <v>0</v>
      </c>
      <c r="AV1033">
        <v>2</v>
      </c>
      <c r="AW1033">
        <v>0</v>
      </c>
      <c r="AX1033">
        <v>0</v>
      </c>
      <c r="AY1033">
        <v>0</v>
      </c>
      <c r="AZ1033">
        <v>0</v>
      </c>
      <c r="BA1033">
        <v>5</v>
      </c>
      <c r="BB1033">
        <v>0</v>
      </c>
      <c r="BC1033">
        <v>0</v>
      </c>
      <c r="BD1033">
        <v>0</v>
      </c>
      <c r="BE1033">
        <v>0</v>
      </c>
      <c r="BF1033">
        <v>1</v>
      </c>
      <c r="BG1033">
        <v>0</v>
      </c>
      <c r="BH1033">
        <v>0</v>
      </c>
      <c r="BI1033">
        <v>0</v>
      </c>
      <c r="BJ1033">
        <v>0</v>
      </c>
      <c r="BK1033">
        <v>0</v>
      </c>
      <c r="BL1033">
        <v>25</v>
      </c>
      <c r="BM1033">
        <v>0</v>
      </c>
      <c r="BN1033">
        <v>0</v>
      </c>
      <c r="BO1033">
        <v>992</v>
      </c>
      <c r="BP1033">
        <v>513</v>
      </c>
      <c r="BQ1033">
        <v>220</v>
      </c>
      <c r="BR1033">
        <v>9579</v>
      </c>
      <c r="BS1033">
        <v>3</v>
      </c>
      <c r="BT1033">
        <v>1</v>
      </c>
      <c r="BU1033">
        <v>265</v>
      </c>
      <c r="BV1033">
        <v>0</v>
      </c>
      <c r="BW1033">
        <v>0</v>
      </c>
      <c r="BX1033">
        <v>0</v>
      </c>
      <c r="BY1033">
        <v>11676</v>
      </c>
    </row>
    <row r="1034" spans="1:77" hidden="1" x14ac:dyDescent="0.25">
      <c r="A1034" t="str">
        <f t="shared" si="32"/>
        <v>201436 Üzleti jellegű szolgáltatások ügyintézői, hatósági ügyintézők, ügynökökI5 Szakközépiskola</v>
      </c>
      <c r="B1034" t="str">
        <f t="shared" si="33"/>
        <v>201436 Üzleti jellegű szolgáltatások ügyintézői, hatósági ügyintézők, ügynökökI5 Szakközépiskola</v>
      </c>
      <c r="C1034">
        <v>3334</v>
      </c>
      <c r="D1034" t="s">
        <v>168</v>
      </c>
      <c r="E1034" t="s">
        <v>169</v>
      </c>
      <c r="F1034" s="4" t="s">
        <v>172</v>
      </c>
      <c r="G1034">
        <v>0</v>
      </c>
      <c r="H1034" t="s">
        <v>161</v>
      </c>
      <c r="I1034">
        <v>632</v>
      </c>
      <c r="J1034">
        <v>21</v>
      </c>
      <c r="K1034" t="s">
        <v>88</v>
      </c>
      <c r="L1034" t="s">
        <v>128</v>
      </c>
      <c r="M1034">
        <v>778</v>
      </c>
      <c r="N1034">
        <v>97</v>
      </c>
      <c r="O1034">
        <v>38</v>
      </c>
      <c r="P1034">
        <v>69</v>
      </c>
      <c r="Q1034">
        <v>1714</v>
      </c>
      <c r="R1034">
        <v>277</v>
      </c>
      <c r="S1034">
        <v>206</v>
      </c>
      <c r="T1034">
        <v>333</v>
      </c>
      <c r="U1034">
        <v>270</v>
      </c>
      <c r="V1034">
        <v>62</v>
      </c>
      <c r="W1034">
        <v>420</v>
      </c>
      <c r="X1034">
        <v>234</v>
      </c>
      <c r="Y1034">
        <v>400</v>
      </c>
      <c r="Z1034">
        <v>318</v>
      </c>
      <c r="AA1034">
        <v>221</v>
      </c>
      <c r="AB1034">
        <v>525</v>
      </c>
      <c r="AC1034">
        <v>629</v>
      </c>
      <c r="AD1034">
        <v>324</v>
      </c>
      <c r="AE1034">
        <v>483</v>
      </c>
      <c r="AF1034">
        <v>460</v>
      </c>
      <c r="AG1034">
        <v>62</v>
      </c>
      <c r="AH1034">
        <v>212</v>
      </c>
      <c r="AI1034">
        <v>191</v>
      </c>
      <c r="AJ1034">
        <v>846</v>
      </c>
      <c r="AK1034">
        <v>633</v>
      </c>
      <c r="AL1034">
        <v>446</v>
      </c>
      <c r="AM1034">
        <v>1366</v>
      </c>
      <c r="AN1034">
        <v>2431</v>
      </c>
      <c r="AO1034">
        <v>7986</v>
      </c>
      <c r="AP1034">
        <v>3645</v>
      </c>
      <c r="AQ1034">
        <v>1088</v>
      </c>
      <c r="AR1034">
        <v>30</v>
      </c>
      <c r="AS1034">
        <v>169</v>
      </c>
      <c r="AT1034">
        <v>1031</v>
      </c>
      <c r="AU1034">
        <v>95</v>
      </c>
      <c r="AV1034">
        <v>870</v>
      </c>
      <c r="AW1034">
        <v>296</v>
      </c>
      <c r="AX1034">
        <v>142</v>
      </c>
      <c r="AY1034">
        <v>908</v>
      </c>
      <c r="AZ1034">
        <v>837</v>
      </c>
      <c r="BA1034">
        <v>9679</v>
      </c>
      <c r="BB1034">
        <v>2768</v>
      </c>
      <c r="BC1034">
        <v>1264</v>
      </c>
      <c r="BD1034">
        <v>1292</v>
      </c>
      <c r="BE1034">
        <v>0</v>
      </c>
      <c r="BF1034">
        <v>2559</v>
      </c>
      <c r="BG1034">
        <v>434</v>
      </c>
      <c r="BH1034">
        <v>257</v>
      </c>
      <c r="BI1034">
        <v>253</v>
      </c>
      <c r="BJ1034">
        <v>63</v>
      </c>
      <c r="BK1034">
        <v>200</v>
      </c>
      <c r="BL1034">
        <v>525</v>
      </c>
      <c r="BM1034">
        <v>142</v>
      </c>
      <c r="BN1034">
        <v>1949</v>
      </c>
      <c r="BO1034">
        <v>9797</v>
      </c>
      <c r="BP1034">
        <v>1265</v>
      </c>
      <c r="BQ1034">
        <v>993</v>
      </c>
      <c r="BR1034">
        <v>607</v>
      </c>
      <c r="BS1034">
        <v>404</v>
      </c>
      <c r="BT1034">
        <v>133</v>
      </c>
      <c r="BU1034">
        <v>21</v>
      </c>
      <c r="BV1034">
        <v>149</v>
      </c>
      <c r="BW1034">
        <v>127</v>
      </c>
      <c r="BX1034">
        <v>0</v>
      </c>
      <c r="BY1034">
        <v>66023</v>
      </c>
    </row>
    <row r="1035" spans="1:77" hidden="1" x14ac:dyDescent="0.25">
      <c r="A1035" t="str">
        <f t="shared" si="32"/>
        <v>201437 Művészeti, kulturális, sport- és vallási foglalkozásokI5 Szakközépiskola</v>
      </c>
      <c r="B1035" t="str">
        <f t="shared" si="33"/>
        <v>201437 Művészeti, kulturális, sport- és vallási foglalkozásokI5 Szakközépiskola</v>
      </c>
      <c r="C1035">
        <v>3335</v>
      </c>
      <c r="D1035" t="s">
        <v>168</v>
      </c>
      <c r="E1035" t="s">
        <v>169</v>
      </c>
      <c r="F1035" s="4" t="s">
        <v>172</v>
      </c>
      <c r="G1035">
        <v>0</v>
      </c>
      <c r="H1035" t="s">
        <v>161</v>
      </c>
      <c r="I1035">
        <v>633</v>
      </c>
      <c r="J1035">
        <v>22</v>
      </c>
      <c r="K1035" t="s">
        <v>89</v>
      </c>
      <c r="L1035" t="s">
        <v>129</v>
      </c>
      <c r="M1035">
        <v>34</v>
      </c>
      <c r="N1035">
        <v>0</v>
      </c>
      <c r="O1035">
        <v>0</v>
      </c>
      <c r="P1035">
        <v>0</v>
      </c>
      <c r="Q1035">
        <v>0</v>
      </c>
      <c r="R1035">
        <v>1</v>
      </c>
      <c r="S1035">
        <v>0</v>
      </c>
      <c r="T1035">
        <v>0</v>
      </c>
      <c r="U1035">
        <v>42</v>
      </c>
      <c r="V1035">
        <v>0</v>
      </c>
      <c r="W1035">
        <v>0</v>
      </c>
      <c r="X1035">
        <v>0</v>
      </c>
      <c r="Y1035">
        <v>0</v>
      </c>
      <c r="Z1035">
        <v>1</v>
      </c>
      <c r="AA1035">
        <v>0</v>
      </c>
      <c r="AB1035">
        <v>0</v>
      </c>
      <c r="AC1035">
        <v>11</v>
      </c>
      <c r="AD1035">
        <v>0</v>
      </c>
      <c r="AE1035">
        <v>0</v>
      </c>
      <c r="AF1035">
        <v>0</v>
      </c>
      <c r="AG1035">
        <v>0</v>
      </c>
      <c r="AH1035">
        <v>0</v>
      </c>
      <c r="AI1035">
        <v>0</v>
      </c>
      <c r="AJ1035">
        <v>0</v>
      </c>
      <c r="AK1035">
        <v>0</v>
      </c>
      <c r="AL1035">
        <v>0</v>
      </c>
      <c r="AM1035">
        <v>11</v>
      </c>
      <c r="AN1035">
        <v>9</v>
      </c>
      <c r="AO1035">
        <v>78</v>
      </c>
      <c r="AP1035">
        <v>137</v>
      </c>
      <c r="AQ1035">
        <v>0</v>
      </c>
      <c r="AR1035">
        <v>0</v>
      </c>
      <c r="AS1035">
        <v>0</v>
      </c>
      <c r="AT1035">
        <v>0</v>
      </c>
      <c r="AU1035">
        <v>0</v>
      </c>
      <c r="AV1035">
        <v>11</v>
      </c>
      <c r="AW1035">
        <v>51</v>
      </c>
      <c r="AX1035">
        <v>364</v>
      </c>
      <c r="AY1035">
        <v>0</v>
      </c>
      <c r="AZ1035">
        <v>0</v>
      </c>
      <c r="BA1035">
        <v>7</v>
      </c>
      <c r="BB1035">
        <v>0</v>
      </c>
      <c r="BC1035">
        <v>0</v>
      </c>
      <c r="BD1035">
        <v>95</v>
      </c>
      <c r="BE1035">
        <v>0</v>
      </c>
      <c r="BF1035">
        <v>16</v>
      </c>
      <c r="BG1035">
        <v>0</v>
      </c>
      <c r="BH1035">
        <v>1</v>
      </c>
      <c r="BI1035">
        <v>10</v>
      </c>
      <c r="BJ1035">
        <v>268</v>
      </c>
      <c r="BK1035">
        <v>29</v>
      </c>
      <c r="BL1035">
        <v>0</v>
      </c>
      <c r="BM1035">
        <v>9</v>
      </c>
      <c r="BN1035">
        <v>23</v>
      </c>
      <c r="BO1035">
        <v>71</v>
      </c>
      <c r="BP1035">
        <v>40</v>
      </c>
      <c r="BQ1035">
        <v>47</v>
      </c>
      <c r="BR1035">
        <v>2</v>
      </c>
      <c r="BS1035">
        <v>951</v>
      </c>
      <c r="BT1035">
        <v>625</v>
      </c>
      <c r="BU1035">
        <v>35</v>
      </c>
      <c r="BV1035">
        <v>0</v>
      </c>
      <c r="BW1035">
        <v>150</v>
      </c>
      <c r="BX1035">
        <v>0</v>
      </c>
      <c r="BY1035">
        <v>3129</v>
      </c>
    </row>
    <row r="1036" spans="1:77" hidden="1" x14ac:dyDescent="0.25">
      <c r="A1036" t="str">
        <f t="shared" si="32"/>
        <v>201439 Egyéb ügyintézőkI5 Szakközépiskola</v>
      </c>
      <c r="B1036" t="str">
        <f t="shared" si="33"/>
        <v>201439 Egyéb ügyintézőkI5 Szakközépiskola</v>
      </c>
      <c r="C1036">
        <v>3336</v>
      </c>
      <c r="D1036" t="s">
        <v>168</v>
      </c>
      <c r="E1036" t="s">
        <v>169</v>
      </c>
      <c r="F1036" s="4" t="s">
        <v>172</v>
      </c>
      <c r="G1036">
        <v>0</v>
      </c>
      <c r="H1036" t="s">
        <v>161</v>
      </c>
      <c r="I1036">
        <v>634</v>
      </c>
      <c r="J1036">
        <v>23</v>
      </c>
      <c r="K1036" t="s">
        <v>90</v>
      </c>
      <c r="L1036" t="s">
        <v>91</v>
      </c>
      <c r="M1036">
        <v>228</v>
      </c>
      <c r="N1036">
        <v>37</v>
      </c>
      <c r="O1036">
        <v>6</v>
      </c>
      <c r="P1036">
        <v>31</v>
      </c>
      <c r="Q1036">
        <v>214</v>
      </c>
      <c r="R1036">
        <v>125</v>
      </c>
      <c r="S1036">
        <v>24</v>
      </c>
      <c r="T1036">
        <v>45</v>
      </c>
      <c r="U1036">
        <v>129</v>
      </c>
      <c r="V1036">
        <v>114</v>
      </c>
      <c r="W1036">
        <v>0</v>
      </c>
      <c r="X1036">
        <v>80</v>
      </c>
      <c r="Y1036">
        <v>65</v>
      </c>
      <c r="Z1036">
        <v>75</v>
      </c>
      <c r="AA1036">
        <v>67</v>
      </c>
      <c r="AB1036">
        <v>182</v>
      </c>
      <c r="AC1036">
        <v>312</v>
      </c>
      <c r="AD1036">
        <v>98</v>
      </c>
      <c r="AE1036">
        <v>120</v>
      </c>
      <c r="AF1036">
        <v>96</v>
      </c>
      <c r="AG1036">
        <v>21</v>
      </c>
      <c r="AH1036">
        <v>59</v>
      </c>
      <c r="AI1036">
        <v>72</v>
      </c>
      <c r="AJ1036">
        <v>224</v>
      </c>
      <c r="AK1036">
        <v>165</v>
      </c>
      <c r="AL1036">
        <v>131</v>
      </c>
      <c r="AM1036">
        <v>615</v>
      </c>
      <c r="AN1036">
        <v>619</v>
      </c>
      <c r="AO1036">
        <v>901</v>
      </c>
      <c r="AP1036">
        <v>798</v>
      </c>
      <c r="AQ1036">
        <v>410</v>
      </c>
      <c r="AR1036">
        <v>22</v>
      </c>
      <c r="AS1036">
        <v>15</v>
      </c>
      <c r="AT1036">
        <v>620</v>
      </c>
      <c r="AU1036">
        <v>43</v>
      </c>
      <c r="AV1036">
        <v>204</v>
      </c>
      <c r="AW1036">
        <v>102</v>
      </c>
      <c r="AX1036">
        <v>11</v>
      </c>
      <c r="AY1036">
        <v>124</v>
      </c>
      <c r="AZ1036">
        <v>340</v>
      </c>
      <c r="BA1036">
        <v>772</v>
      </c>
      <c r="BB1036">
        <v>254</v>
      </c>
      <c r="BC1036">
        <v>131</v>
      </c>
      <c r="BD1036">
        <v>365</v>
      </c>
      <c r="BE1036">
        <v>0</v>
      </c>
      <c r="BF1036">
        <v>354</v>
      </c>
      <c r="BG1036">
        <v>112</v>
      </c>
      <c r="BH1036">
        <v>108</v>
      </c>
      <c r="BI1036">
        <v>174</v>
      </c>
      <c r="BJ1036">
        <v>79</v>
      </c>
      <c r="BK1036">
        <v>132</v>
      </c>
      <c r="BL1036">
        <v>406</v>
      </c>
      <c r="BM1036">
        <v>81</v>
      </c>
      <c r="BN1036">
        <v>397</v>
      </c>
      <c r="BO1036">
        <v>13578</v>
      </c>
      <c r="BP1036">
        <v>1793</v>
      </c>
      <c r="BQ1036">
        <v>643</v>
      </c>
      <c r="BR1036">
        <v>411</v>
      </c>
      <c r="BS1036">
        <v>215</v>
      </c>
      <c r="BT1036">
        <v>146</v>
      </c>
      <c r="BU1036">
        <v>20</v>
      </c>
      <c r="BV1036">
        <v>51</v>
      </c>
      <c r="BW1036">
        <v>75</v>
      </c>
      <c r="BX1036">
        <v>0</v>
      </c>
      <c r="BY1036">
        <v>27841</v>
      </c>
    </row>
    <row r="1037" spans="1:77" hidden="1" x14ac:dyDescent="0.25">
      <c r="A1037" t="str">
        <f t="shared" si="32"/>
        <v>201441 Irodai, ügyviteli foglalkozásokI5 Szakközépiskola</v>
      </c>
      <c r="B1037" t="str">
        <f t="shared" si="33"/>
        <v>201441 Irodai, ügyviteli foglalkozásokI5 Szakközépiskola</v>
      </c>
      <c r="C1037">
        <v>3337</v>
      </c>
      <c r="D1037" t="s">
        <v>168</v>
      </c>
      <c r="E1037" t="s">
        <v>169</v>
      </c>
      <c r="F1037" s="4" t="s">
        <v>172</v>
      </c>
      <c r="G1037">
        <v>0</v>
      </c>
      <c r="H1037" t="s">
        <v>161</v>
      </c>
      <c r="I1037">
        <v>635</v>
      </c>
      <c r="J1037">
        <v>24</v>
      </c>
      <c r="K1037" t="s">
        <v>92</v>
      </c>
      <c r="L1037" t="s">
        <v>130</v>
      </c>
      <c r="M1037">
        <v>1713</v>
      </c>
      <c r="N1037">
        <v>239</v>
      </c>
      <c r="O1037">
        <v>57</v>
      </c>
      <c r="P1037">
        <v>188</v>
      </c>
      <c r="Q1037">
        <v>1181</v>
      </c>
      <c r="R1037">
        <v>190</v>
      </c>
      <c r="S1037">
        <v>207</v>
      </c>
      <c r="T1037">
        <v>192</v>
      </c>
      <c r="U1037">
        <v>274</v>
      </c>
      <c r="V1037">
        <v>44</v>
      </c>
      <c r="W1037">
        <v>273</v>
      </c>
      <c r="X1037">
        <v>168</v>
      </c>
      <c r="Y1037">
        <v>438</v>
      </c>
      <c r="Z1037">
        <v>234</v>
      </c>
      <c r="AA1037">
        <v>282</v>
      </c>
      <c r="AB1037">
        <v>558</v>
      </c>
      <c r="AC1037">
        <v>669</v>
      </c>
      <c r="AD1037">
        <v>263</v>
      </c>
      <c r="AE1037">
        <v>461</v>
      </c>
      <c r="AF1037">
        <v>357</v>
      </c>
      <c r="AG1037">
        <v>72</v>
      </c>
      <c r="AH1037">
        <v>371</v>
      </c>
      <c r="AI1037">
        <v>236</v>
      </c>
      <c r="AJ1037">
        <v>528</v>
      </c>
      <c r="AK1037">
        <v>510</v>
      </c>
      <c r="AL1037">
        <v>451</v>
      </c>
      <c r="AM1037">
        <v>3193</v>
      </c>
      <c r="AN1037">
        <v>1852</v>
      </c>
      <c r="AO1037">
        <v>4146</v>
      </c>
      <c r="AP1037">
        <v>2341</v>
      </c>
      <c r="AQ1037">
        <v>1599</v>
      </c>
      <c r="AR1037">
        <v>19</v>
      </c>
      <c r="AS1037">
        <v>14</v>
      </c>
      <c r="AT1037">
        <v>1235</v>
      </c>
      <c r="AU1037">
        <v>231</v>
      </c>
      <c r="AV1037">
        <v>493</v>
      </c>
      <c r="AW1037">
        <v>283</v>
      </c>
      <c r="AX1037">
        <v>135</v>
      </c>
      <c r="AY1037">
        <v>234</v>
      </c>
      <c r="AZ1037">
        <v>1209</v>
      </c>
      <c r="BA1037">
        <v>3070</v>
      </c>
      <c r="BB1037">
        <v>459</v>
      </c>
      <c r="BC1037">
        <v>509</v>
      </c>
      <c r="BD1037">
        <v>2073</v>
      </c>
      <c r="BE1037">
        <v>0</v>
      </c>
      <c r="BF1037">
        <v>7629</v>
      </c>
      <c r="BG1037">
        <v>739</v>
      </c>
      <c r="BH1037">
        <v>387</v>
      </c>
      <c r="BI1037">
        <v>283</v>
      </c>
      <c r="BJ1037">
        <v>109</v>
      </c>
      <c r="BK1037">
        <v>52</v>
      </c>
      <c r="BL1037">
        <v>659</v>
      </c>
      <c r="BM1037">
        <v>56</v>
      </c>
      <c r="BN1037">
        <v>1165</v>
      </c>
      <c r="BO1037">
        <v>9165</v>
      </c>
      <c r="BP1037">
        <v>1884</v>
      </c>
      <c r="BQ1037">
        <v>1618</v>
      </c>
      <c r="BR1037">
        <v>526</v>
      </c>
      <c r="BS1037">
        <v>363</v>
      </c>
      <c r="BT1037">
        <v>268</v>
      </c>
      <c r="BU1037">
        <v>90</v>
      </c>
      <c r="BV1037">
        <v>96</v>
      </c>
      <c r="BW1037">
        <v>279</v>
      </c>
      <c r="BX1037">
        <v>0</v>
      </c>
      <c r="BY1037">
        <v>58619</v>
      </c>
    </row>
    <row r="1038" spans="1:77" hidden="1" x14ac:dyDescent="0.25">
      <c r="A1038" t="str">
        <f t="shared" si="32"/>
        <v>201442 Ügyfélkapcsolati foglalkozásokI5 Szakközépiskola</v>
      </c>
      <c r="B1038" t="str">
        <f t="shared" si="33"/>
        <v>201442 Ügyfélkapcsolati foglalkozásokI5 Szakközépiskola</v>
      </c>
      <c r="C1038">
        <v>3338</v>
      </c>
      <c r="D1038" t="s">
        <v>168</v>
      </c>
      <c r="E1038" t="s">
        <v>169</v>
      </c>
      <c r="F1038" s="4" t="s">
        <v>172</v>
      </c>
      <c r="G1038">
        <v>0</v>
      </c>
      <c r="H1038" t="s">
        <v>161</v>
      </c>
      <c r="I1038">
        <v>636</v>
      </c>
      <c r="J1038">
        <v>25</v>
      </c>
      <c r="K1038" t="s">
        <v>93</v>
      </c>
      <c r="L1038" t="s">
        <v>131</v>
      </c>
      <c r="M1038">
        <v>20</v>
      </c>
      <c r="N1038">
        <v>0</v>
      </c>
      <c r="O1038">
        <v>0</v>
      </c>
      <c r="P1038">
        <v>15</v>
      </c>
      <c r="Q1038">
        <v>65</v>
      </c>
      <c r="R1038">
        <v>0</v>
      </c>
      <c r="S1038">
        <v>0</v>
      </c>
      <c r="T1038">
        <v>0</v>
      </c>
      <c r="U1038">
        <v>36</v>
      </c>
      <c r="V1038">
        <v>6</v>
      </c>
      <c r="W1038">
        <v>0</v>
      </c>
      <c r="X1038">
        <v>27</v>
      </c>
      <c r="Y1038">
        <v>43</v>
      </c>
      <c r="Z1038">
        <v>26</v>
      </c>
      <c r="AA1038">
        <v>0</v>
      </c>
      <c r="AB1038">
        <v>37</v>
      </c>
      <c r="AC1038">
        <v>0</v>
      </c>
      <c r="AD1038">
        <v>0</v>
      </c>
      <c r="AE1038">
        <v>11</v>
      </c>
      <c r="AF1038">
        <v>2</v>
      </c>
      <c r="AG1038">
        <v>0</v>
      </c>
      <c r="AH1038">
        <v>9</v>
      </c>
      <c r="AI1038">
        <v>50</v>
      </c>
      <c r="AJ1038">
        <v>185</v>
      </c>
      <c r="AK1038">
        <v>63</v>
      </c>
      <c r="AL1038">
        <v>111</v>
      </c>
      <c r="AM1038">
        <v>50</v>
      </c>
      <c r="AN1038">
        <v>257</v>
      </c>
      <c r="AO1038">
        <v>415</v>
      </c>
      <c r="AP1038">
        <v>279</v>
      </c>
      <c r="AQ1038">
        <v>152</v>
      </c>
      <c r="AR1038">
        <v>0</v>
      </c>
      <c r="AS1038">
        <v>5</v>
      </c>
      <c r="AT1038">
        <v>393</v>
      </c>
      <c r="AU1038">
        <v>67</v>
      </c>
      <c r="AV1038">
        <v>514</v>
      </c>
      <c r="AW1038">
        <v>47</v>
      </c>
      <c r="AX1038">
        <v>6</v>
      </c>
      <c r="AY1038">
        <v>448</v>
      </c>
      <c r="AZ1038">
        <v>50</v>
      </c>
      <c r="BA1038">
        <v>5046</v>
      </c>
      <c r="BB1038">
        <v>259</v>
      </c>
      <c r="BC1038">
        <v>282</v>
      </c>
      <c r="BD1038">
        <v>199</v>
      </c>
      <c r="BE1038">
        <v>0</v>
      </c>
      <c r="BF1038">
        <v>294</v>
      </c>
      <c r="BG1038">
        <v>30</v>
      </c>
      <c r="BH1038">
        <v>23</v>
      </c>
      <c r="BI1038">
        <v>7</v>
      </c>
      <c r="BJ1038">
        <v>22</v>
      </c>
      <c r="BK1038">
        <v>37</v>
      </c>
      <c r="BL1038">
        <v>262</v>
      </c>
      <c r="BM1038">
        <v>428</v>
      </c>
      <c r="BN1038">
        <v>1017</v>
      </c>
      <c r="BO1038">
        <v>318</v>
      </c>
      <c r="BP1038">
        <v>88</v>
      </c>
      <c r="BQ1038">
        <v>232</v>
      </c>
      <c r="BR1038">
        <v>6</v>
      </c>
      <c r="BS1038">
        <v>261</v>
      </c>
      <c r="BT1038">
        <v>171</v>
      </c>
      <c r="BU1038">
        <v>57</v>
      </c>
      <c r="BV1038">
        <v>74</v>
      </c>
      <c r="BW1038">
        <v>244</v>
      </c>
      <c r="BX1038">
        <v>0</v>
      </c>
      <c r="BY1038">
        <v>12746</v>
      </c>
    </row>
    <row r="1039" spans="1:77" hidden="1" x14ac:dyDescent="0.25">
      <c r="A1039" t="str">
        <f t="shared" si="32"/>
        <v>201451 Kereskedelmi és vendéglátó-ipari foglalkozásokI5 Szakközépiskola</v>
      </c>
      <c r="B1039" t="str">
        <f t="shared" si="33"/>
        <v>201451 Kereskedelmi és vendéglátó-ipari foglalkozásokI5 Szakközépiskola</v>
      </c>
      <c r="C1039">
        <v>3339</v>
      </c>
      <c r="D1039" t="s">
        <v>168</v>
      </c>
      <c r="E1039" t="s">
        <v>169</v>
      </c>
      <c r="F1039" s="4" t="s">
        <v>172</v>
      </c>
      <c r="G1039">
        <v>0</v>
      </c>
      <c r="H1039" t="s">
        <v>161</v>
      </c>
      <c r="I1039">
        <v>637</v>
      </c>
      <c r="J1039">
        <v>26</v>
      </c>
      <c r="K1039" t="s">
        <v>94</v>
      </c>
      <c r="L1039" t="s">
        <v>132</v>
      </c>
      <c r="M1039">
        <v>275</v>
      </c>
      <c r="N1039">
        <v>31</v>
      </c>
      <c r="O1039">
        <v>26</v>
      </c>
      <c r="P1039">
        <v>0</v>
      </c>
      <c r="Q1039">
        <v>1440</v>
      </c>
      <c r="R1039">
        <v>163</v>
      </c>
      <c r="S1039">
        <v>25</v>
      </c>
      <c r="T1039">
        <v>13</v>
      </c>
      <c r="U1039">
        <v>54</v>
      </c>
      <c r="V1039">
        <v>0</v>
      </c>
      <c r="W1039">
        <v>13</v>
      </c>
      <c r="X1039">
        <v>0</v>
      </c>
      <c r="Y1039">
        <v>139</v>
      </c>
      <c r="Z1039">
        <v>9</v>
      </c>
      <c r="AA1039">
        <v>26</v>
      </c>
      <c r="AB1039">
        <v>47</v>
      </c>
      <c r="AC1039">
        <v>0</v>
      </c>
      <c r="AD1039">
        <v>0</v>
      </c>
      <c r="AE1039">
        <v>63</v>
      </c>
      <c r="AF1039">
        <v>0</v>
      </c>
      <c r="AG1039">
        <v>0</v>
      </c>
      <c r="AH1039">
        <v>715</v>
      </c>
      <c r="AI1039">
        <v>60</v>
      </c>
      <c r="AJ1039">
        <v>7</v>
      </c>
      <c r="AK1039">
        <v>28</v>
      </c>
      <c r="AL1039">
        <v>77</v>
      </c>
      <c r="AM1039">
        <v>781</v>
      </c>
      <c r="AN1039">
        <v>2044</v>
      </c>
      <c r="AO1039">
        <v>6801</v>
      </c>
      <c r="AP1039">
        <v>35742</v>
      </c>
      <c r="AQ1039">
        <v>354</v>
      </c>
      <c r="AR1039">
        <v>69</v>
      </c>
      <c r="AS1039">
        <v>0</v>
      </c>
      <c r="AT1039">
        <v>104</v>
      </c>
      <c r="AU1039">
        <v>0</v>
      </c>
      <c r="AV1039">
        <v>10562</v>
      </c>
      <c r="AW1039">
        <v>280</v>
      </c>
      <c r="AX1039">
        <v>160</v>
      </c>
      <c r="AY1039">
        <v>84</v>
      </c>
      <c r="AZ1039">
        <v>317</v>
      </c>
      <c r="BA1039">
        <v>532</v>
      </c>
      <c r="BB1039">
        <v>2</v>
      </c>
      <c r="BC1039">
        <v>598</v>
      </c>
      <c r="BD1039">
        <v>872</v>
      </c>
      <c r="BE1039">
        <v>0</v>
      </c>
      <c r="BF1039">
        <v>509</v>
      </c>
      <c r="BG1039">
        <v>0</v>
      </c>
      <c r="BH1039">
        <v>37</v>
      </c>
      <c r="BI1039">
        <v>124</v>
      </c>
      <c r="BJ1039">
        <v>782</v>
      </c>
      <c r="BK1039">
        <v>298</v>
      </c>
      <c r="BL1039">
        <v>543</v>
      </c>
      <c r="BM1039">
        <v>18</v>
      </c>
      <c r="BN1039">
        <v>752</v>
      </c>
      <c r="BO1039">
        <v>329</v>
      </c>
      <c r="BP1039">
        <v>414</v>
      </c>
      <c r="BQ1039">
        <v>238</v>
      </c>
      <c r="BR1039">
        <v>282</v>
      </c>
      <c r="BS1039">
        <v>825</v>
      </c>
      <c r="BT1039">
        <v>309</v>
      </c>
      <c r="BU1039">
        <v>42</v>
      </c>
      <c r="BV1039">
        <v>191</v>
      </c>
      <c r="BW1039">
        <v>270</v>
      </c>
      <c r="BX1039">
        <v>0</v>
      </c>
      <c r="BY1039">
        <v>68476</v>
      </c>
    </row>
    <row r="1040" spans="1:77" hidden="1" x14ac:dyDescent="0.25">
      <c r="A1040" t="str">
        <f t="shared" si="32"/>
        <v>201452 Szolgáltatási foglalkozásokI5 Szakközépiskola</v>
      </c>
      <c r="B1040" t="str">
        <f t="shared" si="33"/>
        <v>201452 Szolgáltatási foglalkozásokI5 Szakközépiskola</v>
      </c>
      <c r="C1040">
        <v>3340</v>
      </c>
      <c r="D1040" t="s">
        <v>168</v>
      </c>
      <c r="E1040" t="s">
        <v>169</v>
      </c>
      <c r="F1040" s="4" t="s">
        <v>172</v>
      </c>
      <c r="G1040">
        <v>0</v>
      </c>
      <c r="H1040" t="s">
        <v>161</v>
      </c>
      <c r="I1040">
        <v>638</v>
      </c>
      <c r="J1040">
        <v>27</v>
      </c>
      <c r="K1040" t="s">
        <v>95</v>
      </c>
      <c r="L1040" t="s">
        <v>133</v>
      </c>
      <c r="M1040">
        <v>78</v>
      </c>
      <c r="N1040">
        <v>0</v>
      </c>
      <c r="O1040">
        <v>23</v>
      </c>
      <c r="P1040">
        <v>17</v>
      </c>
      <c r="Q1040">
        <v>137</v>
      </c>
      <c r="R1040">
        <v>35</v>
      </c>
      <c r="S1040">
        <v>0</v>
      </c>
      <c r="T1040">
        <v>37</v>
      </c>
      <c r="U1040">
        <v>25</v>
      </c>
      <c r="V1040">
        <v>0</v>
      </c>
      <c r="W1040">
        <v>23</v>
      </c>
      <c r="X1040">
        <v>81</v>
      </c>
      <c r="Y1040">
        <v>36</v>
      </c>
      <c r="Z1040">
        <v>19</v>
      </c>
      <c r="AA1040">
        <v>39</v>
      </c>
      <c r="AB1040">
        <v>6</v>
      </c>
      <c r="AC1040">
        <v>18</v>
      </c>
      <c r="AD1040">
        <v>0</v>
      </c>
      <c r="AE1040">
        <v>0</v>
      </c>
      <c r="AF1040">
        <v>53</v>
      </c>
      <c r="AG1040">
        <v>0</v>
      </c>
      <c r="AH1040">
        <v>43</v>
      </c>
      <c r="AI1040">
        <v>1</v>
      </c>
      <c r="AJ1040">
        <v>42</v>
      </c>
      <c r="AK1040">
        <v>515</v>
      </c>
      <c r="AL1040">
        <v>116</v>
      </c>
      <c r="AM1040">
        <v>184</v>
      </c>
      <c r="AN1040">
        <v>34</v>
      </c>
      <c r="AO1040">
        <v>321</v>
      </c>
      <c r="AP1040">
        <v>346</v>
      </c>
      <c r="AQ1040">
        <v>403</v>
      </c>
      <c r="AR1040">
        <v>0</v>
      </c>
      <c r="AS1040">
        <v>47</v>
      </c>
      <c r="AT1040">
        <v>395</v>
      </c>
      <c r="AU1040">
        <v>47</v>
      </c>
      <c r="AV1040">
        <v>482</v>
      </c>
      <c r="AW1040">
        <v>11</v>
      </c>
      <c r="AX1040">
        <v>58</v>
      </c>
      <c r="AY1040">
        <v>0</v>
      </c>
      <c r="AZ1040">
        <v>25</v>
      </c>
      <c r="BA1040">
        <v>802</v>
      </c>
      <c r="BB1040">
        <v>1</v>
      </c>
      <c r="BC1040">
        <v>1</v>
      </c>
      <c r="BD1040">
        <v>570</v>
      </c>
      <c r="BE1040">
        <v>0</v>
      </c>
      <c r="BF1040">
        <v>0</v>
      </c>
      <c r="BG1040">
        <v>249</v>
      </c>
      <c r="BH1040">
        <v>26</v>
      </c>
      <c r="BI1040">
        <v>0</v>
      </c>
      <c r="BJ1040">
        <v>97</v>
      </c>
      <c r="BK1040">
        <v>0</v>
      </c>
      <c r="BL1040">
        <v>198</v>
      </c>
      <c r="BM1040">
        <v>0</v>
      </c>
      <c r="BN1040">
        <v>3203</v>
      </c>
      <c r="BO1040">
        <v>3302</v>
      </c>
      <c r="BP1040">
        <v>2613</v>
      </c>
      <c r="BQ1040">
        <v>1108</v>
      </c>
      <c r="BR1040">
        <v>1219</v>
      </c>
      <c r="BS1040">
        <v>187</v>
      </c>
      <c r="BT1040">
        <v>414</v>
      </c>
      <c r="BU1040">
        <v>22</v>
      </c>
      <c r="BV1040">
        <v>0</v>
      </c>
      <c r="BW1040">
        <v>3031</v>
      </c>
      <c r="BX1040">
        <v>0</v>
      </c>
      <c r="BY1040">
        <v>20740</v>
      </c>
    </row>
    <row r="1041" spans="1:77" hidden="1" x14ac:dyDescent="0.25">
      <c r="A1041" t="str">
        <f t="shared" si="32"/>
        <v>201461 Mezőgazdasági foglalkozásokI5 Szakközépiskola</v>
      </c>
      <c r="B1041" t="str">
        <f t="shared" si="33"/>
        <v>201461 Mezőgazdasági foglalkozásokI5 Szakközépiskola</v>
      </c>
      <c r="C1041">
        <v>3341</v>
      </c>
      <c r="D1041" t="s">
        <v>168</v>
      </c>
      <c r="E1041" t="s">
        <v>169</v>
      </c>
      <c r="F1041" s="4" t="s">
        <v>172</v>
      </c>
      <c r="G1041">
        <v>0</v>
      </c>
      <c r="H1041" t="s">
        <v>161</v>
      </c>
      <c r="I1041">
        <v>639</v>
      </c>
      <c r="J1041">
        <v>28</v>
      </c>
      <c r="K1041" t="s">
        <v>96</v>
      </c>
      <c r="L1041" t="s">
        <v>97</v>
      </c>
      <c r="M1041">
        <v>1320</v>
      </c>
      <c r="N1041">
        <v>0</v>
      </c>
      <c r="O1041">
        <v>0</v>
      </c>
      <c r="P1041">
        <v>0</v>
      </c>
      <c r="Q1041">
        <v>85</v>
      </c>
      <c r="R1041">
        <v>0</v>
      </c>
      <c r="S1041">
        <v>0</v>
      </c>
      <c r="T1041">
        <v>0</v>
      </c>
      <c r="U1041">
        <v>0</v>
      </c>
      <c r="V1041">
        <v>0</v>
      </c>
      <c r="W1041">
        <v>0</v>
      </c>
      <c r="X1041">
        <v>0</v>
      </c>
      <c r="Y1041">
        <v>0</v>
      </c>
      <c r="Z1041">
        <v>0</v>
      </c>
      <c r="AA1041">
        <v>0</v>
      </c>
      <c r="AB1041">
        <v>0</v>
      </c>
      <c r="AC1041">
        <v>0</v>
      </c>
      <c r="AD1041">
        <v>0</v>
      </c>
      <c r="AE1041">
        <v>0</v>
      </c>
      <c r="AF1041">
        <v>0</v>
      </c>
      <c r="AG1041">
        <v>0</v>
      </c>
      <c r="AH1041">
        <v>22</v>
      </c>
      <c r="AI1041">
        <v>0</v>
      </c>
      <c r="AJ1041">
        <v>13</v>
      </c>
      <c r="AK1041">
        <v>16</v>
      </c>
      <c r="AL1041">
        <v>0</v>
      </c>
      <c r="AM1041">
        <v>0</v>
      </c>
      <c r="AN1041">
        <v>7</v>
      </c>
      <c r="AO1041">
        <v>198</v>
      </c>
      <c r="AP1041">
        <v>219</v>
      </c>
      <c r="AQ1041">
        <v>99</v>
      </c>
      <c r="AR1041">
        <v>0</v>
      </c>
      <c r="AS1041">
        <v>0</v>
      </c>
      <c r="AT1041">
        <v>0</v>
      </c>
      <c r="AU1041">
        <v>0</v>
      </c>
      <c r="AV1041">
        <v>14</v>
      </c>
      <c r="AW1041">
        <v>0</v>
      </c>
      <c r="AX1041">
        <v>0</v>
      </c>
      <c r="AY1041">
        <v>0</v>
      </c>
      <c r="AZ1041">
        <v>0</v>
      </c>
      <c r="BA1041">
        <v>0</v>
      </c>
      <c r="BB1041">
        <v>0</v>
      </c>
      <c r="BC1041">
        <v>0</v>
      </c>
      <c r="BD1041">
        <v>75</v>
      </c>
      <c r="BE1041">
        <v>0</v>
      </c>
      <c r="BF1041">
        <v>0</v>
      </c>
      <c r="BG1041">
        <v>0</v>
      </c>
      <c r="BH1041">
        <v>27</v>
      </c>
      <c r="BI1041">
        <v>0</v>
      </c>
      <c r="BJ1041">
        <v>0</v>
      </c>
      <c r="BK1041">
        <v>14</v>
      </c>
      <c r="BL1041">
        <v>0</v>
      </c>
      <c r="BM1041">
        <v>0</v>
      </c>
      <c r="BN1041">
        <v>55</v>
      </c>
      <c r="BO1041">
        <v>370</v>
      </c>
      <c r="BP1041">
        <v>96</v>
      </c>
      <c r="BQ1041">
        <v>39</v>
      </c>
      <c r="BR1041">
        <v>14</v>
      </c>
      <c r="BS1041">
        <v>62</v>
      </c>
      <c r="BT1041">
        <v>21</v>
      </c>
      <c r="BU1041">
        <v>0</v>
      </c>
      <c r="BV1041">
        <v>0</v>
      </c>
      <c r="BW1041">
        <v>0</v>
      </c>
      <c r="BX1041">
        <v>0</v>
      </c>
      <c r="BY1041">
        <v>2766</v>
      </c>
    </row>
    <row r="1042" spans="1:77" hidden="1" x14ac:dyDescent="0.25">
      <c r="A1042" t="str">
        <f t="shared" si="32"/>
        <v>201462 Erdőgazdálkodási, vadgazdálkodási és halászati foglalkozásokI5 Szakközépiskola</v>
      </c>
      <c r="B1042" t="str">
        <f t="shared" si="33"/>
        <v>201462 Erdőgazdálkodási, vadgazdálkodási és halászati foglalkozásokI5 Szakközépiskola</v>
      </c>
      <c r="C1042">
        <v>3342</v>
      </c>
      <c r="D1042" t="s">
        <v>168</v>
      </c>
      <c r="E1042" t="s">
        <v>169</v>
      </c>
      <c r="F1042" s="4" t="s">
        <v>172</v>
      </c>
      <c r="G1042">
        <v>0</v>
      </c>
      <c r="H1042" t="s">
        <v>161</v>
      </c>
      <c r="I1042">
        <v>640</v>
      </c>
      <c r="J1042">
        <v>29</v>
      </c>
      <c r="K1042" t="s">
        <v>98</v>
      </c>
      <c r="L1042" t="s">
        <v>134</v>
      </c>
      <c r="M1042">
        <v>27</v>
      </c>
      <c r="N1042">
        <v>294</v>
      </c>
      <c r="O1042">
        <v>66</v>
      </c>
      <c r="P1042">
        <v>0</v>
      </c>
      <c r="Q1042">
        <v>23</v>
      </c>
      <c r="R1042">
        <v>0</v>
      </c>
      <c r="S1042">
        <v>0</v>
      </c>
      <c r="T1042">
        <v>0</v>
      </c>
      <c r="U1042">
        <v>0</v>
      </c>
      <c r="V1042">
        <v>0</v>
      </c>
      <c r="W1042">
        <v>0</v>
      </c>
      <c r="X1042">
        <v>0</v>
      </c>
      <c r="Y1042">
        <v>0</v>
      </c>
      <c r="Z1042">
        <v>0</v>
      </c>
      <c r="AA1042">
        <v>0</v>
      </c>
      <c r="AB1042">
        <v>0</v>
      </c>
      <c r="AC1042">
        <v>0</v>
      </c>
      <c r="AD1042">
        <v>0</v>
      </c>
      <c r="AE1042">
        <v>0</v>
      </c>
      <c r="AF1042">
        <v>0</v>
      </c>
      <c r="AG1042">
        <v>0</v>
      </c>
      <c r="AH1042">
        <v>0</v>
      </c>
      <c r="AI1042">
        <v>0</v>
      </c>
      <c r="AJ1042">
        <v>0</v>
      </c>
      <c r="AK1042">
        <v>0</v>
      </c>
      <c r="AL1042">
        <v>18</v>
      </c>
      <c r="AM1042">
        <v>0</v>
      </c>
      <c r="AN1042">
        <v>0</v>
      </c>
      <c r="AO1042">
        <v>0</v>
      </c>
      <c r="AP1042">
        <v>77</v>
      </c>
      <c r="AQ1042">
        <v>0</v>
      </c>
      <c r="AR1042">
        <v>0</v>
      </c>
      <c r="AS1042">
        <v>0</v>
      </c>
      <c r="AT1042">
        <v>0</v>
      </c>
      <c r="AU1042">
        <v>0</v>
      </c>
      <c r="AV1042">
        <v>0</v>
      </c>
      <c r="AW1042">
        <v>0</v>
      </c>
      <c r="AX1042">
        <v>0</v>
      </c>
      <c r="AY1042">
        <v>0</v>
      </c>
      <c r="AZ1042">
        <v>0</v>
      </c>
      <c r="BA1042">
        <v>0</v>
      </c>
      <c r="BB1042">
        <v>0</v>
      </c>
      <c r="BC1042">
        <v>0</v>
      </c>
      <c r="BD1042">
        <v>0</v>
      </c>
      <c r="BE1042">
        <v>0</v>
      </c>
      <c r="BF1042">
        <v>0</v>
      </c>
      <c r="BG1042">
        <v>0</v>
      </c>
      <c r="BH1042">
        <v>2</v>
      </c>
      <c r="BI1042">
        <v>0</v>
      </c>
      <c r="BJ1042">
        <v>0</v>
      </c>
      <c r="BK1042">
        <v>58</v>
      </c>
      <c r="BL1042">
        <v>0</v>
      </c>
      <c r="BM1042">
        <v>0</v>
      </c>
      <c r="BN1042">
        <v>150</v>
      </c>
      <c r="BO1042">
        <v>16</v>
      </c>
      <c r="BP1042">
        <v>5</v>
      </c>
      <c r="BQ1042">
        <v>0</v>
      </c>
      <c r="BR1042">
        <v>0</v>
      </c>
      <c r="BS1042">
        <v>0</v>
      </c>
      <c r="BT1042">
        <v>0</v>
      </c>
      <c r="BU1042">
        <v>0</v>
      </c>
      <c r="BV1042">
        <v>0</v>
      </c>
      <c r="BW1042">
        <v>0</v>
      </c>
      <c r="BX1042">
        <v>0</v>
      </c>
      <c r="BY1042">
        <v>736</v>
      </c>
    </row>
    <row r="1043" spans="1:77" hidden="1" x14ac:dyDescent="0.25">
      <c r="A1043" t="str">
        <f t="shared" si="32"/>
        <v>201471 Élelmiszer-ipari foglalkozásokI5 Szakközépiskola</v>
      </c>
      <c r="B1043" t="str">
        <f t="shared" si="33"/>
        <v>201471 Élelmiszer-ipari foglalkozásokI5 Szakközépiskola</v>
      </c>
      <c r="C1043">
        <v>3343</v>
      </c>
      <c r="D1043" t="s">
        <v>168</v>
      </c>
      <c r="E1043" t="s">
        <v>169</v>
      </c>
      <c r="F1043" s="4" t="s">
        <v>172</v>
      </c>
      <c r="G1043">
        <v>0</v>
      </c>
      <c r="H1043" t="s">
        <v>161</v>
      </c>
      <c r="I1043">
        <v>641</v>
      </c>
      <c r="J1043">
        <v>30</v>
      </c>
      <c r="K1043" t="s">
        <v>99</v>
      </c>
      <c r="L1043" t="s">
        <v>135</v>
      </c>
      <c r="M1043">
        <v>32</v>
      </c>
      <c r="N1043">
        <v>0</v>
      </c>
      <c r="O1043">
        <v>0</v>
      </c>
      <c r="P1043">
        <v>0</v>
      </c>
      <c r="Q1043">
        <v>1568</v>
      </c>
      <c r="R1043">
        <v>8</v>
      </c>
      <c r="S1043">
        <v>0</v>
      </c>
      <c r="T1043">
        <v>0</v>
      </c>
      <c r="U1043">
        <v>0</v>
      </c>
      <c r="V1043">
        <v>0</v>
      </c>
      <c r="W1043">
        <v>0</v>
      </c>
      <c r="X1043">
        <v>0</v>
      </c>
      <c r="Y1043">
        <v>0</v>
      </c>
      <c r="Z1043">
        <v>0</v>
      </c>
      <c r="AA1043">
        <v>0</v>
      </c>
      <c r="AB1043">
        <v>0</v>
      </c>
      <c r="AC1043">
        <v>0</v>
      </c>
      <c r="AD1043">
        <v>0</v>
      </c>
      <c r="AE1043">
        <v>0</v>
      </c>
      <c r="AF1043">
        <v>0</v>
      </c>
      <c r="AG1043">
        <v>0</v>
      </c>
      <c r="AH1043">
        <v>0</v>
      </c>
      <c r="AI1043">
        <v>0</v>
      </c>
      <c r="AJ1043">
        <v>0</v>
      </c>
      <c r="AK1043">
        <v>0</v>
      </c>
      <c r="AL1043">
        <v>0</v>
      </c>
      <c r="AM1043">
        <v>0</v>
      </c>
      <c r="AN1043">
        <v>0</v>
      </c>
      <c r="AO1043">
        <v>115</v>
      </c>
      <c r="AP1043">
        <v>537</v>
      </c>
      <c r="AQ1043">
        <v>40</v>
      </c>
      <c r="AR1043">
        <v>0</v>
      </c>
      <c r="AS1043">
        <v>0</v>
      </c>
      <c r="AT1043">
        <v>0</v>
      </c>
      <c r="AU1043">
        <v>0</v>
      </c>
      <c r="AV1043">
        <v>196</v>
      </c>
      <c r="AW1043">
        <v>0</v>
      </c>
      <c r="AX1043">
        <v>0</v>
      </c>
      <c r="AY1043">
        <v>0</v>
      </c>
      <c r="AZ1043">
        <v>0</v>
      </c>
      <c r="BA1043">
        <v>0</v>
      </c>
      <c r="BB1043">
        <v>0</v>
      </c>
      <c r="BC1043">
        <v>0</v>
      </c>
      <c r="BD1043">
        <v>64</v>
      </c>
      <c r="BE1043">
        <v>0</v>
      </c>
      <c r="BF1043">
        <v>0</v>
      </c>
      <c r="BG1043">
        <v>0</v>
      </c>
      <c r="BH1043">
        <v>0</v>
      </c>
      <c r="BI1043">
        <v>0</v>
      </c>
      <c r="BJ1043">
        <v>0</v>
      </c>
      <c r="BK1043">
        <v>0</v>
      </c>
      <c r="BL1043">
        <v>59</v>
      </c>
      <c r="BM1043">
        <v>0</v>
      </c>
      <c r="BN1043">
        <v>0</v>
      </c>
      <c r="BO1043">
        <v>12</v>
      </c>
      <c r="BP1043">
        <v>4</v>
      </c>
      <c r="BQ1043">
        <v>1</v>
      </c>
      <c r="BR1043">
        <v>0</v>
      </c>
      <c r="BS1043">
        <v>0</v>
      </c>
      <c r="BT1043">
        <v>0</v>
      </c>
      <c r="BU1043">
        <v>0</v>
      </c>
      <c r="BV1043">
        <v>0</v>
      </c>
      <c r="BW1043">
        <v>0</v>
      </c>
      <c r="BX1043">
        <v>0</v>
      </c>
      <c r="BY1043">
        <v>2636</v>
      </c>
    </row>
    <row r="1044" spans="1:77" hidden="1" x14ac:dyDescent="0.25">
      <c r="A1044" t="str">
        <f t="shared" si="32"/>
        <v>201472 Könnyűipari foglalkozásokI5 Szakközépiskola</v>
      </c>
      <c r="B1044" t="str">
        <f t="shared" si="33"/>
        <v>201472 Könnyűipari foglalkozásokI5 Szakközépiskola</v>
      </c>
      <c r="C1044">
        <v>3344</v>
      </c>
      <c r="D1044" t="s">
        <v>168</v>
      </c>
      <c r="E1044" t="s">
        <v>169</v>
      </c>
      <c r="F1044" s="4" t="s">
        <v>172</v>
      </c>
      <c r="G1044">
        <v>0</v>
      </c>
      <c r="H1044" t="s">
        <v>161</v>
      </c>
      <c r="I1044">
        <v>642</v>
      </c>
      <c r="J1044">
        <v>31</v>
      </c>
      <c r="K1044" t="s">
        <v>100</v>
      </c>
      <c r="L1044" t="s">
        <v>136</v>
      </c>
      <c r="M1044">
        <v>2</v>
      </c>
      <c r="N1044">
        <v>0</v>
      </c>
      <c r="O1044">
        <v>0</v>
      </c>
      <c r="P1044">
        <v>0</v>
      </c>
      <c r="Q1044">
        <v>43</v>
      </c>
      <c r="R1044">
        <v>1286</v>
      </c>
      <c r="S1044">
        <v>182</v>
      </c>
      <c r="T1044">
        <v>533</v>
      </c>
      <c r="U1044">
        <v>1844</v>
      </c>
      <c r="V1044">
        <v>0</v>
      </c>
      <c r="W1044">
        <v>0</v>
      </c>
      <c r="X1044">
        <v>27</v>
      </c>
      <c r="Y1044">
        <v>110</v>
      </c>
      <c r="Z1044">
        <v>0</v>
      </c>
      <c r="AA1044">
        <v>0</v>
      </c>
      <c r="AB1044">
        <v>138</v>
      </c>
      <c r="AC1044">
        <v>0</v>
      </c>
      <c r="AD1044">
        <v>0</v>
      </c>
      <c r="AE1044">
        <v>0</v>
      </c>
      <c r="AF1044">
        <v>13</v>
      </c>
      <c r="AG1044">
        <v>0</v>
      </c>
      <c r="AH1044">
        <v>880</v>
      </c>
      <c r="AI1044">
        <v>0</v>
      </c>
      <c r="AJ1044">
        <v>1</v>
      </c>
      <c r="AK1044">
        <v>0</v>
      </c>
      <c r="AL1044">
        <v>1</v>
      </c>
      <c r="AM1044">
        <v>229</v>
      </c>
      <c r="AN1044">
        <v>6</v>
      </c>
      <c r="AO1044">
        <v>145</v>
      </c>
      <c r="AP1044">
        <v>320</v>
      </c>
      <c r="AQ1044">
        <v>33</v>
      </c>
      <c r="AR1044">
        <v>7</v>
      </c>
      <c r="AS1044">
        <v>0</v>
      </c>
      <c r="AT1044">
        <v>0</v>
      </c>
      <c r="AU1044">
        <v>0</v>
      </c>
      <c r="AV1044">
        <v>0</v>
      </c>
      <c r="AW1044">
        <v>79</v>
      </c>
      <c r="AX1044">
        <v>0</v>
      </c>
      <c r="AY1044">
        <v>0</v>
      </c>
      <c r="AZ1044">
        <v>19</v>
      </c>
      <c r="BA1044">
        <v>0</v>
      </c>
      <c r="BB1044">
        <v>0</v>
      </c>
      <c r="BC1044">
        <v>0</v>
      </c>
      <c r="BD1044">
        <v>69</v>
      </c>
      <c r="BE1044">
        <v>0</v>
      </c>
      <c r="BF1044">
        <v>13</v>
      </c>
      <c r="BG1044">
        <v>1</v>
      </c>
      <c r="BH1044">
        <v>0</v>
      </c>
      <c r="BI1044">
        <v>124</v>
      </c>
      <c r="BJ1044">
        <v>0</v>
      </c>
      <c r="BK1044">
        <v>75</v>
      </c>
      <c r="BL1044">
        <v>17</v>
      </c>
      <c r="BM1044">
        <v>0</v>
      </c>
      <c r="BN1044">
        <v>0</v>
      </c>
      <c r="BO1044">
        <v>110</v>
      </c>
      <c r="BP1044">
        <v>25</v>
      </c>
      <c r="BQ1044">
        <v>26</v>
      </c>
      <c r="BR1044">
        <v>49</v>
      </c>
      <c r="BS1044">
        <v>48</v>
      </c>
      <c r="BT1044">
        <v>3</v>
      </c>
      <c r="BU1044">
        <v>0</v>
      </c>
      <c r="BV1044">
        <v>196</v>
      </c>
      <c r="BW1044">
        <v>12</v>
      </c>
      <c r="BX1044">
        <v>0</v>
      </c>
      <c r="BY1044">
        <v>6666</v>
      </c>
    </row>
    <row r="1045" spans="1:77" hidden="1" x14ac:dyDescent="0.25">
      <c r="A1045" t="str">
        <f t="shared" si="32"/>
        <v>201473 Fém- és villamosipari foglalkozásokI5 Szakközépiskola</v>
      </c>
      <c r="B1045" t="str">
        <f t="shared" si="33"/>
        <v>201473 Fém- és villamosipari foglalkozásokI5 Szakközépiskola</v>
      </c>
      <c r="C1045">
        <v>3345</v>
      </c>
      <c r="D1045" t="s">
        <v>168</v>
      </c>
      <c r="E1045" t="s">
        <v>169</v>
      </c>
      <c r="F1045" s="4" t="s">
        <v>172</v>
      </c>
      <c r="G1045">
        <v>0</v>
      </c>
      <c r="H1045" t="s">
        <v>161</v>
      </c>
      <c r="I1045">
        <v>643</v>
      </c>
      <c r="J1045">
        <v>32</v>
      </c>
      <c r="K1045" t="s">
        <v>101</v>
      </c>
      <c r="L1045" t="s">
        <v>137</v>
      </c>
      <c r="M1045">
        <v>583</v>
      </c>
      <c r="N1045">
        <v>131</v>
      </c>
      <c r="O1045">
        <v>0</v>
      </c>
      <c r="P1045">
        <v>77</v>
      </c>
      <c r="Q1045">
        <v>474</v>
      </c>
      <c r="R1045">
        <v>251</v>
      </c>
      <c r="S1045">
        <v>17</v>
      </c>
      <c r="T1045">
        <v>41</v>
      </c>
      <c r="U1045">
        <v>91</v>
      </c>
      <c r="V1045">
        <v>15</v>
      </c>
      <c r="W1045">
        <v>222</v>
      </c>
      <c r="X1045">
        <v>319</v>
      </c>
      <c r="Y1045">
        <v>549</v>
      </c>
      <c r="Z1045">
        <v>165</v>
      </c>
      <c r="AA1045">
        <v>671</v>
      </c>
      <c r="AB1045">
        <v>3199</v>
      </c>
      <c r="AC1045">
        <v>1257</v>
      </c>
      <c r="AD1045">
        <v>1224</v>
      </c>
      <c r="AE1045">
        <v>1989</v>
      </c>
      <c r="AF1045">
        <v>1495</v>
      </c>
      <c r="AG1045">
        <v>530</v>
      </c>
      <c r="AH1045">
        <v>343</v>
      </c>
      <c r="AI1045">
        <v>1163</v>
      </c>
      <c r="AJ1045">
        <v>686</v>
      </c>
      <c r="AK1045">
        <v>99</v>
      </c>
      <c r="AL1045">
        <v>146</v>
      </c>
      <c r="AM1045">
        <v>1453</v>
      </c>
      <c r="AN1045">
        <v>5027</v>
      </c>
      <c r="AO1045">
        <v>908</v>
      </c>
      <c r="AP1045">
        <v>389</v>
      </c>
      <c r="AQ1045">
        <v>931</v>
      </c>
      <c r="AR1045">
        <v>58</v>
      </c>
      <c r="AS1045">
        <v>65</v>
      </c>
      <c r="AT1045">
        <v>208</v>
      </c>
      <c r="AU1045">
        <v>0</v>
      </c>
      <c r="AV1045">
        <v>176</v>
      </c>
      <c r="AW1045">
        <v>0</v>
      </c>
      <c r="AX1045">
        <v>59</v>
      </c>
      <c r="AY1045">
        <v>684</v>
      </c>
      <c r="AZ1045">
        <v>300</v>
      </c>
      <c r="BA1045">
        <v>73</v>
      </c>
      <c r="BB1045">
        <v>0</v>
      </c>
      <c r="BC1045">
        <v>27</v>
      </c>
      <c r="BD1045">
        <v>455</v>
      </c>
      <c r="BE1045">
        <v>0</v>
      </c>
      <c r="BF1045">
        <v>50</v>
      </c>
      <c r="BG1045">
        <v>306</v>
      </c>
      <c r="BH1045">
        <v>60</v>
      </c>
      <c r="BI1045">
        <v>36</v>
      </c>
      <c r="BJ1045">
        <v>43</v>
      </c>
      <c r="BK1045">
        <v>14</v>
      </c>
      <c r="BL1045">
        <v>704</v>
      </c>
      <c r="BM1045">
        <v>22</v>
      </c>
      <c r="BN1045">
        <v>544</v>
      </c>
      <c r="BO1045">
        <v>523</v>
      </c>
      <c r="BP1045">
        <v>119</v>
      </c>
      <c r="BQ1045">
        <v>135</v>
      </c>
      <c r="BR1045">
        <v>47</v>
      </c>
      <c r="BS1045">
        <v>15</v>
      </c>
      <c r="BT1045">
        <v>50</v>
      </c>
      <c r="BU1045">
        <v>99</v>
      </c>
      <c r="BV1045">
        <v>599</v>
      </c>
      <c r="BW1045">
        <v>45</v>
      </c>
      <c r="BX1045">
        <v>0</v>
      </c>
      <c r="BY1045">
        <v>29961</v>
      </c>
    </row>
    <row r="1046" spans="1:77" hidden="1" x14ac:dyDescent="0.25">
      <c r="A1046" t="str">
        <f t="shared" si="32"/>
        <v>201474 Kézműipari foglalkozásokI5 Szakközépiskola</v>
      </c>
      <c r="B1046" t="str">
        <f t="shared" si="33"/>
        <v>201474 Kézműipari foglalkozásokI5 Szakközépiskola</v>
      </c>
      <c r="C1046">
        <v>3346</v>
      </c>
      <c r="D1046" t="s">
        <v>168</v>
      </c>
      <c r="E1046" t="s">
        <v>169</v>
      </c>
      <c r="F1046" s="4" t="s">
        <v>172</v>
      </c>
      <c r="G1046">
        <v>0</v>
      </c>
      <c r="H1046" t="s">
        <v>161</v>
      </c>
      <c r="I1046">
        <v>644</v>
      </c>
      <c r="J1046">
        <v>33</v>
      </c>
      <c r="K1046" t="s">
        <v>102</v>
      </c>
      <c r="L1046" t="s">
        <v>138</v>
      </c>
      <c r="M1046">
        <v>0</v>
      </c>
      <c r="N1046">
        <v>0</v>
      </c>
      <c r="O1046">
        <v>0</v>
      </c>
      <c r="P1046">
        <v>0</v>
      </c>
      <c r="Q1046">
        <v>47</v>
      </c>
      <c r="R1046">
        <v>16</v>
      </c>
      <c r="S1046">
        <v>0</v>
      </c>
      <c r="T1046">
        <v>0</v>
      </c>
      <c r="U1046">
        <v>0</v>
      </c>
      <c r="V1046">
        <v>0</v>
      </c>
      <c r="W1046">
        <v>0</v>
      </c>
      <c r="X1046">
        <v>14</v>
      </c>
      <c r="Y1046">
        <v>0</v>
      </c>
      <c r="Z1046">
        <v>204</v>
      </c>
      <c r="AA1046">
        <v>0</v>
      </c>
      <c r="AB1046">
        <v>31</v>
      </c>
      <c r="AC1046">
        <v>129</v>
      </c>
      <c r="AD1046">
        <v>0</v>
      </c>
      <c r="AE1046">
        <v>13</v>
      </c>
      <c r="AF1046">
        <v>24</v>
      </c>
      <c r="AG1046">
        <v>36</v>
      </c>
      <c r="AH1046">
        <v>75</v>
      </c>
      <c r="AI1046">
        <v>18</v>
      </c>
      <c r="AJ1046">
        <v>0</v>
      </c>
      <c r="AK1046">
        <v>0</v>
      </c>
      <c r="AL1046">
        <v>0</v>
      </c>
      <c r="AM1046">
        <v>1</v>
      </c>
      <c r="AN1046">
        <v>0</v>
      </c>
      <c r="AO1046">
        <v>6</v>
      </c>
      <c r="AP1046">
        <v>146</v>
      </c>
      <c r="AQ1046">
        <v>0</v>
      </c>
      <c r="AR1046">
        <v>0</v>
      </c>
      <c r="AS1046">
        <v>0</v>
      </c>
      <c r="AT1046">
        <v>0</v>
      </c>
      <c r="AU1046">
        <v>0</v>
      </c>
      <c r="AV1046">
        <v>0</v>
      </c>
      <c r="AW1046">
        <v>0</v>
      </c>
      <c r="AX1046">
        <v>0</v>
      </c>
      <c r="AY1046">
        <v>0</v>
      </c>
      <c r="AZ1046">
        <v>0</v>
      </c>
      <c r="BA1046">
        <v>0</v>
      </c>
      <c r="BB1046">
        <v>0</v>
      </c>
      <c r="BC1046">
        <v>46</v>
      </c>
      <c r="BD1046">
        <v>37</v>
      </c>
      <c r="BE1046">
        <v>0</v>
      </c>
      <c r="BF1046">
        <v>0</v>
      </c>
      <c r="BG1046">
        <v>19</v>
      </c>
      <c r="BH1046">
        <v>17</v>
      </c>
      <c r="BI1046">
        <v>0</v>
      </c>
      <c r="BJ1046">
        <v>0</v>
      </c>
      <c r="BK1046">
        <v>23</v>
      </c>
      <c r="BL1046">
        <v>15</v>
      </c>
      <c r="BM1046">
        <v>0</v>
      </c>
      <c r="BN1046">
        <v>4</v>
      </c>
      <c r="BO1046">
        <v>30</v>
      </c>
      <c r="BP1046">
        <v>4</v>
      </c>
      <c r="BQ1046">
        <v>16</v>
      </c>
      <c r="BR1046">
        <v>14</v>
      </c>
      <c r="BS1046">
        <v>0</v>
      </c>
      <c r="BT1046">
        <v>0</v>
      </c>
      <c r="BU1046">
        <v>2</v>
      </c>
      <c r="BV1046">
        <v>72</v>
      </c>
      <c r="BW1046">
        <v>0</v>
      </c>
      <c r="BX1046">
        <v>0</v>
      </c>
      <c r="BY1046">
        <v>1059</v>
      </c>
    </row>
    <row r="1047" spans="1:77" hidden="1" x14ac:dyDescent="0.25">
      <c r="A1047" t="str">
        <f t="shared" si="32"/>
        <v>201475 Építőipari foglalkozásokI5 Szakközépiskola</v>
      </c>
      <c r="B1047" t="str">
        <f t="shared" si="33"/>
        <v>201475 Építőipari foglalkozásokI5 Szakközépiskola</v>
      </c>
      <c r="C1047">
        <v>3347</v>
      </c>
      <c r="D1047" t="s">
        <v>168</v>
      </c>
      <c r="E1047" t="s">
        <v>169</v>
      </c>
      <c r="F1047" s="4" t="s">
        <v>172</v>
      </c>
      <c r="G1047">
        <v>0</v>
      </c>
      <c r="H1047" t="s">
        <v>161</v>
      </c>
      <c r="I1047">
        <v>645</v>
      </c>
      <c r="J1047">
        <v>34</v>
      </c>
      <c r="K1047" t="s">
        <v>103</v>
      </c>
      <c r="L1047" t="s">
        <v>139</v>
      </c>
      <c r="M1047">
        <v>168</v>
      </c>
      <c r="N1047">
        <v>0</v>
      </c>
      <c r="O1047">
        <v>0</v>
      </c>
      <c r="P1047">
        <v>24</v>
      </c>
      <c r="Q1047">
        <v>110</v>
      </c>
      <c r="R1047">
        <v>10</v>
      </c>
      <c r="S1047">
        <v>63</v>
      </c>
      <c r="T1047">
        <v>27</v>
      </c>
      <c r="U1047">
        <v>0</v>
      </c>
      <c r="V1047">
        <v>16</v>
      </c>
      <c r="W1047">
        <v>0</v>
      </c>
      <c r="X1047">
        <v>42</v>
      </c>
      <c r="Y1047">
        <v>72</v>
      </c>
      <c r="Z1047">
        <v>185</v>
      </c>
      <c r="AA1047">
        <v>91</v>
      </c>
      <c r="AB1047">
        <v>115</v>
      </c>
      <c r="AC1047">
        <v>16</v>
      </c>
      <c r="AD1047">
        <v>177</v>
      </c>
      <c r="AE1047">
        <v>202</v>
      </c>
      <c r="AF1047">
        <v>39</v>
      </c>
      <c r="AG1047">
        <v>15</v>
      </c>
      <c r="AH1047">
        <v>50</v>
      </c>
      <c r="AI1047">
        <v>197</v>
      </c>
      <c r="AJ1047">
        <v>325</v>
      </c>
      <c r="AK1047">
        <v>386</v>
      </c>
      <c r="AL1047">
        <v>35</v>
      </c>
      <c r="AM1047">
        <v>4353</v>
      </c>
      <c r="AN1047">
        <v>66</v>
      </c>
      <c r="AO1047">
        <v>564</v>
      </c>
      <c r="AP1047">
        <v>26</v>
      </c>
      <c r="AQ1047">
        <v>17</v>
      </c>
      <c r="AR1047">
        <v>8</v>
      </c>
      <c r="AS1047">
        <v>0</v>
      </c>
      <c r="AT1047">
        <v>80</v>
      </c>
      <c r="AU1047">
        <v>0</v>
      </c>
      <c r="AV1047">
        <v>110</v>
      </c>
      <c r="AW1047">
        <v>0</v>
      </c>
      <c r="AX1047">
        <v>13</v>
      </c>
      <c r="AY1047">
        <v>44</v>
      </c>
      <c r="AZ1047">
        <v>0</v>
      </c>
      <c r="BA1047">
        <v>0</v>
      </c>
      <c r="BB1047">
        <v>0</v>
      </c>
      <c r="BC1047">
        <v>0</v>
      </c>
      <c r="BD1047">
        <v>711</v>
      </c>
      <c r="BE1047">
        <v>0</v>
      </c>
      <c r="BF1047">
        <v>0</v>
      </c>
      <c r="BG1047">
        <v>183</v>
      </c>
      <c r="BH1047">
        <v>9</v>
      </c>
      <c r="BI1047">
        <v>0</v>
      </c>
      <c r="BJ1047">
        <v>0</v>
      </c>
      <c r="BK1047">
        <v>0</v>
      </c>
      <c r="BL1047">
        <v>35</v>
      </c>
      <c r="BM1047">
        <v>0</v>
      </c>
      <c r="BN1047">
        <v>247</v>
      </c>
      <c r="BO1047">
        <v>429</v>
      </c>
      <c r="BP1047">
        <v>210</v>
      </c>
      <c r="BQ1047">
        <v>115</v>
      </c>
      <c r="BR1047">
        <v>63</v>
      </c>
      <c r="BS1047">
        <v>33</v>
      </c>
      <c r="BT1047">
        <v>26</v>
      </c>
      <c r="BU1047">
        <v>0</v>
      </c>
      <c r="BV1047">
        <v>23</v>
      </c>
      <c r="BW1047">
        <v>26</v>
      </c>
      <c r="BX1047">
        <v>0</v>
      </c>
      <c r="BY1047">
        <v>9756</v>
      </c>
    </row>
    <row r="1048" spans="1:77" hidden="1" x14ac:dyDescent="0.25">
      <c r="A1048" t="str">
        <f t="shared" si="32"/>
        <v>201479 Egyéb ipari és építőipari foglalkozásokI5 Szakközépiskola</v>
      </c>
      <c r="B1048" t="str">
        <f t="shared" si="33"/>
        <v>201479 Egyéb ipari és építőipari foglalkozásokI5 Szakközépiskola</v>
      </c>
      <c r="C1048">
        <v>3348</v>
      </c>
      <c r="D1048" t="s">
        <v>168</v>
      </c>
      <c r="E1048" t="s">
        <v>169</v>
      </c>
      <c r="F1048" s="4" t="s">
        <v>172</v>
      </c>
      <c r="G1048">
        <v>0</v>
      </c>
      <c r="H1048" t="s">
        <v>161</v>
      </c>
      <c r="I1048">
        <v>646</v>
      </c>
      <c r="J1048">
        <v>35</v>
      </c>
      <c r="K1048" t="s">
        <v>140</v>
      </c>
      <c r="L1048" t="s">
        <v>141</v>
      </c>
      <c r="M1048">
        <v>0</v>
      </c>
      <c r="N1048">
        <v>0</v>
      </c>
      <c r="O1048">
        <v>0</v>
      </c>
      <c r="P1048">
        <v>39</v>
      </c>
      <c r="Q1048">
        <v>0</v>
      </c>
      <c r="R1048">
        <v>94</v>
      </c>
      <c r="S1048">
        <v>0</v>
      </c>
      <c r="T1048">
        <v>0</v>
      </c>
      <c r="U1048">
        <v>1</v>
      </c>
      <c r="V1048">
        <v>122</v>
      </c>
      <c r="W1048">
        <v>14</v>
      </c>
      <c r="X1048">
        <v>87</v>
      </c>
      <c r="Y1048">
        <v>62</v>
      </c>
      <c r="Z1048">
        <v>43</v>
      </c>
      <c r="AA1048">
        <v>152</v>
      </c>
      <c r="AB1048">
        <v>132</v>
      </c>
      <c r="AC1048">
        <v>263</v>
      </c>
      <c r="AD1048">
        <v>268</v>
      </c>
      <c r="AE1048">
        <v>159</v>
      </c>
      <c r="AF1048">
        <v>172</v>
      </c>
      <c r="AG1048">
        <v>0</v>
      </c>
      <c r="AH1048">
        <v>23</v>
      </c>
      <c r="AI1048">
        <v>0</v>
      </c>
      <c r="AJ1048">
        <v>73</v>
      </c>
      <c r="AK1048">
        <v>66</v>
      </c>
      <c r="AL1048">
        <v>0</v>
      </c>
      <c r="AM1048">
        <v>160</v>
      </c>
      <c r="AN1048">
        <v>66</v>
      </c>
      <c r="AO1048">
        <v>48</v>
      </c>
      <c r="AP1048">
        <v>6</v>
      </c>
      <c r="AQ1048">
        <v>10</v>
      </c>
      <c r="AR1048">
        <v>0</v>
      </c>
      <c r="AS1048">
        <v>0</v>
      </c>
      <c r="AT1048">
        <v>574</v>
      </c>
      <c r="AU1048">
        <v>0</v>
      </c>
      <c r="AV1048">
        <v>1</v>
      </c>
      <c r="AW1048">
        <v>0</v>
      </c>
      <c r="AX1048">
        <v>0</v>
      </c>
      <c r="AY1048">
        <v>0</v>
      </c>
      <c r="AZ1048">
        <v>0</v>
      </c>
      <c r="BA1048">
        <v>0</v>
      </c>
      <c r="BB1048">
        <v>0</v>
      </c>
      <c r="BC1048">
        <v>0</v>
      </c>
      <c r="BD1048">
        <v>13</v>
      </c>
      <c r="BE1048">
        <v>0</v>
      </c>
      <c r="BF1048">
        <v>0</v>
      </c>
      <c r="BG1048">
        <v>0</v>
      </c>
      <c r="BH1048">
        <v>1</v>
      </c>
      <c r="BI1048">
        <v>0</v>
      </c>
      <c r="BJ1048">
        <v>85</v>
      </c>
      <c r="BK1048">
        <v>0</v>
      </c>
      <c r="BL1048">
        <v>49</v>
      </c>
      <c r="BM1048">
        <v>0</v>
      </c>
      <c r="BN1048">
        <v>171</v>
      </c>
      <c r="BO1048">
        <v>176</v>
      </c>
      <c r="BP1048">
        <v>8</v>
      </c>
      <c r="BQ1048">
        <v>8</v>
      </c>
      <c r="BR1048">
        <v>2</v>
      </c>
      <c r="BS1048">
        <v>4</v>
      </c>
      <c r="BT1048">
        <v>0</v>
      </c>
      <c r="BU1048">
        <v>0</v>
      </c>
      <c r="BV1048">
        <v>0</v>
      </c>
      <c r="BW1048">
        <v>18</v>
      </c>
      <c r="BX1048">
        <v>0</v>
      </c>
      <c r="BY1048">
        <v>3170</v>
      </c>
    </row>
    <row r="1049" spans="1:77" hidden="1" x14ac:dyDescent="0.25">
      <c r="A1049" t="str">
        <f t="shared" si="32"/>
        <v>201481 Feldolgozóipari gépek kezelőiI5 Szakközépiskola</v>
      </c>
      <c r="B1049" t="str">
        <f t="shared" si="33"/>
        <v>201481 Feldolgozóipari gépek kezelőiI5 Szakközépiskola</v>
      </c>
      <c r="C1049">
        <v>3349</v>
      </c>
      <c r="D1049" t="s">
        <v>168</v>
      </c>
      <c r="E1049" t="s">
        <v>169</v>
      </c>
      <c r="F1049" s="4" t="s">
        <v>172</v>
      </c>
      <c r="G1049">
        <v>0</v>
      </c>
      <c r="H1049" t="s">
        <v>161</v>
      </c>
      <c r="I1049">
        <v>647</v>
      </c>
      <c r="J1049">
        <v>36</v>
      </c>
      <c r="K1049" t="s">
        <v>104</v>
      </c>
      <c r="L1049" t="s">
        <v>105</v>
      </c>
      <c r="M1049">
        <v>73</v>
      </c>
      <c r="N1049">
        <v>0</v>
      </c>
      <c r="O1049">
        <v>0</v>
      </c>
      <c r="P1049">
        <v>61</v>
      </c>
      <c r="Q1049">
        <v>976</v>
      </c>
      <c r="R1049">
        <v>1242</v>
      </c>
      <c r="S1049">
        <v>41</v>
      </c>
      <c r="T1049">
        <v>509</v>
      </c>
      <c r="U1049">
        <v>55</v>
      </c>
      <c r="V1049">
        <v>414</v>
      </c>
      <c r="W1049">
        <v>607</v>
      </c>
      <c r="X1049">
        <v>1142</v>
      </c>
      <c r="Y1049">
        <v>1526</v>
      </c>
      <c r="Z1049">
        <v>608</v>
      </c>
      <c r="AA1049">
        <v>573</v>
      </c>
      <c r="AB1049">
        <v>1297</v>
      </c>
      <c r="AC1049">
        <v>799</v>
      </c>
      <c r="AD1049">
        <v>959</v>
      </c>
      <c r="AE1049">
        <v>598</v>
      </c>
      <c r="AF1049">
        <v>1206</v>
      </c>
      <c r="AG1049">
        <v>63</v>
      </c>
      <c r="AH1049">
        <v>238</v>
      </c>
      <c r="AI1049">
        <v>47</v>
      </c>
      <c r="AJ1049">
        <v>44</v>
      </c>
      <c r="AK1049">
        <v>17</v>
      </c>
      <c r="AL1049">
        <v>27</v>
      </c>
      <c r="AM1049">
        <v>32</v>
      </c>
      <c r="AN1049">
        <v>200</v>
      </c>
      <c r="AO1049">
        <v>454</v>
      </c>
      <c r="AP1049">
        <v>90</v>
      </c>
      <c r="AQ1049">
        <v>33</v>
      </c>
      <c r="AR1049">
        <v>0</v>
      </c>
      <c r="AS1049">
        <v>0</v>
      </c>
      <c r="AT1049">
        <v>63</v>
      </c>
      <c r="AU1049">
        <v>9</v>
      </c>
      <c r="AV1049">
        <v>0</v>
      </c>
      <c r="AW1049">
        <v>0</v>
      </c>
      <c r="AX1049">
        <v>0</v>
      </c>
      <c r="AY1049">
        <v>0</v>
      </c>
      <c r="AZ1049">
        <v>0</v>
      </c>
      <c r="BA1049">
        <v>0</v>
      </c>
      <c r="BB1049">
        <v>0</v>
      </c>
      <c r="BC1049">
        <v>0</v>
      </c>
      <c r="BD1049">
        <v>0</v>
      </c>
      <c r="BE1049">
        <v>0</v>
      </c>
      <c r="BF1049">
        <v>107</v>
      </c>
      <c r="BG1049">
        <v>0</v>
      </c>
      <c r="BH1049">
        <v>16</v>
      </c>
      <c r="BI1049">
        <v>0</v>
      </c>
      <c r="BJ1049">
        <v>72</v>
      </c>
      <c r="BK1049">
        <v>7</v>
      </c>
      <c r="BL1049">
        <v>753</v>
      </c>
      <c r="BM1049">
        <v>0</v>
      </c>
      <c r="BN1049">
        <v>31</v>
      </c>
      <c r="BO1049">
        <v>3</v>
      </c>
      <c r="BP1049">
        <v>14</v>
      </c>
      <c r="BQ1049">
        <v>3</v>
      </c>
      <c r="BR1049">
        <v>1</v>
      </c>
      <c r="BS1049">
        <v>1</v>
      </c>
      <c r="BT1049">
        <v>0</v>
      </c>
      <c r="BU1049">
        <v>0</v>
      </c>
      <c r="BV1049">
        <v>0</v>
      </c>
      <c r="BW1049">
        <v>15</v>
      </c>
      <c r="BX1049">
        <v>0</v>
      </c>
      <c r="BY1049">
        <v>15026</v>
      </c>
    </row>
    <row r="1050" spans="1:77" hidden="1" x14ac:dyDescent="0.25">
      <c r="A1050" t="str">
        <f t="shared" si="32"/>
        <v>201482 ÖsszeszerelőkI5 Szakközépiskola</v>
      </c>
      <c r="B1050" t="str">
        <f t="shared" si="33"/>
        <v>201482 ÖsszeszerelőkI5 Szakközépiskola</v>
      </c>
      <c r="C1050">
        <v>3350</v>
      </c>
      <c r="D1050" t="s">
        <v>168</v>
      </c>
      <c r="E1050" t="s">
        <v>169</v>
      </c>
      <c r="F1050" s="4" t="s">
        <v>172</v>
      </c>
      <c r="G1050">
        <v>0</v>
      </c>
      <c r="H1050" t="s">
        <v>161</v>
      </c>
      <c r="I1050">
        <v>648</v>
      </c>
      <c r="J1050">
        <v>37</v>
      </c>
      <c r="K1050" t="s">
        <v>106</v>
      </c>
      <c r="L1050" t="s">
        <v>142</v>
      </c>
      <c r="M1050">
        <v>0</v>
      </c>
      <c r="N1050">
        <v>0</v>
      </c>
      <c r="O1050">
        <v>0</v>
      </c>
      <c r="P1050">
        <v>0</v>
      </c>
      <c r="Q1050">
        <v>0</v>
      </c>
      <c r="R1050">
        <v>26</v>
      </c>
      <c r="S1050">
        <v>0</v>
      </c>
      <c r="T1050">
        <v>22</v>
      </c>
      <c r="U1050">
        <v>0</v>
      </c>
      <c r="V1050">
        <v>0</v>
      </c>
      <c r="W1050">
        <v>0</v>
      </c>
      <c r="X1050">
        <v>0</v>
      </c>
      <c r="Y1050">
        <v>321</v>
      </c>
      <c r="Z1050">
        <v>108</v>
      </c>
      <c r="AA1050">
        <v>0</v>
      </c>
      <c r="AB1050">
        <v>229</v>
      </c>
      <c r="AC1050">
        <v>2330</v>
      </c>
      <c r="AD1050">
        <v>1106</v>
      </c>
      <c r="AE1050">
        <v>977</v>
      </c>
      <c r="AF1050">
        <v>2907</v>
      </c>
      <c r="AG1050">
        <v>75</v>
      </c>
      <c r="AH1050">
        <v>202</v>
      </c>
      <c r="AI1050">
        <v>0</v>
      </c>
      <c r="AJ1050">
        <v>0</v>
      </c>
      <c r="AK1050">
        <v>0</v>
      </c>
      <c r="AL1050">
        <v>0</v>
      </c>
      <c r="AM1050">
        <v>11</v>
      </c>
      <c r="AN1050">
        <v>12</v>
      </c>
      <c r="AO1050">
        <v>295</v>
      </c>
      <c r="AP1050">
        <v>0</v>
      </c>
      <c r="AQ1050">
        <v>0</v>
      </c>
      <c r="AR1050">
        <v>0</v>
      </c>
      <c r="AS1050">
        <v>0</v>
      </c>
      <c r="AT1050">
        <v>25</v>
      </c>
      <c r="AU1050">
        <v>0</v>
      </c>
      <c r="AV1050">
        <v>0</v>
      </c>
      <c r="AW1050">
        <v>0</v>
      </c>
      <c r="AX1050">
        <v>0</v>
      </c>
      <c r="AY1050">
        <v>0</v>
      </c>
      <c r="AZ1050">
        <v>0</v>
      </c>
      <c r="BA1050">
        <v>0</v>
      </c>
      <c r="BB1050">
        <v>0</v>
      </c>
      <c r="BC1050">
        <v>0</v>
      </c>
      <c r="BD1050">
        <v>0</v>
      </c>
      <c r="BE1050">
        <v>0</v>
      </c>
      <c r="BF1050">
        <v>7</v>
      </c>
      <c r="BG1050">
        <v>176</v>
      </c>
      <c r="BH1050">
        <v>0</v>
      </c>
      <c r="BI1050">
        <v>0</v>
      </c>
      <c r="BJ1050">
        <v>0</v>
      </c>
      <c r="BK1050">
        <v>0</v>
      </c>
      <c r="BL1050">
        <v>518</v>
      </c>
      <c r="BM1050">
        <v>0</v>
      </c>
      <c r="BN1050">
        <v>0</v>
      </c>
      <c r="BO1050">
        <v>0</v>
      </c>
      <c r="BP1050">
        <v>1</v>
      </c>
      <c r="BQ1050">
        <v>1</v>
      </c>
      <c r="BR1050">
        <v>0</v>
      </c>
      <c r="BS1050">
        <v>0</v>
      </c>
      <c r="BT1050">
        <v>0</v>
      </c>
      <c r="BU1050">
        <v>0</v>
      </c>
      <c r="BV1050">
        <v>0</v>
      </c>
      <c r="BW1050">
        <v>0</v>
      </c>
      <c r="BX1050">
        <v>0</v>
      </c>
      <c r="BY1050">
        <v>9349</v>
      </c>
    </row>
    <row r="1051" spans="1:77" hidden="1" x14ac:dyDescent="0.25">
      <c r="A1051" t="str">
        <f t="shared" si="32"/>
        <v>201483 Helyhez kötött gépek kezelőiI5 Szakközépiskola</v>
      </c>
      <c r="B1051" t="str">
        <f t="shared" si="33"/>
        <v>201483 Helyhez kötött gépek kezelőiI5 Szakközépiskola</v>
      </c>
      <c r="C1051">
        <v>3351</v>
      </c>
      <c r="D1051" t="s">
        <v>168</v>
      </c>
      <c r="E1051" t="s">
        <v>169</v>
      </c>
      <c r="F1051" s="4" t="s">
        <v>172</v>
      </c>
      <c r="G1051">
        <v>0</v>
      </c>
      <c r="H1051" t="s">
        <v>161</v>
      </c>
      <c r="I1051">
        <v>649</v>
      </c>
      <c r="J1051">
        <v>38</v>
      </c>
      <c r="K1051" t="s">
        <v>107</v>
      </c>
      <c r="L1051" t="s">
        <v>143</v>
      </c>
      <c r="M1051">
        <v>57</v>
      </c>
      <c r="N1051">
        <v>0</v>
      </c>
      <c r="O1051">
        <v>0</v>
      </c>
      <c r="P1051">
        <v>95</v>
      </c>
      <c r="Q1051">
        <v>303</v>
      </c>
      <c r="R1051">
        <v>0</v>
      </c>
      <c r="S1051">
        <v>0</v>
      </c>
      <c r="T1051">
        <v>46</v>
      </c>
      <c r="U1051">
        <v>13</v>
      </c>
      <c r="V1051">
        <v>197</v>
      </c>
      <c r="W1051">
        <v>156</v>
      </c>
      <c r="X1051">
        <v>150</v>
      </c>
      <c r="Y1051">
        <v>57</v>
      </c>
      <c r="Z1051">
        <v>0</v>
      </c>
      <c r="AA1051">
        <v>31</v>
      </c>
      <c r="AB1051">
        <v>64</v>
      </c>
      <c r="AC1051">
        <v>280</v>
      </c>
      <c r="AD1051">
        <v>28</v>
      </c>
      <c r="AE1051">
        <v>168</v>
      </c>
      <c r="AF1051">
        <v>36</v>
      </c>
      <c r="AG1051">
        <v>41</v>
      </c>
      <c r="AH1051">
        <v>35</v>
      </c>
      <c r="AI1051">
        <v>0</v>
      </c>
      <c r="AJ1051">
        <v>560</v>
      </c>
      <c r="AK1051">
        <v>598</v>
      </c>
      <c r="AL1051">
        <v>148</v>
      </c>
      <c r="AM1051">
        <v>176</v>
      </c>
      <c r="AN1051">
        <v>0</v>
      </c>
      <c r="AO1051">
        <v>67</v>
      </c>
      <c r="AP1051">
        <v>69</v>
      </c>
      <c r="AQ1051">
        <v>79</v>
      </c>
      <c r="AR1051">
        <v>0</v>
      </c>
      <c r="AS1051">
        <v>0</v>
      </c>
      <c r="AT1051">
        <v>45</v>
      </c>
      <c r="AU1051">
        <v>0</v>
      </c>
      <c r="AV1051">
        <v>36</v>
      </c>
      <c r="AW1051">
        <v>21</v>
      </c>
      <c r="AX1051">
        <v>52</v>
      </c>
      <c r="AY1051">
        <v>0</v>
      </c>
      <c r="AZ1051">
        <v>13</v>
      </c>
      <c r="BA1051">
        <v>3</v>
      </c>
      <c r="BB1051">
        <v>0</v>
      </c>
      <c r="BC1051">
        <v>0</v>
      </c>
      <c r="BD1051">
        <v>15</v>
      </c>
      <c r="BE1051">
        <v>0</v>
      </c>
      <c r="BF1051">
        <v>0</v>
      </c>
      <c r="BG1051">
        <v>18</v>
      </c>
      <c r="BH1051">
        <v>2</v>
      </c>
      <c r="BI1051">
        <v>0</v>
      </c>
      <c r="BJ1051">
        <v>0</v>
      </c>
      <c r="BK1051">
        <v>0</v>
      </c>
      <c r="BL1051">
        <v>59</v>
      </c>
      <c r="BM1051">
        <v>0</v>
      </c>
      <c r="BN1051">
        <v>58</v>
      </c>
      <c r="BO1051">
        <v>311</v>
      </c>
      <c r="BP1051">
        <v>53</v>
      </c>
      <c r="BQ1051">
        <v>48</v>
      </c>
      <c r="BR1051">
        <v>39</v>
      </c>
      <c r="BS1051">
        <v>28</v>
      </c>
      <c r="BT1051">
        <v>70</v>
      </c>
      <c r="BU1051">
        <v>0</v>
      </c>
      <c r="BV1051">
        <v>0</v>
      </c>
      <c r="BW1051">
        <v>287</v>
      </c>
      <c r="BX1051">
        <v>0</v>
      </c>
      <c r="BY1051">
        <v>4612</v>
      </c>
    </row>
    <row r="1052" spans="1:77" hidden="1" x14ac:dyDescent="0.25">
      <c r="A1052" t="str">
        <f t="shared" si="32"/>
        <v>201484 Járművezetők és mobil gépek kezelőiI5 Szakközépiskola</v>
      </c>
      <c r="B1052" t="str">
        <f t="shared" si="33"/>
        <v>201484 Járművezetők és mobil gépek kezelőiI5 Szakközépiskola</v>
      </c>
      <c r="C1052">
        <v>3352</v>
      </c>
      <c r="D1052" t="s">
        <v>168</v>
      </c>
      <c r="E1052" t="s">
        <v>169</v>
      </c>
      <c r="F1052" s="4" t="s">
        <v>172</v>
      </c>
      <c r="G1052">
        <v>0</v>
      </c>
      <c r="H1052" t="s">
        <v>161</v>
      </c>
      <c r="I1052">
        <v>650</v>
      </c>
      <c r="J1052">
        <v>39</v>
      </c>
      <c r="K1052" t="s">
        <v>144</v>
      </c>
      <c r="L1052" t="s">
        <v>145</v>
      </c>
      <c r="M1052">
        <v>1304</v>
      </c>
      <c r="N1052">
        <v>99</v>
      </c>
      <c r="O1052">
        <v>28</v>
      </c>
      <c r="P1052">
        <v>250</v>
      </c>
      <c r="Q1052">
        <v>608</v>
      </c>
      <c r="R1052">
        <v>82</v>
      </c>
      <c r="S1052">
        <v>11</v>
      </c>
      <c r="T1052">
        <v>50</v>
      </c>
      <c r="U1052">
        <v>52</v>
      </c>
      <c r="V1052">
        <v>15</v>
      </c>
      <c r="W1052">
        <v>92</v>
      </c>
      <c r="X1052">
        <v>39</v>
      </c>
      <c r="Y1052">
        <v>207</v>
      </c>
      <c r="Z1052">
        <v>44</v>
      </c>
      <c r="AA1052">
        <v>152</v>
      </c>
      <c r="AB1052">
        <v>137</v>
      </c>
      <c r="AC1052">
        <v>132</v>
      </c>
      <c r="AD1052">
        <v>154</v>
      </c>
      <c r="AE1052">
        <v>219</v>
      </c>
      <c r="AF1052">
        <v>164</v>
      </c>
      <c r="AG1052">
        <v>109</v>
      </c>
      <c r="AH1052">
        <v>66</v>
      </c>
      <c r="AI1052">
        <v>82</v>
      </c>
      <c r="AJ1052">
        <v>41</v>
      </c>
      <c r="AK1052">
        <v>65</v>
      </c>
      <c r="AL1052">
        <v>735</v>
      </c>
      <c r="AM1052">
        <v>933</v>
      </c>
      <c r="AN1052">
        <v>1028</v>
      </c>
      <c r="AO1052">
        <v>2273</v>
      </c>
      <c r="AP1052">
        <v>867</v>
      </c>
      <c r="AQ1052">
        <v>8965</v>
      </c>
      <c r="AR1052">
        <v>97</v>
      </c>
      <c r="AS1052">
        <v>6</v>
      </c>
      <c r="AT1052">
        <v>1355</v>
      </c>
      <c r="AU1052">
        <v>214</v>
      </c>
      <c r="AV1052">
        <v>131</v>
      </c>
      <c r="AW1052">
        <v>11</v>
      </c>
      <c r="AX1052">
        <v>17</v>
      </c>
      <c r="AY1052">
        <v>0</v>
      </c>
      <c r="AZ1052">
        <v>0</v>
      </c>
      <c r="BA1052">
        <v>660</v>
      </c>
      <c r="BB1052">
        <v>1</v>
      </c>
      <c r="BC1052">
        <v>9</v>
      </c>
      <c r="BD1052">
        <v>206</v>
      </c>
      <c r="BE1052">
        <v>0</v>
      </c>
      <c r="BF1052">
        <v>186</v>
      </c>
      <c r="BG1052">
        <v>20</v>
      </c>
      <c r="BH1052">
        <v>10</v>
      </c>
      <c r="BI1052">
        <v>0</v>
      </c>
      <c r="BJ1052">
        <v>72</v>
      </c>
      <c r="BK1052">
        <v>318</v>
      </c>
      <c r="BL1052">
        <v>335</v>
      </c>
      <c r="BM1052">
        <v>105</v>
      </c>
      <c r="BN1052">
        <v>273</v>
      </c>
      <c r="BO1052">
        <v>779</v>
      </c>
      <c r="BP1052">
        <v>76</v>
      </c>
      <c r="BQ1052">
        <v>2506</v>
      </c>
      <c r="BR1052">
        <v>249</v>
      </c>
      <c r="BS1052">
        <v>23</v>
      </c>
      <c r="BT1052">
        <v>111</v>
      </c>
      <c r="BU1052">
        <v>24</v>
      </c>
      <c r="BV1052">
        <v>0</v>
      </c>
      <c r="BW1052">
        <v>48</v>
      </c>
      <c r="BX1052">
        <v>0</v>
      </c>
      <c r="BY1052">
        <v>26845</v>
      </c>
    </row>
    <row r="1053" spans="1:77" hidden="1" x14ac:dyDescent="0.25">
      <c r="A1053" t="str">
        <f t="shared" si="32"/>
        <v>201491 Takarítók és hasonló jellegű egyszerű foglalkozásokI5 Szakközépiskola</v>
      </c>
      <c r="B1053" t="str">
        <f t="shared" si="33"/>
        <v>201491 Takarítók és hasonló jellegű egyszerű foglalkozásokI5 Szakközépiskola</v>
      </c>
      <c r="C1053">
        <v>3353</v>
      </c>
      <c r="D1053" t="s">
        <v>168</v>
      </c>
      <c r="E1053" t="s">
        <v>169</v>
      </c>
      <c r="F1053" s="4" t="s">
        <v>172</v>
      </c>
      <c r="G1053">
        <v>0</v>
      </c>
      <c r="H1053" t="s">
        <v>161</v>
      </c>
      <c r="I1053">
        <v>651</v>
      </c>
      <c r="J1053">
        <v>40</v>
      </c>
      <c r="K1053" t="s">
        <v>108</v>
      </c>
      <c r="L1053" t="s">
        <v>146</v>
      </c>
      <c r="M1053">
        <v>93</v>
      </c>
      <c r="N1053">
        <v>11</v>
      </c>
      <c r="O1053">
        <v>0</v>
      </c>
      <c r="P1053">
        <v>14</v>
      </c>
      <c r="Q1053">
        <v>99</v>
      </c>
      <c r="R1053">
        <v>82</v>
      </c>
      <c r="S1053">
        <v>0</v>
      </c>
      <c r="T1053">
        <v>14</v>
      </c>
      <c r="U1053">
        <v>28</v>
      </c>
      <c r="V1053">
        <v>0</v>
      </c>
      <c r="W1053">
        <v>6</v>
      </c>
      <c r="X1053">
        <v>18</v>
      </c>
      <c r="Y1053">
        <v>21</v>
      </c>
      <c r="Z1053">
        <v>26</v>
      </c>
      <c r="AA1053">
        <v>2</v>
      </c>
      <c r="AB1053">
        <v>23</v>
      </c>
      <c r="AC1053">
        <v>14</v>
      </c>
      <c r="AD1053">
        <v>19</v>
      </c>
      <c r="AE1053">
        <v>20</v>
      </c>
      <c r="AF1053">
        <v>9</v>
      </c>
      <c r="AG1053">
        <v>0</v>
      </c>
      <c r="AH1053">
        <v>53</v>
      </c>
      <c r="AI1053">
        <v>11</v>
      </c>
      <c r="AJ1053">
        <v>11</v>
      </c>
      <c r="AK1053">
        <v>42</v>
      </c>
      <c r="AL1053">
        <v>52</v>
      </c>
      <c r="AM1053">
        <v>117</v>
      </c>
      <c r="AN1053">
        <v>266</v>
      </c>
      <c r="AO1053">
        <v>229</v>
      </c>
      <c r="AP1053">
        <v>463</v>
      </c>
      <c r="AQ1053">
        <v>168</v>
      </c>
      <c r="AR1053">
        <v>0</v>
      </c>
      <c r="AS1053">
        <v>0</v>
      </c>
      <c r="AT1053">
        <v>77</v>
      </c>
      <c r="AU1053">
        <v>0</v>
      </c>
      <c r="AV1053">
        <v>421</v>
      </c>
      <c r="AW1053">
        <v>1</v>
      </c>
      <c r="AX1053">
        <v>6</v>
      </c>
      <c r="AY1053">
        <v>0</v>
      </c>
      <c r="AZ1053">
        <v>17</v>
      </c>
      <c r="BA1053">
        <v>66</v>
      </c>
      <c r="BB1053">
        <v>0</v>
      </c>
      <c r="BC1053">
        <v>7</v>
      </c>
      <c r="BD1053">
        <v>299</v>
      </c>
      <c r="BE1053">
        <v>0</v>
      </c>
      <c r="BF1053">
        <v>503</v>
      </c>
      <c r="BG1053">
        <v>168</v>
      </c>
      <c r="BH1053">
        <v>25</v>
      </c>
      <c r="BI1053">
        <v>0</v>
      </c>
      <c r="BJ1053">
        <v>6</v>
      </c>
      <c r="BK1053">
        <v>7</v>
      </c>
      <c r="BL1053">
        <v>57</v>
      </c>
      <c r="BM1053">
        <v>1</v>
      </c>
      <c r="BN1053">
        <v>1232</v>
      </c>
      <c r="BO1053">
        <v>1764</v>
      </c>
      <c r="BP1053">
        <v>558</v>
      </c>
      <c r="BQ1053">
        <v>276</v>
      </c>
      <c r="BR1053">
        <v>409</v>
      </c>
      <c r="BS1053">
        <v>101</v>
      </c>
      <c r="BT1053">
        <v>77</v>
      </c>
      <c r="BU1053">
        <v>15</v>
      </c>
      <c r="BV1053">
        <v>18</v>
      </c>
      <c r="BW1053">
        <v>181</v>
      </c>
      <c r="BX1053">
        <v>0</v>
      </c>
      <c r="BY1053">
        <v>8203</v>
      </c>
    </row>
    <row r="1054" spans="1:77" hidden="1" x14ac:dyDescent="0.25">
      <c r="A1054" t="str">
        <f t="shared" si="32"/>
        <v>201492 Egyszerű szolgáltatási, szállítási és hasonló foglalkozásokI5 Szakközépiskola</v>
      </c>
      <c r="B1054" t="str">
        <f t="shared" si="33"/>
        <v>201492 Egyszerű szolgáltatási, szállítási és hasonló foglalkozásokI5 Szakközépiskola</v>
      </c>
      <c r="C1054">
        <v>3354</v>
      </c>
      <c r="D1054" t="s">
        <v>168</v>
      </c>
      <c r="E1054" t="s">
        <v>169</v>
      </c>
      <c r="F1054" s="4" t="s">
        <v>172</v>
      </c>
      <c r="G1054">
        <v>0</v>
      </c>
      <c r="H1054" t="s">
        <v>161</v>
      </c>
      <c r="I1054">
        <v>652</v>
      </c>
      <c r="J1054">
        <v>41</v>
      </c>
      <c r="K1054" t="s">
        <v>109</v>
      </c>
      <c r="L1054" t="s">
        <v>147</v>
      </c>
      <c r="M1054">
        <v>333</v>
      </c>
      <c r="N1054">
        <v>44</v>
      </c>
      <c r="O1054">
        <v>6</v>
      </c>
      <c r="P1054">
        <v>96</v>
      </c>
      <c r="Q1054">
        <v>1064</v>
      </c>
      <c r="R1054">
        <v>331</v>
      </c>
      <c r="S1054">
        <v>174</v>
      </c>
      <c r="T1054">
        <v>175</v>
      </c>
      <c r="U1054">
        <v>121</v>
      </c>
      <c r="V1054">
        <v>0</v>
      </c>
      <c r="W1054">
        <v>201</v>
      </c>
      <c r="X1054">
        <v>203</v>
      </c>
      <c r="Y1054">
        <v>326</v>
      </c>
      <c r="Z1054">
        <v>185</v>
      </c>
      <c r="AA1054">
        <v>0</v>
      </c>
      <c r="AB1054">
        <v>376</v>
      </c>
      <c r="AC1054">
        <v>257</v>
      </c>
      <c r="AD1054">
        <v>146</v>
      </c>
      <c r="AE1054">
        <v>241</v>
      </c>
      <c r="AF1054">
        <v>201</v>
      </c>
      <c r="AG1054">
        <v>40</v>
      </c>
      <c r="AH1054">
        <v>126</v>
      </c>
      <c r="AI1054">
        <v>0</v>
      </c>
      <c r="AJ1054">
        <v>51</v>
      </c>
      <c r="AK1054">
        <v>308</v>
      </c>
      <c r="AL1054">
        <v>412</v>
      </c>
      <c r="AM1054">
        <v>393</v>
      </c>
      <c r="AN1054">
        <v>460</v>
      </c>
      <c r="AO1054">
        <v>3028</v>
      </c>
      <c r="AP1054">
        <v>2742</v>
      </c>
      <c r="AQ1054">
        <v>386</v>
      </c>
      <c r="AR1054">
        <v>12</v>
      </c>
      <c r="AS1054">
        <v>0</v>
      </c>
      <c r="AT1054">
        <v>907</v>
      </c>
      <c r="AU1054">
        <v>155</v>
      </c>
      <c r="AV1054">
        <v>2102</v>
      </c>
      <c r="AW1054">
        <v>39</v>
      </c>
      <c r="AX1054">
        <v>53</v>
      </c>
      <c r="AY1054">
        <v>37</v>
      </c>
      <c r="AZ1054">
        <v>102</v>
      </c>
      <c r="BA1054">
        <v>15</v>
      </c>
      <c r="BB1054">
        <v>0</v>
      </c>
      <c r="BC1054">
        <v>74</v>
      </c>
      <c r="BD1054">
        <v>516</v>
      </c>
      <c r="BE1054">
        <v>0</v>
      </c>
      <c r="BF1054">
        <v>235</v>
      </c>
      <c r="BG1054">
        <v>36</v>
      </c>
      <c r="BH1054">
        <v>55</v>
      </c>
      <c r="BI1054">
        <v>96</v>
      </c>
      <c r="BJ1054">
        <v>48</v>
      </c>
      <c r="BK1054">
        <v>122</v>
      </c>
      <c r="BL1054">
        <v>535</v>
      </c>
      <c r="BM1054">
        <v>20</v>
      </c>
      <c r="BN1054">
        <v>836</v>
      </c>
      <c r="BO1054">
        <v>4135</v>
      </c>
      <c r="BP1054">
        <v>697</v>
      </c>
      <c r="BQ1054">
        <v>268</v>
      </c>
      <c r="BR1054">
        <v>399</v>
      </c>
      <c r="BS1054">
        <v>326</v>
      </c>
      <c r="BT1054">
        <v>171</v>
      </c>
      <c r="BU1054">
        <v>77</v>
      </c>
      <c r="BV1054">
        <v>38</v>
      </c>
      <c r="BW1054">
        <v>82</v>
      </c>
      <c r="BX1054">
        <v>0</v>
      </c>
      <c r="BY1054">
        <v>24614</v>
      </c>
    </row>
    <row r="1055" spans="1:77" hidden="1" x14ac:dyDescent="0.25">
      <c r="A1055" t="str">
        <f t="shared" si="32"/>
        <v>201493 Egyszerű ipari, építőipari, mezőgazdasági foglalkozásokI5 Szakközépiskola</v>
      </c>
      <c r="B1055" t="str">
        <f t="shared" si="33"/>
        <v>201493 Egyszerű ipari, építőipari, mezőgazdasági foglalkozásokI5 Szakközépiskola</v>
      </c>
      <c r="C1055">
        <v>3355</v>
      </c>
      <c r="D1055" t="s">
        <v>168</v>
      </c>
      <c r="E1055" t="s">
        <v>169</v>
      </c>
      <c r="F1055" s="4" t="s">
        <v>172</v>
      </c>
      <c r="G1055">
        <v>0</v>
      </c>
      <c r="H1055" t="s">
        <v>161</v>
      </c>
      <c r="I1055">
        <v>653</v>
      </c>
      <c r="J1055">
        <v>42</v>
      </c>
      <c r="K1055" t="s">
        <v>148</v>
      </c>
      <c r="L1055" t="s">
        <v>149</v>
      </c>
      <c r="M1055">
        <v>890</v>
      </c>
      <c r="N1055">
        <v>45</v>
      </c>
      <c r="O1055">
        <v>55</v>
      </c>
      <c r="P1055">
        <v>0</v>
      </c>
      <c r="Q1055">
        <v>510</v>
      </c>
      <c r="R1055">
        <v>271</v>
      </c>
      <c r="S1055">
        <v>12</v>
      </c>
      <c r="T1055">
        <v>269</v>
      </c>
      <c r="U1055">
        <v>59</v>
      </c>
      <c r="V1055">
        <v>0</v>
      </c>
      <c r="W1055">
        <v>40</v>
      </c>
      <c r="X1055">
        <v>0</v>
      </c>
      <c r="Y1055">
        <v>430</v>
      </c>
      <c r="Z1055">
        <v>135</v>
      </c>
      <c r="AA1055">
        <v>80</v>
      </c>
      <c r="AB1055">
        <v>387</v>
      </c>
      <c r="AC1055">
        <v>307</v>
      </c>
      <c r="AD1055">
        <v>317</v>
      </c>
      <c r="AE1055">
        <v>198</v>
      </c>
      <c r="AF1055">
        <v>826</v>
      </c>
      <c r="AG1055">
        <v>2</v>
      </c>
      <c r="AH1055">
        <v>348</v>
      </c>
      <c r="AI1055">
        <v>6</v>
      </c>
      <c r="AJ1055">
        <v>21</v>
      </c>
      <c r="AK1055">
        <v>0</v>
      </c>
      <c r="AL1055">
        <v>20</v>
      </c>
      <c r="AM1055">
        <v>1297</v>
      </c>
      <c r="AN1055">
        <v>75</v>
      </c>
      <c r="AO1055">
        <v>426</v>
      </c>
      <c r="AP1055">
        <v>163</v>
      </c>
      <c r="AQ1055">
        <v>119</v>
      </c>
      <c r="AR1055">
        <v>0</v>
      </c>
      <c r="AS1055">
        <v>0</v>
      </c>
      <c r="AT1055">
        <v>40</v>
      </c>
      <c r="AU1055">
        <v>0</v>
      </c>
      <c r="AV1055">
        <v>40</v>
      </c>
      <c r="AW1055">
        <v>0</v>
      </c>
      <c r="AX1055">
        <v>0</v>
      </c>
      <c r="AY1055">
        <v>34</v>
      </c>
      <c r="AZ1055">
        <v>7</v>
      </c>
      <c r="BA1055">
        <v>220</v>
      </c>
      <c r="BB1055">
        <v>1</v>
      </c>
      <c r="BC1055">
        <v>0</v>
      </c>
      <c r="BD1055">
        <v>359</v>
      </c>
      <c r="BE1055">
        <v>0</v>
      </c>
      <c r="BF1055">
        <v>0</v>
      </c>
      <c r="BG1055">
        <v>134</v>
      </c>
      <c r="BH1055">
        <v>4</v>
      </c>
      <c r="BI1055">
        <v>0</v>
      </c>
      <c r="BJ1055">
        <v>0</v>
      </c>
      <c r="BK1055">
        <v>42</v>
      </c>
      <c r="BL1055">
        <v>419</v>
      </c>
      <c r="BM1055">
        <v>0</v>
      </c>
      <c r="BN1055">
        <v>86</v>
      </c>
      <c r="BO1055">
        <v>1027</v>
      </c>
      <c r="BP1055">
        <v>10</v>
      </c>
      <c r="BQ1055">
        <v>3</v>
      </c>
      <c r="BR1055">
        <v>129</v>
      </c>
      <c r="BS1055">
        <v>92</v>
      </c>
      <c r="BT1055">
        <v>1</v>
      </c>
      <c r="BU1055">
        <v>13</v>
      </c>
      <c r="BV1055">
        <v>13</v>
      </c>
      <c r="BW1055">
        <v>0</v>
      </c>
      <c r="BX1055">
        <v>0</v>
      </c>
      <c r="BY1055">
        <v>9982</v>
      </c>
    </row>
    <row r="1056" spans="1:77" hidden="1" x14ac:dyDescent="0.25">
      <c r="A1056" t="str">
        <f t="shared" si="32"/>
        <v>201401 Fegyveres szervek felsőfokú képesítést igénylő foglalkozásaiI6 Gimnázium</v>
      </c>
      <c r="B1056" t="str">
        <f t="shared" si="33"/>
        <v>201401 Fegyveres szervek felsőfokú képesítést igénylő foglalkozásaiI6 Gimnázium</v>
      </c>
      <c r="C1056">
        <v>3987</v>
      </c>
      <c r="D1056" t="s">
        <v>168</v>
      </c>
      <c r="E1056" t="s">
        <v>169</v>
      </c>
      <c r="F1056" s="4" t="s">
        <v>172</v>
      </c>
      <c r="G1056">
        <v>0</v>
      </c>
      <c r="H1056" t="s">
        <v>162</v>
      </c>
      <c r="I1056">
        <v>612</v>
      </c>
      <c r="J1056">
        <v>1</v>
      </c>
      <c r="K1056" t="s">
        <v>65</v>
      </c>
      <c r="L1056" t="s">
        <v>66</v>
      </c>
      <c r="M1056">
        <v>0</v>
      </c>
      <c r="N1056">
        <v>0</v>
      </c>
      <c r="O1056">
        <v>0</v>
      </c>
      <c r="P1056">
        <v>0</v>
      </c>
      <c r="Q1056">
        <v>0</v>
      </c>
      <c r="R1056">
        <v>0</v>
      </c>
      <c r="S1056">
        <v>0</v>
      </c>
      <c r="T1056">
        <v>0</v>
      </c>
      <c r="U1056">
        <v>0</v>
      </c>
      <c r="V1056">
        <v>0</v>
      </c>
      <c r="W1056">
        <v>0</v>
      </c>
      <c r="X1056">
        <v>0</v>
      </c>
      <c r="Y1056">
        <v>0</v>
      </c>
      <c r="Z1056">
        <v>0</v>
      </c>
      <c r="AA1056">
        <v>0</v>
      </c>
      <c r="AB1056">
        <v>0</v>
      </c>
      <c r="AC1056">
        <v>0</v>
      </c>
      <c r="AD1056">
        <v>0</v>
      </c>
      <c r="AE1056">
        <v>0</v>
      </c>
      <c r="AF1056">
        <v>0</v>
      </c>
      <c r="AG1056">
        <v>0</v>
      </c>
      <c r="AH1056">
        <v>0</v>
      </c>
      <c r="AI1056">
        <v>0</v>
      </c>
      <c r="AJ1056">
        <v>0</v>
      </c>
      <c r="AK1056">
        <v>0</v>
      </c>
      <c r="AL1056">
        <v>0</v>
      </c>
      <c r="AM1056">
        <v>0</v>
      </c>
      <c r="AN1056">
        <v>0</v>
      </c>
      <c r="AO1056">
        <v>0</v>
      </c>
      <c r="AP1056">
        <v>0</v>
      </c>
      <c r="AQ1056">
        <v>0</v>
      </c>
      <c r="AR1056">
        <v>0</v>
      </c>
      <c r="AS1056">
        <v>0</v>
      </c>
      <c r="AT1056">
        <v>0</v>
      </c>
      <c r="AU1056">
        <v>0</v>
      </c>
      <c r="AV1056">
        <v>0</v>
      </c>
      <c r="AW1056">
        <v>0</v>
      </c>
      <c r="AX1056">
        <v>0</v>
      </c>
      <c r="AY1056">
        <v>0</v>
      </c>
      <c r="AZ1056">
        <v>0</v>
      </c>
      <c r="BA1056">
        <v>0</v>
      </c>
      <c r="BB1056">
        <v>0</v>
      </c>
      <c r="BC1056">
        <v>0</v>
      </c>
      <c r="BD1056">
        <v>0</v>
      </c>
      <c r="BE1056">
        <v>0</v>
      </c>
      <c r="BF1056">
        <v>0</v>
      </c>
      <c r="BG1056">
        <v>0</v>
      </c>
      <c r="BH1056">
        <v>0</v>
      </c>
      <c r="BI1056">
        <v>0</v>
      </c>
      <c r="BJ1056">
        <v>0</v>
      </c>
      <c r="BK1056">
        <v>0</v>
      </c>
      <c r="BL1056">
        <v>0</v>
      </c>
      <c r="BM1056">
        <v>0</v>
      </c>
      <c r="BN1056">
        <v>0</v>
      </c>
      <c r="BO1056">
        <v>2</v>
      </c>
      <c r="BP1056">
        <v>0</v>
      </c>
      <c r="BQ1056">
        <v>0</v>
      </c>
      <c r="BR1056">
        <v>0</v>
      </c>
      <c r="BS1056">
        <v>0</v>
      </c>
      <c r="BT1056">
        <v>0</v>
      </c>
      <c r="BU1056">
        <v>0</v>
      </c>
      <c r="BV1056">
        <v>0</v>
      </c>
      <c r="BW1056">
        <v>0</v>
      </c>
      <c r="BX1056">
        <v>0</v>
      </c>
      <c r="BY1056">
        <v>2</v>
      </c>
    </row>
    <row r="1057" spans="1:77" hidden="1" x14ac:dyDescent="0.25">
      <c r="A1057" t="str">
        <f t="shared" si="32"/>
        <v>201402 Fegyveres szervek középfokú képesítést igénylő foglalkozásaiI6 Gimnázium</v>
      </c>
      <c r="B1057" t="str">
        <f t="shared" si="33"/>
        <v>201402 Fegyveres szervek középfokú képesítést igénylő foglalkozásaiI6 Gimnázium</v>
      </c>
      <c r="C1057">
        <v>3988</v>
      </c>
      <c r="D1057" t="s">
        <v>168</v>
      </c>
      <c r="E1057" t="s">
        <v>169</v>
      </c>
      <c r="F1057" s="4" t="s">
        <v>172</v>
      </c>
      <c r="G1057">
        <v>0</v>
      </c>
      <c r="H1057" t="s">
        <v>162</v>
      </c>
      <c r="I1057">
        <v>613</v>
      </c>
      <c r="J1057">
        <v>2</v>
      </c>
      <c r="K1057" t="s">
        <v>67</v>
      </c>
      <c r="L1057" t="s">
        <v>68</v>
      </c>
      <c r="M1057">
        <v>0</v>
      </c>
      <c r="N1057">
        <v>0</v>
      </c>
      <c r="O1057">
        <v>0</v>
      </c>
      <c r="P1057">
        <v>0</v>
      </c>
      <c r="Q1057">
        <v>0</v>
      </c>
      <c r="R1057">
        <v>0</v>
      </c>
      <c r="S1057">
        <v>0</v>
      </c>
      <c r="T1057">
        <v>0</v>
      </c>
      <c r="U1057">
        <v>0</v>
      </c>
      <c r="V1057">
        <v>0</v>
      </c>
      <c r="W1057">
        <v>0</v>
      </c>
      <c r="X1057">
        <v>0</v>
      </c>
      <c r="Y1057">
        <v>0</v>
      </c>
      <c r="Z1057">
        <v>0</v>
      </c>
      <c r="AA1057">
        <v>0</v>
      </c>
      <c r="AB1057">
        <v>0</v>
      </c>
      <c r="AC1057">
        <v>0</v>
      </c>
      <c r="AD1057">
        <v>0</v>
      </c>
      <c r="AE1057">
        <v>0</v>
      </c>
      <c r="AF1057">
        <v>0</v>
      </c>
      <c r="AG1057">
        <v>0</v>
      </c>
      <c r="AH1057">
        <v>0</v>
      </c>
      <c r="AI1057">
        <v>0</v>
      </c>
      <c r="AJ1057">
        <v>0</v>
      </c>
      <c r="AK1057">
        <v>0</v>
      </c>
      <c r="AL1057">
        <v>0</v>
      </c>
      <c r="AM1057">
        <v>0</v>
      </c>
      <c r="AN1057">
        <v>0</v>
      </c>
      <c r="AO1057">
        <v>0</v>
      </c>
      <c r="AP1057">
        <v>0</v>
      </c>
      <c r="AQ1057">
        <v>0</v>
      </c>
      <c r="AR1057">
        <v>0</v>
      </c>
      <c r="AS1057">
        <v>0</v>
      </c>
      <c r="AT1057">
        <v>0</v>
      </c>
      <c r="AU1057">
        <v>0</v>
      </c>
      <c r="AV1057">
        <v>0</v>
      </c>
      <c r="AW1057">
        <v>0</v>
      </c>
      <c r="AX1057">
        <v>0</v>
      </c>
      <c r="AY1057">
        <v>0</v>
      </c>
      <c r="AZ1057">
        <v>0</v>
      </c>
      <c r="BA1057">
        <v>0</v>
      </c>
      <c r="BB1057">
        <v>0</v>
      </c>
      <c r="BC1057">
        <v>0</v>
      </c>
      <c r="BD1057">
        <v>0</v>
      </c>
      <c r="BE1057">
        <v>0</v>
      </c>
      <c r="BF1057">
        <v>0</v>
      </c>
      <c r="BG1057">
        <v>0</v>
      </c>
      <c r="BH1057">
        <v>0</v>
      </c>
      <c r="BI1057">
        <v>0</v>
      </c>
      <c r="BJ1057">
        <v>0</v>
      </c>
      <c r="BK1057">
        <v>0</v>
      </c>
      <c r="BL1057">
        <v>0</v>
      </c>
      <c r="BM1057">
        <v>0</v>
      </c>
      <c r="BN1057">
        <v>0</v>
      </c>
      <c r="BO1057">
        <v>10865</v>
      </c>
      <c r="BP1057">
        <v>18</v>
      </c>
      <c r="BQ1057">
        <v>0</v>
      </c>
      <c r="BR1057">
        <v>0</v>
      </c>
      <c r="BS1057">
        <v>0</v>
      </c>
      <c r="BT1057">
        <v>0</v>
      </c>
      <c r="BU1057">
        <v>0</v>
      </c>
      <c r="BV1057">
        <v>0</v>
      </c>
      <c r="BW1057">
        <v>0</v>
      </c>
      <c r="BX1057">
        <v>0</v>
      </c>
      <c r="BY1057">
        <v>10883</v>
      </c>
    </row>
    <row r="1058" spans="1:77" hidden="1" x14ac:dyDescent="0.25">
      <c r="A1058" t="str">
        <f t="shared" si="32"/>
        <v>201403 Fegyveres szervek középfokú képesítést nem igénylő foglalkozásaiI6 Gimnázium</v>
      </c>
      <c r="B1058" t="str">
        <f t="shared" si="33"/>
        <v>201403 Fegyveres szervek középfokú képesítést nem igénylő foglalkozásaiI6 Gimnázium</v>
      </c>
      <c r="C1058">
        <v>3989</v>
      </c>
      <c r="D1058" t="s">
        <v>168</v>
      </c>
      <c r="E1058" t="s">
        <v>169</v>
      </c>
      <c r="F1058" s="4" t="s">
        <v>172</v>
      </c>
      <c r="G1058">
        <v>0</v>
      </c>
      <c r="H1058" t="s">
        <v>162</v>
      </c>
      <c r="I1058">
        <v>614</v>
      </c>
      <c r="J1058">
        <v>3</v>
      </c>
      <c r="K1058" t="s">
        <v>69</v>
      </c>
      <c r="L1058" t="s">
        <v>70</v>
      </c>
      <c r="M1058">
        <v>0</v>
      </c>
      <c r="N1058">
        <v>0</v>
      </c>
      <c r="O1058">
        <v>0</v>
      </c>
      <c r="P1058">
        <v>0</v>
      </c>
      <c r="Q1058">
        <v>0</v>
      </c>
      <c r="R1058">
        <v>0</v>
      </c>
      <c r="S1058">
        <v>0</v>
      </c>
      <c r="T1058">
        <v>0</v>
      </c>
      <c r="U1058">
        <v>0</v>
      </c>
      <c r="V1058">
        <v>0</v>
      </c>
      <c r="W1058">
        <v>0</v>
      </c>
      <c r="X1058">
        <v>0</v>
      </c>
      <c r="Y1058">
        <v>0</v>
      </c>
      <c r="Z1058">
        <v>0</v>
      </c>
      <c r="AA1058">
        <v>0</v>
      </c>
      <c r="AB1058">
        <v>0</v>
      </c>
      <c r="AC1058">
        <v>0</v>
      </c>
      <c r="AD1058">
        <v>0</v>
      </c>
      <c r="AE1058">
        <v>0</v>
      </c>
      <c r="AF1058">
        <v>0</v>
      </c>
      <c r="AG1058">
        <v>0</v>
      </c>
      <c r="AH1058">
        <v>0</v>
      </c>
      <c r="AI1058">
        <v>0</v>
      </c>
      <c r="AJ1058">
        <v>0</v>
      </c>
      <c r="AK1058">
        <v>0</v>
      </c>
      <c r="AL1058">
        <v>0</v>
      </c>
      <c r="AM1058">
        <v>0</v>
      </c>
      <c r="AN1058">
        <v>0</v>
      </c>
      <c r="AO1058">
        <v>0</v>
      </c>
      <c r="AP1058">
        <v>0</v>
      </c>
      <c r="AQ1058">
        <v>0</v>
      </c>
      <c r="AR1058">
        <v>0</v>
      </c>
      <c r="AS1058">
        <v>0</v>
      </c>
      <c r="AT1058">
        <v>0</v>
      </c>
      <c r="AU1058">
        <v>0</v>
      </c>
      <c r="AV1058">
        <v>0</v>
      </c>
      <c r="AW1058">
        <v>0</v>
      </c>
      <c r="AX1058">
        <v>0</v>
      </c>
      <c r="AY1058">
        <v>0</v>
      </c>
      <c r="AZ1058">
        <v>0</v>
      </c>
      <c r="BA1058">
        <v>0</v>
      </c>
      <c r="BB1058">
        <v>0</v>
      </c>
      <c r="BC1058">
        <v>0</v>
      </c>
      <c r="BD1058">
        <v>0</v>
      </c>
      <c r="BE1058">
        <v>0</v>
      </c>
      <c r="BF1058">
        <v>0</v>
      </c>
      <c r="BG1058">
        <v>0</v>
      </c>
      <c r="BH1058">
        <v>0</v>
      </c>
      <c r="BI1058">
        <v>0</v>
      </c>
      <c r="BJ1058">
        <v>0</v>
      </c>
      <c r="BK1058">
        <v>0</v>
      </c>
      <c r="BL1058">
        <v>0</v>
      </c>
      <c r="BM1058">
        <v>0</v>
      </c>
      <c r="BN1058">
        <v>0</v>
      </c>
      <c r="BO1058">
        <v>234</v>
      </c>
      <c r="BP1058">
        <v>0</v>
      </c>
      <c r="BQ1058">
        <v>0</v>
      </c>
      <c r="BR1058">
        <v>0</v>
      </c>
      <c r="BS1058">
        <v>0</v>
      </c>
      <c r="BT1058">
        <v>0</v>
      </c>
      <c r="BU1058">
        <v>0</v>
      </c>
      <c r="BV1058">
        <v>0</v>
      </c>
      <c r="BW1058">
        <v>0</v>
      </c>
      <c r="BX1058">
        <v>0</v>
      </c>
      <c r="BY1058">
        <v>234</v>
      </c>
    </row>
    <row r="1059" spans="1:77" hidden="1" x14ac:dyDescent="0.25">
      <c r="A1059" t="str">
        <f t="shared" si="32"/>
        <v>201411 Törvényhozók, igazgatási és érdek-képviseleti vezetőkI6 Gimnázium</v>
      </c>
      <c r="B1059" t="str">
        <f t="shared" si="33"/>
        <v>201411 Törvényhozók, igazgatási és érdek-képviseleti vezetőkI6 Gimnázium</v>
      </c>
      <c r="C1059">
        <v>3990</v>
      </c>
      <c r="D1059" t="s">
        <v>168</v>
      </c>
      <c r="E1059" t="s">
        <v>169</v>
      </c>
      <c r="F1059" s="4" t="s">
        <v>172</v>
      </c>
      <c r="G1059">
        <v>0</v>
      </c>
      <c r="H1059" t="s">
        <v>162</v>
      </c>
      <c r="I1059">
        <v>615</v>
      </c>
      <c r="J1059">
        <v>4</v>
      </c>
      <c r="K1059" t="s">
        <v>71</v>
      </c>
      <c r="L1059" t="s">
        <v>111</v>
      </c>
      <c r="M1059">
        <v>0</v>
      </c>
      <c r="N1059">
        <v>0</v>
      </c>
      <c r="O1059">
        <v>0</v>
      </c>
      <c r="P1059">
        <v>0</v>
      </c>
      <c r="Q1059">
        <v>0</v>
      </c>
      <c r="R1059">
        <v>0</v>
      </c>
      <c r="S1059">
        <v>0</v>
      </c>
      <c r="T1059">
        <v>0</v>
      </c>
      <c r="U1059">
        <v>0</v>
      </c>
      <c r="V1059">
        <v>0</v>
      </c>
      <c r="W1059">
        <v>0</v>
      </c>
      <c r="X1059">
        <v>0</v>
      </c>
      <c r="Y1059">
        <v>0</v>
      </c>
      <c r="Z1059">
        <v>1</v>
      </c>
      <c r="AA1059">
        <v>11</v>
      </c>
      <c r="AB1059">
        <v>0</v>
      </c>
      <c r="AC1059">
        <v>0</v>
      </c>
      <c r="AD1059">
        <v>0</v>
      </c>
      <c r="AE1059">
        <v>0</v>
      </c>
      <c r="AF1059">
        <v>0</v>
      </c>
      <c r="AG1059">
        <v>0</v>
      </c>
      <c r="AH1059">
        <v>0</v>
      </c>
      <c r="AI1059">
        <v>0</v>
      </c>
      <c r="AJ1059">
        <v>0</v>
      </c>
      <c r="AK1059">
        <v>0</v>
      </c>
      <c r="AL1059">
        <v>0</v>
      </c>
      <c r="AM1059">
        <v>0</v>
      </c>
      <c r="AN1059">
        <v>0</v>
      </c>
      <c r="AO1059">
        <v>0</v>
      </c>
      <c r="AP1059">
        <v>0</v>
      </c>
      <c r="AQ1059">
        <v>0</v>
      </c>
      <c r="AR1059">
        <v>0</v>
      </c>
      <c r="AS1059">
        <v>0</v>
      </c>
      <c r="AT1059">
        <v>0</v>
      </c>
      <c r="AU1059">
        <v>0</v>
      </c>
      <c r="AV1059">
        <v>1</v>
      </c>
      <c r="AW1059">
        <v>0</v>
      </c>
      <c r="AX1059">
        <v>0</v>
      </c>
      <c r="AY1059">
        <v>0</v>
      </c>
      <c r="AZ1059">
        <v>0</v>
      </c>
      <c r="BA1059">
        <v>0</v>
      </c>
      <c r="BB1059">
        <v>0</v>
      </c>
      <c r="BC1059">
        <v>0</v>
      </c>
      <c r="BD1059">
        <v>0</v>
      </c>
      <c r="BE1059">
        <v>0</v>
      </c>
      <c r="BF1059">
        <v>0</v>
      </c>
      <c r="BG1059">
        <v>0</v>
      </c>
      <c r="BH1059">
        <v>0</v>
      </c>
      <c r="BI1059">
        <v>0</v>
      </c>
      <c r="BJ1059">
        <v>0</v>
      </c>
      <c r="BK1059">
        <v>0</v>
      </c>
      <c r="BL1059">
        <v>0</v>
      </c>
      <c r="BM1059">
        <v>0</v>
      </c>
      <c r="BN1059">
        <v>0</v>
      </c>
      <c r="BO1059">
        <v>370</v>
      </c>
      <c r="BP1059">
        <v>0</v>
      </c>
      <c r="BQ1059">
        <v>0</v>
      </c>
      <c r="BR1059">
        <v>3</v>
      </c>
      <c r="BS1059">
        <v>0</v>
      </c>
      <c r="BT1059">
        <v>0</v>
      </c>
      <c r="BU1059">
        <v>1</v>
      </c>
      <c r="BV1059">
        <v>0</v>
      </c>
      <c r="BW1059">
        <v>0</v>
      </c>
      <c r="BX1059">
        <v>0</v>
      </c>
      <c r="BY1059">
        <v>387</v>
      </c>
    </row>
    <row r="1060" spans="1:77" hidden="1" x14ac:dyDescent="0.25">
      <c r="A1060" t="str">
        <f t="shared" si="32"/>
        <v>201412 Gazdasági, költségvetési szervezetek vezetőiI6 Gimnázium</v>
      </c>
      <c r="B1060" t="str">
        <f t="shared" si="33"/>
        <v>201412 Gazdasági, költségvetési szervezetek vezetőiI6 Gimnázium</v>
      </c>
      <c r="C1060">
        <v>3991</v>
      </c>
      <c r="D1060" t="s">
        <v>168</v>
      </c>
      <c r="E1060" t="s">
        <v>169</v>
      </c>
      <c r="F1060" s="4" t="s">
        <v>172</v>
      </c>
      <c r="G1060">
        <v>0</v>
      </c>
      <c r="H1060" t="s">
        <v>162</v>
      </c>
      <c r="I1060">
        <v>616</v>
      </c>
      <c r="J1060">
        <v>5</v>
      </c>
      <c r="K1060" t="s">
        <v>72</v>
      </c>
      <c r="L1060" t="s">
        <v>112</v>
      </c>
      <c r="M1060">
        <v>68</v>
      </c>
      <c r="N1060">
        <v>0</v>
      </c>
      <c r="O1060">
        <v>0</v>
      </c>
      <c r="P1060">
        <v>24</v>
      </c>
      <c r="Q1060">
        <v>110</v>
      </c>
      <c r="R1060">
        <v>80</v>
      </c>
      <c r="S1060">
        <v>52</v>
      </c>
      <c r="T1060">
        <v>0</v>
      </c>
      <c r="U1060">
        <v>63</v>
      </c>
      <c r="V1060">
        <v>0</v>
      </c>
      <c r="W1060">
        <v>0</v>
      </c>
      <c r="X1060">
        <v>0</v>
      </c>
      <c r="Y1060">
        <v>38</v>
      </c>
      <c r="Z1060">
        <v>20</v>
      </c>
      <c r="AA1060">
        <v>16</v>
      </c>
      <c r="AB1060">
        <v>79</v>
      </c>
      <c r="AC1060">
        <v>13</v>
      </c>
      <c r="AD1060">
        <v>0</v>
      </c>
      <c r="AE1060">
        <v>0</v>
      </c>
      <c r="AF1060">
        <v>0</v>
      </c>
      <c r="AG1060">
        <v>15</v>
      </c>
      <c r="AH1060">
        <v>31</v>
      </c>
      <c r="AI1060">
        <v>54</v>
      </c>
      <c r="AJ1060">
        <v>0</v>
      </c>
      <c r="AK1060">
        <v>0</v>
      </c>
      <c r="AL1060">
        <v>28</v>
      </c>
      <c r="AM1060">
        <v>272</v>
      </c>
      <c r="AN1060">
        <v>165</v>
      </c>
      <c r="AO1060">
        <v>537</v>
      </c>
      <c r="AP1060">
        <v>195</v>
      </c>
      <c r="AQ1060">
        <v>232</v>
      </c>
      <c r="AR1060">
        <v>0</v>
      </c>
      <c r="AS1060">
        <v>0</v>
      </c>
      <c r="AT1060">
        <v>46</v>
      </c>
      <c r="AU1060">
        <v>20</v>
      </c>
      <c r="AV1060">
        <v>260</v>
      </c>
      <c r="AW1060">
        <v>15</v>
      </c>
      <c r="AX1060">
        <v>136</v>
      </c>
      <c r="AY1060">
        <v>5</v>
      </c>
      <c r="AZ1060">
        <v>235</v>
      </c>
      <c r="BA1060">
        <v>57</v>
      </c>
      <c r="BB1060">
        <v>0</v>
      </c>
      <c r="BC1060">
        <v>179</v>
      </c>
      <c r="BD1060">
        <v>291</v>
      </c>
      <c r="BE1060">
        <v>0</v>
      </c>
      <c r="BF1060">
        <v>120</v>
      </c>
      <c r="BG1060">
        <v>77</v>
      </c>
      <c r="BH1060">
        <v>11</v>
      </c>
      <c r="BI1060">
        <v>70</v>
      </c>
      <c r="BJ1060">
        <v>100</v>
      </c>
      <c r="BK1060">
        <v>0</v>
      </c>
      <c r="BL1060">
        <v>12</v>
      </c>
      <c r="BM1060">
        <v>15</v>
      </c>
      <c r="BN1060">
        <v>336</v>
      </c>
      <c r="BO1060">
        <v>12</v>
      </c>
      <c r="BP1060">
        <v>12</v>
      </c>
      <c r="BQ1060">
        <v>4</v>
      </c>
      <c r="BR1060">
        <v>17</v>
      </c>
      <c r="BS1060">
        <v>101</v>
      </c>
      <c r="BT1060">
        <v>32</v>
      </c>
      <c r="BU1060">
        <v>0</v>
      </c>
      <c r="BV1060">
        <v>29</v>
      </c>
      <c r="BW1060">
        <v>5</v>
      </c>
      <c r="BX1060">
        <v>0</v>
      </c>
      <c r="BY1060">
        <v>4289</v>
      </c>
    </row>
    <row r="1061" spans="1:77" hidden="1" x14ac:dyDescent="0.25">
      <c r="A1061" t="str">
        <f t="shared" si="32"/>
        <v>201413 Termelési és szolgáltatást nyújtó egységek vezetőiI6 Gimnázium</v>
      </c>
      <c r="B1061" t="str">
        <f t="shared" si="33"/>
        <v>201413 Termelési és szolgáltatást nyújtó egységek vezetőiI6 Gimnázium</v>
      </c>
      <c r="C1061">
        <v>3992</v>
      </c>
      <c r="D1061" t="s">
        <v>168</v>
      </c>
      <c r="E1061" t="s">
        <v>169</v>
      </c>
      <c r="F1061" s="4" t="s">
        <v>172</v>
      </c>
      <c r="G1061">
        <v>0</v>
      </c>
      <c r="H1061" t="s">
        <v>162</v>
      </c>
      <c r="I1061">
        <v>617</v>
      </c>
      <c r="J1061">
        <v>6</v>
      </c>
      <c r="K1061" t="s">
        <v>73</v>
      </c>
      <c r="L1061" t="s">
        <v>113</v>
      </c>
      <c r="M1061">
        <v>157</v>
      </c>
      <c r="N1061">
        <v>39</v>
      </c>
      <c r="O1061">
        <v>0</v>
      </c>
      <c r="P1061">
        <v>25</v>
      </c>
      <c r="Q1061">
        <v>245</v>
      </c>
      <c r="R1061">
        <v>182</v>
      </c>
      <c r="S1061">
        <v>45</v>
      </c>
      <c r="T1061">
        <v>9</v>
      </c>
      <c r="U1061">
        <v>169</v>
      </c>
      <c r="V1061">
        <v>7</v>
      </c>
      <c r="W1061">
        <v>54</v>
      </c>
      <c r="X1061">
        <v>0</v>
      </c>
      <c r="Y1061">
        <v>57</v>
      </c>
      <c r="Z1061">
        <v>120</v>
      </c>
      <c r="AA1061">
        <v>22</v>
      </c>
      <c r="AB1061">
        <v>72</v>
      </c>
      <c r="AC1061">
        <v>52</v>
      </c>
      <c r="AD1061">
        <v>40</v>
      </c>
      <c r="AE1061">
        <v>42</v>
      </c>
      <c r="AF1061">
        <v>41</v>
      </c>
      <c r="AG1061">
        <v>5</v>
      </c>
      <c r="AH1061">
        <v>118</v>
      </c>
      <c r="AI1061">
        <v>47</v>
      </c>
      <c r="AJ1061">
        <v>121</v>
      </c>
      <c r="AK1061">
        <v>39</v>
      </c>
      <c r="AL1061">
        <v>53</v>
      </c>
      <c r="AM1061">
        <v>675</v>
      </c>
      <c r="AN1061">
        <v>689</v>
      </c>
      <c r="AO1061">
        <v>1203</v>
      </c>
      <c r="AP1061">
        <v>2244</v>
      </c>
      <c r="AQ1061">
        <v>349</v>
      </c>
      <c r="AR1061">
        <v>4</v>
      </c>
      <c r="AS1061">
        <v>5</v>
      </c>
      <c r="AT1061">
        <v>197</v>
      </c>
      <c r="AU1061">
        <v>7</v>
      </c>
      <c r="AV1061">
        <v>374</v>
      </c>
      <c r="AW1061">
        <v>200</v>
      </c>
      <c r="AX1061">
        <v>47</v>
      </c>
      <c r="AY1061">
        <v>84</v>
      </c>
      <c r="AZ1061">
        <v>267</v>
      </c>
      <c r="BA1061">
        <v>643</v>
      </c>
      <c r="BB1061">
        <v>25</v>
      </c>
      <c r="BC1061">
        <v>203</v>
      </c>
      <c r="BD1061">
        <v>485</v>
      </c>
      <c r="BE1061">
        <v>0</v>
      </c>
      <c r="BF1061">
        <v>138</v>
      </c>
      <c r="BG1061">
        <v>35</v>
      </c>
      <c r="BH1061">
        <v>19</v>
      </c>
      <c r="BI1061">
        <v>23</v>
      </c>
      <c r="BJ1061">
        <v>42</v>
      </c>
      <c r="BK1061">
        <v>64</v>
      </c>
      <c r="BL1061">
        <v>24</v>
      </c>
      <c r="BM1061">
        <v>102</v>
      </c>
      <c r="BN1061">
        <v>260</v>
      </c>
      <c r="BO1061">
        <v>59</v>
      </c>
      <c r="BP1061">
        <v>263</v>
      </c>
      <c r="BQ1061">
        <v>162</v>
      </c>
      <c r="BR1061">
        <v>258</v>
      </c>
      <c r="BS1061">
        <v>249</v>
      </c>
      <c r="BT1061">
        <v>67</v>
      </c>
      <c r="BU1061">
        <v>34</v>
      </c>
      <c r="BV1061">
        <v>124</v>
      </c>
      <c r="BW1061">
        <v>249</v>
      </c>
      <c r="BX1061">
        <v>0</v>
      </c>
      <c r="BY1061">
        <v>11634</v>
      </c>
    </row>
    <row r="1062" spans="1:77" hidden="1" x14ac:dyDescent="0.25">
      <c r="A1062" t="str">
        <f t="shared" si="32"/>
        <v>201414 Gazdasági tevékenységet segítő egységek vezetőiI6 Gimnázium</v>
      </c>
      <c r="B1062" t="str">
        <f t="shared" si="33"/>
        <v>201414 Gazdasági tevékenységet segítő egységek vezetőiI6 Gimnázium</v>
      </c>
      <c r="C1062">
        <v>3993</v>
      </c>
      <c r="D1062" t="s">
        <v>168</v>
      </c>
      <c r="E1062" t="s">
        <v>169</v>
      </c>
      <c r="F1062" s="4" t="s">
        <v>172</v>
      </c>
      <c r="G1062">
        <v>0</v>
      </c>
      <c r="H1062" t="s">
        <v>162</v>
      </c>
      <c r="I1062">
        <v>618</v>
      </c>
      <c r="J1062">
        <v>7</v>
      </c>
      <c r="K1062" t="s">
        <v>74</v>
      </c>
      <c r="L1062" t="s">
        <v>114</v>
      </c>
      <c r="M1062">
        <v>64</v>
      </c>
      <c r="N1062">
        <v>49</v>
      </c>
      <c r="O1062">
        <v>0</v>
      </c>
      <c r="P1062">
        <v>26</v>
      </c>
      <c r="Q1062">
        <v>96</v>
      </c>
      <c r="R1062">
        <v>21</v>
      </c>
      <c r="S1062">
        <v>48</v>
      </c>
      <c r="T1062">
        <v>22</v>
      </c>
      <c r="U1062">
        <v>39</v>
      </c>
      <c r="V1062">
        <v>0</v>
      </c>
      <c r="W1062">
        <v>44</v>
      </c>
      <c r="X1062">
        <v>0</v>
      </c>
      <c r="Y1062">
        <v>41</v>
      </c>
      <c r="Z1062">
        <v>0</v>
      </c>
      <c r="AA1062">
        <v>1</v>
      </c>
      <c r="AB1062">
        <v>23</v>
      </c>
      <c r="AC1062">
        <v>20</v>
      </c>
      <c r="AD1062">
        <v>5</v>
      </c>
      <c r="AE1062">
        <v>26</v>
      </c>
      <c r="AF1062">
        <v>30</v>
      </c>
      <c r="AG1062">
        <v>16</v>
      </c>
      <c r="AH1062">
        <v>26</v>
      </c>
      <c r="AI1062">
        <v>15</v>
      </c>
      <c r="AJ1062">
        <v>11</v>
      </c>
      <c r="AK1062">
        <v>21</v>
      </c>
      <c r="AL1062">
        <v>11</v>
      </c>
      <c r="AM1062">
        <v>109</v>
      </c>
      <c r="AN1062">
        <v>232</v>
      </c>
      <c r="AO1062">
        <v>205</v>
      </c>
      <c r="AP1062">
        <v>124</v>
      </c>
      <c r="AQ1062">
        <v>38</v>
      </c>
      <c r="AR1062">
        <v>0</v>
      </c>
      <c r="AS1062">
        <v>0</v>
      </c>
      <c r="AT1062">
        <v>36</v>
      </c>
      <c r="AU1062">
        <v>5</v>
      </c>
      <c r="AV1062">
        <v>32</v>
      </c>
      <c r="AW1062">
        <v>63</v>
      </c>
      <c r="AX1062">
        <v>0</v>
      </c>
      <c r="AY1062">
        <v>11</v>
      </c>
      <c r="AZ1062">
        <v>36</v>
      </c>
      <c r="BA1062">
        <v>254</v>
      </c>
      <c r="BB1062">
        <v>52</v>
      </c>
      <c r="BC1062">
        <v>0</v>
      </c>
      <c r="BD1062">
        <v>95</v>
      </c>
      <c r="BE1062">
        <v>0</v>
      </c>
      <c r="BF1062">
        <v>323</v>
      </c>
      <c r="BG1062">
        <v>78</v>
      </c>
      <c r="BH1062">
        <v>16</v>
      </c>
      <c r="BI1062">
        <v>95</v>
      </c>
      <c r="BJ1062">
        <v>0</v>
      </c>
      <c r="BK1062">
        <v>0</v>
      </c>
      <c r="BL1062">
        <v>19</v>
      </c>
      <c r="BM1062">
        <v>67</v>
      </c>
      <c r="BN1062">
        <v>180</v>
      </c>
      <c r="BO1062">
        <v>63</v>
      </c>
      <c r="BP1062">
        <v>23</v>
      </c>
      <c r="BQ1062">
        <v>44</v>
      </c>
      <c r="BR1062">
        <v>41</v>
      </c>
      <c r="BS1062">
        <v>13</v>
      </c>
      <c r="BT1062">
        <v>16</v>
      </c>
      <c r="BU1062">
        <v>0</v>
      </c>
      <c r="BV1062">
        <v>10</v>
      </c>
      <c r="BW1062">
        <v>13</v>
      </c>
      <c r="BX1062">
        <v>0</v>
      </c>
      <c r="BY1062">
        <v>2948</v>
      </c>
    </row>
    <row r="1063" spans="1:77" hidden="1" x14ac:dyDescent="0.25">
      <c r="A1063" t="str">
        <f t="shared" si="32"/>
        <v>201421 Műszaki, informatikai és természettudományi foglalkozásokI6 Gimnázium</v>
      </c>
      <c r="B1063" t="str">
        <f t="shared" si="33"/>
        <v>201421 Műszaki, informatikai és természettudományi foglalkozásokI6 Gimnázium</v>
      </c>
      <c r="C1063">
        <v>3994</v>
      </c>
      <c r="D1063" t="s">
        <v>168</v>
      </c>
      <c r="E1063" t="s">
        <v>169</v>
      </c>
      <c r="F1063" s="4" t="s">
        <v>172</v>
      </c>
      <c r="G1063">
        <v>0</v>
      </c>
      <c r="H1063" t="s">
        <v>162</v>
      </c>
      <c r="I1063">
        <v>619</v>
      </c>
      <c r="J1063">
        <v>8</v>
      </c>
      <c r="K1063" t="s">
        <v>75</v>
      </c>
      <c r="L1063" t="s">
        <v>115</v>
      </c>
      <c r="M1063">
        <v>1</v>
      </c>
      <c r="N1063">
        <v>0</v>
      </c>
      <c r="O1063">
        <v>0</v>
      </c>
      <c r="P1063">
        <v>0</v>
      </c>
      <c r="Q1063">
        <v>25</v>
      </c>
      <c r="R1063">
        <v>0</v>
      </c>
      <c r="S1063">
        <v>0</v>
      </c>
      <c r="T1063">
        <v>0</v>
      </c>
      <c r="U1063">
        <v>8</v>
      </c>
      <c r="V1063">
        <v>0</v>
      </c>
      <c r="W1063">
        <v>0</v>
      </c>
      <c r="X1063">
        <v>1</v>
      </c>
      <c r="Y1063">
        <v>0</v>
      </c>
      <c r="Z1063">
        <v>0</v>
      </c>
      <c r="AA1063">
        <v>0</v>
      </c>
      <c r="AB1063">
        <v>24</v>
      </c>
      <c r="AC1063">
        <v>84</v>
      </c>
      <c r="AD1063">
        <v>8</v>
      </c>
      <c r="AE1063">
        <v>14</v>
      </c>
      <c r="AF1063">
        <v>9</v>
      </c>
      <c r="AG1063">
        <v>0</v>
      </c>
      <c r="AH1063">
        <v>8</v>
      </c>
      <c r="AI1063">
        <v>43</v>
      </c>
      <c r="AJ1063">
        <v>12</v>
      </c>
      <c r="AK1063">
        <v>9</v>
      </c>
      <c r="AL1063">
        <v>0</v>
      </c>
      <c r="AM1063">
        <v>30</v>
      </c>
      <c r="AN1063">
        <v>44</v>
      </c>
      <c r="AO1063">
        <v>59</v>
      </c>
      <c r="AP1063">
        <v>89</v>
      </c>
      <c r="AQ1063">
        <v>0</v>
      </c>
      <c r="AR1063">
        <v>0</v>
      </c>
      <c r="AS1063">
        <v>0</v>
      </c>
      <c r="AT1063">
        <v>0</v>
      </c>
      <c r="AU1063">
        <v>0</v>
      </c>
      <c r="AV1063">
        <v>1</v>
      </c>
      <c r="AW1063">
        <v>161</v>
      </c>
      <c r="AX1063">
        <v>59</v>
      </c>
      <c r="AY1063">
        <v>73</v>
      </c>
      <c r="AZ1063">
        <v>1038</v>
      </c>
      <c r="BA1063">
        <v>58</v>
      </c>
      <c r="BB1063">
        <v>14</v>
      </c>
      <c r="BC1063">
        <v>5</v>
      </c>
      <c r="BD1063">
        <v>19</v>
      </c>
      <c r="BE1063">
        <v>0</v>
      </c>
      <c r="BF1063">
        <v>13</v>
      </c>
      <c r="BG1063">
        <v>108</v>
      </c>
      <c r="BH1063">
        <v>23</v>
      </c>
      <c r="BI1063">
        <v>55</v>
      </c>
      <c r="BJ1063">
        <v>1</v>
      </c>
      <c r="BK1063">
        <v>5</v>
      </c>
      <c r="BL1063">
        <v>5</v>
      </c>
      <c r="BM1063">
        <v>0</v>
      </c>
      <c r="BN1063">
        <v>12</v>
      </c>
      <c r="BO1063">
        <v>258</v>
      </c>
      <c r="BP1063">
        <v>121</v>
      </c>
      <c r="BQ1063">
        <v>60</v>
      </c>
      <c r="BR1063">
        <v>12</v>
      </c>
      <c r="BS1063">
        <v>25</v>
      </c>
      <c r="BT1063">
        <v>16</v>
      </c>
      <c r="BU1063">
        <v>0</v>
      </c>
      <c r="BV1063">
        <v>0</v>
      </c>
      <c r="BW1063">
        <v>0</v>
      </c>
      <c r="BX1063">
        <v>0</v>
      </c>
      <c r="BY1063">
        <v>2610</v>
      </c>
    </row>
    <row r="1064" spans="1:77" hidden="1" x14ac:dyDescent="0.25">
      <c r="A1064" t="str">
        <f t="shared" si="32"/>
        <v>201422 Egészségügyi foglalkozások (felsőfokú képzettséghez kapcsolódó)I6 Gimnázium</v>
      </c>
      <c r="B1064" t="str">
        <f t="shared" si="33"/>
        <v>201422 Egészségügyi foglalkozások (felsőfokú képzettséghez kapcsolódó)I6 Gimnázium</v>
      </c>
      <c r="C1064">
        <v>3995</v>
      </c>
      <c r="D1064" t="s">
        <v>168</v>
      </c>
      <c r="E1064" t="s">
        <v>169</v>
      </c>
      <c r="F1064" s="4" t="s">
        <v>172</v>
      </c>
      <c r="G1064">
        <v>0</v>
      </c>
      <c r="H1064" t="s">
        <v>162</v>
      </c>
      <c r="I1064">
        <v>620</v>
      </c>
      <c r="J1064">
        <v>9</v>
      </c>
      <c r="K1064" t="s">
        <v>76</v>
      </c>
      <c r="L1064" t="s">
        <v>116</v>
      </c>
      <c r="M1064">
        <v>0</v>
      </c>
      <c r="N1064">
        <v>0</v>
      </c>
      <c r="O1064">
        <v>0</v>
      </c>
      <c r="P1064">
        <v>0</v>
      </c>
      <c r="Q1064">
        <v>0</v>
      </c>
      <c r="R1064">
        <v>0</v>
      </c>
      <c r="S1064">
        <v>0</v>
      </c>
      <c r="T1064">
        <v>0</v>
      </c>
      <c r="U1064">
        <v>0</v>
      </c>
      <c r="V1064">
        <v>0</v>
      </c>
      <c r="W1064">
        <v>0</v>
      </c>
      <c r="X1064">
        <v>0</v>
      </c>
      <c r="Y1064">
        <v>0</v>
      </c>
      <c r="Z1064">
        <v>0</v>
      </c>
      <c r="AA1064">
        <v>0</v>
      </c>
      <c r="AB1064">
        <v>0</v>
      </c>
      <c r="AC1064">
        <v>0</v>
      </c>
      <c r="AD1064">
        <v>0</v>
      </c>
      <c r="AE1064">
        <v>0</v>
      </c>
      <c r="AF1064">
        <v>0</v>
      </c>
      <c r="AG1064">
        <v>0</v>
      </c>
      <c r="AH1064">
        <v>0</v>
      </c>
      <c r="AI1064">
        <v>0</v>
      </c>
      <c r="AJ1064">
        <v>0</v>
      </c>
      <c r="AK1064">
        <v>0</v>
      </c>
      <c r="AL1064">
        <v>0</v>
      </c>
      <c r="AM1064">
        <v>0</v>
      </c>
      <c r="AN1064">
        <v>0</v>
      </c>
      <c r="AO1064">
        <v>0</v>
      </c>
      <c r="AP1064">
        <v>0</v>
      </c>
      <c r="AQ1064">
        <v>0</v>
      </c>
      <c r="AR1064">
        <v>0</v>
      </c>
      <c r="AS1064">
        <v>0</v>
      </c>
      <c r="AT1064">
        <v>0</v>
      </c>
      <c r="AU1064">
        <v>0</v>
      </c>
      <c r="AV1064">
        <v>0</v>
      </c>
      <c r="AW1064">
        <v>0</v>
      </c>
      <c r="AX1064">
        <v>0</v>
      </c>
      <c r="AY1064">
        <v>0</v>
      </c>
      <c r="AZ1064">
        <v>0</v>
      </c>
      <c r="BA1064">
        <v>0</v>
      </c>
      <c r="BB1064">
        <v>0</v>
      </c>
      <c r="BC1064">
        <v>0</v>
      </c>
      <c r="BD1064">
        <v>0</v>
      </c>
      <c r="BE1064">
        <v>0</v>
      </c>
      <c r="BF1064">
        <v>0</v>
      </c>
      <c r="BG1064">
        <v>0</v>
      </c>
      <c r="BH1064">
        <v>0</v>
      </c>
      <c r="BI1064">
        <v>0</v>
      </c>
      <c r="BJ1064">
        <v>0</v>
      </c>
      <c r="BK1064">
        <v>0</v>
      </c>
      <c r="BL1064">
        <v>0</v>
      </c>
      <c r="BM1064">
        <v>0</v>
      </c>
      <c r="BN1064">
        <v>0</v>
      </c>
      <c r="BO1064">
        <v>5</v>
      </c>
      <c r="BP1064">
        <v>2</v>
      </c>
      <c r="BQ1064">
        <v>5</v>
      </c>
      <c r="BR1064">
        <v>3</v>
      </c>
      <c r="BS1064">
        <v>0</v>
      </c>
      <c r="BT1064">
        <v>0</v>
      </c>
      <c r="BU1064">
        <v>0</v>
      </c>
      <c r="BV1064">
        <v>0</v>
      </c>
      <c r="BW1064">
        <v>0</v>
      </c>
      <c r="BX1064">
        <v>0</v>
      </c>
      <c r="BY1064">
        <v>15</v>
      </c>
    </row>
    <row r="1065" spans="1:77" hidden="1" x14ac:dyDescent="0.25">
      <c r="A1065" t="str">
        <f t="shared" si="32"/>
        <v>201423 Szociális szolgáltatási foglalkozások (felsőfokú képzettséghez kapcsolódó)I6 Gimnázium</v>
      </c>
      <c r="B1065" t="str">
        <f t="shared" si="33"/>
        <v>201423 Szociális szolgáltatási foglalkozások (felsőfokú képzettséghez kapcsolódó)I6 Gimnázium</v>
      </c>
      <c r="C1065">
        <v>3996</v>
      </c>
      <c r="D1065" t="s">
        <v>168</v>
      </c>
      <c r="E1065" t="s">
        <v>169</v>
      </c>
      <c r="F1065" s="4" t="s">
        <v>172</v>
      </c>
      <c r="G1065">
        <v>0</v>
      </c>
      <c r="H1065" t="s">
        <v>162</v>
      </c>
      <c r="I1065">
        <v>621</v>
      </c>
      <c r="J1065">
        <v>10</v>
      </c>
      <c r="K1065" t="s">
        <v>77</v>
      </c>
      <c r="L1065" t="s">
        <v>117</v>
      </c>
      <c r="M1065">
        <v>0</v>
      </c>
      <c r="N1065">
        <v>0</v>
      </c>
      <c r="O1065">
        <v>0</v>
      </c>
      <c r="P1065">
        <v>0</v>
      </c>
      <c r="Q1065">
        <v>0</v>
      </c>
      <c r="R1065">
        <v>0</v>
      </c>
      <c r="S1065">
        <v>0</v>
      </c>
      <c r="T1065">
        <v>0</v>
      </c>
      <c r="U1065">
        <v>0</v>
      </c>
      <c r="V1065">
        <v>0</v>
      </c>
      <c r="W1065">
        <v>0</v>
      </c>
      <c r="X1065">
        <v>0</v>
      </c>
      <c r="Y1065">
        <v>0</v>
      </c>
      <c r="Z1065">
        <v>0</v>
      </c>
      <c r="AA1065">
        <v>0</v>
      </c>
      <c r="AB1065">
        <v>0</v>
      </c>
      <c r="AC1065">
        <v>0</v>
      </c>
      <c r="AD1065">
        <v>0</v>
      </c>
      <c r="AE1065">
        <v>0</v>
      </c>
      <c r="AF1065">
        <v>0</v>
      </c>
      <c r="AG1065">
        <v>0</v>
      </c>
      <c r="AH1065">
        <v>0</v>
      </c>
      <c r="AI1065">
        <v>0</v>
      </c>
      <c r="AJ1065">
        <v>0</v>
      </c>
      <c r="AK1065">
        <v>0</v>
      </c>
      <c r="AL1065">
        <v>0</v>
      </c>
      <c r="AM1065">
        <v>0</v>
      </c>
      <c r="AN1065">
        <v>0</v>
      </c>
      <c r="AO1065">
        <v>0</v>
      </c>
      <c r="AP1065">
        <v>0</v>
      </c>
      <c r="AQ1065">
        <v>0</v>
      </c>
      <c r="AR1065">
        <v>0</v>
      </c>
      <c r="AS1065">
        <v>0</v>
      </c>
      <c r="AT1065">
        <v>0</v>
      </c>
      <c r="AU1065">
        <v>0</v>
      </c>
      <c r="AV1065">
        <v>0</v>
      </c>
      <c r="AW1065">
        <v>0</v>
      </c>
      <c r="AX1065">
        <v>0</v>
      </c>
      <c r="AY1065">
        <v>0</v>
      </c>
      <c r="AZ1065">
        <v>0</v>
      </c>
      <c r="BA1065">
        <v>0</v>
      </c>
      <c r="BB1065">
        <v>0</v>
      </c>
      <c r="BC1065">
        <v>0</v>
      </c>
      <c r="BD1065">
        <v>0</v>
      </c>
      <c r="BE1065">
        <v>0</v>
      </c>
      <c r="BF1065">
        <v>0</v>
      </c>
      <c r="BG1065">
        <v>0</v>
      </c>
      <c r="BH1065">
        <v>0</v>
      </c>
      <c r="BI1065">
        <v>0</v>
      </c>
      <c r="BJ1065">
        <v>0</v>
      </c>
      <c r="BK1065">
        <v>0</v>
      </c>
      <c r="BL1065">
        <v>0</v>
      </c>
      <c r="BM1065">
        <v>0</v>
      </c>
      <c r="BN1065">
        <v>0</v>
      </c>
      <c r="BO1065">
        <v>4</v>
      </c>
      <c r="BP1065">
        <v>1</v>
      </c>
      <c r="BQ1065">
        <v>0</v>
      </c>
      <c r="BR1065">
        <v>0</v>
      </c>
      <c r="BS1065">
        <v>0</v>
      </c>
      <c r="BT1065">
        <v>0</v>
      </c>
      <c r="BU1065">
        <v>0</v>
      </c>
      <c r="BV1065">
        <v>0</v>
      </c>
      <c r="BW1065">
        <v>0</v>
      </c>
      <c r="BX1065">
        <v>0</v>
      </c>
      <c r="BY1065">
        <v>5</v>
      </c>
    </row>
    <row r="1066" spans="1:77" hidden="1" x14ac:dyDescent="0.25">
      <c r="A1066" t="str">
        <f t="shared" si="32"/>
        <v>201424 Oktatók, pedagógusokI6 Gimnázium</v>
      </c>
      <c r="B1066" t="str">
        <f t="shared" si="33"/>
        <v>201424 Oktatók, pedagógusokI6 Gimnázium</v>
      </c>
      <c r="C1066">
        <v>3997</v>
      </c>
      <c r="D1066" t="s">
        <v>168</v>
      </c>
      <c r="E1066" t="s">
        <v>169</v>
      </c>
      <c r="F1066" s="4" t="s">
        <v>172</v>
      </c>
      <c r="G1066">
        <v>0</v>
      </c>
      <c r="H1066" t="s">
        <v>162</v>
      </c>
      <c r="I1066">
        <v>622</v>
      </c>
      <c r="J1066">
        <v>11</v>
      </c>
      <c r="K1066" t="s">
        <v>78</v>
      </c>
      <c r="L1066" t="s">
        <v>118</v>
      </c>
      <c r="M1066">
        <v>0</v>
      </c>
      <c r="N1066">
        <v>0</v>
      </c>
      <c r="O1066">
        <v>0</v>
      </c>
      <c r="P1066">
        <v>0</v>
      </c>
      <c r="Q1066">
        <v>0</v>
      </c>
      <c r="R1066">
        <v>0</v>
      </c>
      <c r="S1066">
        <v>0</v>
      </c>
      <c r="T1066">
        <v>0</v>
      </c>
      <c r="U1066">
        <v>0</v>
      </c>
      <c r="V1066">
        <v>0</v>
      </c>
      <c r="W1066">
        <v>0</v>
      </c>
      <c r="X1066">
        <v>0</v>
      </c>
      <c r="Y1066">
        <v>0</v>
      </c>
      <c r="Z1066">
        <v>10</v>
      </c>
      <c r="AA1066">
        <v>0</v>
      </c>
      <c r="AB1066">
        <v>0</v>
      </c>
      <c r="AC1066">
        <v>0</v>
      </c>
      <c r="AD1066">
        <v>0</v>
      </c>
      <c r="AE1066">
        <v>0</v>
      </c>
      <c r="AF1066">
        <v>0</v>
      </c>
      <c r="AG1066">
        <v>0</v>
      </c>
      <c r="AH1066">
        <v>0</v>
      </c>
      <c r="AI1066">
        <v>0</v>
      </c>
      <c r="AJ1066">
        <v>0</v>
      </c>
      <c r="AK1066">
        <v>0</v>
      </c>
      <c r="AL1066">
        <v>0</v>
      </c>
      <c r="AM1066">
        <v>0</v>
      </c>
      <c r="AN1066">
        <v>0</v>
      </c>
      <c r="AO1066">
        <v>0</v>
      </c>
      <c r="AP1066">
        <v>0</v>
      </c>
      <c r="AQ1066">
        <v>0</v>
      </c>
      <c r="AR1066">
        <v>0</v>
      </c>
      <c r="AS1066">
        <v>0</v>
      </c>
      <c r="AT1066">
        <v>0</v>
      </c>
      <c r="AU1066">
        <v>0</v>
      </c>
      <c r="AV1066">
        <v>0</v>
      </c>
      <c r="AW1066">
        <v>0</v>
      </c>
      <c r="AX1066">
        <v>0</v>
      </c>
      <c r="AY1066">
        <v>0</v>
      </c>
      <c r="AZ1066">
        <v>0</v>
      </c>
      <c r="BA1066">
        <v>0</v>
      </c>
      <c r="BB1066">
        <v>0</v>
      </c>
      <c r="BC1066">
        <v>0</v>
      </c>
      <c r="BD1066">
        <v>0</v>
      </c>
      <c r="BE1066">
        <v>0</v>
      </c>
      <c r="BF1066">
        <v>0</v>
      </c>
      <c r="BG1066">
        <v>0</v>
      </c>
      <c r="BH1066">
        <v>0</v>
      </c>
      <c r="BI1066">
        <v>0</v>
      </c>
      <c r="BJ1066">
        <v>0</v>
      </c>
      <c r="BK1066">
        <v>0</v>
      </c>
      <c r="BL1066">
        <v>0</v>
      </c>
      <c r="BM1066">
        <v>0</v>
      </c>
      <c r="BN1066">
        <v>13</v>
      </c>
      <c r="BO1066">
        <v>337</v>
      </c>
      <c r="BP1066">
        <v>599</v>
      </c>
      <c r="BQ1066">
        <v>23</v>
      </c>
      <c r="BR1066">
        <v>787</v>
      </c>
      <c r="BS1066">
        <v>3</v>
      </c>
      <c r="BT1066">
        <v>2</v>
      </c>
      <c r="BU1066">
        <v>2</v>
      </c>
      <c r="BV1066">
        <v>0</v>
      </c>
      <c r="BW1066">
        <v>0</v>
      </c>
      <c r="BX1066">
        <v>0</v>
      </c>
      <c r="BY1066">
        <v>1776</v>
      </c>
    </row>
    <row r="1067" spans="1:77" hidden="1" x14ac:dyDescent="0.25">
      <c r="A1067" t="str">
        <f t="shared" si="32"/>
        <v>201425 Gazdálkodási jellegű foglalkozásokI6 Gimnázium</v>
      </c>
      <c r="B1067" t="str">
        <f t="shared" si="33"/>
        <v>201425 Gazdálkodási jellegű foglalkozásokI6 Gimnázium</v>
      </c>
      <c r="C1067">
        <v>3998</v>
      </c>
      <c r="D1067" t="s">
        <v>168</v>
      </c>
      <c r="E1067" t="s">
        <v>169</v>
      </c>
      <c r="F1067" s="4" t="s">
        <v>172</v>
      </c>
      <c r="G1067">
        <v>0</v>
      </c>
      <c r="H1067" t="s">
        <v>162</v>
      </c>
      <c r="I1067">
        <v>623</v>
      </c>
      <c r="J1067">
        <v>12</v>
      </c>
      <c r="K1067" t="s">
        <v>79</v>
      </c>
      <c r="L1067" t="s">
        <v>119</v>
      </c>
      <c r="M1067">
        <v>0</v>
      </c>
      <c r="N1067">
        <v>0</v>
      </c>
      <c r="O1067">
        <v>0</v>
      </c>
      <c r="P1067">
        <v>0</v>
      </c>
      <c r="Q1067">
        <v>0</v>
      </c>
      <c r="R1067">
        <v>0</v>
      </c>
      <c r="S1067">
        <v>0</v>
      </c>
      <c r="T1067">
        <v>0</v>
      </c>
      <c r="U1067">
        <v>0</v>
      </c>
      <c r="V1067">
        <v>1</v>
      </c>
      <c r="W1067">
        <v>0</v>
      </c>
      <c r="X1067">
        <v>0</v>
      </c>
      <c r="Y1067">
        <v>0</v>
      </c>
      <c r="Z1067">
        <v>0</v>
      </c>
      <c r="AA1067">
        <v>0</v>
      </c>
      <c r="AB1067">
        <v>5</v>
      </c>
      <c r="AC1067">
        <v>10</v>
      </c>
      <c r="AD1067">
        <v>0</v>
      </c>
      <c r="AE1067">
        <v>0</v>
      </c>
      <c r="AF1067">
        <v>11</v>
      </c>
      <c r="AG1067">
        <v>0</v>
      </c>
      <c r="AH1067">
        <v>0</v>
      </c>
      <c r="AI1067">
        <v>0</v>
      </c>
      <c r="AJ1067">
        <v>0</v>
      </c>
      <c r="AK1067">
        <v>0</v>
      </c>
      <c r="AL1067">
        <v>0</v>
      </c>
      <c r="AM1067">
        <v>0</v>
      </c>
      <c r="AN1067">
        <v>15</v>
      </c>
      <c r="AO1067">
        <v>37</v>
      </c>
      <c r="AP1067">
        <v>1</v>
      </c>
      <c r="AQ1067">
        <v>0</v>
      </c>
      <c r="AR1067">
        <v>0</v>
      </c>
      <c r="AS1067">
        <v>5</v>
      </c>
      <c r="AT1067">
        <v>0</v>
      </c>
      <c r="AU1067">
        <v>0</v>
      </c>
      <c r="AV1067">
        <v>0</v>
      </c>
      <c r="AW1067">
        <v>5</v>
      </c>
      <c r="AX1067">
        <v>0</v>
      </c>
      <c r="AY1067">
        <v>14</v>
      </c>
      <c r="AZ1067">
        <v>59</v>
      </c>
      <c r="BA1067">
        <v>98</v>
      </c>
      <c r="BB1067">
        <v>57</v>
      </c>
      <c r="BC1067">
        <v>85</v>
      </c>
      <c r="BD1067">
        <v>0</v>
      </c>
      <c r="BE1067">
        <v>0</v>
      </c>
      <c r="BF1067">
        <v>73</v>
      </c>
      <c r="BG1067">
        <v>0</v>
      </c>
      <c r="BH1067">
        <v>0</v>
      </c>
      <c r="BI1067">
        <v>111</v>
      </c>
      <c r="BJ1067">
        <v>0</v>
      </c>
      <c r="BK1067">
        <v>0</v>
      </c>
      <c r="BL1067">
        <v>32</v>
      </c>
      <c r="BM1067">
        <v>0</v>
      </c>
      <c r="BN1067">
        <v>5</v>
      </c>
      <c r="BO1067">
        <v>21</v>
      </c>
      <c r="BP1067">
        <v>18</v>
      </c>
      <c r="BQ1067">
        <v>7</v>
      </c>
      <c r="BR1067">
        <v>2</v>
      </c>
      <c r="BS1067">
        <v>0</v>
      </c>
      <c r="BT1067">
        <v>0</v>
      </c>
      <c r="BU1067">
        <v>0</v>
      </c>
      <c r="BV1067">
        <v>0</v>
      </c>
      <c r="BW1067">
        <v>0</v>
      </c>
      <c r="BX1067">
        <v>0</v>
      </c>
      <c r="BY1067">
        <v>672</v>
      </c>
    </row>
    <row r="1068" spans="1:77" hidden="1" x14ac:dyDescent="0.25">
      <c r="A1068" t="str">
        <f t="shared" si="32"/>
        <v>201426 Jogi és társadalomtudományi foglalkozásokI6 Gimnázium</v>
      </c>
      <c r="B1068" t="str">
        <f t="shared" si="33"/>
        <v>201426 Jogi és társadalomtudományi foglalkozásokI6 Gimnázium</v>
      </c>
      <c r="C1068">
        <v>3999</v>
      </c>
      <c r="D1068" t="s">
        <v>168</v>
      </c>
      <c r="E1068" t="s">
        <v>169</v>
      </c>
      <c r="F1068" s="4" t="s">
        <v>172</v>
      </c>
      <c r="G1068">
        <v>0</v>
      </c>
      <c r="H1068" t="s">
        <v>162</v>
      </c>
      <c r="I1068">
        <v>624</v>
      </c>
      <c r="J1068">
        <v>13</v>
      </c>
      <c r="K1068" t="s">
        <v>80</v>
      </c>
      <c r="L1068" t="s">
        <v>120</v>
      </c>
      <c r="M1068">
        <v>0</v>
      </c>
      <c r="N1068">
        <v>0</v>
      </c>
      <c r="O1068">
        <v>0</v>
      </c>
      <c r="P1068">
        <v>0</v>
      </c>
      <c r="Q1068">
        <v>0</v>
      </c>
      <c r="R1068">
        <v>0</v>
      </c>
      <c r="S1068">
        <v>0</v>
      </c>
      <c r="T1068">
        <v>0</v>
      </c>
      <c r="U1068">
        <v>0</v>
      </c>
      <c r="V1068">
        <v>0</v>
      </c>
      <c r="W1068">
        <v>0</v>
      </c>
      <c r="X1068">
        <v>0</v>
      </c>
      <c r="Y1068">
        <v>0</v>
      </c>
      <c r="Z1068">
        <v>0</v>
      </c>
      <c r="AA1068">
        <v>0</v>
      </c>
      <c r="AB1068">
        <v>0</v>
      </c>
      <c r="AC1068">
        <v>0</v>
      </c>
      <c r="AD1068">
        <v>0</v>
      </c>
      <c r="AE1068">
        <v>0</v>
      </c>
      <c r="AF1068">
        <v>0</v>
      </c>
      <c r="AG1068">
        <v>0</v>
      </c>
      <c r="AH1068">
        <v>0</v>
      </c>
      <c r="AI1068">
        <v>0</v>
      </c>
      <c r="AJ1068">
        <v>0</v>
      </c>
      <c r="AK1068">
        <v>0</v>
      </c>
      <c r="AL1068">
        <v>0</v>
      </c>
      <c r="AM1068">
        <v>9</v>
      </c>
      <c r="AN1068">
        <v>0</v>
      </c>
      <c r="AO1068">
        <v>5</v>
      </c>
      <c r="AP1068">
        <v>63</v>
      </c>
      <c r="AQ1068">
        <v>0</v>
      </c>
      <c r="AR1068">
        <v>0</v>
      </c>
      <c r="AS1068">
        <v>0</v>
      </c>
      <c r="AT1068">
        <v>0</v>
      </c>
      <c r="AU1068">
        <v>0</v>
      </c>
      <c r="AV1068">
        <v>35</v>
      </c>
      <c r="AW1068">
        <v>13</v>
      </c>
      <c r="AX1068">
        <v>0</v>
      </c>
      <c r="AY1068">
        <v>0</v>
      </c>
      <c r="AZ1068">
        <v>0</v>
      </c>
      <c r="BA1068">
        <v>0</v>
      </c>
      <c r="BB1068">
        <v>0</v>
      </c>
      <c r="BC1068">
        <v>0</v>
      </c>
      <c r="BD1068">
        <v>0</v>
      </c>
      <c r="BE1068">
        <v>0</v>
      </c>
      <c r="BF1068">
        <v>0</v>
      </c>
      <c r="BG1068">
        <v>0</v>
      </c>
      <c r="BH1068">
        <v>0</v>
      </c>
      <c r="BI1068">
        <v>0</v>
      </c>
      <c r="BJ1068">
        <v>0</v>
      </c>
      <c r="BK1068">
        <v>0</v>
      </c>
      <c r="BL1068">
        <v>5</v>
      </c>
      <c r="BM1068">
        <v>6</v>
      </c>
      <c r="BN1068">
        <v>0</v>
      </c>
      <c r="BO1068">
        <v>29</v>
      </c>
      <c r="BP1068">
        <v>6</v>
      </c>
      <c r="BQ1068">
        <v>1</v>
      </c>
      <c r="BR1068">
        <v>7</v>
      </c>
      <c r="BS1068">
        <v>14</v>
      </c>
      <c r="BT1068">
        <v>0</v>
      </c>
      <c r="BU1068">
        <v>0</v>
      </c>
      <c r="BV1068">
        <v>0</v>
      </c>
      <c r="BW1068">
        <v>0</v>
      </c>
      <c r="BX1068">
        <v>0</v>
      </c>
      <c r="BY1068">
        <v>193</v>
      </c>
    </row>
    <row r="1069" spans="1:77" hidden="1" x14ac:dyDescent="0.25">
      <c r="A1069" t="str">
        <f t="shared" si="32"/>
        <v>201427 Kulturális, sport-, művészeti és vallási foglalkozások (felsőfokú képzettséghez kapcsolódó)I6 Gimnázium</v>
      </c>
      <c r="B1069" t="str">
        <f t="shared" si="33"/>
        <v>201427 Kulturális, sport-, művészeti és vallási foglalkozások (felsőfokú képzettséghez kapcsolódó)I6 Gimnázium</v>
      </c>
      <c r="C1069">
        <v>4000</v>
      </c>
      <c r="D1069" t="s">
        <v>168</v>
      </c>
      <c r="E1069" t="s">
        <v>169</v>
      </c>
      <c r="F1069" s="4" t="s">
        <v>172</v>
      </c>
      <c r="G1069">
        <v>0</v>
      </c>
      <c r="H1069" t="s">
        <v>162</v>
      </c>
      <c r="I1069">
        <v>625</v>
      </c>
      <c r="J1069">
        <v>14</v>
      </c>
      <c r="K1069" t="s">
        <v>121</v>
      </c>
      <c r="L1069" t="s">
        <v>122</v>
      </c>
      <c r="M1069">
        <v>0</v>
      </c>
      <c r="N1069">
        <v>0</v>
      </c>
      <c r="O1069">
        <v>0</v>
      </c>
      <c r="P1069">
        <v>0</v>
      </c>
      <c r="Q1069">
        <v>0</v>
      </c>
      <c r="R1069">
        <v>0</v>
      </c>
      <c r="S1069">
        <v>0</v>
      </c>
      <c r="T1069">
        <v>0</v>
      </c>
      <c r="U1069">
        <v>0</v>
      </c>
      <c r="V1069">
        <v>0</v>
      </c>
      <c r="W1069">
        <v>0</v>
      </c>
      <c r="X1069">
        <v>0</v>
      </c>
      <c r="Y1069">
        <v>0</v>
      </c>
      <c r="Z1069">
        <v>0</v>
      </c>
      <c r="AA1069">
        <v>0</v>
      </c>
      <c r="AB1069">
        <v>0</v>
      </c>
      <c r="AC1069">
        <v>0</v>
      </c>
      <c r="AD1069">
        <v>0</v>
      </c>
      <c r="AE1069">
        <v>0</v>
      </c>
      <c r="AF1069">
        <v>0</v>
      </c>
      <c r="AG1069">
        <v>0</v>
      </c>
      <c r="AH1069">
        <v>0</v>
      </c>
      <c r="AI1069">
        <v>0</v>
      </c>
      <c r="AJ1069">
        <v>0</v>
      </c>
      <c r="AK1069">
        <v>0</v>
      </c>
      <c r="AL1069">
        <v>0</v>
      </c>
      <c r="AM1069">
        <v>0</v>
      </c>
      <c r="AN1069">
        <v>0</v>
      </c>
      <c r="AO1069">
        <v>0</v>
      </c>
      <c r="AP1069">
        <v>59</v>
      </c>
      <c r="AQ1069">
        <v>0</v>
      </c>
      <c r="AR1069">
        <v>0</v>
      </c>
      <c r="AS1069">
        <v>0</v>
      </c>
      <c r="AT1069">
        <v>0</v>
      </c>
      <c r="AU1069">
        <v>0</v>
      </c>
      <c r="AV1069">
        <v>0</v>
      </c>
      <c r="AW1069">
        <v>213</v>
      </c>
      <c r="AX1069">
        <v>313</v>
      </c>
      <c r="AY1069">
        <v>34</v>
      </c>
      <c r="AZ1069">
        <v>121</v>
      </c>
      <c r="BA1069">
        <v>0</v>
      </c>
      <c r="BB1069">
        <v>0</v>
      </c>
      <c r="BC1069">
        <v>0</v>
      </c>
      <c r="BD1069">
        <v>22</v>
      </c>
      <c r="BE1069">
        <v>0</v>
      </c>
      <c r="BF1069">
        <v>0</v>
      </c>
      <c r="BG1069">
        <v>0</v>
      </c>
      <c r="BH1069">
        <v>1</v>
      </c>
      <c r="BI1069">
        <v>36</v>
      </c>
      <c r="BJ1069">
        <v>0</v>
      </c>
      <c r="BK1069">
        <v>0</v>
      </c>
      <c r="BL1069">
        <v>0</v>
      </c>
      <c r="BM1069">
        <v>0</v>
      </c>
      <c r="BN1069">
        <v>99</v>
      </c>
      <c r="BO1069">
        <v>123</v>
      </c>
      <c r="BP1069">
        <v>117</v>
      </c>
      <c r="BQ1069">
        <v>8</v>
      </c>
      <c r="BR1069">
        <v>1</v>
      </c>
      <c r="BS1069">
        <v>490</v>
      </c>
      <c r="BT1069">
        <v>73</v>
      </c>
      <c r="BU1069">
        <v>17</v>
      </c>
      <c r="BV1069">
        <v>0</v>
      </c>
      <c r="BW1069">
        <v>0</v>
      </c>
      <c r="BX1069">
        <v>0</v>
      </c>
      <c r="BY1069">
        <v>1727</v>
      </c>
    </row>
    <row r="1070" spans="1:77" hidden="1" x14ac:dyDescent="0.25">
      <c r="A1070" t="str">
        <f t="shared" si="32"/>
        <v>201429 Egyéb magasan képzett ügyintézőkI6 Gimnázium</v>
      </c>
      <c r="B1070" t="str">
        <f t="shared" si="33"/>
        <v>201429 Egyéb magasan képzett ügyintézőkI6 Gimnázium</v>
      </c>
      <c r="C1070">
        <v>4001</v>
      </c>
      <c r="D1070" t="s">
        <v>168</v>
      </c>
      <c r="E1070" t="s">
        <v>169</v>
      </c>
      <c r="F1070" s="4" t="s">
        <v>172</v>
      </c>
      <c r="G1070">
        <v>0</v>
      </c>
      <c r="H1070" t="s">
        <v>162</v>
      </c>
      <c r="I1070">
        <v>626</v>
      </c>
      <c r="J1070">
        <v>15</v>
      </c>
      <c r="K1070" t="s">
        <v>81</v>
      </c>
      <c r="L1070" t="s">
        <v>123</v>
      </c>
      <c r="M1070">
        <v>0</v>
      </c>
      <c r="N1070">
        <v>0</v>
      </c>
      <c r="O1070">
        <v>0</v>
      </c>
      <c r="P1070">
        <v>0</v>
      </c>
      <c r="Q1070">
        <v>0</v>
      </c>
      <c r="R1070">
        <v>0</v>
      </c>
      <c r="S1070">
        <v>0</v>
      </c>
      <c r="T1070">
        <v>0</v>
      </c>
      <c r="U1070">
        <v>0</v>
      </c>
      <c r="V1070">
        <v>0</v>
      </c>
      <c r="W1070">
        <v>0</v>
      </c>
      <c r="X1070">
        <v>0</v>
      </c>
      <c r="Y1070">
        <v>0</v>
      </c>
      <c r="Z1070">
        <v>0</v>
      </c>
      <c r="AA1070">
        <v>0</v>
      </c>
      <c r="AB1070">
        <v>0</v>
      </c>
      <c r="AC1070">
        <v>0</v>
      </c>
      <c r="AD1070">
        <v>0</v>
      </c>
      <c r="AE1070">
        <v>0</v>
      </c>
      <c r="AF1070">
        <v>0</v>
      </c>
      <c r="AG1070">
        <v>0</v>
      </c>
      <c r="AH1070">
        <v>0</v>
      </c>
      <c r="AI1070">
        <v>0</v>
      </c>
      <c r="AJ1070">
        <v>0</v>
      </c>
      <c r="AK1070">
        <v>0</v>
      </c>
      <c r="AL1070">
        <v>0</v>
      </c>
      <c r="AM1070">
        <v>0</v>
      </c>
      <c r="AN1070">
        <v>0</v>
      </c>
      <c r="AO1070">
        <v>0</v>
      </c>
      <c r="AP1070">
        <v>0</v>
      </c>
      <c r="AQ1070">
        <v>0</v>
      </c>
      <c r="AR1070">
        <v>0</v>
      </c>
      <c r="AS1070">
        <v>0</v>
      </c>
      <c r="AT1070">
        <v>0</v>
      </c>
      <c r="AU1070">
        <v>0</v>
      </c>
      <c r="AV1070">
        <v>0</v>
      </c>
      <c r="AW1070">
        <v>0</v>
      </c>
      <c r="AX1070">
        <v>0</v>
      </c>
      <c r="AY1070">
        <v>0</v>
      </c>
      <c r="AZ1070">
        <v>0</v>
      </c>
      <c r="BA1070">
        <v>0</v>
      </c>
      <c r="BB1070">
        <v>0</v>
      </c>
      <c r="BC1070">
        <v>0</v>
      </c>
      <c r="BD1070">
        <v>0</v>
      </c>
      <c r="BE1070">
        <v>0</v>
      </c>
      <c r="BF1070">
        <v>0</v>
      </c>
      <c r="BG1070">
        <v>0</v>
      </c>
      <c r="BH1070">
        <v>0</v>
      </c>
      <c r="BI1070">
        <v>0</v>
      </c>
      <c r="BJ1070">
        <v>0</v>
      </c>
      <c r="BK1070">
        <v>0</v>
      </c>
      <c r="BL1070">
        <v>0</v>
      </c>
      <c r="BM1070">
        <v>0</v>
      </c>
      <c r="BN1070">
        <v>0</v>
      </c>
      <c r="BO1070">
        <v>206</v>
      </c>
      <c r="BP1070">
        <v>13</v>
      </c>
      <c r="BQ1070">
        <v>6</v>
      </c>
      <c r="BR1070">
        <v>2</v>
      </c>
      <c r="BS1070">
        <v>0</v>
      </c>
      <c r="BT1070">
        <v>0</v>
      </c>
      <c r="BU1070">
        <v>0</v>
      </c>
      <c r="BV1070">
        <v>0</v>
      </c>
      <c r="BW1070">
        <v>0</v>
      </c>
      <c r="BX1070">
        <v>0</v>
      </c>
      <c r="BY1070">
        <v>227</v>
      </c>
    </row>
    <row r="1071" spans="1:77" hidden="1" x14ac:dyDescent="0.25">
      <c r="A1071" t="str">
        <f t="shared" si="32"/>
        <v>201431 Technikusok és hasonló műszaki foglalkozásokI6 Gimnázium</v>
      </c>
      <c r="B1071" t="str">
        <f t="shared" si="33"/>
        <v>201431 Technikusok és hasonló műszaki foglalkozásokI6 Gimnázium</v>
      </c>
      <c r="C1071">
        <v>4002</v>
      </c>
      <c r="D1071" t="s">
        <v>168</v>
      </c>
      <c r="E1071" t="s">
        <v>169</v>
      </c>
      <c r="F1071" s="4" t="s">
        <v>172</v>
      </c>
      <c r="G1071">
        <v>0</v>
      </c>
      <c r="H1071" t="s">
        <v>162</v>
      </c>
      <c r="I1071">
        <v>627</v>
      </c>
      <c r="J1071">
        <v>16</v>
      </c>
      <c r="K1071" t="s">
        <v>82</v>
      </c>
      <c r="L1071" t="s">
        <v>83</v>
      </c>
      <c r="M1071">
        <v>149</v>
      </c>
      <c r="N1071">
        <v>57</v>
      </c>
      <c r="O1071">
        <v>0</v>
      </c>
      <c r="P1071">
        <v>42</v>
      </c>
      <c r="Q1071">
        <v>262</v>
      </c>
      <c r="R1071">
        <v>80</v>
      </c>
      <c r="S1071">
        <v>11</v>
      </c>
      <c r="T1071">
        <v>41</v>
      </c>
      <c r="U1071">
        <v>58</v>
      </c>
      <c r="V1071">
        <v>27</v>
      </c>
      <c r="W1071">
        <v>128</v>
      </c>
      <c r="X1071">
        <v>269</v>
      </c>
      <c r="Y1071">
        <v>124</v>
      </c>
      <c r="Z1071">
        <v>88</v>
      </c>
      <c r="AA1071">
        <v>147</v>
      </c>
      <c r="AB1071">
        <v>259</v>
      </c>
      <c r="AC1071">
        <v>435</v>
      </c>
      <c r="AD1071">
        <v>286</v>
      </c>
      <c r="AE1071">
        <v>191</v>
      </c>
      <c r="AF1071">
        <v>447</v>
      </c>
      <c r="AG1071">
        <v>44</v>
      </c>
      <c r="AH1071">
        <v>225</v>
      </c>
      <c r="AI1071">
        <v>148</v>
      </c>
      <c r="AJ1071">
        <v>237</v>
      </c>
      <c r="AK1071">
        <v>176</v>
      </c>
      <c r="AL1071">
        <v>82</v>
      </c>
      <c r="AM1071">
        <v>317</v>
      </c>
      <c r="AN1071">
        <v>91</v>
      </c>
      <c r="AO1071">
        <v>558</v>
      </c>
      <c r="AP1071">
        <v>109</v>
      </c>
      <c r="AQ1071">
        <v>1234</v>
      </c>
      <c r="AR1071">
        <v>5</v>
      </c>
      <c r="AS1071">
        <v>24</v>
      </c>
      <c r="AT1071">
        <v>1101</v>
      </c>
      <c r="AU1071">
        <v>29</v>
      </c>
      <c r="AV1071">
        <v>78</v>
      </c>
      <c r="AW1071">
        <v>36</v>
      </c>
      <c r="AX1071">
        <v>14</v>
      </c>
      <c r="AY1071">
        <v>441</v>
      </c>
      <c r="AZ1071">
        <v>1937</v>
      </c>
      <c r="BA1071">
        <v>260</v>
      </c>
      <c r="BB1071">
        <v>52</v>
      </c>
      <c r="BC1071">
        <v>14</v>
      </c>
      <c r="BD1071">
        <v>51</v>
      </c>
      <c r="BE1071">
        <v>0</v>
      </c>
      <c r="BF1071">
        <v>72</v>
      </c>
      <c r="BG1071">
        <v>351</v>
      </c>
      <c r="BH1071">
        <v>166</v>
      </c>
      <c r="BI1071">
        <v>119</v>
      </c>
      <c r="BJ1071">
        <v>182</v>
      </c>
      <c r="BK1071">
        <v>39</v>
      </c>
      <c r="BL1071">
        <v>82</v>
      </c>
      <c r="BM1071">
        <v>0</v>
      </c>
      <c r="BN1071">
        <v>304</v>
      </c>
      <c r="BO1071">
        <v>891</v>
      </c>
      <c r="BP1071">
        <v>408</v>
      </c>
      <c r="BQ1071">
        <v>216</v>
      </c>
      <c r="BR1071">
        <v>54</v>
      </c>
      <c r="BS1071">
        <v>175</v>
      </c>
      <c r="BT1071">
        <v>62</v>
      </c>
      <c r="BU1071">
        <v>34</v>
      </c>
      <c r="BV1071">
        <v>50</v>
      </c>
      <c r="BW1071">
        <v>21</v>
      </c>
      <c r="BX1071">
        <v>0</v>
      </c>
      <c r="BY1071">
        <v>13590</v>
      </c>
    </row>
    <row r="1072" spans="1:77" hidden="1" x14ac:dyDescent="0.25">
      <c r="A1072" t="str">
        <f t="shared" si="32"/>
        <v>201432 Szakmai irányítók, felügyelőkI6 Gimnázium</v>
      </c>
      <c r="B1072" t="str">
        <f t="shared" si="33"/>
        <v>201432 Szakmai irányítók, felügyelőkI6 Gimnázium</v>
      </c>
      <c r="C1072">
        <v>4003</v>
      </c>
      <c r="D1072" t="s">
        <v>168</v>
      </c>
      <c r="E1072" t="s">
        <v>169</v>
      </c>
      <c r="F1072" s="4" t="s">
        <v>172</v>
      </c>
      <c r="G1072">
        <v>0</v>
      </c>
      <c r="H1072" t="s">
        <v>162</v>
      </c>
      <c r="I1072">
        <v>628</v>
      </c>
      <c r="J1072">
        <v>17</v>
      </c>
      <c r="K1072" t="s">
        <v>84</v>
      </c>
      <c r="L1072" t="s">
        <v>124</v>
      </c>
      <c r="M1072">
        <v>9</v>
      </c>
      <c r="N1072">
        <v>0</v>
      </c>
      <c r="O1072">
        <v>0</v>
      </c>
      <c r="P1072">
        <v>0</v>
      </c>
      <c r="Q1072">
        <v>95</v>
      </c>
      <c r="R1072">
        <v>18</v>
      </c>
      <c r="S1072">
        <v>9</v>
      </c>
      <c r="T1072">
        <v>9</v>
      </c>
      <c r="U1072">
        <v>10</v>
      </c>
      <c r="V1072">
        <v>0</v>
      </c>
      <c r="W1072">
        <v>0</v>
      </c>
      <c r="X1072">
        <v>0</v>
      </c>
      <c r="Y1072">
        <v>84</v>
      </c>
      <c r="Z1072">
        <v>0</v>
      </c>
      <c r="AA1072">
        <v>0</v>
      </c>
      <c r="AB1072">
        <v>82</v>
      </c>
      <c r="AC1072">
        <v>18</v>
      </c>
      <c r="AD1072">
        <v>0</v>
      </c>
      <c r="AE1072">
        <v>11</v>
      </c>
      <c r="AF1072">
        <v>8</v>
      </c>
      <c r="AG1072">
        <v>0</v>
      </c>
      <c r="AH1072">
        <v>1</v>
      </c>
      <c r="AI1072">
        <v>0</v>
      </c>
      <c r="AJ1072">
        <v>0</v>
      </c>
      <c r="AK1072">
        <v>0</v>
      </c>
      <c r="AL1072">
        <v>38</v>
      </c>
      <c r="AM1072">
        <v>111</v>
      </c>
      <c r="AN1072">
        <v>66</v>
      </c>
      <c r="AO1072">
        <v>68</v>
      </c>
      <c r="AP1072">
        <v>12</v>
      </c>
      <c r="AQ1072">
        <v>16</v>
      </c>
      <c r="AR1072">
        <v>0</v>
      </c>
      <c r="AS1072">
        <v>0</v>
      </c>
      <c r="AT1072">
        <v>63</v>
      </c>
      <c r="AU1072">
        <v>0</v>
      </c>
      <c r="AV1072">
        <v>98</v>
      </c>
      <c r="AW1072">
        <v>11</v>
      </c>
      <c r="AX1072">
        <v>87</v>
      </c>
      <c r="AY1072">
        <v>0</v>
      </c>
      <c r="AZ1072">
        <v>8</v>
      </c>
      <c r="BA1072">
        <v>0</v>
      </c>
      <c r="BB1072">
        <v>0</v>
      </c>
      <c r="BC1072">
        <v>99</v>
      </c>
      <c r="BD1072">
        <v>143</v>
      </c>
      <c r="BE1072">
        <v>0</v>
      </c>
      <c r="BF1072">
        <v>15</v>
      </c>
      <c r="BG1072">
        <v>13</v>
      </c>
      <c r="BH1072">
        <v>1</v>
      </c>
      <c r="BI1072">
        <v>9</v>
      </c>
      <c r="BJ1072">
        <v>0</v>
      </c>
      <c r="BK1072">
        <v>23</v>
      </c>
      <c r="BL1072">
        <v>0</v>
      </c>
      <c r="BM1072">
        <v>0</v>
      </c>
      <c r="BN1072">
        <v>33</v>
      </c>
      <c r="BO1072">
        <v>174</v>
      </c>
      <c r="BP1072">
        <v>26</v>
      </c>
      <c r="BQ1072">
        <v>27</v>
      </c>
      <c r="BR1072">
        <v>58</v>
      </c>
      <c r="BS1072">
        <v>11</v>
      </c>
      <c r="BT1072">
        <v>0</v>
      </c>
      <c r="BU1072">
        <v>3</v>
      </c>
      <c r="BV1072">
        <v>0</v>
      </c>
      <c r="BW1072">
        <v>8</v>
      </c>
      <c r="BX1072">
        <v>0</v>
      </c>
      <c r="BY1072">
        <v>1575</v>
      </c>
    </row>
    <row r="1073" spans="1:77" hidden="1" x14ac:dyDescent="0.25">
      <c r="A1073" t="str">
        <f t="shared" si="32"/>
        <v>201433 Egészségügyi foglalkozásokI6 Gimnázium</v>
      </c>
      <c r="B1073" t="str">
        <f t="shared" si="33"/>
        <v>201433 Egészségügyi foglalkozásokI6 Gimnázium</v>
      </c>
      <c r="C1073">
        <v>4004</v>
      </c>
      <c r="D1073" t="s">
        <v>168</v>
      </c>
      <c r="E1073" t="s">
        <v>169</v>
      </c>
      <c r="F1073" s="4" t="s">
        <v>172</v>
      </c>
      <c r="G1073">
        <v>0</v>
      </c>
      <c r="H1073" t="s">
        <v>162</v>
      </c>
      <c r="I1073">
        <v>629</v>
      </c>
      <c r="J1073">
        <v>18</v>
      </c>
      <c r="K1073" t="s">
        <v>85</v>
      </c>
      <c r="L1073" t="s">
        <v>125</v>
      </c>
      <c r="M1073">
        <v>47</v>
      </c>
      <c r="N1073">
        <v>0</v>
      </c>
      <c r="O1073">
        <v>0</v>
      </c>
      <c r="P1073">
        <v>0</v>
      </c>
      <c r="Q1073">
        <v>17</v>
      </c>
      <c r="R1073">
        <v>0</v>
      </c>
      <c r="S1073">
        <v>0</v>
      </c>
      <c r="T1073">
        <v>0</v>
      </c>
      <c r="U1073">
        <v>0</v>
      </c>
      <c r="V1073">
        <v>0</v>
      </c>
      <c r="W1073">
        <v>0</v>
      </c>
      <c r="X1073">
        <v>0</v>
      </c>
      <c r="Y1073">
        <v>29</v>
      </c>
      <c r="Z1073">
        <v>104</v>
      </c>
      <c r="AA1073">
        <v>0</v>
      </c>
      <c r="AB1073">
        <v>10</v>
      </c>
      <c r="AC1073">
        <v>26</v>
      </c>
      <c r="AD1073">
        <v>0</v>
      </c>
      <c r="AE1073">
        <v>0</v>
      </c>
      <c r="AF1073">
        <v>1</v>
      </c>
      <c r="AG1073">
        <v>0</v>
      </c>
      <c r="AH1073">
        <v>493</v>
      </c>
      <c r="AI1073">
        <v>0</v>
      </c>
      <c r="AJ1073">
        <v>13</v>
      </c>
      <c r="AK1073">
        <v>0</v>
      </c>
      <c r="AL1073">
        <v>20</v>
      </c>
      <c r="AM1073">
        <v>10</v>
      </c>
      <c r="AN1073">
        <v>12</v>
      </c>
      <c r="AO1073">
        <v>165</v>
      </c>
      <c r="AP1073">
        <v>1318</v>
      </c>
      <c r="AQ1073">
        <v>0</v>
      </c>
      <c r="AR1073">
        <v>0</v>
      </c>
      <c r="AS1073">
        <v>0</v>
      </c>
      <c r="AT1073">
        <v>0</v>
      </c>
      <c r="AU1073">
        <v>0</v>
      </c>
      <c r="AV1073">
        <v>100</v>
      </c>
      <c r="AW1073">
        <v>5</v>
      </c>
      <c r="AX1073">
        <v>0</v>
      </c>
      <c r="AY1073">
        <v>0</v>
      </c>
      <c r="AZ1073">
        <v>0</v>
      </c>
      <c r="BA1073">
        <v>1</v>
      </c>
      <c r="BB1073">
        <v>0</v>
      </c>
      <c r="BC1073">
        <v>44</v>
      </c>
      <c r="BD1073">
        <v>169</v>
      </c>
      <c r="BE1073">
        <v>0</v>
      </c>
      <c r="BF1073">
        <v>0</v>
      </c>
      <c r="BG1073">
        <v>0</v>
      </c>
      <c r="BH1073">
        <v>121</v>
      </c>
      <c r="BI1073">
        <v>0</v>
      </c>
      <c r="BJ1073">
        <v>117</v>
      </c>
      <c r="BK1073">
        <v>0</v>
      </c>
      <c r="BL1073">
        <v>12</v>
      </c>
      <c r="BM1073">
        <v>0</v>
      </c>
      <c r="BN1073">
        <v>46</v>
      </c>
      <c r="BO1073">
        <v>387</v>
      </c>
      <c r="BP1073">
        <v>2286</v>
      </c>
      <c r="BQ1073">
        <v>15169</v>
      </c>
      <c r="BR1073">
        <v>1204</v>
      </c>
      <c r="BS1073">
        <v>2</v>
      </c>
      <c r="BT1073">
        <v>77</v>
      </c>
      <c r="BU1073">
        <v>60</v>
      </c>
      <c r="BV1073">
        <v>0</v>
      </c>
      <c r="BW1073">
        <v>230</v>
      </c>
      <c r="BX1073">
        <v>0</v>
      </c>
      <c r="BY1073">
        <v>22295</v>
      </c>
    </row>
    <row r="1074" spans="1:77" hidden="1" x14ac:dyDescent="0.25">
      <c r="A1074" t="str">
        <f t="shared" si="32"/>
        <v>201434 Oktatási asszisztensekI6 Gimnázium</v>
      </c>
      <c r="B1074" t="str">
        <f t="shared" si="33"/>
        <v>201434 Oktatási asszisztensekI6 Gimnázium</v>
      </c>
      <c r="C1074">
        <v>4005</v>
      </c>
      <c r="D1074" t="s">
        <v>168</v>
      </c>
      <c r="E1074" t="s">
        <v>169</v>
      </c>
      <c r="F1074" s="4" t="s">
        <v>172</v>
      </c>
      <c r="G1074">
        <v>0</v>
      </c>
      <c r="H1074" t="s">
        <v>162</v>
      </c>
      <c r="I1074">
        <v>630</v>
      </c>
      <c r="J1074">
        <v>19</v>
      </c>
      <c r="K1074" t="s">
        <v>86</v>
      </c>
      <c r="L1074" t="s">
        <v>126</v>
      </c>
      <c r="M1074">
        <v>0</v>
      </c>
      <c r="N1074">
        <v>0</v>
      </c>
      <c r="O1074">
        <v>0</v>
      </c>
      <c r="P1074">
        <v>0</v>
      </c>
      <c r="Q1074">
        <v>0</v>
      </c>
      <c r="R1074">
        <v>0</v>
      </c>
      <c r="S1074">
        <v>0</v>
      </c>
      <c r="T1074">
        <v>0</v>
      </c>
      <c r="U1074">
        <v>0</v>
      </c>
      <c r="V1074">
        <v>0</v>
      </c>
      <c r="W1074">
        <v>0</v>
      </c>
      <c r="X1074">
        <v>0</v>
      </c>
      <c r="Y1074">
        <v>0</v>
      </c>
      <c r="Z1074">
        <v>0</v>
      </c>
      <c r="AA1074">
        <v>0</v>
      </c>
      <c r="AB1074">
        <v>0</v>
      </c>
      <c r="AC1074">
        <v>0</v>
      </c>
      <c r="AD1074">
        <v>0</v>
      </c>
      <c r="AE1074">
        <v>0</v>
      </c>
      <c r="AF1074">
        <v>0</v>
      </c>
      <c r="AG1074">
        <v>0</v>
      </c>
      <c r="AH1074">
        <v>0</v>
      </c>
      <c r="AI1074">
        <v>0</v>
      </c>
      <c r="AJ1074">
        <v>0</v>
      </c>
      <c r="AK1074">
        <v>0</v>
      </c>
      <c r="AL1074">
        <v>0</v>
      </c>
      <c r="AM1074">
        <v>0</v>
      </c>
      <c r="AN1074">
        <v>0</v>
      </c>
      <c r="AO1074">
        <v>0</v>
      </c>
      <c r="AP1074">
        <v>0</v>
      </c>
      <c r="AQ1074">
        <v>0</v>
      </c>
      <c r="AR1074">
        <v>0</v>
      </c>
      <c r="AS1074">
        <v>0</v>
      </c>
      <c r="AT1074">
        <v>0</v>
      </c>
      <c r="AU1074">
        <v>0</v>
      </c>
      <c r="AV1074">
        <v>0</v>
      </c>
      <c r="AW1074">
        <v>0</v>
      </c>
      <c r="AX1074">
        <v>0</v>
      </c>
      <c r="AY1074">
        <v>0</v>
      </c>
      <c r="AZ1074">
        <v>0</v>
      </c>
      <c r="BA1074">
        <v>0</v>
      </c>
      <c r="BB1074">
        <v>0</v>
      </c>
      <c r="BC1074">
        <v>0</v>
      </c>
      <c r="BD1074">
        <v>0</v>
      </c>
      <c r="BE1074">
        <v>0</v>
      </c>
      <c r="BF1074">
        <v>0</v>
      </c>
      <c r="BG1074">
        <v>0</v>
      </c>
      <c r="BH1074">
        <v>0</v>
      </c>
      <c r="BI1074">
        <v>0</v>
      </c>
      <c r="BJ1074">
        <v>8</v>
      </c>
      <c r="BK1074">
        <v>0</v>
      </c>
      <c r="BL1074">
        <v>0</v>
      </c>
      <c r="BM1074">
        <v>0</v>
      </c>
      <c r="BN1074">
        <v>2</v>
      </c>
      <c r="BO1074">
        <v>993</v>
      </c>
      <c r="BP1074">
        <v>1113</v>
      </c>
      <c r="BQ1074">
        <v>4</v>
      </c>
      <c r="BR1074">
        <v>115</v>
      </c>
      <c r="BS1074">
        <v>1</v>
      </c>
      <c r="BT1074">
        <v>0</v>
      </c>
      <c r="BU1074">
        <v>2</v>
      </c>
      <c r="BV1074">
        <v>0</v>
      </c>
      <c r="BW1074">
        <v>0</v>
      </c>
      <c r="BX1074">
        <v>0</v>
      </c>
      <c r="BY1074">
        <v>2238</v>
      </c>
    </row>
    <row r="1075" spans="1:77" hidden="1" x14ac:dyDescent="0.25">
      <c r="A1075" t="str">
        <f t="shared" si="32"/>
        <v>201435 Szociális gondozási és munkaerő-piaci szolgáltatási foglalkozásokI6 Gimnázium</v>
      </c>
      <c r="B1075" t="str">
        <f t="shared" si="33"/>
        <v>201435 Szociális gondozási és munkaerő-piaci szolgáltatási foglalkozásokI6 Gimnázium</v>
      </c>
      <c r="C1075">
        <v>4006</v>
      </c>
      <c r="D1075" t="s">
        <v>168</v>
      </c>
      <c r="E1075" t="s">
        <v>169</v>
      </c>
      <c r="F1075" s="4" t="s">
        <v>172</v>
      </c>
      <c r="G1075">
        <v>0</v>
      </c>
      <c r="H1075" t="s">
        <v>162</v>
      </c>
      <c r="I1075">
        <v>631</v>
      </c>
      <c r="J1075">
        <v>20</v>
      </c>
      <c r="K1075" t="s">
        <v>87</v>
      </c>
      <c r="L1075" t="s">
        <v>127</v>
      </c>
      <c r="M1075">
        <v>0</v>
      </c>
      <c r="N1075">
        <v>0</v>
      </c>
      <c r="O1075">
        <v>0</v>
      </c>
      <c r="P1075">
        <v>0</v>
      </c>
      <c r="Q1075">
        <v>0</v>
      </c>
      <c r="R1075">
        <v>0</v>
      </c>
      <c r="S1075">
        <v>0</v>
      </c>
      <c r="T1075">
        <v>0</v>
      </c>
      <c r="U1075">
        <v>0</v>
      </c>
      <c r="V1075">
        <v>0</v>
      </c>
      <c r="W1075">
        <v>0</v>
      </c>
      <c r="X1075">
        <v>12</v>
      </c>
      <c r="Y1075">
        <v>0</v>
      </c>
      <c r="Z1075">
        <v>0</v>
      </c>
      <c r="AA1075">
        <v>0</v>
      </c>
      <c r="AB1075">
        <v>0</v>
      </c>
      <c r="AC1075">
        <v>0</v>
      </c>
      <c r="AD1075">
        <v>0</v>
      </c>
      <c r="AE1075">
        <v>1</v>
      </c>
      <c r="AF1075">
        <v>1</v>
      </c>
      <c r="AG1075">
        <v>0</v>
      </c>
      <c r="AH1075">
        <v>0</v>
      </c>
      <c r="AI1075">
        <v>0</v>
      </c>
      <c r="AJ1075">
        <v>0</v>
      </c>
      <c r="AK1075">
        <v>0</v>
      </c>
      <c r="AL1075">
        <v>0</v>
      </c>
      <c r="AM1075">
        <v>5</v>
      </c>
      <c r="AN1075">
        <v>0</v>
      </c>
      <c r="AO1075">
        <v>0</v>
      </c>
      <c r="AP1075">
        <v>11</v>
      </c>
      <c r="AQ1075">
        <v>0</v>
      </c>
      <c r="AR1075">
        <v>0</v>
      </c>
      <c r="AS1075">
        <v>0</v>
      </c>
      <c r="AT1075">
        <v>0</v>
      </c>
      <c r="AU1075">
        <v>0</v>
      </c>
      <c r="AV1075">
        <v>22</v>
      </c>
      <c r="AW1075">
        <v>0</v>
      </c>
      <c r="AX1075">
        <v>0</v>
      </c>
      <c r="AY1075">
        <v>0</v>
      </c>
      <c r="AZ1075">
        <v>15</v>
      </c>
      <c r="BA1075">
        <v>11</v>
      </c>
      <c r="BB1075">
        <v>0</v>
      </c>
      <c r="BC1075">
        <v>0</v>
      </c>
      <c r="BD1075">
        <v>0</v>
      </c>
      <c r="BE1075">
        <v>0</v>
      </c>
      <c r="BF1075">
        <v>1</v>
      </c>
      <c r="BG1075">
        <v>0</v>
      </c>
      <c r="BH1075">
        <v>1</v>
      </c>
      <c r="BI1075">
        <v>0</v>
      </c>
      <c r="BJ1075">
        <v>1</v>
      </c>
      <c r="BK1075">
        <v>0</v>
      </c>
      <c r="BL1075">
        <v>12</v>
      </c>
      <c r="BM1075">
        <v>0</v>
      </c>
      <c r="BN1075">
        <v>65</v>
      </c>
      <c r="BO1075">
        <v>867</v>
      </c>
      <c r="BP1075">
        <v>288</v>
      </c>
      <c r="BQ1075">
        <v>118</v>
      </c>
      <c r="BR1075">
        <v>6233</v>
      </c>
      <c r="BS1075">
        <v>3</v>
      </c>
      <c r="BT1075">
        <v>0</v>
      </c>
      <c r="BU1075">
        <v>99</v>
      </c>
      <c r="BV1075">
        <v>0</v>
      </c>
      <c r="BW1075">
        <v>0</v>
      </c>
      <c r="BX1075">
        <v>0</v>
      </c>
      <c r="BY1075">
        <v>7766</v>
      </c>
    </row>
    <row r="1076" spans="1:77" hidden="1" x14ac:dyDescent="0.25">
      <c r="A1076" t="str">
        <f t="shared" si="32"/>
        <v>201436 Üzleti jellegű szolgáltatások ügyintézői, hatósági ügyintézők, ügynökökI6 Gimnázium</v>
      </c>
      <c r="B1076" t="str">
        <f t="shared" si="33"/>
        <v>201436 Üzleti jellegű szolgáltatások ügyintézői, hatósági ügyintézők, ügynökökI6 Gimnázium</v>
      </c>
      <c r="C1076">
        <v>4007</v>
      </c>
      <c r="D1076" t="s">
        <v>168</v>
      </c>
      <c r="E1076" t="s">
        <v>169</v>
      </c>
      <c r="F1076" s="4" t="s">
        <v>172</v>
      </c>
      <c r="G1076">
        <v>0</v>
      </c>
      <c r="H1076" t="s">
        <v>162</v>
      </c>
      <c r="I1076">
        <v>632</v>
      </c>
      <c r="J1076">
        <v>21</v>
      </c>
      <c r="K1076" t="s">
        <v>88</v>
      </c>
      <c r="L1076" t="s">
        <v>128</v>
      </c>
      <c r="M1076">
        <v>342</v>
      </c>
      <c r="N1076">
        <v>46</v>
      </c>
      <c r="O1076">
        <v>68</v>
      </c>
      <c r="P1076">
        <v>124</v>
      </c>
      <c r="Q1076">
        <v>1059</v>
      </c>
      <c r="R1076">
        <v>187</v>
      </c>
      <c r="S1076">
        <v>35</v>
      </c>
      <c r="T1076">
        <v>70</v>
      </c>
      <c r="U1076">
        <v>191</v>
      </c>
      <c r="V1076">
        <v>37</v>
      </c>
      <c r="W1076">
        <v>190</v>
      </c>
      <c r="X1076">
        <v>108</v>
      </c>
      <c r="Y1076">
        <v>158</v>
      </c>
      <c r="Z1076">
        <v>108</v>
      </c>
      <c r="AA1076">
        <v>39</v>
      </c>
      <c r="AB1076">
        <v>262</v>
      </c>
      <c r="AC1076">
        <v>249</v>
      </c>
      <c r="AD1076">
        <v>243</v>
      </c>
      <c r="AE1076">
        <v>285</v>
      </c>
      <c r="AF1076">
        <v>184</v>
      </c>
      <c r="AG1076">
        <v>30</v>
      </c>
      <c r="AH1076">
        <v>403</v>
      </c>
      <c r="AI1076">
        <v>142</v>
      </c>
      <c r="AJ1076">
        <v>351</v>
      </c>
      <c r="AK1076">
        <v>157</v>
      </c>
      <c r="AL1076">
        <v>161</v>
      </c>
      <c r="AM1076">
        <v>695</v>
      </c>
      <c r="AN1076">
        <v>929</v>
      </c>
      <c r="AO1076">
        <v>4401</v>
      </c>
      <c r="AP1076">
        <v>1887</v>
      </c>
      <c r="AQ1076">
        <v>1172</v>
      </c>
      <c r="AR1076">
        <v>0</v>
      </c>
      <c r="AS1076">
        <v>38</v>
      </c>
      <c r="AT1076">
        <v>872</v>
      </c>
      <c r="AU1076">
        <v>15</v>
      </c>
      <c r="AV1076">
        <v>221</v>
      </c>
      <c r="AW1076">
        <v>337</v>
      </c>
      <c r="AX1076">
        <v>252</v>
      </c>
      <c r="AY1076">
        <v>1519</v>
      </c>
      <c r="AZ1076">
        <v>1253</v>
      </c>
      <c r="BA1076">
        <v>5399</v>
      </c>
      <c r="BB1076">
        <v>1506</v>
      </c>
      <c r="BC1076">
        <v>1297</v>
      </c>
      <c r="BD1076">
        <v>899</v>
      </c>
      <c r="BE1076">
        <v>0</v>
      </c>
      <c r="BF1076">
        <v>1345</v>
      </c>
      <c r="BG1076">
        <v>160</v>
      </c>
      <c r="BH1076">
        <v>87</v>
      </c>
      <c r="BI1076">
        <v>277</v>
      </c>
      <c r="BJ1076">
        <v>137</v>
      </c>
      <c r="BK1076">
        <v>108</v>
      </c>
      <c r="BL1076">
        <v>287</v>
      </c>
      <c r="BM1076">
        <v>156</v>
      </c>
      <c r="BN1076">
        <v>1020</v>
      </c>
      <c r="BO1076">
        <v>4307</v>
      </c>
      <c r="BP1076">
        <v>807</v>
      </c>
      <c r="BQ1076">
        <v>557</v>
      </c>
      <c r="BR1076">
        <v>321</v>
      </c>
      <c r="BS1076">
        <v>206</v>
      </c>
      <c r="BT1076">
        <v>140</v>
      </c>
      <c r="BU1076">
        <v>23</v>
      </c>
      <c r="BV1076">
        <v>68</v>
      </c>
      <c r="BW1076">
        <v>95</v>
      </c>
      <c r="BX1076">
        <v>0</v>
      </c>
      <c r="BY1076">
        <v>38022</v>
      </c>
    </row>
    <row r="1077" spans="1:77" hidden="1" x14ac:dyDescent="0.25">
      <c r="A1077" t="str">
        <f t="shared" si="32"/>
        <v>201437 Művészeti, kulturális, sport- és vallási foglalkozásokI6 Gimnázium</v>
      </c>
      <c r="B1077" t="str">
        <f t="shared" si="33"/>
        <v>201437 Művészeti, kulturális, sport- és vallási foglalkozásokI6 Gimnázium</v>
      </c>
      <c r="C1077">
        <v>4008</v>
      </c>
      <c r="D1077" t="s">
        <v>168</v>
      </c>
      <c r="E1077" t="s">
        <v>169</v>
      </c>
      <c r="F1077" s="4" t="s">
        <v>172</v>
      </c>
      <c r="G1077">
        <v>0</v>
      </c>
      <c r="H1077" t="s">
        <v>162</v>
      </c>
      <c r="I1077">
        <v>633</v>
      </c>
      <c r="J1077">
        <v>22</v>
      </c>
      <c r="K1077" t="s">
        <v>89</v>
      </c>
      <c r="L1077" t="s">
        <v>129</v>
      </c>
      <c r="M1077">
        <v>0</v>
      </c>
      <c r="N1077">
        <v>0</v>
      </c>
      <c r="O1077">
        <v>0</v>
      </c>
      <c r="P1077">
        <v>0</v>
      </c>
      <c r="Q1077">
        <v>0</v>
      </c>
      <c r="R1077">
        <v>30</v>
      </c>
      <c r="S1077">
        <v>0</v>
      </c>
      <c r="T1077">
        <v>15</v>
      </c>
      <c r="U1077">
        <v>37</v>
      </c>
      <c r="V1077">
        <v>0</v>
      </c>
      <c r="W1077">
        <v>0</v>
      </c>
      <c r="X1077">
        <v>0</v>
      </c>
      <c r="Y1077">
        <v>0</v>
      </c>
      <c r="Z1077">
        <v>0</v>
      </c>
      <c r="AA1077">
        <v>0</v>
      </c>
      <c r="AB1077">
        <v>0</v>
      </c>
      <c r="AC1077">
        <v>10</v>
      </c>
      <c r="AD1077">
        <v>0</v>
      </c>
      <c r="AE1077">
        <v>0</v>
      </c>
      <c r="AF1077">
        <v>0</v>
      </c>
      <c r="AG1077">
        <v>0</v>
      </c>
      <c r="AH1077">
        <v>26</v>
      </c>
      <c r="AI1077">
        <v>0</v>
      </c>
      <c r="AJ1077">
        <v>0</v>
      </c>
      <c r="AK1077">
        <v>0</v>
      </c>
      <c r="AL1077">
        <v>0</v>
      </c>
      <c r="AM1077">
        <v>116</v>
      </c>
      <c r="AN1077">
        <v>0</v>
      </c>
      <c r="AO1077">
        <v>14</v>
      </c>
      <c r="AP1077">
        <v>113</v>
      </c>
      <c r="AQ1077">
        <v>11</v>
      </c>
      <c r="AR1077">
        <v>0</v>
      </c>
      <c r="AS1077">
        <v>0</v>
      </c>
      <c r="AT1077">
        <v>20</v>
      </c>
      <c r="AU1077">
        <v>0</v>
      </c>
      <c r="AV1077">
        <v>21</v>
      </c>
      <c r="AW1077">
        <v>17</v>
      </c>
      <c r="AX1077">
        <v>119</v>
      </c>
      <c r="AY1077">
        <v>78</v>
      </c>
      <c r="AZ1077">
        <v>150</v>
      </c>
      <c r="BA1077">
        <v>0</v>
      </c>
      <c r="BB1077">
        <v>0</v>
      </c>
      <c r="BC1077">
        <v>0</v>
      </c>
      <c r="BD1077">
        <v>0</v>
      </c>
      <c r="BE1077">
        <v>0</v>
      </c>
      <c r="BF1077">
        <v>19</v>
      </c>
      <c r="BG1077">
        <v>0</v>
      </c>
      <c r="BH1077">
        <v>5</v>
      </c>
      <c r="BI1077">
        <v>88</v>
      </c>
      <c r="BJ1077">
        <v>24</v>
      </c>
      <c r="BK1077">
        <v>10</v>
      </c>
      <c r="BL1077">
        <v>0</v>
      </c>
      <c r="BM1077">
        <v>0</v>
      </c>
      <c r="BN1077">
        <v>7</v>
      </c>
      <c r="BO1077">
        <v>76</v>
      </c>
      <c r="BP1077">
        <v>41</v>
      </c>
      <c r="BQ1077">
        <v>4</v>
      </c>
      <c r="BR1077">
        <v>1</v>
      </c>
      <c r="BS1077">
        <v>875</v>
      </c>
      <c r="BT1077">
        <v>622</v>
      </c>
      <c r="BU1077">
        <v>0</v>
      </c>
      <c r="BV1077">
        <v>0</v>
      </c>
      <c r="BW1077">
        <v>146</v>
      </c>
      <c r="BX1077">
        <v>0</v>
      </c>
      <c r="BY1077">
        <v>2695</v>
      </c>
    </row>
    <row r="1078" spans="1:77" hidden="1" x14ac:dyDescent="0.25">
      <c r="A1078" t="str">
        <f t="shared" si="32"/>
        <v>201439 Egyéb ügyintézőkI6 Gimnázium</v>
      </c>
      <c r="B1078" t="str">
        <f t="shared" si="33"/>
        <v>201439 Egyéb ügyintézőkI6 Gimnázium</v>
      </c>
      <c r="C1078">
        <v>4009</v>
      </c>
      <c r="D1078" t="s">
        <v>168</v>
      </c>
      <c r="E1078" t="s">
        <v>169</v>
      </c>
      <c r="F1078" s="4" t="s">
        <v>172</v>
      </c>
      <c r="G1078">
        <v>0</v>
      </c>
      <c r="H1078" t="s">
        <v>162</v>
      </c>
      <c r="I1078">
        <v>634</v>
      </c>
      <c r="J1078">
        <v>23</v>
      </c>
      <c r="K1078" t="s">
        <v>90</v>
      </c>
      <c r="L1078" t="s">
        <v>91</v>
      </c>
      <c r="M1078">
        <v>67</v>
      </c>
      <c r="N1078">
        <v>12</v>
      </c>
      <c r="O1078">
        <v>16</v>
      </c>
      <c r="P1078">
        <v>73</v>
      </c>
      <c r="Q1078">
        <v>73</v>
      </c>
      <c r="R1078">
        <v>20</v>
      </c>
      <c r="S1078">
        <v>42</v>
      </c>
      <c r="T1078">
        <v>24</v>
      </c>
      <c r="U1078">
        <v>52</v>
      </c>
      <c r="V1078">
        <v>1</v>
      </c>
      <c r="W1078">
        <v>72</v>
      </c>
      <c r="X1078">
        <v>35</v>
      </c>
      <c r="Y1078">
        <v>18</v>
      </c>
      <c r="Z1078">
        <v>40</v>
      </c>
      <c r="AA1078">
        <v>44</v>
      </c>
      <c r="AB1078">
        <v>43</v>
      </c>
      <c r="AC1078">
        <v>120</v>
      </c>
      <c r="AD1078">
        <v>51</v>
      </c>
      <c r="AE1078">
        <v>14</v>
      </c>
      <c r="AF1078">
        <v>67</v>
      </c>
      <c r="AG1078">
        <v>15</v>
      </c>
      <c r="AH1078">
        <v>9</v>
      </c>
      <c r="AI1078">
        <v>64</v>
      </c>
      <c r="AJ1078">
        <v>90</v>
      </c>
      <c r="AK1078">
        <v>222</v>
      </c>
      <c r="AL1078">
        <v>51</v>
      </c>
      <c r="AM1078">
        <v>268</v>
      </c>
      <c r="AN1078">
        <v>162</v>
      </c>
      <c r="AO1078">
        <v>469</v>
      </c>
      <c r="AP1078">
        <v>410</v>
      </c>
      <c r="AQ1078">
        <v>300</v>
      </c>
      <c r="AR1078">
        <v>0</v>
      </c>
      <c r="AS1078">
        <v>10</v>
      </c>
      <c r="AT1078">
        <v>438</v>
      </c>
      <c r="AU1078">
        <v>28</v>
      </c>
      <c r="AV1078">
        <v>95</v>
      </c>
      <c r="AW1078">
        <v>118</v>
      </c>
      <c r="AX1078">
        <v>106</v>
      </c>
      <c r="AY1078">
        <v>185</v>
      </c>
      <c r="AZ1078">
        <v>279</v>
      </c>
      <c r="BA1078">
        <v>531</v>
      </c>
      <c r="BB1078">
        <v>110</v>
      </c>
      <c r="BC1078">
        <v>168</v>
      </c>
      <c r="BD1078">
        <v>277</v>
      </c>
      <c r="BE1078">
        <v>0</v>
      </c>
      <c r="BF1078">
        <v>282</v>
      </c>
      <c r="BG1078">
        <v>158</v>
      </c>
      <c r="BH1078">
        <v>114</v>
      </c>
      <c r="BI1078">
        <v>147</v>
      </c>
      <c r="BJ1078">
        <v>252</v>
      </c>
      <c r="BK1078">
        <v>17</v>
      </c>
      <c r="BL1078">
        <v>263</v>
      </c>
      <c r="BM1078">
        <v>66</v>
      </c>
      <c r="BN1078">
        <v>352</v>
      </c>
      <c r="BO1078">
        <v>9926</v>
      </c>
      <c r="BP1078">
        <v>1525</v>
      </c>
      <c r="BQ1078">
        <v>653</v>
      </c>
      <c r="BR1078">
        <v>313</v>
      </c>
      <c r="BS1078">
        <v>233</v>
      </c>
      <c r="BT1078">
        <v>63</v>
      </c>
      <c r="BU1078">
        <v>43</v>
      </c>
      <c r="BV1078">
        <v>43</v>
      </c>
      <c r="BW1078">
        <v>45</v>
      </c>
      <c r="BX1078">
        <v>0</v>
      </c>
      <c r="BY1078">
        <v>19784</v>
      </c>
    </row>
    <row r="1079" spans="1:77" hidden="1" x14ac:dyDescent="0.25">
      <c r="A1079" t="str">
        <f t="shared" si="32"/>
        <v>201441 Irodai, ügyviteli foglalkozásokI6 Gimnázium</v>
      </c>
      <c r="B1079" t="str">
        <f t="shared" si="33"/>
        <v>201441 Irodai, ügyviteli foglalkozásokI6 Gimnázium</v>
      </c>
      <c r="C1079">
        <v>4010</v>
      </c>
      <c r="D1079" t="s">
        <v>168</v>
      </c>
      <c r="E1079" t="s">
        <v>169</v>
      </c>
      <c r="F1079" s="4" t="s">
        <v>172</v>
      </c>
      <c r="G1079">
        <v>0</v>
      </c>
      <c r="H1079" t="s">
        <v>162</v>
      </c>
      <c r="I1079">
        <v>635</v>
      </c>
      <c r="J1079">
        <v>24</v>
      </c>
      <c r="K1079" t="s">
        <v>92</v>
      </c>
      <c r="L1079" t="s">
        <v>130</v>
      </c>
      <c r="M1079">
        <v>1265</v>
      </c>
      <c r="N1079">
        <v>145</v>
      </c>
      <c r="O1079">
        <v>29</v>
      </c>
      <c r="P1079">
        <v>214</v>
      </c>
      <c r="Q1079">
        <v>1193</v>
      </c>
      <c r="R1079">
        <v>277</v>
      </c>
      <c r="S1079">
        <v>174</v>
      </c>
      <c r="T1079">
        <v>274</v>
      </c>
      <c r="U1079">
        <v>147</v>
      </c>
      <c r="V1079">
        <v>13</v>
      </c>
      <c r="W1079">
        <v>138</v>
      </c>
      <c r="X1079">
        <v>136</v>
      </c>
      <c r="Y1079">
        <v>300</v>
      </c>
      <c r="Z1079">
        <v>190</v>
      </c>
      <c r="AA1079">
        <v>252</v>
      </c>
      <c r="AB1079">
        <v>607</v>
      </c>
      <c r="AC1079">
        <v>726</v>
      </c>
      <c r="AD1079">
        <v>250</v>
      </c>
      <c r="AE1079">
        <v>439</v>
      </c>
      <c r="AF1079">
        <v>425</v>
      </c>
      <c r="AG1079">
        <v>82</v>
      </c>
      <c r="AH1079">
        <v>438</v>
      </c>
      <c r="AI1079">
        <v>134</v>
      </c>
      <c r="AJ1079">
        <v>438</v>
      </c>
      <c r="AK1079">
        <v>333</v>
      </c>
      <c r="AL1079">
        <v>425</v>
      </c>
      <c r="AM1079">
        <v>2405</v>
      </c>
      <c r="AN1079">
        <v>1019</v>
      </c>
      <c r="AO1079">
        <v>3750</v>
      </c>
      <c r="AP1079">
        <v>2726</v>
      </c>
      <c r="AQ1079">
        <v>1792</v>
      </c>
      <c r="AR1079">
        <v>43</v>
      </c>
      <c r="AS1079">
        <v>79</v>
      </c>
      <c r="AT1079">
        <v>1213</v>
      </c>
      <c r="AU1079">
        <v>155</v>
      </c>
      <c r="AV1079">
        <v>760</v>
      </c>
      <c r="AW1079">
        <v>416</v>
      </c>
      <c r="AX1079">
        <v>159</v>
      </c>
      <c r="AY1079">
        <v>241</v>
      </c>
      <c r="AZ1079">
        <v>1672</v>
      </c>
      <c r="BA1079">
        <v>2715</v>
      </c>
      <c r="BB1079">
        <v>207</v>
      </c>
      <c r="BC1079">
        <v>530</v>
      </c>
      <c r="BD1079">
        <v>1193</v>
      </c>
      <c r="BE1079">
        <v>0</v>
      </c>
      <c r="BF1079">
        <v>4227</v>
      </c>
      <c r="BG1079">
        <v>369</v>
      </c>
      <c r="BH1079">
        <v>160</v>
      </c>
      <c r="BI1079">
        <v>166</v>
      </c>
      <c r="BJ1079">
        <v>286</v>
      </c>
      <c r="BK1079">
        <v>152</v>
      </c>
      <c r="BL1079">
        <v>719</v>
      </c>
      <c r="BM1079">
        <v>205</v>
      </c>
      <c r="BN1079">
        <v>1337</v>
      </c>
      <c r="BO1079">
        <v>7959</v>
      </c>
      <c r="BP1079">
        <v>1944</v>
      </c>
      <c r="BQ1079">
        <v>1270</v>
      </c>
      <c r="BR1079">
        <v>407</v>
      </c>
      <c r="BS1079">
        <v>500</v>
      </c>
      <c r="BT1079">
        <v>88</v>
      </c>
      <c r="BU1079">
        <v>82</v>
      </c>
      <c r="BV1079">
        <v>146</v>
      </c>
      <c r="BW1079">
        <v>118</v>
      </c>
      <c r="BX1079">
        <v>0</v>
      </c>
      <c r="BY1079">
        <v>50254</v>
      </c>
    </row>
    <row r="1080" spans="1:77" hidden="1" x14ac:dyDescent="0.25">
      <c r="A1080" t="str">
        <f t="shared" si="32"/>
        <v>201442 Ügyfélkapcsolati foglalkozásokI6 Gimnázium</v>
      </c>
      <c r="B1080" t="str">
        <f t="shared" si="33"/>
        <v>201442 Ügyfélkapcsolati foglalkozásokI6 Gimnázium</v>
      </c>
      <c r="C1080">
        <v>4011</v>
      </c>
      <c r="D1080" t="s">
        <v>168</v>
      </c>
      <c r="E1080" t="s">
        <v>169</v>
      </c>
      <c r="F1080" s="4" t="s">
        <v>172</v>
      </c>
      <c r="G1080">
        <v>0</v>
      </c>
      <c r="H1080" t="s">
        <v>162</v>
      </c>
      <c r="I1080">
        <v>636</v>
      </c>
      <c r="J1080">
        <v>25</v>
      </c>
      <c r="K1080" t="s">
        <v>93</v>
      </c>
      <c r="L1080" t="s">
        <v>131</v>
      </c>
      <c r="M1080">
        <v>25</v>
      </c>
      <c r="N1080">
        <v>0</v>
      </c>
      <c r="O1080">
        <v>0</v>
      </c>
      <c r="P1080">
        <v>5</v>
      </c>
      <c r="Q1080">
        <v>26</v>
      </c>
      <c r="R1080">
        <v>0</v>
      </c>
      <c r="S1080">
        <v>0</v>
      </c>
      <c r="T1080">
        <v>0</v>
      </c>
      <c r="U1080">
        <v>1</v>
      </c>
      <c r="V1080">
        <v>0</v>
      </c>
      <c r="W1080">
        <v>35</v>
      </c>
      <c r="X1080">
        <v>0</v>
      </c>
      <c r="Y1080">
        <v>27</v>
      </c>
      <c r="Z1080">
        <v>5</v>
      </c>
      <c r="AA1080">
        <v>20</v>
      </c>
      <c r="AB1080">
        <v>0</v>
      </c>
      <c r="AC1080">
        <v>7</v>
      </c>
      <c r="AD1080">
        <v>0</v>
      </c>
      <c r="AE1080">
        <v>1</v>
      </c>
      <c r="AF1080">
        <v>20</v>
      </c>
      <c r="AG1080">
        <v>0</v>
      </c>
      <c r="AH1080">
        <v>0</v>
      </c>
      <c r="AI1080">
        <v>18</v>
      </c>
      <c r="AJ1080">
        <v>108</v>
      </c>
      <c r="AK1080">
        <v>77</v>
      </c>
      <c r="AL1080">
        <v>77</v>
      </c>
      <c r="AM1080">
        <v>95</v>
      </c>
      <c r="AN1080">
        <v>152</v>
      </c>
      <c r="AO1080">
        <v>417</v>
      </c>
      <c r="AP1080">
        <v>819</v>
      </c>
      <c r="AQ1080">
        <v>1282</v>
      </c>
      <c r="AR1080">
        <v>0</v>
      </c>
      <c r="AS1080">
        <v>5</v>
      </c>
      <c r="AT1080">
        <v>151</v>
      </c>
      <c r="AU1080">
        <v>45</v>
      </c>
      <c r="AV1080">
        <v>918</v>
      </c>
      <c r="AW1080">
        <v>114</v>
      </c>
      <c r="AX1080">
        <v>39</v>
      </c>
      <c r="AY1080">
        <v>450</v>
      </c>
      <c r="AZ1080">
        <v>292</v>
      </c>
      <c r="BA1080">
        <v>2745</v>
      </c>
      <c r="BB1080">
        <v>146</v>
      </c>
      <c r="BC1080">
        <v>299</v>
      </c>
      <c r="BD1080">
        <v>402</v>
      </c>
      <c r="BE1080">
        <v>0</v>
      </c>
      <c r="BF1080">
        <v>384</v>
      </c>
      <c r="BG1080">
        <v>10</v>
      </c>
      <c r="BH1080">
        <v>23</v>
      </c>
      <c r="BI1080">
        <v>13</v>
      </c>
      <c r="BJ1080">
        <v>28</v>
      </c>
      <c r="BK1080">
        <v>88</v>
      </c>
      <c r="BL1080">
        <v>305</v>
      </c>
      <c r="BM1080">
        <v>889</v>
      </c>
      <c r="BN1080">
        <v>605</v>
      </c>
      <c r="BO1080">
        <v>236</v>
      </c>
      <c r="BP1080">
        <v>165</v>
      </c>
      <c r="BQ1080">
        <v>355</v>
      </c>
      <c r="BR1080">
        <v>47</v>
      </c>
      <c r="BS1080">
        <v>249</v>
      </c>
      <c r="BT1080">
        <v>80</v>
      </c>
      <c r="BU1080">
        <v>37</v>
      </c>
      <c r="BV1080">
        <v>63</v>
      </c>
      <c r="BW1080">
        <v>165</v>
      </c>
      <c r="BX1080">
        <v>0</v>
      </c>
      <c r="BY1080">
        <v>12565</v>
      </c>
    </row>
    <row r="1081" spans="1:77" hidden="1" x14ac:dyDescent="0.25">
      <c r="A1081" t="str">
        <f t="shared" si="32"/>
        <v>201451 Kereskedelmi és vendéglátó-ipari foglalkozásokI6 Gimnázium</v>
      </c>
      <c r="B1081" t="str">
        <f t="shared" si="33"/>
        <v>201451 Kereskedelmi és vendéglátó-ipari foglalkozásokI6 Gimnázium</v>
      </c>
      <c r="C1081">
        <v>4012</v>
      </c>
      <c r="D1081" t="s">
        <v>168</v>
      </c>
      <c r="E1081" t="s">
        <v>169</v>
      </c>
      <c r="F1081" s="4" t="s">
        <v>172</v>
      </c>
      <c r="G1081">
        <v>0</v>
      </c>
      <c r="H1081" t="s">
        <v>162</v>
      </c>
      <c r="I1081">
        <v>637</v>
      </c>
      <c r="J1081">
        <v>26</v>
      </c>
      <c r="K1081" t="s">
        <v>94</v>
      </c>
      <c r="L1081" t="s">
        <v>132</v>
      </c>
      <c r="M1081">
        <v>37</v>
      </c>
      <c r="N1081">
        <v>0</v>
      </c>
      <c r="O1081">
        <v>0</v>
      </c>
      <c r="P1081">
        <v>11</v>
      </c>
      <c r="Q1081">
        <v>484</v>
      </c>
      <c r="R1081">
        <v>67</v>
      </c>
      <c r="S1081">
        <v>0</v>
      </c>
      <c r="T1081">
        <v>6</v>
      </c>
      <c r="U1081">
        <v>92</v>
      </c>
      <c r="V1081">
        <v>0</v>
      </c>
      <c r="W1081">
        <v>13</v>
      </c>
      <c r="X1081">
        <v>22</v>
      </c>
      <c r="Y1081">
        <v>148</v>
      </c>
      <c r="Z1081">
        <v>32</v>
      </c>
      <c r="AA1081">
        <v>8</v>
      </c>
      <c r="AB1081">
        <v>35</v>
      </c>
      <c r="AC1081">
        <v>52</v>
      </c>
      <c r="AD1081">
        <v>22</v>
      </c>
      <c r="AE1081">
        <v>22</v>
      </c>
      <c r="AF1081">
        <v>0</v>
      </c>
      <c r="AG1081">
        <v>0</v>
      </c>
      <c r="AH1081">
        <v>41</v>
      </c>
      <c r="AI1081">
        <v>30</v>
      </c>
      <c r="AJ1081">
        <v>41</v>
      </c>
      <c r="AK1081">
        <v>5</v>
      </c>
      <c r="AL1081">
        <v>9</v>
      </c>
      <c r="AM1081">
        <v>705</v>
      </c>
      <c r="AN1081">
        <v>657</v>
      </c>
      <c r="AO1081">
        <v>2514</v>
      </c>
      <c r="AP1081">
        <v>15044</v>
      </c>
      <c r="AQ1081">
        <v>145</v>
      </c>
      <c r="AR1081">
        <v>39</v>
      </c>
      <c r="AS1081">
        <v>0</v>
      </c>
      <c r="AT1081">
        <v>66</v>
      </c>
      <c r="AU1081">
        <v>0</v>
      </c>
      <c r="AV1081">
        <v>3574</v>
      </c>
      <c r="AW1081">
        <v>77</v>
      </c>
      <c r="AX1081">
        <v>81</v>
      </c>
      <c r="AY1081">
        <v>163</v>
      </c>
      <c r="AZ1081">
        <v>163</v>
      </c>
      <c r="BA1081">
        <v>371</v>
      </c>
      <c r="BB1081">
        <v>34</v>
      </c>
      <c r="BC1081">
        <v>31</v>
      </c>
      <c r="BD1081">
        <v>346</v>
      </c>
      <c r="BE1081">
        <v>0</v>
      </c>
      <c r="BF1081">
        <v>314</v>
      </c>
      <c r="BG1081">
        <v>72</v>
      </c>
      <c r="BH1081">
        <v>2</v>
      </c>
      <c r="BI1081">
        <v>32</v>
      </c>
      <c r="BJ1081">
        <v>317</v>
      </c>
      <c r="BK1081">
        <v>166</v>
      </c>
      <c r="BL1081">
        <v>148</v>
      </c>
      <c r="BM1081">
        <v>6</v>
      </c>
      <c r="BN1081">
        <v>253</v>
      </c>
      <c r="BO1081">
        <v>250</v>
      </c>
      <c r="BP1081">
        <v>79</v>
      </c>
      <c r="BQ1081">
        <v>90</v>
      </c>
      <c r="BR1081">
        <v>119</v>
      </c>
      <c r="BS1081">
        <v>528</v>
      </c>
      <c r="BT1081">
        <v>121</v>
      </c>
      <c r="BU1081">
        <v>3</v>
      </c>
      <c r="BV1081">
        <v>171</v>
      </c>
      <c r="BW1081">
        <v>188</v>
      </c>
      <c r="BX1081">
        <v>0</v>
      </c>
      <c r="BY1081">
        <v>28046</v>
      </c>
    </row>
    <row r="1082" spans="1:77" hidden="1" x14ac:dyDescent="0.25">
      <c r="A1082" t="str">
        <f t="shared" si="32"/>
        <v>201452 Szolgáltatási foglalkozásokI6 Gimnázium</v>
      </c>
      <c r="B1082" t="str">
        <f t="shared" si="33"/>
        <v>201452 Szolgáltatási foglalkozásokI6 Gimnázium</v>
      </c>
      <c r="C1082">
        <v>4013</v>
      </c>
      <c r="D1082" t="s">
        <v>168</v>
      </c>
      <c r="E1082" t="s">
        <v>169</v>
      </c>
      <c r="F1082" s="4" t="s">
        <v>172</v>
      </c>
      <c r="G1082">
        <v>0</v>
      </c>
      <c r="H1082" t="s">
        <v>162</v>
      </c>
      <c r="I1082">
        <v>638</v>
      </c>
      <c r="J1082">
        <v>27</v>
      </c>
      <c r="K1082" t="s">
        <v>95</v>
      </c>
      <c r="L1082" t="s">
        <v>133</v>
      </c>
      <c r="M1082">
        <v>1</v>
      </c>
      <c r="N1082">
        <v>0</v>
      </c>
      <c r="O1082">
        <v>24</v>
      </c>
      <c r="P1082">
        <v>20</v>
      </c>
      <c r="Q1082">
        <v>14</v>
      </c>
      <c r="R1082">
        <v>0</v>
      </c>
      <c r="S1082">
        <v>0</v>
      </c>
      <c r="T1082">
        <v>0</v>
      </c>
      <c r="U1082">
        <v>75</v>
      </c>
      <c r="V1082">
        <v>16</v>
      </c>
      <c r="W1082">
        <v>16</v>
      </c>
      <c r="X1082">
        <v>42</v>
      </c>
      <c r="Y1082">
        <v>0</v>
      </c>
      <c r="Z1082">
        <v>18</v>
      </c>
      <c r="AA1082">
        <v>0</v>
      </c>
      <c r="AB1082">
        <v>5</v>
      </c>
      <c r="AC1082">
        <v>0</v>
      </c>
      <c r="AD1082">
        <v>0</v>
      </c>
      <c r="AE1082">
        <v>0</v>
      </c>
      <c r="AF1082">
        <v>36</v>
      </c>
      <c r="AG1082">
        <v>36</v>
      </c>
      <c r="AH1082">
        <v>0</v>
      </c>
      <c r="AI1082">
        <v>124</v>
      </c>
      <c r="AJ1082">
        <v>21</v>
      </c>
      <c r="AK1082">
        <v>140</v>
      </c>
      <c r="AL1082">
        <v>95</v>
      </c>
      <c r="AM1082">
        <v>56</v>
      </c>
      <c r="AN1082">
        <v>68</v>
      </c>
      <c r="AO1082">
        <v>187</v>
      </c>
      <c r="AP1082">
        <v>145</v>
      </c>
      <c r="AQ1082">
        <v>1782</v>
      </c>
      <c r="AR1082">
        <v>0</v>
      </c>
      <c r="AS1082">
        <v>186</v>
      </c>
      <c r="AT1082">
        <v>124</v>
      </c>
      <c r="AU1082">
        <v>0</v>
      </c>
      <c r="AV1082">
        <v>106</v>
      </c>
      <c r="AW1082">
        <v>18</v>
      </c>
      <c r="AX1082">
        <v>0</v>
      </c>
      <c r="AY1082">
        <v>6</v>
      </c>
      <c r="AZ1082">
        <v>1</v>
      </c>
      <c r="BA1082">
        <v>214</v>
      </c>
      <c r="BB1082">
        <v>1</v>
      </c>
      <c r="BC1082">
        <v>0</v>
      </c>
      <c r="BD1082">
        <v>75</v>
      </c>
      <c r="BE1082">
        <v>0</v>
      </c>
      <c r="BF1082">
        <v>1</v>
      </c>
      <c r="BG1082">
        <v>14</v>
      </c>
      <c r="BH1082">
        <v>5</v>
      </c>
      <c r="BI1082">
        <v>0</v>
      </c>
      <c r="BJ1082">
        <v>34</v>
      </c>
      <c r="BK1082">
        <v>0</v>
      </c>
      <c r="BL1082">
        <v>0</v>
      </c>
      <c r="BM1082">
        <v>0</v>
      </c>
      <c r="BN1082">
        <v>1175</v>
      </c>
      <c r="BO1082">
        <v>2065</v>
      </c>
      <c r="BP1082">
        <v>2585</v>
      </c>
      <c r="BQ1082">
        <v>960</v>
      </c>
      <c r="BR1082">
        <v>887</v>
      </c>
      <c r="BS1082">
        <v>185</v>
      </c>
      <c r="BT1082">
        <v>276</v>
      </c>
      <c r="BU1082">
        <v>10</v>
      </c>
      <c r="BV1082">
        <v>69</v>
      </c>
      <c r="BW1082">
        <v>1319</v>
      </c>
      <c r="BX1082">
        <v>0</v>
      </c>
      <c r="BY1082">
        <v>13237</v>
      </c>
    </row>
    <row r="1083" spans="1:77" hidden="1" x14ac:dyDescent="0.25">
      <c r="A1083" t="str">
        <f t="shared" si="32"/>
        <v>201461 Mezőgazdasági foglalkozásokI6 Gimnázium</v>
      </c>
      <c r="B1083" t="str">
        <f t="shared" si="33"/>
        <v>201461 Mezőgazdasági foglalkozásokI6 Gimnázium</v>
      </c>
      <c r="C1083">
        <v>4014</v>
      </c>
      <c r="D1083" t="s">
        <v>168</v>
      </c>
      <c r="E1083" t="s">
        <v>169</v>
      </c>
      <c r="F1083" s="4" t="s">
        <v>172</v>
      </c>
      <c r="G1083">
        <v>0</v>
      </c>
      <c r="H1083" t="s">
        <v>162</v>
      </c>
      <c r="I1083">
        <v>639</v>
      </c>
      <c r="J1083">
        <v>28</v>
      </c>
      <c r="K1083" t="s">
        <v>96</v>
      </c>
      <c r="L1083" t="s">
        <v>97</v>
      </c>
      <c r="M1083">
        <v>271</v>
      </c>
      <c r="N1083">
        <v>0</v>
      </c>
      <c r="O1083">
        <v>0</v>
      </c>
      <c r="P1083">
        <v>0</v>
      </c>
      <c r="Q1083">
        <v>26</v>
      </c>
      <c r="R1083">
        <v>0</v>
      </c>
      <c r="S1083">
        <v>0</v>
      </c>
      <c r="T1083">
        <v>0</v>
      </c>
      <c r="U1083">
        <v>1</v>
      </c>
      <c r="V1083">
        <v>0</v>
      </c>
      <c r="W1083">
        <v>0</v>
      </c>
      <c r="X1083">
        <v>0</v>
      </c>
      <c r="Y1083">
        <v>0</v>
      </c>
      <c r="Z1083">
        <v>0</v>
      </c>
      <c r="AA1083">
        <v>0</v>
      </c>
      <c r="AB1083">
        <v>0</v>
      </c>
      <c r="AC1083">
        <v>0</v>
      </c>
      <c r="AD1083">
        <v>0</v>
      </c>
      <c r="AE1083">
        <v>1</v>
      </c>
      <c r="AF1083">
        <v>0</v>
      </c>
      <c r="AG1083">
        <v>0</v>
      </c>
      <c r="AH1083">
        <v>7</v>
      </c>
      <c r="AI1083">
        <v>0</v>
      </c>
      <c r="AJ1083">
        <v>0</v>
      </c>
      <c r="AK1083">
        <v>0</v>
      </c>
      <c r="AL1083">
        <v>0</v>
      </c>
      <c r="AM1083">
        <v>0</v>
      </c>
      <c r="AN1083">
        <v>0</v>
      </c>
      <c r="AO1083">
        <v>76</v>
      </c>
      <c r="AP1083">
        <v>18</v>
      </c>
      <c r="AQ1083">
        <v>0</v>
      </c>
      <c r="AR1083">
        <v>0</v>
      </c>
      <c r="AS1083">
        <v>0</v>
      </c>
      <c r="AT1083">
        <v>0</v>
      </c>
      <c r="AU1083">
        <v>0</v>
      </c>
      <c r="AV1083">
        <v>14</v>
      </c>
      <c r="AW1083">
        <v>0</v>
      </c>
      <c r="AX1083">
        <v>0</v>
      </c>
      <c r="AY1083">
        <v>0</v>
      </c>
      <c r="AZ1083">
        <v>0</v>
      </c>
      <c r="BA1083">
        <v>0</v>
      </c>
      <c r="BB1083">
        <v>0</v>
      </c>
      <c r="BC1083">
        <v>0</v>
      </c>
      <c r="BD1083">
        <v>7</v>
      </c>
      <c r="BE1083">
        <v>0</v>
      </c>
      <c r="BF1083">
        <v>0</v>
      </c>
      <c r="BG1083">
        <v>0</v>
      </c>
      <c r="BH1083">
        <v>10</v>
      </c>
      <c r="BI1083">
        <v>0</v>
      </c>
      <c r="BJ1083">
        <v>0</v>
      </c>
      <c r="BK1083">
        <v>0</v>
      </c>
      <c r="BL1083">
        <v>0</v>
      </c>
      <c r="BM1083">
        <v>0</v>
      </c>
      <c r="BN1083">
        <v>24</v>
      </c>
      <c r="BO1083">
        <v>195</v>
      </c>
      <c r="BP1083">
        <v>33</v>
      </c>
      <c r="BQ1083">
        <v>10</v>
      </c>
      <c r="BR1083">
        <v>3</v>
      </c>
      <c r="BS1083">
        <v>35</v>
      </c>
      <c r="BT1083">
        <v>0</v>
      </c>
      <c r="BU1083">
        <v>0</v>
      </c>
      <c r="BV1083">
        <v>0</v>
      </c>
      <c r="BW1083">
        <v>26</v>
      </c>
      <c r="BX1083">
        <v>0</v>
      </c>
      <c r="BY1083">
        <v>757</v>
      </c>
    </row>
    <row r="1084" spans="1:77" hidden="1" x14ac:dyDescent="0.25">
      <c r="A1084" t="str">
        <f t="shared" si="32"/>
        <v>201462 Erdőgazdálkodási, vadgazdálkodási és halászati foglalkozásokI6 Gimnázium</v>
      </c>
      <c r="B1084" t="str">
        <f t="shared" si="33"/>
        <v>201462 Erdőgazdálkodási, vadgazdálkodási és halászati foglalkozásokI6 Gimnázium</v>
      </c>
      <c r="C1084">
        <v>4015</v>
      </c>
      <c r="D1084" t="s">
        <v>168</v>
      </c>
      <c r="E1084" t="s">
        <v>169</v>
      </c>
      <c r="F1084" s="4" t="s">
        <v>172</v>
      </c>
      <c r="G1084">
        <v>0</v>
      </c>
      <c r="H1084" t="s">
        <v>162</v>
      </c>
      <c r="I1084">
        <v>640</v>
      </c>
      <c r="J1084">
        <v>29</v>
      </c>
      <c r="K1084" t="s">
        <v>98</v>
      </c>
      <c r="L1084" t="s">
        <v>134</v>
      </c>
      <c r="M1084">
        <v>0</v>
      </c>
      <c r="N1084">
        <v>95</v>
      </c>
      <c r="O1084">
        <v>8</v>
      </c>
      <c r="P1084">
        <v>0</v>
      </c>
      <c r="Q1084">
        <v>0</v>
      </c>
      <c r="R1084">
        <v>0</v>
      </c>
      <c r="S1084">
        <v>0</v>
      </c>
      <c r="T1084">
        <v>0</v>
      </c>
      <c r="U1084">
        <v>0</v>
      </c>
      <c r="V1084">
        <v>0</v>
      </c>
      <c r="W1084">
        <v>0</v>
      </c>
      <c r="X1084">
        <v>0</v>
      </c>
      <c r="Y1084">
        <v>0</v>
      </c>
      <c r="Z1084">
        <v>0</v>
      </c>
      <c r="AA1084">
        <v>0</v>
      </c>
      <c r="AB1084">
        <v>0</v>
      </c>
      <c r="AC1084">
        <v>0</v>
      </c>
      <c r="AD1084">
        <v>0</v>
      </c>
      <c r="AE1084">
        <v>0</v>
      </c>
      <c r="AF1084">
        <v>0</v>
      </c>
      <c r="AG1084">
        <v>0</v>
      </c>
      <c r="AH1084">
        <v>0</v>
      </c>
      <c r="AI1084">
        <v>0</v>
      </c>
      <c r="AJ1084">
        <v>0</v>
      </c>
      <c r="AK1084">
        <v>0</v>
      </c>
      <c r="AL1084">
        <v>0</v>
      </c>
      <c r="AM1084">
        <v>0</v>
      </c>
      <c r="AN1084">
        <v>0</v>
      </c>
      <c r="AO1084">
        <v>35</v>
      </c>
      <c r="AP1084">
        <v>0</v>
      </c>
      <c r="AQ1084">
        <v>0</v>
      </c>
      <c r="AR1084">
        <v>0</v>
      </c>
      <c r="AS1084">
        <v>0</v>
      </c>
      <c r="AT1084">
        <v>0</v>
      </c>
      <c r="AU1084">
        <v>0</v>
      </c>
      <c r="AV1084">
        <v>0</v>
      </c>
      <c r="AW1084">
        <v>0</v>
      </c>
      <c r="AX1084">
        <v>0</v>
      </c>
      <c r="AY1084">
        <v>0</v>
      </c>
      <c r="AZ1084">
        <v>0</v>
      </c>
      <c r="BA1084">
        <v>0</v>
      </c>
      <c r="BB1084">
        <v>0</v>
      </c>
      <c r="BC1084">
        <v>0</v>
      </c>
      <c r="BD1084">
        <v>17</v>
      </c>
      <c r="BE1084">
        <v>0</v>
      </c>
      <c r="BF1084">
        <v>0</v>
      </c>
      <c r="BG1084">
        <v>0</v>
      </c>
      <c r="BH1084">
        <v>0</v>
      </c>
      <c r="BI1084">
        <v>0</v>
      </c>
      <c r="BJ1084">
        <v>0</v>
      </c>
      <c r="BK1084">
        <v>0</v>
      </c>
      <c r="BL1084">
        <v>0</v>
      </c>
      <c r="BM1084">
        <v>0</v>
      </c>
      <c r="BN1084">
        <v>0</v>
      </c>
      <c r="BO1084">
        <v>5</v>
      </c>
      <c r="BP1084">
        <v>1</v>
      </c>
      <c r="BQ1084">
        <v>0</v>
      </c>
      <c r="BR1084">
        <v>0</v>
      </c>
      <c r="BS1084">
        <v>0</v>
      </c>
      <c r="BT1084">
        <v>0</v>
      </c>
      <c r="BU1084">
        <v>0</v>
      </c>
      <c r="BV1084">
        <v>0</v>
      </c>
      <c r="BW1084">
        <v>0</v>
      </c>
      <c r="BX1084">
        <v>0</v>
      </c>
      <c r="BY1084">
        <v>161</v>
      </c>
    </row>
    <row r="1085" spans="1:77" hidden="1" x14ac:dyDescent="0.25">
      <c r="A1085" t="str">
        <f t="shared" si="32"/>
        <v>201471 Élelmiszer-ipari foglalkozásokI6 Gimnázium</v>
      </c>
      <c r="B1085" t="str">
        <f t="shared" si="33"/>
        <v>201471 Élelmiszer-ipari foglalkozásokI6 Gimnázium</v>
      </c>
      <c r="C1085">
        <v>4016</v>
      </c>
      <c r="D1085" t="s">
        <v>168</v>
      </c>
      <c r="E1085" t="s">
        <v>169</v>
      </c>
      <c r="F1085" s="4" t="s">
        <v>172</v>
      </c>
      <c r="G1085">
        <v>0</v>
      </c>
      <c r="H1085" t="s">
        <v>162</v>
      </c>
      <c r="I1085">
        <v>641</v>
      </c>
      <c r="J1085">
        <v>30</v>
      </c>
      <c r="K1085" t="s">
        <v>99</v>
      </c>
      <c r="L1085" t="s">
        <v>135</v>
      </c>
      <c r="M1085">
        <v>0</v>
      </c>
      <c r="N1085">
        <v>0</v>
      </c>
      <c r="O1085">
        <v>0</v>
      </c>
      <c r="P1085">
        <v>0</v>
      </c>
      <c r="Q1085">
        <v>565</v>
      </c>
      <c r="R1085">
        <v>0</v>
      </c>
      <c r="S1085">
        <v>0</v>
      </c>
      <c r="T1085">
        <v>0</v>
      </c>
      <c r="U1085">
        <v>0</v>
      </c>
      <c r="V1085">
        <v>0</v>
      </c>
      <c r="W1085">
        <v>0</v>
      </c>
      <c r="X1085">
        <v>0</v>
      </c>
      <c r="Y1085">
        <v>0</v>
      </c>
      <c r="Z1085">
        <v>0</v>
      </c>
      <c r="AA1085">
        <v>0</v>
      </c>
      <c r="AB1085">
        <v>0</v>
      </c>
      <c r="AC1085">
        <v>0</v>
      </c>
      <c r="AD1085">
        <v>0</v>
      </c>
      <c r="AE1085">
        <v>0</v>
      </c>
      <c r="AF1085">
        <v>0</v>
      </c>
      <c r="AG1085">
        <v>0</v>
      </c>
      <c r="AH1085">
        <v>0</v>
      </c>
      <c r="AI1085">
        <v>35</v>
      </c>
      <c r="AJ1085">
        <v>0</v>
      </c>
      <c r="AK1085">
        <v>0</v>
      </c>
      <c r="AL1085">
        <v>0</v>
      </c>
      <c r="AM1085">
        <v>0</v>
      </c>
      <c r="AN1085">
        <v>0</v>
      </c>
      <c r="AO1085">
        <v>18</v>
      </c>
      <c r="AP1085">
        <v>36</v>
      </c>
      <c r="AQ1085">
        <v>0</v>
      </c>
      <c r="AR1085">
        <v>0</v>
      </c>
      <c r="AS1085">
        <v>0</v>
      </c>
      <c r="AT1085">
        <v>0</v>
      </c>
      <c r="AU1085">
        <v>0</v>
      </c>
      <c r="AV1085">
        <v>0</v>
      </c>
      <c r="AW1085">
        <v>0</v>
      </c>
      <c r="AX1085">
        <v>0</v>
      </c>
      <c r="AY1085">
        <v>0</v>
      </c>
      <c r="AZ1085">
        <v>0</v>
      </c>
      <c r="BA1085">
        <v>0</v>
      </c>
      <c r="BB1085">
        <v>0</v>
      </c>
      <c r="BC1085">
        <v>0</v>
      </c>
      <c r="BD1085">
        <v>0</v>
      </c>
      <c r="BE1085">
        <v>0</v>
      </c>
      <c r="BF1085">
        <v>0</v>
      </c>
      <c r="BG1085">
        <v>0</v>
      </c>
      <c r="BH1085">
        <v>0</v>
      </c>
      <c r="BI1085">
        <v>0</v>
      </c>
      <c r="BJ1085">
        <v>0</v>
      </c>
      <c r="BK1085">
        <v>0</v>
      </c>
      <c r="BL1085">
        <v>0</v>
      </c>
      <c r="BM1085">
        <v>0</v>
      </c>
      <c r="BN1085">
        <v>0</v>
      </c>
      <c r="BO1085">
        <v>15</v>
      </c>
      <c r="BP1085">
        <v>1</v>
      </c>
      <c r="BQ1085">
        <v>0</v>
      </c>
      <c r="BR1085">
        <v>0</v>
      </c>
      <c r="BS1085">
        <v>0</v>
      </c>
      <c r="BT1085">
        <v>0</v>
      </c>
      <c r="BU1085">
        <v>0</v>
      </c>
      <c r="BV1085">
        <v>0</v>
      </c>
      <c r="BW1085">
        <v>0</v>
      </c>
      <c r="BX1085">
        <v>0</v>
      </c>
      <c r="BY1085">
        <v>670</v>
      </c>
    </row>
    <row r="1086" spans="1:77" hidden="1" x14ac:dyDescent="0.25">
      <c r="A1086" t="str">
        <f t="shared" si="32"/>
        <v>201472 Könnyűipari foglalkozásokI6 Gimnázium</v>
      </c>
      <c r="B1086" t="str">
        <f t="shared" si="33"/>
        <v>201472 Könnyűipari foglalkozásokI6 Gimnázium</v>
      </c>
      <c r="C1086">
        <v>4017</v>
      </c>
      <c r="D1086" t="s">
        <v>168</v>
      </c>
      <c r="E1086" t="s">
        <v>169</v>
      </c>
      <c r="F1086" s="4" t="s">
        <v>172</v>
      </c>
      <c r="G1086">
        <v>0</v>
      </c>
      <c r="H1086" t="s">
        <v>162</v>
      </c>
      <c r="I1086">
        <v>642</v>
      </c>
      <c r="J1086">
        <v>31</v>
      </c>
      <c r="K1086" t="s">
        <v>100</v>
      </c>
      <c r="L1086" t="s">
        <v>136</v>
      </c>
      <c r="M1086">
        <v>0</v>
      </c>
      <c r="N1086">
        <v>0</v>
      </c>
      <c r="O1086">
        <v>0</v>
      </c>
      <c r="P1086">
        <v>0</v>
      </c>
      <c r="Q1086">
        <v>0</v>
      </c>
      <c r="R1086">
        <v>495</v>
      </c>
      <c r="S1086">
        <v>43</v>
      </c>
      <c r="T1086">
        <v>88</v>
      </c>
      <c r="U1086">
        <v>614</v>
      </c>
      <c r="V1086">
        <v>0</v>
      </c>
      <c r="W1086">
        <v>18</v>
      </c>
      <c r="X1086">
        <v>0</v>
      </c>
      <c r="Y1086">
        <v>2</v>
      </c>
      <c r="Z1086">
        <v>0</v>
      </c>
      <c r="AA1086">
        <v>0</v>
      </c>
      <c r="AB1086">
        <v>56</v>
      </c>
      <c r="AC1086">
        <v>0</v>
      </c>
      <c r="AD1086">
        <v>0</v>
      </c>
      <c r="AE1086">
        <v>0</v>
      </c>
      <c r="AF1086">
        <v>58</v>
      </c>
      <c r="AG1086">
        <v>0</v>
      </c>
      <c r="AH1086">
        <v>298</v>
      </c>
      <c r="AI1086">
        <v>0</v>
      </c>
      <c r="AJ1086">
        <v>0</v>
      </c>
      <c r="AK1086">
        <v>0</v>
      </c>
      <c r="AL1086">
        <v>0</v>
      </c>
      <c r="AM1086">
        <v>0</v>
      </c>
      <c r="AN1086">
        <v>0</v>
      </c>
      <c r="AO1086">
        <v>53</v>
      </c>
      <c r="AP1086">
        <v>60</v>
      </c>
      <c r="AQ1086">
        <v>0</v>
      </c>
      <c r="AR1086">
        <v>0</v>
      </c>
      <c r="AS1086">
        <v>0</v>
      </c>
      <c r="AT1086">
        <v>0</v>
      </c>
      <c r="AU1086">
        <v>0</v>
      </c>
      <c r="AV1086">
        <v>2</v>
      </c>
      <c r="AW1086">
        <v>86</v>
      </c>
      <c r="AX1086">
        <v>0</v>
      </c>
      <c r="AY1086">
        <v>0</v>
      </c>
      <c r="AZ1086">
        <v>0</v>
      </c>
      <c r="BA1086">
        <v>0</v>
      </c>
      <c r="BB1086">
        <v>0</v>
      </c>
      <c r="BC1086">
        <v>0</v>
      </c>
      <c r="BD1086">
        <v>0</v>
      </c>
      <c r="BE1086">
        <v>0</v>
      </c>
      <c r="BF1086">
        <v>6</v>
      </c>
      <c r="BG1086">
        <v>10</v>
      </c>
      <c r="BH1086">
        <v>0</v>
      </c>
      <c r="BI1086">
        <v>0</v>
      </c>
      <c r="BJ1086">
        <v>0</v>
      </c>
      <c r="BK1086">
        <v>0</v>
      </c>
      <c r="BL1086">
        <v>15</v>
      </c>
      <c r="BM1086">
        <v>0</v>
      </c>
      <c r="BN1086">
        <v>0</v>
      </c>
      <c r="BO1086">
        <v>51</v>
      </c>
      <c r="BP1086">
        <v>28</v>
      </c>
      <c r="BQ1086">
        <v>11</v>
      </c>
      <c r="BR1086">
        <v>14</v>
      </c>
      <c r="BS1086">
        <v>37</v>
      </c>
      <c r="BT1086">
        <v>0</v>
      </c>
      <c r="BU1086">
        <v>0</v>
      </c>
      <c r="BV1086">
        <v>100</v>
      </c>
      <c r="BW1086">
        <v>50</v>
      </c>
      <c r="BX1086">
        <v>0</v>
      </c>
      <c r="BY1086">
        <v>2195</v>
      </c>
    </row>
    <row r="1087" spans="1:77" hidden="1" x14ac:dyDescent="0.25">
      <c r="A1087" t="str">
        <f t="shared" si="32"/>
        <v>201473 Fém- és villamosipari foglalkozásokI6 Gimnázium</v>
      </c>
      <c r="B1087" t="str">
        <f t="shared" si="33"/>
        <v>201473 Fém- és villamosipari foglalkozásokI6 Gimnázium</v>
      </c>
      <c r="C1087">
        <v>4018</v>
      </c>
      <c r="D1087" t="s">
        <v>168</v>
      </c>
      <c r="E1087" t="s">
        <v>169</v>
      </c>
      <c r="F1087" s="4" t="s">
        <v>172</v>
      </c>
      <c r="G1087">
        <v>0</v>
      </c>
      <c r="H1087" t="s">
        <v>162</v>
      </c>
      <c r="I1087">
        <v>643</v>
      </c>
      <c r="J1087">
        <v>32</v>
      </c>
      <c r="K1087" t="s">
        <v>101</v>
      </c>
      <c r="L1087" t="s">
        <v>137</v>
      </c>
      <c r="M1087">
        <v>71</v>
      </c>
      <c r="N1087">
        <v>0</v>
      </c>
      <c r="O1087">
        <v>0</v>
      </c>
      <c r="P1087">
        <v>23</v>
      </c>
      <c r="Q1087">
        <v>57</v>
      </c>
      <c r="R1087">
        <v>47</v>
      </c>
      <c r="S1087">
        <v>0</v>
      </c>
      <c r="T1087">
        <v>0</v>
      </c>
      <c r="U1087">
        <v>0</v>
      </c>
      <c r="V1087">
        <v>16</v>
      </c>
      <c r="W1087">
        <v>36</v>
      </c>
      <c r="X1087">
        <v>0</v>
      </c>
      <c r="Y1087">
        <v>55</v>
      </c>
      <c r="Z1087">
        <v>16</v>
      </c>
      <c r="AA1087">
        <v>128</v>
      </c>
      <c r="AB1087">
        <v>415</v>
      </c>
      <c r="AC1087">
        <v>267</v>
      </c>
      <c r="AD1087">
        <v>453</v>
      </c>
      <c r="AE1087">
        <v>389</v>
      </c>
      <c r="AF1087">
        <v>250</v>
      </c>
      <c r="AG1087">
        <v>39</v>
      </c>
      <c r="AH1087">
        <v>166</v>
      </c>
      <c r="AI1087">
        <v>497</v>
      </c>
      <c r="AJ1087">
        <v>329</v>
      </c>
      <c r="AK1087">
        <v>13</v>
      </c>
      <c r="AL1087">
        <v>58</v>
      </c>
      <c r="AM1087">
        <v>154</v>
      </c>
      <c r="AN1087">
        <v>618</v>
      </c>
      <c r="AO1087">
        <v>241</v>
      </c>
      <c r="AP1087">
        <v>116</v>
      </c>
      <c r="AQ1087">
        <v>1158</v>
      </c>
      <c r="AR1087">
        <v>0</v>
      </c>
      <c r="AS1087">
        <v>26</v>
      </c>
      <c r="AT1087">
        <v>1196</v>
      </c>
      <c r="AU1087">
        <v>0</v>
      </c>
      <c r="AV1087">
        <v>53</v>
      </c>
      <c r="AW1087">
        <v>0</v>
      </c>
      <c r="AX1087">
        <v>14</v>
      </c>
      <c r="AY1087">
        <v>255</v>
      </c>
      <c r="AZ1087">
        <v>18</v>
      </c>
      <c r="BA1087">
        <v>73</v>
      </c>
      <c r="BB1087">
        <v>0</v>
      </c>
      <c r="BC1087">
        <v>0</v>
      </c>
      <c r="BD1087">
        <v>103</v>
      </c>
      <c r="BE1087">
        <v>0</v>
      </c>
      <c r="BF1087">
        <v>19</v>
      </c>
      <c r="BG1087">
        <v>76</v>
      </c>
      <c r="BH1087">
        <v>14</v>
      </c>
      <c r="BI1087">
        <v>54</v>
      </c>
      <c r="BJ1087">
        <v>0</v>
      </c>
      <c r="BK1087">
        <v>0</v>
      </c>
      <c r="BL1087">
        <v>57</v>
      </c>
      <c r="BM1087">
        <v>0</v>
      </c>
      <c r="BN1087">
        <v>24</v>
      </c>
      <c r="BO1087">
        <v>193</v>
      </c>
      <c r="BP1087">
        <v>41</v>
      </c>
      <c r="BQ1087">
        <v>68</v>
      </c>
      <c r="BR1087">
        <v>49</v>
      </c>
      <c r="BS1087">
        <v>5</v>
      </c>
      <c r="BT1087">
        <v>3</v>
      </c>
      <c r="BU1087">
        <v>0</v>
      </c>
      <c r="BV1087">
        <v>303</v>
      </c>
      <c r="BW1087">
        <v>24</v>
      </c>
      <c r="BX1087">
        <v>0</v>
      </c>
      <c r="BY1087">
        <v>8280</v>
      </c>
    </row>
    <row r="1088" spans="1:77" hidden="1" x14ac:dyDescent="0.25">
      <c r="A1088" t="str">
        <f t="shared" si="32"/>
        <v>201474 Kézműipari foglalkozásokI6 Gimnázium</v>
      </c>
      <c r="B1088" t="str">
        <f t="shared" si="33"/>
        <v>201474 Kézműipari foglalkozásokI6 Gimnázium</v>
      </c>
      <c r="C1088">
        <v>4019</v>
      </c>
      <c r="D1088" t="s">
        <v>168</v>
      </c>
      <c r="E1088" t="s">
        <v>169</v>
      </c>
      <c r="F1088" s="4" t="s">
        <v>172</v>
      </c>
      <c r="G1088">
        <v>0</v>
      </c>
      <c r="H1088" t="s">
        <v>162</v>
      </c>
      <c r="I1088">
        <v>644</v>
      </c>
      <c r="J1088">
        <v>33</v>
      </c>
      <c r="K1088" t="s">
        <v>102</v>
      </c>
      <c r="L1088" t="s">
        <v>138</v>
      </c>
      <c r="M1088">
        <v>0</v>
      </c>
      <c r="N1088">
        <v>0</v>
      </c>
      <c r="O1088">
        <v>0</v>
      </c>
      <c r="P1088">
        <v>0</v>
      </c>
      <c r="Q1088">
        <v>19</v>
      </c>
      <c r="R1088">
        <v>0</v>
      </c>
      <c r="S1088">
        <v>0</v>
      </c>
      <c r="T1088">
        <v>16</v>
      </c>
      <c r="U1088">
        <v>0</v>
      </c>
      <c r="V1088">
        <v>0</v>
      </c>
      <c r="W1088">
        <v>0</v>
      </c>
      <c r="X1088">
        <v>0</v>
      </c>
      <c r="Y1088">
        <v>0</v>
      </c>
      <c r="Z1088">
        <v>159</v>
      </c>
      <c r="AA1088">
        <v>15</v>
      </c>
      <c r="AB1088">
        <v>0</v>
      </c>
      <c r="AC1088">
        <v>63</v>
      </c>
      <c r="AD1088">
        <v>16</v>
      </c>
      <c r="AE1088">
        <v>20</v>
      </c>
      <c r="AF1088">
        <v>0</v>
      </c>
      <c r="AG1088">
        <v>0</v>
      </c>
      <c r="AH1088">
        <v>120</v>
      </c>
      <c r="AI1088">
        <v>0</v>
      </c>
      <c r="AJ1088">
        <v>0</v>
      </c>
      <c r="AK1088">
        <v>0</v>
      </c>
      <c r="AL1088">
        <v>0</v>
      </c>
      <c r="AM1088">
        <v>0</v>
      </c>
      <c r="AN1088">
        <v>0</v>
      </c>
      <c r="AO1088">
        <v>23</v>
      </c>
      <c r="AP1088">
        <v>15</v>
      </c>
      <c r="AQ1088">
        <v>0</v>
      </c>
      <c r="AR1088">
        <v>0</v>
      </c>
      <c r="AS1088">
        <v>0</v>
      </c>
      <c r="AT1088">
        <v>0</v>
      </c>
      <c r="AU1088">
        <v>0</v>
      </c>
      <c r="AV1088">
        <v>0</v>
      </c>
      <c r="AW1088">
        <v>0</v>
      </c>
      <c r="AX1088">
        <v>0</v>
      </c>
      <c r="AY1088">
        <v>0</v>
      </c>
      <c r="AZ1088">
        <v>0</v>
      </c>
      <c r="BA1088">
        <v>0</v>
      </c>
      <c r="BB1088">
        <v>0</v>
      </c>
      <c r="BC1088">
        <v>0</v>
      </c>
      <c r="BD1088">
        <v>0</v>
      </c>
      <c r="BE1088">
        <v>0</v>
      </c>
      <c r="BF1088">
        <v>0</v>
      </c>
      <c r="BG1088">
        <v>0</v>
      </c>
      <c r="BH1088">
        <v>0</v>
      </c>
      <c r="BI1088">
        <v>0</v>
      </c>
      <c r="BJ1088">
        <v>0</v>
      </c>
      <c r="BK1088">
        <v>0</v>
      </c>
      <c r="BL1088">
        <v>0</v>
      </c>
      <c r="BM1088">
        <v>0</v>
      </c>
      <c r="BN1088">
        <v>0</v>
      </c>
      <c r="BO1088">
        <v>29</v>
      </c>
      <c r="BP1088">
        <v>7</v>
      </c>
      <c r="BQ1088">
        <v>5</v>
      </c>
      <c r="BR1088">
        <v>2</v>
      </c>
      <c r="BS1088">
        <v>0</v>
      </c>
      <c r="BT1088">
        <v>0</v>
      </c>
      <c r="BU1088">
        <v>0</v>
      </c>
      <c r="BV1088">
        <v>116</v>
      </c>
      <c r="BW1088">
        <v>0</v>
      </c>
      <c r="BX1088">
        <v>0</v>
      </c>
      <c r="BY1088">
        <v>625</v>
      </c>
    </row>
    <row r="1089" spans="1:77" hidden="1" x14ac:dyDescent="0.25">
      <c r="A1089" t="str">
        <f t="shared" si="32"/>
        <v>201475 Építőipari foglalkozásokI6 Gimnázium</v>
      </c>
      <c r="B1089" t="str">
        <f t="shared" si="33"/>
        <v>201475 Építőipari foglalkozásokI6 Gimnázium</v>
      </c>
      <c r="C1089">
        <v>4020</v>
      </c>
      <c r="D1089" t="s">
        <v>168</v>
      </c>
      <c r="E1089" t="s">
        <v>169</v>
      </c>
      <c r="F1089" s="4" t="s">
        <v>172</v>
      </c>
      <c r="G1089">
        <v>0</v>
      </c>
      <c r="H1089" t="s">
        <v>162</v>
      </c>
      <c r="I1089">
        <v>645</v>
      </c>
      <c r="J1089">
        <v>34</v>
      </c>
      <c r="K1089" t="s">
        <v>103</v>
      </c>
      <c r="L1089" t="s">
        <v>139</v>
      </c>
      <c r="M1089">
        <v>19</v>
      </c>
      <c r="N1089">
        <v>0</v>
      </c>
      <c r="O1089">
        <v>0</v>
      </c>
      <c r="P1089">
        <v>0</v>
      </c>
      <c r="Q1089">
        <v>39</v>
      </c>
      <c r="R1089">
        <v>0</v>
      </c>
      <c r="S1089">
        <v>0</v>
      </c>
      <c r="T1089">
        <v>0</v>
      </c>
      <c r="U1089">
        <v>0</v>
      </c>
      <c r="V1089">
        <v>0</v>
      </c>
      <c r="W1089">
        <v>31</v>
      </c>
      <c r="X1089">
        <v>0</v>
      </c>
      <c r="Y1089">
        <v>22</v>
      </c>
      <c r="Z1089">
        <v>32</v>
      </c>
      <c r="AA1089">
        <v>0</v>
      </c>
      <c r="AB1089">
        <v>0</v>
      </c>
      <c r="AC1089">
        <v>0</v>
      </c>
      <c r="AD1089">
        <v>13</v>
      </c>
      <c r="AE1089">
        <v>14</v>
      </c>
      <c r="AF1089">
        <v>19</v>
      </c>
      <c r="AG1089">
        <v>0</v>
      </c>
      <c r="AH1089">
        <v>0</v>
      </c>
      <c r="AI1089">
        <v>41</v>
      </c>
      <c r="AJ1089">
        <v>55</v>
      </c>
      <c r="AK1089">
        <v>130</v>
      </c>
      <c r="AL1089">
        <v>0</v>
      </c>
      <c r="AM1089">
        <v>667</v>
      </c>
      <c r="AN1089">
        <v>19</v>
      </c>
      <c r="AO1089">
        <v>0</v>
      </c>
      <c r="AP1089">
        <v>100</v>
      </c>
      <c r="AQ1089">
        <v>34</v>
      </c>
      <c r="AR1089">
        <v>0</v>
      </c>
      <c r="AS1089">
        <v>0</v>
      </c>
      <c r="AT1089">
        <v>106</v>
      </c>
      <c r="AU1089">
        <v>0</v>
      </c>
      <c r="AV1089">
        <v>0</v>
      </c>
      <c r="AW1089">
        <v>0</v>
      </c>
      <c r="AX1089">
        <v>0</v>
      </c>
      <c r="AY1089">
        <v>13</v>
      </c>
      <c r="AZ1089">
        <v>0</v>
      </c>
      <c r="BA1089">
        <v>4</v>
      </c>
      <c r="BB1089">
        <v>0</v>
      </c>
      <c r="BC1089">
        <v>0</v>
      </c>
      <c r="BD1089">
        <v>126</v>
      </c>
      <c r="BE1089">
        <v>0</v>
      </c>
      <c r="BF1089">
        <v>0</v>
      </c>
      <c r="BG1089">
        <v>18</v>
      </c>
      <c r="BH1089">
        <v>2</v>
      </c>
      <c r="BI1089">
        <v>23</v>
      </c>
      <c r="BJ1089">
        <v>0</v>
      </c>
      <c r="BK1089">
        <v>0</v>
      </c>
      <c r="BL1089">
        <v>0</v>
      </c>
      <c r="BM1089">
        <v>0</v>
      </c>
      <c r="BN1089">
        <v>126</v>
      </c>
      <c r="BO1089">
        <v>173</v>
      </c>
      <c r="BP1089">
        <v>51</v>
      </c>
      <c r="BQ1089">
        <v>53</v>
      </c>
      <c r="BR1089">
        <v>23</v>
      </c>
      <c r="BS1089">
        <v>16</v>
      </c>
      <c r="BT1089">
        <v>4</v>
      </c>
      <c r="BU1089">
        <v>0</v>
      </c>
      <c r="BV1089">
        <v>70</v>
      </c>
      <c r="BW1089">
        <v>0</v>
      </c>
      <c r="BX1089">
        <v>0</v>
      </c>
      <c r="BY1089">
        <v>2043</v>
      </c>
    </row>
    <row r="1090" spans="1:77" hidden="1" x14ac:dyDescent="0.25">
      <c r="A1090" t="str">
        <f t="shared" si="32"/>
        <v>201479 Egyéb ipari és építőipari foglalkozásokI6 Gimnázium</v>
      </c>
      <c r="B1090" t="str">
        <f t="shared" si="33"/>
        <v>201479 Egyéb ipari és építőipari foglalkozásokI6 Gimnázium</v>
      </c>
      <c r="C1090">
        <v>4021</v>
      </c>
      <c r="D1090" t="s">
        <v>168</v>
      </c>
      <c r="E1090" t="s">
        <v>169</v>
      </c>
      <c r="F1090" s="4" t="s">
        <v>172</v>
      </c>
      <c r="G1090">
        <v>0</v>
      </c>
      <c r="H1090" t="s">
        <v>162</v>
      </c>
      <c r="I1090">
        <v>646</v>
      </c>
      <c r="J1090">
        <v>35</v>
      </c>
      <c r="K1090" t="s">
        <v>140</v>
      </c>
      <c r="L1090" t="s">
        <v>141</v>
      </c>
      <c r="M1090">
        <v>0</v>
      </c>
      <c r="N1090">
        <v>0</v>
      </c>
      <c r="O1090">
        <v>0</v>
      </c>
      <c r="P1090">
        <v>19</v>
      </c>
      <c r="Q1090">
        <v>19</v>
      </c>
      <c r="R1090">
        <v>6</v>
      </c>
      <c r="S1090">
        <v>7</v>
      </c>
      <c r="T1090">
        <v>26</v>
      </c>
      <c r="U1090">
        <v>0</v>
      </c>
      <c r="V1090">
        <v>32</v>
      </c>
      <c r="W1090">
        <v>12</v>
      </c>
      <c r="X1090">
        <v>49</v>
      </c>
      <c r="Y1090">
        <v>0</v>
      </c>
      <c r="Z1090">
        <v>56</v>
      </c>
      <c r="AA1090">
        <v>50</v>
      </c>
      <c r="AB1090">
        <v>42</v>
      </c>
      <c r="AC1090">
        <v>261</v>
      </c>
      <c r="AD1090">
        <v>93</v>
      </c>
      <c r="AE1090">
        <v>37</v>
      </c>
      <c r="AF1090">
        <v>0</v>
      </c>
      <c r="AG1090">
        <v>0</v>
      </c>
      <c r="AH1090">
        <v>7</v>
      </c>
      <c r="AI1090">
        <v>20</v>
      </c>
      <c r="AJ1090">
        <v>18</v>
      </c>
      <c r="AK1090">
        <v>0</v>
      </c>
      <c r="AL1090">
        <v>20</v>
      </c>
      <c r="AM1090">
        <v>40</v>
      </c>
      <c r="AN1090">
        <v>8</v>
      </c>
      <c r="AO1090">
        <v>41</v>
      </c>
      <c r="AP1090">
        <v>0</v>
      </c>
      <c r="AQ1090">
        <v>16</v>
      </c>
      <c r="AR1090">
        <v>0</v>
      </c>
      <c r="AS1090">
        <v>0</v>
      </c>
      <c r="AT1090">
        <v>114</v>
      </c>
      <c r="AU1090">
        <v>0</v>
      </c>
      <c r="AV1090">
        <v>0</v>
      </c>
      <c r="AW1090">
        <v>0</v>
      </c>
      <c r="AX1090">
        <v>0</v>
      </c>
      <c r="AY1090">
        <v>0</v>
      </c>
      <c r="AZ1090">
        <v>0</v>
      </c>
      <c r="BA1090">
        <v>0</v>
      </c>
      <c r="BB1090">
        <v>0</v>
      </c>
      <c r="BC1090">
        <v>0</v>
      </c>
      <c r="BD1090">
        <v>0</v>
      </c>
      <c r="BE1090">
        <v>0</v>
      </c>
      <c r="BF1090">
        <v>7</v>
      </c>
      <c r="BG1090">
        <v>0</v>
      </c>
      <c r="BH1090">
        <v>0</v>
      </c>
      <c r="BI1090">
        <v>55</v>
      </c>
      <c r="BJ1090">
        <v>0</v>
      </c>
      <c r="BK1090">
        <v>0</v>
      </c>
      <c r="BL1090">
        <v>0</v>
      </c>
      <c r="BM1090">
        <v>0</v>
      </c>
      <c r="BN1090">
        <v>185</v>
      </c>
      <c r="BO1090">
        <v>119</v>
      </c>
      <c r="BP1090">
        <v>7</v>
      </c>
      <c r="BQ1090">
        <v>7</v>
      </c>
      <c r="BR1090">
        <v>0</v>
      </c>
      <c r="BS1090">
        <v>5</v>
      </c>
      <c r="BT1090">
        <v>0</v>
      </c>
      <c r="BU1090">
        <v>0</v>
      </c>
      <c r="BV1090">
        <v>0</v>
      </c>
      <c r="BW1090">
        <v>0</v>
      </c>
      <c r="BX1090">
        <v>0</v>
      </c>
      <c r="BY1090">
        <v>1378</v>
      </c>
    </row>
    <row r="1091" spans="1:77" hidden="1" x14ac:dyDescent="0.25">
      <c r="A1091" t="str">
        <f t="shared" si="32"/>
        <v>201481 Feldolgozóipari gépek kezelőiI6 Gimnázium</v>
      </c>
      <c r="B1091" t="str">
        <f t="shared" si="33"/>
        <v>201481 Feldolgozóipari gépek kezelőiI6 Gimnázium</v>
      </c>
      <c r="C1091">
        <v>4022</v>
      </c>
      <c r="D1091" t="s">
        <v>168</v>
      </c>
      <c r="E1091" t="s">
        <v>169</v>
      </c>
      <c r="F1091" s="4" t="s">
        <v>172</v>
      </c>
      <c r="G1091">
        <v>0</v>
      </c>
      <c r="H1091" t="s">
        <v>162</v>
      </c>
      <c r="I1091">
        <v>647</v>
      </c>
      <c r="J1091">
        <v>36</v>
      </c>
      <c r="K1091" t="s">
        <v>104</v>
      </c>
      <c r="L1091" t="s">
        <v>105</v>
      </c>
      <c r="M1091">
        <v>13</v>
      </c>
      <c r="N1091">
        <v>0</v>
      </c>
      <c r="O1091">
        <v>6</v>
      </c>
      <c r="P1091">
        <v>23</v>
      </c>
      <c r="Q1091">
        <v>283</v>
      </c>
      <c r="R1091">
        <v>425</v>
      </c>
      <c r="S1091">
        <v>63</v>
      </c>
      <c r="T1091">
        <v>218</v>
      </c>
      <c r="U1091">
        <v>26</v>
      </c>
      <c r="V1091">
        <v>164</v>
      </c>
      <c r="W1091">
        <v>269</v>
      </c>
      <c r="X1091">
        <v>383</v>
      </c>
      <c r="Y1091">
        <v>495</v>
      </c>
      <c r="Z1091">
        <v>81</v>
      </c>
      <c r="AA1091">
        <v>216</v>
      </c>
      <c r="AB1091">
        <v>368</v>
      </c>
      <c r="AC1091">
        <v>361</v>
      </c>
      <c r="AD1091">
        <v>424</v>
      </c>
      <c r="AE1091">
        <v>259</v>
      </c>
      <c r="AF1091">
        <v>365</v>
      </c>
      <c r="AG1091">
        <v>0</v>
      </c>
      <c r="AH1091">
        <v>115</v>
      </c>
      <c r="AI1091">
        <v>0</v>
      </c>
      <c r="AJ1091">
        <v>0</v>
      </c>
      <c r="AK1091">
        <v>0</v>
      </c>
      <c r="AL1091">
        <v>0</v>
      </c>
      <c r="AM1091">
        <v>0</v>
      </c>
      <c r="AN1091">
        <v>0</v>
      </c>
      <c r="AO1091">
        <v>257</v>
      </c>
      <c r="AP1091">
        <v>9</v>
      </c>
      <c r="AQ1091">
        <v>26</v>
      </c>
      <c r="AR1091">
        <v>0</v>
      </c>
      <c r="AS1091">
        <v>0</v>
      </c>
      <c r="AT1091">
        <v>19</v>
      </c>
      <c r="AU1091">
        <v>0</v>
      </c>
      <c r="AV1091">
        <v>0</v>
      </c>
      <c r="AW1091">
        <v>0</v>
      </c>
      <c r="AX1091">
        <v>0</v>
      </c>
      <c r="AY1091">
        <v>0</v>
      </c>
      <c r="AZ1091">
        <v>0</v>
      </c>
      <c r="BA1091">
        <v>0</v>
      </c>
      <c r="BB1091">
        <v>0</v>
      </c>
      <c r="BC1091">
        <v>0</v>
      </c>
      <c r="BD1091">
        <v>2</v>
      </c>
      <c r="BE1091">
        <v>0</v>
      </c>
      <c r="BF1091">
        <v>50</v>
      </c>
      <c r="BG1091">
        <v>0</v>
      </c>
      <c r="BH1091">
        <v>0</v>
      </c>
      <c r="BI1091">
        <v>0</v>
      </c>
      <c r="BJ1091">
        <v>0</v>
      </c>
      <c r="BK1091">
        <v>52</v>
      </c>
      <c r="BL1091">
        <v>439</v>
      </c>
      <c r="BM1091">
        <v>0</v>
      </c>
      <c r="BN1091">
        <v>15</v>
      </c>
      <c r="BO1091">
        <v>8</v>
      </c>
      <c r="BP1091">
        <v>25</v>
      </c>
      <c r="BQ1091">
        <v>2</v>
      </c>
      <c r="BR1091">
        <v>1</v>
      </c>
      <c r="BS1091">
        <v>3</v>
      </c>
      <c r="BT1091">
        <v>0</v>
      </c>
      <c r="BU1091">
        <v>0</v>
      </c>
      <c r="BV1091">
        <v>33</v>
      </c>
      <c r="BW1091">
        <v>0</v>
      </c>
      <c r="BX1091">
        <v>0</v>
      </c>
      <c r="BY1091">
        <v>5498</v>
      </c>
    </row>
    <row r="1092" spans="1:77" hidden="1" x14ac:dyDescent="0.25">
      <c r="A1092" t="str">
        <f t="shared" si="32"/>
        <v>201482 ÖsszeszerelőkI6 Gimnázium</v>
      </c>
      <c r="B1092" t="str">
        <f t="shared" si="33"/>
        <v>201482 ÖsszeszerelőkI6 Gimnázium</v>
      </c>
      <c r="C1092">
        <v>4023</v>
      </c>
      <c r="D1092" t="s">
        <v>168</v>
      </c>
      <c r="E1092" t="s">
        <v>169</v>
      </c>
      <c r="F1092" s="4" t="s">
        <v>172</v>
      </c>
      <c r="G1092">
        <v>0</v>
      </c>
      <c r="H1092" t="s">
        <v>162</v>
      </c>
      <c r="I1092">
        <v>648</v>
      </c>
      <c r="J1092">
        <v>37</v>
      </c>
      <c r="K1092" t="s">
        <v>106</v>
      </c>
      <c r="L1092" t="s">
        <v>142</v>
      </c>
      <c r="M1092">
        <v>0</v>
      </c>
      <c r="N1092">
        <v>0</v>
      </c>
      <c r="O1092">
        <v>0</v>
      </c>
      <c r="P1092">
        <v>0</v>
      </c>
      <c r="Q1092">
        <v>0</v>
      </c>
      <c r="R1092">
        <v>18</v>
      </c>
      <c r="S1092">
        <v>0</v>
      </c>
      <c r="T1092">
        <v>0</v>
      </c>
      <c r="U1092">
        <v>0</v>
      </c>
      <c r="V1092">
        <v>0</v>
      </c>
      <c r="W1092">
        <v>19</v>
      </c>
      <c r="X1092">
        <v>0</v>
      </c>
      <c r="Y1092">
        <v>121</v>
      </c>
      <c r="Z1092">
        <v>0</v>
      </c>
      <c r="AA1092">
        <v>0</v>
      </c>
      <c r="AB1092">
        <v>16</v>
      </c>
      <c r="AC1092">
        <v>1675</v>
      </c>
      <c r="AD1092">
        <v>508</v>
      </c>
      <c r="AE1092">
        <v>353</v>
      </c>
      <c r="AF1092">
        <v>888</v>
      </c>
      <c r="AG1092">
        <v>13</v>
      </c>
      <c r="AH1092">
        <v>70</v>
      </c>
      <c r="AI1092">
        <v>0</v>
      </c>
      <c r="AJ1092">
        <v>0</v>
      </c>
      <c r="AK1092">
        <v>0</v>
      </c>
      <c r="AL1092">
        <v>0</v>
      </c>
      <c r="AM1092">
        <v>0</v>
      </c>
      <c r="AN1092">
        <v>0</v>
      </c>
      <c r="AO1092">
        <v>101</v>
      </c>
      <c r="AP1092">
        <v>0</v>
      </c>
      <c r="AQ1092">
        <v>0</v>
      </c>
      <c r="AR1092">
        <v>0</v>
      </c>
      <c r="AS1092">
        <v>0</v>
      </c>
      <c r="AT1092">
        <v>14</v>
      </c>
      <c r="AU1092">
        <v>0</v>
      </c>
      <c r="AV1092">
        <v>0</v>
      </c>
      <c r="AW1092">
        <v>0</v>
      </c>
      <c r="AX1092">
        <v>0</v>
      </c>
      <c r="AY1092">
        <v>0</v>
      </c>
      <c r="AZ1092">
        <v>0</v>
      </c>
      <c r="BA1092">
        <v>0</v>
      </c>
      <c r="BB1092">
        <v>0</v>
      </c>
      <c r="BC1092">
        <v>0</v>
      </c>
      <c r="BD1092">
        <v>36</v>
      </c>
      <c r="BE1092">
        <v>0</v>
      </c>
      <c r="BF1092">
        <v>0</v>
      </c>
      <c r="BG1092">
        <v>37</v>
      </c>
      <c r="BH1092">
        <v>0</v>
      </c>
      <c r="BI1092">
        <v>0</v>
      </c>
      <c r="BJ1092">
        <v>0</v>
      </c>
      <c r="BK1092">
        <v>0</v>
      </c>
      <c r="BL1092">
        <v>444</v>
      </c>
      <c r="BM1092">
        <v>0</v>
      </c>
      <c r="BN1092">
        <v>15</v>
      </c>
      <c r="BO1092">
        <v>0</v>
      </c>
      <c r="BP1092">
        <v>0</v>
      </c>
      <c r="BQ1092">
        <v>0</v>
      </c>
      <c r="BR1092">
        <v>0</v>
      </c>
      <c r="BS1092">
        <v>0</v>
      </c>
      <c r="BT1092">
        <v>0</v>
      </c>
      <c r="BU1092">
        <v>0</v>
      </c>
      <c r="BV1092">
        <v>0</v>
      </c>
      <c r="BW1092">
        <v>0</v>
      </c>
      <c r="BX1092">
        <v>0</v>
      </c>
      <c r="BY1092">
        <v>4328</v>
      </c>
    </row>
    <row r="1093" spans="1:77" hidden="1" x14ac:dyDescent="0.25">
      <c r="A1093" t="str">
        <f t="shared" si="32"/>
        <v>201483 Helyhez kötött gépek kezelőiI6 Gimnázium</v>
      </c>
      <c r="B1093" t="str">
        <f t="shared" si="33"/>
        <v>201483 Helyhez kötött gépek kezelőiI6 Gimnázium</v>
      </c>
      <c r="C1093">
        <v>4024</v>
      </c>
      <c r="D1093" t="s">
        <v>168</v>
      </c>
      <c r="E1093" t="s">
        <v>169</v>
      </c>
      <c r="F1093" s="4" t="s">
        <v>172</v>
      </c>
      <c r="G1093">
        <v>0</v>
      </c>
      <c r="H1093" t="s">
        <v>162</v>
      </c>
      <c r="I1093">
        <v>649</v>
      </c>
      <c r="J1093">
        <v>38</v>
      </c>
      <c r="K1093" t="s">
        <v>107</v>
      </c>
      <c r="L1093" t="s">
        <v>143</v>
      </c>
      <c r="M1093">
        <v>12</v>
      </c>
      <c r="N1093">
        <v>0</v>
      </c>
      <c r="O1093">
        <v>0</v>
      </c>
      <c r="P1093">
        <v>39</v>
      </c>
      <c r="Q1093">
        <v>157</v>
      </c>
      <c r="R1093">
        <v>1</v>
      </c>
      <c r="S1093">
        <v>0</v>
      </c>
      <c r="T1093">
        <v>18</v>
      </c>
      <c r="U1093">
        <v>0</v>
      </c>
      <c r="V1093">
        <v>32</v>
      </c>
      <c r="W1093">
        <v>31</v>
      </c>
      <c r="X1093">
        <v>160</v>
      </c>
      <c r="Y1093">
        <v>10</v>
      </c>
      <c r="Z1093">
        <v>18</v>
      </c>
      <c r="AA1093">
        <v>8</v>
      </c>
      <c r="AB1093">
        <v>92</v>
      </c>
      <c r="AC1093">
        <v>162</v>
      </c>
      <c r="AD1093">
        <v>53</v>
      </c>
      <c r="AE1093">
        <v>17</v>
      </c>
      <c r="AF1093">
        <v>12</v>
      </c>
      <c r="AG1093">
        <v>15</v>
      </c>
      <c r="AH1093">
        <v>54</v>
      </c>
      <c r="AI1093">
        <v>0</v>
      </c>
      <c r="AJ1093">
        <v>261</v>
      </c>
      <c r="AK1093">
        <v>346</v>
      </c>
      <c r="AL1093">
        <v>99</v>
      </c>
      <c r="AM1093">
        <v>2</v>
      </c>
      <c r="AN1093">
        <v>0</v>
      </c>
      <c r="AO1093">
        <v>28</v>
      </c>
      <c r="AP1093">
        <v>15</v>
      </c>
      <c r="AQ1093">
        <v>26</v>
      </c>
      <c r="AR1093">
        <v>0</v>
      </c>
      <c r="AS1093">
        <v>0</v>
      </c>
      <c r="AT1093">
        <v>0</v>
      </c>
      <c r="AU1093">
        <v>0</v>
      </c>
      <c r="AV1093">
        <v>38</v>
      </c>
      <c r="AW1093">
        <v>0</v>
      </c>
      <c r="AX1093">
        <v>0</v>
      </c>
      <c r="AY1093">
        <v>0</v>
      </c>
      <c r="AZ1093">
        <v>13</v>
      </c>
      <c r="BA1093">
        <v>0</v>
      </c>
      <c r="BB1093">
        <v>0</v>
      </c>
      <c r="BC1093">
        <v>0</v>
      </c>
      <c r="BD1093">
        <v>86</v>
      </c>
      <c r="BE1093">
        <v>0</v>
      </c>
      <c r="BF1093">
        <v>0</v>
      </c>
      <c r="BG1093">
        <v>0</v>
      </c>
      <c r="BH1093">
        <v>1</v>
      </c>
      <c r="BI1093">
        <v>0</v>
      </c>
      <c r="BJ1093">
        <v>0</v>
      </c>
      <c r="BK1093">
        <v>0</v>
      </c>
      <c r="BL1093">
        <v>146</v>
      </c>
      <c r="BM1093">
        <v>0</v>
      </c>
      <c r="BN1093">
        <v>74</v>
      </c>
      <c r="BO1093">
        <v>142</v>
      </c>
      <c r="BP1093">
        <v>26</v>
      </c>
      <c r="BQ1093">
        <v>39</v>
      </c>
      <c r="BR1093">
        <v>16</v>
      </c>
      <c r="BS1093">
        <v>8</v>
      </c>
      <c r="BT1093">
        <v>26</v>
      </c>
      <c r="BU1093">
        <v>0</v>
      </c>
      <c r="BV1093">
        <v>0</v>
      </c>
      <c r="BW1093">
        <v>49</v>
      </c>
      <c r="BX1093">
        <v>0</v>
      </c>
      <c r="BY1093">
        <v>2332</v>
      </c>
    </row>
    <row r="1094" spans="1:77" hidden="1" x14ac:dyDescent="0.25">
      <c r="A1094" t="str">
        <f t="shared" si="32"/>
        <v>201484 Járművezetők és mobil gépek kezelőiI6 Gimnázium</v>
      </c>
      <c r="B1094" t="str">
        <f t="shared" si="33"/>
        <v>201484 Járművezetők és mobil gépek kezelőiI6 Gimnázium</v>
      </c>
      <c r="C1094">
        <v>4025</v>
      </c>
      <c r="D1094" t="s">
        <v>168</v>
      </c>
      <c r="E1094" t="s">
        <v>169</v>
      </c>
      <c r="F1094" s="4" t="s">
        <v>172</v>
      </c>
      <c r="G1094">
        <v>0</v>
      </c>
      <c r="H1094" t="s">
        <v>162</v>
      </c>
      <c r="I1094">
        <v>650</v>
      </c>
      <c r="J1094">
        <v>39</v>
      </c>
      <c r="K1094" t="s">
        <v>144</v>
      </c>
      <c r="L1094" t="s">
        <v>145</v>
      </c>
      <c r="M1094">
        <v>180</v>
      </c>
      <c r="N1094">
        <v>0</v>
      </c>
      <c r="O1094">
        <v>1</v>
      </c>
      <c r="P1094">
        <v>30</v>
      </c>
      <c r="Q1094">
        <v>397</v>
      </c>
      <c r="R1094">
        <v>27</v>
      </c>
      <c r="S1094">
        <v>0</v>
      </c>
      <c r="T1094">
        <v>0</v>
      </c>
      <c r="U1094">
        <v>0</v>
      </c>
      <c r="V1094">
        <v>0</v>
      </c>
      <c r="W1094">
        <v>12</v>
      </c>
      <c r="X1094">
        <v>92</v>
      </c>
      <c r="Y1094">
        <v>108</v>
      </c>
      <c r="Z1094">
        <v>43</v>
      </c>
      <c r="AA1094">
        <v>66</v>
      </c>
      <c r="AB1094">
        <v>6</v>
      </c>
      <c r="AC1094">
        <v>21</v>
      </c>
      <c r="AD1094">
        <v>52</v>
      </c>
      <c r="AE1094">
        <v>46</v>
      </c>
      <c r="AF1094">
        <v>148</v>
      </c>
      <c r="AG1094">
        <v>15</v>
      </c>
      <c r="AH1094">
        <v>20</v>
      </c>
      <c r="AI1094">
        <v>0</v>
      </c>
      <c r="AJ1094">
        <v>18</v>
      </c>
      <c r="AK1094">
        <v>26</v>
      </c>
      <c r="AL1094">
        <v>233</v>
      </c>
      <c r="AM1094">
        <v>226</v>
      </c>
      <c r="AN1094">
        <v>170</v>
      </c>
      <c r="AO1094">
        <v>856</v>
      </c>
      <c r="AP1094">
        <v>286</v>
      </c>
      <c r="AQ1094">
        <v>4228</v>
      </c>
      <c r="AR1094">
        <v>32</v>
      </c>
      <c r="AS1094">
        <v>0</v>
      </c>
      <c r="AT1094">
        <v>3944</v>
      </c>
      <c r="AU1094">
        <v>21</v>
      </c>
      <c r="AV1094">
        <v>138</v>
      </c>
      <c r="AW1094">
        <v>40</v>
      </c>
      <c r="AX1094">
        <v>0</v>
      </c>
      <c r="AY1094">
        <v>0</v>
      </c>
      <c r="AZ1094">
        <v>25</v>
      </c>
      <c r="BA1094">
        <v>449</v>
      </c>
      <c r="BB1094">
        <v>0</v>
      </c>
      <c r="BC1094">
        <v>0</v>
      </c>
      <c r="BD1094">
        <v>27</v>
      </c>
      <c r="BE1094">
        <v>0</v>
      </c>
      <c r="BF1094">
        <v>12</v>
      </c>
      <c r="BG1094">
        <v>30</v>
      </c>
      <c r="BH1094">
        <v>18</v>
      </c>
      <c r="BI1094">
        <v>0</v>
      </c>
      <c r="BJ1094">
        <v>0</v>
      </c>
      <c r="BK1094">
        <v>6</v>
      </c>
      <c r="BL1094">
        <v>68</v>
      </c>
      <c r="BM1094">
        <v>54</v>
      </c>
      <c r="BN1094">
        <v>45</v>
      </c>
      <c r="BO1094">
        <v>472</v>
      </c>
      <c r="BP1094">
        <v>36</v>
      </c>
      <c r="BQ1094">
        <v>770</v>
      </c>
      <c r="BR1094">
        <v>114</v>
      </c>
      <c r="BS1094">
        <v>16</v>
      </c>
      <c r="BT1094">
        <v>3</v>
      </c>
      <c r="BU1094">
        <v>19</v>
      </c>
      <c r="BV1094">
        <v>0</v>
      </c>
      <c r="BW1094">
        <v>0</v>
      </c>
      <c r="BX1094">
        <v>0</v>
      </c>
      <c r="BY1094">
        <v>13646</v>
      </c>
    </row>
    <row r="1095" spans="1:77" hidden="1" x14ac:dyDescent="0.25">
      <c r="A1095" t="str">
        <f t="shared" ref="A1095:A1158" si="34">CONCATENATE(F1095,L1095,H1095)</f>
        <v>201491 Takarítók és hasonló jellegű egyszerű foglalkozásokI6 Gimnázium</v>
      </c>
      <c r="B1095" t="str">
        <f t="shared" ref="B1095:B1158" si="35">CONCATENATE(F1095,L1095,H1095)</f>
        <v>201491 Takarítók és hasonló jellegű egyszerű foglalkozásokI6 Gimnázium</v>
      </c>
      <c r="C1095">
        <v>4026</v>
      </c>
      <c r="D1095" t="s">
        <v>168</v>
      </c>
      <c r="E1095" t="s">
        <v>169</v>
      </c>
      <c r="F1095" s="4" t="s">
        <v>172</v>
      </c>
      <c r="G1095">
        <v>0</v>
      </c>
      <c r="H1095" t="s">
        <v>162</v>
      </c>
      <c r="I1095">
        <v>651</v>
      </c>
      <c r="J1095">
        <v>40</v>
      </c>
      <c r="K1095" t="s">
        <v>108</v>
      </c>
      <c r="L1095" t="s">
        <v>146</v>
      </c>
      <c r="M1095">
        <v>45</v>
      </c>
      <c r="N1095">
        <v>0</v>
      </c>
      <c r="O1095">
        <v>0</v>
      </c>
      <c r="P1095">
        <v>0</v>
      </c>
      <c r="Q1095">
        <v>125</v>
      </c>
      <c r="R1095">
        <v>11</v>
      </c>
      <c r="S1095">
        <v>7</v>
      </c>
      <c r="T1095">
        <v>0</v>
      </c>
      <c r="U1095">
        <v>19</v>
      </c>
      <c r="V1095">
        <v>7</v>
      </c>
      <c r="W1095">
        <v>0</v>
      </c>
      <c r="X1095">
        <v>27</v>
      </c>
      <c r="Y1095">
        <v>16</v>
      </c>
      <c r="Z1095">
        <v>0</v>
      </c>
      <c r="AA1095">
        <v>35</v>
      </c>
      <c r="AB1095">
        <v>25</v>
      </c>
      <c r="AC1095">
        <v>33</v>
      </c>
      <c r="AD1095">
        <v>1</v>
      </c>
      <c r="AE1095">
        <v>4</v>
      </c>
      <c r="AF1095">
        <v>17</v>
      </c>
      <c r="AG1095">
        <v>0</v>
      </c>
      <c r="AH1095">
        <v>3</v>
      </c>
      <c r="AI1095">
        <v>17</v>
      </c>
      <c r="AJ1095">
        <v>30</v>
      </c>
      <c r="AK1095">
        <v>17</v>
      </c>
      <c r="AL1095">
        <v>80</v>
      </c>
      <c r="AM1095">
        <v>42</v>
      </c>
      <c r="AN1095">
        <v>55</v>
      </c>
      <c r="AO1095">
        <v>50</v>
      </c>
      <c r="AP1095">
        <v>353</v>
      </c>
      <c r="AQ1095">
        <v>34</v>
      </c>
      <c r="AR1095">
        <v>0</v>
      </c>
      <c r="AS1095">
        <v>0</v>
      </c>
      <c r="AT1095">
        <v>19</v>
      </c>
      <c r="AU1095">
        <v>0</v>
      </c>
      <c r="AV1095">
        <v>185</v>
      </c>
      <c r="AW1095">
        <v>3</v>
      </c>
      <c r="AX1095">
        <v>0</v>
      </c>
      <c r="AY1095">
        <v>1</v>
      </c>
      <c r="AZ1095">
        <v>65</v>
      </c>
      <c r="BA1095">
        <v>44</v>
      </c>
      <c r="BB1095">
        <v>1</v>
      </c>
      <c r="BC1095">
        <v>18</v>
      </c>
      <c r="BD1095">
        <v>188</v>
      </c>
      <c r="BE1095">
        <v>0</v>
      </c>
      <c r="BF1095">
        <v>18</v>
      </c>
      <c r="BG1095">
        <v>0</v>
      </c>
      <c r="BH1095">
        <v>27</v>
      </c>
      <c r="BI1095">
        <v>0</v>
      </c>
      <c r="BJ1095">
        <v>32</v>
      </c>
      <c r="BK1095">
        <v>0</v>
      </c>
      <c r="BL1095">
        <v>67</v>
      </c>
      <c r="BM1095">
        <v>28</v>
      </c>
      <c r="BN1095">
        <v>658</v>
      </c>
      <c r="BO1095">
        <v>1396</v>
      </c>
      <c r="BP1095">
        <v>490</v>
      </c>
      <c r="BQ1095">
        <v>275</v>
      </c>
      <c r="BR1095">
        <v>386</v>
      </c>
      <c r="BS1095">
        <v>108</v>
      </c>
      <c r="BT1095">
        <v>65</v>
      </c>
      <c r="BU1095">
        <v>14</v>
      </c>
      <c r="BV1095">
        <v>41</v>
      </c>
      <c r="BW1095">
        <v>133</v>
      </c>
      <c r="BX1095">
        <v>0</v>
      </c>
      <c r="BY1095">
        <v>5315</v>
      </c>
    </row>
    <row r="1096" spans="1:77" hidden="1" x14ac:dyDescent="0.25">
      <c r="A1096" t="str">
        <f t="shared" si="34"/>
        <v>201492 Egyszerű szolgáltatási, szállítási és hasonló foglalkozásokI6 Gimnázium</v>
      </c>
      <c r="B1096" t="str">
        <f t="shared" si="35"/>
        <v>201492 Egyszerű szolgáltatási, szállítási és hasonló foglalkozásokI6 Gimnázium</v>
      </c>
      <c r="C1096">
        <v>4027</v>
      </c>
      <c r="D1096" t="s">
        <v>168</v>
      </c>
      <c r="E1096" t="s">
        <v>169</v>
      </c>
      <c r="F1096" s="4" t="s">
        <v>172</v>
      </c>
      <c r="G1096">
        <v>0</v>
      </c>
      <c r="H1096" t="s">
        <v>162</v>
      </c>
      <c r="I1096">
        <v>652</v>
      </c>
      <c r="J1096">
        <v>41</v>
      </c>
      <c r="K1096" t="s">
        <v>109</v>
      </c>
      <c r="L1096" t="s">
        <v>147</v>
      </c>
      <c r="M1096">
        <v>94</v>
      </c>
      <c r="N1096">
        <v>60</v>
      </c>
      <c r="O1096">
        <v>0</v>
      </c>
      <c r="P1096">
        <v>60</v>
      </c>
      <c r="Q1096">
        <v>746</v>
      </c>
      <c r="R1096">
        <v>139</v>
      </c>
      <c r="S1096">
        <v>12</v>
      </c>
      <c r="T1096">
        <v>34</v>
      </c>
      <c r="U1096">
        <v>166</v>
      </c>
      <c r="V1096">
        <v>0</v>
      </c>
      <c r="W1096">
        <v>37</v>
      </c>
      <c r="X1096">
        <v>27</v>
      </c>
      <c r="Y1096">
        <v>75</v>
      </c>
      <c r="Z1096">
        <v>86</v>
      </c>
      <c r="AA1096">
        <v>1</v>
      </c>
      <c r="AB1096">
        <v>202</v>
      </c>
      <c r="AC1096">
        <v>97</v>
      </c>
      <c r="AD1096">
        <v>108</v>
      </c>
      <c r="AE1096">
        <v>58</v>
      </c>
      <c r="AF1096">
        <v>83</v>
      </c>
      <c r="AG1096">
        <v>12</v>
      </c>
      <c r="AH1096">
        <v>104</v>
      </c>
      <c r="AI1096">
        <v>50</v>
      </c>
      <c r="AJ1096">
        <v>13</v>
      </c>
      <c r="AK1096">
        <v>276</v>
      </c>
      <c r="AL1096">
        <v>210</v>
      </c>
      <c r="AM1096">
        <v>269</v>
      </c>
      <c r="AN1096">
        <v>184</v>
      </c>
      <c r="AO1096">
        <v>957</v>
      </c>
      <c r="AP1096">
        <v>1445</v>
      </c>
      <c r="AQ1096">
        <v>139</v>
      </c>
      <c r="AR1096">
        <v>7</v>
      </c>
      <c r="AS1096">
        <v>10</v>
      </c>
      <c r="AT1096">
        <v>257</v>
      </c>
      <c r="AU1096">
        <v>94</v>
      </c>
      <c r="AV1096">
        <v>990</v>
      </c>
      <c r="AW1096">
        <v>1</v>
      </c>
      <c r="AX1096">
        <v>0</v>
      </c>
      <c r="AY1096">
        <v>17</v>
      </c>
      <c r="AZ1096">
        <v>111</v>
      </c>
      <c r="BA1096">
        <v>22</v>
      </c>
      <c r="BB1096">
        <v>0</v>
      </c>
      <c r="BC1096">
        <v>18</v>
      </c>
      <c r="BD1096">
        <v>380</v>
      </c>
      <c r="BE1096">
        <v>0</v>
      </c>
      <c r="BF1096">
        <v>216</v>
      </c>
      <c r="BG1096">
        <v>26</v>
      </c>
      <c r="BH1096">
        <v>16</v>
      </c>
      <c r="BI1096">
        <v>185</v>
      </c>
      <c r="BJ1096">
        <v>22</v>
      </c>
      <c r="BK1096">
        <v>47</v>
      </c>
      <c r="BL1096">
        <v>379</v>
      </c>
      <c r="BM1096">
        <v>54</v>
      </c>
      <c r="BN1096">
        <v>672</v>
      </c>
      <c r="BO1096">
        <v>3227</v>
      </c>
      <c r="BP1096">
        <v>674</v>
      </c>
      <c r="BQ1096">
        <v>337</v>
      </c>
      <c r="BR1096">
        <v>393</v>
      </c>
      <c r="BS1096">
        <v>274</v>
      </c>
      <c r="BT1096">
        <v>218</v>
      </c>
      <c r="BU1096">
        <v>20</v>
      </c>
      <c r="BV1096">
        <v>28</v>
      </c>
      <c r="BW1096">
        <v>70</v>
      </c>
      <c r="BX1096">
        <v>0</v>
      </c>
      <c r="BY1096">
        <v>14509</v>
      </c>
    </row>
    <row r="1097" spans="1:77" hidden="1" x14ac:dyDescent="0.25">
      <c r="A1097" t="str">
        <f t="shared" si="34"/>
        <v>201493 Egyszerű ipari, építőipari, mezőgazdasági foglalkozásokI6 Gimnázium</v>
      </c>
      <c r="B1097" t="str">
        <f t="shared" si="35"/>
        <v>201493 Egyszerű ipari, építőipari, mezőgazdasági foglalkozásokI6 Gimnázium</v>
      </c>
      <c r="C1097">
        <v>4028</v>
      </c>
      <c r="D1097" t="s">
        <v>168</v>
      </c>
      <c r="E1097" t="s">
        <v>169</v>
      </c>
      <c r="F1097" s="4" t="s">
        <v>172</v>
      </c>
      <c r="G1097">
        <v>0</v>
      </c>
      <c r="H1097" t="s">
        <v>162</v>
      </c>
      <c r="I1097">
        <v>653</v>
      </c>
      <c r="J1097">
        <v>42</v>
      </c>
      <c r="K1097" t="s">
        <v>148</v>
      </c>
      <c r="L1097" t="s">
        <v>149</v>
      </c>
      <c r="M1097">
        <v>207</v>
      </c>
      <c r="N1097">
        <v>20</v>
      </c>
      <c r="O1097">
        <v>52</v>
      </c>
      <c r="P1097">
        <v>26</v>
      </c>
      <c r="Q1097">
        <v>220</v>
      </c>
      <c r="R1097">
        <v>124</v>
      </c>
      <c r="S1097">
        <v>0</v>
      </c>
      <c r="T1097">
        <v>98</v>
      </c>
      <c r="U1097">
        <v>32</v>
      </c>
      <c r="V1097">
        <v>0</v>
      </c>
      <c r="W1097">
        <v>42</v>
      </c>
      <c r="X1097">
        <v>0</v>
      </c>
      <c r="Y1097">
        <v>210</v>
      </c>
      <c r="Z1097">
        <v>77</v>
      </c>
      <c r="AA1097">
        <v>51</v>
      </c>
      <c r="AB1097">
        <v>154</v>
      </c>
      <c r="AC1097">
        <v>292</v>
      </c>
      <c r="AD1097">
        <v>229</v>
      </c>
      <c r="AE1097">
        <v>75</v>
      </c>
      <c r="AF1097">
        <v>153</v>
      </c>
      <c r="AG1097">
        <v>0</v>
      </c>
      <c r="AH1097">
        <v>235</v>
      </c>
      <c r="AI1097">
        <v>130</v>
      </c>
      <c r="AJ1097">
        <v>50</v>
      </c>
      <c r="AK1097">
        <v>7</v>
      </c>
      <c r="AL1097">
        <v>0</v>
      </c>
      <c r="AM1097">
        <v>524</v>
      </c>
      <c r="AN1097">
        <v>44</v>
      </c>
      <c r="AO1097">
        <v>127</v>
      </c>
      <c r="AP1097">
        <v>53</v>
      </c>
      <c r="AQ1097">
        <v>0</v>
      </c>
      <c r="AR1097">
        <v>0</v>
      </c>
      <c r="AS1097">
        <v>0</v>
      </c>
      <c r="AT1097">
        <v>0</v>
      </c>
      <c r="AU1097">
        <v>0</v>
      </c>
      <c r="AV1097">
        <v>23</v>
      </c>
      <c r="AW1097">
        <v>0</v>
      </c>
      <c r="AX1097">
        <v>0</v>
      </c>
      <c r="AY1097">
        <v>0</v>
      </c>
      <c r="AZ1097">
        <v>0</v>
      </c>
      <c r="BA1097">
        <v>511</v>
      </c>
      <c r="BB1097">
        <v>0</v>
      </c>
      <c r="BC1097">
        <v>0</v>
      </c>
      <c r="BD1097">
        <v>43</v>
      </c>
      <c r="BE1097">
        <v>0</v>
      </c>
      <c r="BF1097">
        <v>28</v>
      </c>
      <c r="BG1097">
        <v>0</v>
      </c>
      <c r="BH1097">
        <v>11</v>
      </c>
      <c r="BI1097">
        <v>12</v>
      </c>
      <c r="BJ1097">
        <v>0</v>
      </c>
      <c r="BK1097">
        <v>0</v>
      </c>
      <c r="BL1097">
        <v>410</v>
      </c>
      <c r="BM1097">
        <v>0</v>
      </c>
      <c r="BN1097">
        <v>4</v>
      </c>
      <c r="BO1097">
        <v>769</v>
      </c>
      <c r="BP1097">
        <v>4</v>
      </c>
      <c r="BQ1097">
        <v>3</v>
      </c>
      <c r="BR1097">
        <v>28</v>
      </c>
      <c r="BS1097">
        <v>14</v>
      </c>
      <c r="BT1097">
        <v>1</v>
      </c>
      <c r="BU1097">
        <v>0</v>
      </c>
      <c r="BV1097">
        <v>0</v>
      </c>
      <c r="BW1097">
        <v>18</v>
      </c>
      <c r="BX1097">
        <v>0</v>
      </c>
      <c r="BY1097">
        <v>5111</v>
      </c>
    </row>
    <row r="1098" spans="1:77" hidden="1" x14ac:dyDescent="0.25">
      <c r="A1098" t="str">
        <f t="shared" si="34"/>
        <v>201401 Fegyveres szervek felsőfokú képesítést igénylő foglalkozásaiI7 Technikum</v>
      </c>
      <c r="B1098" t="str">
        <f t="shared" si="35"/>
        <v>201401 Fegyveres szervek felsőfokú képesítést igénylő foglalkozásaiI7 Technikum</v>
      </c>
      <c r="C1098">
        <v>4660</v>
      </c>
      <c r="D1098" t="s">
        <v>168</v>
      </c>
      <c r="E1098" t="s">
        <v>169</v>
      </c>
      <c r="F1098" s="4" t="s">
        <v>172</v>
      </c>
      <c r="G1098">
        <v>0</v>
      </c>
      <c r="H1098" t="s">
        <v>163</v>
      </c>
      <c r="I1098">
        <v>612</v>
      </c>
      <c r="J1098">
        <v>1</v>
      </c>
      <c r="K1098" t="s">
        <v>65</v>
      </c>
      <c r="L1098" t="s">
        <v>66</v>
      </c>
      <c r="M1098">
        <v>0</v>
      </c>
      <c r="N1098">
        <v>0</v>
      </c>
      <c r="O1098">
        <v>0</v>
      </c>
      <c r="P1098">
        <v>0</v>
      </c>
      <c r="Q1098">
        <v>0</v>
      </c>
      <c r="R1098">
        <v>0</v>
      </c>
      <c r="S1098">
        <v>0</v>
      </c>
      <c r="T1098">
        <v>0</v>
      </c>
      <c r="U1098">
        <v>0</v>
      </c>
      <c r="V1098">
        <v>0</v>
      </c>
      <c r="W1098">
        <v>0</v>
      </c>
      <c r="X1098">
        <v>0</v>
      </c>
      <c r="Y1098">
        <v>0</v>
      </c>
      <c r="Z1098">
        <v>0</v>
      </c>
      <c r="AA1098">
        <v>0</v>
      </c>
      <c r="AB1098">
        <v>0</v>
      </c>
      <c r="AC1098">
        <v>0</v>
      </c>
      <c r="AD1098">
        <v>0</v>
      </c>
      <c r="AE1098">
        <v>0</v>
      </c>
      <c r="AF1098">
        <v>0</v>
      </c>
      <c r="AG1098">
        <v>0</v>
      </c>
      <c r="AH1098">
        <v>0</v>
      </c>
      <c r="AI1098">
        <v>0</v>
      </c>
      <c r="AJ1098">
        <v>0</v>
      </c>
      <c r="AK1098">
        <v>0</v>
      </c>
      <c r="AL1098">
        <v>0</v>
      </c>
      <c r="AM1098">
        <v>0</v>
      </c>
      <c r="AN1098">
        <v>0</v>
      </c>
      <c r="AO1098">
        <v>0</v>
      </c>
      <c r="AP1098">
        <v>0</v>
      </c>
      <c r="AQ1098">
        <v>0</v>
      </c>
      <c r="AR1098">
        <v>0</v>
      </c>
      <c r="AS1098">
        <v>0</v>
      </c>
      <c r="AT1098">
        <v>0</v>
      </c>
      <c r="AU1098">
        <v>0</v>
      </c>
      <c r="AV1098">
        <v>0</v>
      </c>
      <c r="AW1098">
        <v>0</v>
      </c>
      <c r="AX1098">
        <v>0</v>
      </c>
      <c r="AY1098">
        <v>0</v>
      </c>
      <c r="AZ1098">
        <v>0</v>
      </c>
      <c r="BA1098">
        <v>0</v>
      </c>
      <c r="BB1098">
        <v>0</v>
      </c>
      <c r="BC1098">
        <v>0</v>
      </c>
      <c r="BD1098">
        <v>0</v>
      </c>
      <c r="BE1098">
        <v>0</v>
      </c>
      <c r="BF1098">
        <v>0</v>
      </c>
      <c r="BG1098">
        <v>0</v>
      </c>
      <c r="BH1098">
        <v>0</v>
      </c>
      <c r="BI1098">
        <v>0</v>
      </c>
      <c r="BJ1098">
        <v>0</v>
      </c>
      <c r="BK1098">
        <v>0</v>
      </c>
      <c r="BL1098">
        <v>0</v>
      </c>
      <c r="BM1098">
        <v>0</v>
      </c>
      <c r="BN1098">
        <v>0</v>
      </c>
      <c r="BO1098">
        <v>0</v>
      </c>
      <c r="BP1098">
        <v>0</v>
      </c>
      <c r="BQ1098">
        <v>0</v>
      </c>
      <c r="BR1098">
        <v>0</v>
      </c>
      <c r="BS1098">
        <v>0</v>
      </c>
      <c r="BT1098">
        <v>0</v>
      </c>
      <c r="BU1098">
        <v>0</v>
      </c>
      <c r="BV1098">
        <v>0</v>
      </c>
      <c r="BW1098">
        <v>0</v>
      </c>
      <c r="BX1098">
        <v>0</v>
      </c>
      <c r="BY1098">
        <v>0</v>
      </c>
    </row>
    <row r="1099" spans="1:77" hidden="1" x14ac:dyDescent="0.25">
      <c r="A1099" t="str">
        <f t="shared" si="34"/>
        <v>201402 Fegyveres szervek középfokú képesítést igénylő foglalkozásaiI7 Technikum</v>
      </c>
      <c r="B1099" t="str">
        <f t="shared" si="35"/>
        <v>201402 Fegyveres szervek középfokú képesítést igénylő foglalkozásaiI7 Technikum</v>
      </c>
      <c r="C1099">
        <v>4661</v>
      </c>
      <c r="D1099" t="s">
        <v>168</v>
      </c>
      <c r="E1099" t="s">
        <v>169</v>
      </c>
      <c r="F1099" s="4" t="s">
        <v>172</v>
      </c>
      <c r="G1099">
        <v>0</v>
      </c>
      <c r="H1099" t="s">
        <v>163</v>
      </c>
      <c r="I1099">
        <v>613</v>
      </c>
      <c r="J1099">
        <v>2</v>
      </c>
      <c r="K1099" t="s">
        <v>67</v>
      </c>
      <c r="L1099" t="s">
        <v>68</v>
      </c>
      <c r="M1099">
        <v>0</v>
      </c>
      <c r="N1099">
        <v>0</v>
      </c>
      <c r="O1099">
        <v>0</v>
      </c>
      <c r="P1099">
        <v>0</v>
      </c>
      <c r="Q1099">
        <v>0</v>
      </c>
      <c r="R1099">
        <v>0</v>
      </c>
      <c r="S1099">
        <v>0</v>
      </c>
      <c r="T1099">
        <v>0</v>
      </c>
      <c r="U1099">
        <v>0</v>
      </c>
      <c r="V1099">
        <v>0</v>
      </c>
      <c r="W1099">
        <v>0</v>
      </c>
      <c r="X1099">
        <v>0</v>
      </c>
      <c r="Y1099">
        <v>0</v>
      </c>
      <c r="Z1099">
        <v>0</v>
      </c>
      <c r="AA1099">
        <v>0</v>
      </c>
      <c r="AB1099">
        <v>0</v>
      </c>
      <c r="AC1099">
        <v>0</v>
      </c>
      <c r="AD1099">
        <v>0</v>
      </c>
      <c r="AE1099">
        <v>0</v>
      </c>
      <c r="AF1099">
        <v>0</v>
      </c>
      <c r="AG1099">
        <v>0</v>
      </c>
      <c r="AH1099">
        <v>0</v>
      </c>
      <c r="AI1099">
        <v>0</v>
      </c>
      <c r="AJ1099">
        <v>0</v>
      </c>
      <c r="AK1099">
        <v>0</v>
      </c>
      <c r="AL1099">
        <v>0</v>
      </c>
      <c r="AM1099">
        <v>0</v>
      </c>
      <c r="AN1099">
        <v>0</v>
      </c>
      <c r="AO1099">
        <v>0</v>
      </c>
      <c r="AP1099">
        <v>0</v>
      </c>
      <c r="AQ1099">
        <v>0</v>
      </c>
      <c r="AR1099">
        <v>0</v>
      </c>
      <c r="AS1099">
        <v>0</v>
      </c>
      <c r="AT1099">
        <v>0</v>
      </c>
      <c r="AU1099">
        <v>0</v>
      </c>
      <c r="AV1099">
        <v>0</v>
      </c>
      <c r="AW1099">
        <v>0</v>
      </c>
      <c r="AX1099">
        <v>0</v>
      </c>
      <c r="AY1099">
        <v>0</v>
      </c>
      <c r="AZ1099">
        <v>0</v>
      </c>
      <c r="BA1099">
        <v>0</v>
      </c>
      <c r="BB1099">
        <v>0</v>
      </c>
      <c r="BC1099">
        <v>0</v>
      </c>
      <c r="BD1099">
        <v>0</v>
      </c>
      <c r="BE1099">
        <v>0</v>
      </c>
      <c r="BF1099">
        <v>0</v>
      </c>
      <c r="BG1099">
        <v>0</v>
      </c>
      <c r="BH1099">
        <v>0</v>
      </c>
      <c r="BI1099">
        <v>0</v>
      </c>
      <c r="BJ1099">
        <v>0</v>
      </c>
      <c r="BK1099">
        <v>0</v>
      </c>
      <c r="BL1099">
        <v>0</v>
      </c>
      <c r="BM1099">
        <v>0</v>
      </c>
      <c r="BN1099">
        <v>0</v>
      </c>
      <c r="BO1099">
        <v>665</v>
      </c>
      <c r="BP1099">
        <v>2</v>
      </c>
      <c r="BQ1099">
        <v>0</v>
      </c>
      <c r="BR1099">
        <v>0</v>
      </c>
      <c r="BS1099">
        <v>0</v>
      </c>
      <c r="BT1099">
        <v>0</v>
      </c>
      <c r="BU1099">
        <v>0</v>
      </c>
      <c r="BV1099">
        <v>0</v>
      </c>
      <c r="BW1099">
        <v>0</v>
      </c>
      <c r="BX1099">
        <v>0</v>
      </c>
      <c r="BY1099">
        <v>667</v>
      </c>
    </row>
    <row r="1100" spans="1:77" hidden="1" x14ac:dyDescent="0.25">
      <c r="A1100" t="str">
        <f t="shared" si="34"/>
        <v>201403 Fegyveres szervek középfokú képesítést nem igénylő foglalkozásaiI7 Technikum</v>
      </c>
      <c r="B1100" t="str">
        <f t="shared" si="35"/>
        <v>201403 Fegyveres szervek középfokú képesítést nem igénylő foglalkozásaiI7 Technikum</v>
      </c>
      <c r="C1100">
        <v>4662</v>
      </c>
      <c r="D1100" t="s">
        <v>168</v>
      </c>
      <c r="E1100" t="s">
        <v>169</v>
      </c>
      <c r="F1100" s="4" t="s">
        <v>172</v>
      </c>
      <c r="G1100">
        <v>0</v>
      </c>
      <c r="H1100" t="s">
        <v>163</v>
      </c>
      <c r="I1100">
        <v>614</v>
      </c>
      <c r="J1100">
        <v>3</v>
      </c>
      <c r="K1100" t="s">
        <v>69</v>
      </c>
      <c r="L1100" t="s">
        <v>70</v>
      </c>
      <c r="M1100">
        <v>0</v>
      </c>
      <c r="N1100">
        <v>0</v>
      </c>
      <c r="O1100">
        <v>0</v>
      </c>
      <c r="P1100">
        <v>0</v>
      </c>
      <c r="Q1100">
        <v>0</v>
      </c>
      <c r="R1100">
        <v>0</v>
      </c>
      <c r="S1100">
        <v>0</v>
      </c>
      <c r="T1100">
        <v>0</v>
      </c>
      <c r="U1100">
        <v>0</v>
      </c>
      <c r="V1100">
        <v>0</v>
      </c>
      <c r="W1100">
        <v>0</v>
      </c>
      <c r="X1100">
        <v>0</v>
      </c>
      <c r="Y1100">
        <v>0</v>
      </c>
      <c r="Z1100">
        <v>0</v>
      </c>
      <c r="AA1100">
        <v>0</v>
      </c>
      <c r="AB1100">
        <v>0</v>
      </c>
      <c r="AC1100">
        <v>0</v>
      </c>
      <c r="AD1100">
        <v>0</v>
      </c>
      <c r="AE1100">
        <v>0</v>
      </c>
      <c r="AF1100">
        <v>0</v>
      </c>
      <c r="AG1100">
        <v>0</v>
      </c>
      <c r="AH1100">
        <v>0</v>
      </c>
      <c r="AI1100">
        <v>0</v>
      </c>
      <c r="AJ1100">
        <v>0</v>
      </c>
      <c r="AK1100">
        <v>0</v>
      </c>
      <c r="AL1100">
        <v>0</v>
      </c>
      <c r="AM1100">
        <v>0</v>
      </c>
      <c r="AN1100">
        <v>0</v>
      </c>
      <c r="AO1100">
        <v>0</v>
      </c>
      <c r="AP1100">
        <v>0</v>
      </c>
      <c r="AQ1100">
        <v>0</v>
      </c>
      <c r="AR1100">
        <v>0</v>
      </c>
      <c r="AS1100">
        <v>0</v>
      </c>
      <c r="AT1100">
        <v>0</v>
      </c>
      <c r="AU1100">
        <v>0</v>
      </c>
      <c r="AV1100">
        <v>0</v>
      </c>
      <c r="AW1100">
        <v>0</v>
      </c>
      <c r="AX1100">
        <v>0</v>
      </c>
      <c r="AY1100">
        <v>0</v>
      </c>
      <c r="AZ1100">
        <v>0</v>
      </c>
      <c r="BA1100">
        <v>0</v>
      </c>
      <c r="BB1100">
        <v>0</v>
      </c>
      <c r="BC1100">
        <v>0</v>
      </c>
      <c r="BD1100">
        <v>0</v>
      </c>
      <c r="BE1100">
        <v>0</v>
      </c>
      <c r="BF1100">
        <v>0</v>
      </c>
      <c r="BG1100">
        <v>0</v>
      </c>
      <c r="BH1100">
        <v>0</v>
      </c>
      <c r="BI1100">
        <v>0</v>
      </c>
      <c r="BJ1100">
        <v>0</v>
      </c>
      <c r="BK1100">
        <v>0</v>
      </c>
      <c r="BL1100">
        <v>0</v>
      </c>
      <c r="BM1100">
        <v>0</v>
      </c>
      <c r="BN1100">
        <v>0</v>
      </c>
      <c r="BO1100">
        <v>19</v>
      </c>
      <c r="BP1100">
        <v>0</v>
      </c>
      <c r="BQ1100">
        <v>0</v>
      </c>
      <c r="BR1100">
        <v>0</v>
      </c>
      <c r="BS1100">
        <v>0</v>
      </c>
      <c r="BT1100">
        <v>0</v>
      </c>
      <c r="BU1100">
        <v>0</v>
      </c>
      <c r="BV1100">
        <v>0</v>
      </c>
      <c r="BW1100">
        <v>0</v>
      </c>
      <c r="BX1100">
        <v>0</v>
      </c>
      <c r="BY1100">
        <v>19</v>
      </c>
    </row>
    <row r="1101" spans="1:77" hidden="1" x14ac:dyDescent="0.25">
      <c r="A1101" t="str">
        <f t="shared" si="34"/>
        <v>201411 Törvényhozók, igazgatási és érdek-képviseleti vezetőkI7 Technikum</v>
      </c>
      <c r="B1101" t="str">
        <f t="shared" si="35"/>
        <v>201411 Törvényhozók, igazgatási és érdek-képviseleti vezetőkI7 Technikum</v>
      </c>
      <c r="C1101">
        <v>4663</v>
      </c>
      <c r="D1101" t="s">
        <v>168</v>
      </c>
      <c r="E1101" t="s">
        <v>169</v>
      </c>
      <c r="F1101" s="4" t="s">
        <v>172</v>
      </c>
      <c r="G1101">
        <v>0</v>
      </c>
      <c r="H1101" t="s">
        <v>163</v>
      </c>
      <c r="I1101">
        <v>615</v>
      </c>
      <c r="J1101">
        <v>4</v>
      </c>
      <c r="K1101" t="s">
        <v>71</v>
      </c>
      <c r="L1101" t="s">
        <v>111</v>
      </c>
      <c r="M1101">
        <v>0</v>
      </c>
      <c r="N1101">
        <v>0</v>
      </c>
      <c r="O1101">
        <v>0</v>
      </c>
      <c r="P1101">
        <v>0</v>
      </c>
      <c r="Q1101">
        <v>0</v>
      </c>
      <c r="R1101">
        <v>0</v>
      </c>
      <c r="S1101">
        <v>0</v>
      </c>
      <c r="T1101">
        <v>0</v>
      </c>
      <c r="U1101">
        <v>0</v>
      </c>
      <c r="V1101">
        <v>0</v>
      </c>
      <c r="W1101">
        <v>0</v>
      </c>
      <c r="X1101">
        <v>0</v>
      </c>
      <c r="Y1101">
        <v>0</v>
      </c>
      <c r="Z1101">
        <v>0</v>
      </c>
      <c r="AA1101">
        <v>0</v>
      </c>
      <c r="AB1101">
        <v>0</v>
      </c>
      <c r="AC1101">
        <v>0</v>
      </c>
      <c r="AD1101">
        <v>0</v>
      </c>
      <c r="AE1101">
        <v>0</v>
      </c>
      <c r="AF1101">
        <v>0</v>
      </c>
      <c r="AG1101">
        <v>0</v>
      </c>
      <c r="AH1101">
        <v>0</v>
      </c>
      <c r="AI1101">
        <v>0</v>
      </c>
      <c r="AJ1101">
        <v>0</v>
      </c>
      <c r="AK1101">
        <v>0</v>
      </c>
      <c r="AL1101">
        <v>0</v>
      </c>
      <c r="AM1101">
        <v>0</v>
      </c>
      <c r="AN1101">
        <v>0</v>
      </c>
      <c r="AO1101">
        <v>0</v>
      </c>
      <c r="AP1101">
        <v>0</v>
      </c>
      <c r="AQ1101">
        <v>0</v>
      </c>
      <c r="AR1101">
        <v>0</v>
      </c>
      <c r="AS1101">
        <v>0</v>
      </c>
      <c r="AT1101">
        <v>0</v>
      </c>
      <c r="AU1101">
        <v>0</v>
      </c>
      <c r="AV1101">
        <v>0</v>
      </c>
      <c r="AW1101">
        <v>0</v>
      </c>
      <c r="AX1101">
        <v>0</v>
      </c>
      <c r="AY1101">
        <v>0</v>
      </c>
      <c r="AZ1101">
        <v>0</v>
      </c>
      <c r="BA1101">
        <v>0</v>
      </c>
      <c r="BB1101">
        <v>0</v>
      </c>
      <c r="BC1101">
        <v>0</v>
      </c>
      <c r="BD1101">
        <v>0</v>
      </c>
      <c r="BE1101">
        <v>0</v>
      </c>
      <c r="BF1101">
        <v>0</v>
      </c>
      <c r="BG1101">
        <v>0</v>
      </c>
      <c r="BH1101">
        <v>0</v>
      </c>
      <c r="BI1101">
        <v>0</v>
      </c>
      <c r="BJ1101">
        <v>0</v>
      </c>
      <c r="BK1101">
        <v>0</v>
      </c>
      <c r="BL1101">
        <v>0</v>
      </c>
      <c r="BM1101">
        <v>0</v>
      </c>
      <c r="BN1101">
        <v>0</v>
      </c>
      <c r="BO1101">
        <v>96</v>
      </c>
      <c r="BP1101">
        <v>1</v>
      </c>
      <c r="BQ1101">
        <v>0</v>
      </c>
      <c r="BR1101">
        <v>0</v>
      </c>
      <c r="BS1101">
        <v>0</v>
      </c>
      <c r="BT1101">
        <v>0</v>
      </c>
      <c r="BU1101">
        <v>0</v>
      </c>
      <c r="BV1101">
        <v>0</v>
      </c>
      <c r="BW1101">
        <v>0</v>
      </c>
      <c r="BX1101">
        <v>0</v>
      </c>
      <c r="BY1101">
        <v>97</v>
      </c>
    </row>
    <row r="1102" spans="1:77" hidden="1" x14ac:dyDescent="0.25">
      <c r="A1102" t="str">
        <f t="shared" si="34"/>
        <v>201412 Gazdasági, költségvetési szervezetek vezetőiI7 Technikum</v>
      </c>
      <c r="B1102" t="str">
        <f t="shared" si="35"/>
        <v>201412 Gazdasági, költségvetési szervezetek vezetőiI7 Technikum</v>
      </c>
      <c r="C1102">
        <v>4664</v>
      </c>
      <c r="D1102" t="s">
        <v>168</v>
      </c>
      <c r="E1102" t="s">
        <v>169</v>
      </c>
      <c r="F1102" s="4" t="s">
        <v>172</v>
      </c>
      <c r="G1102">
        <v>0</v>
      </c>
      <c r="H1102" t="s">
        <v>163</v>
      </c>
      <c r="I1102">
        <v>616</v>
      </c>
      <c r="J1102">
        <v>5</v>
      </c>
      <c r="K1102" t="s">
        <v>72</v>
      </c>
      <c r="L1102" t="s">
        <v>112</v>
      </c>
      <c r="M1102">
        <v>36</v>
      </c>
      <c r="N1102">
        <v>0</v>
      </c>
      <c r="O1102">
        <v>0</v>
      </c>
      <c r="P1102">
        <v>11</v>
      </c>
      <c r="Q1102">
        <v>1</v>
      </c>
      <c r="R1102">
        <v>28</v>
      </c>
      <c r="S1102">
        <v>15</v>
      </c>
      <c r="T1102">
        <v>5</v>
      </c>
      <c r="U1102">
        <v>103</v>
      </c>
      <c r="V1102">
        <v>0</v>
      </c>
      <c r="W1102">
        <v>12</v>
      </c>
      <c r="X1102">
        <v>0</v>
      </c>
      <c r="Y1102">
        <v>0</v>
      </c>
      <c r="Z1102">
        <v>0</v>
      </c>
      <c r="AA1102">
        <v>5</v>
      </c>
      <c r="AB1102">
        <v>78</v>
      </c>
      <c r="AC1102">
        <v>18</v>
      </c>
      <c r="AD1102">
        <v>44</v>
      </c>
      <c r="AE1102">
        <v>15</v>
      </c>
      <c r="AF1102">
        <v>0</v>
      </c>
      <c r="AG1102">
        <v>20</v>
      </c>
      <c r="AH1102">
        <v>49</v>
      </c>
      <c r="AI1102">
        <v>60</v>
      </c>
      <c r="AJ1102">
        <v>30</v>
      </c>
      <c r="AK1102">
        <v>0</v>
      </c>
      <c r="AL1102">
        <v>15</v>
      </c>
      <c r="AM1102">
        <v>187</v>
      </c>
      <c r="AN1102">
        <v>63</v>
      </c>
      <c r="AO1102">
        <v>329</v>
      </c>
      <c r="AP1102">
        <v>189</v>
      </c>
      <c r="AQ1102">
        <v>19</v>
      </c>
      <c r="AR1102">
        <v>0</v>
      </c>
      <c r="AS1102">
        <v>0</v>
      </c>
      <c r="AT1102">
        <v>0</v>
      </c>
      <c r="AU1102">
        <v>0</v>
      </c>
      <c r="AV1102">
        <v>21</v>
      </c>
      <c r="AW1102">
        <v>12</v>
      </c>
      <c r="AX1102">
        <v>0</v>
      </c>
      <c r="AY1102">
        <v>15</v>
      </c>
      <c r="AZ1102">
        <v>124</v>
      </c>
      <c r="BA1102">
        <v>0</v>
      </c>
      <c r="BB1102">
        <v>0</v>
      </c>
      <c r="BC1102">
        <v>0</v>
      </c>
      <c r="BD1102">
        <v>204</v>
      </c>
      <c r="BE1102">
        <v>0</v>
      </c>
      <c r="BF1102">
        <v>0</v>
      </c>
      <c r="BG1102">
        <v>81</v>
      </c>
      <c r="BH1102">
        <v>15</v>
      </c>
      <c r="BI1102">
        <v>55</v>
      </c>
      <c r="BJ1102">
        <v>10</v>
      </c>
      <c r="BK1102">
        <v>5</v>
      </c>
      <c r="BL1102">
        <v>1</v>
      </c>
      <c r="BM1102">
        <v>0</v>
      </c>
      <c r="BN1102">
        <v>109</v>
      </c>
      <c r="BO1102">
        <v>3</v>
      </c>
      <c r="BP1102">
        <v>2</v>
      </c>
      <c r="BQ1102">
        <v>2</v>
      </c>
      <c r="BR1102">
        <v>0</v>
      </c>
      <c r="BS1102">
        <v>0</v>
      </c>
      <c r="BT1102">
        <v>0</v>
      </c>
      <c r="BU1102">
        <v>10</v>
      </c>
      <c r="BV1102">
        <v>0</v>
      </c>
      <c r="BW1102">
        <v>10</v>
      </c>
      <c r="BX1102">
        <v>0</v>
      </c>
      <c r="BY1102">
        <v>2011</v>
      </c>
    </row>
    <row r="1103" spans="1:77" hidden="1" x14ac:dyDescent="0.25">
      <c r="A1103" t="str">
        <f t="shared" si="34"/>
        <v>201413 Termelési és szolgáltatást nyújtó egységek vezetőiI7 Technikum</v>
      </c>
      <c r="B1103" t="str">
        <f t="shared" si="35"/>
        <v>201413 Termelési és szolgáltatást nyújtó egységek vezetőiI7 Technikum</v>
      </c>
      <c r="C1103">
        <v>4665</v>
      </c>
      <c r="D1103" t="s">
        <v>168</v>
      </c>
      <c r="E1103" t="s">
        <v>169</v>
      </c>
      <c r="F1103" s="4" t="s">
        <v>172</v>
      </c>
      <c r="G1103">
        <v>0</v>
      </c>
      <c r="H1103" t="s">
        <v>163</v>
      </c>
      <c r="I1103">
        <v>617</v>
      </c>
      <c r="J1103">
        <v>6</v>
      </c>
      <c r="K1103" t="s">
        <v>73</v>
      </c>
      <c r="L1103" t="s">
        <v>113</v>
      </c>
      <c r="M1103">
        <v>274</v>
      </c>
      <c r="N1103">
        <v>301</v>
      </c>
      <c r="O1103">
        <v>0</v>
      </c>
      <c r="P1103">
        <v>23</v>
      </c>
      <c r="Q1103">
        <v>126</v>
      </c>
      <c r="R1103">
        <v>16</v>
      </c>
      <c r="S1103">
        <v>32</v>
      </c>
      <c r="T1103">
        <v>31</v>
      </c>
      <c r="U1103">
        <v>51</v>
      </c>
      <c r="V1103">
        <v>7</v>
      </c>
      <c r="W1103">
        <v>153</v>
      </c>
      <c r="X1103">
        <v>10</v>
      </c>
      <c r="Y1103">
        <v>28</v>
      </c>
      <c r="Z1103">
        <v>101</v>
      </c>
      <c r="AA1103">
        <v>82</v>
      </c>
      <c r="AB1103">
        <v>165</v>
      </c>
      <c r="AC1103">
        <v>91</v>
      </c>
      <c r="AD1103">
        <v>95</v>
      </c>
      <c r="AE1103">
        <v>156</v>
      </c>
      <c r="AF1103">
        <v>120</v>
      </c>
      <c r="AG1103">
        <v>15</v>
      </c>
      <c r="AH1103">
        <v>29</v>
      </c>
      <c r="AI1103">
        <v>35</v>
      </c>
      <c r="AJ1103">
        <v>240</v>
      </c>
      <c r="AK1103">
        <v>104</v>
      </c>
      <c r="AL1103">
        <v>37</v>
      </c>
      <c r="AM1103">
        <v>864</v>
      </c>
      <c r="AN1103">
        <v>203</v>
      </c>
      <c r="AO1103">
        <v>553</v>
      </c>
      <c r="AP1103">
        <v>738</v>
      </c>
      <c r="AQ1103">
        <v>76</v>
      </c>
      <c r="AR1103">
        <v>0</v>
      </c>
      <c r="AS1103">
        <v>4</v>
      </c>
      <c r="AT1103">
        <v>18</v>
      </c>
      <c r="AU1103">
        <v>0</v>
      </c>
      <c r="AV1103">
        <v>168</v>
      </c>
      <c r="AW1103">
        <v>74</v>
      </c>
      <c r="AX1103">
        <v>46</v>
      </c>
      <c r="AY1103">
        <v>15</v>
      </c>
      <c r="AZ1103">
        <v>106</v>
      </c>
      <c r="BA1103">
        <v>56</v>
      </c>
      <c r="BB1103">
        <v>0</v>
      </c>
      <c r="BC1103">
        <v>9</v>
      </c>
      <c r="BD1103">
        <v>288</v>
      </c>
      <c r="BE1103">
        <v>0</v>
      </c>
      <c r="BF1103">
        <v>28</v>
      </c>
      <c r="BG1103">
        <v>28</v>
      </c>
      <c r="BH1103">
        <v>21</v>
      </c>
      <c r="BI1103">
        <v>15</v>
      </c>
      <c r="BJ1103">
        <v>1</v>
      </c>
      <c r="BK1103">
        <v>40</v>
      </c>
      <c r="BL1103">
        <v>1</v>
      </c>
      <c r="BM1103">
        <v>0</v>
      </c>
      <c r="BN1103">
        <v>335</v>
      </c>
      <c r="BO1103">
        <v>15</v>
      </c>
      <c r="BP1103">
        <v>12</v>
      </c>
      <c r="BQ1103">
        <v>32</v>
      </c>
      <c r="BR1103">
        <v>26</v>
      </c>
      <c r="BS1103">
        <v>4</v>
      </c>
      <c r="BT1103">
        <v>1</v>
      </c>
      <c r="BU1103">
        <v>0</v>
      </c>
      <c r="BV1103">
        <v>42</v>
      </c>
      <c r="BW1103">
        <v>47</v>
      </c>
      <c r="BX1103">
        <v>0</v>
      </c>
      <c r="BY1103">
        <v>6188</v>
      </c>
    </row>
    <row r="1104" spans="1:77" hidden="1" x14ac:dyDescent="0.25">
      <c r="A1104" t="str">
        <f t="shared" si="34"/>
        <v>201414 Gazdasági tevékenységet segítő egységek vezetőiI7 Technikum</v>
      </c>
      <c r="B1104" t="str">
        <f t="shared" si="35"/>
        <v>201414 Gazdasági tevékenységet segítő egységek vezetőiI7 Technikum</v>
      </c>
      <c r="C1104">
        <v>4666</v>
      </c>
      <c r="D1104" t="s">
        <v>168</v>
      </c>
      <c r="E1104" t="s">
        <v>169</v>
      </c>
      <c r="F1104" s="4" t="s">
        <v>172</v>
      </c>
      <c r="G1104">
        <v>0</v>
      </c>
      <c r="H1104" t="s">
        <v>163</v>
      </c>
      <c r="I1104">
        <v>618</v>
      </c>
      <c r="J1104">
        <v>7</v>
      </c>
      <c r="K1104" t="s">
        <v>74</v>
      </c>
      <c r="L1104" t="s">
        <v>114</v>
      </c>
      <c r="M1104">
        <v>12</v>
      </c>
      <c r="N1104">
        <v>9</v>
      </c>
      <c r="O1104">
        <v>0</v>
      </c>
      <c r="P1104">
        <v>5</v>
      </c>
      <c r="Q1104">
        <v>19</v>
      </c>
      <c r="R1104">
        <v>15</v>
      </c>
      <c r="S1104">
        <v>5</v>
      </c>
      <c r="T1104">
        <v>0</v>
      </c>
      <c r="U1104">
        <v>43</v>
      </c>
      <c r="V1104">
        <v>0</v>
      </c>
      <c r="W1104">
        <v>16</v>
      </c>
      <c r="X1104">
        <v>0</v>
      </c>
      <c r="Y1104">
        <v>20</v>
      </c>
      <c r="Z1104">
        <v>26</v>
      </c>
      <c r="AA1104">
        <v>11</v>
      </c>
      <c r="AB1104">
        <v>29</v>
      </c>
      <c r="AC1104">
        <v>25</v>
      </c>
      <c r="AD1104">
        <v>31</v>
      </c>
      <c r="AE1104">
        <v>8</v>
      </c>
      <c r="AF1104">
        <v>14</v>
      </c>
      <c r="AG1104">
        <v>0</v>
      </c>
      <c r="AH1104">
        <v>0</v>
      </c>
      <c r="AI1104">
        <v>24</v>
      </c>
      <c r="AJ1104">
        <v>11</v>
      </c>
      <c r="AK1104">
        <v>0</v>
      </c>
      <c r="AL1104">
        <v>28</v>
      </c>
      <c r="AM1104">
        <v>152</v>
      </c>
      <c r="AN1104">
        <v>54</v>
      </c>
      <c r="AO1104">
        <v>72</v>
      </c>
      <c r="AP1104">
        <v>37</v>
      </c>
      <c r="AQ1104">
        <v>0</v>
      </c>
      <c r="AR1104">
        <v>0</v>
      </c>
      <c r="AS1104">
        <v>5</v>
      </c>
      <c r="AT1104">
        <v>0</v>
      </c>
      <c r="AU1104">
        <v>0</v>
      </c>
      <c r="AV1104">
        <v>50</v>
      </c>
      <c r="AW1104">
        <v>10</v>
      </c>
      <c r="AX1104">
        <v>0</v>
      </c>
      <c r="AY1104">
        <v>0</v>
      </c>
      <c r="AZ1104">
        <v>12</v>
      </c>
      <c r="BA1104">
        <v>46</v>
      </c>
      <c r="BB1104">
        <v>0</v>
      </c>
      <c r="BC1104">
        <v>0</v>
      </c>
      <c r="BD1104">
        <v>98</v>
      </c>
      <c r="BE1104">
        <v>0</v>
      </c>
      <c r="BF1104">
        <v>61</v>
      </c>
      <c r="BG1104">
        <v>15</v>
      </c>
      <c r="BH1104">
        <v>0</v>
      </c>
      <c r="BI1104">
        <v>0</v>
      </c>
      <c r="BJ1104">
        <v>0</v>
      </c>
      <c r="BK1104">
        <v>30</v>
      </c>
      <c r="BL1104">
        <v>0</v>
      </c>
      <c r="BM1104">
        <v>0</v>
      </c>
      <c r="BN1104">
        <v>34</v>
      </c>
      <c r="BO1104">
        <v>15</v>
      </c>
      <c r="BP1104">
        <v>19</v>
      </c>
      <c r="BQ1104">
        <v>31</v>
      </c>
      <c r="BR1104">
        <v>3</v>
      </c>
      <c r="BS1104">
        <v>1</v>
      </c>
      <c r="BT1104">
        <v>2</v>
      </c>
      <c r="BU1104">
        <v>7</v>
      </c>
      <c r="BV1104">
        <v>0</v>
      </c>
      <c r="BW1104">
        <v>0</v>
      </c>
      <c r="BX1104">
        <v>0</v>
      </c>
      <c r="BY1104">
        <v>1105</v>
      </c>
    </row>
    <row r="1105" spans="1:77" hidden="1" x14ac:dyDescent="0.25">
      <c r="A1105" t="str">
        <f t="shared" si="34"/>
        <v>201421 Műszaki, informatikai és természettudományi foglalkozásokI7 Technikum</v>
      </c>
      <c r="B1105" t="str">
        <f t="shared" si="35"/>
        <v>201421 Műszaki, informatikai és természettudományi foglalkozásokI7 Technikum</v>
      </c>
      <c r="C1105">
        <v>4667</v>
      </c>
      <c r="D1105" t="s">
        <v>168</v>
      </c>
      <c r="E1105" t="s">
        <v>169</v>
      </c>
      <c r="F1105" s="4" t="s">
        <v>172</v>
      </c>
      <c r="G1105">
        <v>0</v>
      </c>
      <c r="H1105" t="s">
        <v>163</v>
      </c>
      <c r="I1105">
        <v>619</v>
      </c>
      <c r="J1105">
        <v>8</v>
      </c>
      <c r="K1105" t="s">
        <v>75</v>
      </c>
      <c r="L1105" t="s">
        <v>115</v>
      </c>
      <c r="M1105">
        <v>0</v>
      </c>
      <c r="N1105">
        <v>0</v>
      </c>
      <c r="O1105">
        <v>0</v>
      </c>
      <c r="P1105">
        <v>0</v>
      </c>
      <c r="Q1105">
        <v>0</v>
      </c>
      <c r="R1105">
        <v>0</v>
      </c>
      <c r="S1105">
        <v>0</v>
      </c>
      <c r="T1105">
        <v>0</v>
      </c>
      <c r="U1105">
        <v>24</v>
      </c>
      <c r="V1105">
        <v>1</v>
      </c>
      <c r="W1105">
        <v>0</v>
      </c>
      <c r="X1105">
        <v>0</v>
      </c>
      <c r="Y1105">
        <v>0</v>
      </c>
      <c r="Z1105">
        <v>0</v>
      </c>
      <c r="AA1105">
        <v>0</v>
      </c>
      <c r="AB1105">
        <v>8</v>
      </c>
      <c r="AC1105">
        <v>0</v>
      </c>
      <c r="AD1105">
        <v>0</v>
      </c>
      <c r="AE1105">
        <v>0</v>
      </c>
      <c r="AF1105">
        <v>0</v>
      </c>
      <c r="AG1105">
        <v>0</v>
      </c>
      <c r="AH1105">
        <v>0</v>
      </c>
      <c r="AI1105">
        <v>5</v>
      </c>
      <c r="AJ1105">
        <v>0</v>
      </c>
      <c r="AK1105">
        <v>0</v>
      </c>
      <c r="AL1105">
        <v>0</v>
      </c>
      <c r="AM1105">
        <v>0</v>
      </c>
      <c r="AN1105">
        <v>0</v>
      </c>
      <c r="AO1105">
        <v>5</v>
      </c>
      <c r="AP1105">
        <v>25</v>
      </c>
      <c r="AQ1105">
        <v>13</v>
      </c>
      <c r="AR1105">
        <v>0</v>
      </c>
      <c r="AS1105">
        <v>0</v>
      </c>
      <c r="AT1105">
        <v>0</v>
      </c>
      <c r="AU1105">
        <v>0</v>
      </c>
      <c r="AV1105">
        <v>0</v>
      </c>
      <c r="AW1105">
        <v>42</v>
      </c>
      <c r="AX1105">
        <v>0</v>
      </c>
      <c r="AY1105">
        <v>63</v>
      </c>
      <c r="AZ1105">
        <v>278</v>
      </c>
      <c r="BA1105">
        <v>30</v>
      </c>
      <c r="BB1105">
        <v>0</v>
      </c>
      <c r="BC1105">
        <v>0</v>
      </c>
      <c r="BD1105">
        <v>1</v>
      </c>
      <c r="BE1105">
        <v>0</v>
      </c>
      <c r="BF1105">
        <v>0</v>
      </c>
      <c r="BG1105">
        <v>5</v>
      </c>
      <c r="BH1105">
        <v>12</v>
      </c>
      <c r="BI1105">
        <v>0</v>
      </c>
      <c r="BJ1105">
        <v>0</v>
      </c>
      <c r="BK1105">
        <v>0</v>
      </c>
      <c r="BL1105">
        <v>0</v>
      </c>
      <c r="BM1105">
        <v>0</v>
      </c>
      <c r="BN1105">
        <v>0</v>
      </c>
      <c r="BO1105">
        <v>78</v>
      </c>
      <c r="BP1105">
        <v>19</v>
      </c>
      <c r="BQ1105">
        <v>3</v>
      </c>
      <c r="BR1105">
        <v>6</v>
      </c>
      <c r="BS1105">
        <v>4</v>
      </c>
      <c r="BT1105">
        <v>2</v>
      </c>
      <c r="BU1105">
        <v>0</v>
      </c>
      <c r="BV1105">
        <v>15</v>
      </c>
      <c r="BW1105">
        <v>0</v>
      </c>
      <c r="BX1105">
        <v>0</v>
      </c>
      <c r="BY1105">
        <v>639</v>
      </c>
    </row>
    <row r="1106" spans="1:77" hidden="1" x14ac:dyDescent="0.25">
      <c r="A1106" t="str">
        <f t="shared" si="34"/>
        <v>201422 Egészségügyi foglalkozások (felsőfokú képzettséghez kapcsolódó)I7 Technikum</v>
      </c>
      <c r="B1106" t="str">
        <f t="shared" si="35"/>
        <v>201422 Egészségügyi foglalkozások (felsőfokú képzettséghez kapcsolódó)I7 Technikum</v>
      </c>
      <c r="C1106">
        <v>4668</v>
      </c>
      <c r="D1106" t="s">
        <v>168</v>
      </c>
      <c r="E1106" t="s">
        <v>169</v>
      </c>
      <c r="F1106" s="4" t="s">
        <v>172</v>
      </c>
      <c r="G1106">
        <v>0</v>
      </c>
      <c r="H1106" t="s">
        <v>163</v>
      </c>
      <c r="I1106">
        <v>620</v>
      </c>
      <c r="J1106">
        <v>9</v>
      </c>
      <c r="K1106" t="s">
        <v>76</v>
      </c>
      <c r="L1106" t="s">
        <v>116</v>
      </c>
      <c r="M1106">
        <v>0</v>
      </c>
      <c r="N1106">
        <v>0</v>
      </c>
      <c r="O1106">
        <v>0</v>
      </c>
      <c r="P1106">
        <v>0</v>
      </c>
      <c r="Q1106">
        <v>0</v>
      </c>
      <c r="R1106">
        <v>0</v>
      </c>
      <c r="S1106">
        <v>0</v>
      </c>
      <c r="T1106">
        <v>0</v>
      </c>
      <c r="U1106">
        <v>0</v>
      </c>
      <c r="V1106">
        <v>0</v>
      </c>
      <c r="W1106">
        <v>0</v>
      </c>
      <c r="X1106">
        <v>0</v>
      </c>
      <c r="Y1106">
        <v>0</v>
      </c>
      <c r="Z1106">
        <v>0</v>
      </c>
      <c r="AA1106">
        <v>0</v>
      </c>
      <c r="AB1106">
        <v>0</v>
      </c>
      <c r="AC1106">
        <v>0</v>
      </c>
      <c r="AD1106">
        <v>0</v>
      </c>
      <c r="AE1106">
        <v>0</v>
      </c>
      <c r="AF1106">
        <v>0</v>
      </c>
      <c r="AG1106">
        <v>0</v>
      </c>
      <c r="AH1106">
        <v>0</v>
      </c>
      <c r="AI1106">
        <v>0</v>
      </c>
      <c r="AJ1106">
        <v>0</v>
      </c>
      <c r="AK1106">
        <v>0</v>
      </c>
      <c r="AL1106">
        <v>0</v>
      </c>
      <c r="AM1106">
        <v>0</v>
      </c>
      <c r="AN1106">
        <v>0</v>
      </c>
      <c r="AO1106">
        <v>0</v>
      </c>
      <c r="AP1106">
        <v>0</v>
      </c>
      <c r="AQ1106">
        <v>0</v>
      </c>
      <c r="AR1106">
        <v>0</v>
      </c>
      <c r="AS1106">
        <v>0</v>
      </c>
      <c r="AT1106">
        <v>0</v>
      </c>
      <c r="AU1106">
        <v>0</v>
      </c>
      <c r="AV1106">
        <v>0</v>
      </c>
      <c r="AW1106">
        <v>0</v>
      </c>
      <c r="AX1106">
        <v>0</v>
      </c>
      <c r="AY1106">
        <v>0</v>
      </c>
      <c r="AZ1106">
        <v>0</v>
      </c>
      <c r="BA1106">
        <v>0</v>
      </c>
      <c r="BB1106">
        <v>0</v>
      </c>
      <c r="BC1106">
        <v>0</v>
      </c>
      <c r="BD1106">
        <v>0</v>
      </c>
      <c r="BE1106">
        <v>0</v>
      </c>
      <c r="BF1106">
        <v>0</v>
      </c>
      <c r="BG1106">
        <v>0</v>
      </c>
      <c r="BH1106">
        <v>0</v>
      </c>
      <c r="BI1106">
        <v>0</v>
      </c>
      <c r="BJ1106">
        <v>0</v>
      </c>
      <c r="BK1106">
        <v>0</v>
      </c>
      <c r="BL1106">
        <v>0</v>
      </c>
      <c r="BM1106">
        <v>0</v>
      </c>
      <c r="BN1106">
        <v>0</v>
      </c>
      <c r="BO1106">
        <v>0</v>
      </c>
      <c r="BP1106">
        <v>1</v>
      </c>
      <c r="BQ1106">
        <v>0</v>
      </c>
      <c r="BR1106">
        <v>0</v>
      </c>
      <c r="BS1106">
        <v>0</v>
      </c>
      <c r="BT1106">
        <v>0</v>
      </c>
      <c r="BU1106">
        <v>0</v>
      </c>
      <c r="BV1106">
        <v>0</v>
      </c>
      <c r="BW1106">
        <v>0</v>
      </c>
      <c r="BX1106">
        <v>0</v>
      </c>
      <c r="BY1106">
        <v>1</v>
      </c>
    </row>
    <row r="1107" spans="1:77" hidden="1" x14ac:dyDescent="0.25">
      <c r="A1107" t="str">
        <f t="shared" si="34"/>
        <v>201423 Szociális szolgáltatási foglalkozások (felsőfokú képzettséghez kapcsolódó)I7 Technikum</v>
      </c>
      <c r="B1107" t="str">
        <f t="shared" si="35"/>
        <v>201423 Szociális szolgáltatási foglalkozások (felsőfokú képzettséghez kapcsolódó)I7 Technikum</v>
      </c>
      <c r="C1107">
        <v>4669</v>
      </c>
      <c r="D1107" t="s">
        <v>168</v>
      </c>
      <c r="E1107" t="s">
        <v>169</v>
      </c>
      <c r="F1107" s="4" t="s">
        <v>172</v>
      </c>
      <c r="G1107">
        <v>0</v>
      </c>
      <c r="H1107" t="s">
        <v>163</v>
      </c>
      <c r="I1107">
        <v>621</v>
      </c>
      <c r="J1107">
        <v>10</v>
      </c>
      <c r="K1107" t="s">
        <v>77</v>
      </c>
      <c r="L1107" t="s">
        <v>117</v>
      </c>
      <c r="M1107">
        <v>0</v>
      </c>
      <c r="N1107">
        <v>0</v>
      </c>
      <c r="O1107">
        <v>0</v>
      </c>
      <c r="P1107">
        <v>0</v>
      </c>
      <c r="Q1107">
        <v>0</v>
      </c>
      <c r="R1107">
        <v>0</v>
      </c>
      <c r="S1107">
        <v>0</v>
      </c>
      <c r="T1107">
        <v>0</v>
      </c>
      <c r="U1107">
        <v>0</v>
      </c>
      <c r="V1107">
        <v>0</v>
      </c>
      <c r="W1107">
        <v>0</v>
      </c>
      <c r="X1107">
        <v>0</v>
      </c>
      <c r="Y1107">
        <v>0</v>
      </c>
      <c r="Z1107">
        <v>0</v>
      </c>
      <c r="AA1107">
        <v>0</v>
      </c>
      <c r="AB1107">
        <v>0</v>
      </c>
      <c r="AC1107">
        <v>0</v>
      </c>
      <c r="AD1107">
        <v>0</v>
      </c>
      <c r="AE1107">
        <v>0</v>
      </c>
      <c r="AF1107">
        <v>0</v>
      </c>
      <c r="AG1107">
        <v>0</v>
      </c>
      <c r="AH1107">
        <v>0</v>
      </c>
      <c r="AI1107">
        <v>0</v>
      </c>
      <c r="AJ1107">
        <v>0</v>
      </c>
      <c r="AK1107">
        <v>0</v>
      </c>
      <c r="AL1107">
        <v>0</v>
      </c>
      <c r="AM1107">
        <v>0</v>
      </c>
      <c r="AN1107">
        <v>0</v>
      </c>
      <c r="AO1107">
        <v>0</v>
      </c>
      <c r="AP1107">
        <v>0</v>
      </c>
      <c r="AQ1107">
        <v>0</v>
      </c>
      <c r="AR1107">
        <v>0</v>
      </c>
      <c r="AS1107">
        <v>0</v>
      </c>
      <c r="AT1107">
        <v>0</v>
      </c>
      <c r="AU1107">
        <v>0</v>
      </c>
      <c r="AV1107">
        <v>0</v>
      </c>
      <c r="AW1107">
        <v>0</v>
      </c>
      <c r="AX1107">
        <v>0</v>
      </c>
      <c r="AY1107">
        <v>0</v>
      </c>
      <c r="AZ1107">
        <v>0</v>
      </c>
      <c r="BA1107">
        <v>0</v>
      </c>
      <c r="BB1107">
        <v>0</v>
      </c>
      <c r="BC1107">
        <v>0</v>
      </c>
      <c r="BD1107">
        <v>0</v>
      </c>
      <c r="BE1107">
        <v>0</v>
      </c>
      <c r="BF1107">
        <v>0</v>
      </c>
      <c r="BG1107">
        <v>0</v>
      </c>
      <c r="BH1107">
        <v>0</v>
      </c>
      <c r="BI1107">
        <v>0</v>
      </c>
      <c r="BJ1107">
        <v>0</v>
      </c>
      <c r="BK1107">
        <v>0</v>
      </c>
      <c r="BL1107">
        <v>0</v>
      </c>
      <c r="BM1107">
        <v>0</v>
      </c>
      <c r="BN1107">
        <v>0</v>
      </c>
      <c r="BO1107">
        <v>0</v>
      </c>
      <c r="BP1107">
        <v>0</v>
      </c>
      <c r="BQ1107">
        <v>0</v>
      </c>
      <c r="BR1107">
        <v>0</v>
      </c>
      <c r="BS1107">
        <v>0</v>
      </c>
      <c r="BT1107">
        <v>0</v>
      </c>
      <c r="BU1107">
        <v>0</v>
      </c>
      <c r="BV1107">
        <v>0</v>
      </c>
      <c r="BW1107">
        <v>0</v>
      </c>
      <c r="BX1107">
        <v>0</v>
      </c>
      <c r="BY1107">
        <v>0</v>
      </c>
    </row>
    <row r="1108" spans="1:77" hidden="1" x14ac:dyDescent="0.25">
      <c r="A1108" t="str">
        <f t="shared" si="34"/>
        <v>201424 Oktatók, pedagógusokI7 Technikum</v>
      </c>
      <c r="B1108" t="str">
        <f t="shared" si="35"/>
        <v>201424 Oktatók, pedagógusokI7 Technikum</v>
      </c>
      <c r="C1108">
        <v>4670</v>
      </c>
      <c r="D1108" t="s">
        <v>168</v>
      </c>
      <c r="E1108" t="s">
        <v>169</v>
      </c>
      <c r="F1108" s="4" t="s">
        <v>172</v>
      </c>
      <c r="G1108">
        <v>0</v>
      </c>
      <c r="H1108" t="s">
        <v>163</v>
      </c>
      <c r="I1108">
        <v>622</v>
      </c>
      <c r="J1108">
        <v>11</v>
      </c>
      <c r="K1108" t="s">
        <v>78</v>
      </c>
      <c r="L1108" t="s">
        <v>118</v>
      </c>
      <c r="M1108">
        <v>0</v>
      </c>
      <c r="N1108">
        <v>0</v>
      </c>
      <c r="O1108">
        <v>0</v>
      </c>
      <c r="P1108">
        <v>0</v>
      </c>
      <c r="Q1108">
        <v>0</v>
      </c>
      <c r="R1108">
        <v>0</v>
      </c>
      <c r="S1108">
        <v>0</v>
      </c>
      <c r="T1108">
        <v>0</v>
      </c>
      <c r="U1108">
        <v>0</v>
      </c>
      <c r="V1108">
        <v>0</v>
      </c>
      <c r="W1108">
        <v>0</v>
      </c>
      <c r="X1108">
        <v>0</v>
      </c>
      <c r="Y1108">
        <v>0</v>
      </c>
      <c r="Z1108">
        <v>0</v>
      </c>
      <c r="AA1108">
        <v>0</v>
      </c>
      <c r="AB1108">
        <v>0</v>
      </c>
      <c r="AC1108">
        <v>0</v>
      </c>
      <c r="AD1108">
        <v>0</v>
      </c>
      <c r="AE1108">
        <v>0</v>
      </c>
      <c r="AF1108">
        <v>0</v>
      </c>
      <c r="AG1108">
        <v>0</v>
      </c>
      <c r="AH1108">
        <v>5</v>
      </c>
      <c r="AI1108">
        <v>0</v>
      </c>
      <c r="AJ1108">
        <v>0</v>
      </c>
      <c r="AK1108">
        <v>0</v>
      </c>
      <c r="AL1108">
        <v>0</v>
      </c>
      <c r="AM1108">
        <v>0</v>
      </c>
      <c r="AN1108">
        <v>0</v>
      </c>
      <c r="AO1108">
        <v>0</v>
      </c>
      <c r="AP1108">
        <v>0</v>
      </c>
      <c r="AQ1108">
        <v>0</v>
      </c>
      <c r="AR1108">
        <v>0</v>
      </c>
      <c r="AS1108">
        <v>0</v>
      </c>
      <c r="AT1108">
        <v>0</v>
      </c>
      <c r="AU1108">
        <v>0</v>
      </c>
      <c r="AV1108">
        <v>0</v>
      </c>
      <c r="AW1108">
        <v>0</v>
      </c>
      <c r="AX1108">
        <v>0</v>
      </c>
      <c r="AY1108">
        <v>0</v>
      </c>
      <c r="AZ1108">
        <v>0</v>
      </c>
      <c r="BA1108">
        <v>0</v>
      </c>
      <c r="BB1108">
        <v>0</v>
      </c>
      <c r="BC1108">
        <v>0</v>
      </c>
      <c r="BD1108">
        <v>0</v>
      </c>
      <c r="BE1108">
        <v>0</v>
      </c>
      <c r="BF1108">
        <v>0</v>
      </c>
      <c r="BG1108">
        <v>0</v>
      </c>
      <c r="BH1108">
        <v>0</v>
      </c>
      <c r="BI1108">
        <v>0</v>
      </c>
      <c r="BJ1108">
        <v>0</v>
      </c>
      <c r="BK1108">
        <v>0</v>
      </c>
      <c r="BL1108">
        <v>0</v>
      </c>
      <c r="BM1108">
        <v>0</v>
      </c>
      <c r="BN1108">
        <v>0</v>
      </c>
      <c r="BO1108">
        <v>185</v>
      </c>
      <c r="BP1108">
        <v>203</v>
      </c>
      <c r="BQ1108">
        <v>0</v>
      </c>
      <c r="BR1108">
        <v>26</v>
      </c>
      <c r="BS1108">
        <v>1</v>
      </c>
      <c r="BT1108">
        <v>0</v>
      </c>
      <c r="BU1108">
        <v>0</v>
      </c>
      <c r="BV1108">
        <v>0</v>
      </c>
      <c r="BW1108">
        <v>0</v>
      </c>
      <c r="BX1108">
        <v>0</v>
      </c>
      <c r="BY1108">
        <v>420</v>
      </c>
    </row>
    <row r="1109" spans="1:77" hidden="1" x14ac:dyDescent="0.25">
      <c r="A1109" t="str">
        <f t="shared" si="34"/>
        <v>201425 Gazdálkodási jellegű foglalkozásokI7 Technikum</v>
      </c>
      <c r="B1109" t="str">
        <f t="shared" si="35"/>
        <v>201425 Gazdálkodási jellegű foglalkozásokI7 Technikum</v>
      </c>
      <c r="C1109">
        <v>4671</v>
      </c>
      <c r="D1109" t="s">
        <v>168</v>
      </c>
      <c r="E1109" t="s">
        <v>169</v>
      </c>
      <c r="F1109" s="4" t="s">
        <v>172</v>
      </c>
      <c r="G1109">
        <v>0</v>
      </c>
      <c r="H1109" t="s">
        <v>163</v>
      </c>
      <c r="I1109">
        <v>623</v>
      </c>
      <c r="J1109">
        <v>12</v>
      </c>
      <c r="K1109" t="s">
        <v>79</v>
      </c>
      <c r="L1109" t="s">
        <v>119</v>
      </c>
      <c r="M1109">
        <v>9</v>
      </c>
      <c r="N1109">
        <v>0</v>
      </c>
      <c r="O1109">
        <v>0</v>
      </c>
      <c r="P1109">
        <v>0</v>
      </c>
      <c r="Q1109">
        <v>0</v>
      </c>
      <c r="R1109">
        <v>0</v>
      </c>
      <c r="S1109">
        <v>0</v>
      </c>
      <c r="T1109">
        <v>0</v>
      </c>
      <c r="U1109">
        <v>0</v>
      </c>
      <c r="V1109">
        <v>0</v>
      </c>
      <c r="W1109">
        <v>0</v>
      </c>
      <c r="X1109">
        <v>0</v>
      </c>
      <c r="Y1109">
        <v>0</v>
      </c>
      <c r="Z1109">
        <v>0</v>
      </c>
      <c r="AA1109">
        <v>0</v>
      </c>
      <c r="AB1109">
        <v>0</v>
      </c>
      <c r="AC1109">
        <v>0</v>
      </c>
      <c r="AD1109">
        <v>0</v>
      </c>
      <c r="AE1109">
        <v>0</v>
      </c>
      <c r="AF1109">
        <v>0</v>
      </c>
      <c r="AG1109">
        <v>0</v>
      </c>
      <c r="AH1109">
        <v>0</v>
      </c>
      <c r="AI1109">
        <v>0</v>
      </c>
      <c r="AJ1109">
        <v>0</v>
      </c>
      <c r="AK1109">
        <v>0</v>
      </c>
      <c r="AL1109">
        <v>0</v>
      </c>
      <c r="AM1109">
        <v>0</v>
      </c>
      <c r="AN1109">
        <v>0</v>
      </c>
      <c r="AO1109">
        <v>0</v>
      </c>
      <c r="AP1109">
        <v>11</v>
      </c>
      <c r="AQ1109">
        <v>40</v>
      </c>
      <c r="AR1109">
        <v>0</v>
      </c>
      <c r="AS1109">
        <v>0</v>
      </c>
      <c r="AT1109">
        <v>0</v>
      </c>
      <c r="AU1109">
        <v>0</v>
      </c>
      <c r="AV1109">
        <v>9</v>
      </c>
      <c r="AW1109">
        <v>0</v>
      </c>
      <c r="AX1109">
        <v>0</v>
      </c>
      <c r="AY1109">
        <v>0</v>
      </c>
      <c r="AZ1109">
        <v>25</v>
      </c>
      <c r="BA1109">
        <v>8</v>
      </c>
      <c r="BB1109">
        <v>0</v>
      </c>
      <c r="BC1109">
        <v>0</v>
      </c>
      <c r="BD1109">
        <v>0</v>
      </c>
      <c r="BE1109">
        <v>0</v>
      </c>
      <c r="BF1109">
        <v>0</v>
      </c>
      <c r="BG1109">
        <v>0</v>
      </c>
      <c r="BH1109">
        <v>0</v>
      </c>
      <c r="BI1109">
        <v>0</v>
      </c>
      <c r="BJ1109">
        <v>0</v>
      </c>
      <c r="BK1109">
        <v>0</v>
      </c>
      <c r="BL1109">
        <v>0</v>
      </c>
      <c r="BM1109">
        <v>0</v>
      </c>
      <c r="BN1109">
        <v>0</v>
      </c>
      <c r="BO1109">
        <v>0</v>
      </c>
      <c r="BP1109">
        <v>0</v>
      </c>
      <c r="BQ1109">
        <v>0</v>
      </c>
      <c r="BR1109">
        <v>1</v>
      </c>
      <c r="BS1109">
        <v>0</v>
      </c>
      <c r="BT1109">
        <v>0</v>
      </c>
      <c r="BU1109">
        <v>0</v>
      </c>
      <c r="BV1109">
        <v>0</v>
      </c>
      <c r="BW1109">
        <v>0</v>
      </c>
      <c r="BX1109">
        <v>0</v>
      </c>
      <c r="BY1109">
        <v>103</v>
      </c>
    </row>
    <row r="1110" spans="1:77" hidden="1" x14ac:dyDescent="0.25">
      <c r="A1110" t="str">
        <f t="shared" si="34"/>
        <v>201426 Jogi és társadalomtudományi foglalkozásokI7 Technikum</v>
      </c>
      <c r="B1110" t="str">
        <f t="shared" si="35"/>
        <v>201426 Jogi és társadalomtudományi foglalkozásokI7 Technikum</v>
      </c>
      <c r="C1110">
        <v>4672</v>
      </c>
      <c r="D1110" t="s">
        <v>168</v>
      </c>
      <c r="E1110" t="s">
        <v>169</v>
      </c>
      <c r="F1110" s="4" t="s">
        <v>172</v>
      </c>
      <c r="G1110">
        <v>0</v>
      </c>
      <c r="H1110" t="s">
        <v>163</v>
      </c>
      <c r="I1110">
        <v>624</v>
      </c>
      <c r="J1110">
        <v>13</v>
      </c>
      <c r="K1110" t="s">
        <v>80</v>
      </c>
      <c r="L1110" t="s">
        <v>120</v>
      </c>
      <c r="M1110">
        <v>0</v>
      </c>
      <c r="N1110">
        <v>0</v>
      </c>
      <c r="O1110">
        <v>0</v>
      </c>
      <c r="P1110">
        <v>0</v>
      </c>
      <c r="Q1110">
        <v>0</v>
      </c>
      <c r="R1110">
        <v>0</v>
      </c>
      <c r="S1110">
        <v>0</v>
      </c>
      <c r="T1110">
        <v>0</v>
      </c>
      <c r="U1110">
        <v>0</v>
      </c>
      <c r="V1110">
        <v>0</v>
      </c>
      <c r="W1110">
        <v>0</v>
      </c>
      <c r="X1110">
        <v>0</v>
      </c>
      <c r="Y1110">
        <v>0</v>
      </c>
      <c r="Z1110">
        <v>0</v>
      </c>
      <c r="AA1110">
        <v>0</v>
      </c>
      <c r="AB1110">
        <v>0</v>
      </c>
      <c r="AC1110">
        <v>0</v>
      </c>
      <c r="AD1110">
        <v>0</v>
      </c>
      <c r="AE1110">
        <v>0</v>
      </c>
      <c r="AF1110">
        <v>0</v>
      </c>
      <c r="AG1110">
        <v>0</v>
      </c>
      <c r="AH1110">
        <v>0</v>
      </c>
      <c r="AI1110">
        <v>0</v>
      </c>
      <c r="AJ1110">
        <v>0</v>
      </c>
      <c r="AK1110">
        <v>0</v>
      </c>
      <c r="AL1110">
        <v>0</v>
      </c>
      <c r="AM1110">
        <v>0</v>
      </c>
      <c r="AN1110">
        <v>0</v>
      </c>
      <c r="AO1110">
        <v>0</v>
      </c>
      <c r="AP1110">
        <v>0</v>
      </c>
      <c r="AQ1110">
        <v>0</v>
      </c>
      <c r="AR1110">
        <v>0</v>
      </c>
      <c r="AS1110">
        <v>0</v>
      </c>
      <c r="AT1110">
        <v>0</v>
      </c>
      <c r="AU1110">
        <v>0</v>
      </c>
      <c r="AV1110">
        <v>0</v>
      </c>
      <c r="AW1110">
        <v>0</v>
      </c>
      <c r="AX1110">
        <v>0</v>
      </c>
      <c r="AY1110">
        <v>0</v>
      </c>
      <c r="AZ1110">
        <v>0</v>
      </c>
      <c r="BA1110">
        <v>0</v>
      </c>
      <c r="BB1110">
        <v>0</v>
      </c>
      <c r="BC1110">
        <v>0</v>
      </c>
      <c r="BD1110">
        <v>0</v>
      </c>
      <c r="BE1110">
        <v>0</v>
      </c>
      <c r="BF1110">
        <v>0</v>
      </c>
      <c r="BG1110">
        <v>0</v>
      </c>
      <c r="BH1110">
        <v>0</v>
      </c>
      <c r="BI1110">
        <v>0</v>
      </c>
      <c r="BJ1110">
        <v>0</v>
      </c>
      <c r="BK1110">
        <v>0</v>
      </c>
      <c r="BL1110">
        <v>0</v>
      </c>
      <c r="BM1110">
        <v>0</v>
      </c>
      <c r="BN1110">
        <v>0</v>
      </c>
      <c r="BO1110">
        <v>0</v>
      </c>
      <c r="BP1110">
        <v>0</v>
      </c>
      <c r="BQ1110">
        <v>0</v>
      </c>
      <c r="BR1110">
        <v>0</v>
      </c>
      <c r="BS1110">
        <v>1</v>
      </c>
      <c r="BT1110">
        <v>0</v>
      </c>
      <c r="BU1110">
        <v>0</v>
      </c>
      <c r="BV1110">
        <v>0</v>
      </c>
      <c r="BW1110">
        <v>0</v>
      </c>
      <c r="BX1110">
        <v>0</v>
      </c>
      <c r="BY1110">
        <v>1</v>
      </c>
    </row>
    <row r="1111" spans="1:77" hidden="1" x14ac:dyDescent="0.25">
      <c r="A1111" t="str">
        <f t="shared" si="34"/>
        <v>201427 Kulturális, sport-, művészeti és vallási foglalkozások (felsőfokú képzettséghez kapcsolódó)I7 Technikum</v>
      </c>
      <c r="B1111" t="str">
        <f t="shared" si="35"/>
        <v>201427 Kulturális, sport-, művészeti és vallási foglalkozások (felsőfokú képzettséghez kapcsolódó)I7 Technikum</v>
      </c>
      <c r="C1111">
        <v>4673</v>
      </c>
      <c r="D1111" t="s">
        <v>168</v>
      </c>
      <c r="E1111" t="s">
        <v>169</v>
      </c>
      <c r="F1111" s="4" t="s">
        <v>172</v>
      </c>
      <c r="G1111">
        <v>0</v>
      </c>
      <c r="H1111" t="s">
        <v>163</v>
      </c>
      <c r="I1111">
        <v>625</v>
      </c>
      <c r="J1111">
        <v>14</v>
      </c>
      <c r="K1111" t="s">
        <v>121</v>
      </c>
      <c r="L1111" t="s">
        <v>122</v>
      </c>
      <c r="M1111">
        <v>0</v>
      </c>
      <c r="N1111">
        <v>0</v>
      </c>
      <c r="O1111">
        <v>0</v>
      </c>
      <c r="P1111">
        <v>0</v>
      </c>
      <c r="Q1111">
        <v>0</v>
      </c>
      <c r="R1111">
        <v>0</v>
      </c>
      <c r="S1111">
        <v>0</v>
      </c>
      <c r="T1111">
        <v>0</v>
      </c>
      <c r="U1111">
        <v>9</v>
      </c>
      <c r="V1111">
        <v>0</v>
      </c>
      <c r="W1111">
        <v>0</v>
      </c>
      <c r="X1111">
        <v>0</v>
      </c>
      <c r="Y1111">
        <v>0</v>
      </c>
      <c r="Z1111">
        <v>0</v>
      </c>
      <c r="AA1111">
        <v>0</v>
      </c>
      <c r="AB1111">
        <v>0</v>
      </c>
      <c r="AC1111">
        <v>0</v>
      </c>
      <c r="AD1111">
        <v>0</v>
      </c>
      <c r="AE1111">
        <v>0</v>
      </c>
      <c r="AF1111">
        <v>0</v>
      </c>
      <c r="AG1111">
        <v>0</v>
      </c>
      <c r="AH1111">
        <v>0</v>
      </c>
      <c r="AI1111">
        <v>0</v>
      </c>
      <c r="AJ1111">
        <v>0</v>
      </c>
      <c r="AK1111">
        <v>0</v>
      </c>
      <c r="AL1111">
        <v>0</v>
      </c>
      <c r="AM1111">
        <v>0</v>
      </c>
      <c r="AN1111">
        <v>0</v>
      </c>
      <c r="AO1111">
        <v>0</v>
      </c>
      <c r="AP1111">
        <v>5</v>
      </c>
      <c r="AQ1111">
        <v>0</v>
      </c>
      <c r="AR1111">
        <v>0</v>
      </c>
      <c r="AS1111">
        <v>0</v>
      </c>
      <c r="AT1111">
        <v>0</v>
      </c>
      <c r="AU1111">
        <v>0</v>
      </c>
      <c r="AV1111">
        <v>0</v>
      </c>
      <c r="AW1111">
        <v>52</v>
      </c>
      <c r="AX1111">
        <v>27</v>
      </c>
      <c r="AY1111">
        <v>0</v>
      </c>
      <c r="AZ1111">
        <v>0</v>
      </c>
      <c r="BA1111">
        <v>0</v>
      </c>
      <c r="BB1111">
        <v>0</v>
      </c>
      <c r="BC1111">
        <v>0</v>
      </c>
      <c r="BD1111">
        <v>0</v>
      </c>
      <c r="BE1111">
        <v>0</v>
      </c>
      <c r="BF1111">
        <v>0</v>
      </c>
      <c r="BG1111">
        <v>0</v>
      </c>
      <c r="BH1111">
        <v>3</v>
      </c>
      <c r="BI1111">
        <v>0</v>
      </c>
      <c r="BJ1111">
        <v>0</v>
      </c>
      <c r="BK1111">
        <v>0</v>
      </c>
      <c r="BL1111">
        <v>0</v>
      </c>
      <c r="BM1111">
        <v>0</v>
      </c>
      <c r="BN1111">
        <v>0</v>
      </c>
      <c r="BO1111">
        <v>7</v>
      </c>
      <c r="BP1111">
        <v>2</v>
      </c>
      <c r="BQ1111">
        <v>1</v>
      </c>
      <c r="BR1111">
        <v>0</v>
      </c>
      <c r="BS1111">
        <v>22</v>
      </c>
      <c r="BT1111">
        <v>4</v>
      </c>
      <c r="BU1111">
        <v>1</v>
      </c>
      <c r="BV1111">
        <v>0</v>
      </c>
      <c r="BW1111">
        <v>0</v>
      </c>
      <c r="BX1111">
        <v>0</v>
      </c>
      <c r="BY1111">
        <v>133</v>
      </c>
    </row>
    <row r="1112" spans="1:77" hidden="1" x14ac:dyDescent="0.25">
      <c r="A1112" t="str">
        <f t="shared" si="34"/>
        <v>201429 Egyéb magasan képzett ügyintézőkI7 Technikum</v>
      </c>
      <c r="B1112" t="str">
        <f t="shared" si="35"/>
        <v>201429 Egyéb magasan képzett ügyintézőkI7 Technikum</v>
      </c>
      <c r="C1112">
        <v>4674</v>
      </c>
      <c r="D1112" t="s">
        <v>168</v>
      </c>
      <c r="E1112" t="s">
        <v>169</v>
      </c>
      <c r="F1112" s="4" t="s">
        <v>172</v>
      </c>
      <c r="G1112">
        <v>0</v>
      </c>
      <c r="H1112" t="s">
        <v>163</v>
      </c>
      <c r="I1112">
        <v>626</v>
      </c>
      <c r="J1112">
        <v>15</v>
      </c>
      <c r="K1112" t="s">
        <v>81</v>
      </c>
      <c r="L1112" t="s">
        <v>123</v>
      </c>
      <c r="M1112">
        <v>0</v>
      </c>
      <c r="N1112">
        <v>0</v>
      </c>
      <c r="O1112">
        <v>0</v>
      </c>
      <c r="P1112">
        <v>0</v>
      </c>
      <c r="Q1112">
        <v>0</v>
      </c>
      <c r="R1112">
        <v>0</v>
      </c>
      <c r="S1112">
        <v>0</v>
      </c>
      <c r="T1112">
        <v>0</v>
      </c>
      <c r="U1112">
        <v>0</v>
      </c>
      <c r="V1112">
        <v>0</v>
      </c>
      <c r="W1112">
        <v>0</v>
      </c>
      <c r="X1112">
        <v>0</v>
      </c>
      <c r="Y1112">
        <v>0</v>
      </c>
      <c r="Z1112">
        <v>0</v>
      </c>
      <c r="AA1112">
        <v>0</v>
      </c>
      <c r="AB1112">
        <v>0</v>
      </c>
      <c r="AC1112">
        <v>0</v>
      </c>
      <c r="AD1112">
        <v>0</v>
      </c>
      <c r="AE1112">
        <v>0</v>
      </c>
      <c r="AF1112">
        <v>0</v>
      </c>
      <c r="AG1112">
        <v>0</v>
      </c>
      <c r="AH1112">
        <v>0</v>
      </c>
      <c r="AI1112">
        <v>0</v>
      </c>
      <c r="AJ1112">
        <v>0</v>
      </c>
      <c r="AK1112">
        <v>0</v>
      </c>
      <c r="AL1112">
        <v>0</v>
      </c>
      <c r="AM1112">
        <v>0</v>
      </c>
      <c r="AN1112">
        <v>0</v>
      </c>
      <c r="AO1112">
        <v>0</v>
      </c>
      <c r="AP1112">
        <v>0</v>
      </c>
      <c r="AQ1112">
        <v>0</v>
      </c>
      <c r="AR1112">
        <v>0</v>
      </c>
      <c r="AS1112">
        <v>0</v>
      </c>
      <c r="AT1112">
        <v>0</v>
      </c>
      <c r="AU1112">
        <v>0</v>
      </c>
      <c r="AV1112">
        <v>0</v>
      </c>
      <c r="AW1112">
        <v>0</v>
      </c>
      <c r="AX1112">
        <v>0</v>
      </c>
      <c r="AY1112">
        <v>0</v>
      </c>
      <c r="AZ1112">
        <v>0</v>
      </c>
      <c r="BA1112">
        <v>0</v>
      </c>
      <c r="BB1112">
        <v>0</v>
      </c>
      <c r="BC1112">
        <v>0</v>
      </c>
      <c r="BD1112">
        <v>0</v>
      </c>
      <c r="BE1112">
        <v>0</v>
      </c>
      <c r="BF1112">
        <v>0</v>
      </c>
      <c r="BG1112">
        <v>0</v>
      </c>
      <c r="BH1112">
        <v>0</v>
      </c>
      <c r="BI1112">
        <v>0</v>
      </c>
      <c r="BJ1112">
        <v>0</v>
      </c>
      <c r="BK1112">
        <v>0</v>
      </c>
      <c r="BL1112">
        <v>0</v>
      </c>
      <c r="BM1112">
        <v>0</v>
      </c>
      <c r="BN1112">
        <v>0</v>
      </c>
      <c r="BO1112">
        <v>21</v>
      </c>
      <c r="BP1112">
        <v>0</v>
      </c>
      <c r="BQ1112">
        <v>1</v>
      </c>
      <c r="BR1112">
        <v>0</v>
      </c>
      <c r="BS1112">
        <v>0</v>
      </c>
      <c r="BT1112">
        <v>0</v>
      </c>
      <c r="BU1112">
        <v>0</v>
      </c>
      <c r="BV1112">
        <v>0</v>
      </c>
      <c r="BW1112">
        <v>0</v>
      </c>
      <c r="BX1112">
        <v>0</v>
      </c>
      <c r="BY1112">
        <v>22</v>
      </c>
    </row>
    <row r="1113" spans="1:77" hidden="1" x14ac:dyDescent="0.25">
      <c r="A1113" t="str">
        <f t="shared" si="34"/>
        <v>201431 Technikusok és hasonló műszaki foglalkozásokI7 Technikum</v>
      </c>
      <c r="B1113" t="str">
        <f t="shared" si="35"/>
        <v>201431 Technikusok és hasonló műszaki foglalkozásokI7 Technikum</v>
      </c>
      <c r="C1113">
        <v>4675</v>
      </c>
      <c r="D1113" t="s">
        <v>168</v>
      </c>
      <c r="E1113" t="s">
        <v>169</v>
      </c>
      <c r="F1113" s="4" t="s">
        <v>172</v>
      </c>
      <c r="G1113">
        <v>0</v>
      </c>
      <c r="H1113" t="s">
        <v>163</v>
      </c>
      <c r="I1113">
        <v>627</v>
      </c>
      <c r="J1113">
        <v>16</v>
      </c>
      <c r="K1113" t="s">
        <v>82</v>
      </c>
      <c r="L1113" t="s">
        <v>83</v>
      </c>
      <c r="M1113">
        <v>325</v>
      </c>
      <c r="N1113">
        <v>842</v>
      </c>
      <c r="O1113">
        <v>5</v>
      </c>
      <c r="P1113">
        <v>54</v>
      </c>
      <c r="Q1113">
        <v>298</v>
      </c>
      <c r="R1113">
        <v>173</v>
      </c>
      <c r="S1113">
        <v>36</v>
      </c>
      <c r="T1113">
        <v>42</v>
      </c>
      <c r="U1113">
        <v>25</v>
      </c>
      <c r="V1113">
        <v>117</v>
      </c>
      <c r="W1113">
        <v>273</v>
      </c>
      <c r="X1113">
        <v>202</v>
      </c>
      <c r="Y1113">
        <v>155</v>
      </c>
      <c r="Z1113">
        <v>135</v>
      </c>
      <c r="AA1113">
        <v>283</v>
      </c>
      <c r="AB1113">
        <v>845</v>
      </c>
      <c r="AC1113">
        <v>705</v>
      </c>
      <c r="AD1113">
        <v>242</v>
      </c>
      <c r="AE1113">
        <v>513</v>
      </c>
      <c r="AF1113">
        <v>457</v>
      </c>
      <c r="AG1113">
        <v>50</v>
      </c>
      <c r="AH1113">
        <v>356</v>
      </c>
      <c r="AI1113">
        <v>141</v>
      </c>
      <c r="AJ1113">
        <v>717</v>
      </c>
      <c r="AK1113">
        <v>317</v>
      </c>
      <c r="AL1113">
        <v>163</v>
      </c>
      <c r="AM1113">
        <v>1365</v>
      </c>
      <c r="AN1113">
        <v>350</v>
      </c>
      <c r="AO1113">
        <v>347</v>
      </c>
      <c r="AP1113">
        <v>53</v>
      </c>
      <c r="AQ1113">
        <v>386</v>
      </c>
      <c r="AR1113">
        <v>26</v>
      </c>
      <c r="AS1113">
        <v>19</v>
      </c>
      <c r="AT1113">
        <v>816</v>
      </c>
      <c r="AU1113">
        <v>0</v>
      </c>
      <c r="AV1113">
        <v>24</v>
      </c>
      <c r="AW1113">
        <v>5</v>
      </c>
      <c r="AX1113">
        <v>0</v>
      </c>
      <c r="AY1113">
        <v>209</v>
      </c>
      <c r="AZ1113">
        <v>243</v>
      </c>
      <c r="BA1113">
        <v>78</v>
      </c>
      <c r="BB1113">
        <v>1</v>
      </c>
      <c r="BC1113">
        <v>0</v>
      </c>
      <c r="BD1113">
        <v>267</v>
      </c>
      <c r="BE1113">
        <v>0</v>
      </c>
      <c r="BF1113">
        <v>151</v>
      </c>
      <c r="BG1113">
        <v>752</v>
      </c>
      <c r="BH1113">
        <v>205</v>
      </c>
      <c r="BI1113">
        <v>5</v>
      </c>
      <c r="BJ1113">
        <v>96</v>
      </c>
      <c r="BK1113">
        <v>49</v>
      </c>
      <c r="BL1113">
        <v>80</v>
      </c>
      <c r="BM1113">
        <v>0</v>
      </c>
      <c r="BN1113">
        <v>304</v>
      </c>
      <c r="BO1113">
        <v>572</v>
      </c>
      <c r="BP1113">
        <v>183</v>
      </c>
      <c r="BQ1113">
        <v>57</v>
      </c>
      <c r="BR1113">
        <v>17</v>
      </c>
      <c r="BS1113">
        <v>51</v>
      </c>
      <c r="BT1113">
        <v>49</v>
      </c>
      <c r="BU1113">
        <v>0</v>
      </c>
      <c r="BV1113">
        <v>68</v>
      </c>
      <c r="BW1113">
        <v>13</v>
      </c>
      <c r="BX1113">
        <v>0</v>
      </c>
      <c r="BY1113">
        <v>14312</v>
      </c>
    </row>
    <row r="1114" spans="1:77" hidden="1" x14ac:dyDescent="0.25">
      <c r="A1114" t="str">
        <f t="shared" si="34"/>
        <v>201432 Szakmai irányítók, felügyelőkI7 Technikum</v>
      </c>
      <c r="B1114" t="str">
        <f t="shared" si="35"/>
        <v>201432 Szakmai irányítók, felügyelőkI7 Technikum</v>
      </c>
      <c r="C1114">
        <v>4676</v>
      </c>
      <c r="D1114" t="s">
        <v>168</v>
      </c>
      <c r="E1114" t="s">
        <v>169</v>
      </c>
      <c r="F1114" s="4" t="s">
        <v>172</v>
      </c>
      <c r="G1114">
        <v>0</v>
      </c>
      <c r="H1114" t="s">
        <v>163</v>
      </c>
      <c r="I1114">
        <v>628</v>
      </c>
      <c r="J1114">
        <v>17</v>
      </c>
      <c r="K1114" t="s">
        <v>84</v>
      </c>
      <c r="L1114" t="s">
        <v>124</v>
      </c>
      <c r="M1114">
        <v>29</v>
      </c>
      <c r="N1114">
        <v>0</v>
      </c>
      <c r="O1114">
        <v>0</v>
      </c>
      <c r="P1114">
        <v>58</v>
      </c>
      <c r="Q1114">
        <v>56</v>
      </c>
      <c r="R1114">
        <v>23</v>
      </c>
      <c r="S1114">
        <v>9</v>
      </c>
      <c r="T1114">
        <v>17</v>
      </c>
      <c r="U1114">
        <v>0</v>
      </c>
      <c r="V1114">
        <v>0</v>
      </c>
      <c r="W1114">
        <v>23</v>
      </c>
      <c r="X1114">
        <v>10</v>
      </c>
      <c r="Y1114">
        <v>15</v>
      </c>
      <c r="Z1114">
        <v>15</v>
      </c>
      <c r="AA1114">
        <v>29</v>
      </c>
      <c r="AB1114">
        <v>28</v>
      </c>
      <c r="AC1114">
        <v>18</v>
      </c>
      <c r="AD1114">
        <v>0</v>
      </c>
      <c r="AE1114">
        <v>11</v>
      </c>
      <c r="AF1114">
        <v>35</v>
      </c>
      <c r="AG1114">
        <v>0</v>
      </c>
      <c r="AH1114">
        <v>45</v>
      </c>
      <c r="AI1114">
        <v>0</v>
      </c>
      <c r="AJ1114">
        <v>11</v>
      </c>
      <c r="AK1114">
        <v>7</v>
      </c>
      <c r="AL1114">
        <v>11</v>
      </c>
      <c r="AM1114">
        <v>341</v>
      </c>
      <c r="AN1114">
        <v>0</v>
      </c>
      <c r="AO1114">
        <v>42</v>
      </c>
      <c r="AP1114">
        <v>9</v>
      </c>
      <c r="AQ1114">
        <v>12</v>
      </c>
      <c r="AR1114">
        <v>0</v>
      </c>
      <c r="AS1114">
        <v>0</v>
      </c>
      <c r="AT1114">
        <v>54</v>
      </c>
      <c r="AU1114">
        <v>0</v>
      </c>
      <c r="AV1114">
        <v>16</v>
      </c>
      <c r="AW1114">
        <v>0</v>
      </c>
      <c r="AX1114">
        <v>0</v>
      </c>
      <c r="AY1114">
        <v>34</v>
      </c>
      <c r="AZ1114">
        <v>8</v>
      </c>
      <c r="BA1114">
        <v>0</v>
      </c>
      <c r="BB1114">
        <v>0</v>
      </c>
      <c r="BC1114">
        <v>0</v>
      </c>
      <c r="BD1114">
        <v>27</v>
      </c>
      <c r="BE1114">
        <v>0</v>
      </c>
      <c r="BF1114">
        <v>0</v>
      </c>
      <c r="BG1114">
        <v>11</v>
      </c>
      <c r="BH1114">
        <v>1</v>
      </c>
      <c r="BI1114">
        <v>0</v>
      </c>
      <c r="BJ1114">
        <v>0</v>
      </c>
      <c r="BK1114">
        <v>0</v>
      </c>
      <c r="BL1114">
        <v>0</v>
      </c>
      <c r="BM1114">
        <v>0</v>
      </c>
      <c r="BN1114">
        <v>0</v>
      </c>
      <c r="BO1114">
        <v>22</v>
      </c>
      <c r="BP1114">
        <v>1</v>
      </c>
      <c r="BQ1114">
        <v>0</v>
      </c>
      <c r="BR1114">
        <v>1</v>
      </c>
      <c r="BS1114">
        <v>0</v>
      </c>
      <c r="BT1114">
        <v>0</v>
      </c>
      <c r="BU1114">
        <v>0</v>
      </c>
      <c r="BV1114">
        <v>0</v>
      </c>
      <c r="BW1114">
        <v>0</v>
      </c>
      <c r="BX1114">
        <v>0</v>
      </c>
      <c r="BY1114">
        <v>1029</v>
      </c>
    </row>
    <row r="1115" spans="1:77" hidden="1" x14ac:dyDescent="0.25">
      <c r="A1115" t="str">
        <f t="shared" si="34"/>
        <v>201433 Egészségügyi foglalkozásokI7 Technikum</v>
      </c>
      <c r="B1115" t="str">
        <f t="shared" si="35"/>
        <v>201433 Egészségügyi foglalkozásokI7 Technikum</v>
      </c>
      <c r="C1115">
        <v>4677</v>
      </c>
      <c r="D1115" t="s">
        <v>168</v>
      </c>
      <c r="E1115" t="s">
        <v>169</v>
      </c>
      <c r="F1115" s="4" t="s">
        <v>172</v>
      </c>
      <c r="G1115">
        <v>0</v>
      </c>
      <c r="H1115" t="s">
        <v>163</v>
      </c>
      <c r="I1115">
        <v>629</v>
      </c>
      <c r="J1115">
        <v>18</v>
      </c>
      <c r="K1115" t="s">
        <v>85</v>
      </c>
      <c r="L1115" t="s">
        <v>125</v>
      </c>
      <c r="M1115">
        <v>46</v>
      </c>
      <c r="N1115">
        <v>0</v>
      </c>
      <c r="O1115">
        <v>0</v>
      </c>
      <c r="P1115">
        <v>0</v>
      </c>
      <c r="Q1115">
        <v>15</v>
      </c>
      <c r="R1115">
        <v>0</v>
      </c>
      <c r="S1115">
        <v>0</v>
      </c>
      <c r="T1115">
        <v>0</v>
      </c>
      <c r="U1115">
        <v>0</v>
      </c>
      <c r="V1115">
        <v>0</v>
      </c>
      <c r="W1115">
        <v>0</v>
      </c>
      <c r="X1115">
        <v>1</v>
      </c>
      <c r="Y1115">
        <v>0</v>
      </c>
      <c r="Z1115">
        <v>23</v>
      </c>
      <c r="AA1115">
        <v>0</v>
      </c>
      <c r="AB1115">
        <v>0</v>
      </c>
      <c r="AC1115">
        <v>0</v>
      </c>
      <c r="AD1115">
        <v>0</v>
      </c>
      <c r="AE1115">
        <v>0</v>
      </c>
      <c r="AF1115">
        <v>0</v>
      </c>
      <c r="AG1115">
        <v>0</v>
      </c>
      <c r="AH1115">
        <v>299</v>
      </c>
      <c r="AI1115">
        <v>84</v>
      </c>
      <c r="AJ1115">
        <v>0</v>
      </c>
      <c r="AK1115">
        <v>0</v>
      </c>
      <c r="AL1115">
        <v>0</v>
      </c>
      <c r="AM1115">
        <v>0</v>
      </c>
      <c r="AN1115">
        <v>6</v>
      </c>
      <c r="AO1115">
        <v>29</v>
      </c>
      <c r="AP1115">
        <v>345</v>
      </c>
      <c r="AQ1115">
        <v>13</v>
      </c>
      <c r="AR1115">
        <v>0</v>
      </c>
      <c r="AS1115">
        <v>0</v>
      </c>
      <c r="AT1115">
        <v>0</v>
      </c>
      <c r="AU1115">
        <v>0</v>
      </c>
      <c r="AV1115">
        <v>24</v>
      </c>
      <c r="AW1115">
        <v>0</v>
      </c>
      <c r="AX1115">
        <v>0</v>
      </c>
      <c r="AY1115">
        <v>0</v>
      </c>
      <c r="AZ1115">
        <v>0</v>
      </c>
      <c r="BA1115">
        <v>0</v>
      </c>
      <c r="BB1115">
        <v>0</v>
      </c>
      <c r="BC1115">
        <v>0</v>
      </c>
      <c r="BD1115">
        <v>0</v>
      </c>
      <c r="BE1115">
        <v>0</v>
      </c>
      <c r="BF1115">
        <v>0</v>
      </c>
      <c r="BG1115">
        <v>0</v>
      </c>
      <c r="BH1115">
        <v>12</v>
      </c>
      <c r="BI1115">
        <v>0</v>
      </c>
      <c r="BJ1115">
        <v>52</v>
      </c>
      <c r="BK1115">
        <v>0</v>
      </c>
      <c r="BL1115">
        <v>0</v>
      </c>
      <c r="BM1115">
        <v>0</v>
      </c>
      <c r="BN1115">
        <v>0</v>
      </c>
      <c r="BO1115">
        <v>45</v>
      </c>
      <c r="BP1115">
        <v>147</v>
      </c>
      <c r="BQ1115">
        <v>738</v>
      </c>
      <c r="BR1115">
        <v>35</v>
      </c>
      <c r="BS1115">
        <v>1</v>
      </c>
      <c r="BT1115">
        <v>0</v>
      </c>
      <c r="BU1115">
        <v>21</v>
      </c>
      <c r="BV1115">
        <v>0</v>
      </c>
      <c r="BW1115">
        <v>0</v>
      </c>
      <c r="BX1115">
        <v>0</v>
      </c>
      <c r="BY1115">
        <v>1936</v>
      </c>
    </row>
    <row r="1116" spans="1:77" hidden="1" x14ac:dyDescent="0.25">
      <c r="A1116" t="str">
        <f t="shared" si="34"/>
        <v>201434 Oktatási asszisztensekI7 Technikum</v>
      </c>
      <c r="B1116" t="str">
        <f t="shared" si="35"/>
        <v>201434 Oktatási asszisztensekI7 Technikum</v>
      </c>
      <c r="C1116">
        <v>4678</v>
      </c>
      <c r="D1116" t="s">
        <v>168</v>
      </c>
      <c r="E1116" t="s">
        <v>169</v>
      </c>
      <c r="F1116" s="4" t="s">
        <v>172</v>
      </c>
      <c r="G1116">
        <v>0</v>
      </c>
      <c r="H1116" t="s">
        <v>163</v>
      </c>
      <c r="I1116">
        <v>630</v>
      </c>
      <c r="J1116">
        <v>19</v>
      </c>
      <c r="K1116" t="s">
        <v>86</v>
      </c>
      <c r="L1116" t="s">
        <v>126</v>
      </c>
      <c r="M1116">
        <v>0</v>
      </c>
      <c r="N1116">
        <v>0</v>
      </c>
      <c r="O1116">
        <v>0</v>
      </c>
      <c r="P1116">
        <v>0</v>
      </c>
      <c r="Q1116">
        <v>0</v>
      </c>
      <c r="R1116">
        <v>0</v>
      </c>
      <c r="S1116">
        <v>0</v>
      </c>
      <c r="T1116">
        <v>0</v>
      </c>
      <c r="U1116">
        <v>0</v>
      </c>
      <c r="V1116">
        <v>0</v>
      </c>
      <c r="W1116">
        <v>0</v>
      </c>
      <c r="X1116">
        <v>0</v>
      </c>
      <c r="Y1116">
        <v>0</v>
      </c>
      <c r="Z1116">
        <v>0</v>
      </c>
      <c r="AA1116">
        <v>0</v>
      </c>
      <c r="AB1116">
        <v>0</v>
      </c>
      <c r="AC1116">
        <v>0</v>
      </c>
      <c r="AD1116">
        <v>0</v>
      </c>
      <c r="AE1116">
        <v>0</v>
      </c>
      <c r="AF1116">
        <v>0</v>
      </c>
      <c r="AG1116">
        <v>0</v>
      </c>
      <c r="AH1116">
        <v>0</v>
      </c>
      <c r="AI1116">
        <v>0</v>
      </c>
      <c r="AJ1116">
        <v>0</v>
      </c>
      <c r="AK1116">
        <v>0</v>
      </c>
      <c r="AL1116">
        <v>0</v>
      </c>
      <c r="AM1116">
        <v>0</v>
      </c>
      <c r="AN1116">
        <v>0</v>
      </c>
      <c r="AO1116">
        <v>0</v>
      </c>
      <c r="AP1116">
        <v>0</v>
      </c>
      <c r="AQ1116">
        <v>0</v>
      </c>
      <c r="AR1116">
        <v>0</v>
      </c>
      <c r="AS1116">
        <v>0</v>
      </c>
      <c r="AT1116">
        <v>0</v>
      </c>
      <c r="AU1116">
        <v>0</v>
      </c>
      <c r="AV1116">
        <v>0</v>
      </c>
      <c r="AW1116">
        <v>0</v>
      </c>
      <c r="AX1116">
        <v>0</v>
      </c>
      <c r="AY1116">
        <v>0</v>
      </c>
      <c r="AZ1116">
        <v>0</v>
      </c>
      <c r="BA1116">
        <v>0</v>
      </c>
      <c r="BB1116">
        <v>0</v>
      </c>
      <c r="BC1116">
        <v>0</v>
      </c>
      <c r="BD1116">
        <v>0</v>
      </c>
      <c r="BE1116">
        <v>0</v>
      </c>
      <c r="BF1116">
        <v>0</v>
      </c>
      <c r="BG1116">
        <v>0</v>
      </c>
      <c r="BH1116">
        <v>0</v>
      </c>
      <c r="BI1116">
        <v>0</v>
      </c>
      <c r="BJ1116">
        <v>0</v>
      </c>
      <c r="BK1116">
        <v>0</v>
      </c>
      <c r="BL1116">
        <v>0</v>
      </c>
      <c r="BM1116">
        <v>0</v>
      </c>
      <c r="BN1116">
        <v>0</v>
      </c>
      <c r="BO1116">
        <v>91</v>
      </c>
      <c r="BP1116">
        <v>175</v>
      </c>
      <c r="BQ1116">
        <v>0</v>
      </c>
      <c r="BR1116">
        <v>7</v>
      </c>
      <c r="BS1116">
        <v>0</v>
      </c>
      <c r="BT1116">
        <v>0</v>
      </c>
      <c r="BU1116">
        <v>1</v>
      </c>
      <c r="BV1116">
        <v>0</v>
      </c>
      <c r="BW1116">
        <v>0</v>
      </c>
      <c r="BX1116">
        <v>0</v>
      </c>
      <c r="BY1116">
        <v>274</v>
      </c>
    </row>
    <row r="1117" spans="1:77" hidden="1" x14ac:dyDescent="0.25">
      <c r="A1117" t="str">
        <f t="shared" si="34"/>
        <v>201435 Szociális gondozási és munkaerő-piaci szolgáltatási foglalkozásokI7 Technikum</v>
      </c>
      <c r="B1117" t="str">
        <f t="shared" si="35"/>
        <v>201435 Szociális gondozási és munkaerő-piaci szolgáltatási foglalkozásokI7 Technikum</v>
      </c>
      <c r="C1117">
        <v>4679</v>
      </c>
      <c r="D1117" t="s">
        <v>168</v>
      </c>
      <c r="E1117" t="s">
        <v>169</v>
      </c>
      <c r="F1117" s="4" t="s">
        <v>172</v>
      </c>
      <c r="G1117">
        <v>0</v>
      </c>
      <c r="H1117" t="s">
        <v>163</v>
      </c>
      <c r="I1117">
        <v>631</v>
      </c>
      <c r="J1117">
        <v>20</v>
      </c>
      <c r="K1117" t="s">
        <v>87</v>
      </c>
      <c r="L1117" t="s">
        <v>127</v>
      </c>
      <c r="M1117">
        <v>0</v>
      </c>
      <c r="N1117">
        <v>0</v>
      </c>
      <c r="O1117">
        <v>0</v>
      </c>
      <c r="P1117">
        <v>0</v>
      </c>
      <c r="Q1117">
        <v>0</v>
      </c>
      <c r="R1117">
        <v>0</v>
      </c>
      <c r="S1117">
        <v>0</v>
      </c>
      <c r="T1117">
        <v>0</v>
      </c>
      <c r="U1117">
        <v>0</v>
      </c>
      <c r="V1117">
        <v>0</v>
      </c>
      <c r="W1117">
        <v>0</v>
      </c>
      <c r="X1117">
        <v>0</v>
      </c>
      <c r="Y1117">
        <v>0</v>
      </c>
      <c r="Z1117">
        <v>0</v>
      </c>
      <c r="AA1117">
        <v>0</v>
      </c>
      <c r="AB1117">
        <v>0</v>
      </c>
      <c r="AC1117">
        <v>0</v>
      </c>
      <c r="AD1117">
        <v>0</v>
      </c>
      <c r="AE1117">
        <v>1</v>
      </c>
      <c r="AF1117">
        <v>0</v>
      </c>
      <c r="AG1117">
        <v>0</v>
      </c>
      <c r="AH1117">
        <v>0</v>
      </c>
      <c r="AI1117">
        <v>0</v>
      </c>
      <c r="AJ1117">
        <v>0</v>
      </c>
      <c r="AK1117">
        <v>0</v>
      </c>
      <c r="AL1117">
        <v>0</v>
      </c>
      <c r="AM1117">
        <v>0</v>
      </c>
      <c r="AN1117">
        <v>0</v>
      </c>
      <c r="AO1117">
        <v>6</v>
      </c>
      <c r="AP1117">
        <v>0</v>
      </c>
      <c r="AQ1117">
        <v>0</v>
      </c>
      <c r="AR1117">
        <v>0</v>
      </c>
      <c r="AS1117">
        <v>0</v>
      </c>
      <c r="AT1117">
        <v>0</v>
      </c>
      <c r="AU1117">
        <v>0</v>
      </c>
      <c r="AV1117">
        <v>7</v>
      </c>
      <c r="AW1117">
        <v>0</v>
      </c>
      <c r="AX1117">
        <v>0</v>
      </c>
      <c r="AY1117">
        <v>0</v>
      </c>
      <c r="AZ1117">
        <v>0</v>
      </c>
      <c r="BA1117">
        <v>0</v>
      </c>
      <c r="BB1117">
        <v>0</v>
      </c>
      <c r="BC1117">
        <v>0</v>
      </c>
      <c r="BD1117">
        <v>0</v>
      </c>
      <c r="BE1117">
        <v>0</v>
      </c>
      <c r="BF1117">
        <v>0</v>
      </c>
      <c r="BG1117">
        <v>0</v>
      </c>
      <c r="BH1117">
        <v>0</v>
      </c>
      <c r="BI1117">
        <v>0</v>
      </c>
      <c r="BJ1117">
        <v>0</v>
      </c>
      <c r="BK1117">
        <v>0</v>
      </c>
      <c r="BL1117">
        <v>5</v>
      </c>
      <c r="BM1117">
        <v>0</v>
      </c>
      <c r="BN1117">
        <v>0</v>
      </c>
      <c r="BO1117">
        <v>57</v>
      </c>
      <c r="BP1117">
        <v>16</v>
      </c>
      <c r="BQ1117">
        <v>12</v>
      </c>
      <c r="BR1117">
        <v>249</v>
      </c>
      <c r="BS1117">
        <v>0</v>
      </c>
      <c r="BT1117">
        <v>0</v>
      </c>
      <c r="BU1117">
        <v>21</v>
      </c>
      <c r="BV1117">
        <v>0</v>
      </c>
      <c r="BW1117">
        <v>0</v>
      </c>
      <c r="BX1117">
        <v>0</v>
      </c>
      <c r="BY1117">
        <v>374</v>
      </c>
    </row>
    <row r="1118" spans="1:77" hidden="1" x14ac:dyDescent="0.25">
      <c r="A1118" t="str">
        <f t="shared" si="34"/>
        <v>201436 Üzleti jellegű szolgáltatások ügyintézői, hatósági ügyintézők, ügynökökI7 Technikum</v>
      </c>
      <c r="B1118" t="str">
        <f t="shared" si="35"/>
        <v>201436 Üzleti jellegű szolgáltatások ügyintézői, hatósági ügyintézők, ügynökökI7 Technikum</v>
      </c>
      <c r="C1118">
        <v>4680</v>
      </c>
      <c r="D1118" t="s">
        <v>168</v>
      </c>
      <c r="E1118" t="s">
        <v>169</v>
      </c>
      <c r="F1118" s="4" t="s">
        <v>172</v>
      </c>
      <c r="G1118">
        <v>0</v>
      </c>
      <c r="H1118" t="s">
        <v>163</v>
      </c>
      <c r="I1118">
        <v>632</v>
      </c>
      <c r="J1118">
        <v>21</v>
      </c>
      <c r="K1118" t="s">
        <v>88</v>
      </c>
      <c r="L1118" t="s">
        <v>128</v>
      </c>
      <c r="M1118">
        <v>138</v>
      </c>
      <c r="N1118">
        <v>17</v>
      </c>
      <c r="O1118">
        <v>0</v>
      </c>
      <c r="P1118">
        <v>8</v>
      </c>
      <c r="Q1118">
        <v>124</v>
      </c>
      <c r="R1118">
        <v>33</v>
      </c>
      <c r="S1118">
        <v>25</v>
      </c>
      <c r="T1118">
        <v>31</v>
      </c>
      <c r="U1118">
        <v>26</v>
      </c>
      <c r="V1118">
        <v>15</v>
      </c>
      <c r="W1118">
        <v>38</v>
      </c>
      <c r="X1118">
        <v>14</v>
      </c>
      <c r="Y1118">
        <v>44</v>
      </c>
      <c r="Z1118">
        <v>57</v>
      </c>
      <c r="AA1118">
        <v>10</v>
      </c>
      <c r="AB1118">
        <v>74</v>
      </c>
      <c r="AC1118">
        <v>55</v>
      </c>
      <c r="AD1118">
        <v>0</v>
      </c>
      <c r="AE1118">
        <v>49</v>
      </c>
      <c r="AF1118">
        <v>41</v>
      </c>
      <c r="AG1118">
        <v>13</v>
      </c>
      <c r="AH1118">
        <v>87</v>
      </c>
      <c r="AI1118">
        <v>19</v>
      </c>
      <c r="AJ1118">
        <v>83</v>
      </c>
      <c r="AK1118">
        <v>15</v>
      </c>
      <c r="AL1118">
        <v>86</v>
      </c>
      <c r="AM1118">
        <v>164</v>
      </c>
      <c r="AN1118">
        <v>336</v>
      </c>
      <c r="AO1118">
        <v>986</v>
      </c>
      <c r="AP1118">
        <v>210</v>
      </c>
      <c r="AQ1118">
        <v>130</v>
      </c>
      <c r="AR1118">
        <v>26</v>
      </c>
      <c r="AS1118">
        <v>5</v>
      </c>
      <c r="AT1118">
        <v>176</v>
      </c>
      <c r="AU1118">
        <v>0</v>
      </c>
      <c r="AV1118">
        <v>67</v>
      </c>
      <c r="AW1118">
        <v>14</v>
      </c>
      <c r="AX1118">
        <v>0</v>
      </c>
      <c r="AY1118">
        <v>113</v>
      </c>
      <c r="AZ1118">
        <v>102</v>
      </c>
      <c r="BA1118">
        <v>298</v>
      </c>
      <c r="BB1118">
        <v>160</v>
      </c>
      <c r="BC1118">
        <v>5</v>
      </c>
      <c r="BD1118">
        <v>115</v>
      </c>
      <c r="BE1118">
        <v>0</v>
      </c>
      <c r="BF1118">
        <v>315</v>
      </c>
      <c r="BG1118">
        <v>2</v>
      </c>
      <c r="BH1118">
        <v>18</v>
      </c>
      <c r="BI1118">
        <v>24</v>
      </c>
      <c r="BJ1118">
        <v>25</v>
      </c>
      <c r="BK1118">
        <v>0</v>
      </c>
      <c r="BL1118">
        <v>12</v>
      </c>
      <c r="BM1118">
        <v>8</v>
      </c>
      <c r="BN1118">
        <v>217</v>
      </c>
      <c r="BO1118">
        <v>230</v>
      </c>
      <c r="BP1118">
        <v>44</v>
      </c>
      <c r="BQ1118">
        <v>20</v>
      </c>
      <c r="BR1118">
        <v>23</v>
      </c>
      <c r="BS1118">
        <v>11</v>
      </c>
      <c r="BT1118">
        <v>17</v>
      </c>
      <c r="BU1118">
        <v>5</v>
      </c>
      <c r="BV1118">
        <v>69</v>
      </c>
      <c r="BW1118">
        <v>2</v>
      </c>
      <c r="BX1118">
        <v>0</v>
      </c>
      <c r="BY1118">
        <v>5051</v>
      </c>
    </row>
    <row r="1119" spans="1:77" hidden="1" x14ac:dyDescent="0.25">
      <c r="A1119" t="str">
        <f t="shared" si="34"/>
        <v>201437 Művészeti, kulturális, sport- és vallási foglalkozásokI7 Technikum</v>
      </c>
      <c r="B1119" t="str">
        <f t="shared" si="35"/>
        <v>201437 Művészeti, kulturális, sport- és vallási foglalkozásokI7 Technikum</v>
      </c>
      <c r="C1119">
        <v>4681</v>
      </c>
      <c r="D1119" t="s">
        <v>168</v>
      </c>
      <c r="E1119" t="s">
        <v>169</v>
      </c>
      <c r="F1119" s="4" t="s">
        <v>172</v>
      </c>
      <c r="G1119">
        <v>0</v>
      </c>
      <c r="H1119" t="s">
        <v>163</v>
      </c>
      <c r="I1119">
        <v>633</v>
      </c>
      <c r="J1119">
        <v>22</v>
      </c>
      <c r="K1119" t="s">
        <v>89</v>
      </c>
      <c r="L1119" t="s">
        <v>129</v>
      </c>
      <c r="M1119">
        <v>0</v>
      </c>
      <c r="N1119">
        <v>0</v>
      </c>
      <c r="O1119">
        <v>0</v>
      </c>
      <c r="P1119">
        <v>0</v>
      </c>
      <c r="Q1119">
        <v>0</v>
      </c>
      <c r="R1119">
        <v>0</v>
      </c>
      <c r="S1119">
        <v>0</v>
      </c>
      <c r="T1119">
        <v>0</v>
      </c>
      <c r="U1119">
        <v>0</v>
      </c>
      <c r="V1119">
        <v>0</v>
      </c>
      <c r="W1119">
        <v>0</v>
      </c>
      <c r="X1119">
        <v>0</v>
      </c>
      <c r="Y1119">
        <v>6</v>
      </c>
      <c r="Z1119">
        <v>0</v>
      </c>
      <c r="AA1119">
        <v>0</v>
      </c>
      <c r="AB1119">
        <v>0</v>
      </c>
      <c r="AC1119">
        <v>0</v>
      </c>
      <c r="AD1119">
        <v>0</v>
      </c>
      <c r="AE1119">
        <v>0</v>
      </c>
      <c r="AF1119">
        <v>0</v>
      </c>
      <c r="AG1119">
        <v>0</v>
      </c>
      <c r="AH1119">
        <v>0</v>
      </c>
      <c r="AI1119">
        <v>0</v>
      </c>
      <c r="AJ1119">
        <v>0</v>
      </c>
      <c r="AK1119">
        <v>0</v>
      </c>
      <c r="AL1119">
        <v>0</v>
      </c>
      <c r="AM1119">
        <v>0</v>
      </c>
      <c r="AN1119">
        <v>0</v>
      </c>
      <c r="AO1119">
        <v>46</v>
      </c>
      <c r="AP1119">
        <v>1</v>
      </c>
      <c r="AQ1119">
        <v>0</v>
      </c>
      <c r="AR1119">
        <v>0</v>
      </c>
      <c r="AS1119">
        <v>0</v>
      </c>
      <c r="AT1119">
        <v>0</v>
      </c>
      <c r="AU1119">
        <v>0</v>
      </c>
      <c r="AV1119">
        <v>0</v>
      </c>
      <c r="AW1119">
        <v>0</v>
      </c>
      <c r="AX1119">
        <v>96</v>
      </c>
      <c r="AY1119">
        <v>0</v>
      </c>
      <c r="AZ1119">
        <v>0</v>
      </c>
      <c r="BA1119">
        <v>0</v>
      </c>
      <c r="BB1119">
        <v>0</v>
      </c>
      <c r="BC1119">
        <v>0</v>
      </c>
      <c r="BD1119">
        <v>0</v>
      </c>
      <c r="BE1119">
        <v>0</v>
      </c>
      <c r="BF1119">
        <v>0</v>
      </c>
      <c r="BG1119">
        <v>0</v>
      </c>
      <c r="BH1119">
        <v>4</v>
      </c>
      <c r="BI1119">
        <v>10</v>
      </c>
      <c r="BJ1119">
        <v>15</v>
      </c>
      <c r="BK1119">
        <v>25</v>
      </c>
      <c r="BL1119">
        <v>0</v>
      </c>
      <c r="BM1119">
        <v>0</v>
      </c>
      <c r="BN1119">
        <v>0</v>
      </c>
      <c r="BO1119">
        <v>4</v>
      </c>
      <c r="BP1119">
        <v>6</v>
      </c>
      <c r="BQ1119">
        <v>0</v>
      </c>
      <c r="BR1119">
        <v>1</v>
      </c>
      <c r="BS1119">
        <v>42</v>
      </c>
      <c r="BT1119">
        <v>4</v>
      </c>
      <c r="BU1119">
        <v>0</v>
      </c>
      <c r="BV1119">
        <v>0</v>
      </c>
      <c r="BW1119">
        <v>0</v>
      </c>
      <c r="BX1119">
        <v>0</v>
      </c>
      <c r="BY1119">
        <v>260</v>
      </c>
    </row>
    <row r="1120" spans="1:77" hidden="1" x14ac:dyDescent="0.25">
      <c r="A1120" t="str">
        <f t="shared" si="34"/>
        <v>201439 Egyéb ügyintézőkI7 Technikum</v>
      </c>
      <c r="B1120" t="str">
        <f t="shared" si="35"/>
        <v>201439 Egyéb ügyintézőkI7 Technikum</v>
      </c>
      <c r="C1120">
        <v>4682</v>
      </c>
      <c r="D1120" t="s">
        <v>168</v>
      </c>
      <c r="E1120" t="s">
        <v>169</v>
      </c>
      <c r="F1120" s="4" t="s">
        <v>172</v>
      </c>
      <c r="G1120">
        <v>0</v>
      </c>
      <c r="H1120" t="s">
        <v>163</v>
      </c>
      <c r="I1120">
        <v>634</v>
      </c>
      <c r="J1120">
        <v>23</v>
      </c>
      <c r="K1120" t="s">
        <v>90</v>
      </c>
      <c r="L1120" t="s">
        <v>91</v>
      </c>
      <c r="M1120">
        <v>0</v>
      </c>
      <c r="N1120">
        <v>16</v>
      </c>
      <c r="O1120">
        <v>0</v>
      </c>
      <c r="P1120">
        <v>5</v>
      </c>
      <c r="Q1120">
        <v>0</v>
      </c>
      <c r="R1120">
        <v>9</v>
      </c>
      <c r="S1120">
        <v>0</v>
      </c>
      <c r="T1120">
        <v>0</v>
      </c>
      <c r="U1120">
        <v>14</v>
      </c>
      <c r="V1120">
        <v>34</v>
      </c>
      <c r="W1120">
        <v>11</v>
      </c>
      <c r="X1120">
        <v>29</v>
      </c>
      <c r="Y1120">
        <v>0</v>
      </c>
      <c r="Z1120">
        <v>1</v>
      </c>
      <c r="AA1120">
        <v>11</v>
      </c>
      <c r="AB1120">
        <v>21</v>
      </c>
      <c r="AC1120">
        <v>16</v>
      </c>
      <c r="AD1120">
        <v>0</v>
      </c>
      <c r="AE1120">
        <v>9</v>
      </c>
      <c r="AF1120">
        <v>8</v>
      </c>
      <c r="AG1120">
        <v>6</v>
      </c>
      <c r="AH1120">
        <v>18</v>
      </c>
      <c r="AI1120">
        <v>2</v>
      </c>
      <c r="AJ1120">
        <v>31</v>
      </c>
      <c r="AK1120">
        <v>0</v>
      </c>
      <c r="AL1120">
        <v>1</v>
      </c>
      <c r="AM1120">
        <v>31</v>
      </c>
      <c r="AN1120">
        <v>78</v>
      </c>
      <c r="AO1120">
        <v>155</v>
      </c>
      <c r="AP1120">
        <v>97</v>
      </c>
      <c r="AQ1120">
        <v>40</v>
      </c>
      <c r="AR1120">
        <v>0</v>
      </c>
      <c r="AS1120">
        <v>0</v>
      </c>
      <c r="AT1120">
        <v>132</v>
      </c>
      <c r="AU1120">
        <v>0</v>
      </c>
      <c r="AV1120">
        <v>1</v>
      </c>
      <c r="AW1120">
        <v>0</v>
      </c>
      <c r="AX1120">
        <v>11</v>
      </c>
      <c r="AY1120">
        <v>32</v>
      </c>
      <c r="AZ1120">
        <v>89</v>
      </c>
      <c r="BA1120">
        <v>133</v>
      </c>
      <c r="BB1120">
        <v>0</v>
      </c>
      <c r="BC1120">
        <v>0</v>
      </c>
      <c r="BD1120">
        <v>17</v>
      </c>
      <c r="BE1120">
        <v>0</v>
      </c>
      <c r="BF1120">
        <v>102</v>
      </c>
      <c r="BG1120">
        <v>19</v>
      </c>
      <c r="BH1120">
        <v>25</v>
      </c>
      <c r="BI1120">
        <v>0</v>
      </c>
      <c r="BJ1120">
        <v>0</v>
      </c>
      <c r="BK1120">
        <v>8</v>
      </c>
      <c r="BL1120">
        <v>13</v>
      </c>
      <c r="BM1120">
        <v>0</v>
      </c>
      <c r="BN1120">
        <v>47</v>
      </c>
      <c r="BO1120">
        <v>574</v>
      </c>
      <c r="BP1120">
        <v>135</v>
      </c>
      <c r="BQ1120">
        <v>30</v>
      </c>
      <c r="BR1120">
        <v>22</v>
      </c>
      <c r="BS1120">
        <v>70</v>
      </c>
      <c r="BT1120">
        <v>3</v>
      </c>
      <c r="BU1120">
        <v>2</v>
      </c>
      <c r="BV1120">
        <v>15</v>
      </c>
      <c r="BW1120">
        <v>0</v>
      </c>
      <c r="BX1120">
        <v>0</v>
      </c>
      <c r="BY1120">
        <v>2123</v>
      </c>
    </row>
    <row r="1121" spans="1:77" hidden="1" x14ac:dyDescent="0.25">
      <c r="A1121" t="str">
        <f t="shared" si="34"/>
        <v>201441 Irodai, ügyviteli foglalkozásokI7 Technikum</v>
      </c>
      <c r="B1121" t="str">
        <f t="shared" si="35"/>
        <v>201441 Irodai, ügyviteli foglalkozásokI7 Technikum</v>
      </c>
      <c r="C1121">
        <v>4683</v>
      </c>
      <c r="D1121" t="s">
        <v>168</v>
      </c>
      <c r="E1121" t="s">
        <v>169</v>
      </c>
      <c r="F1121" s="4" t="s">
        <v>172</v>
      </c>
      <c r="G1121">
        <v>0</v>
      </c>
      <c r="H1121" t="s">
        <v>163</v>
      </c>
      <c r="I1121">
        <v>635</v>
      </c>
      <c r="J1121">
        <v>24</v>
      </c>
      <c r="K1121" t="s">
        <v>92</v>
      </c>
      <c r="L1121" t="s">
        <v>130</v>
      </c>
      <c r="M1121">
        <v>112</v>
      </c>
      <c r="N1121">
        <v>18</v>
      </c>
      <c r="O1121">
        <v>0</v>
      </c>
      <c r="P1121">
        <v>9</v>
      </c>
      <c r="Q1121">
        <v>65</v>
      </c>
      <c r="R1121">
        <v>42</v>
      </c>
      <c r="S1121">
        <v>94</v>
      </c>
      <c r="T1121">
        <v>0</v>
      </c>
      <c r="U1121">
        <v>5</v>
      </c>
      <c r="V1121">
        <v>0</v>
      </c>
      <c r="W1121">
        <v>22</v>
      </c>
      <c r="X1121">
        <v>9</v>
      </c>
      <c r="Y1121">
        <v>15</v>
      </c>
      <c r="Z1121">
        <v>11</v>
      </c>
      <c r="AA1121">
        <v>34</v>
      </c>
      <c r="AB1121">
        <v>181</v>
      </c>
      <c r="AC1121">
        <v>71</v>
      </c>
      <c r="AD1121">
        <v>26</v>
      </c>
      <c r="AE1121">
        <v>35</v>
      </c>
      <c r="AF1121">
        <v>46</v>
      </c>
      <c r="AG1121">
        <v>0</v>
      </c>
      <c r="AH1121">
        <v>30</v>
      </c>
      <c r="AI1121">
        <v>21</v>
      </c>
      <c r="AJ1121">
        <v>22</v>
      </c>
      <c r="AK1121">
        <v>25</v>
      </c>
      <c r="AL1121">
        <v>52</v>
      </c>
      <c r="AM1121">
        <v>201</v>
      </c>
      <c r="AN1121">
        <v>134</v>
      </c>
      <c r="AO1121">
        <v>404</v>
      </c>
      <c r="AP1121">
        <v>210</v>
      </c>
      <c r="AQ1121">
        <v>189</v>
      </c>
      <c r="AR1121">
        <v>0</v>
      </c>
      <c r="AS1121">
        <v>0</v>
      </c>
      <c r="AT1121">
        <v>76</v>
      </c>
      <c r="AU1121">
        <v>13</v>
      </c>
      <c r="AV1121">
        <v>111</v>
      </c>
      <c r="AW1121">
        <v>7</v>
      </c>
      <c r="AX1121">
        <v>50</v>
      </c>
      <c r="AY1121">
        <v>27</v>
      </c>
      <c r="AZ1121">
        <v>189</v>
      </c>
      <c r="BA1121">
        <v>424</v>
      </c>
      <c r="BB1121">
        <v>41</v>
      </c>
      <c r="BC1121">
        <v>33</v>
      </c>
      <c r="BD1121">
        <v>161</v>
      </c>
      <c r="BE1121">
        <v>0</v>
      </c>
      <c r="BF1121">
        <v>808</v>
      </c>
      <c r="BG1121">
        <v>36</v>
      </c>
      <c r="BH1121">
        <v>32</v>
      </c>
      <c r="BI1121">
        <v>55</v>
      </c>
      <c r="BJ1121">
        <v>41</v>
      </c>
      <c r="BK1121">
        <v>9</v>
      </c>
      <c r="BL1121">
        <v>133</v>
      </c>
      <c r="BM1121">
        <v>0</v>
      </c>
      <c r="BN1121">
        <v>54</v>
      </c>
      <c r="BO1121">
        <v>329</v>
      </c>
      <c r="BP1121">
        <v>182</v>
      </c>
      <c r="BQ1121">
        <v>33</v>
      </c>
      <c r="BR1121">
        <v>15</v>
      </c>
      <c r="BS1121">
        <v>17</v>
      </c>
      <c r="BT1121">
        <v>1</v>
      </c>
      <c r="BU1121">
        <v>44</v>
      </c>
      <c r="BV1121">
        <v>0</v>
      </c>
      <c r="BW1121">
        <v>17</v>
      </c>
      <c r="BX1121">
        <v>0</v>
      </c>
      <c r="BY1121">
        <v>5021</v>
      </c>
    </row>
    <row r="1122" spans="1:77" hidden="1" x14ac:dyDescent="0.25">
      <c r="A1122" t="str">
        <f t="shared" si="34"/>
        <v>201442 Ügyfélkapcsolati foglalkozásokI7 Technikum</v>
      </c>
      <c r="B1122" t="str">
        <f t="shared" si="35"/>
        <v>201442 Ügyfélkapcsolati foglalkozásokI7 Technikum</v>
      </c>
      <c r="C1122">
        <v>4684</v>
      </c>
      <c r="D1122" t="s">
        <v>168</v>
      </c>
      <c r="E1122" t="s">
        <v>169</v>
      </c>
      <c r="F1122" s="4" t="s">
        <v>172</v>
      </c>
      <c r="G1122">
        <v>0</v>
      </c>
      <c r="H1122" t="s">
        <v>163</v>
      </c>
      <c r="I1122">
        <v>636</v>
      </c>
      <c r="J1122">
        <v>25</v>
      </c>
      <c r="K1122" t="s">
        <v>93</v>
      </c>
      <c r="L1122" t="s">
        <v>131</v>
      </c>
      <c r="M1122">
        <v>0</v>
      </c>
      <c r="N1122">
        <v>11</v>
      </c>
      <c r="O1122">
        <v>0</v>
      </c>
      <c r="P1122">
        <v>0</v>
      </c>
      <c r="Q1122">
        <v>0</v>
      </c>
      <c r="R1122">
        <v>0</v>
      </c>
      <c r="S1122">
        <v>0</v>
      </c>
      <c r="T1122">
        <v>0</v>
      </c>
      <c r="U1122">
        <v>5</v>
      </c>
      <c r="V1122">
        <v>0</v>
      </c>
      <c r="W1122">
        <v>11</v>
      </c>
      <c r="X1122">
        <v>0</v>
      </c>
      <c r="Y1122">
        <v>0</v>
      </c>
      <c r="Z1122">
        <v>0</v>
      </c>
      <c r="AA1122">
        <v>0</v>
      </c>
      <c r="AB1122">
        <v>0</v>
      </c>
      <c r="AC1122">
        <v>0</v>
      </c>
      <c r="AD1122">
        <v>0</v>
      </c>
      <c r="AE1122">
        <v>0</v>
      </c>
      <c r="AF1122">
        <v>0</v>
      </c>
      <c r="AG1122">
        <v>0</v>
      </c>
      <c r="AH1122">
        <v>0</v>
      </c>
      <c r="AI1122">
        <v>0</v>
      </c>
      <c r="AJ1122">
        <v>35</v>
      </c>
      <c r="AK1122">
        <v>7</v>
      </c>
      <c r="AL1122">
        <v>26</v>
      </c>
      <c r="AM1122">
        <v>20</v>
      </c>
      <c r="AN1122">
        <v>41</v>
      </c>
      <c r="AO1122">
        <v>50</v>
      </c>
      <c r="AP1122">
        <v>34</v>
      </c>
      <c r="AQ1122">
        <v>106</v>
      </c>
      <c r="AR1122">
        <v>0</v>
      </c>
      <c r="AS1122">
        <v>0</v>
      </c>
      <c r="AT1122">
        <v>41</v>
      </c>
      <c r="AU1122">
        <v>20</v>
      </c>
      <c r="AV1122">
        <v>19</v>
      </c>
      <c r="AW1122">
        <v>19</v>
      </c>
      <c r="AX1122">
        <v>0</v>
      </c>
      <c r="AY1122">
        <v>77</v>
      </c>
      <c r="AZ1122">
        <v>20</v>
      </c>
      <c r="BA1122">
        <v>164</v>
      </c>
      <c r="BB1122">
        <v>0</v>
      </c>
      <c r="BC1122">
        <v>0</v>
      </c>
      <c r="BD1122">
        <v>19</v>
      </c>
      <c r="BE1122">
        <v>0</v>
      </c>
      <c r="BF1122">
        <v>25</v>
      </c>
      <c r="BG1122">
        <v>0</v>
      </c>
      <c r="BH1122">
        <v>0</v>
      </c>
      <c r="BI1122">
        <v>0</v>
      </c>
      <c r="BJ1122">
        <v>0</v>
      </c>
      <c r="BK1122">
        <v>0</v>
      </c>
      <c r="BL1122">
        <v>38</v>
      </c>
      <c r="BM1122">
        <v>159</v>
      </c>
      <c r="BN1122">
        <v>55</v>
      </c>
      <c r="BO1122">
        <v>5</v>
      </c>
      <c r="BP1122">
        <v>17</v>
      </c>
      <c r="BQ1122">
        <v>2</v>
      </c>
      <c r="BR1122">
        <v>0</v>
      </c>
      <c r="BS1122">
        <v>12</v>
      </c>
      <c r="BT1122">
        <v>1</v>
      </c>
      <c r="BU1122">
        <v>0</v>
      </c>
      <c r="BV1122">
        <v>0</v>
      </c>
      <c r="BW1122">
        <v>84</v>
      </c>
      <c r="BX1122">
        <v>0</v>
      </c>
      <c r="BY1122">
        <v>1123</v>
      </c>
    </row>
    <row r="1123" spans="1:77" hidden="1" x14ac:dyDescent="0.25">
      <c r="A1123" t="str">
        <f t="shared" si="34"/>
        <v>201451 Kereskedelmi és vendéglátó-ipari foglalkozásokI7 Technikum</v>
      </c>
      <c r="B1123" t="str">
        <f t="shared" si="35"/>
        <v>201451 Kereskedelmi és vendéglátó-ipari foglalkozásokI7 Technikum</v>
      </c>
      <c r="C1123">
        <v>4685</v>
      </c>
      <c r="D1123" t="s">
        <v>168</v>
      </c>
      <c r="E1123" t="s">
        <v>169</v>
      </c>
      <c r="F1123" s="4" t="s">
        <v>172</v>
      </c>
      <c r="G1123">
        <v>0</v>
      </c>
      <c r="H1123" t="s">
        <v>163</v>
      </c>
      <c r="I1123">
        <v>637</v>
      </c>
      <c r="J1123">
        <v>26</v>
      </c>
      <c r="K1123" t="s">
        <v>94</v>
      </c>
      <c r="L1123" t="s">
        <v>132</v>
      </c>
      <c r="M1123">
        <v>0</v>
      </c>
      <c r="N1123">
        <v>22</v>
      </c>
      <c r="O1123">
        <v>0</v>
      </c>
      <c r="P1123">
        <v>0</v>
      </c>
      <c r="Q1123">
        <v>12</v>
      </c>
      <c r="R1123">
        <v>0</v>
      </c>
      <c r="S1123">
        <v>0</v>
      </c>
      <c r="T1123">
        <v>0</v>
      </c>
      <c r="U1123">
        <v>0</v>
      </c>
      <c r="V1123">
        <v>0</v>
      </c>
      <c r="W1123">
        <v>5</v>
      </c>
      <c r="X1123">
        <v>0</v>
      </c>
      <c r="Y1123">
        <v>0</v>
      </c>
      <c r="Z1123">
        <v>17</v>
      </c>
      <c r="AA1123">
        <v>0</v>
      </c>
      <c r="AB1123">
        <v>12</v>
      </c>
      <c r="AC1123">
        <v>0</v>
      </c>
      <c r="AD1123">
        <v>0</v>
      </c>
      <c r="AE1123">
        <v>28</v>
      </c>
      <c r="AF1123">
        <v>0</v>
      </c>
      <c r="AG1123">
        <v>0</v>
      </c>
      <c r="AH1123">
        <v>32</v>
      </c>
      <c r="AI1123">
        <v>0</v>
      </c>
      <c r="AJ1123">
        <v>0</v>
      </c>
      <c r="AK1123">
        <v>0</v>
      </c>
      <c r="AL1123">
        <v>12</v>
      </c>
      <c r="AM1123">
        <v>18</v>
      </c>
      <c r="AN1123">
        <v>226</v>
      </c>
      <c r="AO1123">
        <v>522</v>
      </c>
      <c r="AP1123">
        <v>1558</v>
      </c>
      <c r="AQ1123">
        <v>49</v>
      </c>
      <c r="AR1123">
        <v>0</v>
      </c>
      <c r="AS1123">
        <v>0</v>
      </c>
      <c r="AT1123">
        <v>12</v>
      </c>
      <c r="AU1123">
        <v>6</v>
      </c>
      <c r="AV1123">
        <v>679</v>
      </c>
      <c r="AW1123">
        <v>0</v>
      </c>
      <c r="AX1123">
        <v>0</v>
      </c>
      <c r="AY1123">
        <v>0</v>
      </c>
      <c r="AZ1123">
        <v>0</v>
      </c>
      <c r="BA1123">
        <v>75</v>
      </c>
      <c r="BB1123">
        <v>0</v>
      </c>
      <c r="BC1123">
        <v>18</v>
      </c>
      <c r="BD1123">
        <v>19</v>
      </c>
      <c r="BE1123">
        <v>0</v>
      </c>
      <c r="BF1123">
        <v>40</v>
      </c>
      <c r="BG1123">
        <v>0</v>
      </c>
      <c r="BH1123">
        <v>1</v>
      </c>
      <c r="BI1123">
        <v>0</v>
      </c>
      <c r="BJ1123">
        <v>0</v>
      </c>
      <c r="BK1123">
        <v>110</v>
      </c>
      <c r="BL1123">
        <v>202</v>
      </c>
      <c r="BM1123">
        <v>6</v>
      </c>
      <c r="BN1123">
        <v>0</v>
      </c>
      <c r="BO1123">
        <v>19</v>
      </c>
      <c r="BP1123">
        <v>6</v>
      </c>
      <c r="BQ1123">
        <v>19</v>
      </c>
      <c r="BR1123">
        <v>5</v>
      </c>
      <c r="BS1123">
        <v>4</v>
      </c>
      <c r="BT1123">
        <v>0</v>
      </c>
      <c r="BU1123">
        <v>0</v>
      </c>
      <c r="BV1123">
        <v>0</v>
      </c>
      <c r="BW1123">
        <v>12</v>
      </c>
      <c r="BX1123">
        <v>0</v>
      </c>
      <c r="BY1123">
        <v>3746</v>
      </c>
    </row>
    <row r="1124" spans="1:77" hidden="1" x14ac:dyDescent="0.25">
      <c r="A1124" t="str">
        <f t="shared" si="34"/>
        <v>201452 Szolgáltatási foglalkozásokI7 Technikum</v>
      </c>
      <c r="B1124" t="str">
        <f t="shared" si="35"/>
        <v>201452 Szolgáltatási foglalkozásokI7 Technikum</v>
      </c>
      <c r="C1124">
        <v>4686</v>
      </c>
      <c r="D1124" t="s">
        <v>168</v>
      </c>
      <c r="E1124" t="s">
        <v>169</v>
      </c>
      <c r="F1124" s="4" t="s">
        <v>172</v>
      </c>
      <c r="G1124">
        <v>0</v>
      </c>
      <c r="H1124" t="s">
        <v>163</v>
      </c>
      <c r="I1124">
        <v>638</v>
      </c>
      <c r="J1124">
        <v>27</v>
      </c>
      <c r="K1124" t="s">
        <v>95</v>
      </c>
      <c r="L1124" t="s">
        <v>133</v>
      </c>
      <c r="M1124">
        <v>0</v>
      </c>
      <c r="N1124">
        <v>0</v>
      </c>
      <c r="O1124">
        <v>12</v>
      </c>
      <c r="P1124">
        <v>0</v>
      </c>
      <c r="Q1124">
        <v>12</v>
      </c>
      <c r="R1124">
        <v>0</v>
      </c>
      <c r="S1124">
        <v>0</v>
      </c>
      <c r="T1124">
        <v>0</v>
      </c>
      <c r="U1124">
        <v>0</v>
      </c>
      <c r="V1124">
        <v>49</v>
      </c>
      <c r="W1124">
        <v>28</v>
      </c>
      <c r="X1124">
        <v>0</v>
      </c>
      <c r="Y1124">
        <v>0</v>
      </c>
      <c r="Z1124">
        <v>0</v>
      </c>
      <c r="AA1124">
        <v>0</v>
      </c>
      <c r="AB1124">
        <v>0</v>
      </c>
      <c r="AC1124">
        <v>2</v>
      </c>
      <c r="AD1124">
        <v>0</v>
      </c>
      <c r="AE1124">
        <v>0</v>
      </c>
      <c r="AF1124">
        <v>0</v>
      </c>
      <c r="AG1124">
        <v>0</v>
      </c>
      <c r="AH1124">
        <v>0</v>
      </c>
      <c r="AI1124">
        <v>0</v>
      </c>
      <c r="AJ1124">
        <v>17</v>
      </c>
      <c r="AK1124">
        <v>126</v>
      </c>
      <c r="AL1124">
        <v>31</v>
      </c>
      <c r="AM1124">
        <v>50</v>
      </c>
      <c r="AN1124">
        <v>0</v>
      </c>
      <c r="AO1124">
        <v>12</v>
      </c>
      <c r="AP1124">
        <v>36</v>
      </c>
      <c r="AQ1124">
        <v>80</v>
      </c>
      <c r="AR1124">
        <v>0</v>
      </c>
      <c r="AS1124">
        <v>0</v>
      </c>
      <c r="AT1124">
        <v>0</v>
      </c>
      <c r="AU1124">
        <v>0</v>
      </c>
      <c r="AV1124">
        <v>0</v>
      </c>
      <c r="AW1124">
        <v>0</v>
      </c>
      <c r="AX1124">
        <v>14</v>
      </c>
      <c r="AY1124">
        <v>15</v>
      </c>
      <c r="AZ1124">
        <v>0</v>
      </c>
      <c r="BA1124">
        <v>91</v>
      </c>
      <c r="BB1124">
        <v>0</v>
      </c>
      <c r="BC1124">
        <v>0</v>
      </c>
      <c r="BD1124">
        <v>151</v>
      </c>
      <c r="BE1124">
        <v>0</v>
      </c>
      <c r="BF1124">
        <v>0</v>
      </c>
      <c r="BG1124">
        <v>0</v>
      </c>
      <c r="BH1124">
        <v>0</v>
      </c>
      <c r="BI1124">
        <v>0</v>
      </c>
      <c r="BJ1124">
        <v>1</v>
      </c>
      <c r="BK1124">
        <v>0</v>
      </c>
      <c r="BL1124">
        <v>6</v>
      </c>
      <c r="BM1124">
        <v>0</v>
      </c>
      <c r="BN1124">
        <v>232</v>
      </c>
      <c r="BO1124">
        <v>314</v>
      </c>
      <c r="BP1124">
        <v>65</v>
      </c>
      <c r="BQ1124">
        <v>15</v>
      </c>
      <c r="BR1124">
        <v>23</v>
      </c>
      <c r="BS1124">
        <v>15</v>
      </c>
      <c r="BT1124">
        <v>35</v>
      </c>
      <c r="BU1124">
        <v>0</v>
      </c>
      <c r="BV1124">
        <v>0</v>
      </c>
      <c r="BW1124">
        <v>18</v>
      </c>
      <c r="BX1124">
        <v>0</v>
      </c>
      <c r="BY1124">
        <v>1450</v>
      </c>
    </row>
    <row r="1125" spans="1:77" hidden="1" x14ac:dyDescent="0.25">
      <c r="A1125" t="str">
        <f t="shared" si="34"/>
        <v>201461 Mezőgazdasági foglalkozásokI7 Technikum</v>
      </c>
      <c r="B1125" t="str">
        <f t="shared" si="35"/>
        <v>201461 Mezőgazdasági foglalkozásokI7 Technikum</v>
      </c>
      <c r="C1125">
        <v>4687</v>
      </c>
      <c r="D1125" t="s">
        <v>168</v>
      </c>
      <c r="E1125" t="s">
        <v>169</v>
      </c>
      <c r="F1125" s="4" t="s">
        <v>172</v>
      </c>
      <c r="G1125">
        <v>0</v>
      </c>
      <c r="H1125" t="s">
        <v>163</v>
      </c>
      <c r="I1125">
        <v>639</v>
      </c>
      <c r="J1125">
        <v>28</v>
      </c>
      <c r="K1125" t="s">
        <v>96</v>
      </c>
      <c r="L1125" t="s">
        <v>97</v>
      </c>
      <c r="M1125">
        <v>135</v>
      </c>
      <c r="N1125">
        <v>0</v>
      </c>
      <c r="O1125">
        <v>0</v>
      </c>
      <c r="P1125">
        <v>0</v>
      </c>
      <c r="Q1125">
        <v>0</v>
      </c>
      <c r="R1125">
        <v>0</v>
      </c>
      <c r="S1125">
        <v>0</v>
      </c>
      <c r="T1125">
        <v>0</v>
      </c>
      <c r="U1125">
        <v>0</v>
      </c>
      <c r="V1125">
        <v>0</v>
      </c>
      <c r="W1125">
        <v>0</v>
      </c>
      <c r="X1125">
        <v>0</v>
      </c>
      <c r="Y1125">
        <v>0</v>
      </c>
      <c r="Z1125">
        <v>0</v>
      </c>
      <c r="AA1125">
        <v>0</v>
      </c>
      <c r="AB1125">
        <v>0</v>
      </c>
      <c r="AC1125">
        <v>0</v>
      </c>
      <c r="AD1125">
        <v>0</v>
      </c>
      <c r="AE1125">
        <v>0</v>
      </c>
      <c r="AF1125">
        <v>0</v>
      </c>
      <c r="AG1125">
        <v>0</v>
      </c>
      <c r="AH1125">
        <v>14</v>
      </c>
      <c r="AI1125">
        <v>0</v>
      </c>
      <c r="AJ1125">
        <v>0</v>
      </c>
      <c r="AK1125">
        <v>0</v>
      </c>
      <c r="AL1125">
        <v>0</v>
      </c>
      <c r="AM1125">
        <v>9</v>
      </c>
      <c r="AN1125">
        <v>0</v>
      </c>
      <c r="AO1125">
        <v>23</v>
      </c>
      <c r="AP1125">
        <v>0</v>
      </c>
      <c r="AQ1125">
        <v>0</v>
      </c>
      <c r="AR1125">
        <v>0</v>
      </c>
      <c r="AS1125">
        <v>0</v>
      </c>
      <c r="AT1125">
        <v>0</v>
      </c>
      <c r="AU1125">
        <v>0</v>
      </c>
      <c r="AV1125">
        <v>0</v>
      </c>
      <c r="AW1125">
        <v>0</v>
      </c>
      <c r="AX1125">
        <v>0</v>
      </c>
      <c r="AY1125">
        <v>0</v>
      </c>
      <c r="AZ1125">
        <v>0</v>
      </c>
      <c r="BA1125">
        <v>0</v>
      </c>
      <c r="BB1125">
        <v>0</v>
      </c>
      <c r="BC1125">
        <v>0</v>
      </c>
      <c r="BD1125">
        <v>2</v>
      </c>
      <c r="BE1125">
        <v>0</v>
      </c>
      <c r="BF1125">
        <v>0</v>
      </c>
      <c r="BG1125">
        <v>0</v>
      </c>
      <c r="BH1125">
        <v>4</v>
      </c>
      <c r="BI1125">
        <v>0</v>
      </c>
      <c r="BJ1125">
        <v>0</v>
      </c>
      <c r="BK1125">
        <v>0</v>
      </c>
      <c r="BL1125">
        <v>15</v>
      </c>
      <c r="BM1125">
        <v>0</v>
      </c>
      <c r="BN1125">
        <v>0</v>
      </c>
      <c r="BO1125">
        <v>64</v>
      </c>
      <c r="BP1125">
        <v>19</v>
      </c>
      <c r="BQ1125">
        <v>3</v>
      </c>
      <c r="BR1125">
        <v>0</v>
      </c>
      <c r="BS1125">
        <v>4</v>
      </c>
      <c r="BT1125">
        <v>9</v>
      </c>
      <c r="BU1125">
        <v>0</v>
      </c>
      <c r="BV1125">
        <v>0</v>
      </c>
      <c r="BW1125">
        <v>0</v>
      </c>
      <c r="BX1125">
        <v>0</v>
      </c>
      <c r="BY1125">
        <v>301</v>
      </c>
    </row>
    <row r="1126" spans="1:77" hidden="1" x14ac:dyDescent="0.25">
      <c r="A1126" t="str">
        <f t="shared" si="34"/>
        <v>201462 Erdőgazdálkodási, vadgazdálkodási és halászati foglalkozásokI7 Technikum</v>
      </c>
      <c r="B1126" t="str">
        <f t="shared" si="35"/>
        <v>201462 Erdőgazdálkodási, vadgazdálkodási és halászati foglalkozásokI7 Technikum</v>
      </c>
      <c r="C1126">
        <v>4688</v>
      </c>
      <c r="D1126" t="s">
        <v>168</v>
      </c>
      <c r="E1126" t="s">
        <v>169</v>
      </c>
      <c r="F1126" s="4" t="s">
        <v>172</v>
      </c>
      <c r="G1126">
        <v>0</v>
      </c>
      <c r="H1126" t="s">
        <v>163</v>
      </c>
      <c r="I1126">
        <v>640</v>
      </c>
      <c r="J1126">
        <v>29</v>
      </c>
      <c r="K1126" t="s">
        <v>98</v>
      </c>
      <c r="L1126" t="s">
        <v>134</v>
      </c>
      <c r="M1126">
        <v>0</v>
      </c>
      <c r="N1126">
        <v>71</v>
      </c>
      <c r="O1126">
        <v>31</v>
      </c>
      <c r="P1126">
        <v>0</v>
      </c>
      <c r="Q1126">
        <v>0</v>
      </c>
      <c r="R1126">
        <v>0</v>
      </c>
      <c r="S1126">
        <v>22</v>
      </c>
      <c r="T1126">
        <v>0</v>
      </c>
      <c r="U1126">
        <v>0</v>
      </c>
      <c r="V1126">
        <v>0</v>
      </c>
      <c r="W1126">
        <v>0</v>
      </c>
      <c r="X1126">
        <v>0</v>
      </c>
      <c r="Y1126">
        <v>0</v>
      </c>
      <c r="Z1126">
        <v>0</v>
      </c>
      <c r="AA1126">
        <v>0</v>
      </c>
      <c r="AB1126">
        <v>0</v>
      </c>
      <c r="AC1126">
        <v>0</v>
      </c>
      <c r="AD1126">
        <v>0</v>
      </c>
      <c r="AE1126">
        <v>0</v>
      </c>
      <c r="AF1126">
        <v>0</v>
      </c>
      <c r="AG1126">
        <v>0</v>
      </c>
      <c r="AH1126">
        <v>0</v>
      </c>
      <c r="AI1126">
        <v>0</v>
      </c>
      <c r="AJ1126">
        <v>0</v>
      </c>
      <c r="AK1126">
        <v>0</v>
      </c>
      <c r="AL1126">
        <v>0</v>
      </c>
      <c r="AM1126">
        <v>2</v>
      </c>
      <c r="AN1126">
        <v>8</v>
      </c>
      <c r="AO1126">
        <v>0</v>
      </c>
      <c r="AP1126">
        <v>0</v>
      </c>
      <c r="AQ1126">
        <v>0</v>
      </c>
      <c r="AR1126">
        <v>0</v>
      </c>
      <c r="AS1126">
        <v>0</v>
      </c>
      <c r="AT1126">
        <v>0</v>
      </c>
      <c r="AU1126">
        <v>0</v>
      </c>
      <c r="AV1126">
        <v>0</v>
      </c>
      <c r="AW1126">
        <v>0</v>
      </c>
      <c r="AX1126">
        <v>0</v>
      </c>
      <c r="AY1126">
        <v>0</v>
      </c>
      <c r="AZ1126">
        <v>0</v>
      </c>
      <c r="BA1126">
        <v>2</v>
      </c>
      <c r="BB1126">
        <v>0</v>
      </c>
      <c r="BC1126">
        <v>0</v>
      </c>
      <c r="BD1126">
        <v>0</v>
      </c>
      <c r="BE1126">
        <v>0</v>
      </c>
      <c r="BF1126">
        <v>0</v>
      </c>
      <c r="BG1126">
        <v>0</v>
      </c>
      <c r="BH1126">
        <v>2</v>
      </c>
      <c r="BI1126">
        <v>0</v>
      </c>
      <c r="BJ1126">
        <v>0</v>
      </c>
      <c r="BK1126">
        <v>0</v>
      </c>
      <c r="BL1126">
        <v>0</v>
      </c>
      <c r="BM1126">
        <v>0</v>
      </c>
      <c r="BN1126">
        <v>0</v>
      </c>
      <c r="BO1126">
        <v>14</v>
      </c>
      <c r="BP1126">
        <v>0</v>
      </c>
      <c r="BQ1126">
        <v>0</v>
      </c>
      <c r="BR1126">
        <v>0</v>
      </c>
      <c r="BS1126">
        <v>0</v>
      </c>
      <c r="BT1126">
        <v>0</v>
      </c>
      <c r="BU1126">
        <v>0</v>
      </c>
      <c r="BV1126">
        <v>0</v>
      </c>
      <c r="BW1126">
        <v>0</v>
      </c>
      <c r="BX1126">
        <v>0</v>
      </c>
      <c r="BY1126">
        <v>152</v>
      </c>
    </row>
    <row r="1127" spans="1:77" hidden="1" x14ac:dyDescent="0.25">
      <c r="A1127" t="str">
        <f t="shared" si="34"/>
        <v>201471 Élelmiszer-ipari foglalkozásokI7 Technikum</v>
      </c>
      <c r="B1127" t="str">
        <f t="shared" si="35"/>
        <v>201471 Élelmiszer-ipari foglalkozásokI7 Technikum</v>
      </c>
      <c r="C1127">
        <v>4689</v>
      </c>
      <c r="D1127" t="s">
        <v>168</v>
      </c>
      <c r="E1127" t="s">
        <v>169</v>
      </c>
      <c r="F1127" s="4" t="s">
        <v>172</v>
      </c>
      <c r="G1127">
        <v>0</v>
      </c>
      <c r="H1127" t="s">
        <v>163</v>
      </c>
      <c r="I1127">
        <v>641</v>
      </c>
      <c r="J1127">
        <v>30</v>
      </c>
      <c r="K1127" t="s">
        <v>99</v>
      </c>
      <c r="L1127" t="s">
        <v>135</v>
      </c>
      <c r="M1127">
        <v>12</v>
      </c>
      <c r="N1127">
        <v>0</v>
      </c>
      <c r="O1127">
        <v>0</v>
      </c>
      <c r="P1127">
        <v>0</v>
      </c>
      <c r="Q1127">
        <v>290</v>
      </c>
      <c r="R1127">
        <v>0</v>
      </c>
      <c r="S1127">
        <v>0</v>
      </c>
      <c r="T1127">
        <v>0</v>
      </c>
      <c r="U1127">
        <v>0</v>
      </c>
      <c r="V1127">
        <v>0</v>
      </c>
      <c r="W1127">
        <v>0</v>
      </c>
      <c r="X1127">
        <v>0</v>
      </c>
      <c r="Y1127">
        <v>0</v>
      </c>
      <c r="Z1127">
        <v>0</v>
      </c>
      <c r="AA1127">
        <v>0</v>
      </c>
      <c r="AB1127">
        <v>0</v>
      </c>
      <c r="AC1127">
        <v>0</v>
      </c>
      <c r="AD1127">
        <v>0</v>
      </c>
      <c r="AE1127">
        <v>0</v>
      </c>
      <c r="AF1127">
        <v>0</v>
      </c>
      <c r="AG1127">
        <v>0</v>
      </c>
      <c r="AH1127">
        <v>0</v>
      </c>
      <c r="AI1127">
        <v>0</v>
      </c>
      <c r="AJ1127">
        <v>0</v>
      </c>
      <c r="AK1127">
        <v>0</v>
      </c>
      <c r="AL1127">
        <v>0</v>
      </c>
      <c r="AM1127">
        <v>0</v>
      </c>
      <c r="AN1127">
        <v>0</v>
      </c>
      <c r="AO1127">
        <v>16</v>
      </c>
      <c r="AP1127">
        <v>0</v>
      </c>
      <c r="AQ1127">
        <v>0</v>
      </c>
      <c r="AR1127">
        <v>0</v>
      </c>
      <c r="AS1127">
        <v>0</v>
      </c>
      <c r="AT1127">
        <v>0</v>
      </c>
      <c r="AU1127">
        <v>0</v>
      </c>
      <c r="AV1127">
        <v>18</v>
      </c>
      <c r="AW1127">
        <v>0</v>
      </c>
      <c r="AX1127">
        <v>0</v>
      </c>
      <c r="AY1127">
        <v>0</v>
      </c>
      <c r="AZ1127">
        <v>0</v>
      </c>
      <c r="BA1127">
        <v>0</v>
      </c>
      <c r="BB1127">
        <v>0</v>
      </c>
      <c r="BC1127">
        <v>0</v>
      </c>
      <c r="BD1127">
        <v>0</v>
      </c>
      <c r="BE1127">
        <v>0</v>
      </c>
      <c r="BF1127">
        <v>0</v>
      </c>
      <c r="BG1127">
        <v>0</v>
      </c>
      <c r="BH1127">
        <v>0</v>
      </c>
      <c r="BI1127">
        <v>0</v>
      </c>
      <c r="BJ1127">
        <v>0</v>
      </c>
      <c r="BK1127">
        <v>0</v>
      </c>
      <c r="BL1127">
        <v>0</v>
      </c>
      <c r="BM1127">
        <v>0</v>
      </c>
      <c r="BN1127">
        <v>0</v>
      </c>
      <c r="BO1127">
        <v>5</v>
      </c>
      <c r="BP1127">
        <v>0</v>
      </c>
      <c r="BQ1127">
        <v>0</v>
      </c>
      <c r="BR1127">
        <v>0</v>
      </c>
      <c r="BS1127">
        <v>0</v>
      </c>
      <c r="BT1127">
        <v>0</v>
      </c>
      <c r="BU1127">
        <v>0</v>
      </c>
      <c r="BV1127">
        <v>0</v>
      </c>
      <c r="BW1127">
        <v>0</v>
      </c>
      <c r="BX1127">
        <v>0</v>
      </c>
      <c r="BY1127">
        <v>341</v>
      </c>
    </row>
    <row r="1128" spans="1:77" hidden="1" x14ac:dyDescent="0.25">
      <c r="A1128" t="str">
        <f t="shared" si="34"/>
        <v>201472 Könnyűipari foglalkozásokI7 Technikum</v>
      </c>
      <c r="B1128" t="str">
        <f t="shared" si="35"/>
        <v>201472 Könnyűipari foglalkozásokI7 Technikum</v>
      </c>
      <c r="C1128">
        <v>4690</v>
      </c>
      <c r="D1128" t="s">
        <v>168</v>
      </c>
      <c r="E1128" t="s">
        <v>169</v>
      </c>
      <c r="F1128" s="4" t="s">
        <v>172</v>
      </c>
      <c r="G1128">
        <v>0</v>
      </c>
      <c r="H1128" t="s">
        <v>163</v>
      </c>
      <c r="I1128">
        <v>642</v>
      </c>
      <c r="J1128">
        <v>31</v>
      </c>
      <c r="K1128" t="s">
        <v>100</v>
      </c>
      <c r="L1128" t="s">
        <v>136</v>
      </c>
      <c r="M1128">
        <v>0</v>
      </c>
      <c r="N1128">
        <v>0</v>
      </c>
      <c r="O1128">
        <v>0</v>
      </c>
      <c r="P1128">
        <v>0</v>
      </c>
      <c r="Q1128">
        <v>6</v>
      </c>
      <c r="R1128">
        <v>91</v>
      </c>
      <c r="S1128">
        <v>0</v>
      </c>
      <c r="T1128">
        <v>7</v>
      </c>
      <c r="U1128">
        <v>166</v>
      </c>
      <c r="V1128">
        <v>0</v>
      </c>
      <c r="W1128">
        <v>12</v>
      </c>
      <c r="X1128">
        <v>0</v>
      </c>
      <c r="Y1128">
        <v>6</v>
      </c>
      <c r="Z1128">
        <v>0</v>
      </c>
      <c r="AA1128">
        <v>0</v>
      </c>
      <c r="AB1128">
        <v>15</v>
      </c>
      <c r="AC1128">
        <v>0</v>
      </c>
      <c r="AD1128">
        <v>0</v>
      </c>
      <c r="AE1128">
        <v>0</v>
      </c>
      <c r="AF1128">
        <v>0</v>
      </c>
      <c r="AG1128">
        <v>20</v>
      </c>
      <c r="AH1128">
        <v>220</v>
      </c>
      <c r="AI1128">
        <v>0</v>
      </c>
      <c r="AJ1128">
        <v>0</v>
      </c>
      <c r="AK1128">
        <v>0</v>
      </c>
      <c r="AL1128">
        <v>0</v>
      </c>
      <c r="AM1128">
        <v>0</v>
      </c>
      <c r="AN1128">
        <v>0</v>
      </c>
      <c r="AO1128">
        <v>67</v>
      </c>
      <c r="AP1128">
        <v>2</v>
      </c>
      <c r="AQ1128">
        <v>0</v>
      </c>
      <c r="AR1128">
        <v>0</v>
      </c>
      <c r="AS1128">
        <v>0</v>
      </c>
      <c r="AT1128">
        <v>0</v>
      </c>
      <c r="AU1128">
        <v>0</v>
      </c>
      <c r="AV1128">
        <v>0</v>
      </c>
      <c r="AW1128">
        <v>39</v>
      </c>
      <c r="AX1128">
        <v>0</v>
      </c>
      <c r="AY1128">
        <v>0</v>
      </c>
      <c r="AZ1128">
        <v>0</v>
      </c>
      <c r="BA1128">
        <v>0</v>
      </c>
      <c r="BB1128">
        <v>0</v>
      </c>
      <c r="BC1128">
        <v>0</v>
      </c>
      <c r="BD1128">
        <v>0</v>
      </c>
      <c r="BE1128">
        <v>0</v>
      </c>
      <c r="BF1128">
        <v>0</v>
      </c>
      <c r="BG1128">
        <v>0</v>
      </c>
      <c r="BH1128">
        <v>0</v>
      </c>
      <c r="BI1128">
        <v>0</v>
      </c>
      <c r="BJ1128">
        <v>0</v>
      </c>
      <c r="BK1128">
        <v>0</v>
      </c>
      <c r="BL1128">
        <v>0</v>
      </c>
      <c r="BM1128">
        <v>0</v>
      </c>
      <c r="BN1128">
        <v>0</v>
      </c>
      <c r="BO1128">
        <v>9</v>
      </c>
      <c r="BP1128">
        <v>2</v>
      </c>
      <c r="BQ1128">
        <v>2</v>
      </c>
      <c r="BR1128">
        <v>1</v>
      </c>
      <c r="BS1128">
        <v>6</v>
      </c>
      <c r="BT1128">
        <v>0</v>
      </c>
      <c r="BU1128">
        <v>0</v>
      </c>
      <c r="BV1128">
        <v>114</v>
      </c>
      <c r="BW1128">
        <v>0</v>
      </c>
      <c r="BX1128">
        <v>0</v>
      </c>
      <c r="BY1128">
        <v>785</v>
      </c>
    </row>
    <row r="1129" spans="1:77" hidden="1" x14ac:dyDescent="0.25">
      <c r="A1129" t="str">
        <f t="shared" si="34"/>
        <v>201473 Fém- és villamosipari foglalkozásokI7 Technikum</v>
      </c>
      <c r="B1129" t="str">
        <f t="shared" si="35"/>
        <v>201473 Fém- és villamosipari foglalkozásokI7 Technikum</v>
      </c>
      <c r="C1129">
        <v>4691</v>
      </c>
      <c r="D1129" t="s">
        <v>168</v>
      </c>
      <c r="E1129" t="s">
        <v>169</v>
      </c>
      <c r="F1129" s="4" t="s">
        <v>172</v>
      </c>
      <c r="G1129">
        <v>0</v>
      </c>
      <c r="H1129" t="s">
        <v>163</v>
      </c>
      <c r="I1129">
        <v>643</v>
      </c>
      <c r="J1129">
        <v>32</v>
      </c>
      <c r="K1129" t="s">
        <v>101</v>
      </c>
      <c r="L1129" t="s">
        <v>137</v>
      </c>
      <c r="M1129">
        <v>103</v>
      </c>
      <c r="N1129">
        <v>18</v>
      </c>
      <c r="O1129">
        <v>0</v>
      </c>
      <c r="P1129">
        <v>15</v>
      </c>
      <c r="Q1129">
        <v>139</v>
      </c>
      <c r="R1129">
        <v>0</v>
      </c>
      <c r="S1129">
        <v>9</v>
      </c>
      <c r="T1129">
        <v>0</v>
      </c>
      <c r="U1129">
        <v>22</v>
      </c>
      <c r="V1129">
        <v>15</v>
      </c>
      <c r="W1129">
        <v>91</v>
      </c>
      <c r="X1129">
        <v>124</v>
      </c>
      <c r="Y1129">
        <v>193</v>
      </c>
      <c r="Z1129">
        <v>113</v>
      </c>
      <c r="AA1129">
        <v>158</v>
      </c>
      <c r="AB1129">
        <v>568</v>
      </c>
      <c r="AC1129">
        <v>610</v>
      </c>
      <c r="AD1129">
        <v>317</v>
      </c>
      <c r="AE1129">
        <v>367</v>
      </c>
      <c r="AF1129">
        <v>679</v>
      </c>
      <c r="AG1129">
        <v>38</v>
      </c>
      <c r="AH1129">
        <v>158</v>
      </c>
      <c r="AI1129">
        <v>184</v>
      </c>
      <c r="AJ1129">
        <v>205</v>
      </c>
      <c r="AK1129">
        <v>54</v>
      </c>
      <c r="AL1129">
        <v>54</v>
      </c>
      <c r="AM1129">
        <v>276</v>
      </c>
      <c r="AN1129">
        <v>881</v>
      </c>
      <c r="AO1129">
        <v>189</v>
      </c>
      <c r="AP1129">
        <v>133</v>
      </c>
      <c r="AQ1129">
        <v>437</v>
      </c>
      <c r="AR1129">
        <v>3</v>
      </c>
      <c r="AS1129">
        <v>29</v>
      </c>
      <c r="AT1129">
        <v>256</v>
      </c>
      <c r="AU1129">
        <v>0</v>
      </c>
      <c r="AV1129">
        <v>10</v>
      </c>
      <c r="AW1129">
        <v>8</v>
      </c>
      <c r="AX1129">
        <v>77</v>
      </c>
      <c r="AY1129">
        <v>394</v>
      </c>
      <c r="AZ1129">
        <v>137</v>
      </c>
      <c r="BA1129">
        <v>0</v>
      </c>
      <c r="BB1129">
        <v>0</v>
      </c>
      <c r="BC1129">
        <v>0</v>
      </c>
      <c r="BD1129">
        <v>134</v>
      </c>
      <c r="BE1129">
        <v>0</v>
      </c>
      <c r="BF1129">
        <v>26</v>
      </c>
      <c r="BG1129">
        <v>258</v>
      </c>
      <c r="BH1129">
        <v>1</v>
      </c>
      <c r="BI1129">
        <v>0</v>
      </c>
      <c r="BJ1129">
        <v>0</v>
      </c>
      <c r="BK1129">
        <v>0</v>
      </c>
      <c r="BL1129">
        <v>51</v>
      </c>
      <c r="BM1129">
        <v>0</v>
      </c>
      <c r="BN1129">
        <v>157</v>
      </c>
      <c r="BO1129">
        <v>73</v>
      </c>
      <c r="BP1129">
        <v>13</v>
      </c>
      <c r="BQ1129">
        <v>7</v>
      </c>
      <c r="BR1129">
        <v>4</v>
      </c>
      <c r="BS1129">
        <v>13</v>
      </c>
      <c r="BT1129">
        <v>3</v>
      </c>
      <c r="BU1129">
        <v>51</v>
      </c>
      <c r="BV1129">
        <v>112</v>
      </c>
      <c r="BW1129">
        <v>15</v>
      </c>
      <c r="BX1129">
        <v>0</v>
      </c>
      <c r="BY1129">
        <v>7982</v>
      </c>
    </row>
    <row r="1130" spans="1:77" hidden="1" x14ac:dyDescent="0.25">
      <c r="A1130" t="str">
        <f t="shared" si="34"/>
        <v>201474 Kézműipari foglalkozásokI7 Technikum</v>
      </c>
      <c r="B1130" t="str">
        <f t="shared" si="35"/>
        <v>201474 Kézműipari foglalkozásokI7 Technikum</v>
      </c>
      <c r="C1130">
        <v>4692</v>
      </c>
      <c r="D1130" t="s">
        <v>168</v>
      </c>
      <c r="E1130" t="s">
        <v>169</v>
      </c>
      <c r="F1130" s="4" t="s">
        <v>172</v>
      </c>
      <c r="G1130">
        <v>0</v>
      </c>
      <c r="H1130" t="s">
        <v>163</v>
      </c>
      <c r="I1130">
        <v>644</v>
      </c>
      <c r="J1130">
        <v>33</v>
      </c>
      <c r="K1130" t="s">
        <v>102</v>
      </c>
      <c r="L1130" t="s">
        <v>138</v>
      </c>
      <c r="M1130">
        <v>0</v>
      </c>
      <c r="N1130">
        <v>0</v>
      </c>
      <c r="O1130">
        <v>0</v>
      </c>
      <c r="P1130">
        <v>0</v>
      </c>
      <c r="Q1130">
        <v>0</v>
      </c>
      <c r="R1130">
        <v>0</v>
      </c>
      <c r="S1130">
        <v>0</v>
      </c>
      <c r="T1130">
        <v>0</v>
      </c>
      <c r="U1130">
        <v>0</v>
      </c>
      <c r="V1130">
        <v>0</v>
      </c>
      <c r="W1130">
        <v>0</v>
      </c>
      <c r="X1130">
        <v>0</v>
      </c>
      <c r="Y1130">
        <v>0</v>
      </c>
      <c r="Z1130">
        <v>40</v>
      </c>
      <c r="AA1130">
        <v>0</v>
      </c>
      <c r="AB1130">
        <v>0</v>
      </c>
      <c r="AC1130">
        <v>1</v>
      </c>
      <c r="AD1130">
        <v>16</v>
      </c>
      <c r="AE1130">
        <v>0</v>
      </c>
      <c r="AF1130">
        <v>8</v>
      </c>
      <c r="AG1130">
        <v>0</v>
      </c>
      <c r="AH1130">
        <v>0</v>
      </c>
      <c r="AI1130">
        <v>0</v>
      </c>
      <c r="AJ1130">
        <v>0</v>
      </c>
      <c r="AK1130">
        <v>0</v>
      </c>
      <c r="AL1130">
        <v>0</v>
      </c>
      <c r="AM1130">
        <v>0</v>
      </c>
      <c r="AN1130">
        <v>0</v>
      </c>
      <c r="AO1130">
        <v>11</v>
      </c>
      <c r="AP1130">
        <v>0</v>
      </c>
      <c r="AQ1130">
        <v>0</v>
      </c>
      <c r="AR1130">
        <v>0</v>
      </c>
      <c r="AS1130">
        <v>0</v>
      </c>
      <c r="AT1130">
        <v>0</v>
      </c>
      <c r="AU1130">
        <v>0</v>
      </c>
      <c r="AV1130">
        <v>0</v>
      </c>
      <c r="AW1130">
        <v>0</v>
      </c>
      <c r="AX1130">
        <v>0</v>
      </c>
      <c r="AY1130">
        <v>0</v>
      </c>
      <c r="AZ1130">
        <v>0</v>
      </c>
      <c r="BA1130">
        <v>0</v>
      </c>
      <c r="BB1130">
        <v>0</v>
      </c>
      <c r="BC1130">
        <v>0</v>
      </c>
      <c r="BD1130">
        <v>0</v>
      </c>
      <c r="BE1130">
        <v>0</v>
      </c>
      <c r="BF1130">
        <v>0</v>
      </c>
      <c r="BG1130">
        <v>0</v>
      </c>
      <c r="BH1130">
        <v>0</v>
      </c>
      <c r="BI1130">
        <v>0</v>
      </c>
      <c r="BJ1130">
        <v>0</v>
      </c>
      <c r="BK1130">
        <v>12</v>
      </c>
      <c r="BL1130">
        <v>0</v>
      </c>
      <c r="BM1130">
        <v>0</v>
      </c>
      <c r="BN1130">
        <v>0</v>
      </c>
      <c r="BO1130">
        <v>8</v>
      </c>
      <c r="BP1130">
        <v>1</v>
      </c>
      <c r="BQ1130">
        <v>0</v>
      </c>
      <c r="BR1130">
        <v>0</v>
      </c>
      <c r="BS1130">
        <v>0</v>
      </c>
      <c r="BT1130">
        <v>0</v>
      </c>
      <c r="BU1130">
        <v>0</v>
      </c>
      <c r="BV1130">
        <v>65</v>
      </c>
      <c r="BW1130">
        <v>0</v>
      </c>
      <c r="BX1130">
        <v>0</v>
      </c>
      <c r="BY1130">
        <v>162</v>
      </c>
    </row>
    <row r="1131" spans="1:77" hidden="1" x14ac:dyDescent="0.25">
      <c r="A1131" t="str">
        <f t="shared" si="34"/>
        <v>201475 Építőipari foglalkozásokI7 Technikum</v>
      </c>
      <c r="B1131" t="str">
        <f t="shared" si="35"/>
        <v>201475 Építőipari foglalkozásokI7 Technikum</v>
      </c>
      <c r="C1131">
        <v>4693</v>
      </c>
      <c r="D1131" t="s">
        <v>168</v>
      </c>
      <c r="E1131" t="s">
        <v>169</v>
      </c>
      <c r="F1131" s="4" t="s">
        <v>172</v>
      </c>
      <c r="G1131">
        <v>0</v>
      </c>
      <c r="H1131" t="s">
        <v>163</v>
      </c>
      <c r="I1131">
        <v>645</v>
      </c>
      <c r="J1131">
        <v>34</v>
      </c>
      <c r="K1131" t="s">
        <v>103</v>
      </c>
      <c r="L1131" t="s">
        <v>139</v>
      </c>
      <c r="M1131">
        <v>0</v>
      </c>
      <c r="N1131">
        <v>0</v>
      </c>
      <c r="O1131">
        <v>0</v>
      </c>
      <c r="P1131">
        <v>0</v>
      </c>
      <c r="Q1131">
        <v>83</v>
      </c>
      <c r="R1131">
        <v>0</v>
      </c>
      <c r="S1131">
        <v>0</v>
      </c>
      <c r="T1131">
        <v>0</v>
      </c>
      <c r="U1131">
        <v>0</v>
      </c>
      <c r="V1131">
        <v>0</v>
      </c>
      <c r="W1131">
        <v>31</v>
      </c>
      <c r="X1131">
        <v>17</v>
      </c>
      <c r="Y1131">
        <v>0</v>
      </c>
      <c r="Z1131">
        <v>20</v>
      </c>
      <c r="AA1131">
        <v>17</v>
      </c>
      <c r="AB1131">
        <v>0</v>
      </c>
      <c r="AC1131">
        <v>0</v>
      </c>
      <c r="AD1131">
        <v>96</v>
      </c>
      <c r="AE1131">
        <v>32</v>
      </c>
      <c r="AF1131">
        <v>1</v>
      </c>
      <c r="AG1131">
        <v>0</v>
      </c>
      <c r="AH1131">
        <v>27</v>
      </c>
      <c r="AI1131">
        <v>1</v>
      </c>
      <c r="AJ1131">
        <v>161</v>
      </c>
      <c r="AK1131">
        <v>52</v>
      </c>
      <c r="AL1131">
        <v>0</v>
      </c>
      <c r="AM1131">
        <v>642</v>
      </c>
      <c r="AN1131">
        <v>27</v>
      </c>
      <c r="AO1131">
        <v>26</v>
      </c>
      <c r="AP1131">
        <v>48</v>
      </c>
      <c r="AQ1131">
        <v>48</v>
      </c>
      <c r="AR1131">
        <v>0</v>
      </c>
      <c r="AS1131">
        <v>0</v>
      </c>
      <c r="AT1131">
        <v>42</v>
      </c>
      <c r="AU1131">
        <v>0</v>
      </c>
      <c r="AV1131">
        <v>0</v>
      </c>
      <c r="AW1131">
        <v>0</v>
      </c>
      <c r="AX1131">
        <v>0</v>
      </c>
      <c r="AY1131">
        <v>19</v>
      </c>
      <c r="AZ1131">
        <v>6</v>
      </c>
      <c r="BA1131">
        <v>0</v>
      </c>
      <c r="BB1131">
        <v>0</v>
      </c>
      <c r="BC1131">
        <v>80</v>
      </c>
      <c r="BD1131">
        <v>39</v>
      </c>
      <c r="BE1131">
        <v>0</v>
      </c>
      <c r="BF1131">
        <v>0</v>
      </c>
      <c r="BG1131">
        <v>12</v>
      </c>
      <c r="BH1131">
        <v>1</v>
      </c>
      <c r="BI1131">
        <v>0</v>
      </c>
      <c r="BJ1131">
        <v>0</v>
      </c>
      <c r="BK1131">
        <v>0</v>
      </c>
      <c r="BL1131">
        <v>0</v>
      </c>
      <c r="BM1131">
        <v>0</v>
      </c>
      <c r="BN1131">
        <v>56</v>
      </c>
      <c r="BO1131">
        <v>49</v>
      </c>
      <c r="BP1131">
        <v>19</v>
      </c>
      <c r="BQ1131">
        <v>18</v>
      </c>
      <c r="BR1131">
        <v>3</v>
      </c>
      <c r="BS1131">
        <v>6</v>
      </c>
      <c r="BT1131">
        <v>0</v>
      </c>
      <c r="BU1131">
        <v>0</v>
      </c>
      <c r="BV1131">
        <v>0</v>
      </c>
      <c r="BW1131">
        <v>23</v>
      </c>
      <c r="BX1131">
        <v>0</v>
      </c>
      <c r="BY1131">
        <v>1702</v>
      </c>
    </row>
    <row r="1132" spans="1:77" hidden="1" x14ac:dyDescent="0.25">
      <c r="A1132" t="str">
        <f t="shared" si="34"/>
        <v>201479 Egyéb ipari és építőipari foglalkozásokI7 Technikum</v>
      </c>
      <c r="B1132" t="str">
        <f t="shared" si="35"/>
        <v>201479 Egyéb ipari és építőipari foglalkozásokI7 Technikum</v>
      </c>
      <c r="C1132">
        <v>4694</v>
      </c>
      <c r="D1132" t="s">
        <v>168</v>
      </c>
      <c r="E1132" t="s">
        <v>169</v>
      </c>
      <c r="F1132" s="4" t="s">
        <v>172</v>
      </c>
      <c r="G1132">
        <v>0</v>
      </c>
      <c r="H1132" t="s">
        <v>163</v>
      </c>
      <c r="I1132">
        <v>646</v>
      </c>
      <c r="J1132">
        <v>35</v>
      </c>
      <c r="K1132" t="s">
        <v>140</v>
      </c>
      <c r="L1132" t="s">
        <v>141</v>
      </c>
      <c r="M1132">
        <v>0</v>
      </c>
      <c r="N1132">
        <v>0</v>
      </c>
      <c r="O1132">
        <v>0</v>
      </c>
      <c r="P1132">
        <v>20</v>
      </c>
      <c r="Q1132">
        <v>46</v>
      </c>
      <c r="R1132">
        <v>1</v>
      </c>
      <c r="S1132">
        <v>0</v>
      </c>
      <c r="T1132">
        <v>0</v>
      </c>
      <c r="U1132">
        <v>0</v>
      </c>
      <c r="V1132">
        <v>0</v>
      </c>
      <c r="W1132">
        <v>9</v>
      </c>
      <c r="X1132">
        <v>348</v>
      </c>
      <c r="Y1132">
        <v>29</v>
      </c>
      <c r="Z1132">
        <v>210</v>
      </c>
      <c r="AA1132">
        <v>61</v>
      </c>
      <c r="AB1132">
        <v>0</v>
      </c>
      <c r="AC1132">
        <v>2</v>
      </c>
      <c r="AD1132">
        <v>60</v>
      </c>
      <c r="AE1132">
        <v>73</v>
      </c>
      <c r="AF1132">
        <v>42</v>
      </c>
      <c r="AG1132">
        <v>0</v>
      </c>
      <c r="AH1132">
        <v>0</v>
      </c>
      <c r="AI1132">
        <v>0</v>
      </c>
      <c r="AJ1132">
        <v>26</v>
      </c>
      <c r="AK1132">
        <v>19</v>
      </c>
      <c r="AL1132">
        <v>20</v>
      </c>
      <c r="AM1132">
        <v>0</v>
      </c>
      <c r="AN1132">
        <v>0</v>
      </c>
      <c r="AO1132">
        <v>183</v>
      </c>
      <c r="AP1132">
        <v>0</v>
      </c>
      <c r="AQ1132">
        <v>0</v>
      </c>
      <c r="AR1132">
        <v>0</v>
      </c>
      <c r="AS1132">
        <v>0</v>
      </c>
      <c r="AT1132">
        <v>0</v>
      </c>
      <c r="AU1132">
        <v>0</v>
      </c>
      <c r="AV1132">
        <v>42</v>
      </c>
      <c r="AW1132">
        <v>0</v>
      </c>
      <c r="AX1132">
        <v>0</v>
      </c>
      <c r="AY1132">
        <v>0</v>
      </c>
      <c r="AZ1132">
        <v>0</v>
      </c>
      <c r="BA1132">
        <v>0</v>
      </c>
      <c r="BB1132">
        <v>0</v>
      </c>
      <c r="BC1132">
        <v>0</v>
      </c>
      <c r="BD1132">
        <v>0</v>
      </c>
      <c r="BE1132">
        <v>0</v>
      </c>
      <c r="BF1132">
        <v>0</v>
      </c>
      <c r="BG1132">
        <v>0</v>
      </c>
      <c r="BH1132">
        <v>0</v>
      </c>
      <c r="BI1132">
        <v>0</v>
      </c>
      <c r="BJ1132">
        <v>0</v>
      </c>
      <c r="BK1132">
        <v>0</v>
      </c>
      <c r="BL1132">
        <v>0</v>
      </c>
      <c r="BM1132">
        <v>0</v>
      </c>
      <c r="BN1132">
        <v>170</v>
      </c>
      <c r="BO1132">
        <v>42</v>
      </c>
      <c r="BP1132">
        <v>0</v>
      </c>
      <c r="BQ1132">
        <v>0</v>
      </c>
      <c r="BR1132">
        <v>0</v>
      </c>
      <c r="BS1132">
        <v>3</v>
      </c>
      <c r="BT1132">
        <v>0</v>
      </c>
      <c r="BU1132">
        <v>0</v>
      </c>
      <c r="BV1132">
        <v>0</v>
      </c>
      <c r="BW1132">
        <v>0</v>
      </c>
      <c r="BX1132">
        <v>0</v>
      </c>
      <c r="BY1132">
        <v>1406</v>
      </c>
    </row>
    <row r="1133" spans="1:77" hidden="1" x14ac:dyDescent="0.25">
      <c r="A1133" t="str">
        <f t="shared" si="34"/>
        <v>201481 Feldolgozóipari gépek kezelőiI7 Technikum</v>
      </c>
      <c r="B1133" t="str">
        <f t="shared" si="35"/>
        <v>201481 Feldolgozóipari gépek kezelőiI7 Technikum</v>
      </c>
      <c r="C1133">
        <v>4695</v>
      </c>
      <c r="D1133" t="s">
        <v>168</v>
      </c>
      <c r="E1133" t="s">
        <v>169</v>
      </c>
      <c r="F1133" s="4" t="s">
        <v>172</v>
      </c>
      <c r="G1133">
        <v>0</v>
      </c>
      <c r="H1133" t="s">
        <v>163</v>
      </c>
      <c r="I1133">
        <v>647</v>
      </c>
      <c r="J1133">
        <v>36</v>
      </c>
      <c r="K1133" t="s">
        <v>104</v>
      </c>
      <c r="L1133" t="s">
        <v>105</v>
      </c>
      <c r="M1133">
        <v>54</v>
      </c>
      <c r="N1133">
        <v>20</v>
      </c>
      <c r="O1133">
        <v>0</v>
      </c>
      <c r="P1133">
        <v>0</v>
      </c>
      <c r="Q1133">
        <v>277</v>
      </c>
      <c r="R1133">
        <v>42</v>
      </c>
      <c r="S1133">
        <v>47</v>
      </c>
      <c r="T1133">
        <v>55</v>
      </c>
      <c r="U1133">
        <v>0</v>
      </c>
      <c r="V1133">
        <v>292</v>
      </c>
      <c r="W1133">
        <v>432</v>
      </c>
      <c r="X1133">
        <v>395</v>
      </c>
      <c r="Y1133">
        <v>271</v>
      </c>
      <c r="Z1133">
        <v>92</v>
      </c>
      <c r="AA1133">
        <v>386</v>
      </c>
      <c r="AB1133">
        <v>310</v>
      </c>
      <c r="AC1133">
        <v>127</v>
      </c>
      <c r="AD1133">
        <v>162</v>
      </c>
      <c r="AE1133">
        <v>52</v>
      </c>
      <c r="AF1133">
        <v>103</v>
      </c>
      <c r="AG1133">
        <v>34</v>
      </c>
      <c r="AH1133">
        <v>6</v>
      </c>
      <c r="AI1133">
        <v>0</v>
      </c>
      <c r="AJ1133">
        <v>24</v>
      </c>
      <c r="AK1133">
        <v>0</v>
      </c>
      <c r="AL1133">
        <v>0</v>
      </c>
      <c r="AM1133">
        <v>35</v>
      </c>
      <c r="AN1133">
        <v>0</v>
      </c>
      <c r="AO1133">
        <v>52</v>
      </c>
      <c r="AP1133">
        <v>0</v>
      </c>
      <c r="AQ1133">
        <v>0</v>
      </c>
      <c r="AR1133">
        <v>0</v>
      </c>
      <c r="AS1133">
        <v>0</v>
      </c>
      <c r="AT1133">
        <v>76</v>
      </c>
      <c r="AU1133">
        <v>9</v>
      </c>
      <c r="AV1133">
        <v>0</v>
      </c>
      <c r="AW1133">
        <v>0</v>
      </c>
      <c r="AX1133">
        <v>0</v>
      </c>
      <c r="AY1133">
        <v>0</v>
      </c>
      <c r="AZ1133">
        <v>0</v>
      </c>
      <c r="BA1133">
        <v>0</v>
      </c>
      <c r="BB1133">
        <v>0</v>
      </c>
      <c r="BC1133">
        <v>0</v>
      </c>
      <c r="BD1133">
        <v>20</v>
      </c>
      <c r="BE1133">
        <v>0</v>
      </c>
      <c r="BF1133">
        <v>15</v>
      </c>
      <c r="BG1133">
        <v>0</v>
      </c>
      <c r="BH1133">
        <v>0</v>
      </c>
      <c r="BI1133">
        <v>0</v>
      </c>
      <c r="BJ1133">
        <v>0</v>
      </c>
      <c r="BK1133">
        <v>0</v>
      </c>
      <c r="BL1133">
        <v>61</v>
      </c>
      <c r="BM1133">
        <v>0</v>
      </c>
      <c r="BN1133">
        <v>15</v>
      </c>
      <c r="BO1133">
        <v>1</v>
      </c>
      <c r="BP1133">
        <v>1</v>
      </c>
      <c r="BQ1133">
        <v>0</v>
      </c>
      <c r="BR1133">
        <v>0</v>
      </c>
      <c r="BS1133">
        <v>0</v>
      </c>
      <c r="BT1133">
        <v>0</v>
      </c>
      <c r="BU1133">
        <v>0</v>
      </c>
      <c r="BV1133">
        <v>0</v>
      </c>
      <c r="BW1133">
        <v>0</v>
      </c>
      <c r="BX1133">
        <v>0</v>
      </c>
      <c r="BY1133">
        <v>3466</v>
      </c>
    </row>
    <row r="1134" spans="1:77" hidden="1" x14ac:dyDescent="0.25">
      <c r="A1134" t="str">
        <f t="shared" si="34"/>
        <v>201482 ÖsszeszerelőkI7 Technikum</v>
      </c>
      <c r="B1134" t="str">
        <f t="shared" si="35"/>
        <v>201482 ÖsszeszerelőkI7 Technikum</v>
      </c>
      <c r="C1134">
        <v>4696</v>
      </c>
      <c r="D1134" t="s">
        <v>168</v>
      </c>
      <c r="E1134" t="s">
        <v>169</v>
      </c>
      <c r="F1134" s="4" t="s">
        <v>172</v>
      </c>
      <c r="G1134">
        <v>0</v>
      </c>
      <c r="H1134" t="s">
        <v>163</v>
      </c>
      <c r="I1134">
        <v>648</v>
      </c>
      <c r="J1134">
        <v>37</v>
      </c>
      <c r="K1134" t="s">
        <v>106</v>
      </c>
      <c r="L1134" t="s">
        <v>142</v>
      </c>
      <c r="M1134">
        <v>0</v>
      </c>
      <c r="N1134">
        <v>0</v>
      </c>
      <c r="O1134">
        <v>0</v>
      </c>
      <c r="P1134">
        <v>0</v>
      </c>
      <c r="Q1134">
        <v>0</v>
      </c>
      <c r="R1134">
        <v>0</v>
      </c>
      <c r="S1134">
        <v>0</v>
      </c>
      <c r="T1134">
        <v>0</v>
      </c>
      <c r="U1134">
        <v>0</v>
      </c>
      <c r="V1134">
        <v>0</v>
      </c>
      <c r="W1134">
        <v>0</v>
      </c>
      <c r="X1134">
        <v>0</v>
      </c>
      <c r="Y1134">
        <v>46</v>
      </c>
      <c r="Z1134">
        <v>0</v>
      </c>
      <c r="AA1134">
        <v>0</v>
      </c>
      <c r="AB1134">
        <v>0</v>
      </c>
      <c r="AC1134">
        <v>273</v>
      </c>
      <c r="AD1134">
        <v>146</v>
      </c>
      <c r="AE1134">
        <v>58</v>
      </c>
      <c r="AF1134">
        <v>538</v>
      </c>
      <c r="AG1134">
        <v>0</v>
      </c>
      <c r="AH1134">
        <v>35</v>
      </c>
      <c r="AI1134">
        <v>0</v>
      </c>
      <c r="AJ1134">
        <v>0</v>
      </c>
      <c r="AK1134">
        <v>0</v>
      </c>
      <c r="AL1134">
        <v>0</v>
      </c>
      <c r="AM1134">
        <v>0</v>
      </c>
      <c r="AN1134">
        <v>0</v>
      </c>
      <c r="AO1134">
        <v>0</v>
      </c>
      <c r="AP1134">
        <v>0</v>
      </c>
      <c r="AQ1134">
        <v>0</v>
      </c>
      <c r="AR1134">
        <v>0</v>
      </c>
      <c r="AS1134">
        <v>0</v>
      </c>
      <c r="AT1134">
        <v>0</v>
      </c>
      <c r="AU1134">
        <v>0</v>
      </c>
      <c r="AV1134">
        <v>0</v>
      </c>
      <c r="AW1134">
        <v>0</v>
      </c>
      <c r="AX1134">
        <v>0</v>
      </c>
      <c r="AY1134">
        <v>0</v>
      </c>
      <c r="AZ1134">
        <v>0</v>
      </c>
      <c r="BA1134">
        <v>0</v>
      </c>
      <c r="BB1134">
        <v>0</v>
      </c>
      <c r="BC1134">
        <v>0</v>
      </c>
      <c r="BD1134">
        <v>0</v>
      </c>
      <c r="BE1134">
        <v>0</v>
      </c>
      <c r="BF1134">
        <v>0</v>
      </c>
      <c r="BG1134">
        <v>0</v>
      </c>
      <c r="BH1134">
        <v>0</v>
      </c>
      <c r="BI1134">
        <v>0</v>
      </c>
      <c r="BJ1134">
        <v>0</v>
      </c>
      <c r="BK1134">
        <v>0</v>
      </c>
      <c r="BL1134">
        <v>68</v>
      </c>
      <c r="BM1134">
        <v>0</v>
      </c>
      <c r="BN1134">
        <v>0</v>
      </c>
      <c r="BO1134">
        <v>0</v>
      </c>
      <c r="BP1134">
        <v>0</v>
      </c>
      <c r="BQ1134">
        <v>0</v>
      </c>
      <c r="BR1134">
        <v>0</v>
      </c>
      <c r="BS1134">
        <v>0</v>
      </c>
      <c r="BT1134">
        <v>0</v>
      </c>
      <c r="BU1134">
        <v>0</v>
      </c>
      <c r="BV1134">
        <v>0</v>
      </c>
      <c r="BW1134">
        <v>0</v>
      </c>
      <c r="BX1134">
        <v>0</v>
      </c>
      <c r="BY1134">
        <v>1164</v>
      </c>
    </row>
    <row r="1135" spans="1:77" hidden="1" x14ac:dyDescent="0.25">
      <c r="A1135" t="str">
        <f t="shared" si="34"/>
        <v>201483 Helyhez kötött gépek kezelőiI7 Technikum</v>
      </c>
      <c r="B1135" t="str">
        <f t="shared" si="35"/>
        <v>201483 Helyhez kötött gépek kezelőiI7 Technikum</v>
      </c>
      <c r="C1135">
        <v>4697</v>
      </c>
      <c r="D1135" t="s">
        <v>168</v>
      </c>
      <c r="E1135" t="s">
        <v>169</v>
      </c>
      <c r="F1135" s="4" t="s">
        <v>172</v>
      </c>
      <c r="G1135">
        <v>0</v>
      </c>
      <c r="H1135" t="s">
        <v>163</v>
      </c>
      <c r="I1135">
        <v>649</v>
      </c>
      <c r="J1135">
        <v>38</v>
      </c>
      <c r="K1135" t="s">
        <v>107</v>
      </c>
      <c r="L1135" t="s">
        <v>143</v>
      </c>
      <c r="M1135">
        <v>0</v>
      </c>
      <c r="N1135">
        <v>0</v>
      </c>
      <c r="O1135">
        <v>0</v>
      </c>
      <c r="P1135">
        <v>18</v>
      </c>
      <c r="Q1135">
        <v>88</v>
      </c>
      <c r="R1135">
        <v>0</v>
      </c>
      <c r="S1135">
        <v>0</v>
      </c>
      <c r="T1135">
        <v>16</v>
      </c>
      <c r="U1135">
        <v>14</v>
      </c>
      <c r="V1135">
        <v>198</v>
      </c>
      <c r="W1135">
        <v>16</v>
      </c>
      <c r="X1135">
        <v>0</v>
      </c>
      <c r="Y1135">
        <v>0</v>
      </c>
      <c r="Z1135">
        <v>26</v>
      </c>
      <c r="AA1135">
        <v>81</v>
      </c>
      <c r="AB1135">
        <v>0</v>
      </c>
      <c r="AC1135">
        <v>40</v>
      </c>
      <c r="AD1135">
        <v>0</v>
      </c>
      <c r="AE1135">
        <v>0</v>
      </c>
      <c r="AF1135">
        <v>18</v>
      </c>
      <c r="AG1135">
        <v>0</v>
      </c>
      <c r="AH1135">
        <v>10</v>
      </c>
      <c r="AI1135">
        <v>0</v>
      </c>
      <c r="AJ1135">
        <v>383</v>
      </c>
      <c r="AK1135">
        <v>191</v>
      </c>
      <c r="AL1135">
        <v>23</v>
      </c>
      <c r="AM1135">
        <v>119</v>
      </c>
      <c r="AN1135">
        <v>0</v>
      </c>
      <c r="AO1135">
        <v>0</v>
      </c>
      <c r="AP1135">
        <v>0</v>
      </c>
      <c r="AQ1135">
        <v>26</v>
      </c>
      <c r="AR1135">
        <v>7</v>
      </c>
      <c r="AS1135">
        <v>0</v>
      </c>
      <c r="AT1135">
        <v>52</v>
      </c>
      <c r="AU1135">
        <v>0</v>
      </c>
      <c r="AV1135">
        <v>0</v>
      </c>
      <c r="AW1135">
        <v>0</v>
      </c>
      <c r="AX1135">
        <v>0</v>
      </c>
      <c r="AY1135">
        <v>0</v>
      </c>
      <c r="AZ1135">
        <v>0</v>
      </c>
      <c r="BA1135">
        <v>0</v>
      </c>
      <c r="BB1135">
        <v>0</v>
      </c>
      <c r="BC1135">
        <v>0</v>
      </c>
      <c r="BD1135">
        <v>13</v>
      </c>
      <c r="BE1135">
        <v>0</v>
      </c>
      <c r="BF1135">
        <v>0</v>
      </c>
      <c r="BG1135">
        <v>0</v>
      </c>
      <c r="BH1135">
        <v>2</v>
      </c>
      <c r="BI1135">
        <v>0</v>
      </c>
      <c r="BJ1135">
        <v>0</v>
      </c>
      <c r="BK1135">
        <v>0</v>
      </c>
      <c r="BL1135">
        <v>28</v>
      </c>
      <c r="BM1135">
        <v>0</v>
      </c>
      <c r="BN1135">
        <v>15</v>
      </c>
      <c r="BO1135">
        <v>50</v>
      </c>
      <c r="BP1135">
        <v>10</v>
      </c>
      <c r="BQ1135">
        <v>3</v>
      </c>
      <c r="BR1135">
        <v>4</v>
      </c>
      <c r="BS1135">
        <v>4</v>
      </c>
      <c r="BT1135">
        <v>2</v>
      </c>
      <c r="BU1135">
        <v>0</v>
      </c>
      <c r="BV1135">
        <v>0</v>
      </c>
      <c r="BW1135">
        <v>17</v>
      </c>
      <c r="BX1135">
        <v>0</v>
      </c>
      <c r="BY1135">
        <v>1474</v>
      </c>
    </row>
    <row r="1136" spans="1:77" hidden="1" x14ac:dyDescent="0.25">
      <c r="A1136" t="str">
        <f t="shared" si="34"/>
        <v>201484 Járművezetők és mobil gépek kezelőiI7 Technikum</v>
      </c>
      <c r="B1136" t="str">
        <f t="shared" si="35"/>
        <v>201484 Járművezetők és mobil gépek kezelőiI7 Technikum</v>
      </c>
      <c r="C1136">
        <v>4698</v>
      </c>
      <c r="D1136" t="s">
        <v>168</v>
      </c>
      <c r="E1136" t="s">
        <v>169</v>
      </c>
      <c r="F1136" s="4" t="s">
        <v>172</v>
      </c>
      <c r="G1136">
        <v>0</v>
      </c>
      <c r="H1136" t="s">
        <v>163</v>
      </c>
      <c r="I1136">
        <v>650</v>
      </c>
      <c r="J1136">
        <v>39</v>
      </c>
      <c r="K1136" t="s">
        <v>144</v>
      </c>
      <c r="L1136" t="s">
        <v>145</v>
      </c>
      <c r="M1136">
        <v>269</v>
      </c>
      <c r="N1136">
        <v>23</v>
      </c>
      <c r="O1136">
        <v>0</v>
      </c>
      <c r="P1136">
        <v>20</v>
      </c>
      <c r="Q1136">
        <v>93</v>
      </c>
      <c r="R1136">
        <v>0</v>
      </c>
      <c r="S1136">
        <v>0</v>
      </c>
      <c r="T1136">
        <v>7</v>
      </c>
      <c r="U1136">
        <v>0</v>
      </c>
      <c r="V1136">
        <v>39</v>
      </c>
      <c r="W1136">
        <v>19</v>
      </c>
      <c r="X1136">
        <v>18</v>
      </c>
      <c r="Y1136">
        <v>7</v>
      </c>
      <c r="Z1136">
        <v>26</v>
      </c>
      <c r="AA1136">
        <v>0</v>
      </c>
      <c r="AB1136">
        <v>41</v>
      </c>
      <c r="AC1136">
        <v>0</v>
      </c>
      <c r="AD1136">
        <v>15</v>
      </c>
      <c r="AE1136">
        <v>0</v>
      </c>
      <c r="AF1136">
        <v>0</v>
      </c>
      <c r="AG1136">
        <v>0</v>
      </c>
      <c r="AH1136">
        <v>7</v>
      </c>
      <c r="AI1136">
        <v>0</v>
      </c>
      <c r="AJ1136">
        <v>18</v>
      </c>
      <c r="AK1136">
        <v>0</v>
      </c>
      <c r="AL1136">
        <v>4</v>
      </c>
      <c r="AM1136">
        <v>123</v>
      </c>
      <c r="AN1136">
        <v>0</v>
      </c>
      <c r="AO1136">
        <v>182</v>
      </c>
      <c r="AP1136">
        <v>53</v>
      </c>
      <c r="AQ1136">
        <v>1111</v>
      </c>
      <c r="AR1136">
        <v>34</v>
      </c>
      <c r="AS1136">
        <v>0</v>
      </c>
      <c r="AT1136">
        <v>670</v>
      </c>
      <c r="AU1136">
        <v>44</v>
      </c>
      <c r="AV1136">
        <v>1</v>
      </c>
      <c r="AW1136">
        <v>0</v>
      </c>
      <c r="AX1136">
        <v>0</v>
      </c>
      <c r="AY1136">
        <v>0</v>
      </c>
      <c r="AZ1136">
        <v>0</v>
      </c>
      <c r="BA1136">
        <v>219</v>
      </c>
      <c r="BB1136">
        <v>0</v>
      </c>
      <c r="BC1136">
        <v>0</v>
      </c>
      <c r="BD1136">
        <v>68</v>
      </c>
      <c r="BE1136">
        <v>0</v>
      </c>
      <c r="BF1136">
        <v>11</v>
      </c>
      <c r="BG1136">
        <v>0</v>
      </c>
      <c r="BH1136">
        <v>1</v>
      </c>
      <c r="BI1136">
        <v>0</v>
      </c>
      <c r="BJ1136">
        <v>0</v>
      </c>
      <c r="BK1136">
        <v>30</v>
      </c>
      <c r="BL1136">
        <v>18</v>
      </c>
      <c r="BM1136">
        <v>13</v>
      </c>
      <c r="BN1136">
        <v>10</v>
      </c>
      <c r="BO1136">
        <v>73</v>
      </c>
      <c r="BP1136">
        <v>10</v>
      </c>
      <c r="BQ1136">
        <v>32</v>
      </c>
      <c r="BR1136">
        <v>20</v>
      </c>
      <c r="BS1136">
        <v>3</v>
      </c>
      <c r="BT1136">
        <v>0</v>
      </c>
      <c r="BU1136">
        <v>0</v>
      </c>
      <c r="BV1136">
        <v>0</v>
      </c>
      <c r="BW1136">
        <v>0</v>
      </c>
      <c r="BX1136">
        <v>0</v>
      </c>
      <c r="BY1136">
        <v>3332</v>
      </c>
    </row>
    <row r="1137" spans="1:77" hidden="1" x14ac:dyDescent="0.25">
      <c r="A1137" t="str">
        <f t="shared" si="34"/>
        <v>201491 Takarítók és hasonló jellegű egyszerű foglalkozásokI7 Technikum</v>
      </c>
      <c r="B1137" t="str">
        <f t="shared" si="35"/>
        <v>201491 Takarítók és hasonló jellegű egyszerű foglalkozásokI7 Technikum</v>
      </c>
      <c r="C1137">
        <v>4699</v>
      </c>
      <c r="D1137" t="s">
        <v>168</v>
      </c>
      <c r="E1137" t="s">
        <v>169</v>
      </c>
      <c r="F1137" s="4" t="s">
        <v>172</v>
      </c>
      <c r="G1137">
        <v>0</v>
      </c>
      <c r="H1137" t="s">
        <v>163</v>
      </c>
      <c r="I1137">
        <v>651</v>
      </c>
      <c r="J1137">
        <v>40</v>
      </c>
      <c r="K1137" t="s">
        <v>108</v>
      </c>
      <c r="L1137" t="s">
        <v>146</v>
      </c>
      <c r="M1137">
        <v>18</v>
      </c>
      <c r="N1137">
        <v>7</v>
      </c>
      <c r="O1137">
        <v>0</v>
      </c>
      <c r="P1137">
        <v>0</v>
      </c>
      <c r="Q1137">
        <v>0</v>
      </c>
      <c r="R1137">
        <v>0</v>
      </c>
      <c r="S1137">
        <v>0</v>
      </c>
      <c r="T1137">
        <v>0</v>
      </c>
      <c r="U1137">
        <v>0</v>
      </c>
      <c r="V1137">
        <v>0</v>
      </c>
      <c r="W1137">
        <v>28</v>
      </c>
      <c r="X1137">
        <v>0</v>
      </c>
      <c r="Y1137">
        <v>0</v>
      </c>
      <c r="Z1137">
        <v>18</v>
      </c>
      <c r="AA1137">
        <v>0</v>
      </c>
      <c r="AB1137">
        <v>19</v>
      </c>
      <c r="AC1137">
        <v>0</v>
      </c>
      <c r="AD1137">
        <v>0</v>
      </c>
      <c r="AE1137">
        <v>0</v>
      </c>
      <c r="AF1137">
        <v>1</v>
      </c>
      <c r="AG1137">
        <v>0</v>
      </c>
      <c r="AH1137">
        <v>0</v>
      </c>
      <c r="AI1137">
        <v>0</v>
      </c>
      <c r="AJ1137">
        <v>0</v>
      </c>
      <c r="AK1137">
        <v>0</v>
      </c>
      <c r="AL1137">
        <v>25</v>
      </c>
      <c r="AM1137">
        <v>120</v>
      </c>
      <c r="AN1137">
        <v>7</v>
      </c>
      <c r="AO1137">
        <v>7</v>
      </c>
      <c r="AP1137">
        <v>110</v>
      </c>
      <c r="AQ1137">
        <v>19</v>
      </c>
      <c r="AR1137">
        <v>0</v>
      </c>
      <c r="AS1137">
        <v>0</v>
      </c>
      <c r="AT1137">
        <v>0</v>
      </c>
      <c r="AU1137">
        <v>0</v>
      </c>
      <c r="AV1137">
        <v>35</v>
      </c>
      <c r="AW1137">
        <v>0</v>
      </c>
      <c r="AX1137">
        <v>0</v>
      </c>
      <c r="AY1137">
        <v>0</v>
      </c>
      <c r="AZ1137">
        <v>12</v>
      </c>
      <c r="BA1137">
        <v>0</v>
      </c>
      <c r="BB1137">
        <v>0</v>
      </c>
      <c r="BC1137">
        <v>0</v>
      </c>
      <c r="BD1137">
        <v>0</v>
      </c>
      <c r="BE1137">
        <v>0</v>
      </c>
      <c r="BF1137">
        <v>11</v>
      </c>
      <c r="BG1137">
        <v>0</v>
      </c>
      <c r="BH1137">
        <v>5</v>
      </c>
      <c r="BI1137">
        <v>0</v>
      </c>
      <c r="BJ1137">
        <v>14</v>
      </c>
      <c r="BK1137">
        <v>12</v>
      </c>
      <c r="BL1137">
        <v>23</v>
      </c>
      <c r="BM1137">
        <v>0</v>
      </c>
      <c r="BN1137">
        <v>45</v>
      </c>
      <c r="BO1137">
        <v>86</v>
      </c>
      <c r="BP1137">
        <v>20</v>
      </c>
      <c r="BQ1137">
        <v>4</v>
      </c>
      <c r="BR1137">
        <v>9</v>
      </c>
      <c r="BS1137">
        <v>6</v>
      </c>
      <c r="BT1137">
        <v>1</v>
      </c>
      <c r="BU1137">
        <v>3</v>
      </c>
      <c r="BV1137">
        <v>0</v>
      </c>
      <c r="BW1137">
        <v>75</v>
      </c>
      <c r="BX1137">
        <v>0</v>
      </c>
      <c r="BY1137">
        <v>740</v>
      </c>
    </row>
    <row r="1138" spans="1:77" hidden="1" x14ac:dyDescent="0.25">
      <c r="A1138" t="str">
        <f t="shared" si="34"/>
        <v>201492 Egyszerű szolgáltatási, szállítási és hasonló foglalkozásokI7 Technikum</v>
      </c>
      <c r="B1138" t="str">
        <f t="shared" si="35"/>
        <v>201492 Egyszerű szolgáltatási, szállítási és hasonló foglalkozásokI7 Technikum</v>
      </c>
      <c r="C1138">
        <v>4700</v>
      </c>
      <c r="D1138" t="s">
        <v>168</v>
      </c>
      <c r="E1138" t="s">
        <v>169</v>
      </c>
      <c r="F1138" s="4" t="s">
        <v>172</v>
      </c>
      <c r="G1138">
        <v>0</v>
      </c>
      <c r="H1138" t="s">
        <v>163</v>
      </c>
      <c r="I1138">
        <v>652</v>
      </c>
      <c r="J1138">
        <v>41</v>
      </c>
      <c r="K1138" t="s">
        <v>109</v>
      </c>
      <c r="L1138" t="s">
        <v>147</v>
      </c>
      <c r="M1138">
        <v>22</v>
      </c>
      <c r="N1138">
        <v>18</v>
      </c>
      <c r="O1138">
        <v>0</v>
      </c>
      <c r="P1138">
        <v>25</v>
      </c>
      <c r="Q1138">
        <v>154</v>
      </c>
      <c r="R1138">
        <v>0</v>
      </c>
      <c r="S1138">
        <v>59</v>
      </c>
      <c r="T1138">
        <v>0</v>
      </c>
      <c r="U1138">
        <v>40</v>
      </c>
      <c r="V1138">
        <v>0</v>
      </c>
      <c r="W1138">
        <v>165</v>
      </c>
      <c r="X1138">
        <v>0</v>
      </c>
      <c r="Y1138">
        <v>86</v>
      </c>
      <c r="Z1138">
        <v>0</v>
      </c>
      <c r="AA1138">
        <v>0</v>
      </c>
      <c r="AB1138">
        <v>20</v>
      </c>
      <c r="AC1138">
        <v>49</v>
      </c>
      <c r="AD1138">
        <v>26</v>
      </c>
      <c r="AE1138">
        <v>44</v>
      </c>
      <c r="AF1138">
        <v>24</v>
      </c>
      <c r="AG1138">
        <v>0</v>
      </c>
      <c r="AH1138">
        <v>50</v>
      </c>
      <c r="AI1138">
        <v>18</v>
      </c>
      <c r="AJ1138">
        <v>0</v>
      </c>
      <c r="AK1138">
        <v>46</v>
      </c>
      <c r="AL1138">
        <v>3</v>
      </c>
      <c r="AM1138">
        <v>19</v>
      </c>
      <c r="AN1138">
        <v>102</v>
      </c>
      <c r="AO1138">
        <v>211</v>
      </c>
      <c r="AP1138">
        <v>209</v>
      </c>
      <c r="AQ1138">
        <v>18</v>
      </c>
      <c r="AR1138">
        <v>0</v>
      </c>
      <c r="AS1138">
        <v>0</v>
      </c>
      <c r="AT1138">
        <v>32</v>
      </c>
      <c r="AU1138">
        <v>6</v>
      </c>
      <c r="AV1138">
        <v>135</v>
      </c>
      <c r="AW1138">
        <v>0</v>
      </c>
      <c r="AX1138">
        <v>0</v>
      </c>
      <c r="AY1138">
        <v>0</v>
      </c>
      <c r="AZ1138">
        <v>0</v>
      </c>
      <c r="BA1138">
        <v>0</v>
      </c>
      <c r="BB1138">
        <v>0</v>
      </c>
      <c r="BC1138">
        <v>19</v>
      </c>
      <c r="BD1138">
        <v>64</v>
      </c>
      <c r="BE1138">
        <v>0</v>
      </c>
      <c r="BF1138">
        <v>1</v>
      </c>
      <c r="BG1138">
        <v>8</v>
      </c>
      <c r="BH1138">
        <v>4</v>
      </c>
      <c r="BI1138">
        <v>0</v>
      </c>
      <c r="BJ1138">
        <v>0</v>
      </c>
      <c r="BK1138">
        <v>0</v>
      </c>
      <c r="BL1138">
        <v>62</v>
      </c>
      <c r="BM1138">
        <v>1</v>
      </c>
      <c r="BN1138">
        <v>139</v>
      </c>
      <c r="BO1138">
        <v>329</v>
      </c>
      <c r="BP1138">
        <v>41</v>
      </c>
      <c r="BQ1138">
        <v>11</v>
      </c>
      <c r="BR1138">
        <v>13</v>
      </c>
      <c r="BS1138">
        <v>17</v>
      </c>
      <c r="BT1138">
        <v>9</v>
      </c>
      <c r="BU1138">
        <v>0</v>
      </c>
      <c r="BV1138">
        <v>33</v>
      </c>
      <c r="BW1138">
        <v>0</v>
      </c>
      <c r="BX1138">
        <v>0</v>
      </c>
      <c r="BY1138">
        <v>2332</v>
      </c>
    </row>
    <row r="1139" spans="1:77" hidden="1" x14ac:dyDescent="0.25">
      <c r="A1139" t="str">
        <f t="shared" si="34"/>
        <v>201493 Egyszerű ipari, építőipari, mezőgazdasági foglalkozásokI7 Technikum</v>
      </c>
      <c r="B1139" t="str">
        <f t="shared" si="35"/>
        <v>201493 Egyszerű ipari, építőipari, mezőgazdasági foglalkozásokI7 Technikum</v>
      </c>
      <c r="C1139">
        <v>4701</v>
      </c>
      <c r="D1139" t="s">
        <v>168</v>
      </c>
      <c r="E1139" t="s">
        <v>169</v>
      </c>
      <c r="F1139" s="4" t="s">
        <v>172</v>
      </c>
      <c r="G1139">
        <v>0</v>
      </c>
      <c r="H1139" t="s">
        <v>163</v>
      </c>
      <c r="I1139">
        <v>653</v>
      </c>
      <c r="J1139">
        <v>42</v>
      </c>
      <c r="K1139" t="s">
        <v>148</v>
      </c>
      <c r="L1139" t="s">
        <v>149</v>
      </c>
      <c r="M1139">
        <v>138</v>
      </c>
      <c r="N1139">
        <v>63</v>
      </c>
      <c r="O1139">
        <v>30</v>
      </c>
      <c r="P1139">
        <v>7</v>
      </c>
      <c r="Q1139">
        <v>39</v>
      </c>
      <c r="R1139">
        <v>13</v>
      </c>
      <c r="S1139">
        <v>0</v>
      </c>
      <c r="T1139">
        <v>7</v>
      </c>
      <c r="U1139">
        <v>13</v>
      </c>
      <c r="V1139">
        <v>0</v>
      </c>
      <c r="W1139">
        <v>0</v>
      </c>
      <c r="X1139">
        <v>0</v>
      </c>
      <c r="Y1139">
        <v>27</v>
      </c>
      <c r="Z1139">
        <v>6</v>
      </c>
      <c r="AA1139">
        <v>0</v>
      </c>
      <c r="AB1139">
        <v>77</v>
      </c>
      <c r="AC1139">
        <v>39</v>
      </c>
      <c r="AD1139">
        <v>13</v>
      </c>
      <c r="AE1139">
        <v>27</v>
      </c>
      <c r="AF1139">
        <v>60</v>
      </c>
      <c r="AG1139">
        <v>0</v>
      </c>
      <c r="AH1139">
        <v>41</v>
      </c>
      <c r="AI1139">
        <v>6</v>
      </c>
      <c r="AJ1139">
        <v>0</v>
      </c>
      <c r="AK1139">
        <v>0</v>
      </c>
      <c r="AL1139">
        <v>0</v>
      </c>
      <c r="AM1139">
        <v>156</v>
      </c>
      <c r="AN1139">
        <v>0</v>
      </c>
      <c r="AO1139">
        <v>88</v>
      </c>
      <c r="AP1139">
        <v>0</v>
      </c>
      <c r="AQ1139">
        <v>0</v>
      </c>
      <c r="AR1139">
        <v>0</v>
      </c>
      <c r="AS1139">
        <v>0</v>
      </c>
      <c r="AT1139">
        <v>16</v>
      </c>
      <c r="AU1139">
        <v>0</v>
      </c>
      <c r="AV1139">
        <v>1</v>
      </c>
      <c r="AW1139">
        <v>0</v>
      </c>
      <c r="AX1139">
        <v>0</v>
      </c>
      <c r="AY1139">
        <v>0</v>
      </c>
      <c r="AZ1139">
        <v>0</v>
      </c>
      <c r="BA1139">
        <v>146</v>
      </c>
      <c r="BB1139">
        <v>0</v>
      </c>
      <c r="BC1139">
        <v>0</v>
      </c>
      <c r="BD1139">
        <v>0</v>
      </c>
      <c r="BE1139">
        <v>0</v>
      </c>
      <c r="BF1139">
        <v>0</v>
      </c>
      <c r="BG1139">
        <v>0</v>
      </c>
      <c r="BH1139">
        <v>0</v>
      </c>
      <c r="BI1139">
        <v>0</v>
      </c>
      <c r="BJ1139">
        <v>0</v>
      </c>
      <c r="BK1139">
        <v>0</v>
      </c>
      <c r="BL1139">
        <v>120</v>
      </c>
      <c r="BM1139">
        <v>0</v>
      </c>
      <c r="BN1139">
        <v>24</v>
      </c>
      <c r="BO1139">
        <v>116</v>
      </c>
      <c r="BP1139">
        <v>4</v>
      </c>
      <c r="BQ1139">
        <v>0</v>
      </c>
      <c r="BR1139">
        <v>26</v>
      </c>
      <c r="BS1139">
        <v>0</v>
      </c>
      <c r="BT1139">
        <v>1</v>
      </c>
      <c r="BU1139">
        <v>0</v>
      </c>
      <c r="BV1139">
        <v>0</v>
      </c>
      <c r="BW1139">
        <v>11</v>
      </c>
      <c r="BX1139">
        <v>0</v>
      </c>
      <c r="BY1139">
        <v>1315</v>
      </c>
    </row>
    <row r="1140" spans="1:77" hidden="1" x14ac:dyDescent="0.25">
      <c r="A1140" t="str">
        <f t="shared" si="34"/>
        <v>201401 Fegyveres szervek felsőfokú képesítést igénylő foglalkozásaiI8 Főiskola</v>
      </c>
      <c r="B1140" t="str">
        <f t="shared" si="35"/>
        <v>201401 Fegyveres szervek felsőfokú képesítést igénylő foglalkozásaiI8 Főiskola</v>
      </c>
      <c r="C1140">
        <v>5333</v>
      </c>
      <c r="D1140" t="s">
        <v>168</v>
      </c>
      <c r="E1140" t="s">
        <v>169</v>
      </c>
      <c r="F1140" s="4" t="s">
        <v>172</v>
      </c>
      <c r="G1140">
        <v>0</v>
      </c>
      <c r="H1140" t="s">
        <v>164</v>
      </c>
      <c r="I1140">
        <v>612</v>
      </c>
      <c r="J1140">
        <v>1</v>
      </c>
      <c r="K1140" t="s">
        <v>65</v>
      </c>
      <c r="L1140" t="s">
        <v>66</v>
      </c>
      <c r="M1140">
        <v>0</v>
      </c>
      <c r="N1140">
        <v>0</v>
      </c>
      <c r="O1140">
        <v>0</v>
      </c>
      <c r="P1140">
        <v>0</v>
      </c>
      <c r="Q1140">
        <v>0</v>
      </c>
      <c r="R1140">
        <v>0</v>
      </c>
      <c r="S1140">
        <v>0</v>
      </c>
      <c r="T1140">
        <v>0</v>
      </c>
      <c r="U1140">
        <v>0</v>
      </c>
      <c r="V1140">
        <v>0</v>
      </c>
      <c r="W1140">
        <v>0</v>
      </c>
      <c r="X1140">
        <v>0</v>
      </c>
      <c r="Y1140">
        <v>0</v>
      </c>
      <c r="Z1140">
        <v>0</v>
      </c>
      <c r="AA1140">
        <v>0</v>
      </c>
      <c r="AB1140">
        <v>0</v>
      </c>
      <c r="AC1140">
        <v>0</v>
      </c>
      <c r="AD1140">
        <v>0</v>
      </c>
      <c r="AE1140">
        <v>0</v>
      </c>
      <c r="AF1140">
        <v>0</v>
      </c>
      <c r="AG1140">
        <v>0</v>
      </c>
      <c r="AH1140">
        <v>0</v>
      </c>
      <c r="AI1140">
        <v>0</v>
      </c>
      <c r="AJ1140">
        <v>0</v>
      </c>
      <c r="AK1140">
        <v>0</v>
      </c>
      <c r="AL1140">
        <v>0</v>
      </c>
      <c r="AM1140">
        <v>0</v>
      </c>
      <c r="AN1140">
        <v>0</v>
      </c>
      <c r="AO1140">
        <v>0</v>
      </c>
      <c r="AP1140">
        <v>0</v>
      </c>
      <c r="AQ1140">
        <v>0</v>
      </c>
      <c r="AR1140">
        <v>0</v>
      </c>
      <c r="AS1140">
        <v>0</v>
      </c>
      <c r="AT1140">
        <v>0</v>
      </c>
      <c r="AU1140">
        <v>0</v>
      </c>
      <c r="AV1140">
        <v>0</v>
      </c>
      <c r="AW1140">
        <v>0</v>
      </c>
      <c r="AX1140">
        <v>0</v>
      </c>
      <c r="AY1140">
        <v>0</v>
      </c>
      <c r="AZ1140">
        <v>0</v>
      </c>
      <c r="BA1140">
        <v>0</v>
      </c>
      <c r="BB1140">
        <v>0</v>
      </c>
      <c r="BC1140">
        <v>0</v>
      </c>
      <c r="BD1140">
        <v>0</v>
      </c>
      <c r="BE1140">
        <v>0</v>
      </c>
      <c r="BF1140">
        <v>0</v>
      </c>
      <c r="BG1140">
        <v>0</v>
      </c>
      <c r="BH1140">
        <v>0</v>
      </c>
      <c r="BI1140">
        <v>0</v>
      </c>
      <c r="BJ1140">
        <v>0</v>
      </c>
      <c r="BK1140">
        <v>0</v>
      </c>
      <c r="BL1140">
        <v>0</v>
      </c>
      <c r="BM1140">
        <v>0</v>
      </c>
      <c r="BN1140">
        <v>0</v>
      </c>
      <c r="BO1140">
        <v>10633</v>
      </c>
      <c r="BP1140">
        <v>72</v>
      </c>
      <c r="BQ1140">
        <v>0</v>
      </c>
      <c r="BR1140">
        <v>0</v>
      </c>
      <c r="BS1140">
        <v>0</v>
      </c>
      <c r="BT1140">
        <v>0</v>
      </c>
      <c r="BU1140">
        <v>0</v>
      </c>
      <c r="BV1140">
        <v>0</v>
      </c>
      <c r="BW1140">
        <v>0</v>
      </c>
      <c r="BX1140">
        <v>0</v>
      </c>
      <c r="BY1140">
        <v>10705</v>
      </c>
    </row>
    <row r="1141" spans="1:77" hidden="1" x14ac:dyDescent="0.25">
      <c r="A1141" t="str">
        <f t="shared" si="34"/>
        <v>201402 Fegyveres szervek középfokú képesítést igénylő foglalkozásaiI8 Főiskola</v>
      </c>
      <c r="B1141" t="str">
        <f t="shared" si="35"/>
        <v>201402 Fegyveres szervek középfokú képesítést igénylő foglalkozásaiI8 Főiskola</v>
      </c>
      <c r="C1141">
        <v>5334</v>
      </c>
      <c r="D1141" t="s">
        <v>168</v>
      </c>
      <c r="E1141" t="s">
        <v>169</v>
      </c>
      <c r="F1141" s="4" t="s">
        <v>172</v>
      </c>
      <c r="G1141">
        <v>0</v>
      </c>
      <c r="H1141" t="s">
        <v>164</v>
      </c>
      <c r="I1141">
        <v>613</v>
      </c>
      <c r="J1141">
        <v>2</v>
      </c>
      <c r="K1141" t="s">
        <v>67</v>
      </c>
      <c r="L1141" t="s">
        <v>68</v>
      </c>
      <c r="M1141">
        <v>0</v>
      </c>
      <c r="N1141">
        <v>0</v>
      </c>
      <c r="O1141">
        <v>0</v>
      </c>
      <c r="P1141">
        <v>0</v>
      </c>
      <c r="Q1141">
        <v>0</v>
      </c>
      <c r="R1141">
        <v>0</v>
      </c>
      <c r="S1141">
        <v>0</v>
      </c>
      <c r="T1141">
        <v>0</v>
      </c>
      <c r="U1141">
        <v>0</v>
      </c>
      <c r="V1141">
        <v>0</v>
      </c>
      <c r="W1141">
        <v>0</v>
      </c>
      <c r="X1141">
        <v>0</v>
      </c>
      <c r="Y1141">
        <v>0</v>
      </c>
      <c r="Z1141">
        <v>0</v>
      </c>
      <c r="AA1141">
        <v>0</v>
      </c>
      <c r="AB1141">
        <v>0</v>
      </c>
      <c r="AC1141">
        <v>0</v>
      </c>
      <c r="AD1141">
        <v>0</v>
      </c>
      <c r="AE1141">
        <v>0</v>
      </c>
      <c r="AF1141">
        <v>0</v>
      </c>
      <c r="AG1141">
        <v>0</v>
      </c>
      <c r="AH1141">
        <v>0</v>
      </c>
      <c r="AI1141">
        <v>0</v>
      </c>
      <c r="AJ1141">
        <v>0</v>
      </c>
      <c r="AK1141">
        <v>0</v>
      </c>
      <c r="AL1141">
        <v>0</v>
      </c>
      <c r="AM1141">
        <v>0</v>
      </c>
      <c r="AN1141">
        <v>0</v>
      </c>
      <c r="AO1141">
        <v>0</v>
      </c>
      <c r="AP1141">
        <v>0</v>
      </c>
      <c r="AQ1141">
        <v>0</v>
      </c>
      <c r="AR1141">
        <v>0</v>
      </c>
      <c r="AS1141">
        <v>0</v>
      </c>
      <c r="AT1141">
        <v>0</v>
      </c>
      <c r="AU1141">
        <v>0</v>
      </c>
      <c r="AV1141">
        <v>0</v>
      </c>
      <c r="AW1141">
        <v>0</v>
      </c>
      <c r="AX1141">
        <v>0</v>
      </c>
      <c r="AY1141">
        <v>0</v>
      </c>
      <c r="AZ1141">
        <v>0</v>
      </c>
      <c r="BA1141">
        <v>0</v>
      </c>
      <c r="BB1141">
        <v>0</v>
      </c>
      <c r="BC1141">
        <v>0</v>
      </c>
      <c r="BD1141">
        <v>0</v>
      </c>
      <c r="BE1141">
        <v>0</v>
      </c>
      <c r="BF1141">
        <v>0</v>
      </c>
      <c r="BG1141">
        <v>0</v>
      </c>
      <c r="BH1141">
        <v>0</v>
      </c>
      <c r="BI1141">
        <v>0</v>
      </c>
      <c r="BJ1141">
        <v>0</v>
      </c>
      <c r="BK1141">
        <v>0</v>
      </c>
      <c r="BL1141">
        <v>0</v>
      </c>
      <c r="BM1141">
        <v>0</v>
      </c>
      <c r="BN1141">
        <v>0</v>
      </c>
      <c r="BO1141">
        <v>431</v>
      </c>
      <c r="BP1141">
        <v>0</v>
      </c>
      <c r="BQ1141">
        <v>0</v>
      </c>
      <c r="BR1141">
        <v>0</v>
      </c>
      <c r="BS1141">
        <v>0</v>
      </c>
      <c r="BT1141">
        <v>0</v>
      </c>
      <c r="BU1141">
        <v>0</v>
      </c>
      <c r="BV1141">
        <v>0</v>
      </c>
      <c r="BW1141">
        <v>0</v>
      </c>
      <c r="BX1141">
        <v>0</v>
      </c>
      <c r="BY1141">
        <v>431</v>
      </c>
    </row>
    <row r="1142" spans="1:77" hidden="1" x14ac:dyDescent="0.25">
      <c r="A1142" t="str">
        <f t="shared" si="34"/>
        <v>201403 Fegyveres szervek középfokú képesítést nem igénylő foglalkozásaiI8 Főiskola</v>
      </c>
      <c r="B1142" t="str">
        <f t="shared" si="35"/>
        <v>201403 Fegyveres szervek középfokú képesítést nem igénylő foglalkozásaiI8 Főiskola</v>
      </c>
      <c r="C1142">
        <v>5335</v>
      </c>
      <c r="D1142" t="s">
        <v>168</v>
      </c>
      <c r="E1142" t="s">
        <v>169</v>
      </c>
      <c r="F1142" s="4" t="s">
        <v>172</v>
      </c>
      <c r="G1142">
        <v>0</v>
      </c>
      <c r="H1142" t="s">
        <v>164</v>
      </c>
      <c r="I1142">
        <v>614</v>
      </c>
      <c r="J1142">
        <v>3</v>
      </c>
      <c r="K1142" t="s">
        <v>69</v>
      </c>
      <c r="L1142" t="s">
        <v>70</v>
      </c>
      <c r="M1142">
        <v>0</v>
      </c>
      <c r="N1142">
        <v>0</v>
      </c>
      <c r="O1142">
        <v>0</v>
      </c>
      <c r="P1142">
        <v>0</v>
      </c>
      <c r="Q1142">
        <v>0</v>
      </c>
      <c r="R1142">
        <v>0</v>
      </c>
      <c r="S1142">
        <v>0</v>
      </c>
      <c r="T1142">
        <v>0</v>
      </c>
      <c r="U1142">
        <v>0</v>
      </c>
      <c r="V1142">
        <v>0</v>
      </c>
      <c r="W1142">
        <v>0</v>
      </c>
      <c r="X1142">
        <v>0</v>
      </c>
      <c r="Y1142">
        <v>0</v>
      </c>
      <c r="Z1142">
        <v>0</v>
      </c>
      <c r="AA1142">
        <v>0</v>
      </c>
      <c r="AB1142">
        <v>0</v>
      </c>
      <c r="AC1142">
        <v>0</v>
      </c>
      <c r="AD1142">
        <v>0</v>
      </c>
      <c r="AE1142">
        <v>0</v>
      </c>
      <c r="AF1142">
        <v>0</v>
      </c>
      <c r="AG1142">
        <v>0</v>
      </c>
      <c r="AH1142">
        <v>0</v>
      </c>
      <c r="AI1142">
        <v>0</v>
      </c>
      <c r="AJ1142">
        <v>0</v>
      </c>
      <c r="AK1142">
        <v>0</v>
      </c>
      <c r="AL1142">
        <v>0</v>
      </c>
      <c r="AM1142">
        <v>0</v>
      </c>
      <c r="AN1142">
        <v>0</v>
      </c>
      <c r="AO1142">
        <v>0</v>
      </c>
      <c r="AP1142">
        <v>0</v>
      </c>
      <c r="AQ1142">
        <v>0</v>
      </c>
      <c r="AR1142">
        <v>0</v>
      </c>
      <c r="AS1142">
        <v>0</v>
      </c>
      <c r="AT1142">
        <v>0</v>
      </c>
      <c r="AU1142">
        <v>0</v>
      </c>
      <c r="AV1142">
        <v>0</v>
      </c>
      <c r="AW1142">
        <v>0</v>
      </c>
      <c r="AX1142">
        <v>0</v>
      </c>
      <c r="AY1142">
        <v>0</v>
      </c>
      <c r="AZ1142">
        <v>0</v>
      </c>
      <c r="BA1142">
        <v>0</v>
      </c>
      <c r="BB1142">
        <v>0</v>
      </c>
      <c r="BC1142">
        <v>0</v>
      </c>
      <c r="BD1142">
        <v>0</v>
      </c>
      <c r="BE1142">
        <v>0</v>
      </c>
      <c r="BF1142">
        <v>0</v>
      </c>
      <c r="BG1142">
        <v>0</v>
      </c>
      <c r="BH1142">
        <v>0</v>
      </c>
      <c r="BI1142">
        <v>0</v>
      </c>
      <c r="BJ1142">
        <v>0</v>
      </c>
      <c r="BK1142">
        <v>0</v>
      </c>
      <c r="BL1142">
        <v>0</v>
      </c>
      <c r="BM1142">
        <v>0</v>
      </c>
      <c r="BN1142">
        <v>0</v>
      </c>
      <c r="BO1142">
        <v>82</v>
      </c>
      <c r="BP1142">
        <v>0</v>
      </c>
      <c r="BQ1142">
        <v>0</v>
      </c>
      <c r="BR1142">
        <v>0</v>
      </c>
      <c r="BS1142">
        <v>0</v>
      </c>
      <c r="BT1142">
        <v>0</v>
      </c>
      <c r="BU1142">
        <v>0</v>
      </c>
      <c r="BV1142">
        <v>0</v>
      </c>
      <c r="BW1142">
        <v>0</v>
      </c>
      <c r="BX1142">
        <v>0</v>
      </c>
      <c r="BY1142">
        <v>82</v>
      </c>
    </row>
    <row r="1143" spans="1:77" hidden="1" x14ac:dyDescent="0.25">
      <c r="A1143" t="str">
        <f t="shared" si="34"/>
        <v>201411 Törvényhozók, igazgatási és érdek-képviseleti vezetőkI8 Főiskola</v>
      </c>
      <c r="B1143" t="str">
        <f t="shared" si="35"/>
        <v>201411 Törvényhozók, igazgatási és érdek-képviseleti vezetőkI8 Főiskola</v>
      </c>
      <c r="C1143">
        <v>5336</v>
      </c>
      <c r="D1143" t="s">
        <v>168</v>
      </c>
      <c r="E1143" t="s">
        <v>169</v>
      </c>
      <c r="F1143" s="4" t="s">
        <v>172</v>
      </c>
      <c r="G1143">
        <v>0</v>
      </c>
      <c r="H1143" t="s">
        <v>164</v>
      </c>
      <c r="I1143">
        <v>615</v>
      </c>
      <c r="J1143">
        <v>4</v>
      </c>
      <c r="K1143" t="s">
        <v>71</v>
      </c>
      <c r="L1143" t="s">
        <v>111</v>
      </c>
      <c r="M1143">
        <v>0</v>
      </c>
      <c r="N1143">
        <v>0</v>
      </c>
      <c r="O1143">
        <v>0</v>
      </c>
      <c r="P1143">
        <v>0</v>
      </c>
      <c r="Q1143">
        <v>5</v>
      </c>
      <c r="R1143">
        <v>0</v>
      </c>
      <c r="S1143">
        <v>0</v>
      </c>
      <c r="T1143">
        <v>0</v>
      </c>
      <c r="U1143">
        <v>0</v>
      </c>
      <c r="V1143">
        <v>0</v>
      </c>
      <c r="W1143">
        <v>0</v>
      </c>
      <c r="X1143">
        <v>0</v>
      </c>
      <c r="Y1143">
        <v>0</v>
      </c>
      <c r="Z1143">
        <v>0</v>
      </c>
      <c r="AA1143">
        <v>0</v>
      </c>
      <c r="AB1143">
        <v>0</v>
      </c>
      <c r="AC1143">
        <v>0</v>
      </c>
      <c r="AD1143">
        <v>0</v>
      </c>
      <c r="AE1143">
        <v>0</v>
      </c>
      <c r="AF1143">
        <v>0</v>
      </c>
      <c r="AG1143">
        <v>0</v>
      </c>
      <c r="AH1143">
        <v>0</v>
      </c>
      <c r="AI1143">
        <v>0</v>
      </c>
      <c r="AJ1143">
        <v>0</v>
      </c>
      <c r="AK1143">
        <v>0</v>
      </c>
      <c r="AL1143">
        <v>0</v>
      </c>
      <c r="AM1143">
        <v>0</v>
      </c>
      <c r="AN1143">
        <v>0</v>
      </c>
      <c r="AO1143">
        <v>0</v>
      </c>
      <c r="AP1143">
        <v>0</v>
      </c>
      <c r="AQ1143">
        <v>0</v>
      </c>
      <c r="AR1143">
        <v>0</v>
      </c>
      <c r="AS1143">
        <v>0</v>
      </c>
      <c r="AT1143">
        <v>0</v>
      </c>
      <c r="AU1143">
        <v>0</v>
      </c>
      <c r="AV1143">
        <v>1</v>
      </c>
      <c r="AW1143">
        <v>0</v>
      </c>
      <c r="AX1143">
        <v>0</v>
      </c>
      <c r="AY1143">
        <v>0</v>
      </c>
      <c r="AZ1143">
        <v>0</v>
      </c>
      <c r="BA1143">
        <v>0</v>
      </c>
      <c r="BB1143">
        <v>0</v>
      </c>
      <c r="BC1143">
        <v>0</v>
      </c>
      <c r="BD1143">
        <v>0</v>
      </c>
      <c r="BE1143">
        <v>0</v>
      </c>
      <c r="BF1143">
        <v>0</v>
      </c>
      <c r="BG1143">
        <v>10</v>
      </c>
      <c r="BH1143">
        <v>9</v>
      </c>
      <c r="BI1143">
        <v>0</v>
      </c>
      <c r="BJ1143">
        <v>6</v>
      </c>
      <c r="BK1143">
        <v>0</v>
      </c>
      <c r="BL1143">
        <v>0</v>
      </c>
      <c r="BM1143">
        <v>0</v>
      </c>
      <c r="BN1143">
        <v>0</v>
      </c>
      <c r="BO1143">
        <v>6147</v>
      </c>
      <c r="BP1143">
        <v>146</v>
      </c>
      <c r="BQ1143">
        <v>18</v>
      </c>
      <c r="BR1143">
        <v>51</v>
      </c>
      <c r="BS1143">
        <v>36</v>
      </c>
      <c r="BT1143">
        <v>8</v>
      </c>
      <c r="BU1143">
        <v>2</v>
      </c>
      <c r="BV1143">
        <v>0</v>
      </c>
      <c r="BW1143">
        <v>0</v>
      </c>
      <c r="BX1143">
        <v>0</v>
      </c>
      <c r="BY1143">
        <v>6439</v>
      </c>
    </row>
    <row r="1144" spans="1:77" hidden="1" x14ac:dyDescent="0.25">
      <c r="A1144" t="str">
        <f t="shared" si="34"/>
        <v>201412 Gazdasági, költségvetési szervezetek vezetőiI8 Főiskola</v>
      </c>
      <c r="B1144" t="str">
        <f t="shared" si="35"/>
        <v>201412 Gazdasági, költségvetési szervezetek vezetőiI8 Főiskola</v>
      </c>
      <c r="C1144">
        <v>5337</v>
      </c>
      <c r="D1144" t="s">
        <v>168</v>
      </c>
      <c r="E1144" t="s">
        <v>169</v>
      </c>
      <c r="F1144" s="4" t="s">
        <v>172</v>
      </c>
      <c r="G1144">
        <v>0</v>
      </c>
      <c r="H1144" t="s">
        <v>164</v>
      </c>
      <c r="I1144">
        <v>616</v>
      </c>
      <c r="J1144">
        <v>5</v>
      </c>
      <c r="K1144" t="s">
        <v>72</v>
      </c>
      <c r="L1144" t="s">
        <v>112</v>
      </c>
      <c r="M1144">
        <v>257</v>
      </c>
      <c r="N1144">
        <v>0</v>
      </c>
      <c r="O1144">
        <v>35</v>
      </c>
      <c r="P1144">
        <v>43</v>
      </c>
      <c r="Q1144">
        <v>153</v>
      </c>
      <c r="R1144">
        <v>94</v>
      </c>
      <c r="S1144">
        <v>30</v>
      </c>
      <c r="T1144">
        <v>36</v>
      </c>
      <c r="U1144">
        <v>157</v>
      </c>
      <c r="V1144">
        <v>0</v>
      </c>
      <c r="W1144">
        <v>30</v>
      </c>
      <c r="X1144">
        <v>0</v>
      </c>
      <c r="Y1144">
        <v>91</v>
      </c>
      <c r="Z1144">
        <v>98</v>
      </c>
      <c r="AA1144">
        <v>46</v>
      </c>
      <c r="AB1144">
        <v>128</v>
      </c>
      <c r="AC1144">
        <v>65</v>
      </c>
      <c r="AD1144">
        <v>96</v>
      </c>
      <c r="AE1144">
        <v>90</v>
      </c>
      <c r="AF1144">
        <v>45</v>
      </c>
      <c r="AG1144">
        <v>5</v>
      </c>
      <c r="AH1144">
        <v>66</v>
      </c>
      <c r="AI1144">
        <v>33</v>
      </c>
      <c r="AJ1144">
        <v>134</v>
      </c>
      <c r="AK1144">
        <v>79</v>
      </c>
      <c r="AL1144">
        <v>107</v>
      </c>
      <c r="AM1144">
        <v>817</v>
      </c>
      <c r="AN1144">
        <v>192</v>
      </c>
      <c r="AO1144">
        <v>1253</v>
      </c>
      <c r="AP1144">
        <v>909</v>
      </c>
      <c r="AQ1144">
        <v>163</v>
      </c>
      <c r="AR1144">
        <v>3</v>
      </c>
      <c r="AS1144">
        <v>5</v>
      </c>
      <c r="AT1144">
        <v>157</v>
      </c>
      <c r="AU1144">
        <v>69</v>
      </c>
      <c r="AV1144">
        <v>314</v>
      </c>
      <c r="AW1144">
        <v>30</v>
      </c>
      <c r="AX1144">
        <v>25</v>
      </c>
      <c r="AY1144">
        <v>47</v>
      </c>
      <c r="AZ1144">
        <v>798</v>
      </c>
      <c r="BA1144">
        <v>278</v>
      </c>
      <c r="BB1144">
        <v>4</v>
      </c>
      <c r="BC1144">
        <v>184</v>
      </c>
      <c r="BD1144">
        <v>871</v>
      </c>
      <c r="BE1144">
        <v>0</v>
      </c>
      <c r="BF1144">
        <v>1191</v>
      </c>
      <c r="BG1144">
        <v>231</v>
      </c>
      <c r="BH1144">
        <v>37</v>
      </c>
      <c r="BI1144">
        <v>181</v>
      </c>
      <c r="BJ1144">
        <v>6</v>
      </c>
      <c r="BK1144">
        <v>16</v>
      </c>
      <c r="BL1144">
        <v>54</v>
      </c>
      <c r="BM1144">
        <v>164</v>
      </c>
      <c r="BN1144">
        <v>210</v>
      </c>
      <c r="BO1144">
        <v>2171</v>
      </c>
      <c r="BP1144">
        <v>1007</v>
      </c>
      <c r="BQ1144">
        <v>109</v>
      </c>
      <c r="BR1144">
        <v>358</v>
      </c>
      <c r="BS1144">
        <v>157</v>
      </c>
      <c r="BT1144">
        <v>112</v>
      </c>
      <c r="BU1144">
        <v>5</v>
      </c>
      <c r="BV1144">
        <v>54</v>
      </c>
      <c r="BW1144">
        <v>93</v>
      </c>
      <c r="BX1144">
        <v>0</v>
      </c>
      <c r="BY1144">
        <v>14193</v>
      </c>
    </row>
    <row r="1145" spans="1:77" hidden="1" x14ac:dyDescent="0.25">
      <c r="A1145" t="str">
        <f t="shared" si="34"/>
        <v>201413 Termelési és szolgáltatást nyújtó egységek vezetőiI8 Főiskola</v>
      </c>
      <c r="B1145" t="str">
        <f t="shared" si="35"/>
        <v>201413 Termelési és szolgáltatást nyújtó egységek vezetőiI8 Főiskola</v>
      </c>
      <c r="C1145">
        <v>5338</v>
      </c>
      <c r="D1145" t="s">
        <v>168</v>
      </c>
      <c r="E1145" t="s">
        <v>169</v>
      </c>
      <c r="F1145" s="4" t="s">
        <v>172</v>
      </c>
      <c r="G1145">
        <v>0</v>
      </c>
      <c r="H1145" t="s">
        <v>164</v>
      </c>
      <c r="I1145">
        <v>617</v>
      </c>
      <c r="J1145">
        <v>6</v>
      </c>
      <c r="K1145" t="s">
        <v>73</v>
      </c>
      <c r="L1145" t="s">
        <v>113</v>
      </c>
      <c r="M1145">
        <v>1082</v>
      </c>
      <c r="N1145">
        <v>25</v>
      </c>
      <c r="O1145">
        <v>32</v>
      </c>
      <c r="P1145">
        <v>149</v>
      </c>
      <c r="Q1145">
        <v>907</v>
      </c>
      <c r="R1145">
        <v>228</v>
      </c>
      <c r="S1145">
        <v>149</v>
      </c>
      <c r="T1145">
        <v>244</v>
      </c>
      <c r="U1145">
        <v>180</v>
      </c>
      <c r="V1145">
        <v>107</v>
      </c>
      <c r="W1145">
        <v>229</v>
      </c>
      <c r="X1145">
        <v>113</v>
      </c>
      <c r="Y1145">
        <v>302</v>
      </c>
      <c r="Z1145">
        <v>181</v>
      </c>
      <c r="AA1145">
        <v>159</v>
      </c>
      <c r="AB1145">
        <v>673</v>
      </c>
      <c r="AC1145">
        <v>649</v>
      </c>
      <c r="AD1145">
        <v>394</v>
      </c>
      <c r="AE1145">
        <v>283</v>
      </c>
      <c r="AF1145">
        <v>562</v>
      </c>
      <c r="AG1145">
        <v>35</v>
      </c>
      <c r="AH1145">
        <v>242</v>
      </c>
      <c r="AI1145">
        <v>112</v>
      </c>
      <c r="AJ1145">
        <v>389</v>
      </c>
      <c r="AK1145">
        <v>438</v>
      </c>
      <c r="AL1145">
        <v>190</v>
      </c>
      <c r="AM1145">
        <v>2242</v>
      </c>
      <c r="AN1145">
        <v>1067</v>
      </c>
      <c r="AO1145">
        <v>3374</v>
      </c>
      <c r="AP1145">
        <v>4254</v>
      </c>
      <c r="AQ1145">
        <v>723</v>
      </c>
      <c r="AR1145">
        <v>0</v>
      </c>
      <c r="AS1145">
        <v>36</v>
      </c>
      <c r="AT1145">
        <v>886</v>
      </c>
      <c r="AU1145">
        <v>25</v>
      </c>
      <c r="AV1145">
        <v>1404</v>
      </c>
      <c r="AW1145">
        <v>91</v>
      </c>
      <c r="AX1145">
        <v>169</v>
      </c>
      <c r="AY1145">
        <v>197</v>
      </c>
      <c r="AZ1145">
        <v>1093</v>
      </c>
      <c r="BA1145">
        <v>1973</v>
      </c>
      <c r="BB1145">
        <v>221</v>
      </c>
      <c r="BC1145">
        <v>238</v>
      </c>
      <c r="BD1145">
        <v>969</v>
      </c>
      <c r="BE1145">
        <v>0</v>
      </c>
      <c r="BF1145">
        <v>662</v>
      </c>
      <c r="BG1145">
        <v>524</v>
      </c>
      <c r="BH1145">
        <v>235</v>
      </c>
      <c r="BI1145">
        <v>286</v>
      </c>
      <c r="BJ1145">
        <v>284</v>
      </c>
      <c r="BK1145">
        <v>105</v>
      </c>
      <c r="BL1145">
        <v>92</v>
      </c>
      <c r="BM1145">
        <v>203</v>
      </c>
      <c r="BN1145">
        <v>742</v>
      </c>
      <c r="BO1145">
        <v>5578</v>
      </c>
      <c r="BP1145">
        <v>5332</v>
      </c>
      <c r="BQ1145">
        <v>1062</v>
      </c>
      <c r="BR1145">
        <v>2761</v>
      </c>
      <c r="BS1145">
        <v>924</v>
      </c>
      <c r="BT1145">
        <v>434</v>
      </c>
      <c r="BU1145">
        <v>41</v>
      </c>
      <c r="BV1145">
        <v>121</v>
      </c>
      <c r="BW1145">
        <v>230</v>
      </c>
      <c r="BX1145">
        <v>0</v>
      </c>
      <c r="BY1145">
        <v>46632</v>
      </c>
    </row>
    <row r="1146" spans="1:77" hidden="1" x14ac:dyDescent="0.25">
      <c r="A1146" t="str">
        <f t="shared" si="34"/>
        <v>201414 Gazdasági tevékenységet segítő egységek vezetőiI8 Főiskola</v>
      </c>
      <c r="B1146" t="str">
        <f t="shared" si="35"/>
        <v>201414 Gazdasági tevékenységet segítő egységek vezetőiI8 Főiskola</v>
      </c>
      <c r="C1146">
        <v>5339</v>
      </c>
      <c r="D1146" t="s">
        <v>168</v>
      </c>
      <c r="E1146" t="s">
        <v>169</v>
      </c>
      <c r="F1146" s="4" t="s">
        <v>172</v>
      </c>
      <c r="G1146">
        <v>0</v>
      </c>
      <c r="H1146" t="s">
        <v>164</v>
      </c>
      <c r="I1146">
        <v>618</v>
      </c>
      <c r="J1146">
        <v>7</v>
      </c>
      <c r="K1146" t="s">
        <v>74</v>
      </c>
      <c r="L1146" t="s">
        <v>114</v>
      </c>
      <c r="M1146">
        <v>302</v>
      </c>
      <c r="N1146">
        <v>10</v>
      </c>
      <c r="O1146">
        <v>9</v>
      </c>
      <c r="P1146">
        <v>40</v>
      </c>
      <c r="Q1146">
        <v>204</v>
      </c>
      <c r="R1146">
        <v>195</v>
      </c>
      <c r="S1146">
        <v>20</v>
      </c>
      <c r="T1146">
        <v>48</v>
      </c>
      <c r="U1146">
        <v>183</v>
      </c>
      <c r="V1146">
        <v>26</v>
      </c>
      <c r="W1146">
        <v>165</v>
      </c>
      <c r="X1146">
        <v>109</v>
      </c>
      <c r="Y1146">
        <v>206</v>
      </c>
      <c r="Z1146">
        <v>91</v>
      </c>
      <c r="AA1146">
        <v>133</v>
      </c>
      <c r="AB1146">
        <v>242</v>
      </c>
      <c r="AC1146">
        <v>282</v>
      </c>
      <c r="AD1146">
        <v>95</v>
      </c>
      <c r="AE1146">
        <v>254</v>
      </c>
      <c r="AF1146">
        <v>217</v>
      </c>
      <c r="AG1146">
        <v>32</v>
      </c>
      <c r="AH1146">
        <v>83</v>
      </c>
      <c r="AI1146">
        <v>98</v>
      </c>
      <c r="AJ1146">
        <v>325</v>
      </c>
      <c r="AK1146">
        <v>160</v>
      </c>
      <c r="AL1146">
        <v>84</v>
      </c>
      <c r="AM1146">
        <v>451</v>
      </c>
      <c r="AN1146">
        <v>195</v>
      </c>
      <c r="AO1146">
        <v>1384</v>
      </c>
      <c r="AP1146">
        <v>701</v>
      </c>
      <c r="AQ1146">
        <v>154</v>
      </c>
      <c r="AR1146">
        <v>8</v>
      </c>
      <c r="AS1146">
        <v>39</v>
      </c>
      <c r="AT1146">
        <v>233</v>
      </c>
      <c r="AU1146">
        <v>0</v>
      </c>
      <c r="AV1146">
        <v>279</v>
      </c>
      <c r="AW1146">
        <v>114</v>
      </c>
      <c r="AX1146">
        <v>62</v>
      </c>
      <c r="AY1146">
        <v>267</v>
      </c>
      <c r="AZ1146">
        <v>328</v>
      </c>
      <c r="BA1146">
        <v>1108</v>
      </c>
      <c r="BB1146">
        <v>201</v>
      </c>
      <c r="BC1146">
        <v>31</v>
      </c>
      <c r="BD1146">
        <v>400</v>
      </c>
      <c r="BE1146">
        <v>0</v>
      </c>
      <c r="BF1146">
        <v>881</v>
      </c>
      <c r="BG1146">
        <v>121</v>
      </c>
      <c r="BH1146">
        <v>124</v>
      </c>
      <c r="BI1146">
        <v>78</v>
      </c>
      <c r="BJ1146">
        <v>54</v>
      </c>
      <c r="BK1146">
        <v>39</v>
      </c>
      <c r="BL1146">
        <v>65</v>
      </c>
      <c r="BM1146">
        <v>13</v>
      </c>
      <c r="BN1146">
        <v>291</v>
      </c>
      <c r="BO1146">
        <v>321</v>
      </c>
      <c r="BP1146">
        <v>405</v>
      </c>
      <c r="BQ1146">
        <v>194</v>
      </c>
      <c r="BR1146">
        <v>206</v>
      </c>
      <c r="BS1146">
        <v>158</v>
      </c>
      <c r="BT1146">
        <v>166</v>
      </c>
      <c r="BU1146">
        <v>27</v>
      </c>
      <c r="BV1146">
        <v>5</v>
      </c>
      <c r="BW1146">
        <v>134</v>
      </c>
      <c r="BX1146">
        <v>0</v>
      </c>
      <c r="BY1146">
        <v>12850</v>
      </c>
    </row>
    <row r="1147" spans="1:77" hidden="1" x14ac:dyDescent="0.25">
      <c r="A1147" t="str">
        <f t="shared" si="34"/>
        <v>201421 Műszaki, informatikai és természettudományi foglalkozásokI8 Főiskola</v>
      </c>
      <c r="B1147" t="str">
        <f t="shared" si="35"/>
        <v>201421 Műszaki, informatikai és természettudományi foglalkozásokI8 Főiskola</v>
      </c>
      <c r="C1147">
        <v>5340</v>
      </c>
      <c r="D1147" t="s">
        <v>168</v>
      </c>
      <c r="E1147" t="s">
        <v>169</v>
      </c>
      <c r="F1147" s="4" t="s">
        <v>172</v>
      </c>
      <c r="G1147">
        <v>0</v>
      </c>
      <c r="H1147" t="s">
        <v>164</v>
      </c>
      <c r="I1147">
        <v>619</v>
      </c>
      <c r="J1147">
        <v>8</v>
      </c>
      <c r="K1147" t="s">
        <v>75</v>
      </c>
      <c r="L1147" t="s">
        <v>115</v>
      </c>
      <c r="M1147">
        <v>542</v>
      </c>
      <c r="N1147">
        <v>49</v>
      </c>
      <c r="O1147">
        <v>15</v>
      </c>
      <c r="P1147">
        <v>115</v>
      </c>
      <c r="Q1147">
        <v>359</v>
      </c>
      <c r="R1147">
        <v>54</v>
      </c>
      <c r="S1147">
        <v>6</v>
      </c>
      <c r="T1147">
        <v>41</v>
      </c>
      <c r="U1147">
        <v>98</v>
      </c>
      <c r="V1147">
        <v>186</v>
      </c>
      <c r="W1147">
        <v>248</v>
      </c>
      <c r="X1147">
        <v>270</v>
      </c>
      <c r="Y1147">
        <v>431</v>
      </c>
      <c r="Z1147">
        <v>141</v>
      </c>
      <c r="AA1147">
        <v>496</v>
      </c>
      <c r="AB1147">
        <v>697</v>
      </c>
      <c r="AC1147">
        <v>2469</v>
      </c>
      <c r="AD1147">
        <v>741</v>
      </c>
      <c r="AE1147">
        <v>1151</v>
      </c>
      <c r="AF1147">
        <v>1294</v>
      </c>
      <c r="AG1147">
        <v>151</v>
      </c>
      <c r="AH1147">
        <v>183</v>
      </c>
      <c r="AI1147">
        <v>552</v>
      </c>
      <c r="AJ1147">
        <v>826</v>
      </c>
      <c r="AK1147">
        <v>331</v>
      </c>
      <c r="AL1147">
        <v>111</v>
      </c>
      <c r="AM1147">
        <v>1944</v>
      </c>
      <c r="AN1147">
        <v>149</v>
      </c>
      <c r="AO1147">
        <v>2794</v>
      </c>
      <c r="AP1147">
        <v>445</v>
      </c>
      <c r="AQ1147">
        <v>612</v>
      </c>
      <c r="AR1147">
        <v>69</v>
      </c>
      <c r="AS1147">
        <v>29</v>
      </c>
      <c r="AT1147">
        <v>775</v>
      </c>
      <c r="AU1147">
        <v>37</v>
      </c>
      <c r="AV1147">
        <v>20</v>
      </c>
      <c r="AW1147">
        <v>863</v>
      </c>
      <c r="AX1147">
        <v>63</v>
      </c>
      <c r="AY1147">
        <v>928</v>
      </c>
      <c r="AZ1147">
        <v>5758</v>
      </c>
      <c r="BA1147">
        <v>694</v>
      </c>
      <c r="BB1147">
        <v>246</v>
      </c>
      <c r="BC1147">
        <v>43</v>
      </c>
      <c r="BD1147">
        <v>452</v>
      </c>
      <c r="BE1147">
        <v>0</v>
      </c>
      <c r="BF1147">
        <v>322</v>
      </c>
      <c r="BG1147">
        <v>2806</v>
      </c>
      <c r="BH1147">
        <v>828</v>
      </c>
      <c r="BI1147">
        <v>286</v>
      </c>
      <c r="BJ1147">
        <v>135</v>
      </c>
      <c r="BK1147">
        <v>121</v>
      </c>
      <c r="BL1147">
        <v>198</v>
      </c>
      <c r="BM1147">
        <v>0</v>
      </c>
      <c r="BN1147">
        <v>204</v>
      </c>
      <c r="BO1147">
        <v>3472</v>
      </c>
      <c r="BP1147">
        <v>971</v>
      </c>
      <c r="BQ1147">
        <v>415</v>
      </c>
      <c r="BR1147">
        <v>72</v>
      </c>
      <c r="BS1147">
        <v>185</v>
      </c>
      <c r="BT1147">
        <v>80</v>
      </c>
      <c r="BU1147">
        <v>78</v>
      </c>
      <c r="BV1147">
        <v>418</v>
      </c>
      <c r="BW1147">
        <v>21</v>
      </c>
      <c r="BX1147">
        <v>0</v>
      </c>
      <c r="BY1147">
        <v>38090</v>
      </c>
    </row>
    <row r="1148" spans="1:77" hidden="1" x14ac:dyDescent="0.25">
      <c r="A1148" t="str">
        <f t="shared" si="34"/>
        <v>201422 Egészségügyi foglalkozások (felsőfokú képzettséghez kapcsolódó)I8 Főiskola</v>
      </c>
      <c r="B1148" t="str">
        <f t="shared" si="35"/>
        <v>201422 Egészségügyi foglalkozások (felsőfokú képzettséghez kapcsolódó)I8 Főiskola</v>
      </c>
      <c r="C1148">
        <v>5341</v>
      </c>
      <c r="D1148" t="s">
        <v>168</v>
      </c>
      <c r="E1148" t="s">
        <v>169</v>
      </c>
      <c r="F1148" s="4" t="s">
        <v>172</v>
      </c>
      <c r="G1148">
        <v>0</v>
      </c>
      <c r="H1148" t="s">
        <v>164</v>
      </c>
      <c r="I1148">
        <v>620</v>
      </c>
      <c r="J1148">
        <v>9</v>
      </c>
      <c r="K1148" t="s">
        <v>76</v>
      </c>
      <c r="L1148" t="s">
        <v>116</v>
      </c>
      <c r="M1148">
        <v>51</v>
      </c>
      <c r="N1148">
        <v>0</v>
      </c>
      <c r="O1148">
        <v>0</v>
      </c>
      <c r="P1148">
        <v>0</v>
      </c>
      <c r="Q1148">
        <v>0</v>
      </c>
      <c r="R1148">
        <v>0</v>
      </c>
      <c r="S1148">
        <v>0</v>
      </c>
      <c r="T1148">
        <v>0</v>
      </c>
      <c r="U1148">
        <v>0</v>
      </c>
      <c r="V1148">
        <v>0</v>
      </c>
      <c r="W1148">
        <v>0</v>
      </c>
      <c r="X1148">
        <v>0</v>
      </c>
      <c r="Y1148">
        <v>0</v>
      </c>
      <c r="Z1148">
        <v>0</v>
      </c>
      <c r="AA1148">
        <v>0</v>
      </c>
      <c r="AB1148">
        <v>0</v>
      </c>
      <c r="AC1148">
        <v>13</v>
      </c>
      <c r="AD1148">
        <v>0</v>
      </c>
      <c r="AE1148">
        <v>0</v>
      </c>
      <c r="AF1148">
        <v>0</v>
      </c>
      <c r="AG1148">
        <v>0</v>
      </c>
      <c r="AH1148">
        <v>0</v>
      </c>
      <c r="AI1148">
        <v>37</v>
      </c>
      <c r="AJ1148">
        <v>0</v>
      </c>
      <c r="AK1148">
        <v>9</v>
      </c>
      <c r="AL1148">
        <v>0</v>
      </c>
      <c r="AM1148">
        <v>2</v>
      </c>
      <c r="AN1148">
        <v>88</v>
      </c>
      <c r="AO1148">
        <v>42</v>
      </c>
      <c r="AP1148">
        <v>172</v>
      </c>
      <c r="AQ1148">
        <v>0</v>
      </c>
      <c r="AR1148">
        <v>0</v>
      </c>
      <c r="AS1148">
        <v>0</v>
      </c>
      <c r="AT1148">
        <v>0</v>
      </c>
      <c r="AU1148">
        <v>0</v>
      </c>
      <c r="AV1148">
        <v>50</v>
      </c>
      <c r="AW1148">
        <v>0</v>
      </c>
      <c r="AX1148">
        <v>0</v>
      </c>
      <c r="AY1148">
        <v>0</v>
      </c>
      <c r="AZ1148">
        <v>0</v>
      </c>
      <c r="BA1148">
        <v>0</v>
      </c>
      <c r="BB1148">
        <v>12</v>
      </c>
      <c r="BC1148">
        <v>0</v>
      </c>
      <c r="BD1148">
        <v>10</v>
      </c>
      <c r="BE1148">
        <v>0</v>
      </c>
      <c r="BF1148">
        <v>17</v>
      </c>
      <c r="BG1148">
        <v>5</v>
      </c>
      <c r="BH1148">
        <v>74</v>
      </c>
      <c r="BI1148">
        <v>1</v>
      </c>
      <c r="BJ1148">
        <v>87</v>
      </c>
      <c r="BK1148">
        <v>0</v>
      </c>
      <c r="BL1148">
        <v>0</v>
      </c>
      <c r="BM1148">
        <v>0</v>
      </c>
      <c r="BN1148">
        <v>14</v>
      </c>
      <c r="BO1148">
        <v>3274</v>
      </c>
      <c r="BP1148">
        <v>788</v>
      </c>
      <c r="BQ1148">
        <v>7317</v>
      </c>
      <c r="BR1148">
        <v>970</v>
      </c>
      <c r="BS1148">
        <v>0</v>
      </c>
      <c r="BT1148">
        <v>52</v>
      </c>
      <c r="BU1148">
        <v>4</v>
      </c>
      <c r="BV1148">
        <v>0</v>
      </c>
      <c r="BW1148">
        <v>93</v>
      </c>
      <c r="BX1148">
        <v>0</v>
      </c>
      <c r="BY1148">
        <v>13182</v>
      </c>
    </row>
    <row r="1149" spans="1:77" hidden="1" x14ac:dyDescent="0.25">
      <c r="A1149" t="str">
        <f t="shared" si="34"/>
        <v>201423 Szociális szolgáltatási foglalkozások (felsőfokú képzettséghez kapcsolódó)I8 Főiskola</v>
      </c>
      <c r="B1149" t="str">
        <f t="shared" si="35"/>
        <v>201423 Szociális szolgáltatási foglalkozások (felsőfokú képzettséghez kapcsolódó)I8 Főiskola</v>
      </c>
      <c r="C1149">
        <v>5342</v>
      </c>
      <c r="D1149" t="s">
        <v>168</v>
      </c>
      <c r="E1149" t="s">
        <v>169</v>
      </c>
      <c r="F1149" s="4" t="s">
        <v>172</v>
      </c>
      <c r="G1149">
        <v>0</v>
      </c>
      <c r="H1149" t="s">
        <v>164</v>
      </c>
      <c r="I1149">
        <v>621</v>
      </c>
      <c r="J1149">
        <v>10</v>
      </c>
      <c r="K1149" t="s">
        <v>77</v>
      </c>
      <c r="L1149" t="s">
        <v>117</v>
      </c>
      <c r="M1149">
        <v>1</v>
      </c>
      <c r="N1149">
        <v>0</v>
      </c>
      <c r="O1149">
        <v>0</v>
      </c>
      <c r="P1149">
        <v>0</v>
      </c>
      <c r="Q1149">
        <v>0</v>
      </c>
      <c r="R1149">
        <v>7</v>
      </c>
      <c r="S1149">
        <v>0</v>
      </c>
      <c r="T1149">
        <v>4</v>
      </c>
      <c r="U1149">
        <v>10</v>
      </c>
      <c r="V1149">
        <v>0</v>
      </c>
      <c r="W1149">
        <v>0</v>
      </c>
      <c r="X1149">
        <v>0</v>
      </c>
      <c r="Y1149">
        <v>0</v>
      </c>
      <c r="Z1149">
        <v>0</v>
      </c>
      <c r="AA1149">
        <v>0</v>
      </c>
      <c r="AB1149">
        <v>0</v>
      </c>
      <c r="AC1149">
        <v>0</v>
      </c>
      <c r="AD1149">
        <v>0</v>
      </c>
      <c r="AE1149">
        <v>0</v>
      </c>
      <c r="AF1149">
        <v>0</v>
      </c>
      <c r="AG1149">
        <v>0</v>
      </c>
      <c r="AH1149">
        <v>0</v>
      </c>
      <c r="AI1149">
        <v>0</v>
      </c>
      <c r="AJ1149">
        <v>0</v>
      </c>
      <c r="AK1149">
        <v>0</v>
      </c>
      <c r="AL1149">
        <v>0</v>
      </c>
      <c r="AM1149">
        <v>5</v>
      </c>
      <c r="AN1149">
        <v>0</v>
      </c>
      <c r="AO1149">
        <v>0</v>
      </c>
      <c r="AP1149">
        <v>0</v>
      </c>
      <c r="AQ1149">
        <v>0</v>
      </c>
      <c r="AR1149">
        <v>0</v>
      </c>
      <c r="AS1149">
        <v>0</v>
      </c>
      <c r="AT1149">
        <v>0</v>
      </c>
      <c r="AU1149">
        <v>0</v>
      </c>
      <c r="AV1149">
        <v>0</v>
      </c>
      <c r="AW1149">
        <v>0</v>
      </c>
      <c r="AX1149">
        <v>0</v>
      </c>
      <c r="AY1149">
        <v>0</v>
      </c>
      <c r="AZ1149">
        <v>0</v>
      </c>
      <c r="BA1149">
        <v>0</v>
      </c>
      <c r="BB1149">
        <v>0</v>
      </c>
      <c r="BC1149">
        <v>0</v>
      </c>
      <c r="BD1149">
        <v>0</v>
      </c>
      <c r="BE1149">
        <v>0</v>
      </c>
      <c r="BF1149">
        <v>0</v>
      </c>
      <c r="BG1149">
        <v>0</v>
      </c>
      <c r="BH1149">
        <v>0</v>
      </c>
      <c r="BI1149">
        <v>0</v>
      </c>
      <c r="BJ1149">
        <v>0</v>
      </c>
      <c r="BK1149">
        <v>0</v>
      </c>
      <c r="BL1149">
        <v>0</v>
      </c>
      <c r="BM1149">
        <v>0</v>
      </c>
      <c r="BN1149">
        <v>0</v>
      </c>
      <c r="BO1149">
        <v>278</v>
      </c>
      <c r="BP1149">
        <v>54</v>
      </c>
      <c r="BQ1149">
        <v>211</v>
      </c>
      <c r="BR1149">
        <v>3050</v>
      </c>
      <c r="BS1149">
        <v>0</v>
      </c>
      <c r="BT1149">
        <v>0</v>
      </c>
      <c r="BU1149">
        <v>44</v>
      </c>
      <c r="BV1149">
        <v>0</v>
      </c>
      <c r="BW1149">
        <v>0</v>
      </c>
      <c r="BX1149">
        <v>0</v>
      </c>
      <c r="BY1149">
        <v>3664</v>
      </c>
    </row>
    <row r="1150" spans="1:77" hidden="1" x14ac:dyDescent="0.25">
      <c r="A1150" t="str">
        <f t="shared" si="34"/>
        <v>201424 Oktatók, pedagógusokI8 Főiskola</v>
      </c>
      <c r="B1150" t="str">
        <f t="shared" si="35"/>
        <v>201424 Oktatók, pedagógusokI8 Főiskola</v>
      </c>
      <c r="C1150">
        <v>5343</v>
      </c>
      <c r="D1150" t="s">
        <v>168</v>
      </c>
      <c r="E1150" t="s">
        <v>169</v>
      </c>
      <c r="F1150" s="4" t="s">
        <v>172</v>
      </c>
      <c r="G1150">
        <v>0</v>
      </c>
      <c r="H1150" t="s">
        <v>164</v>
      </c>
      <c r="I1150">
        <v>622</v>
      </c>
      <c r="J1150">
        <v>11</v>
      </c>
      <c r="K1150" t="s">
        <v>78</v>
      </c>
      <c r="L1150" t="s">
        <v>118</v>
      </c>
      <c r="M1150">
        <v>0</v>
      </c>
      <c r="N1150">
        <v>1</v>
      </c>
      <c r="O1150">
        <v>0</v>
      </c>
      <c r="P1150">
        <v>0</v>
      </c>
      <c r="Q1150">
        <v>0</v>
      </c>
      <c r="R1150">
        <v>0</v>
      </c>
      <c r="S1150">
        <v>0</v>
      </c>
      <c r="T1150">
        <v>0</v>
      </c>
      <c r="U1150">
        <v>0</v>
      </c>
      <c r="V1150">
        <v>0</v>
      </c>
      <c r="W1150">
        <v>0</v>
      </c>
      <c r="X1150">
        <v>0</v>
      </c>
      <c r="Y1150">
        <v>0</v>
      </c>
      <c r="Z1150">
        <v>0</v>
      </c>
      <c r="AA1150">
        <v>0</v>
      </c>
      <c r="AB1150">
        <v>6</v>
      </c>
      <c r="AC1150">
        <v>0</v>
      </c>
      <c r="AD1150">
        <v>0</v>
      </c>
      <c r="AE1150">
        <v>0</v>
      </c>
      <c r="AF1150">
        <v>0</v>
      </c>
      <c r="AG1150">
        <v>0</v>
      </c>
      <c r="AH1150">
        <v>5</v>
      </c>
      <c r="AI1150">
        <v>0</v>
      </c>
      <c r="AJ1150">
        <v>0</v>
      </c>
      <c r="AK1150">
        <v>0</v>
      </c>
      <c r="AL1150">
        <v>0</v>
      </c>
      <c r="AM1150">
        <v>74</v>
      </c>
      <c r="AN1150">
        <v>17</v>
      </c>
      <c r="AO1150">
        <v>10</v>
      </c>
      <c r="AP1150">
        <v>10</v>
      </c>
      <c r="AQ1150">
        <v>10</v>
      </c>
      <c r="AR1150">
        <v>0</v>
      </c>
      <c r="AS1150">
        <v>0</v>
      </c>
      <c r="AT1150">
        <v>0</v>
      </c>
      <c r="AU1150">
        <v>0</v>
      </c>
      <c r="AV1150">
        <v>31</v>
      </c>
      <c r="AW1150">
        <v>0</v>
      </c>
      <c r="AX1150">
        <v>0</v>
      </c>
      <c r="AY1150">
        <v>0</v>
      </c>
      <c r="AZ1150">
        <v>55</v>
      </c>
      <c r="BA1150">
        <v>0</v>
      </c>
      <c r="BB1150">
        <v>24</v>
      </c>
      <c r="BC1150">
        <v>0</v>
      </c>
      <c r="BD1150">
        <v>18</v>
      </c>
      <c r="BE1150">
        <v>0</v>
      </c>
      <c r="BF1150">
        <v>25</v>
      </c>
      <c r="BG1150">
        <v>72</v>
      </c>
      <c r="BH1150">
        <v>5</v>
      </c>
      <c r="BI1150">
        <v>0</v>
      </c>
      <c r="BJ1150">
        <v>18</v>
      </c>
      <c r="BK1150">
        <v>0</v>
      </c>
      <c r="BL1150">
        <v>0</v>
      </c>
      <c r="BM1150">
        <v>1</v>
      </c>
      <c r="BN1150">
        <v>44</v>
      </c>
      <c r="BO1150">
        <v>68556</v>
      </c>
      <c r="BP1150">
        <v>31217</v>
      </c>
      <c r="BQ1150">
        <v>173</v>
      </c>
      <c r="BR1150">
        <v>2272</v>
      </c>
      <c r="BS1150">
        <v>26</v>
      </c>
      <c r="BT1150">
        <v>32</v>
      </c>
      <c r="BU1150">
        <v>185</v>
      </c>
      <c r="BV1150">
        <v>0</v>
      </c>
      <c r="BW1150">
        <v>11</v>
      </c>
      <c r="BX1150">
        <v>0</v>
      </c>
      <c r="BY1150">
        <v>102898</v>
      </c>
    </row>
    <row r="1151" spans="1:77" hidden="1" x14ac:dyDescent="0.25">
      <c r="A1151" t="str">
        <f t="shared" si="34"/>
        <v>201425 Gazdálkodási jellegű foglalkozásokI8 Főiskola</v>
      </c>
      <c r="B1151" t="str">
        <f t="shared" si="35"/>
        <v>201425 Gazdálkodási jellegű foglalkozásokI8 Főiskola</v>
      </c>
      <c r="C1151">
        <v>5344</v>
      </c>
      <c r="D1151" t="s">
        <v>168</v>
      </c>
      <c r="E1151" t="s">
        <v>169</v>
      </c>
      <c r="F1151" s="4" t="s">
        <v>172</v>
      </c>
      <c r="G1151">
        <v>0</v>
      </c>
      <c r="H1151" t="s">
        <v>164</v>
      </c>
      <c r="I1151">
        <v>623</v>
      </c>
      <c r="J1151">
        <v>12</v>
      </c>
      <c r="K1151" t="s">
        <v>79</v>
      </c>
      <c r="L1151" t="s">
        <v>119</v>
      </c>
      <c r="M1151">
        <v>64</v>
      </c>
      <c r="N1151">
        <v>24</v>
      </c>
      <c r="O1151">
        <v>0</v>
      </c>
      <c r="P1151">
        <v>36</v>
      </c>
      <c r="Q1151">
        <v>640</v>
      </c>
      <c r="R1151">
        <v>60</v>
      </c>
      <c r="S1151">
        <v>229</v>
      </c>
      <c r="T1151">
        <v>101</v>
      </c>
      <c r="U1151">
        <v>36</v>
      </c>
      <c r="V1151">
        <v>14</v>
      </c>
      <c r="W1151">
        <v>166</v>
      </c>
      <c r="X1151">
        <v>185</v>
      </c>
      <c r="Y1151">
        <v>197</v>
      </c>
      <c r="Z1151">
        <v>143</v>
      </c>
      <c r="AA1151">
        <v>102</v>
      </c>
      <c r="AB1151">
        <v>90</v>
      </c>
      <c r="AC1151">
        <v>569</v>
      </c>
      <c r="AD1151">
        <v>148</v>
      </c>
      <c r="AE1151">
        <v>218</v>
      </c>
      <c r="AF1151">
        <v>291</v>
      </c>
      <c r="AG1151">
        <v>1</v>
      </c>
      <c r="AH1151">
        <v>199</v>
      </c>
      <c r="AI1151">
        <v>35</v>
      </c>
      <c r="AJ1151">
        <v>279</v>
      </c>
      <c r="AK1151">
        <v>93</v>
      </c>
      <c r="AL1151">
        <v>114</v>
      </c>
      <c r="AM1151">
        <v>184</v>
      </c>
      <c r="AN1151">
        <v>184</v>
      </c>
      <c r="AO1151">
        <v>2373</v>
      </c>
      <c r="AP1151">
        <v>605</v>
      </c>
      <c r="AQ1151">
        <v>447</v>
      </c>
      <c r="AR1151">
        <v>0</v>
      </c>
      <c r="AS1151">
        <v>40</v>
      </c>
      <c r="AT1151">
        <v>496</v>
      </c>
      <c r="AU1151">
        <v>21</v>
      </c>
      <c r="AV1151">
        <v>89</v>
      </c>
      <c r="AW1151">
        <v>183</v>
      </c>
      <c r="AX1151">
        <v>54</v>
      </c>
      <c r="AY1151">
        <v>331</v>
      </c>
      <c r="AZ1151">
        <v>955</v>
      </c>
      <c r="BA1151">
        <v>1964</v>
      </c>
      <c r="BB1151">
        <v>326</v>
      </c>
      <c r="BC1151">
        <v>460</v>
      </c>
      <c r="BD1151">
        <v>427</v>
      </c>
      <c r="BE1151">
        <v>0</v>
      </c>
      <c r="BF1151">
        <v>2234</v>
      </c>
      <c r="BG1151">
        <v>115</v>
      </c>
      <c r="BH1151">
        <v>161</v>
      </c>
      <c r="BI1151">
        <v>607</v>
      </c>
      <c r="BJ1151">
        <v>63</v>
      </c>
      <c r="BK1151">
        <v>60</v>
      </c>
      <c r="BL1151">
        <v>184</v>
      </c>
      <c r="BM1151">
        <v>25</v>
      </c>
      <c r="BN1151">
        <v>420</v>
      </c>
      <c r="BO1151">
        <v>1308</v>
      </c>
      <c r="BP1151">
        <v>336</v>
      </c>
      <c r="BQ1151">
        <v>176</v>
      </c>
      <c r="BR1151">
        <v>72</v>
      </c>
      <c r="BS1151">
        <v>155</v>
      </c>
      <c r="BT1151">
        <v>43</v>
      </c>
      <c r="BU1151">
        <v>1</v>
      </c>
      <c r="BV1151">
        <v>99</v>
      </c>
      <c r="BW1151">
        <v>7</v>
      </c>
      <c r="BX1151">
        <v>0</v>
      </c>
      <c r="BY1151">
        <v>19239</v>
      </c>
    </row>
    <row r="1152" spans="1:77" hidden="1" x14ac:dyDescent="0.25">
      <c r="A1152" t="str">
        <f t="shared" si="34"/>
        <v>201426 Jogi és társadalomtudományi foglalkozásokI8 Főiskola</v>
      </c>
      <c r="B1152" t="str">
        <f t="shared" si="35"/>
        <v>201426 Jogi és társadalomtudományi foglalkozásokI8 Főiskola</v>
      </c>
      <c r="C1152">
        <v>5345</v>
      </c>
      <c r="D1152" t="s">
        <v>168</v>
      </c>
      <c r="E1152" t="s">
        <v>169</v>
      </c>
      <c r="F1152" s="4" t="s">
        <v>172</v>
      </c>
      <c r="G1152">
        <v>0</v>
      </c>
      <c r="H1152" t="s">
        <v>164</v>
      </c>
      <c r="I1152">
        <v>624</v>
      </c>
      <c r="J1152">
        <v>13</v>
      </c>
      <c r="K1152" t="s">
        <v>80</v>
      </c>
      <c r="L1152" t="s">
        <v>120</v>
      </c>
      <c r="M1152">
        <v>24</v>
      </c>
      <c r="N1152">
        <v>0</v>
      </c>
      <c r="O1152">
        <v>0</v>
      </c>
      <c r="P1152">
        <v>0</v>
      </c>
      <c r="Q1152">
        <v>63</v>
      </c>
      <c r="R1152">
        <v>12</v>
      </c>
      <c r="S1152">
        <v>0</v>
      </c>
      <c r="T1152">
        <v>0</v>
      </c>
      <c r="U1152">
        <v>0</v>
      </c>
      <c r="V1152">
        <v>0</v>
      </c>
      <c r="W1152">
        <v>12</v>
      </c>
      <c r="X1152">
        <v>10</v>
      </c>
      <c r="Y1152">
        <v>12</v>
      </c>
      <c r="Z1152">
        <v>0</v>
      </c>
      <c r="AA1152">
        <v>14</v>
      </c>
      <c r="AB1152">
        <v>39</v>
      </c>
      <c r="AC1152">
        <v>78</v>
      </c>
      <c r="AD1152">
        <v>33</v>
      </c>
      <c r="AE1152">
        <v>0</v>
      </c>
      <c r="AF1152">
        <v>6</v>
      </c>
      <c r="AG1152">
        <v>0</v>
      </c>
      <c r="AH1152">
        <v>9</v>
      </c>
      <c r="AI1152">
        <v>0</v>
      </c>
      <c r="AJ1152">
        <v>62</v>
      </c>
      <c r="AK1152">
        <v>25</v>
      </c>
      <c r="AL1152">
        <v>1</v>
      </c>
      <c r="AM1152">
        <v>158</v>
      </c>
      <c r="AN1152">
        <v>0</v>
      </c>
      <c r="AO1152">
        <v>123</v>
      </c>
      <c r="AP1152">
        <v>16</v>
      </c>
      <c r="AQ1152">
        <v>23</v>
      </c>
      <c r="AR1152">
        <v>15</v>
      </c>
      <c r="AS1152">
        <v>0</v>
      </c>
      <c r="AT1152">
        <v>0</v>
      </c>
      <c r="AU1152">
        <v>0</v>
      </c>
      <c r="AV1152">
        <v>0</v>
      </c>
      <c r="AW1152">
        <v>0</v>
      </c>
      <c r="AX1152">
        <v>0</v>
      </c>
      <c r="AY1152">
        <v>253</v>
      </c>
      <c r="AZ1152">
        <v>19</v>
      </c>
      <c r="BA1152">
        <v>220</v>
      </c>
      <c r="BB1152">
        <v>25</v>
      </c>
      <c r="BC1152">
        <v>23</v>
      </c>
      <c r="BD1152">
        <v>30</v>
      </c>
      <c r="BE1152">
        <v>0</v>
      </c>
      <c r="BF1152">
        <v>279</v>
      </c>
      <c r="BG1152">
        <v>72</v>
      </c>
      <c r="BH1152">
        <v>41</v>
      </c>
      <c r="BI1152">
        <v>0</v>
      </c>
      <c r="BJ1152">
        <v>264</v>
      </c>
      <c r="BK1152">
        <v>26</v>
      </c>
      <c r="BL1152">
        <v>0</v>
      </c>
      <c r="BM1152">
        <v>0</v>
      </c>
      <c r="BN1152">
        <v>28</v>
      </c>
      <c r="BO1152">
        <v>1305</v>
      </c>
      <c r="BP1152">
        <v>181</v>
      </c>
      <c r="BQ1152">
        <v>66</v>
      </c>
      <c r="BR1152">
        <v>41</v>
      </c>
      <c r="BS1152">
        <v>49</v>
      </c>
      <c r="BT1152">
        <v>1</v>
      </c>
      <c r="BU1152">
        <v>19</v>
      </c>
      <c r="BV1152">
        <v>0</v>
      </c>
      <c r="BW1152">
        <v>0</v>
      </c>
      <c r="BX1152">
        <v>0</v>
      </c>
      <c r="BY1152">
        <v>3677</v>
      </c>
    </row>
    <row r="1153" spans="1:77" hidden="1" x14ac:dyDescent="0.25">
      <c r="A1153" t="str">
        <f t="shared" si="34"/>
        <v>201427 Kulturális, sport-, művészeti és vallási foglalkozások (felsőfokú képzettséghez kapcsolódó)I8 Főiskola</v>
      </c>
      <c r="B1153" t="str">
        <f t="shared" si="35"/>
        <v>201427 Kulturális, sport-, művészeti és vallási foglalkozások (felsőfokú képzettséghez kapcsolódó)I8 Főiskola</v>
      </c>
      <c r="C1153">
        <v>5346</v>
      </c>
      <c r="D1153" t="s">
        <v>168</v>
      </c>
      <c r="E1153" t="s">
        <v>169</v>
      </c>
      <c r="F1153" s="4" t="s">
        <v>172</v>
      </c>
      <c r="G1153">
        <v>0</v>
      </c>
      <c r="H1153" t="s">
        <v>164</v>
      </c>
      <c r="I1153">
        <v>625</v>
      </c>
      <c r="J1153">
        <v>14</v>
      </c>
      <c r="K1153" t="s">
        <v>121</v>
      </c>
      <c r="L1153" t="s">
        <v>122</v>
      </c>
      <c r="M1153">
        <v>34</v>
      </c>
      <c r="N1153">
        <v>0</v>
      </c>
      <c r="O1153">
        <v>0</v>
      </c>
      <c r="P1153">
        <v>0</v>
      </c>
      <c r="Q1153">
        <v>0</v>
      </c>
      <c r="R1153">
        <v>1</v>
      </c>
      <c r="S1153">
        <v>0</v>
      </c>
      <c r="T1153">
        <v>0</v>
      </c>
      <c r="U1153">
        <v>81</v>
      </c>
      <c r="V1153">
        <v>0</v>
      </c>
      <c r="W1153">
        <v>0</v>
      </c>
      <c r="X1153">
        <v>0</v>
      </c>
      <c r="Y1153">
        <v>0</v>
      </c>
      <c r="Z1153">
        <v>10</v>
      </c>
      <c r="AA1153">
        <v>0</v>
      </c>
      <c r="AB1153">
        <v>0</v>
      </c>
      <c r="AC1153">
        <v>0</v>
      </c>
      <c r="AD1153">
        <v>0</v>
      </c>
      <c r="AE1153">
        <v>0</v>
      </c>
      <c r="AF1153">
        <v>0</v>
      </c>
      <c r="AG1153">
        <v>0</v>
      </c>
      <c r="AH1153">
        <v>0</v>
      </c>
      <c r="AI1153">
        <v>10</v>
      </c>
      <c r="AJ1153">
        <v>5</v>
      </c>
      <c r="AK1153">
        <v>18</v>
      </c>
      <c r="AL1153">
        <v>0</v>
      </c>
      <c r="AM1153">
        <v>16</v>
      </c>
      <c r="AN1153">
        <v>0</v>
      </c>
      <c r="AO1153">
        <v>60</v>
      </c>
      <c r="AP1153">
        <v>88</v>
      </c>
      <c r="AQ1153">
        <v>11</v>
      </c>
      <c r="AR1153">
        <v>0</v>
      </c>
      <c r="AS1153">
        <v>0</v>
      </c>
      <c r="AT1153">
        <v>0</v>
      </c>
      <c r="AU1153">
        <v>0</v>
      </c>
      <c r="AV1153">
        <v>58</v>
      </c>
      <c r="AW1153">
        <v>1267</v>
      </c>
      <c r="AX1153">
        <v>1257</v>
      </c>
      <c r="AY1153">
        <v>25</v>
      </c>
      <c r="AZ1153">
        <v>55</v>
      </c>
      <c r="BA1153">
        <v>8</v>
      </c>
      <c r="BB1153">
        <v>0</v>
      </c>
      <c r="BC1153">
        <v>0</v>
      </c>
      <c r="BD1153">
        <v>48</v>
      </c>
      <c r="BE1153">
        <v>0</v>
      </c>
      <c r="BF1153">
        <v>85</v>
      </c>
      <c r="BG1153">
        <v>0</v>
      </c>
      <c r="BH1153">
        <v>45</v>
      </c>
      <c r="BI1153">
        <v>57</v>
      </c>
      <c r="BJ1153">
        <v>16</v>
      </c>
      <c r="BK1153">
        <v>29</v>
      </c>
      <c r="BL1153">
        <v>9</v>
      </c>
      <c r="BM1153">
        <v>15</v>
      </c>
      <c r="BN1153">
        <v>40</v>
      </c>
      <c r="BO1153">
        <v>979</v>
      </c>
      <c r="BP1153">
        <v>590</v>
      </c>
      <c r="BQ1153">
        <v>36</v>
      </c>
      <c r="BR1153">
        <v>57</v>
      </c>
      <c r="BS1153">
        <v>3256</v>
      </c>
      <c r="BT1153">
        <v>757</v>
      </c>
      <c r="BU1153">
        <v>23</v>
      </c>
      <c r="BV1153">
        <v>0</v>
      </c>
      <c r="BW1153">
        <v>21</v>
      </c>
      <c r="BX1153">
        <v>0</v>
      </c>
      <c r="BY1153">
        <v>9067</v>
      </c>
    </row>
    <row r="1154" spans="1:77" hidden="1" x14ac:dyDescent="0.25">
      <c r="A1154" t="str">
        <f t="shared" si="34"/>
        <v>201429 Egyéb magasan képzett ügyintézőkI8 Főiskola</v>
      </c>
      <c r="B1154" t="str">
        <f t="shared" si="35"/>
        <v>201429 Egyéb magasan képzett ügyintézőkI8 Főiskola</v>
      </c>
      <c r="C1154">
        <v>5347</v>
      </c>
      <c r="D1154" t="s">
        <v>168</v>
      </c>
      <c r="E1154" t="s">
        <v>169</v>
      </c>
      <c r="F1154" s="4" t="s">
        <v>172</v>
      </c>
      <c r="G1154">
        <v>0</v>
      </c>
      <c r="H1154" t="s">
        <v>164</v>
      </c>
      <c r="I1154">
        <v>626</v>
      </c>
      <c r="J1154">
        <v>15</v>
      </c>
      <c r="K1154" t="s">
        <v>81</v>
      </c>
      <c r="L1154" t="s">
        <v>123</v>
      </c>
      <c r="M1154">
        <v>28</v>
      </c>
      <c r="N1154">
        <v>32</v>
      </c>
      <c r="O1154">
        <v>0</v>
      </c>
      <c r="P1154">
        <v>0</v>
      </c>
      <c r="Q1154">
        <v>65</v>
      </c>
      <c r="R1154">
        <v>30</v>
      </c>
      <c r="S1154">
        <v>11</v>
      </c>
      <c r="T1154">
        <v>29</v>
      </c>
      <c r="U1154">
        <v>71</v>
      </c>
      <c r="V1154">
        <v>168</v>
      </c>
      <c r="W1154">
        <v>29</v>
      </c>
      <c r="X1154">
        <v>149</v>
      </c>
      <c r="Y1154">
        <v>45</v>
      </c>
      <c r="Z1154">
        <v>45</v>
      </c>
      <c r="AA1154">
        <v>99</v>
      </c>
      <c r="AB1154">
        <v>67</v>
      </c>
      <c r="AC1154">
        <v>592</v>
      </c>
      <c r="AD1154">
        <v>57</v>
      </c>
      <c r="AE1154">
        <v>115</v>
      </c>
      <c r="AF1154">
        <v>110</v>
      </c>
      <c r="AG1154">
        <v>1</v>
      </c>
      <c r="AH1154">
        <v>73</v>
      </c>
      <c r="AI1154">
        <v>12</v>
      </c>
      <c r="AJ1154">
        <v>424</v>
      </c>
      <c r="AK1154">
        <v>95</v>
      </c>
      <c r="AL1154">
        <v>75</v>
      </c>
      <c r="AM1154">
        <v>429</v>
      </c>
      <c r="AN1154">
        <v>53</v>
      </c>
      <c r="AO1154">
        <v>810</v>
      </c>
      <c r="AP1154">
        <v>125</v>
      </c>
      <c r="AQ1154">
        <v>340</v>
      </c>
      <c r="AR1154">
        <v>0</v>
      </c>
      <c r="AS1154">
        <v>0</v>
      </c>
      <c r="AT1154">
        <v>972</v>
      </c>
      <c r="AU1154">
        <v>0</v>
      </c>
      <c r="AV1154">
        <v>42</v>
      </c>
      <c r="AW1154">
        <v>97</v>
      </c>
      <c r="AX1154">
        <v>47</v>
      </c>
      <c r="AY1154">
        <v>650</v>
      </c>
      <c r="AZ1154">
        <v>1251</v>
      </c>
      <c r="BA1154">
        <v>728</v>
      </c>
      <c r="BB1154">
        <v>397</v>
      </c>
      <c r="BC1154">
        <v>74</v>
      </c>
      <c r="BD1154">
        <v>183</v>
      </c>
      <c r="BE1154">
        <v>0</v>
      </c>
      <c r="BF1154">
        <v>708</v>
      </c>
      <c r="BG1154">
        <v>393</v>
      </c>
      <c r="BH1154">
        <v>421</v>
      </c>
      <c r="BI1154">
        <v>70</v>
      </c>
      <c r="BJ1154">
        <v>165</v>
      </c>
      <c r="BK1154">
        <v>0</v>
      </c>
      <c r="BL1154">
        <v>27</v>
      </c>
      <c r="BM1154">
        <v>19</v>
      </c>
      <c r="BN1154">
        <v>361</v>
      </c>
      <c r="BO1154">
        <v>22871</v>
      </c>
      <c r="BP1154">
        <v>1924</v>
      </c>
      <c r="BQ1154">
        <v>354</v>
      </c>
      <c r="BR1154">
        <v>205</v>
      </c>
      <c r="BS1154">
        <v>408</v>
      </c>
      <c r="BT1154">
        <v>16</v>
      </c>
      <c r="BU1154">
        <v>346</v>
      </c>
      <c r="BV1154">
        <v>0</v>
      </c>
      <c r="BW1154">
        <v>0</v>
      </c>
      <c r="BX1154">
        <v>0</v>
      </c>
      <c r="BY1154">
        <v>36908</v>
      </c>
    </row>
    <row r="1155" spans="1:77" hidden="1" x14ac:dyDescent="0.25">
      <c r="A1155" t="str">
        <f t="shared" si="34"/>
        <v>201431 Technikusok és hasonló műszaki foglalkozásokI8 Főiskola</v>
      </c>
      <c r="B1155" t="str">
        <f t="shared" si="35"/>
        <v>201431 Technikusok és hasonló műszaki foglalkozásokI8 Főiskola</v>
      </c>
      <c r="C1155">
        <v>5348</v>
      </c>
      <c r="D1155" t="s">
        <v>168</v>
      </c>
      <c r="E1155" t="s">
        <v>169</v>
      </c>
      <c r="F1155" s="4" t="s">
        <v>172</v>
      </c>
      <c r="G1155">
        <v>0</v>
      </c>
      <c r="H1155" t="s">
        <v>164</v>
      </c>
      <c r="I1155">
        <v>627</v>
      </c>
      <c r="J1155">
        <v>16</v>
      </c>
      <c r="K1155" t="s">
        <v>82</v>
      </c>
      <c r="L1155" t="s">
        <v>83</v>
      </c>
      <c r="M1155">
        <v>187</v>
      </c>
      <c r="N1155">
        <v>123</v>
      </c>
      <c r="O1155">
        <v>5</v>
      </c>
      <c r="P1155">
        <v>26</v>
      </c>
      <c r="Q1155">
        <v>625</v>
      </c>
      <c r="R1155">
        <v>147</v>
      </c>
      <c r="S1155">
        <v>70</v>
      </c>
      <c r="T1155">
        <v>88</v>
      </c>
      <c r="U1155">
        <v>83</v>
      </c>
      <c r="V1155">
        <v>132</v>
      </c>
      <c r="W1155">
        <v>86</v>
      </c>
      <c r="X1155">
        <v>221</v>
      </c>
      <c r="Y1155">
        <v>291</v>
      </c>
      <c r="Z1155">
        <v>105</v>
      </c>
      <c r="AA1155">
        <v>67</v>
      </c>
      <c r="AB1155">
        <v>517</v>
      </c>
      <c r="AC1155">
        <v>334</v>
      </c>
      <c r="AD1155">
        <v>297</v>
      </c>
      <c r="AE1155">
        <v>319</v>
      </c>
      <c r="AF1155">
        <v>372</v>
      </c>
      <c r="AG1155">
        <v>38</v>
      </c>
      <c r="AH1155">
        <v>147</v>
      </c>
      <c r="AI1155">
        <v>184</v>
      </c>
      <c r="AJ1155">
        <v>423</v>
      </c>
      <c r="AK1155">
        <v>317</v>
      </c>
      <c r="AL1155">
        <v>79</v>
      </c>
      <c r="AM1155">
        <v>1013</v>
      </c>
      <c r="AN1155">
        <v>340</v>
      </c>
      <c r="AO1155">
        <v>720</v>
      </c>
      <c r="AP1155">
        <v>304</v>
      </c>
      <c r="AQ1155">
        <v>478</v>
      </c>
      <c r="AR1155">
        <v>1</v>
      </c>
      <c r="AS1155">
        <v>247</v>
      </c>
      <c r="AT1155">
        <v>763</v>
      </c>
      <c r="AU1155">
        <v>22</v>
      </c>
      <c r="AV1155">
        <v>34</v>
      </c>
      <c r="AW1155">
        <v>622</v>
      </c>
      <c r="AX1155">
        <v>16</v>
      </c>
      <c r="AY1155">
        <v>228</v>
      </c>
      <c r="AZ1155">
        <v>1404</v>
      </c>
      <c r="BA1155">
        <v>358</v>
      </c>
      <c r="BB1155">
        <v>74</v>
      </c>
      <c r="BC1155">
        <v>101</v>
      </c>
      <c r="BD1155">
        <v>354</v>
      </c>
      <c r="BE1155">
        <v>0</v>
      </c>
      <c r="BF1155">
        <v>217</v>
      </c>
      <c r="BG1155">
        <v>793</v>
      </c>
      <c r="BH1155">
        <v>59</v>
      </c>
      <c r="BI1155">
        <v>24</v>
      </c>
      <c r="BJ1155">
        <v>142</v>
      </c>
      <c r="BK1155">
        <v>15</v>
      </c>
      <c r="BL1155">
        <v>52</v>
      </c>
      <c r="BM1155">
        <v>10</v>
      </c>
      <c r="BN1155">
        <v>218</v>
      </c>
      <c r="BO1155">
        <v>1088</v>
      </c>
      <c r="BP1155">
        <v>356</v>
      </c>
      <c r="BQ1155">
        <v>202</v>
      </c>
      <c r="BR1155">
        <v>24</v>
      </c>
      <c r="BS1155">
        <v>257</v>
      </c>
      <c r="BT1155">
        <v>28</v>
      </c>
      <c r="BU1155">
        <v>42</v>
      </c>
      <c r="BV1155">
        <v>68</v>
      </c>
      <c r="BW1155">
        <v>34</v>
      </c>
      <c r="BX1155">
        <v>0</v>
      </c>
      <c r="BY1155">
        <v>15991</v>
      </c>
    </row>
    <row r="1156" spans="1:77" hidden="1" x14ac:dyDescent="0.25">
      <c r="A1156" t="str">
        <f t="shared" si="34"/>
        <v>201432 Szakmai irányítók, felügyelőkI8 Főiskola</v>
      </c>
      <c r="B1156" t="str">
        <f t="shared" si="35"/>
        <v>201432 Szakmai irányítók, felügyelőkI8 Főiskola</v>
      </c>
      <c r="C1156">
        <v>5349</v>
      </c>
      <c r="D1156" t="s">
        <v>168</v>
      </c>
      <c r="E1156" t="s">
        <v>169</v>
      </c>
      <c r="F1156" s="4" t="s">
        <v>172</v>
      </c>
      <c r="G1156">
        <v>0</v>
      </c>
      <c r="H1156" t="s">
        <v>164</v>
      </c>
      <c r="I1156">
        <v>628</v>
      </c>
      <c r="J1156">
        <v>17</v>
      </c>
      <c r="K1156" t="s">
        <v>84</v>
      </c>
      <c r="L1156" t="s">
        <v>124</v>
      </c>
      <c r="M1156">
        <v>49</v>
      </c>
      <c r="N1156">
        <v>0</v>
      </c>
      <c r="O1156">
        <v>4</v>
      </c>
      <c r="P1156">
        <v>9</v>
      </c>
      <c r="Q1156">
        <v>82</v>
      </c>
      <c r="R1156">
        <v>8</v>
      </c>
      <c r="S1156">
        <v>0</v>
      </c>
      <c r="T1156">
        <v>35</v>
      </c>
      <c r="U1156">
        <v>13</v>
      </c>
      <c r="V1156">
        <v>0</v>
      </c>
      <c r="W1156">
        <v>15</v>
      </c>
      <c r="X1156">
        <v>0</v>
      </c>
      <c r="Y1156">
        <v>23</v>
      </c>
      <c r="Z1156">
        <v>20</v>
      </c>
      <c r="AA1156">
        <v>56</v>
      </c>
      <c r="AB1156">
        <v>37</v>
      </c>
      <c r="AC1156">
        <v>24</v>
      </c>
      <c r="AD1156">
        <v>27</v>
      </c>
      <c r="AE1156">
        <v>7</v>
      </c>
      <c r="AF1156">
        <v>18</v>
      </c>
      <c r="AG1156">
        <v>0</v>
      </c>
      <c r="AH1156">
        <v>27</v>
      </c>
      <c r="AI1156">
        <v>5</v>
      </c>
      <c r="AJ1156">
        <v>10</v>
      </c>
      <c r="AK1156">
        <v>9</v>
      </c>
      <c r="AL1156">
        <v>40</v>
      </c>
      <c r="AM1156">
        <v>428</v>
      </c>
      <c r="AN1156">
        <v>0</v>
      </c>
      <c r="AO1156">
        <v>241</v>
      </c>
      <c r="AP1156">
        <v>35</v>
      </c>
      <c r="AQ1156">
        <v>50</v>
      </c>
      <c r="AR1156">
        <v>0</v>
      </c>
      <c r="AS1156">
        <v>0</v>
      </c>
      <c r="AT1156">
        <v>52</v>
      </c>
      <c r="AU1156">
        <v>0</v>
      </c>
      <c r="AV1156">
        <v>82</v>
      </c>
      <c r="AW1156">
        <v>0</v>
      </c>
      <c r="AX1156">
        <v>15</v>
      </c>
      <c r="AY1156">
        <v>1</v>
      </c>
      <c r="AZ1156">
        <v>42</v>
      </c>
      <c r="BA1156">
        <v>10</v>
      </c>
      <c r="BB1156">
        <v>5</v>
      </c>
      <c r="BC1156">
        <v>61</v>
      </c>
      <c r="BD1156">
        <v>38</v>
      </c>
      <c r="BE1156">
        <v>0</v>
      </c>
      <c r="BF1156">
        <v>118</v>
      </c>
      <c r="BG1156">
        <v>19</v>
      </c>
      <c r="BH1156">
        <v>1</v>
      </c>
      <c r="BI1156">
        <v>14</v>
      </c>
      <c r="BJ1156">
        <v>12</v>
      </c>
      <c r="BK1156">
        <v>0</v>
      </c>
      <c r="BL1156">
        <v>42</v>
      </c>
      <c r="BM1156">
        <v>0</v>
      </c>
      <c r="BN1156">
        <v>24</v>
      </c>
      <c r="BO1156">
        <v>104</v>
      </c>
      <c r="BP1156">
        <v>52</v>
      </c>
      <c r="BQ1156">
        <v>11</v>
      </c>
      <c r="BR1156">
        <v>25</v>
      </c>
      <c r="BS1156">
        <v>9</v>
      </c>
      <c r="BT1156">
        <v>1</v>
      </c>
      <c r="BU1156">
        <v>0</v>
      </c>
      <c r="BV1156">
        <v>0</v>
      </c>
      <c r="BW1156">
        <v>75</v>
      </c>
      <c r="BX1156">
        <v>0</v>
      </c>
      <c r="BY1156">
        <v>2085</v>
      </c>
    </row>
    <row r="1157" spans="1:77" hidden="1" x14ac:dyDescent="0.25">
      <c r="A1157" t="str">
        <f t="shared" si="34"/>
        <v>201433 Egészségügyi foglalkozásokI8 Főiskola</v>
      </c>
      <c r="B1157" t="str">
        <f t="shared" si="35"/>
        <v>201433 Egészségügyi foglalkozásokI8 Főiskola</v>
      </c>
      <c r="C1157">
        <v>5350</v>
      </c>
      <c r="D1157" t="s">
        <v>168</v>
      </c>
      <c r="E1157" t="s">
        <v>169</v>
      </c>
      <c r="F1157" s="4" t="s">
        <v>172</v>
      </c>
      <c r="G1157">
        <v>0</v>
      </c>
      <c r="H1157" t="s">
        <v>164</v>
      </c>
      <c r="I1157">
        <v>629</v>
      </c>
      <c r="J1157">
        <v>18</v>
      </c>
      <c r="K1157" t="s">
        <v>85</v>
      </c>
      <c r="L1157" t="s">
        <v>125</v>
      </c>
      <c r="M1157">
        <v>34</v>
      </c>
      <c r="N1157">
        <v>0</v>
      </c>
      <c r="O1157">
        <v>0</v>
      </c>
      <c r="P1157">
        <v>0</v>
      </c>
      <c r="Q1157">
        <v>0</v>
      </c>
      <c r="R1157">
        <v>0</v>
      </c>
      <c r="S1157">
        <v>11</v>
      </c>
      <c r="T1157">
        <v>14</v>
      </c>
      <c r="U1157">
        <v>0</v>
      </c>
      <c r="V1157">
        <v>0</v>
      </c>
      <c r="W1157">
        <v>0</v>
      </c>
      <c r="X1157">
        <v>18</v>
      </c>
      <c r="Y1157">
        <v>0</v>
      </c>
      <c r="Z1157">
        <v>0</v>
      </c>
      <c r="AA1157">
        <v>0</v>
      </c>
      <c r="AB1157">
        <v>7</v>
      </c>
      <c r="AC1157">
        <v>31</v>
      </c>
      <c r="AD1157">
        <v>0</v>
      </c>
      <c r="AE1157">
        <v>15</v>
      </c>
      <c r="AF1157">
        <v>1</v>
      </c>
      <c r="AG1157">
        <v>0</v>
      </c>
      <c r="AH1157">
        <v>57</v>
      </c>
      <c r="AI1157">
        <v>0</v>
      </c>
      <c r="AJ1157">
        <v>0</v>
      </c>
      <c r="AK1157">
        <v>6</v>
      </c>
      <c r="AL1157">
        <v>0</v>
      </c>
      <c r="AM1157">
        <v>27</v>
      </c>
      <c r="AN1157">
        <v>0</v>
      </c>
      <c r="AO1157">
        <v>136</v>
      </c>
      <c r="AP1157">
        <v>486</v>
      </c>
      <c r="AQ1157">
        <v>0</v>
      </c>
      <c r="AR1157">
        <v>0</v>
      </c>
      <c r="AS1157">
        <v>0</v>
      </c>
      <c r="AT1157">
        <v>0</v>
      </c>
      <c r="AU1157">
        <v>0</v>
      </c>
      <c r="AV1157">
        <v>11</v>
      </c>
      <c r="AW1157">
        <v>1</v>
      </c>
      <c r="AX1157">
        <v>0</v>
      </c>
      <c r="AY1157">
        <v>11</v>
      </c>
      <c r="AZ1157">
        <v>15</v>
      </c>
      <c r="BA1157">
        <v>0</v>
      </c>
      <c r="BB1157">
        <v>0</v>
      </c>
      <c r="BC1157">
        <v>0</v>
      </c>
      <c r="BD1157">
        <v>0</v>
      </c>
      <c r="BE1157">
        <v>0</v>
      </c>
      <c r="BF1157">
        <v>0</v>
      </c>
      <c r="BG1157">
        <v>5</v>
      </c>
      <c r="BH1157">
        <v>81</v>
      </c>
      <c r="BI1157">
        <v>0</v>
      </c>
      <c r="BJ1157">
        <v>102</v>
      </c>
      <c r="BK1157">
        <v>0</v>
      </c>
      <c r="BL1157">
        <v>0</v>
      </c>
      <c r="BM1157">
        <v>0</v>
      </c>
      <c r="BN1157">
        <v>9</v>
      </c>
      <c r="BO1157">
        <v>178</v>
      </c>
      <c r="BP1157">
        <v>328</v>
      </c>
      <c r="BQ1157">
        <v>3959</v>
      </c>
      <c r="BR1157">
        <v>256</v>
      </c>
      <c r="BS1157">
        <v>4</v>
      </c>
      <c r="BT1157">
        <v>9</v>
      </c>
      <c r="BU1157">
        <v>16</v>
      </c>
      <c r="BV1157">
        <v>0</v>
      </c>
      <c r="BW1157">
        <v>24</v>
      </c>
      <c r="BX1157">
        <v>0</v>
      </c>
      <c r="BY1157">
        <v>5852</v>
      </c>
    </row>
    <row r="1158" spans="1:77" hidden="1" x14ac:dyDescent="0.25">
      <c r="A1158" t="str">
        <f t="shared" si="34"/>
        <v>201434 Oktatási asszisztensekI8 Főiskola</v>
      </c>
      <c r="B1158" t="str">
        <f t="shared" si="35"/>
        <v>201434 Oktatási asszisztensekI8 Főiskola</v>
      </c>
      <c r="C1158">
        <v>5351</v>
      </c>
      <c r="D1158" t="s">
        <v>168</v>
      </c>
      <c r="E1158" t="s">
        <v>169</v>
      </c>
      <c r="F1158" s="4" t="s">
        <v>172</v>
      </c>
      <c r="G1158">
        <v>0</v>
      </c>
      <c r="H1158" t="s">
        <v>164</v>
      </c>
      <c r="I1158">
        <v>630</v>
      </c>
      <c r="J1158">
        <v>19</v>
      </c>
      <c r="K1158" t="s">
        <v>86</v>
      </c>
      <c r="L1158" t="s">
        <v>126</v>
      </c>
      <c r="M1158">
        <v>0</v>
      </c>
      <c r="N1158">
        <v>0</v>
      </c>
      <c r="O1158">
        <v>0</v>
      </c>
      <c r="P1158">
        <v>0</v>
      </c>
      <c r="Q1158">
        <v>0</v>
      </c>
      <c r="R1158">
        <v>0</v>
      </c>
      <c r="S1158">
        <v>0</v>
      </c>
      <c r="T1158">
        <v>0</v>
      </c>
      <c r="U1158">
        <v>0</v>
      </c>
      <c r="V1158">
        <v>0</v>
      </c>
      <c r="W1158">
        <v>0</v>
      </c>
      <c r="X1158">
        <v>0</v>
      </c>
      <c r="Y1158">
        <v>0</v>
      </c>
      <c r="Z1158">
        <v>0</v>
      </c>
      <c r="AA1158">
        <v>0</v>
      </c>
      <c r="AB1158">
        <v>0</v>
      </c>
      <c r="AC1158">
        <v>0</v>
      </c>
      <c r="AD1158">
        <v>0</v>
      </c>
      <c r="AE1158">
        <v>0</v>
      </c>
      <c r="AF1158">
        <v>0</v>
      </c>
      <c r="AG1158">
        <v>0</v>
      </c>
      <c r="AH1158">
        <v>0</v>
      </c>
      <c r="AI1158">
        <v>0</v>
      </c>
      <c r="AJ1158">
        <v>0</v>
      </c>
      <c r="AK1158">
        <v>0</v>
      </c>
      <c r="AL1158">
        <v>0</v>
      </c>
      <c r="AM1158">
        <v>0</v>
      </c>
      <c r="AN1158">
        <v>0</v>
      </c>
      <c r="AO1158">
        <v>10</v>
      </c>
      <c r="AP1158">
        <v>0</v>
      </c>
      <c r="AQ1158">
        <v>10</v>
      </c>
      <c r="AR1158">
        <v>0</v>
      </c>
      <c r="AS1158">
        <v>0</v>
      </c>
      <c r="AT1158">
        <v>0</v>
      </c>
      <c r="AU1158">
        <v>0</v>
      </c>
      <c r="AV1158">
        <v>0</v>
      </c>
      <c r="AW1158">
        <v>0</v>
      </c>
      <c r="AX1158">
        <v>0</v>
      </c>
      <c r="AY1158">
        <v>0</v>
      </c>
      <c r="AZ1158">
        <v>5</v>
      </c>
      <c r="BA1158">
        <v>0</v>
      </c>
      <c r="BB1158">
        <v>0</v>
      </c>
      <c r="BC1158">
        <v>0</v>
      </c>
      <c r="BD1158">
        <v>1</v>
      </c>
      <c r="BE1158">
        <v>0</v>
      </c>
      <c r="BF1158">
        <v>0</v>
      </c>
      <c r="BG1158">
        <v>0</v>
      </c>
      <c r="BH1158">
        <v>0</v>
      </c>
      <c r="BI1158">
        <v>0</v>
      </c>
      <c r="BJ1158">
        <v>0</v>
      </c>
      <c r="BK1158">
        <v>0</v>
      </c>
      <c r="BL1158">
        <v>0</v>
      </c>
      <c r="BM1158">
        <v>0</v>
      </c>
      <c r="BN1158">
        <v>2</v>
      </c>
      <c r="BO1158">
        <v>794</v>
      </c>
      <c r="BP1158">
        <v>655</v>
      </c>
      <c r="BQ1158">
        <v>9</v>
      </c>
      <c r="BR1158">
        <v>280</v>
      </c>
      <c r="BS1158">
        <v>1</v>
      </c>
      <c r="BT1158">
        <v>0</v>
      </c>
      <c r="BU1158">
        <v>2</v>
      </c>
      <c r="BV1158">
        <v>0</v>
      </c>
      <c r="BW1158">
        <v>0</v>
      </c>
      <c r="BX1158">
        <v>0</v>
      </c>
      <c r="BY1158">
        <v>1769</v>
      </c>
    </row>
    <row r="1159" spans="1:77" hidden="1" x14ac:dyDescent="0.25">
      <c r="A1159" t="str">
        <f t="shared" ref="A1159:A1222" si="36">CONCATENATE(F1159,L1159,H1159)</f>
        <v>201435 Szociális gondozási és munkaerő-piaci szolgáltatási foglalkozásokI8 Főiskola</v>
      </c>
      <c r="B1159" t="str">
        <f t="shared" ref="B1159:B1222" si="37">CONCATENATE(F1159,L1159,H1159)</f>
        <v>201435 Szociális gondozási és munkaerő-piaci szolgáltatási foglalkozásokI8 Főiskola</v>
      </c>
      <c r="C1159">
        <v>5352</v>
      </c>
      <c r="D1159" t="s">
        <v>168</v>
      </c>
      <c r="E1159" t="s">
        <v>169</v>
      </c>
      <c r="F1159" s="4" t="s">
        <v>172</v>
      </c>
      <c r="G1159">
        <v>0</v>
      </c>
      <c r="H1159" t="s">
        <v>164</v>
      </c>
      <c r="I1159">
        <v>631</v>
      </c>
      <c r="J1159">
        <v>20</v>
      </c>
      <c r="K1159" t="s">
        <v>87</v>
      </c>
      <c r="L1159" t="s">
        <v>127</v>
      </c>
      <c r="M1159">
        <v>0</v>
      </c>
      <c r="N1159">
        <v>0</v>
      </c>
      <c r="O1159">
        <v>0</v>
      </c>
      <c r="P1159">
        <v>0</v>
      </c>
      <c r="Q1159">
        <v>0</v>
      </c>
      <c r="R1159">
        <v>0</v>
      </c>
      <c r="S1159">
        <v>0</v>
      </c>
      <c r="T1159">
        <v>0</v>
      </c>
      <c r="U1159">
        <v>0</v>
      </c>
      <c r="V1159">
        <v>0</v>
      </c>
      <c r="W1159">
        <v>0</v>
      </c>
      <c r="X1159">
        <v>0</v>
      </c>
      <c r="Y1159">
        <v>1</v>
      </c>
      <c r="Z1159">
        <v>0</v>
      </c>
      <c r="AA1159">
        <v>0</v>
      </c>
      <c r="AB1159">
        <v>7</v>
      </c>
      <c r="AC1159">
        <v>0</v>
      </c>
      <c r="AD1159">
        <v>0</v>
      </c>
      <c r="AE1159">
        <v>0</v>
      </c>
      <c r="AF1159">
        <v>0</v>
      </c>
      <c r="AG1159">
        <v>0</v>
      </c>
      <c r="AH1159">
        <v>1</v>
      </c>
      <c r="AI1159">
        <v>0</v>
      </c>
      <c r="AJ1159">
        <v>0</v>
      </c>
      <c r="AK1159">
        <v>0</v>
      </c>
      <c r="AL1159">
        <v>0</v>
      </c>
      <c r="AM1159">
        <v>0</v>
      </c>
      <c r="AN1159">
        <v>0</v>
      </c>
      <c r="AO1159">
        <v>13</v>
      </c>
      <c r="AP1159">
        <v>1</v>
      </c>
      <c r="AQ1159">
        <v>0</v>
      </c>
      <c r="AR1159">
        <v>0</v>
      </c>
      <c r="AS1159">
        <v>0</v>
      </c>
      <c r="AT1159">
        <v>0</v>
      </c>
      <c r="AU1159">
        <v>0</v>
      </c>
      <c r="AV1159">
        <v>0</v>
      </c>
      <c r="AW1159">
        <v>11</v>
      </c>
      <c r="AX1159">
        <v>0</v>
      </c>
      <c r="AY1159">
        <v>0</v>
      </c>
      <c r="AZ1159">
        <v>63</v>
      </c>
      <c r="BA1159">
        <v>0</v>
      </c>
      <c r="BB1159">
        <v>0</v>
      </c>
      <c r="BC1159">
        <v>0</v>
      </c>
      <c r="BD1159">
        <v>0</v>
      </c>
      <c r="BE1159">
        <v>0</v>
      </c>
      <c r="BF1159">
        <v>0</v>
      </c>
      <c r="BG1159">
        <v>0</v>
      </c>
      <c r="BH1159">
        <v>51</v>
      </c>
      <c r="BI1159">
        <v>0</v>
      </c>
      <c r="BJ1159">
        <v>0</v>
      </c>
      <c r="BK1159">
        <v>0</v>
      </c>
      <c r="BL1159">
        <v>36</v>
      </c>
      <c r="BM1159">
        <v>8</v>
      </c>
      <c r="BN1159">
        <v>15</v>
      </c>
      <c r="BO1159">
        <v>1845</v>
      </c>
      <c r="BP1159">
        <v>171</v>
      </c>
      <c r="BQ1159">
        <v>84</v>
      </c>
      <c r="BR1159">
        <v>2847</v>
      </c>
      <c r="BS1159">
        <v>3</v>
      </c>
      <c r="BT1159">
        <v>0</v>
      </c>
      <c r="BU1159">
        <v>72</v>
      </c>
      <c r="BV1159">
        <v>0</v>
      </c>
      <c r="BW1159">
        <v>0</v>
      </c>
      <c r="BX1159">
        <v>0</v>
      </c>
      <c r="BY1159">
        <v>5229</v>
      </c>
    </row>
    <row r="1160" spans="1:77" hidden="1" x14ac:dyDescent="0.25">
      <c r="A1160" t="str">
        <f t="shared" si="36"/>
        <v>201436 Üzleti jellegű szolgáltatások ügyintézői, hatósági ügyintézők, ügynökökI8 Főiskola</v>
      </c>
      <c r="B1160" t="str">
        <f t="shared" si="37"/>
        <v>201436 Üzleti jellegű szolgáltatások ügyintézői, hatósági ügyintézők, ügynökökI8 Főiskola</v>
      </c>
      <c r="C1160">
        <v>5353</v>
      </c>
      <c r="D1160" t="s">
        <v>168</v>
      </c>
      <c r="E1160" t="s">
        <v>169</v>
      </c>
      <c r="F1160" s="4" t="s">
        <v>172</v>
      </c>
      <c r="G1160">
        <v>0</v>
      </c>
      <c r="H1160" t="s">
        <v>164</v>
      </c>
      <c r="I1160">
        <v>632</v>
      </c>
      <c r="J1160">
        <v>21</v>
      </c>
      <c r="K1160" t="s">
        <v>88</v>
      </c>
      <c r="L1160" t="s">
        <v>128</v>
      </c>
      <c r="M1160">
        <v>206</v>
      </c>
      <c r="N1160">
        <v>62</v>
      </c>
      <c r="O1160">
        <v>46</v>
      </c>
      <c r="P1160">
        <v>48</v>
      </c>
      <c r="Q1160">
        <v>743</v>
      </c>
      <c r="R1160">
        <v>297</v>
      </c>
      <c r="S1160">
        <v>77</v>
      </c>
      <c r="T1160">
        <v>211</v>
      </c>
      <c r="U1160">
        <v>101</v>
      </c>
      <c r="V1160">
        <v>92</v>
      </c>
      <c r="W1160">
        <v>309</v>
      </c>
      <c r="X1160">
        <v>186</v>
      </c>
      <c r="Y1160">
        <v>281</v>
      </c>
      <c r="Z1160">
        <v>140</v>
      </c>
      <c r="AA1160">
        <v>178</v>
      </c>
      <c r="AB1160">
        <v>435</v>
      </c>
      <c r="AC1160">
        <v>569</v>
      </c>
      <c r="AD1160">
        <v>311</v>
      </c>
      <c r="AE1160">
        <v>436</v>
      </c>
      <c r="AF1160">
        <v>366</v>
      </c>
      <c r="AG1160">
        <v>12</v>
      </c>
      <c r="AH1160">
        <v>140</v>
      </c>
      <c r="AI1160">
        <v>146</v>
      </c>
      <c r="AJ1160">
        <v>488</v>
      </c>
      <c r="AK1160">
        <v>179</v>
      </c>
      <c r="AL1160">
        <v>225</v>
      </c>
      <c r="AM1160">
        <v>693</v>
      </c>
      <c r="AN1160">
        <v>936</v>
      </c>
      <c r="AO1160">
        <v>5815</v>
      </c>
      <c r="AP1160">
        <v>1028</v>
      </c>
      <c r="AQ1160">
        <v>374</v>
      </c>
      <c r="AR1160">
        <v>33</v>
      </c>
      <c r="AS1160">
        <v>98</v>
      </c>
      <c r="AT1160">
        <v>490</v>
      </c>
      <c r="AU1160">
        <v>41</v>
      </c>
      <c r="AV1160">
        <v>510</v>
      </c>
      <c r="AW1160">
        <v>188</v>
      </c>
      <c r="AX1160">
        <v>82</v>
      </c>
      <c r="AY1160">
        <v>313</v>
      </c>
      <c r="AZ1160">
        <v>1214</v>
      </c>
      <c r="BA1160">
        <v>5029</v>
      </c>
      <c r="BB1160">
        <v>1704</v>
      </c>
      <c r="BC1160">
        <v>1469</v>
      </c>
      <c r="BD1160">
        <v>1118</v>
      </c>
      <c r="BE1160">
        <v>0</v>
      </c>
      <c r="BF1160">
        <v>1964</v>
      </c>
      <c r="BG1160">
        <v>362</v>
      </c>
      <c r="BH1160">
        <v>648</v>
      </c>
      <c r="BI1160">
        <v>188</v>
      </c>
      <c r="BJ1160">
        <v>346</v>
      </c>
      <c r="BK1160">
        <v>137</v>
      </c>
      <c r="BL1160">
        <v>240</v>
      </c>
      <c r="BM1160">
        <v>226</v>
      </c>
      <c r="BN1160">
        <v>947</v>
      </c>
      <c r="BO1160">
        <v>11456</v>
      </c>
      <c r="BP1160">
        <v>684</v>
      </c>
      <c r="BQ1160">
        <v>296</v>
      </c>
      <c r="BR1160">
        <v>219</v>
      </c>
      <c r="BS1160">
        <v>191</v>
      </c>
      <c r="BT1160">
        <v>67</v>
      </c>
      <c r="BU1160">
        <v>54</v>
      </c>
      <c r="BV1160">
        <v>84</v>
      </c>
      <c r="BW1160">
        <v>23</v>
      </c>
      <c r="BX1160">
        <v>0</v>
      </c>
      <c r="BY1160">
        <v>45551</v>
      </c>
    </row>
    <row r="1161" spans="1:77" hidden="1" x14ac:dyDescent="0.25">
      <c r="A1161" t="str">
        <f t="shared" si="36"/>
        <v>201437 Művészeti, kulturális, sport- és vallási foglalkozásokI8 Főiskola</v>
      </c>
      <c r="B1161" t="str">
        <f t="shared" si="37"/>
        <v>201437 Művészeti, kulturális, sport- és vallási foglalkozásokI8 Főiskola</v>
      </c>
      <c r="C1161">
        <v>5354</v>
      </c>
      <c r="D1161" t="s">
        <v>168</v>
      </c>
      <c r="E1161" t="s">
        <v>169</v>
      </c>
      <c r="F1161" s="4" t="s">
        <v>172</v>
      </c>
      <c r="G1161">
        <v>0</v>
      </c>
      <c r="H1161" t="s">
        <v>164</v>
      </c>
      <c r="I1161">
        <v>633</v>
      </c>
      <c r="J1161">
        <v>22</v>
      </c>
      <c r="K1161" t="s">
        <v>89</v>
      </c>
      <c r="L1161" t="s">
        <v>129</v>
      </c>
      <c r="M1161">
        <v>0</v>
      </c>
      <c r="N1161">
        <v>0</v>
      </c>
      <c r="O1161">
        <v>0</v>
      </c>
      <c r="P1161">
        <v>0</v>
      </c>
      <c r="Q1161">
        <v>0</v>
      </c>
      <c r="R1161">
        <v>0</v>
      </c>
      <c r="S1161">
        <v>0</v>
      </c>
      <c r="T1161">
        <v>0</v>
      </c>
      <c r="U1161">
        <v>20</v>
      </c>
      <c r="V1161">
        <v>0</v>
      </c>
      <c r="W1161">
        <v>0</v>
      </c>
      <c r="X1161">
        <v>0</v>
      </c>
      <c r="Y1161">
        <v>0</v>
      </c>
      <c r="Z1161">
        <v>0</v>
      </c>
      <c r="AA1161">
        <v>0</v>
      </c>
      <c r="AB1161">
        <v>0</v>
      </c>
      <c r="AC1161">
        <v>0</v>
      </c>
      <c r="AD1161">
        <v>0</v>
      </c>
      <c r="AE1161">
        <v>23</v>
      </c>
      <c r="AF1161">
        <v>0</v>
      </c>
      <c r="AG1161">
        <v>0</v>
      </c>
      <c r="AH1161">
        <v>0</v>
      </c>
      <c r="AI1161">
        <v>20</v>
      </c>
      <c r="AJ1161">
        <v>0</v>
      </c>
      <c r="AK1161">
        <v>0</v>
      </c>
      <c r="AL1161">
        <v>0</v>
      </c>
      <c r="AM1161">
        <v>0</v>
      </c>
      <c r="AN1161">
        <v>0</v>
      </c>
      <c r="AO1161">
        <v>15</v>
      </c>
      <c r="AP1161">
        <v>28</v>
      </c>
      <c r="AQ1161">
        <v>11</v>
      </c>
      <c r="AR1161">
        <v>0</v>
      </c>
      <c r="AS1161">
        <v>0</v>
      </c>
      <c r="AT1161">
        <v>0</v>
      </c>
      <c r="AU1161">
        <v>0</v>
      </c>
      <c r="AV1161">
        <v>34</v>
      </c>
      <c r="AW1161">
        <v>16</v>
      </c>
      <c r="AX1161">
        <v>234</v>
      </c>
      <c r="AY1161">
        <v>22</v>
      </c>
      <c r="AZ1161">
        <v>138</v>
      </c>
      <c r="BA1161">
        <v>0</v>
      </c>
      <c r="BB1161">
        <v>0</v>
      </c>
      <c r="BC1161">
        <v>0</v>
      </c>
      <c r="BD1161">
        <v>9</v>
      </c>
      <c r="BE1161">
        <v>0</v>
      </c>
      <c r="BF1161">
        <v>0</v>
      </c>
      <c r="BG1161">
        <v>0</v>
      </c>
      <c r="BH1161">
        <v>12</v>
      </c>
      <c r="BI1161">
        <v>28</v>
      </c>
      <c r="BJ1161">
        <v>0</v>
      </c>
      <c r="BK1161">
        <v>5</v>
      </c>
      <c r="BL1161">
        <v>0</v>
      </c>
      <c r="BM1161">
        <v>0</v>
      </c>
      <c r="BN1161">
        <v>39</v>
      </c>
      <c r="BO1161">
        <v>79</v>
      </c>
      <c r="BP1161">
        <v>27</v>
      </c>
      <c r="BQ1161">
        <v>2</v>
      </c>
      <c r="BR1161">
        <v>6</v>
      </c>
      <c r="BS1161">
        <v>296</v>
      </c>
      <c r="BT1161">
        <v>177</v>
      </c>
      <c r="BU1161">
        <v>55</v>
      </c>
      <c r="BV1161">
        <v>0</v>
      </c>
      <c r="BW1161">
        <v>59</v>
      </c>
      <c r="BX1161">
        <v>0</v>
      </c>
      <c r="BY1161">
        <v>1355</v>
      </c>
    </row>
    <row r="1162" spans="1:77" hidden="1" x14ac:dyDescent="0.25">
      <c r="A1162" t="str">
        <f t="shared" si="36"/>
        <v>201439 Egyéb ügyintézőkI8 Főiskola</v>
      </c>
      <c r="B1162" t="str">
        <f t="shared" si="37"/>
        <v>201439 Egyéb ügyintézőkI8 Főiskola</v>
      </c>
      <c r="C1162">
        <v>5355</v>
      </c>
      <c r="D1162" t="s">
        <v>168</v>
      </c>
      <c r="E1162" t="s">
        <v>169</v>
      </c>
      <c r="F1162" s="4" t="s">
        <v>172</v>
      </c>
      <c r="G1162">
        <v>0</v>
      </c>
      <c r="H1162" t="s">
        <v>164</v>
      </c>
      <c r="I1162">
        <v>634</v>
      </c>
      <c r="J1162">
        <v>23</v>
      </c>
      <c r="K1162" t="s">
        <v>90</v>
      </c>
      <c r="L1162" t="s">
        <v>91</v>
      </c>
      <c r="M1162">
        <v>27</v>
      </c>
      <c r="N1162">
        <v>0</v>
      </c>
      <c r="O1162">
        <v>0</v>
      </c>
      <c r="P1162">
        <v>314</v>
      </c>
      <c r="Q1162">
        <v>55</v>
      </c>
      <c r="R1162">
        <v>9</v>
      </c>
      <c r="S1162">
        <v>11</v>
      </c>
      <c r="T1162">
        <v>12</v>
      </c>
      <c r="U1162">
        <v>81</v>
      </c>
      <c r="V1162">
        <v>135</v>
      </c>
      <c r="W1162">
        <v>35</v>
      </c>
      <c r="X1162">
        <v>10</v>
      </c>
      <c r="Y1162">
        <v>63</v>
      </c>
      <c r="Z1162">
        <v>15</v>
      </c>
      <c r="AA1162">
        <v>37</v>
      </c>
      <c r="AB1162">
        <v>40</v>
      </c>
      <c r="AC1162">
        <v>148</v>
      </c>
      <c r="AD1162">
        <v>68</v>
      </c>
      <c r="AE1162">
        <v>37</v>
      </c>
      <c r="AF1162">
        <v>48</v>
      </c>
      <c r="AG1162">
        <v>0</v>
      </c>
      <c r="AH1162">
        <v>55</v>
      </c>
      <c r="AI1162">
        <v>108</v>
      </c>
      <c r="AJ1162">
        <v>265</v>
      </c>
      <c r="AK1162">
        <v>38</v>
      </c>
      <c r="AL1162">
        <v>41</v>
      </c>
      <c r="AM1162">
        <v>199</v>
      </c>
      <c r="AN1162">
        <v>105</v>
      </c>
      <c r="AO1162">
        <v>519</v>
      </c>
      <c r="AP1162">
        <v>153</v>
      </c>
      <c r="AQ1162">
        <v>278</v>
      </c>
      <c r="AR1162">
        <v>80</v>
      </c>
      <c r="AS1162">
        <v>49</v>
      </c>
      <c r="AT1162">
        <v>279</v>
      </c>
      <c r="AU1162">
        <v>37</v>
      </c>
      <c r="AV1162">
        <v>96</v>
      </c>
      <c r="AW1162">
        <v>322</v>
      </c>
      <c r="AX1162">
        <v>32</v>
      </c>
      <c r="AY1162">
        <v>43</v>
      </c>
      <c r="AZ1162">
        <v>238</v>
      </c>
      <c r="BA1162">
        <v>1027</v>
      </c>
      <c r="BB1162">
        <v>199</v>
      </c>
      <c r="BC1162">
        <v>35</v>
      </c>
      <c r="BD1162">
        <v>378</v>
      </c>
      <c r="BE1162">
        <v>0</v>
      </c>
      <c r="BF1162">
        <v>508</v>
      </c>
      <c r="BG1162">
        <v>88</v>
      </c>
      <c r="BH1162">
        <v>237</v>
      </c>
      <c r="BI1162">
        <v>86</v>
      </c>
      <c r="BJ1162">
        <v>71</v>
      </c>
      <c r="BK1162">
        <v>0</v>
      </c>
      <c r="BL1162">
        <v>109</v>
      </c>
      <c r="BM1162">
        <v>0</v>
      </c>
      <c r="BN1162">
        <v>322</v>
      </c>
      <c r="BO1162">
        <v>5762</v>
      </c>
      <c r="BP1162">
        <v>1152</v>
      </c>
      <c r="BQ1162">
        <v>157</v>
      </c>
      <c r="BR1162">
        <v>191</v>
      </c>
      <c r="BS1162">
        <v>52</v>
      </c>
      <c r="BT1162">
        <v>37</v>
      </c>
      <c r="BU1162">
        <v>65</v>
      </c>
      <c r="BV1162">
        <v>0</v>
      </c>
      <c r="BW1162">
        <v>75</v>
      </c>
      <c r="BX1162">
        <v>0</v>
      </c>
      <c r="BY1162">
        <v>14633</v>
      </c>
    </row>
    <row r="1163" spans="1:77" hidden="1" x14ac:dyDescent="0.25">
      <c r="A1163" t="str">
        <f t="shared" si="36"/>
        <v>201441 Irodai, ügyviteli foglalkozásokI8 Főiskola</v>
      </c>
      <c r="B1163" t="str">
        <f t="shared" si="37"/>
        <v>201441 Irodai, ügyviteli foglalkozásokI8 Főiskola</v>
      </c>
      <c r="C1163">
        <v>5356</v>
      </c>
      <c r="D1163" t="s">
        <v>168</v>
      </c>
      <c r="E1163" t="s">
        <v>169</v>
      </c>
      <c r="F1163" s="4" t="s">
        <v>172</v>
      </c>
      <c r="G1163">
        <v>0</v>
      </c>
      <c r="H1163" t="s">
        <v>164</v>
      </c>
      <c r="I1163">
        <v>635</v>
      </c>
      <c r="J1163">
        <v>24</v>
      </c>
      <c r="K1163" t="s">
        <v>92</v>
      </c>
      <c r="L1163" t="s">
        <v>130</v>
      </c>
      <c r="M1163">
        <v>458</v>
      </c>
      <c r="N1163">
        <v>80</v>
      </c>
      <c r="O1163">
        <v>9</v>
      </c>
      <c r="P1163">
        <v>125</v>
      </c>
      <c r="Q1163">
        <v>519</v>
      </c>
      <c r="R1163">
        <v>153</v>
      </c>
      <c r="S1163">
        <v>27</v>
      </c>
      <c r="T1163">
        <v>55</v>
      </c>
      <c r="U1163">
        <v>54</v>
      </c>
      <c r="V1163">
        <v>67</v>
      </c>
      <c r="W1163">
        <v>88</v>
      </c>
      <c r="X1163">
        <v>65</v>
      </c>
      <c r="Y1163">
        <v>164</v>
      </c>
      <c r="Z1163">
        <v>81</v>
      </c>
      <c r="AA1163">
        <v>107</v>
      </c>
      <c r="AB1163">
        <v>357</v>
      </c>
      <c r="AC1163">
        <v>211</v>
      </c>
      <c r="AD1163">
        <v>191</v>
      </c>
      <c r="AE1163">
        <v>264</v>
      </c>
      <c r="AF1163">
        <v>389</v>
      </c>
      <c r="AG1163">
        <v>85</v>
      </c>
      <c r="AH1163">
        <v>145</v>
      </c>
      <c r="AI1163">
        <v>50</v>
      </c>
      <c r="AJ1163">
        <v>109</v>
      </c>
      <c r="AK1163">
        <v>120</v>
      </c>
      <c r="AL1163">
        <v>179</v>
      </c>
      <c r="AM1163">
        <v>658</v>
      </c>
      <c r="AN1163">
        <v>512</v>
      </c>
      <c r="AO1163">
        <v>2002</v>
      </c>
      <c r="AP1163">
        <v>615</v>
      </c>
      <c r="AQ1163">
        <v>602</v>
      </c>
      <c r="AR1163">
        <v>77</v>
      </c>
      <c r="AS1163">
        <v>31</v>
      </c>
      <c r="AT1163">
        <v>374</v>
      </c>
      <c r="AU1163">
        <v>17</v>
      </c>
      <c r="AV1163">
        <v>310</v>
      </c>
      <c r="AW1163">
        <v>217</v>
      </c>
      <c r="AX1163">
        <v>104</v>
      </c>
      <c r="AY1163">
        <v>108</v>
      </c>
      <c r="AZ1163">
        <v>809</v>
      </c>
      <c r="BA1163">
        <v>1009</v>
      </c>
      <c r="BB1163">
        <v>147</v>
      </c>
      <c r="BC1163">
        <v>134</v>
      </c>
      <c r="BD1163">
        <v>785</v>
      </c>
      <c r="BE1163">
        <v>0</v>
      </c>
      <c r="BF1163">
        <v>4223</v>
      </c>
      <c r="BG1163">
        <v>498</v>
      </c>
      <c r="BH1163">
        <v>41</v>
      </c>
      <c r="BI1163">
        <v>115</v>
      </c>
      <c r="BJ1163">
        <v>276</v>
      </c>
      <c r="BK1163">
        <v>219</v>
      </c>
      <c r="BL1163">
        <v>404</v>
      </c>
      <c r="BM1163">
        <v>88</v>
      </c>
      <c r="BN1163">
        <v>795</v>
      </c>
      <c r="BO1163">
        <v>981</v>
      </c>
      <c r="BP1163">
        <v>390</v>
      </c>
      <c r="BQ1163">
        <v>287</v>
      </c>
      <c r="BR1163">
        <v>66</v>
      </c>
      <c r="BS1163">
        <v>116</v>
      </c>
      <c r="BT1163">
        <v>8</v>
      </c>
      <c r="BU1163">
        <v>75</v>
      </c>
      <c r="BV1163">
        <v>15</v>
      </c>
      <c r="BW1163">
        <v>87</v>
      </c>
      <c r="BX1163">
        <v>0</v>
      </c>
      <c r="BY1163">
        <v>21347</v>
      </c>
    </row>
    <row r="1164" spans="1:77" hidden="1" x14ac:dyDescent="0.25">
      <c r="A1164" t="str">
        <f t="shared" si="36"/>
        <v>201442 Ügyfélkapcsolati foglalkozásokI8 Főiskola</v>
      </c>
      <c r="B1164" t="str">
        <f t="shared" si="37"/>
        <v>201442 Ügyfélkapcsolati foglalkozásokI8 Főiskola</v>
      </c>
      <c r="C1164">
        <v>5357</v>
      </c>
      <c r="D1164" t="s">
        <v>168</v>
      </c>
      <c r="E1164" t="s">
        <v>169</v>
      </c>
      <c r="F1164" s="4" t="s">
        <v>172</v>
      </c>
      <c r="G1164">
        <v>0</v>
      </c>
      <c r="H1164" t="s">
        <v>164</v>
      </c>
      <c r="I1164">
        <v>636</v>
      </c>
      <c r="J1164">
        <v>25</v>
      </c>
      <c r="K1164" t="s">
        <v>93</v>
      </c>
      <c r="L1164" t="s">
        <v>131</v>
      </c>
      <c r="M1164">
        <v>0</v>
      </c>
      <c r="N1164">
        <v>0</v>
      </c>
      <c r="O1164">
        <v>0</v>
      </c>
      <c r="P1164">
        <v>0</v>
      </c>
      <c r="Q1164">
        <v>34</v>
      </c>
      <c r="R1164">
        <v>0</v>
      </c>
      <c r="S1164">
        <v>5</v>
      </c>
      <c r="T1164">
        <v>0</v>
      </c>
      <c r="U1164">
        <v>5</v>
      </c>
      <c r="V1164">
        <v>4</v>
      </c>
      <c r="W1164">
        <v>11</v>
      </c>
      <c r="X1164">
        <v>0</v>
      </c>
      <c r="Y1164">
        <v>5</v>
      </c>
      <c r="Z1164">
        <v>0</v>
      </c>
      <c r="AA1164">
        <v>16</v>
      </c>
      <c r="AB1164">
        <v>0</v>
      </c>
      <c r="AC1164">
        <v>20</v>
      </c>
      <c r="AD1164">
        <v>77</v>
      </c>
      <c r="AE1164">
        <v>8</v>
      </c>
      <c r="AF1164">
        <v>0</v>
      </c>
      <c r="AG1164">
        <v>0</v>
      </c>
      <c r="AH1164">
        <v>2</v>
      </c>
      <c r="AI1164">
        <v>0</v>
      </c>
      <c r="AJ1164">
        <v>50</v>
      </c>
      <c r="AK1164">
        <v>68</v>
      </c>
      <c r="AL1164">
        <v>12</v>
      </c>
      <c r="AM1164">
        <v>8</v>
      </c>
      <c r="AN1164">
        <v>99</v>
      </c>
      <c r="AO1164">
        <v>302</v>
      </c>
      <c r="AP1164">
        <v>87</v>
      </c>
      <c r="AQ1164">
        <v>91</v>
      </c>
      <c r="AR1164">
        <v>0</v>
      </c>
      <c r="AS1164">
        <v>1</v>
      </c>
      <c r="AT1164">
        <v>96</v>
      </c>
      <c r="AU1164">
        <v>6</v>
      </c>
      <c r="AV1164">
        <v>753</v>
      </c>
      <c r="AW1164">
        <v>57</v>
      </c>
      <c r="AX1164">
        <v>137</v>
      </c>
      <c r="AY1164">
        <v>91</v>
      </c>
      <c r="AZ1164">
        <v>787</v>
      </c>
      <c r="BA1164">
        <v>594</v>
      </c>
      <c r="BB1164">
        <v>161</v>
      </c>
      <c r="BC1164">
        <v>101</v>
      </c>
      <c r="BD1164">
        <v>374</v>
      </c>
      <c r="BE1164">
        <v>0</v>
      </c>
      <c r="BF1164">
        <v>697</v>
      </c>
      <c r="BG1164">
        <v>9</v>
      </c>
      <c r="BH1164">
        <v>27</v>
      </c>
      <c r="BI1164">
        <v>177</v>
      </c>
      <c r="BJ1164">
        <v>11</v>
      </c>
      <c r="BK1164">
        <v>0</v>
      </c>
      <c r="BL1164">
        <v>84</v>
      </c>
      <c r="BM1164">
        <v>1234</v>
      </c>
      <c r="BN1164">
        <v>406</v>
      </c>
      <c r="BO1164">
        <v>33</v>
      </c>
      <c r="BP1164">
        <v>234</v>
      </c>
      <c r="BQ1164">
        <v>46</v>
      </c>
      <c r="BR1164">
        <v>4</v>
      </c>
      <c r="BS1164">
        <v>96</v>
      </c>
      <c r="BT1164">
        <v>157</v>
      </c>
      <c r="BU1164">
        <v>11</v>
      </c>
      <c r="BV1164">
        <v>10</v>
      </c>
      <c r="BW1164">
        <v>22</v>
      </c>
      <c r="BX1164">
        <v>0</v>
      </c>
      <c r="BY1164">
        <v>7320</v>
      </c>
    </row>
    <row r="1165" spans="1:77" hidden="1" x14ac:dyDescent="0.25">
      <c r="A1165" t="str">
        <f t="shared" si="36"/>
        <v>201451 Kereskedelmi és vendéglátó-ipari foglalkozásokI8 Főiskola</v>
      </c>
      <c r="B1165" t="str">
        <f t="shared" si="37"/>
        <v>201451 Kereskedelmi és vendéglátó-ipari foglalkozásokI8 Főiskola</v>
      </c>
      <c r="C1165">
        <v>5358</v>
      </c>
      <c r="D1165" t="s">
        <v>168</v>
      </c>
      <c r="E1165" t="s">
        <v>169</v>
      </c>
      <c r="F1165" s="4" t="s">
        <v>172</v>
      </c>
      <c r="G1165">
        <v>0</v>
      </c>
      <c r="H1165" t="s">
        <v>164</v>
      </c>
      <c r="I1165">
        <v>637</v>
      </c>
      <c r="J1165">
        <v>26</v>
      </c>
      <c r="K1165" t="s">
        <v>94</v>
      </c>
      <c r="L1165" t="s">
        <v>132</v>
      </c>
      <c r="M1165">
        <v>0</v>
      </c>
      <c r="N1165">
        <v>0</v>
      </c>
      <c r="O1165">
        <v>0</v>
      </c>
      <c r="P1165">
        <v>44</v>
      </c>
      <c r="Q1165">
        <v>99</v>
      </c>
      <c r="R1165">
        <v>90</v>
      </c>
      <c r="S1165">
        <v>0</v>
      </c>
      <c r="T1165">
        <v>0</v>
      </c>
      <c r="U1165">
        <v>0</v>
      </c>
      <c r="V1165">
        <v>17</v>
      </c>
      <c r="W1165">
        <v>0</v>
      </c>
      <c r="X1165">
        <v>0</v>
      </c>
      <c r="Y1165">
        <v>0</v>
      </c>
      <c r="Z1165">
        <v>0</v>
      </c>
      <c r="AA1165">
        <v>17</v>
      </c>
      <c r="AB1165">
        <v>0</v>
      </c>
      <c r="AC1165">
        <v>31</v>
      </c>
      <c r="AD1165">
        <v>13</v>
      </c>
      <c r="AE1165">
        <v>0</v>
      </c>
      <c r="AF1165">
        <v>6</v>
      </c>
      <c r="AG1165">
        <v>0</v>
      </c>
      <c r="AH1165">
        <v>44</v>
      </c>
      <c r="AI1165">
        <v>0</v>
      </c>
      <c r="AJ1165">
        <v>23</v>
      </c>
      <c r="AK1165">
        <v>0</v>
      </c>
      <c r="AL1165">
        <v>8</v>
      </c>
      <c r="AM1165">
        <v>24</v>
      </c>
      <c r="AN1165">
        <v>273</v>
      </c>
      <c r="AO1165">
        <v>896</v>
      </c>
      <c r="AP1165">
        <v>1947</v>
      </c>
      <c r="AQ1165">
        <v>81</v>
      </c>
      <c r="AR1165">
        <v>16</v>
      </c>
      <c r="AS1165">
        <v>0</v>
      </c>
      <c r="AT1165">
        <v>28</v>
      </c>
      <c r="AU1165">
        <v>0</v>
      </c>
      <c r="AV1165">
        <v>896</v>
      </c>
      <c r="AW1165">
        <v>0</v>
      </c>
      <c r="AX1165">
        <v>14</v>
      </c>
      <c r="AY1165">
        <v>14</v>
      </c>
      <c r="AZ1165">
        <v>99</v>
      </c>
      <c r="BA1165">
        <v>36</v>
      </c>
      <c r="BB1165">
        <v>1</v>
      </c>
      <c r="BC1165">
        <v>18</v>
      </c>
      <c r="BD1165">
        <v>44</v>
      </c>
      <c r="BE1165">
        <v>0</v>
      </c>
      <c r="BF1165">
        <v>41</v>
      </c>
      <c r="BG1165">
        <v>0</v>
      </c>
      <c r="BH1165">
        <v>4</v>
      </c>
      <c r="BI1165">
        <v>9</v>
      </c>
      <c r="BJ1165">
        <v>129</v>
      </c>
      <c r="BK1165">
        <v>44</v>
      </c>
      <c r="BL1165">
        <v>5</v>
      </c>
      <c r="BM1165">
        <v>14</v>
      </c>
      <c r="BN1165">
        <v>13</v>
      </c>
      <c r="BO1165">
        <v>28</v>
      </c>
      <c r="BP1165">
        <v>78</v>
      </c>
      <c r="BQ1165">
        <v>58</v>
      </c>
      <c r="BR1165">
        <v>18</v>
      </c>
      <c r="BS1165">
        <v>91</v>
      </c>
      <c r="BT1165">
        <v>18</v>
      </c>
      <c r="BU1165">
        <v>1</v>
      </c>
      <c r="BV1165">
        <v>49</v>
      </c>
      <c r="BW1165">
        <v>56</v>
      </c>
      <c r="BX1165">
        <v>0</v>
      </c>
      <c r="BY1165">
        <v>5435</v>
      </c>
    </row>
    <row r="1166" spans="1:77" hidden="1" x14ac:dyDescent="0.25">
      <c r="A1166" t="str">
        <f t="shared" si="36"/>
        <v>201452 Szolgáltatási foglalkozásokI8 Főiskola</v>
      </c>
      <c r="B1166" t="str">
        <f t="shared" si="37"/>
        <v>201452 Szolgáltatási foglalkozásokI8 Főiskola</v>
      </c>
      <c r="C1166">
        <v>5359</v>
      </c>
      <c r="D1166" t="s">
        <v>168</v>
      </c>
      <c r="E1166" t="s">
        <v>169</v>
      </c>
      <c r="F1166" s="4" t="s">
        <v>172</v>
      </c>
      <c r="G1166">
        <v>0</v>
      </c>
      <c r="H1166" t="s">
        <v>164</v>
      </c>
      <c r="I1166">
        <v>638</v>
      </c>
      <c r="J1166">
        <v>27</v>
      </c>
      <c r="K1166" t="s">
        <v>95</v>
      </c>
      <c r="L1166" t="s">
        <v>133</v>
      </c>
      <c r="M1166">
        <v>35</v>
      </c>
      <c r="N1166">
        <v>11</v>
      </c>
      <c r="O1166">
        <v>12</v>
      </c>
      <c r="P1166">
        <v>0</v>
      </c>
      <c r="Q1166">
        <v>30</v>
      </c>
      <c r="R1166">
        <v>0</v>
      </c>
      <c r="S1166">
        <v>0</v>
      </c>
      <c r="T1166">
        <v>0</v>
      </c>
      <c r="U1166">
        <v>18</v>
      </c>
      <c r="V1166">
        <v>16</v>
      </c>
      <c r="W1166">
        <v>0</v>
      </c>
      <c r="X1166">
        <v>0</v>
      </c>
      <c r="Y1166">
        <v>0</v>
      </c>
      <c r="Z1166">
        <v>0</v>
      </c>
      <c r="AA1166">
        <v>0</v>
      </c>
      <c r="AB1166">
        <v>0</v>
      </c>
      <c r="AC1166">
        <v>13</v>
      </c>
      <c r="AD1166">
        <v>1</v>
      </c>
      <c r="AE1166">
        <v>0</v>
      </c>
      <c r="AF1166">
        <v>33</v>
      </c>
      <c r="AG1166">
        <v>0</v>
      </c>
      <c r="AH1166">
        <v>0</v>
      </c>
      <c r="AI1166">
        <v>0</v>
      </c>
      <c r="AJ1166">
        <v>19</v>
      </c>
      <c r="AK1166">
        <v>32</v>
      </c>
      <c r="AL1166">
        <v>33</v>
      </c>
      <c r="AM1166">
        <v>30</v>
      </c>
      <c r="AN1166">
        <v>41</v>
      </c>
      <c r="AO1166">
        <v>54</v>
      </c>
      <c r="AP1166">
        <v>1</v>
      </c>
      <c r="AQ1166">
        <v>60</v>
      </c>
      <c r="AR1166">
        <v>9</v>
      </c>
      <c r="AS1166">
        <v>49</v>
      </c>
      <c r="AT1166">
        <v>57</v>
      </c>
      <c r="AU1166">
        <v>0</v>
      </c>
      <c r="AV1166">
        <v>49</v>
      </c>
      <c r="AW1166">
        <v>0</v>
      </c>
      <c r="AX1166">
        <v>17</v>
      </c>
      <c r="AY1166">
        <v>0</v>
      </c>
      <c r="AZ1166">
        <v>0</v>
      </c>
      <c r="BA1166">
        <v>4</v>
      </c>
      <c r="BB1166">
        <v>0</v>
      </c>
      <c r="BC1166">
        <v>0</v>
      </c>
      <c r="BD1166">
        <v>192</v>
      </c>
      <c r="BE1166">
        <v>0</v>
      </c>
      <c r="BF1166">
        <v>42</v>
      </c>
      <c r="BG1166">
        <v>18</v>
      </c>
      <c r="BH1166">
        <v>0</v>
      </c>
      <c r="BI1166">
        <v>0</v>
      </c>
      <c r="BJ1166">
        <v>15</v>
      </c>
      <c r="BK1166">
        <v>0</v>
      </c>
      <c r="BL1166">
        <v>0</v>
      </c>
      <c r="BM1166">
        <v>6</v>
      </c>
      <c r="BN1166">
        <v>419</v>
      </c>
      <c r="BO1166">
        <v>684</v>
      </c>
      <c r="BP1166">
        <v>107</v>
      </c>
      <c r="BQ1166">
        <v>54</v>
      </c>
      <c r="BR1166">
        <v>114</v>
      </c>
      <c r="BS1166">
        <v>26</v>
      </c>
      <c r="BT1166">
        <v>41</v>
      </c>
      <c r="BU1166">
        <v>0</v>
      </c>
      <c r="BV1166">
        <v>0</v>
      </c>
      <c r="BW1166">
        <v>96</v>
      </c>
      <c r="BX1166">
        <v>0</v>
      </c>
      <c r="BY1166">
        <v>2438</v>
      </c>
    </row>
    <row r="1167" spans="1:77" hidden="1" x14ac:dyDescent="0.25">
      <c r="A1167" t="str">
        <f t="shared" si="36"/>
        <v>201461 Mezőgazdasági foglalkozásokI8 Főiskola</v>
      </c>
      <c r="B1167" t="str">
        <f t="shared" si="37"/>
        <v>201461 Mezőgazdasági foglalkozásokI8 Főiskola</v>
      </c>
      <c r="C1167">
        <v>5360</v>
      </c>
      <c r="D1167" t="s">
        <v>168</v>
      </c>
      <c r="E1167" t="s">
        <v>169</v>
      </c>
      <c r="F1167" s="4" t="s">
        <v>172</v>
      </c>
      <c r="G1167">
        <v>0</v>
      </c>
      <c r="H1167" t="s">
        <v>164</v>
      </c>
      <c r="I1167">
        <v>639</v>
      </c>
      <c r="J1167">
        <v>28</v>
      </c>
      <c r="K1167" t="s">
        <v>96</v>
      </c>
      <c r="L1167" t="s">
        <v>97</v>
      </c>
      <c r="M1167">
        <v>279</v>
      </c>
      <c r="N1167">
        <v>0</v>
      </c>
      <c r="O1167">
        <v>0</v>
      </c>
      <c r="P1167">
        <v>0</v>
      </c>
      <c r="Q1167">
        <v>18</v>
      </c>
      <c r="R1167">
        <v>0</v>
      </c>
      <c r="S1167">
        <v>0</v>
      </c>
      <c r="T1167">
        <v>0</v>
      </c>
      <c r="U1167">
        <v>0</v>
      </c>
      <c r="V1167">
        <v>0</v>
      </c>
      <c r="W1167">
        <v>0</v>
      </c>
      <c r="X1167">
        <v>0</v>
      </c>
      <c r="Y1167">
        <v>0</v>
      </c>
      <c r="Z1167">
        <v>0</v>
      </c>
      <c r="AA1167">
        <v>0</v>
      </c>
      <c r="AB1167">
        <v>0</v>
      </c>
      <c r="AC1167">
        <v>0</v>
      </c>
      <c r="AD1167">
        <v>0</v>
      </c>
      <c r="AE1167">
        <v>0</v>
      </c>
      <c r="AF1167">
        <v>0</v>
      </c>
      <c r="AG1167">
        <v>0</v>
      </c>
      <c r="AH1167">
        <v>0</v>
      </c>
      <c r="AI1167">
        <v>0</v>
      </c>
      <c r="AJ1167">
        <v>1</v>
      </c>
      <c r="AK1167">
        <v>0</v>
      </c>
      <c r="AL1167">
        <v>17</v>
      </c>
      <c r="AM1167">
        <v>0</v>
      </c>
      <c r="AN1167">
        <v>0</v>
      </c>
      <c r="AO1167">
        <v>12</v>
      </c>
      <c r="AP1167">
        <v>41</v>
      </c>
      <c r="AQ1167">
        <v>0</v>
      </c>
      <c r="AR1167">
        <v>0</v>
      </c>
      <c r="AS1167">
        <v>0</v>
      </c>
      <c r="AT1167">
        <v>0</v>
      </c>
      <c r="AU1167">
        <v>0</v>
      </c>
      <c r="AV1167">
        <v>0</v>
      </c>
      <c r="AW1167">
        <v>0</v>
      </c>
      <c r="AX1167">
        <v>0</v>
      </c>
      <c r="AY1167">
        <v>0</v>
      </c>
      <c r="AZ1167">
        <v>0</v>
      </c>
      <c r="BA1167">
        <v>0</v>
      </c>
      <c r="BB1167">
        <v>0</v>
      </c>
      <c r="BC1167">
        <v>0</v>
      </c>
      <c r="BD1167">
        <v>24</v>
      </c>
      <c r="BE1167">
        <v>0</v>
      </c>
      <c r="BF1167">
        <v>0</v>
      </c>
      <c r="BG1167">
        <v>0</v>
      </c>
      <c r="BH1167">
        <v>0</v>
      </c>
      <c r="BI1167">
        <v>0</v>
      </c>
      <c r="BJ1167">
        <v>0</v>
      </c>
      <c r="BK1167">
        <v>0</v>
      </c>
      <c r="BL1167">
        <v>8</v>
      </c>
      <c r="BM1167">
        <v>0</v>
      </c>
      <c r="BN1167">
        <v>0</v>
      </c>
      <c r="BO1167">
        <v>58</v>
      </c>
      <c r="BP1167">
        <v>3</v>
      </c>
      <c r="BQ1167">
        <v>0</v>
      </c>
      <c r="BR1167">
        <v>0</v>
      </c>
      <c r="BS1167">
        <v>8</v>
      </c>
      <c r="BT1167">
        <v>0</v>
      </c>
      <c r="BU1167">
        <v>0</v>
      </c>
      <c r="BV1167">
        <v>0</v>
      </c>
      <c r="BW1167">
        <v>11</v>
      </c>
      <c r="BX1167">
        <v>0</v>
      </c>
      <c r="BY1167">
        <v>480</v>
      </c>
    </row>
    <row r="1168" spans="1:77" hidden="1" x14ac:dyDescent="0.25">
      <c r="A1168" t="str">
        <f t="shared" si="36"/>
        <v>201462 Erdőgazdálkodási, vadgazdálkodási és halászati foglalkozásokI8 Főiskola</v>
      </c>
      <c r="B1168" t="str">
        <f t="shared" si="37"/>
        <v>201462 Erdőgazdálkodási, vadgazdálkodási és halászati foglalkozásokI8 Főiskola</v>
      </c>
      <c r="C1168">
        <v>5361</v>
      </c>
      <c r="D1168" t="s">
        <v>168</v>
      </c>
      <c r="E1168" t="s">
        <v>169</v>
      </c>
      <c r="F1168" s="4" t="s">
        <v>172</v>
      </c>
      <c r="G1168">
        <v>0</v>
      </c>
      <c r="H1168" t="s">
        <v>164</v>
      </c>
      <c r="I1168">
        <v>640</v>
      </c>
      <c r="J1168">
        <v>29</v>
      </c>
      <c r="K1168" t="s">
        <v>98</v>
      </c>
      <c r="L1168" t="s">
        <v>134</v>
      </c>
      <c r="M1168">
        <v>13</v>
      </c>
      <c r="N1168">
        <v>17</v>
      </c>
      <c r="O1168">
        <v>30</v>
      </c>
      <c r="P1168">
        <v>0</v>
      </c>
      <c r="Q1168">
        <v>0</v>
      </c>
      <c r="R1168">
        <v>0</v>
      </c>
      <c r="S1168">
        <v>0</v>
      </c>
      <c r="T1168">
        <v>0</v>
      </c>
      <c r="U1168">
        <v>0</v>
      </c>
      <c r="V1168">
        <v>0</v>
      </c>
      <c r="W1168">
        <v>0</v>
      </c>
      <c r="X1168">
        <v>0</v>
      </c>
      <c r="Y1168">
        <v>0</v>
      </c>
      <c r="Z1168">
        <v>0</v>
      </c>
      <c r="AA1168">
        <v>0</v>
      </c>
      <c r="AB1168">
        <v>0</v>
      </c>
      <c r="AC1168">
        <v>0</v>
      </c>
      <c r="AD1168">
        <v>0</v>
      </c>
      <c r="AE1168">
        <v>0</v>
      </c>
      <c r="AF1168">
        <v>0</v>
      </c>
      <c r="AG1168">
        <v>0</v>
      </c>
      <c r="AH1168">
        <v>0</v>
      </c>
      <c r="AI1168">
        <v>0</v>
      </c>
      <c r="AJ1168">
        <v>0</v>
      </c>
      <c r="AK1168">
        <v>0</v>
      </c>
      <c r="AL1168">
        <v>0</v>
      </c>
      <c r="AM1168">
        <v>1</v>
      </c>
      <c r="AN1168">
        <v>0</v>
      </c>
      <c r="AO1168">
        <v>0</v>
      </c>
      <c r="AP1168">
        <v>0</v>
      </c>
      <c r="AQ1168">
        <v>0</v>
      </c>
      <c r="AR1168">
        <v>0</v>
      </c>
      <c r="AS1168">
        <v>0</v>
      </c>
      <c r="AT1168">
        <v>0</v>
      </c>
      <c r="AU1168">
        <v>0</v>
      </c>
      <c r="AV1168">
        <v>0</v>
      </c>
      <c r="AW1168">
        <v>0</v>
      </c>
      <c r="AX1168">
        <v>0</v>
      </c>
      <c r="AY1168">
        <v>0</v>
      </c>
      <c r="AZ1168">
        <v>0</v>
      </c>
      <c r="BA1168">
        <v>0</v>
      </c>
      <c r="BB1168">
        <v>0</v>
      </c>
      <c r="BC1168">
        <v>0</v>
      </c>
      <c r="BD1168">
        <v>0</v>
      </c>
      <c r="BE1168">
        <v>0</v>
      </c>
      <c r="BF1168">
        <v>0</v>
      </c>
      <c r="BG1168">
        <v>0</v>
      </c>
      <c r="BH1168">
        <v>1</v>
      </c>
      <c r="BI1168">
        <v>0</v>
      </c>
      <c r="BJ1168">
        <v>0</v>
      </c>
      <c r="BK1168">
        <v>0</v>
      </c>
      <c r="BL1168">
        <v>0</v>
      </c>
      <c r="BM1168">
        <v>0</v>
      </c>
      <c r="BN1168">
        <v>0</v>
      </c>
      <c r="BO1168">
        <v>4</v>
      </c>
      <c r="BP1168">
        <v>0</v>
      </c>
      <c r="BQ1168">
        <v>0</v>
      </c>
      <c r="BR1168">
        <v>0</v>
      </c>
      <c r="BS1168">
        <v>0</v>
      </c>
      <c r="BT1168">
        <v>0</v>
      </c>
      <c r="BU1168">
        <v>0</v>
      </c>
      <c r="BV1168">
        <v>0</v>
      </c>
      <c r="BW1168">
        <v>0</v>
      </c>
      <c r="BX1168">
        <v>0</v>
      </c>
      <c r="BY1168">
        <v>66</v>
      </c>
    </row>
    <row r="1169" spans="1:77" hidden="1" x14ac:dyDescent="0.25">
      <c r="A1169" t="str">
        <f t="shared" si="36"/>
        <v>201471 Élelmiszer-ipari foglalkozásokI8 Főiskola</v>
      </c>
      <c r="B1169" t="str">
        <f t="shared" si="37"/>
        <v>201471 Élelmiszer-ipari foglalkozásokI8 Főiskola</v>
      </c>
      <c r="C1169">
        <v>5362</v>
      </c>
      <c r="D1169" t="s">
        <v>168</v>
      </c>
      <c r="E1169" t="s">
        <v>169</v>
      </c>
      <c r="F1169" s="4" t="s">
        <v>172</v>
      </c>
      <c r="G1169">
        <v>0</v>
      </c>
      <c r="H1169" t="s">
        <v>164</v>
      </c>
      <c r="I1169">
        <v>641</v>
      </c>
      <c r="J1169">
        <v>30</v>
      </c>
      <c r="K1169" t="s">
        <v>99</v>
      </c>
      <c r="L1169" t="s">
        <v>135</v>
      </c>
      <c r="M1169">
        <v>0</v>
      </c>
      <c r="N1169">
        <v>0</v>
      </c>
      <c r="O1169">
        <v>0</v>
      </c>
      <c r="P1169">
        <v>0</v>
      </c>
      <c r="Q1169">
        <v>94</v>
      </c>
      <c r="R1169">
        <v>0</v>
      </c>
      <c r="S1169">
        <v>0</v>
      </c>
      <c r="T1169">
        <v>0</v>
      </c>
      <c r="U1169">
        <v>0</v>
      </c>
      <c r="V1169">
        <v>0</v>
      </c>
      <c r="W1169">
        <v>0</v>
      </c>
      <c r="X1169">
        <v>0</v>
      </c>
      <c r="Y1169">
        <v>0</v>
      </c>
      <c r="Z1169">
        <v>0</v>
      </c>
      <c r="AA1169">
        <v>0</v>
      </c>
      <c r="AB1169">
        <v>0</v>
      </c>
      <c r="AC1169">
        <v>0</v>
      </c>
      <c r="AD1169">
        <v>0</v>
      </c>
      <c r="AE1169">
        <v>0</v>
      </c>
      <c r="AF1169">
        <v>0</v>
      </c>
      <c r="AG1169">
        <v>0</v>
      </c>
      <c r="AH1169">
        <v>0</v>
      </c>
      <c r="AI1169">
        <v>0</v>
      </c>
      <c r="AJ1169">
        <v>0</v>
      </c>
      <c r="AK1169">
        <v>0</v>
      </c>
      <c r="AL1169">
        <v>0</v>
      </c>
      <c r="AM1169">
        <v>0</v>
      </c>
      <c r="AN1169">
        <v>0</v>
      </c>
      <c r="AO1169">
        <v>0</v>
      </c>
      <c r="AP1169">
        <v>0</v>
      </c>
      <c r="AQ1169">
        <v>0</v>
      </c>
      <c r="AR1169">
        <v>0</v>
      </c>
      <c r="AS1169">
        <v>0</v>
      </c>
      <c r="AT1169">
        <v>0</v>
      </c>
      <c r="AU1169">
        <v>0</v>
      </c>
      <c r="AV1169">
        <v>23</v>
      </c>
      <c r="AW1169">
        <v>0</v>
      </c>
      <c r="AX1169">
        <v>0</v>
      </c>
      <c r="AY1169">
        <v>0</v>
      </c>
      <c r="AZ1169">
        <v>0</v>
      </c>
      <c r="BA1169">
        <v>0</v>
      </c>
      <c r="BB1169">
        <v>0</v>
      </c>
      <c r="BC1169">
        <v>0</v>
      </c>
      <c r="BD1169">
        <v>0</v>
      </c>
      <c r="BE1169">
        <v>0</v>
      </c>
      <c r="BF1169">
        <v>0</v>
      </c>
      <c r="BG1169">
        <v>0</v>
      </c>
      <c r="BH1169">
        <v>0</v>
      </c>
      <c r="BI1169">
        <v>0</v>
      </c>
      <c r="BJ1169">
        <v>0</v>
      </c>
      <c r="BK1169">
        <v>0</v>
      </c>
      <c r="BL1169">
        <v>0</v>
      </c>
      <c r="BM1169">
        <v>0</v>
      </c>
      <c r="BN1169">
        <v>0</v>
      </c>
      <c r="BO1169">
        <v>0</v>
      </c>
      <c r="BP1169">
        <v>0</v>
      </c>
      <c r="BQ1169">
        <v>0</v>
      </c>
      <c r="BR1169">
        <v>0</v>
      </c>
      <c r="BS1169">
        <v>0</v>
      </c>
      <c r="BT1169">
        <v>0</v>
      </c>
      <c r="BU1169">
        <v>0</v>
      </c>
      <c r="BV1169">
        <v>0</v>
      </c>
      <c r="BW1169">
        <v>0</v>
      </c>
      <c r="BX1169">
        <v>0</v>
      </c>
      <c r="BY1169">
        <v>117</v>
      </c>
    </row>
    <row r="1170" spans="1:77" hidden="1" x14ac:dyDescent="0.25">
      <c r="A1170" t="str">
        <f t="shared" si="36"/>
        <v>201472 Könnyűipari foglalkozásokI8 Főiskola</v>
      </c>
      <c r="B1170" t="str">
        <f t="shared" si="37"/>
        <v>201472 Könnyűipari foglalkozásokI8 Főiskola</v>
      </c>
      <c r="C1170">
        <v>5363</v>
      </c>
      <c r="D1170" t="s">
        <v>168</v>
      </c>
      <c r="E1170" t="s">
        <v>169</v>
      </c>
      <c r="F1170" s="4" t="s">
        <v>172</v>
      </c>
      <c r="G1170">
        <v>0</v>
      </c>
      <c r="H1170" t="s">
        <v>164</v>
      </c>
      <c r="I1170">
        <v>642</v>
      </c>
      <c r="J1170">
        <v>31</v>
      </c>
      <c r="K1170" t="s">
        <v>100</v>
      </c>
      <c r="L1170" t="s">
        <v>136</v>
      </c>
      <c r="M1170">
        <v>0</v>
      </c>
      <c r="N1170">
        <v>0</v>
      </c>
      <c r="O1170">
        <v>0</v>
      </c>
      <c r="P1170">
        <v>0</v>
      </c>
      <c r="Q1170">
        <v>0</v>
      </c>
      <c r="R1170">
        <v>48</v>
      </c>
      <c r="S1170">
        <v>106</v>
      </c>
      <c r="T1170">
        <v>103</v>
      </c>
      <c r="U1170">
        <v>225</v>
      </c>
      <c r="V1170">
        <v>0</v>
      </c>
      <c r="W1170">
        <v>0</v>
      </c>
      <c r="X1170">
        <v>0</v>
      </c>
      <c r="Y1170">
        <v>0</v>
      </c>
      <c r="Z1170">
        <v>0</v>
      </c>
      <c r="AA1170">
        <v>0</v>
      </c>
      <c r="AB1170">
        <v>0</v>
      </c>
      <c r="AC1170">
        <v>0</v>
      </c>
      <c r="AD1170">
        <v>0</v>
      </c>
      <c r="AE1170">
        <v>0</v>
      </c>
      <c r="AF1170">
        <v>14</v>
      </c>
      <c r="AG1170">
        <v>0</v>
      </c>
      <c r="AH1170">
        <v>7</v>
      </c>
      <c r="AI1170">
        <v>0</v>
      </c>
      <c r="AJ1170">
        <v>0</v>
      </c>
      <c r="AK1170">
        <v>0</v>
      </c>
      <c r="AL1170">
        <v>0</v>
      </c>
      <c r="AM1170">
        <v>55</v>
      </c>
      <c r="AN1170">
        <v>0</v>
      </c>
      <c r="AO1170">
        <v>0</v>
      </c>
      <c r="AP1170">
        <v>1</v>
      </c>
      <c r="AQ1170">
        <v>40</v>
      </c>
      <c r="AR1170">
        <v>0</v>
      </c>
      <c r="AS1170">
        <v>0</v>
      </c>
      <c r="AT1170">
        <v>0</v>
      </c>
      <c r="AU1170">
        <v>0</v>
      </c>
      <c r="AV1170">
        <v>0</v>
      </c>
      <c r="AW1170">
        <v>12</v>
      </c>
      <c r="AX1170">
        <v>0</v>
      </c>
      <c r="AY1170">
        <v>0</v>
      </c>
      <c r="AZ1170">
        <v>6</v>
      </c>
      <c r="BA1170">
        <v>0</v>
      </c>
      <c r="BB1170">
        <v>0</v>
      </c>
      <c r="BC1170">
        <v>0</v>
      </c>
      <c r="BD1170">
        <v>0</v>
      </c>
      <c r="BE1170">
        <v>0</v>
      </c>
      <c r="BF1170">
        <v>0</v>
      </c>
      <c r="BG1170">
        <v>0</v>
      </c>
      <c r="BH1170">
        <v>0</v>
      </c>
      <c r="BI1170">
        <v>0</v>
      </c>
      <c r="BJ1170">
        <v>0</v>
      </c>
      <c r="BK1170">
        <v>0</v>
      </c>
      <c r="BL1170">
        <v>16</v>
      </c>
      <c r="BM1170">
        <v>0</v>
      </c>
      <c r="BN1170">
        <v>0</v>
      </c>
      <c r="BO1170">
        <v>5</v>
      </c>
      <c r="BP1170">
        <v>1</v>
      </c>
      <c r="BQ1170">
        <v>0</v>
      </c>
      <c r="BR1170">
        <v>4</v>
      </c>
      <c r="BS1170">
        <v>2</v>
      </c>
      <c r="BT1170">
        <v>0</v>
      </c>
      <c r="BU1170">
        <v>0</v>
      </c>
      <c r="BV1170">
        <v>0</v>
      </c>
      <c r="BW1170">
        <v>23</v>
      </c>
      <c r="BX1170">
        <v>0</v>
      </c>
      <c r="BY1170">
        <v>668</v>
      </c>
    </row>
    <row r="1171" spans="1:77" hidden="1" x14ac:dyDescent="0.25">
      <c r="A1171" t="str">
        <f t="shared" si="36"/>
        <v>201473 Fém- és villamosipari foglalkozásokI8 Főiskola</v>
      </c>
      <c r="B1171" t="str">
        <f t="shared" si="37"/>
        <v>201473 Fém- és villamosipari foglalkozásokI8 Főiskola</v>
      </c>
      <c r="C1171">
        <v>5364</v>
      </c>
      <c r="D1171" t="s">
        <v>168</v>
      </c>
      <c r="E1171" t="s">
        <v>169</v>
      </c>
      <c r="F1171" s="4" t="s">
        <v>172</v>
      </c>
      <c r="G1171">
        <v>0</v>
      </c>
      <c r="H1171" t="s">
        <v>164</v>
      </c>
      <c r="I1171">
        <v>643</v>
      </c>
      <c r="J1171">
        <v>32</v>
      </c>
      <c r="K1171" t="s">
        <v>101</v>
      </c>
      <c r="L1171" t="s">
        <v>137</v>
      </c>
      <c r="M1171">
        <v>0</v>
      </c>
      <c r="N1171">
        <v>0</v>
      </c>
      <c r="O1171">
        <v>0</v>
      </c>
      <c r="P1171">
        <v>12</v>
      </c>
      <c r="Q1171">
        <v>27</v>
      </c>
      <c r="R1171">
        <v>18</v>
      </c>
      <c r="S1171">
        <v>15</v>
      </c>
      <c r="T1171">
        <v>0</v>
      </c>
      <c r="U1171">
        <v>0</v>
      </c>
      <c r="V1171">
        <v>0</v>
      </c>
      <c r="W1171">
        <v>0</v>
      </c>
      <c r="X1171">
        <v>27</v>
      </c>
      <c r="Y1171">
        <v>15</v>
      </c>
      <c r="Z1171">
        <v>16</v>
      </c>
      <c r="AA1171">
        <v>15</v>
      </c>
      <c r="AB1171">
        <v>125</v>
      </c>
      <c r="AC1171">
        <v>41</v>
      </c>
      <c r="AD1171">
        <v>56</v>
      </c>
      <c r="AE1171">
        <v>31</v>
      </c>
      <c r="AF1171">
        <v>318</v>
      </c>
      <c r="AG1171">
        <v>0</v>
      </c>
      <c r="AH1171">
        <v>0</v>
      </c>
      <c r="AI1171">
        <v>41</v>
      </c>
      <c r="AJ1171">
        <v>80</v>
      </c>
      <c r="AK1171">
        <v>0</v>
      </c>
      <c r="AL1171">
        <v>0</v>
      </c>
      <c r="AM1171">
        <v>112</v>
      </c>
      <c r="AN1171">
        <v>278</v>
      </c>
      <c r="AO1171">
        <v>168</v>
      </c>
      <c r="AP1171">
        <v>51</v>
      </c>
      <c r="AQ1171">
        <v>16</v>
      </c>
      <c r="AR1171">
        <v>0</v>
      </c>
      <c r="AS1171">
        <v>0</v>
      </c>
      <c r="AT1171">
        <v>44</v>
      </c>
      <c r="AU1171">
        <v>0</v>
      </c>
      <c r="AV1171">
        <v>9</v>
      </c>
      <c r="AW1171">
        <v>0</v>
      </c>
      <c r="AX1171">
        <v>44</v>
      </c>
      <c r="AY1171">
        <v>94</v>
      </c>
      <c r="AZ1171">
        <v>106</v>
      </c>
      <c r="BA1171">
        <v>0</v>
      </c>
      <c r="BB1171">
        <v>0</v>
      </c>
      <c r="BC1171">
        <v>0</v>
      </c>
      <c r="BD1171">
        <v>7</v>
      </c>
      <c r="BE1171">
        <v>0</v>
      </c>
      <c r="BF1171">
        <v>0</v>
      </c>
      <c r="BG1171">
        <v>6</v>
      </c>
      <c r="BH1171">
        <v>0</v>
      </c>
      <c r="BI1171">
        <v>0</v>
      </c>
      <c r="BJ1171">
        <v>0</v>
      </c>
      <c r="BK1171">
        <v>0</v>
      </c>
      <c r="BL1171">
        <v>24</v>
      </c>
      <c r="BM1171">
        <v>0</v>
      </c>
      <c r="BN1171">
        <v>28</v>
      </c>
      <c r="BO1171">
        <v>24</v>
      </c>
      <c r="BP1171">
        <v>1</v>
      </c>
      <c r="BQ1171">
        <v>8</v>
      </c>
      <c r="BR1171">
        <v>0</v>
      </c>
      <c r="BS1171">
        <v>0</v>
      </c>
      <c r="BT1171">
        <v>0</v>
      </c>
      <c r="BU1171">
        <v>1</v>
      </c>
      <c r="BV1171">
        <v>0</v>
      </c>
      <c r="BW1171">
        <v>0</v>
      </c>
      <c r="BX1171">
        <v>0</v>
      </c>
      <c r="BY1171">
        <v>1858</v>
      </c>
    </row>
    <row r="1172" spans="1:77" hidden="1" x14ac:dyDescent="0.25">
      <c r="A1172" t="str">
        <f t="shared" si="36"/>
        <v>201474 Kézműipari foglalkozásokI8 Főiskola</v>
      </c>
      <c r="B1172" t="str">
        <f t="shared" si="37"/>
        <v>201474 Kézműipari foglalkozásokI8 Főiskola</v>
      </c>
      <c r="C1172">
        <v>5365</v>
      </c>
      <c r="D1172" t="s">
        <v>168</v>
      </c>
      <c r="E1172" t="s">
        <v>169</v>
      </c>
      <c r="F1172" s="4" t="s">
        <v>172</v>
      </c>
      <c r="G1172">
        <v>0</v>
      </c>
      <c r="H1172" t="s">
        <v>164</v>
      </c>
      <c r="I1172">
        <v>644</v>
      </c>
      <c r="J1172">
        <v>33</v>
      </c>
      <c r="K1172" t="s">
        <v>102</v>
      </c>
      <c r="L1172" t="s">
        <v>138</v>
      </c>
      <c r="M1172">
        <v>0</v>
      </c>
      <c r="N1172">
        <v>0</v>
      </c>
      <c r="O1172">
        <v>0</v>
      </c>
      <c r="P1172">
        <v>0</v>
      </c>
      <c r="Q1172">
        <v>0</v>
      </c>
      <c r="R1172">
        <v>0</v>
      </c>
      <c r="S1172">
        <v>0</v>
      </c>
      <c r="T1172">
        <v>0</v>
      </c>
      <c r="U1172">
        <v>0</v>
      </c>
      <c r="V1172">
        <v>0</v>
      </c>
      <c r="W1172">
        <v>0</v>
      </c>
      <c r="X1172">
        <v>0</v>
      </c>
      <c r="Y1172">
        <v>0</v>
      </c>
      <c r="Z1172">
        <v>12</v>
      </c>
      <c r="AA1172">
        <v>0</v>
      </c>
      <c r="AB1172">
        <v>0</v>
      </c>
      <c r="AC1172">
        <v>12</v>
      </c>
      <c r="AD1172">
        <v>0</v>
      </c>
      <c r="AE1172">
        <v>0</v>
      </c>
      <c r="AF1172">
        <v>16</v>
      </c>
      <c r="AG1172">
        <v>18</v>
      </c>
      <c r="AH1172">
        <v>17</v>
      </c>
      <c r="AI1172">
        <v>0</v>
      </c>
      <c r="AJ1172">
        <v>0</v>
      </c>
      <c r="AK1172">
        <v>0</v>
      </c>
      <c r="AL1172">
        <v>0</v>
      </c>
      <c r="AM1172">
        <v>8</v>
      </c>
      <c r="AN1172">
        <v>0</v>
      </c>
      <c r="AO1172">
        <v>0</v>
      </c>
      <c r="AP1172">
        <v>63</v>
      </c>
      <c r="AQ1172">
        <v>0</v>
      </c>
      <c r="AR1172">
        <v>0</v>
      </c>
      <c r="AS1172">
        <v>0</v>
      </c>
      <c r="AT1172">
        <v>0</v>
      </c>
      <c r="AU1172">
        <v>0</v>
      </c>
      <c r="AV1172">
        <v>0</v>
      </c>
      <c r="AW1172">
        <v>0</v>
      </c>
      <c r="AX1172">
        <v>0</v>
      </c>
      <c r="AY1172">
        <v>0</v>
      </c>
      <c r="AZ1172">
        <v>0</v>
      </c>
      <c r="BA1172">
        <v>0</v>
      </c>
      <c r="BB1172">
        <v>0</v>
      </c>
      <c r="BC1172">
        <v>0</v>
      </c>
      <c r="BD1172">
        <v>0</v>
      </c>
      <c r="BE1172">
        <v>0</v>
      </c>
      <c r="BF1172">
        <v>0</v>
      </c>
      <c r="BG1172">
        <v>0</v>
      </c>
      <c r="BH1172">
        <v>0</v>
      </c>
      <c r="BI1172">
        <v>0</v>
      </c>
      <c r="BJ1172">
        <v>0</v>
      </c>
      <c r="BK1172">
        <v>0</v>
      </c>
      <c r="BL1172">
        <v>0</v>
      </c>
      <c r="BM1172">
        <v>0</v>
      </c>
      <c r="BN1172">
        <v>0</v>
      </c>
      <c r="BO1172">
        <v>3</v>
      </c>
      <c r="BP1172">
        <v>1</v>
      </c>
      <c r="BQ1172">
        <v>0</v>
      </c>
      <c r="BR1172">
        <v>1</v>
      </c>
      <c r="BS1172">
        <v>1</v>
      </c>
      <c r="BT1172">
        <v>0</v>
      </c>
      <c r="BU1172">
        <v>0</v>
      </c>
      <c r="BV1172">
        <v>0</v>
      </c>
      <c r="BW1172">
        <v>0</v>
      </c>
      <c r="BX1172">
        <v>0</v>
      </c>
      <c r="BY1172">
        <v>152</v>
      </c>
    </row>
    <row r="1173" spans="1:77" hidden="1" x14ac:dyDescent="0.25">
      <c r="A1173" t="str">
        <f t="shared" si="36"/>
        <v>201475 Építőipari foglalkozásokI8 Főiskola</v>
      </c>
      <c r="B1173" t="str">
        <f t="shared" si="37"/>
        <v>201475 Építőipari foglalkozásokI8 Főiskola</v>
      </c>
      <c r="C1173">
        <v>5366</v>
      </c>
      <c r="D1173" t="s">
        <v>168</v>
      </c>
      <c r="E1173" t="s">
        <v>169</v>
      </c>
      <c r="F1173" s="4" t="s">
        <v>172</v>
      </c>
      <c r="G1173">
        <v>0</v>
      </c>
      <c r="H1173" t="s">
        <v>164</v>
      </c>
      <c r="I1173">
        <v>645</v>
      </c>
      <c r="J1173">
        <v>34</v>
      </c>
      <c r="K1173" t="s">
        <v>103</v>
      </c>
      <c r="L1173" t="s">
        <v>139</v>
      </c>
      <c r="M1173">
        <v>0</v>
      </c>
      <c r="N1173">
        <v>0</v>
      </c>
      <c r="O1173">
        <v>0</v>
      </c>
      <c r="P1173">
        <v>0</v>
      </c>
      <c r="Q1173">
        <v>0</v>
      </c>
      <c r="R1173">
        <v>0</v>
      </c>
      <c r="S1173">
        <v>0</v>
      </c>
      <c r="T1173">
        <v>0</v>
      </c>
      <c r="U1173">
        <v>0</v>
      </c>
      <c r="V1173">
        <v>0</v>
      </c>
      <c r="W1173">
        <v>0</v>
      </c>
      <c r="X1173">
        <v>0</v>
      </c>
      <c r="Y1173">
        <v>0</v>
      </c>
      <c r="Z1173">
        <v>17</v>
      </c>
      <c r="AA1173">
        <v>0</v>
      </c>
      <c r="AB1173">
        <v>0</v>
      </c>
      <c r="AC1173">
        <v>11</v>
      </c>
      <c r="AD1173">
        <v>0</v>
      </c>
      <c r="AE1173">
        <v>0</v>
      </c>
      <c r="AF1173">
        <v>70</v>
      </c>
      <c r="AG1173">
        <v>0</v>
      </c>
      <c r="AH1173">
        <v>0</v>
      </c>
      <c r="AI1173">
        <v>0</v>
      </c>
      <c r="AJ1173">
        <v>0</v>
      </c>
      <c r="AK1173">
        <v>37</v>
      </c>
      <c r="AL1173">
        <v>0</v>
      </c>
      <c r="AM1173">
        <v>154</v>
      </c>
      <c r="AN1173">
        <v>0</v>
      </c>
      <c r="AO1173">
        <v>0</v>
      </c>
      <c r="AP1173">
        <v>0</v>
      </c>
      <c r="AQ1173">
        <v>0</v>
      </c>
      <c r="AR1173">
        <v>0</v>
      </c>
      <c r="AS1173">
        <v>0</v>
      </c>
      <c r="AT1173">
        <v>21</v>
      </c>
      <c r="AU1173">
        <v>0</v>
      </c>
      <c r="AV1173">
        <v>0</v>
      </c>
      <c r="AW1173">
        <v>0</v>
      </c>
      <c r="AX1173">
        <v>0</v>
      </c>
      <c r="AY1173">
        <v>0</v>
      </c>
      <c r="AZ1173">
        <v>0</v>
      </c>
      <c r="BA1173">
        <v>0</v>
      </c>
      <c r="BB1173">
        <v>0</v>
      </c>
      <c r="BC1173">
        <v>0</v>
      </c>
      <c r="BD1173">
        <v>14</v>
      </c>
      <c r="BE1173">
        <v>0</v>
      </c>
      <c r="BF1173">
        <v>0</v>
      </c>
      <c r="BG1173">
        <v>0</v>
      </c>
      <c r="BH1173">
        <v>0</v>
      </c>
      <c r="BI1173">
        <v>0</v>
      </c>
      <c r="BJ1173">
        <v>0</v>
      </c>
      <c r="BK1173">
        <v>12</v>
      </c>
      <c r="BL1173">
        <v>24</v>
      </c>
      <c r="BM1173">
        <v>0</v>
      </c>
      <c r="BN1173">
        <v>1</v>
      </c>
      <c r="BO1173">
        <v>24</v>
      </c>
      <c r="BP1173">
        <v>5</v>
      </c>
      <c r="BQ1173">
        <v>0</v>
      </c>
      <c r="BR1173">
        <v>0</v>
      </c>
      <c r="BS1173">
        <v>0</v>
      </c>
      <c r="BT1173">
        <v>0</v>
      </c>
      <c r="BU1173">
        <v>0</v>
      </c>
      <c r="BV1173">
        <v>0</v>
      </c>
      <c r="BW1173">
        <v>0</v>
      </c>
      <c r="BX1173">
        <v>0</v>
      </c>
      <c r="BY1173">
        <v>390</v>
      </c>
    </row>
    <row r="1174" spans="1:77" hidden="1" x14ac:dyDescent="0.25">
      <c r="A1174" t="str">
        <f t="shared" si="36"/>
        <v>201479 Egyéb ipari és építőipari foglalkozásokI8 Főiskola</v>
      </c>
      <c r="B1174" t="str">
        <f t="shared" si="37"/>
        <v>201479 Egyéb ipari és építőipari foglalkozásokI8 Főiskola</v>
      </c>
      <c r="C1174">
        <v>5367</v>
      </c>
      <c r="D1174" t="s">
        <v>168</v>
      </c>
      <c r="E1174" t="s">
        <v>169</v>
      </c>
      <c r="F1174" s="4" t="s">
        <v>172</v>
      </c>
      <c r="G1174">
        <v>0</v>
      </c>
      <c r="H1174" t="s">
        <v>164</v>
      </c>
      <c r="I1174">
        <v>646</v>
      </c>
      <c r="J1174">
        <v>35</v>
      </c>
      <c r="K1174" t="s">
        <v>140</v>
      </c>
      <c r="L1174" t="s">
        <v>141</v>
      </c>
      <c r="M1174">
        <v>34</v>
      </c>
      <c r="N1174">
        <v>0</v>
      </c>
      <c r="O1174">
        <v>0</v>
      </c>
      <c r="P1174">
        <v>14</v>
      </c>
      <c r="Q1174">
        <v>0</v>
      </c>
      <c r="R1174">
        <v>0</v>
      </c>
      <c r="S1174">
        <v>0</v>
      </c>
      <c r="T1174">
        <v>0</v>
      </c>
      <c r="U1174">
        <v>0</v>
      </c>
      <c r="V1174">
        <v>16</v>
      </c>
      <c r="W1174">
        <v>0</v>
      </c>
      <c r="X1174">
        <v>16</v>
      </c>
      <c r="Y1174">
        <v>15</v>
      </c>
      <c r="Z1174">
        <v>0</v>
      </c>
      <c r="AA1174">
        <v>53</v>
      </c>
      <c r="AB1174">
        <v>0</v>
      </c>
      <c r="AC1174">
        <v>0</v>
      </c>
      <c r="AD1174">
        <v>36</v>
      </c>
      <c r="AE1174">
        <v>0</v>
      </c>
      <c r="AF1174">
        <v>36</v>
      </c>
      <c r="AG1174">
        <v>0</v>
      </c>
      <c r="AH1174">
        <v>0</v>
      </c>
      <c r="AI1174">
        <v>0</v>
      </c>
      <c r="AJ1174">
        <v>0</v>
      </c>
      <c r="AK1174">
        <v>0</v>
      </c>
      <c r="AL1174">
        <v>0</v>
      </c>
      <c r="AM1174">
        <v>31</v>
      </c>
      <c r="AN1174">
        <v>0</v>
      </c>
      <c r="AO1174">
        <v>0</v>
      </c>
      <c r="AP1174">
        <v>0</v>
      </c>
      <c r="AQ1174">
        <v>0</v>
      </c>
      <c r="AR1174">
        <v>0</v>
      </c>
      <c r="AS1174">
        <v>0</v>
      </c>
      <c r="AT1174">
        <v>0</v>
      </c>
      <c r="AU1174">
        <v>0</v>
      </c>
      <c r="AV1174">
        <v>0</v>
      </c>
      <c r="AW1174">
        <v>0</v>
      </c>
      <c r="AX1174">
        <v>0</v>
      </c>
      <c r="AY1174">
        <v>0</v>
      </c>
      <c r="AZ1174">
        <v>0</v>
      </c>
      <c r="BA1174">
        <v>0</v>
      </c>
      <c r="BB1174">
        <v>0</v>
      </c>
      <c r="BC1174">
        <v>0</v>
      </c>
      <c r="BD1174">
        <v>0</v>
      </c>
      <c r="BE1174">
        <v>0</v>
      </c>
      <c r="BF1174">
        <v>0</v>
      </c>
      <c r="BG1174">
        <v>0</v>
      </c>
      <c r="BH1174">
        <v>0</v>
      </c>
      <c r="BI1174">
        <v>0</v>
      </c>
      <c r="BJ1174">
        <v>0</v>
      </c>
      <c r="BK1174">
        <v>0</v>
      </c>
      <c r="BL1174">
        <v>0</v>
      </c>
      <c r="BM1174">
        <v>0</v>
      </c>
      <c r="BN1174">
        <v>0</v>
      </c>
      <c r="BO1174">
        <v>41</v>
      </c>
      <c r="BP1174">
        <v>0</v>
      </c>
      <c r="BQ1174">
        <v>6</v>
      </c>
      <c r="BR1174">
        <v>0</v>
      </c>
      <c r="BS1174">
        <v>0</v>
      </c>
      <c r="BT1174">
        <v>0</v>
      </c>
      <c r="BU1174">
        <v>0</v>
      </c>
      <c r="BV1174">
        <v>0</v>
      </c>
      <c r="BW1174">
        <v>0</v>
      </c>
      <c r="BX1174">
        <v>0</v>
      </c>
      <c r="BY1174">
        <v>298</v>
      </c>
    </row>
    <row r="1175" spans="1:77" hidden="1" x14ac:dyDescent="0.25">
      <c r="A1175" t="str">
        <f t="shared" si="36"/>
        <v>201481 Feldolgozóipari gépek kezelőiI8 Főiskola</v>
      </c>
      <c r="B1175" t="str">
        <f t="shared" si="37"/>
        <v>201481 Feldolgozóipari gépek kezelőiI8 Főiskola</v>
      </c>
      <c r="C1175">
        <v>5368</v>
      </c>
      <c r="D1175" t="s">
        <v>168</v>
      </c>
      <c r="E1175" t="s">
        <v>169</v>
      </c>
      <c r="F1175" s="4" t="s">
        <v>172</v>
      </c>
      <c r="G1175">
        <v>0</v>
      </c>
      <c r="H1175" t="s">
        <v>164</v>
      </c>
      <c r="I1175">
        <v>647</v>
      </c>
      <c r="J1175">
        <v>36</v>
      </c>
      <c r="K1175" t="s">
        <v>104</v>
      </c>
      <c r="L1175" t="s">
        <v>105</v>
      </c>
      <c r="M1175">
        <v>94</v>
      </c>
      <c r="N1175">
        <v>0</v>
      </c>
      <c r="O1175">
        <v>0</v>
      </c>
      <c r="P1175">
        <v>0</v>
      </c>
      <c r="Q1175">
        <v>85</v>
      </c>
      <c r="R1175">
        <v>134</v>
      </c>
      <c r="S1175">
        <v>26</v>
      </c>
      <c r="T1175">
        <v>41</v>
      </c>
      <c r="U1175">
        <v>0</v>
      </c>
      <c r="V1175">
        <v>32</v>
      </c>
      <c r="W1175">
        <v>53</v>
      </c>
      <c r="X1175">
        <v>0</v>
      </c>
      <c r="Y1175">
        <v>58</v>
      </c>
      <c r="Z1175">
        <v>13</v>
      </c>
      <c r="AA1175">
        <v>42</v>
      </c>
      <c r="AB1175">
        <v>25</v>
      </c>
      <c r="AC1175">
        <v>19</v>
      </c>
      <c r="AD1175">
        <v>0</v>
      </c>
      <c r="AE1175">
        <v>0</v>
      </c>
      <c r="AF1175">
        <v>51</v>
      </c>
      <c r="AG1175">
        <v>0</v>
      </c>
      <c r="AH1175">
        <v>13</v>
      </c>
      <c r="AI1175">
        <v>0</v>
      </c>
      <c r="AJ1175">
        <v>0</v>
      </c>
      <c r="AK1175">
        <v>0</v>
      </c>
      <c r="AL1175">
        <v>0</v>
      </c>
      <c r="AM1175">
        <v>0</v>
      </c>
      <c r="AN1175">
        <v>0</v>
      </c>
      <c r="AO1175">
        <v>44</v>
      </c>
      <c r="AP1175">
        <v>0</v>
      </c>
      <c r="AQ1175">
        <v>0</v>
      </c>
      <c r="AR1175">
        <v>0</v>
      </c>
      <c r="AS1175">
        <v>0</v>
      </c>
      <c r="AT1175">
        <v>6</v>
      </c>
      <c r="AU1175">
        <v>0</v>
      </c>
      <c r="AV1175">
        <v>0</v>
      </c>
      <c r="AW1175">
        <v>0</v>
      </c>
      <c r="AX1175">
        <v>0</v>
      </c>
      <c r="AY1175">
        <v>0</v>
      </c>
      <c r="AZ1175">
        <v>0</v>
      </c>
      <c r="BA1175">
        <v>0</v>
      </c>
      <c r="BB1175">
        <v>0</v>
      </c>
      <c r="BC1175">
        <v>0</v>
      </c>
      <c r="BD1175">
        <v>0</v>
      </c>
      <c r="BE1175">
        <v>0</v>
      </c>
      <c r="BF1175">
        <v>0</v>
      </c>
      <c r="BG1175">
        <v>0</v>
      </c>
      <c r="BH1175">
        <v>0</v>
      </c>
      <c r="BI1175">
        <v>0</v>
      </c>
      <c r="BJ1175">
        <v>87</v>
      </c>
      <c r="BK1175">
        <v>0</v>
      </c>
      <c r="BL1175">
        <v>85</v>
      </c>
      <c r="BM1175">
        <v>0</v>
      </c>
      <c r="BN1175">
        <v>0</v>
      </c>
      <c r="BO1175">
        <v>0</v>
      </c>
      <c r="BP1175">
        <v>0</v>
      </c>
      <c r="BQ1175">
        <v>0</v>
      </c>
      <c r="BR1175">
        <v>25</v>
      </c>
      <c r="BS1175">
        <v>0</v>
      </c>
      <c r="BT1175">
        <v>0</v>
      </c>
      <c r="BU1175">
        <v>0</v>
      </c>
      <c r="BV1175">
        <v>0</v>
      </c>
      <c r="BW1175">
        <v>0</v>
      </c>
      <c r="BX1175">
        <v>0</v>
      </c>
      <c r="BY1175">
        <v>933</v>
      </c>
    </row>
    <row r="1176" spans="1:77" hidden="1" x14ac:dyDescent="0.25">
      <c r="A1176" t="str">
        <f t="shared" si="36"/>
        <v>201482 ÖsszeszerelőkI8 Főiskola</v>
      </c>
      <c r="B1176" t="str">
        <f t="shared" si="37"/>
        <v>201482 ÖsszeszerelőkI8 Főiskola</v>
      </c>
      <c r="C1176">
        <v>5369</v>
      </c>
      <c r="D1176" t="s">
        <v>168</v>
      </c>
      <c r="E1176" t="s">
        <v>169</v>
      </c>
      <c r="F1176" s="4" t="s">
        <v>172</v>
      </c>
      <c r="G1176">
        <v>0</v>
      </c>
      <c r="H1176" t="s">
        <v>164</v>
      </c>
      <c r="I1176">
        <v>648</v>
      </c>
      <c r="J1176">
        <v>37</v>
      </c>
      <c r="K1176" t="s">
        <v>106</v>
      </c>
      <c r="L1176" t="s">
        <v>142</v>
      </c>
      <c r="M1176">
        <v>0</v>
      </c>
      <c r="N1176">
        <v>0</v>
      </c>
      <c r="O1176">
        <v>0</v>
      </c>
      <c r="P1176">
        <v>0</v>
      </c>
      <c r="Q1176">
        <v>0</v>
      </c>
      <c r="R1176">
        <v>0</v>
      </c>
      <c r="S1176">
        <v>0</v>
      </c>
      <c r="T1176">
        <v>0</v>
      </c>
      <c r="U1176">
        <v>0</v>
      </c>
      <c r="V1176">
        <v>0</v>
      </c>
      <c r="W1176">
        <v>0</v>
      </c>
      <c r="X1176">
        <v>0</v>
      </c>
      <c r="Y1176">
        <v>44</v>
      </c>
      <c r="Z1176">
        <v>0</v>
      </c>
      <c r="AA1176">
        <v>0</v>
      </c>
      <c r="AB1176">
        <v>0</v>
      </c>
      <c r="AC1176">
        <v>73</v>
      </c>
      <c r="AD1176">
        <v>114</v>
      </c>
      <c r="AE1176">
        <v>103</v>
      </c>
      <c r="AF1176">
        <v>374</v>
      </c>
      <c r="AG1176">
        <v>0</v>
      </c>
      <c r="AH1176">
        <v>0</v>
      </c>
      <c r="AI1176">
        <v>0</v>
      </c>
      <c r="AJ1176">
        <v>0</v>
      </c>
      <c r="AK1176">
        <v>0</v>
      </c>
      <c r="AL1176">
        <v>0</v>
      </c>
      <c r="AM1176">
        <v>0</v>
      </c>
      <c r="AN1176">
        <v>0</v>
      </c>
      <c r="AO1176">
        <v>0</v>
      </c>
      <c r="AP1176">
        <v>0</v>
      </c>
      <c r="AQ1176">
        <v>0</v>
      </c>
      <c r="AR1176">
        <v>0</v>
      </c>
      <c r="AS1176">
        <v>0</v>
      </c>
      <c r="AT1176">
        <v>15</v>
      </c>
      <c r="AU1176">
        <v>0</v>
      </c>
      <c r="AV1176">
        <v>0</v>
      </c>
      <c r="AW1176">
        <v>0</v>
      </c>
      <c r="AX1176">
        <v>0</v>
      </c>
      <c r="AY1176">
        <v>0</v>
      </c>
      <c r="AZ1176">
        <v>0</v>
      </c>
      <c r="BA1176">
        <v>0</v>
      </c>
      <c r="BB1176">
        <v>0</v>
      </c>
      <c r="BC1176">
        <v>0</v>
      </c>
      <c r="BD1176">
        <v>0</v>
      </c>
      <c r="BE1176">
        <v>0</v>
      </c>
      <c r="BF1176">
        <v>0</v>
      </c>
      <c r="BG1176">
        <v>19</v>
      </c>
      <c r="BH1176">
        <v>0</v>
      </c>
      <c r="BI1176">
        <v>0</v>
      </c>
      <c r="BJ1176">
        <v>0</v>
      </c>
      <c r="BK1176">
        <v>0</v>
      </c>
      <c r="BL1176">
        <v>70</v>
      </c>
      <c r="BM1176">
        <v>0</v>
      </c>
      <c r="BN1176">
        <v>0</v>
      </c>
      <c r="BO1176">
        <v>0</v>
      </c>
      <c r="BP1176">
        <v>0</v>
      </c>
      <c r="BQ1176">
        <v>0</v>
      </c>
      <c r="BR1176">
        <v>0</v>
      </c>
      <c r="BS1176">
        <v>0</v>
      </c>
      <c r="BT1176">
        <v>0</v>
      </c>
      <c r="BU1176">
        <v>0</v>
      </c>
      <c r="BV1176">
        <v>0</v>
      </c>
      <c r="BW1176">
        <v>0</v>
      </c>
      <c r="BX1176">
        <v>0</v>
      </c>
      <c r="BY1176">
        <v>812</v>
      </c>
    </row>
    <row r="1177" spans="1:77" hidden="1" x14ac:dyDescent="0.25">
      <c r="A1177" t="str">
        <f t="shared" si="36"/>
        <v>201483 Helyhez kötött gépek kezelőiI8 Főiskola</v>
      </c>
      <c r="B1177" t="str">
        <f t="shared" si="37"/>
        <v>201483 Helyhez kötött gépek kezelőiI8 Főiskola</v>
      </c>
      <c r="C1177">
        <v>5370</v>
      </c>
      <c r="D1177" t="s">
        <v>168</v>
      </c>
      <c r="E1177" t="s">
        <v>169</v>
      </c>
      <c r="F1177" s="4" t="s">
        <v>172</v>
      </c>
      <c r="G1177">
        <v>0</v>
      </c>
      <c r="H1177" t="s">
        <v>164</v>
      </c>
      <c r="I1177">
        <v>649</v>
      </c>
      <c r="J1177">
        <v>38</v>
      </c>
      <c r="K1177" t="s">
        <v>107</v>
      </c>
      <c r="L1177" t="s">
        <v>143</v>
      </c>
      <c r="M1177">
        <v>0</v>
      </c>
      <c r="N1177">
        <v>0</v>
      </c>
      <c r="O1177">
        <v>0</v>
      </c>
      <c r="P1177">
        <v>0</v>
      </c>
      <c r="Q1177">
        <v>0</v>
      </c>
      <c r="R1177">
        <v>0</v>
      </c>
      <c r="S1177">
        <v>0</v>
      </c>
      <c r="T1177">
        <v>0</v>
      </c>
      <c r="U1177">
        <v>7</v>
      </c>
      <c r="V1177">
        <v>0</v>
      </c>
      <c r="W1177">
        <v>0</v>
      </c>
      <c r="X1177">
        <v>0</v>
      </c>
      <c r="Y1177">
        <v>0</v>
      </c>
      <c r="Z1177">
        <v>36</v>
      </c>
      <c r="AA1177">
        <v>0</v>
      </c>
      <c r="AB1177">
        <v>0</v>
      </c>
      <c r="AC1177">
        <v>16</v>
      </c>
      <c r="AD1177">
        <v>17</v>
      </c>
      <c r="AE1177">
        <v>0</v>
      </c>
      <c r="AF1177">
        <v>0</v>
      </c>
      <c r="AG1177">
        <v>0</v>
      </c>
      <c r="AH1177">
        <v>0</v>
      </c>
      <c r="AI1177">
        <v>0</v>
      </c>
      <c r="AJ1177">
        <v>49</v>
      </c>
      <c r="AK1177">
        <v>36</v>
      </c>
      <c r="AL1177">
        <v>1</v>
      </c>
      <c r="AM1177">
        <v>9</v>
      </c>
      <c r="AN1177">
        <v>0</v>
      </c>
      <c r="AO1177">
        <v>18</v>
      </c>
      <c r="AP1177">
        <v>18</v>
      </c>
      <c r="AQ1177">
        <v>0</v>
      </c>
      <c r="AR1177">
        <v>0</v>
      </c>
      <c r="AS1177">
        <v>0</v>
      </c>
      <c r="AT1177">
        <v>0</v>
      </c>
      <c r="AU1177">
        <v>0</v>
      </c>
      <c r="AV1177">
        <v>0</v>
      </c>
      <c r="AW1177">
        <v>0</v>
      </c>
      <c r="AX1177">
        <v>0</v>
      </c>
      <c r="AY1177">
        <v>0</v>
      </c>
      <c r="AZ1177">
        <v>0</v>
      </c>
      <c r="BA1177">
        <v>0</v>
      </c>
      <c r="BB1177">
        <v>0</v>
      </c>
      <c r="BC1177">
        <v>0</v>
      </c>
      <c r="BD1177">
        <v>0</v>
      </c>
      <c r="BE1177">
        <v>0</v>
      </c>
      <c r="BF1177">
        <v>0</v>
      </c>
      <c r="BG1177">
        <v>0</v>
      </c>
      <c r="BH1177">
        <v>0</v>
      </c>
      <c r="BI1177">
        <v>0</v>
      </c>
      <c r="BJ1177">
        <v>0</v>
      </c>
      <c r="BK1177">
        <v>0</v>
      </c>
      <c r="BL1177">
        <v>42</v>
      </c>
      <c r="BM1177">
        <v>0</v>
      </c>
      <c r="BN1177">
        <v>0</v>
      </c>
      <c r="BO1177">
        <v>18</v>
      </c>
      <c r="BP1177">
        <v>6</v>
      </c>
      <c r="BQ1177">
        <v>1</v>
      </c>
      <c r="BR1177">
        <v>3</v>
      </c>
      <c r="BS1177">
        <v>0</v>
      </c>
      <c r="BT1177">
        <v>1</v>
      </c>
      <c r="BU1177">
        <v>0</v>
      </c>
      <c r="BV1177">
        <v>0</v>
      </c>
      <c r="BW1177">
        <v>0</v>
      </c>
      <c r="BX1177">
        <v>0</v>
      </c>
      <c r="BY1177">
        <v>278</v>
      </c>
    </row>
    <row r="1178" spans="1:77" hidden="1" x14ac:dyDescent="0.25">
      <c r="A1178" t="str">
        <f t="shared" si="36"/>
        <v>201484 Járművezetők és mobil gépek kezelőiI8 Főiskola</v>
      </c>
      <c r="B1178" t="str">
        <f t="shared" si="37"/>
        <v>201484 Járművezetők és mobil gépek kezelőiI8 Főiskola</v>
      </c>
      <c r="C1178">
        <v>5371</v>
      </c>
      <c r="D1178" t="s">
        <v>168</v>
      </c>
      <c r="E1178" t="s">
        <v>169</v>
      </c>
      <c r="F1178" s="4" t="s">
        <v>172</v>
      </c>
      <c r="G1178">
        <v>0</v>
      </c>
      <c r="H1178" t="s">
        <v>164</v>
      </c>
      <c r="I1178">
        <v>650</v>
      </c>
      <c r="J1178">
        <v>39</v>
      </c>
      <c r="K1178" t="s">
        <v>144</v>
      </c>
      <c r="L1178" t="s">
        <v>145</v>
      </c>
      <c r="M1178">
        <v>41</v>
      </c>
      <c r="N1178">
        <v>0</v>
      </c>
      <c r="O1178">
        <v>0</v>
      </c>
      <c r="P1178">
        <v>5</v>
      </c>
      <c r="Q1178">
        <v>16</v>
      </c>
      <c r="R1178">
        <v>0</v>
      </c>
      <c r="S1178">
        <v>0</v>
      </c>
      <c r="T1178">
        <v>0</v>
      </c>
      <c r="U1178">
        <v>0</v>
      </c>
      <c r="V1178">
        <v>0</v>
      </c>
      <c r="W1178">
        <v>0</v>
      </c>
      <c r="X1178">
        <v>0</v>
      </c>
      <c r="Y1178">
        <v>12</v>
      </c>
      <c r="Z1178">
        <v>0</v>
      </c>
      <c r="AA1178">
        <v>0</v>
      </c>
      <c r="AB1178">
        <v>0</v>
      </c>
      <c r="AC1178">
        <v>0</v>
      </c>
      <c r="AD1178">
        <v>0</v>
      </c>
      <c r="AE1178">
        <v>19</v>
      </c>
      <c r="AF1178">
        <v>0</v>
      </c>
      <c r="AG1178">
        <v>0</v>
      </c>
      <c r="AH1178">
        <v>0</v>
      </c>
      <c r="AI1178">
        <v>0</v>
      </c>
      <c r="AJ1178">
        <v>0</v>
      </c>
      <c r="AK1178">
        <v>0</v>
      </c>
      <c r="AL1178">
        <v>0</v>
      </c>
      <c r="AM1178">
        <v>201</v>
      </c>
      <c r="AN1178">
        <v>28</v>
      </c>
      <c r="AO1178">
        <v>88</v>
      </c>
      <c r="AP1178">
        <v>19</v>
      </c>
      <c r="AQ1178">
        <v>351</v>
      </c>
      <c r="AR1178">
        <v>10</v>
      </c>
      <c r="AS1178">
        <v>0</v>
      </c>
      <c r="AT1178">
        <v>289</v>
      </c>
      <c r="AU1178">
        <v>12</v>
      </c>
      <c r="AV1178">
        <v>0</v>
      </c>
      <c r="AW1178">
        <v>0</v>
      </c>
      <c r="AX1178">
        <v>0</v>
      </c>
      <c r="AY1178">
        <v>0</v>
      </c>
      <c r="AZ1178">
        <v>0</v>
      </c>
      <c r="BA1178">
        <v>0</v>
      </c>
      <c r="BB1178">
        <v>0</v>
      </c>
      <c r="BC1178">
        <v>0</v>
      </c>
      <c r="BD1178">
        <v>0</v>
      </c>
      <c r="BE1178">
        <v>0</v>
      </c>
      <c r="BF1178">
        <v>0</v>
      </c>
      <c r="BG1178">
        <v>0</v>
      </c>
      <c r="BH1178">
        <v>0</v>
      </c>
      <c r="BI1178">
        <v>0</v>
      </c>
      <c r="BJ1178">
        <v>0</v>
      </c>
      <c r="BK1178">
        <v>6</v>
      </c>
      <c r="BL1178">
        <v>17</v>
      </c>
      <c r="BM1178">
        <v>0</v>
      </c>
      <c r="BN1178">
        <v>13</v>
      </c>
      <c r="BO1178">
        <v>34</v>
      </c>
      <c r="BP1178">
        <v>2</v>
      </c>
      <c r="BQ1178">
        <v>56</v>
      </c>
      <c r="BR1178">
        <v>2</v>
      </c>
      <c r="BS1178">
        <v>0</v>
      </c>
      <c r="BT1178">
        <v>0</v>
      </c>
      <c r="BU1178">
        <v>0</v>
      </c>
      <c r="BV1178">
        <v>6</v>
      </c>
      <c r="BW1178">
        <v>0</v>
      </c>
      <c r="BX1178">
        <v>0</v>
      </c>
      <c r="BY1178">
        <v>1227</v>
      </c>
    </row>
    <row r="1179" spans="1:77" hidden="1" x14ac:dyDescent="0.25">
      <c r="A1179" t="str">
        <f t="shared" si="36"/>
        <v>201491 Takarítók és hasonló jellegű egyszerű foglalkozásokI8 Főiskola</v>
      </c>
      <c r="B1179" t="str">
        <f t="shared" si="37"/>
        <v>201491 Takarítók és hasonló jellegű egyszerű foglalkozásokI8 Főiskola</v>
      </c>
      <c r="C1179">
        <v>5372</v>
      </c>
      <c r="D1179" t="s">
        <v>168</v>
      </c>
      <c r="E1179" t="s">
        <v>169</v>
      </c>
      <c r="F1179" s="4" t="s">
        <v>172</v>
      </c>
      <c r="G1179">
        <v>0</v>
      </c>
      <c r="H1179" t="s">
        <v>164</v>
      </c>
      <c r="I1179">
        <v>651</v>
      </c>
      <c r="J1179">
        <v>40</v>
      </c>
      <c r="K1179" t="s">
        <v>108</v>
      </c>
      <c r="L1179" t="s">
        <v>146</v>
      </c>
      <c r="M1179">
        <v>0</v>
      </c>
      <c r="N1179">
        <v>0</v>
      </c>
      <c r="O1179">
        <v>0</v>
      </c>
      <c r="P1179">
        <v>0</v>
      </c>
      <c r="Q1179">
        <v>16</v>
      </c>
      <c r="R1179">
        <v>0</v>
      </c>
      <c r="S1179">
        <v>0</v>
      </c>
      <c r="T1179">
        <v>0</v>
      </c>
      <c r="U1179">
        <v>0</v>
      </c>
      <c r="V1179">
        <v>0</v>
      </c>
      <c r="W1179">
        <v>0</v>
      </c>
      <c r="X1179">
        <v>0</v>
      </c>
      <c r="Y1179">
        <v>0</v>
      </c>
      <c r="Z1179">
        <v>0</v>
      </c>
      <c r="AA1179">
        <v>0</v>
      </c>
      <c r="AB1179">
        <v>0</v>
      </c>
      <c r="AC1179">
        <v>0</v>
      </c>
      <c r="AD1179">
        <v>0</v>
      </c>
      <c r="AE1179">
        <v>0</v>
      </c>
      <c r="AF1179">
        <v>0</v>
      </c>
      <c r="AG1179">
        <v>0</v>
      </c>
      <c r="AH1179">
        <v>0</v>
      </c>
      <c r="AI1179">
        <v>0</v>
      </c>
      <c r="AJ1179">
        <v>0</v>
      </c>
      <c r="AK1179">
        <v>0</v>
      </c>
      <c r="AL1179">
        <v>8</v>
      </c>
      <c r="AM1179">
        <v>0</v>
      </c>
      <c r="AN1179">
        <v>0</v>
      </c>
      <c r="AO1179">
        <v>0</v>
      </c>
      <c r="AP1179">
        <v>73</v>
      </c>
      <c r="AQ1179">
        <v>0</v>
      </c>
      <c r="AR1179">
        <v>0</v>
      </c>
      <c r="AS1179">
        <v>0</v>
      </c>
      <c r="AT1179">
        <v>34</v>
      </c>
      <c r="AU1179">
        <v>0</v>
      </c>
      <c r="AV1179">
        <v>0</v>
      </c>
      <c r="AW1179">
        <v>0</v>
      </c>
      <c r="AX1179">
        <v>0</v>
      </c>
      <c r="AY1179">
        <v>0</v>
      </c>
      <c r="AZ1179">
        <v>0</v>
      </c>
      <c r="BA1179">
        <v>0</v>
      </c>
      <c r="BB1179">
        <v>0</v>
      </c>
      <c r="BC1179">
        <v>0</v>
      </c>
      <c r="BD1179">
        <v>33</v>
      </c>
      <c r="BE1179">
        <v>0</v>
      </c>
      <c r="BF1179">
        <v>0</v>
      </c>
      <c r="BG1179">
        <v>9</v>
      </c>
      <c r="BH1179">
        <v>0</v>
      </c>
      <c r="BI1179">
        <v>0</v>
      </c>
      <c r="BJ1179">
        <v>0</v>
      </c>
      <c r="BK1179">
        <v>0</v>
      </c>
      <c r="BL1179">
        <v>17</v>
      </c>
      <c r="BM1179">
        <v>0</v>
      </c>
      <c r="BN1179">
        <v>24</v>
      </c>
      <c r="BO1179">
        <v>78</v>
      </c>
      <c r="BP1179">
        <v>45</v>
      </c>
      <c r="BQ1179">
        <v>15</v>
      </c>
      <c r="BR1179">
        <v>13</v>
      </c>
      <c r="BS1179">
        <v>2</v>
      </c>
      <c r="BT1179">
        <v>3</v>
      </c>
      <c r="BU1179">
        <v>0</v>
      </c>
      <c r="BV1179">
        <v>0</v>
      </c>
      <c r="BW1179">
        <v>50</v>
      </c>
      <c r="BX1179">
        <v>0</v>
      </c>
      <c r="BY1179">
        <v>420</v>
      </c>
    </row>
    <row r="1180" spans="1:77" hidden="1" x14ac:dyDescent="0.25">
      <c r="A1180" t="str">
        <f t="shared" si="36"/>
        <v>201492 Egyszerű szolgáltatási, szállítási és hasonló foglalkozásokI8 Főiskola</v>
      </c>
      <c r="B1180" t="str">
        <f t="shared" si="37"/>
        <v>201492 Egyszerű szolgáltatási, szállítási és hasonló foglalkozásokI8 Főiskola</v>
      </c>
      <c r="C1180">
        <v>5373</v>
      </c>
      <c r="D1180" t="s">
        <v>168</v>
      </c>
      <c r="E1180" t="s">
        <v>169</v>
      </c>
      <c r="F1180" s="4" t="s">
        <v>172</v>
      </c>
      <c r="G1180">
        <v>0</v>
      </c>
      <c r="H1180" t="s">
        <v>164</v>
      </c>
      <c r="I1180">
        <v>652</v>
      </c>
      <c r="J1180">
        <v>41</v>
      </c>
      <c r="K1180" t="s">
        <v>109</v>
      </c>
      <c r="L1180" t="s">
        <v>147</v>
      </c>
      <c r="M1180">
        <v>16</v>
      </c>
      <c r="N1180">
        <v>0</v>
      </c>
      <c r="O1180">
        <v>0</v>
      </c>
      <c r="P1180">
        <v>18</v>
      </c>
      <c r="Q1180">
        <v>41</v>
      </c>
      <c r="R1180">
        <v>15</v>
      </c>
      <c r="S1180">
        <v>0</v>
      </c>
      <c r="T1180">
        <v>0</v>
      </c>
      <c r="U1180">
        <v>27</v>
      </c>
      <c r="V1180">
        <v>0</v>
      </c>
      <c r="W1180">
        <v>6</v>
      </c>
      <c r="X1180">
        <v>0</v>
      </c>
      <c r="Y1180">
        <v>18</v>
      </c>
      <c r="Z1180">
        <v>0</v>
      </c>
      <c r="AA1180">
        <v>0</v>
      </c>
      <c r="AB1180">
        <v>1</v>
      </c>
      <c r="AC1180">
        <v>16</v>
      </c>
      <c r="AD1180">
        <v>32</v>
      </c>
      <c r="AE1180">
        <v>7</v>
      </c>
      <c r="AF1180">
        <v>1</v>
      </c>
      <c r="AG1180">
        <v>0</v>
      </c>
      <c r="AH1180">
        <v>3</v>
      </c>
      <c r="AI1180">
        <v>0</v>
      </c>
      <c r="AJ1180">
        <v>0</v>
      </c>
      <c r="AK1180">
        <v>31</v>
      </c>
      <c r="AL1180">
        <v>9</v>
      </c>
      <c r="AM1180">
        <v>12</v>
      </c>
      <c r="AN1180">
        <v>57</v>
      </c>
      <c r="AO1180">
        <v>107</v>
      </c>
      <c r="AP1180">
        <v>98</v>
      </c>
      <c r="AQ1180">
        <v>17</v>
      </c>
      <c r="AR1180">
        <v>16</v>
      </c>
      <c r="AS1180">
        <v>0</v>
      </c>
      <c r="AT1180">
        <v>19</v>
      </c>
      <c r="AU1180">
        <v>66</v>
      </c>
      <c r="AV1180">
        <v>2</v>
      </c>
      <c r="AW1180">
        <v>0</v>
      </c>
      <c r="AX1180">
        <v>0</v>
      </c>
      <c r="AY1180">
        <v>0</v>
      </c>
      <c r="AZ1180">
        <v>0</v>
      </c>
      <c r="BA1180">
        <v>0</v>
      </c>
      <c r="BB1180">
        <v>0</v>
      </c>
      <c r="BC1180">
        <v>0</v>
      </c>
      <c r="BD1180">
        <v>33</v>
      </c>
      <c r="BE1180">
        <v>0</v>
      </c>
      <c r="BF1180">
        <v>13</v>
      </c>
      <c r="BG1180">
        <v>28</v>
      </c>
      <c r="BH1180">
        <v>2</v>
      </c>
      <c r="BI1180">
        <v>0</v>
      </c>
      <c r="BJ1180">
        <v>11</v>
      </c>
      <c r="BK1180">
        <v>0</v>
      </c>
      <c r="BL1180">
        <v>69</v>
      </c>
      <c r="BM1180">
        <v>18</v>
      </c>
      <c r="BN1180">
        <v>75</v>
      </c>
      <c r="BO1180">
        <v>466</v>
      </c>
      <c r="BP1180">
        <v>87</v>
      </c>
      <c r="BQ1180">
        <v>4</v>
      </c>
      <c r="BR1180">
        <v>23</v>
      </c>
      <c r="BS1180">
        <v>51</v>
      </c>
      <c r="BT1180">
        <v>1</v>
      </c>
      <c r="BU1180">
        <v>0</v>
      </c>
      <c r="BV1180">
        <v>0</v>
      </c>
      <c r="BW1180">
        <v>0</v>
      </c>
      <c r="BX1180">
        <v>0</v>
      </c>
      <c r="BY1180">
        <v>1516</v>
      </c>
    </row>
    <row r="1181" spans="1:77" hidden="1" x14ac:dyDescent="0.25">
      <c r="A1181" t="str">
        <f t="shared" si="36"/>
        <v>201493 Egyszerű ipari, építőipari, mezőgazdasági foglalkozásokI8 Főiskola</v>
      </c>
      <c r="B1181" t="str">
        <f t="shared" si="37"/>
        <v>201493 Egyszerű ipari, építőipari, mezőgazdasági foglalkozásokI8 Főiskola</v>
      </c>
      <c r="C1181">
        <v>5374</v>
      </c>
      <c r="D1181" t="s">
        <v>168</v>
      </c>
      <c r="E1181" t="s">
        <v>169</v>
      </c>
      <c r="F1181" s="4" t="s">
        <v>172</v>
      </c>
      <c r="G1181">
        <v>0</v>
      </c>
      <c r="H1181" t="s">
        <v>164</v>
      </c>
      <c r="I1181">
        <v>653</v>
      </c>
      <c r="J1181">
        <v>42</v>
      </c>
      <c r="K1181" t="s">
        <v>148</v>
      </c>
      <c r="L1181" t="s">
        <v>149</v>
      </c>
      <c r="M1181">
        <v>40</v>
      </c>
      <c r="N1181">
        <v>0</v>
      </c>
      <c r="O1181">
        <v>18</v>
      </c>
      <c r="P1181">
        <v>0</v>
      </c>
      <c r="Q1181">
        <v>9</v>
      </c>
      <c r="R1181">
        <v>1</v>
      </c>
      <c r="S1181">
        <v>0</v>
      </c>
      <c r="T1181">
        <v>0</v>
      </c>
      <c r="U1181">
        <v>0</v>
      </c>
      <c r="V1181">
        <v>0</v>
      </c>
      <c r="W1181">
        <v>0</v>
      </c>
      <c r="X1181">
        <v>0</v>
      </c>
      <c r="Y1181">
        <v>6</v>
      </c>
      <c r="Z1181">
        <v>0</v>
      </c>
      <c r="AA1181">
        <v>17</v>
      </c>
      <c r="AB1181">
        <v>1</v>
      </c>
      <c r="AC1181">
        <v>1</v>
      </c>
      <c r="AD1181">
        <v>19</v>
      </c>
      <c r="AE1181">
        <v>37</v>
      </c>
      <c r="AF1181">
        <v>0</v>
      </c>
      <c r="AG1181">
        <v>0</v>
      </c>
      <c r="AH1181">
        <v>32</v>
      </c>
      <c r="AI1181">
        <v>0</v>
      </c>
      <c r="AJ1181">
        <v>0</v>
      </c>
      <c r="AK1181">
        <v>0</v>
      </c>
      <c r="AL1181">
        <v>0</v>
      </c>
      <c r="AM1181">
        <v>44</v>
      </c>
      <c r="AN1181">
        <v>0</v>
      </c>
      <c r="AO1181">
        <v>12</v>
      </c>
      <c r="AP1181">
        <v>0</v>
      </c>
      <c r="AQ1181">
        <v>0</v>
      </c>
      <c r="AR1181">
        <v>0</v>
      </c>
      <c r="AS1181">
        <v>0</v>
      </c>
      <c r="AT1181">
        <v>0</v>
      </c>
      <c r="AU1181">
        <v>0</v>
      </c>
      <c r="AV1181">
        <v>11</v>
      </c>
      <c r="AW1181">
        <v>0</v>
      </c>
      <c r="AX1181">
        <v>0</v>
      </c>
      <c r="AY1181">
        <v>0</v>
      </c>
      <c r="AZ1181">
        <v>0</v>
      </c>
      <c r="BA1181">
        <v>73</v>
      </c>
      <c r="BB1181">
        <v>0</v>
      </c>
      <c r="BC1181">
        <v>0</v>
      </c>
      <c r="BD1181">
        <v>32</v>
      </c>
      <c r="BE1181">
        <v>0</v>
      </c>
      <c r="BF1181">
        <v>0</v>
      </c>
      <c r="BG1181">
        <v>0</v>
      </c>
      <c r="BH1181">
        <v>0</v>
      </c>
      <c r="BI1181">
        <v>0</v>
      </c>
      <c r="BJ1181">
        <v>0</v>
      </c>
      <c r="BK1181">
        <v>0</v>
      </c>
      <c r="BL1181">
        <v>18</v>
      </c>
      <c r="BM1181">
        <v>0</v>
      </c>
      <c r="BN1181">
        <v>0</v>
      </c>
      <c r="BO1181">
        <v>61</v>
      </c>
      <c r="BP1181">
        <v>0</v>
      </c>
      <c r="BQ1181">
        <v>0</v>
      </c>
      <c r="BR1181">
        <v>20</v>
      </c>
      <c r="BS1181">
        <v>0</v>
      </c>
      <c r="BT1181">
        <v>0</v>
      </c>
      <c r="BU1181">
        <v>0</v>
      </c>
      <c r="BV1181">
        <v>0</v>
      </c>
      <c r="BW1181">
        <v>0</v>
      </c>
      <c r="BX1181">
        <v>0</v>
      </c>
      <c r="BY1181">
        <v>452</v>
      </c>
    </row>
    <row r="1182" spans="1:77" hidden="1" x14ac:dyDescent="0.25">
      <c r="A1182" t="str">
        <f t="shared" si="36"/>
        <v>201401 Fegyveres szervek felsőfokú képesítést igénylő foglalkozásaiI9 Egyetem</v>
      </c>
      <c r="B1182" t="str">
        <f t="shared" si="37"/>
        <v>201401 Fegyveres szervek felsőfokú képesítést igénylő foglalkozásaiI9 Egyetem</v>
      </c>
      <c r="C1182">
        <v>6006</v>
      </c>
      <c r="D1182" t="s">
        <v>168</v>
      </c>
      <c r="E1182" t="s">
        <v>169</v>
      </c>
      <c r="F1182" s="4" t="s">
        <v>172</v>
      </c>
      <c r="G1182">
        <v>0</v>
      </c>
      <c r="H1182" t="s">
        <v>165</v>
      </c>
      <c r="I1182">
        <v>612</v>
      </c>
      <c r="J1182">
        <v>1</v>
      </c>
      <c r="K1182" t="s">
        <v>65</v>
      </c>
      <c r="L1182" t="s">
        <v>66</v>
      </c>
      <c r="M1182">
        <v>0</v>
      </c>
      <c r="N1182">
        <v>0</v>
      </c>
      <c r="O1182">
        <v>0</v>
      </c>
      <c r="P1182">
        <v>0</v>
      </c>
      <c r="Q1182">
        <v>0</v>
      </c>
      <c r="R1182">
        <v>0</v>
      </c>
      <c r="S1182">
        <v>0</v>
      </c>
      <c r="T1182">
        <v>0</v>
      </c>
      <c r="U1182">
        <v>0</v>
      </c>
      <c r="V1182">
        <v>0</v>
      </c>
      <c r="W1182">
        <v>0</v>
      </c>
      <c r="X1182">
        <v>0</v>
      </c>
      <c r="Y1182">
        <v>0</v>
      </c>
      <c r="Z1182">
        <v>0</v>
      </c>
      <c r="AA1182">
        <v>0</v>
      </c>
      <c r="AB1182">
        <v>0</v>
      </c>
      <c r="AC1182">
        <v>0</v>
      </c>
      <c r="AD1182">
        <v>0</v>
      </c>
      <c r="AE1182">
        <v>0</v>
      </c>
      <c r="AF1182">
        <v>0</v>
      </c>
      <c r="AG1182">
        <v>0</v>
      </c>
      <c r="AH1182">
        <v>0</v>
      </c>
      <c r="AI1182">
        <v>0</v>
      </c>
      <c r="AJ1182">
        <v>0</v>
      </c>
      <c r="AK1182">
        <v>0</v>
      </c>
      <c r="AL1182">
        <v>0</v>
      </c>
      <c r="AM1182">
        <v>0</v>
      </c>
      <c r="AN1182">
        <v>0</v>
      </c>
      <c r="AO1182">
        <v>0</v>
      </c>
      <c r="AP1182">
        <v>0</v>
      </c>
      <c r="AQ1182">
        <v>0</v>
      </c>
      <c r="AR1182">
        <v>0</v>
      </c>
      <c r="AS1182">
        <v>0</v>
      </c>
      <c r="AT1182">
        <v>0</v>
      </c>
      <c r="AU1182">
        <v>0</v>
      </c>
      <c r="AV1182">
        <v>0</v>
      </c>
      <c r="AW1182">
        <v>0</v>
      </c>
      <c r="AX1182">
        <v>0</v>
      </c>
      <c r="AY1182">
        <v>0</v>
      </c>
      <c r="AZ1182">
        <v>0</v>
      </c>
      <c r="BA1182">
        <v>0</v>
      </c>
      <c r="BB1182">
        <v>0</v>
      </c>
      <c r="BC1182">
        <v>0</v>
      </c>
      <c r="BD1182">
        <v>0</v>
      </c>
      <c r="BE1182">
        <v>0</v>
      </c>
      <c r="BF1182">
        <v>0</v>
      </c>
      <c r="BG1182">
        <v>0</v>
      </c>
      <c r="BH1182">
        <v>0</v>
      </c>
      <c r="BI1182">
        <v>0</v>
      </c>
      <c r="BJ1182">
        <v>0</v>
      </c>
      <c r="BK1182">
        <v>0</v>
      </c>
      <c r="BL1182">
        <v>0</v>
      </c>
      <c r="BM1182">
        <v>0</v>
      </c>
      <c r="BN1182">
        <v>0</v>
      </c>
      <c r="BO1182">
        <v>4171</v>
      </c>
      <c r="BP1182">
        <v>20</v>
      </c>
      <c r="BQ1182">
        <v>0</v>
      </c>
      <c r="BR1182">
        <v>0</v>
      </c>
      <c r="BS1182">
        <v>0</v>
      </c>
      <c r="BT1182">
        <v>0</v>
      </c>
      <c r="BU1182">
        <v>0</v>
      </c>
      <c r="BV1182">
        <v>0</v>
      </c>
      <c r="BW1182">
        <v>0</v>
      </c>
      <c r="BX1182">
        <v>0</v>
      </c>
      <c r="BY1182">
        <v>4191</v>
      </c>
    </row>
    <row r="1183" spans="1:77" hidden="1" x14ac:dyDescent="0.25">
      <c r="A1183" t="str">
        <f t="shared" si="36"/>
        <v>201402 Fegyveres szervek középfokú képesítést igénylő foglalkozásaiI9 Egyetem</v>
      </c>
      <c r="B1183" t="str">
        <f t="shared" si="37"/>
        <v>201402 Fegyveres szervek középfokú képesítést igénylő foglalkozásaiI9 Egyetem</v>
      </c>
      <c r="C1183">
        <v>6007</v>
      </c>
      <c r="D1183" t="s">
        <v>168</v>
      </c>
      <c r="E1183" t="s">
        <v>169</v>
      </c>
      <c r="F1183" s="4" t="s">
        <v>172</v>
      </c>
      <c r="G1183">
        <v>0</v>
      </c>
      <c r="H1183" t="s">
        <v>165</v>
      </c>
      <c r="I1183">
        <v>613</v>
      </c>
      <c r="J1183">
        <v>2</v>
      </c>
      <c r="K1183" t="s">
        <v>67</v>
      </c>
      <c r="L1183" t="s">
        <v>68</v>
      </c>
      <c r="M1183">
        <v>0</v>
      </c>
      <c r="N1183">
        <v>0</v>
      </c>
      <c r="O1183">
        <v>0</v>
      </c>
      <c r="P1183">
        <v>0</v>
      </c>
      <c r="Q1183">
        <v>0</v>
      </c>
      <c r="R1183">
        <v>0</v>
      </c>
      <c r="S1183">
        <v>0</v>
      </c>
      <c r="T1183">
        <v>0</v>
      </c>
      <c r="U1183">
        <v>0</v>
      </c>
      <c r="V1183">
        <v>0</v>
      </c>
      <c r="W1183">
        <v>0</v>
      </c>
      <c r="X1183">
        <v>0</v>
      </c>
      <c r="Y1183">
        <v>0</v>
      </c>
      <c r="Z1183">
        <v>0</v>
      </c>
      <c r="AA1183">
        <v>0</v>
      </c>
      <c r="AB1183">
        <v>0</v>
      </c>
      <c r="AC1183">
        <v>0</v>
      </c>
      <c r="AD1183">
        <v>0</v>
      </c>
      <c r="AE1183">
        <v>0</v>
      </c>
      <c r="AF1183">
        <v>0</v>
      </c>
      <c r="AG1183">
        <v>0</v>
      </c>
      <c r="AH1183">
        <v>0</v>
      </c>
      <c r="AI1183">
        <v>0</v>
      </c>
      <c r="AJ1183">
        <v>0</v>
      </c>
      <c r="AK1183">
        <v>0</v>
      </c>
      <c r="AL1183">
        <v>0</v>
      </c>
      <c r="AM1183">
        <v>0</v>
      </c>
      <c r="AN1183">
        <v>0</v>
      </c>
      <c r="AO1183">
        <v>0</v>
      </c>
      <c r="AP1183">
        <v>0</v>
      </c>
      <c r="AQ1183">
        <v>0</v>
      </c>
      <c r="AR1183">
        <v>0</v>
      </c>
      <c r="AS1183">
        <v>0</v>
      </c>
      <c r="AT1183">
        <v>0</v>
      </c>
      <c r="AU1183">
        <v>0</v>
      </c>
      <c r="AV1183">
        <v>0</v>
      </c>
      <c r="AW1183">
        <v>0</v>
      </c>
      <c r="AX1183">
        <v>0</v>
      </c>
      <c r="AY1183">
        <v>0</v>
      </c>
      <c r="AZ1183">
        <v>0</v>
      </c>
      <c r="BA1183">
        <v>0</v>
      </c>
      <c r="BB1183">
        <v>0</v>
      </c>
      <c r="BC1183">
        <v>0</v>
      </c>
      <c r="BD1183">
        <v>0</v>
      </c>
      <c r="BE1183">
        <v>0</v>
      </c>
      <c r="BF1183">
        <v>0</v>
      </c>
      <c r="BG1183">
        <v>0</v>
      </c>
      <c r="BH1183">
        <v>0</v>
      </c>
      <c r="BI1183">
        <v>0</v>
      </c>
      <c r="BJ1183">
        <v>0</v>
      </c>
      <c r="BK1183">
        <v>0</v>
      </c>
      <c r="BL1183">
        <v>0</v>
      </c>
      <c r="BM1183">
        <v>0</v>
      </c>
      <c r="BN1183">
        <v>0</v>
      </c>
      <c r="BO1183">
        <v>162</v>
      </c>
      <c r="BP1183">
        <v>0</v>
      </c>
      <c r="BQ1183">
        <v>0</v>
      </c>
      <c r="BR1183">
        <v>0</v>
      </c>
      <c r="BS1183">
        <v>0</v>
      </c>
      <c r="BT1183">
        <v>0</v>
      </c>
      <c r="BU1183">
        <v>0</v>
      </c>
      <c r="BV1183">
        <v>0</v>
      </c>
      <c r="BW1183">
        <v>0</v>
      </c>
      <c r="BX1183">
        <v>0</v>
      </c>
      <c r="BY1183">
        <v>162</v>
      </c>
    </row>
    <row r="1184" spans="1:77" hidden="1" x14ac:dyDescent="0.25">
      <c r="A1184" t="str">
        <f t="shared" si="36"/>
        <v>201403 Fegyveres szervek középfokú képesítést nem igénylő foglalkozásaiI9 Egyetem</v>
      </c>
      <c r="B1184" t="str">
        <f t="shared" si="37"/>
        <v>201403 Fegyveres szervek középfokú képesítést nem igénylő foglalkozásaiI9 Egyetem</v>
      </c>
      <c r="C1184">
        <v>6008</v>
      </c>
      <c r="D1184" t="s">
        <v>168</v>
      </c>
      <c r="E1184" t="s">
        <v>169</v>
      </c>
      <c r="F1184" s="4" t="s">
        <v>172</v>
      </c>
      <c r="G1184">
        <v>0</v>
      </c>
      <c r="H1184" t="s">
        <v>165</v>
      </c>
      <c r="I1184">
        <v>614</v>
      </c>
      <c r="J1184">
        <v>3</v>
      </c>
      <c r="K1184" t="s">
        <v>69</v>
      </c>
      <c r="L1184" t="s">
        <v>70</v>
      </c>
      <c r="M1184">
        <v>0</v>
      </c>
      <c r="N1184">
        <v>0</v>
      </c>
      <c r="O1184">
        <v>0</v>
      </c>
      <c r="P1184">
        <v>0</v>
      </c>
      <c r="Q1184">
        <v>0</v>
      </c>
      <c r="R1184">
        <v>0</v>
      </c>
      <c r="S1184">
        <v>0</v>
      </c>
      <c r="T1184">
        <v>0</v>
      </c>
      <c r="U1184">
        <v>0</v>
      </c>
      <c r="V1184">
        <v>0</v>
      </c>
      <c r="W1184">
        <v>0</v>
      </c>
      <c r="X1184">
        <v>0</v>
      </c>
      <c r="Y1184">
        <v>0</v>
      </c>
      <c r="Z1184">
        <v>0</v>
      </c>
      <c r="AA1184">
        <v>0</v>
      </c>
      <c r="AB1184">
        <v>0</v>
      </c>
      <c r="AC1184">
        <v>0</v>
      </c>
      <c r="AD1184">
        <v>0</v>
      </c>
      <c r="AE1184">
        <v>0</v>
      </c>
      <c r="AF1184">
        <v>0</v>
      </c>
      <c r="AG1184">
        <v>0</v>
      </c>
      <c r="AH1184">
        <v>0</v>
      </c>
      <c r="AI1184">
        <v>0</v>
      </c>
      <c r="AJ1184">
        <v>0</v>
      </c>
      <c r="AK1184">
        <v>0</v>
      </c>
      <c r="AL1184">
        <v>0</v>
      </c>
      <c r="AM1184">
        <v>0</v>
      </c>
      <c r="AN1184">
        <v>0</v>
      </c>
      <c r="AO1184">
        <v>0</v>
      </c>
      <c r="AP1184">
        <v>0</v>
      </c>
      <c r="AQ1184">
        <v>0</v>
      </c>
      <c r="AR1184">
        <v>0</v>
      </c>
      <c r="AS1184">
        <v>0</v>
      </c>
      <c r="AT1184">
        <v>0</v>
      </c>
      <c r="AU1184">
        <v>0</v>
      </c>
      <c r="AV1184">
        <v>0</v>
      </c>
      <c r="AW1184">
        <v>0</v>
      </c>
      <c r="AX1184">
        <v>0</v>
      </c>
      <c r="AY1184">
        <v>0</v>
      </c>
      <c r="AZ1184">
        <v>0</v>
      </c>
      <c r="BA1184">
        <v>0</v>
      </c>
      <c r="BB1184">
        <v>0</v>
      </c>
      <c r="BC1184">
        <v>0</v>
      </c>
      <c r="BD1184">
        <v>0</v>
      </c>
      <c r="BE1184">
        <v>0</v>
      </c>
      <c r="BF1184">
        <v>0</v>
      </c>
      <c r="BG1184">
        <v>0</v>
      </c>
      <c r="BH1184">
        <v>0</v>
      </c>
      <c r="BI1184">
        <v>0</v>
      </c>
      <c r="BJ1184">
        <v>0</v>
      </c>
      <c r="BK1184">
        <v>0</v>
      </c>
      <c r="BL1184">
        <v>0</v>
      </c>
      <c r="BM1184">
        <v>0</v>
      </c>
      <c r="BN1184">
        <v>0</v>
      </c>
      <c r="BO1184">
        <v>23</v>
      </c>
      <c r="BP1184">
        <v>0</v>
      </c>
      <c r="BQ1184">
        <v>0</v>
      </c>
      <c r="BR1184">
        <v>0</v>
      </c>
      <c r="BS1184">
        <v>0</v>
      </c>
      <c r="BT1184">
        <v>0</v>
      </c>
      <c r="BU1184">
        <v>0</v>
      </c>
      <c r="BV1184">
        <v>0</v>
      </c>
      <c r="BW1184">
        <v>0</v>
      </c>
      <c r="BX1184">
        <v>0</v>
      </c>
      <c r="BY1184">
        <v>23</v>
      </c>
    </row>
    <row r="1185" spans="1:77" hidden="1" x14ac:dyDescent="0.25">
      <c r="A1185" t="str">
        <f t="shared" si="36"/>
        <v>201411 Törvényhozók, igazgatási és érdek-képviseleti vezetőkI9 Egyetem</v>
      </c>
      <c r="B1185" t="str">
        <f t="shared" si="37"/>
        <v>201411 Törvényhozók, igazgatási és érdek-képviseleti vezetőkI9 Egyetem</v>
      </c>
      <c r="C1185">
        <v>6009</v>
      </c>
      <c r="D1185" t="s">
        <v>168</v>
      </c>
      <c r="E1185" t="s">
        <v>169</v>
      </c>
      <c r="F1185" s="4" t="s">
        <v>172</v>
      </c>
      <c r="G1185">
        <v>0</v>
      </c>
      <c r="H1185" t="s">
        <v>165</v>
      </c>
      <c r="I1185">
        <v>615</v>
      </c>
      <c r="J1185">
        <v>4</v>
      </c>
      <c r="K1185" t="s">
        <v>71</v>
      </c>
      <c r="L1185" t="s">
        <v>111</v>
      </c>
      <c r="M1185">
        <v>0</v>
      </c>
      <c r="N1185">
        <v>0</v>
      </c>
      <c r="O1185">
        <v>0</v>
      </c>
      <c r="P1185">
        <v>0</v>
      </c>
      <c r="Q1185">
        <v>0</v>
      </c>
      <c r="R1185">
        <v>0</v>
      </c>
      <c r="S1185">
        <v>0</v>
      </c>
      <c r="T1185">
        <v>0</v>
      </c>
      <c r="U1185">
        <v>0</v>
      </c>
      <c r="V1185">
        <v>0</v>
      </c>
      <c r="W1185">
        <v>0</v>
      </c>
      <c r="X1185">
        <v>0</v>
      </c>
      <c r="Y1185">
        <v>0</v>
      </c>
      <c r="Z1185">
        <v>0</v>
      </c>
      <c r="AA1185">
        <v>11</v>
      </c>
      <c r="AB1185">
        <v>0</v>
      </c>
      <c r="AC1185">
        <v>0</v>
      </c>
      <c r="AD1185">
        <v>0</v>
      </c>
      <c r="AE1185">
        <v>0</v>
      </c>
      <c r="AF1185">
        <v>0</v>
      </c>
      <c r="AG1185">
        <v>0</v>
      </c>
      <c r="AH1185">
        <v>0</v>
      </c>
      <c r="AI1185">
        <v>0</v>
      </c>
      <c r="AJ1185">
        <v>0</v>
      </c>
      <c r="AK1185">
        <v>0</v>
      </c>
      <c r="AL1185">
        <v>0</v>
      </c>
      <c r="AM1185">
        <v>1</v>
      </c>
      <c r="AN1185">
        <v>0</v>
      </c>
      <c r="AO1185">
        <v>0</v>
      </c>
      <c r="AP1185">
        <v>0</v>
      </c>
      <c r="AQ1185">
        <v>11</v>
      </c>
      <c r="AR1185">
        <v>0</v>
      </c>
      <c r="AS1185">
        <v>0</v>
      </c>
      <c r="AT1185">
        <v>11</v>
      </c>
      <c r="AU1185">
        <v>0</v>
      </c>
      <c r="AV1185">
        <v>0</v>
      </c>
      <c r="AW1185">
        <v>0</v>
      </c>
      <c r="AX1185">
        <v>0</v>
      </c>
      <c r="AY1185">
        <v>0</v>
      </c>
      <c r="AZ1185">
        <v>0</v>
      </c>
      <c r="BA1185">
        <v>8</v>
      </c>
      <c r="BB1185">
        <v>0</v>
      </c>
      <c r="BC1185">
        <v>0</v>
      </c>
      <c r="BD1185">
        <v>78</v>
      </c>
      <c r="BE1185">
        <v>0</v>
      </c>
      <c r="BF1185">
        <v>0</v>
      </c>
      <c r="BG1185">
        <v>35</v>
      </c>
      <c r="BH1185">
        <v>23</v>
      </c>
      <c r="BI1185">
        <v>0</v>
      </c>
      <c r="BJ1185">
        <v>15</v>
      </c>
      <c r="BK1185">
        <v>0</v>
      </c>
      <c r="BL1185">
        <v>0</v>
      </c>
      <c r="BM1185">
        <v>0</v>
      </c>
      <c r="BN1185">
        <v>0</v>
      </c>
      <c r="BO1185">
        <v>7136</v>
      </c>
      <c r="BP1185">
        <v>30</v>
      </c>
      <c r="BQ1185">
        <v>91</v>
      </c>
      <c r="BR1185">
        <v>8</v>
      </c>
      <c r="BS1185">
        <v>11</v>
      </c>
      <c r="BT1185">
        <v>4</v>
      </c>
      <c r="BU1185">
        <v>6</v>
      </c>
      <c r="BV1185">
        <v>0</v>
      </c>
      <c r="BW1185">
        <v>0</v>
      </c>
      <c r="BX1185">
        <v>0</v>
      </c>
      <c r="BY1185">
        <v>7479</v>
      </c>
    </row>
    <row r="1186" spans="1:77" hidden="1" x14ac:dyDescent="0.25">
      <c r="A1186" t="str">
        <f t="shared" si="36"/>
        <v>201412 Gazdasági, költségvetési szervezetek vezetőiI9 Egyetem</v>
      </c>
      <c r="B1186" t="str">
        <f t="shared" si="37"/>
        <v>201412 Gazdasági, költségvetési szervezetek vezetőiI9 Egyetem</v>
      </c>
      <c r="C1186">
        <v>6010</v>
      </c>
      <c r="D1186" t="s">
        <v>168</v>
      </c>
      <c r="E1186" t="s">
        <v>169</v>
      </c>
      <c r="F1186" s="4" t="s">
        <v>172</v>
      </c>
      <c r="G1186">
        <v>0</v>
      </c>
      <c r="H1186" t="s">
        <v>165</v>
      </c>
      <c r="I1186">
        <v>616</v>
      </c>
      <c r="J1186">
        <v>5</v>
      </c>
      <c r="K1186" t="s">
        <v>72</v>
      </c>
      <c r="L1186" t="s">
        <v>112</v>
      </c>
      <c r="M1186">
        <v>483</v>
      </c>
      <c r="N1186">
        <v>27</v>
      </c>
      <c r="O1186">
        <v>37</v>
      </c>
      <c r="P1186">
        <v>50</v>
      </c>
      <c r="Q1186">
        <v>133</v>
      </c>
      <c r="R1186">
        <v>42</v>
      </c>
      <c r="S1186">
        <v>63</v>
      </c>
      <c r="T1186">
        <v>5</v>
      </c>
      <c r="U1186">
        <v>31</v>
      </c>
      <c r="V1186">
        <v>6</v>
      </c>
      <c r="W1186">
        <v>127</v>
      </c>
      <c r="X1186">
        <v>14</v>
      </c>
      <c r="Y1186">
        <v>73</v>
      </c>
      <c r="Z1186">
        <v>45</v>
      </c>
      <c r="AA1186">
        <v>22</v>
      </c>
      <c r="AB1186">
        <v>124</v>
      </c>
      <c r="AC1186">
        <v>94</v>
      </c>
      <c r="AD1186">
        <v>72</v>
      </c>
      <c r="AE1186">
        <v>142</v>
      </c>
      <c r="AF1186">
        <v>20</v>
      </c>
      <c r="AG1186">
        <v>24</v>
      </c>
      <c r="AH1186">
        <v>93</v>
      </c>
      <c r="AI1186">
        <v>115</v>
      </c>
      <c r="AJ1186">
        <v>189</v>
      </c>
      <c r="AK1186">
        <v>47</v>
      </c>
      <c r="AL1186">
        <v>133</v>
      </c>
      <c r="AM1186">
        <v>425</v>
      </c>
      <c r="AN1186">
        <v>188</v>
      </c>
      <c r="AO1186">
        <v>1299</v>
      </c>
      <c r="AP1186">
        <v>548</v>
      </c>
      <c r="AQ1186">
        <v>139</v>
      </c>
      <c r="AR1186">
        <v>18</v>
      </c>
      <c r="AS1186">
        <v>15</v>
      </c>
      <c r="AT1186">
        <v>104</v>
      </c>
      <c r="AU1186">
        <v>0</v>
      </c>
      <c r="AV1186">
        <v>178</v>
      </c>
      <c r="AW1186">
        <v>175</v>
      </c>
      <c r="AX1186">
        <v>91</v>
      </c>
      <c r="AY1186">
        <v>39</v>
      </c>
      <c r="AZ1186">
        <v>360</v>
      </c>
      <c r="BA1186">
        <v>472</v>
      </c>
      <c r="BB1186">
        <v>6</v>
      </c>
      <c r="BC1186">
        <v>190</v>
      </c>
      <c r="BD1186">
        <v>607</v>
      </c>
      <c r="BE1186">
        <v>0</v>
      </c>
      <c r="BF1186">
        <v>1363</v>
      </c>
      <c r="BG1186">
        <v>355</v>
      </c>
      <c r="BH1186">
        <v>180</v>
      </c>
      <c r="BI1186">
        <v>273</v>
      </c>
      <c r="BJ1186">
        <v>140</v>
      </c>
      <c r="BK1186">
        <v>78</v>
      </c>
      <c r="BL1186">
        <v>18</v>
      </c>
      <c r="BM1186">
        <v>82</v>
      </c>
      <c r="BN1186">
        <v>534</v>
      </c>
      <c r="BO1186">
        <v>1149</v>
      </c>
      <c r="BP1186">
        <v>366</v>
      </c>
      <c r="BQ1186">
        <v>532</v>
      </c>
      <c r="BR1186">
        <v>163</v>
      </c>
      <c r="BS1186">
        <v>325</v>
      </c>
      <c r="BT1186">
        <v>46</v>
      </c>
      <c r="BU1186">
        <v>1</v>
      </c>
      <c r="BV1186">
        <v>9</v>
      </c>
      <c r="BW1186">
        <v>0</v>
      </c>
      <c r="BX1186">
        <v>0</v>
      </c>
      <c r="BY1186">
        <v>12679</v>
      </c>
    </row>
    <row r="1187" spans="1:77" hidden="1" x14ac:dyDescent="0.25">
      <c r="A1187" t="str">
        <f t="shared" si="36"/>
        <v>201413 Termelési és szolgáltatást nyújtó egységek vezetőiI9 Egyetem</v>
      </c>
      <c r="B1187" t="str">
        <f t="shared" si="37"/>
        <v>201413 Termelési és szolgáltatást nyújtó egységek vezetőiI9 Egyetem</v>
      </c>
      <c r="C1187">
        <v>6011</v>
      </c>
      <c r="D1187" t="s">
        <v>168</v>
      </c>
      <c r="E1187" t="s">
        <v>169</v>
      </c>
      <c r="F1187" s="4" t="s">
        <v>172</v>
      </c>
      <c r="G1187">
        <v>0</v>
      </c>
      <c r="H1187" t="s">
        <v>165</v>
      </c>
      <c r="I1187">
        <v>617</v>
      </c>
      <c r="J1187">
        <v>6</v>
      </c>
      <c r="K1187" t="s">
        <v>73</v>
      </c>
      <c r="L1187" t="s">
        <v>113</v>
      </c>
      <c r="M1187">
        <v>947</v>
      </c>
      <c r="N1187">
        <v>279</v>
      </c>
      <c r="O1187">
        <v>60</v>
      </c>
      <c r="P1187">
        <v>93</v>
      </c>
      <c r="Q1187">
        <v>549</v>
      </c>
      <c r="R1187">
        <v>58</v>
      </c>
      <c r="S1187">
        <v>31</v>
      </c>
      <c r="T1187">
        <v>29</v>
      </c>
      <c r="U1187">
        <v>118</v>
      </c>
      <c r="V1187">
        <v>77</v>
      </c>
      <c r="W1187">
        <v>233</v>
      </c>
      <c r="X1187">
        <v>228</v>
      </c>
      <c r="Y1187">
        <v>217</v>
      </c>
      <c r="Z1187">
        <v>225</v>
      </c>
      <c r="AA1187">
        <v>206</v>
      </c>
      <c r="AB1187">
        <v>297</v>
      </c>
      <c r="AC1187">
        <v>454</v>
      </c>
      <c r="AD1187">
        <v>392</v>
      </c>
      <c r="AE1187">
        <v>314</v>
      </c>
      <c r="AF1187">
        <v>261</v>
      </c>
      <c r="AG1187">
        <v>36</v>
      </c>
      <c r="AH1187">
        <v>122</v>
      </c>
      <c r="AI1187">
        <v>41</v>
      </c>
      <c r="AJ1187">
        <v>655</v>
      </c>
      <c r="AK1187">
        <v>284</v>
      </c>
      <c r="AL1187">
        <v>321</v>
      </c>
      <c r="AM1187">
        <v>936</v>
      </c>
      <c r="AN1187">
        <v>211</v>
      </c>
      <c r="AO1187">
        <v>2541</v>
      </c>
      <c r="AP1187">
        <v>870</v>
      </c>
      <c r="AQ1187">
        <v>230</v>
      </c>
      <c r="AR1187">
        <v>105</v>
      </c>
      <c r="AS1187">
        <v>41</v>
      </c>
      <c r="AT1187">
        <v>368</v>
      </c>
      <c r="AU1187">
        <v>0</v>
      </c>
      <c r="AV1187">
        <v>141</v>
      </c>
      <c r="AW1187">
        <v>100</v>
      </c>
      <c r="AX1187">
        <v>121</v>
      </c>
      <c r="AY1187">
        <v>145</v>
      </c>
      <c r="AZ1187">
        <v>1160</v>
      </c>
      <c r="BA1187">
        <v>1326</v>
      </c>
      <c r="BB1187">
        <v>219</v>
      </c>
      <c r="BC1187">
        <v>376</v>
      </c>
      <c r="BD1187">
        <v>725</v>
      </c>
      <c r="BE1187">
        <v>0</v>
      </c>
      <c r="BF1187">
        <v>602</v>
      </c>
      <c r="BG1187">
        <v>1162</v>
      </c>
      <c r="BH1187">
        <v>481</v>
      </c>
      <c r="BI1187">
        <v>30</v>
      </c>
      <c r="BJ1187">
        <v>72</v>
      </c>
      <c r="BK1187">
        <v>140</v>
      </c>
      <c r="BL1187">
        <v>35</v>
      </c>
      <c r="BM1187">
        <v>43</v>
      </c>
      <c r="BN1187">
        <v>246</v>
      </c>
      <c r="BO1187">
        <v>2454</v>
      </c>
      <c r="BP1187">
        <v>2461</v>
      </c>
      <c r="BQ1187">
        <v>2997</v>
      </c>
      <c r="BR1187">
        <v>575</v>
      </c>
      <c r="BS1187">
        <v>674</v>
      </c>
      <c r="BT1187">
        <v>56</v>
      </c>
      <c r="BU1187">
        <v>40</v>
      </c>
      <c r="BV1187">
        <v>49</v>
      </c>
      <c r="BW1187">
        <v>61</v>
      </c>
      <c r="BX1187">
        <v>0</v>
      </c>
      <c r="BY1187">
        <v>28320</v>
      </c>
    </row>
    <row r="1188" spans="1:77" hidden="1" x14ac:dyDescent="0.25">
      <c r="A1188" t="str">
        <f t="shared" si="36"/>
        <v>201414 Gazdasági tevékenységet segítő egységek vezetőiI9 Egyetem</v>
      </c>
      <c r="B1188" t="str">
        <f t="shared" si="37"/>
        <v>201414 Gazdasági tevékenységet segítő egységek vezetőiI9 Egyetem</v>
      </c>
      <c r="C1188">
        <v>6012</v>
      </c>
      <c r="D1188" t="s">
        <v>168</v>
      </c>
      <c r="E1188" t="s">
        <v>169</v>
      </c>
      <c r="F1188" s="4" t="s">
        <v>172</v>
      </c>
      <c r="G1188">
        <v>0</v>
      </c>
      <c r="H1188" t="s">
        <v>165</v>
      </c>
      <c r="I1188">
        <v>618</v>
      </c>
      <c r="J1188">
        <v>7</v>
      </c>
      <c r="K1188" t="s">
        <v>74</v>
      </c>
      <c r="L1188" t="s">
        <v>114</v>
      </c>
      <c r="M1188">
        <v>172</v>
      </c>
      <c r="N1188">
        <v>51</v>
      </c>
      <c r="O1188">
        <v>14</v>
      </c>
      <c r="P1188">
        <v>66</v>
      </c>
      <c r="Q1188">
        <v>263</v>
      </c>
      <c r="R1188">
        <v>19</v>
      </c>
      <c r="S1188">
        <v>5</v>
      </c>
      <c r="T1188">
        <v>44</v>
      </c>
      <c r="U1188">
        <v>51</v>
      </c>
      <c r="V1188">
        <v>94</v>
      </c>
      <c r="W1188">
        <v>194</v>
      </c>
      <c r="X1188">
        <v>350</v>
      </c>
      <c r="Y1188">
        <v>143</v>
      </c>
      <c r="Z1188">
        <v>83</v>
      </c>
      <c r="AA1188">
        <v>284</v>
      </c>
      <c r="AB1188">
        <v>104</v>
      </c>
      <c r="AC1188">
        <v>190</v>
      </c>
      <c r="AD1188">
        <v>111</v>
      </c>
      <c r="AE1188">
        <v>305</v>
      </c>
      <c r="AF1188">
        <v>213</v>
      </c>
      <c r="AG1188">
        <v>22</v>
      </c>
      <c r="AH1188">
        <v>212</v>
      </c>
      <c r="AI1188">
        <v>41</v>
      </c>
      <c r="AJ1188">
        <v>436</v>
      </c>
      <c r="AK1188">
        <v>139</v>
      </c>
      <c r="AL1188">
        <v>88</v>
      </c>
      <c r="AM1188">
        <v>169</v>
      </c>
      <c r="AN1188">
        <v>70</v>
      </c>
      <c r="AO1188">
        <v>943</v>
      </c>
      <c r="AP1188">
        <v>365</v>
      </c>
      <c r="AQ1188">
        <v>265</v>
      </c>
      <c r="AR1188">
        <v>30</v>
      </c>
      <c r="AS1188">
        <v>41</v>
      </c>
      <c r="AT1188">
        <v>173</v>
      </c>
      <c r="AU1188">
        <v>17</v>
      </c>
      <c r="AV1188">
        <v>190</v>
      </c>
      <c r="AW1188">
        <v>181</v>
      </c>
      <c r="AX1188">
        <v>104</v>
      </c>
      <c r="AY1188">
        <v>255</v>
      </c>
      <c r="AZ1188">
        <v>298</v>
      </c>
      <c r="BA1188">
        <v>1098</v>
      </c>
      <c r="BB1188">
        <v>338</v>
      </c>
      <c r="BC1188">
        <v>46</v>
      </c>
      <c r="BD1188">
        <v>443</v>
      </c>
      <c r="BE1188">
        <v>0</v>
      </c>
      <c r="BF1188">
        <v>912</v>
      </c>
      <c r="BG1188">
        <v>326</v>
      </c>
      <c r="BH1188">
        <v>387</v>
      </c>
      <c r="BI1188">
        <v>166</v>
      </c>
      <c r="BJ1188">
        <v>117</v>
      </c>
      <c r="BK1188">
        <v>145</v>
      </c>
      <c r="BL1188">
        <v>53</v>
      </c>
      <c r="BM1188">
        <v>23</v>
      </c>
      <c r="BN1188">
        <v>262</v>
      </c>
      <c r="BO1188">
        <v>193</v>
      </c>
      <c r="BP1188">
        <v>288</v>
      </c>
      <c r="BQ1188">
        <v>123</v>
      </c>
      <c r="BR1188">
        <v>34</v>
      </c>
      <c r="BS1188">
        <v>77</v>
      </c>
      <c r="BT1188">
        <v>76</v>
      </c>
      <c r="BU1188">
        <v>7</v>
      </c>
      <c r="BV1188">
        <v>15</v>
      </c>
      <c r="BW1188">
        <v>70</v>
      </c>
      <c r="BX1188">
        <v>0</v>
      </c>
      <c r="BY1188">
        <v>11994</v>
      </c>
    </row>
    <row r="1189" spans="1:77" hidden="1" x14ac:dyDescent="0.25">
      <c r="A1189" t="str">
        <f t="shared" si="36"/>
        <v>201421 Műszaki, informatikai és természettudományi foglalkozásokI9 Egyetem</v>
      </c>
      <c r="B1189" t="str">
        <f t="shared" si="37"/>
        <v>201421 Műszaki, informatikai és természettudományi foglalkozásokI9 Egyetem</v>
      </c>
      <c r="C1189">
        <v>6013</v>
      </c>
      <c r="D1189" t="s">
        <v>168</v>
      </c>
      <c r="E1189" t="s">
        <v>169</v>
      </c>
      <c r="F1189" s="4" t="s">
        <v>172</v>
      </c>
      <c r="G1189">
        <v>0</v>
      </c>
      <c r="H1189" t="s">
        <v>165</v>
      </c>
      <c r="I1189">
        <v>619</v>
      </c>
      <c r="J1189">
        <v>8</v>
      </c>
      <c r="K1189" t="s">
        <v>75</v>
      </c>
      <c r="L1189" t="s">
        <v>115</v>
      </c>
      <c r="M1189">
        <v>679</v>
      </c>
      <c r="N1189">
        <v>434</v>
      </c>
      <c r="O1189">
        <v>6</v>
      </c>
      <c r="P1189">
        <v>420</v>
      </c>
      <c r="Q1189">
        <v>678</v>
      </c>
      <c r="R1189">
        <v>91</v>
      </c>
      <c r="S1189">
        <v>16</v>
      </c>
      <c r="T1189">
        <v>75</v>
      </c>
      <c r="U1189">
        <v>46</v>
      </c>
      <c r="V1189">
        <v>634</v>
      </c>
      <c r="W1189">
        <v>353</v>
      </c>
      <c r="X1189">
        <v>1480</v>
      </c>
      <c r="Y1189">
        <v>335</v>
      </c>
      <c r="Z1189">
        <v>240</v>
      </c>
      <c r="AA1189">
        <v>714</v>
      </c>
      <c r="AB1189">
        <v>655</v>
      </c>
      <c r="AC1189">
        <v>3356</v>
      </c>
      <c r="AD1189">
        <v>646</v>
      </c>
      <c r="AE1189">
        <v>1014</v>
      </c>
      <c r="AF1189">
        <v>1298</v>
      </c>
      <c r="AG1189">
        <v>321</v>
      </c>
      <c r="AH1189">
        <v>291</v>
      </c>
      <c r="AI1189">
        <v>288</v>
      </c>
      <c r="AJ1189">
        <v>851</v>
      </c>
      <c r="AK1189">
        <v>252</v>
      </c>
      <c r="AL1189">
        <v>358</v>
      </c>
      <c r="AM1189">
        <v>1353</v>
      </c>
      <c r="AN1189">
        <v>167</v>
      </c>
      <c r="AO1189">
        <v>3516</v>
      </c>
      <c r="AP1189">
        <v>412</v>
      </c>
      <c r="AQ1189">
        <v>574</v>
      </c>
      <c r="AR1189">
        <v>0</v>
      </c>
      <c r="AS1189">
        <v>76</v>
      </c>
      <c r="AT1189">
        <v>500</v>
      </c>
      <c r="AU1189">
        <v>5</v>
      </c>
      <c r="AV1189">
        <v>56</v>
      </c>
      <c r="AW1189">
        <v>762</v>
      </c>
      <c r="AX1189">
        <v>30</v>
      </c>
      <c r="AY1189">
        <v>711</v>
      </c>
      <c r="AZ1189">
        <v>7262</v>
      </c>
      <c r="BA1189">
        <v>961</v>
      </c>
      <c r="BB1189">
        <v>711</v>
      </c>
      <c r="BC1189">
        <v>87</v>
      </c>
      <c r="BD1189">
        <v>329</v>
      </c>
      <c r="BE1189">
        <v>0</v>
      </c>
      <c r="BF1189">
        <v>1011</v>
      </c>
      <c r="BG1189">
        <v>4684</v>
      </c>
      <c r="BH1189">
        <v>4066</v>
      </c>
      <c r="BI1189">
        <v>59</v>
      </c>
      <c r="BJ1189">
        <v>949</v>
      </c>
      <c r="BK1189">
        <v>183</v>
      </c>
      <c r="BL1189">
        <v>75</v>
      </c>
      <c r="BM1189">
        <v>50</v>
      </c>
      <c r="BN1189">
        <v>331</v>
      </c>
      <c r="BO1189">
        <v>2295</v>
      </c>
      <c r="BP1189">
        <v>2162</v>
      </c>
      <c r="BQ1189">
        <v>591</v>
      </c>
      <c r="BR1189">
        <v>9</v>
      </c>
      <c r="BS1189">
        <v>153</v>
      </c>
      <c r="BT1189">
        <v>119</v>
      </c>
      <c r="BU1189">
        <v>2</v>
      </c>
      <c r="BV1189">
        <v>148</v>
      </c>
      <c r="BW1189">
        <v>113</v>
      </c>
      <c r="BX1189">
        <v>0</v>
      </c>
      <c r="BY1189">
        <v>50043</v>
      </c>
    </row>
    <row r="1190" spans="1:77" hidden="1" x14ac:dyDescent="0.25">
      <c r="A1190" t="str">
        <f t="shared" si="36"/>
        <v>201422 Egészségügyi foglalkozások (felsőfokú képzettséghez kapcsolódó)I9 Egyetem</v>
      </c>
      <c r="B1190" t="str">
        <f t="shared" si="37"/>
        <v>201422 Egészségügyi foglalkozások (felsőfokú képzettséghez kapcsolódó)I9 Egyetem</v>
      </c>
      <c r="C1190">
        <v>6014</v>
      </c>
      <c r="D1190" t="s">
        <v>168</v>
      </c>
      <c r="E1190" t="s">
        <v>169</v>
      </c>
      <c r="F1190" s="4" t="s">
        <v>172</v>
      </c>
      <c r="G1190">
        <v>0</v>
      </c>
      <c r="H1190" t="s">
        <v>165</v>
      </c>
      <c r="I1190">
        <v>620</v>
      </c>
      <c r="J1190">
        <v>9</v>
      </c>
      <c r="K1190" t="s">
        <v>76</v>
      </c>
      <c r="L1190" t="s">
        <v>116</v>
      </c>
      <c r="M1190">
        <v>145</v>
      </c>
      <c r="N1190">
        <v>0</v>
      </c>
      <c r="O1190">
        <v>0</v>
      </c>
      <c r="P1190">
        <v>0</v>
      </c>
      <c r="Q1190">
        <v>0</v>
      </c>
      <c r="R1190">
        <v>0</v>
      </c>
      <c r="S1190">
        <v>0</v>
      </c>
      <c r="T1190">
        <v>0</v>
      </c>
      <c r="U1190">
        <v>0</v>
      </c>
      <c r="V1190">
        <v>0</v>
      </c>
      <c r="W1190">
        <v>0</v>
      </c>
      <c r="X1190">
        <v>67</v>
      </c>
      <c r="Y1190">
        <v>40</v>
      </c>
      <c r="Z1190">
        <v>11</v>
      </c>
      <c r="AA1190">
        <v>68</v>
      </c>
      <c r="AB1190">
        <v>0</v>
      </c>
      <c r="AC1190">
        <v>0</v>
      </c>
      <c r="AD1190">
        <v>0</v>
      </c>
      <c r="AE1190">
        <v>0</v>
      </c>
      <c r="AF1190">
        <v>1</v>
      </c>
      <c r="AG1190">
        <v>0</v>
      </c>
      <c r="AH1190">
        <v>0</v>
      </c>
      <c r="AI1190">
        <v>0</v>
      </c>
      <c r="AJ1190">
        <v>11</v>
      </c>
      <c r="AK1190">
        <v>0</v>
      </c>
      <c r="AL1190">
        <v>1</v>
      </c>
      <c r="AM1190">
        <v>0</v>
      </c>
      <c r="AN1190">
        <v>88</v>
      </c>
      <c r="AO1190">
        <v>244</v>
      </c>
      <c r="AP1190">
        <v>2632</v>
      </c>
      <c r="AQ1190">
        <v>0</v>
      </c>
      <c r="AR1190">
        <v>0</v>
      </c>
      <c r="AS1190">
        <v>0</v>
      </c>
      <c r="AT1190">
        <v>0</v>
      </c>
      <c r="AU1190">
        <v>0</v>
      </c>
      <c r="AV1190">
        <v>35</v>
      </c>
      <c r="AW1190">
        <v>0</v>
      </c>
      <c r="AX1190">
        <v>0</v>
      </c>
      <c r="AY1190">
        <v>0</v>
      </c>
      <c r="AZ1190">
        <v>42</v>
      </c>
      <c r="BA1190">
        <v>0</v>
      </c>
      <c r="BB1190">
        <v>12</v>
      </c>
      <c r="BC1190">
        <v>53</v>
      </c>
      <c r="BD1190">
        <v>156</v>
      </c>
      <c r="BE1190">
        <v>0</v>
      </c>
      <c r="BF1190">
        <v>98</v>
      </c>
      <c r="BG1190">
        <v>13</v>
      </c>
      <c r="BH1190">
        <v>312</v>
      </c>
      <c r="BI1190">
        <v>0</v>
      </c>
      <c r="BJ1190">
        <v>797</v>
      </c>
      <c r="BK1190">
        <v>0</v>
      </c>
      <c r="BL1190">
        <v>12</v>
      </c>
      <c r="BM1190">
        <v>11</v>
      </c>
      <c r="BN1190">
        <v>11</v>
      </c>
      <c r="BO1190">
        <v>1308</v>
      </c>
      <c r="BP1190">
        <v>2278</v>
      </c>
      <c r="BQ1190">
        <v>16975</v>
      </c>
      <c r="BR1190">
        <v>128</v>
      </c>
      <c r="BS1190">
        <v>6</v>
      </c>
      <c r="BT1190">
        <v>4</v>
      </c>
      <c r="BU1190">
        <v>49</v>
      </c>
      <c r="BV1190">
        <v>1</v>
      </c>
      <c r="BW1190">
        <v>0</v>
      </c>
      <c r="BX1190">
        <v>0</v>
      </c>
      <c r="BY1190">
        <v>25609</v>
      </c>
    </row>
    <row r="1191" spans="1:77" hidden="1" x14ac:dyDescent="0.25">
      <c r="A1191" t="str">
        <f t="shared" si="36"/>
        <v>201423 Szociális szolgáltatási foglalkozások (felsőfokú képzettséghez kapcsolódó)I9 Egyetem</v>
      </c>
      <c r="B1191" t="str">
        <f t="shared" si="37"/>
        <v>201423 Szociális szolgáltatási foglalkozások (felsőfokú képzettséghez kapcsolódó)I9 Egyetem</v>
      </c>
      <c r="C1191">
        <v>6015</v>
      </c>
      <c r="D1191" t="s">
        <v>168</v>
      </c>
      <c r="E1191" t="s">
        <v>169</v>
      </c>
      <c r="F1191" s="4" t="s">
        <v>172</v>
      </c>
      <c r="G1191">
        <v>0</v>
      </c>
      <c r="H1191" t="s">
        <v>165</v>
      </c>
      <c r="I1191">
        <v>621</v>
      </c>
      <c r="J1191">
        <v>10</v>
      </c>
      <c r="K1191" t="s">
        <v>77</v>
      </c>
      <c r="L1191" t="s">
        <v>117</v>
      </c>
      <c r="M1191">
        <v>0</v>
      </c>
      <c r="N1191">
        <v>0</v>
      </c>
      <c r="O1191">
        <v>0</v>
      </c>
      <c r="P1191">
        <v>0</v>
      </c>
      <c r="Q1191">
        <v>0</v>
      </c>
      <c r="R1191">
        <v>0</v>
      </c>
      <c r="S1191">
        <v>10</v>
      </c>
      <c r="T1191">
        <v>0</v>
      </c>
      <c r="U1191">
        <v>0</v>
      </c>
      <c r="V1191">
        <v>0</v>
      </c>
      <c r="W1191">
        <v>0</v>
      </c>
      <c r="X1191">
        <v>0</v>
      </c>
      <c r="Y1191">
        <v>0</v>
      </c>
      <c r="Z1191">
        <v>0</v>
      </c>
      <c r="AA1191">
        <v>0</v>
      </c>
      <c r="AB1191">
        <v>0</v>
      </c>
      <c r="AC1191">
        <v>0</v>
      </c>
      <c r="AD1191">
        <v>0</v>
      </c>
      <c r="AE1191">
        <v>0</v>
      </c>
      <c r="AF1191">
        <v>0</v>
      </c>
      <c r="AG1191">
        <v>0</v>
      </c>
      <c r="AH1191">
        <v>0</v>
      </c>
      <c r="AI1191">
        <v>0</v>
      </c>
      <c r="AJ1191">
        <v>0</v>
      </c>
      <c r="AK1191">
        <v>0</v>
      </c>
      <c r="AL1191">
        <v>0</v>
      </c>
      <c r="AM1191">
        <v>0</v>
      </c>
      <c r="AN1191">
        <v>0</v>
      </c>
      <c r="AO1191">
        <v>0</v>
      </c>
      <c r="AP1191">
        <v>0</v>
      </c>
      <c r="AQ1191">
        <v>0</v>
      </c>
      <c r="AR1191">
        <v>0</v>
      </c>
      <c r="AS1191">
        <v>0</v>
      </c>
      <c r="AT1191">
        <v>0</v>
      </c>
      <c r="AU1191">
        <v>0</v>
      </c>
      <c r="AV1191">
        <v>0</v>
      </c>
      <c r="AW1191">
        <v>0</v>
      </c>
      <c r="AX1191">
        <v>0</v>
      </c>
      <c r="AY1191">
        <v>0</v>
      </c>
      <c r="AZ1191">
        <v>0</v>
      </c>
      <c r="BA1191">
        <v>0</v>
      </c>
      <c r="BB1191">
        <v>0</v>
      </c>
      <c r="BC1191">
        <v>0</v>
      </c>
      <c r="BD1191">
        <v>0</v>
      </c>
      <c r="BE1191">
        <v>0</v>
      </c>
      <c r="BF1191">
        <v>0</v>
      </c>
      <c r="BG1191">
        <v>0</v>
      </c>
      <c r="BH1191">
        <v>1</v>
      </c>
      <c r="BI1191">
        <v>0</v>
      </c>
      <c r="BJ1191">
        <v>0</v>
      </c>
      <c r="BK1191">
        <v>0</v>
      </c>
      <c r="BL1191">
        <v>0</v>
      </c>
      <c r="BM1191">
        <v>0</v>
      </c>
      <c r="BN1191">
        <v>0</v>
      </c>
      <c r="BO1191">
        <v>49</v>
      </c>
      <c r="BP1191">
        <v>23</v>
      </c>
      <c r="BQ1191">
        <v>20</v>
      </c>
      <c r="BR1191">
        <v>492</v>
      </c>
      <c r="BS1191">
        <v>0</v>
      </c>
      <c r="BT1191">
        <v>0</v>
      </c>
      <c r="BU1191">
        <v>0</v>
      </c>
      <c r="BV1191">
        <v>0</v>
      </c>
      <c r="BW1191">
        <v>0</v>
      </c>
      <c r="BX1191">
        <v>0</v>
      </c>
      <c r="BY1191">
        <v>595</v>
      </c>
    </row>
    <row r="1192" spans="1:77" hidden="1" x14ac:dyDescent="0.25">
      <c r="A1192" t="str">
        <f t="shared" si="36"/>
        <v>201424 Oktatók, pedagógusokI9 Egyetem</v>
      </c>
      <c r="B1192" t="str">
        <f t="shared" si="37"/>
        <v>201424 Oktatók, pedagógusokI9 Egyetem</v>
      </c>
      <c r="C1192">
        <v>6016</v>
      </c>
      <c r="D1192" t="s">
        <v>168</v>
      </c>
      <c r="E1192" t="s">
        <v>169</v>
      </c>
      <c r="F1192" s="4" t="s">
        <v>172</v>
      </c>
      <c r="G1192">
        <v>0</v>
      </c>
      <c r="H1192" t="s">
        <v>165</v>
      </c>
      <c r="I1192">
        <v>622</v>
      </c>
      <c r="J1192">
        <v>11</v>
      </c>
      <c r="K1192" t="s">
        <v>78</v>
      </c>
      <c r="L1192" t="s">
        <v>118</v>
      </c>
      <c r="M1192">
        <v>34</v>
      </c>
      <c r="N1192">
        <v>0</v>
      </c>
      <c r="O1192">
        <v>0</v>
      </c>
      <c r="P1192">
        <v>0</v>
      </c>
      <c r="Q1192">
        <v>1</v>
      </c>
      <c r="R1192">
        <v>0</v>
      </c>
      <c r="S1192">
        <v>0</v>
      </c>
      <c r="T1192">
        <v>0</v>
      </c>
      <c r="U1192">
        <v>0</v>
      </c>
      <c r="V1192">
        <v>0</v>
      </c>
      <c r="W1192">
        <v>0</v>
      </c>
      <c r="X1192">
        <v>0</v>
      </c>
      <c r="Y1192">
        <v>0</v>
      </c>
      <c r="Z1192">
        <v>0</v>
      </c>
      <c r="AA1192">
        <v>0</v>
      </c>
      <c r="AB1192">
        <v>8</v>
      </c>
      <c r="AC1192">
        <v>10</v>
      </c>
      <c r="AD1192">
        <v>0</v>
      </c>
      <c r="AE1192">
        <v>12</v>
      </c>
      <c r="AF1192">
        <v>61</v>
      </c>
      <c r="AG1192">
        <v>0</v>
      </c>
      <c r="AH1192">
        <v>64</v>
      </c>
      <c r="AI1192">
        <v>0</v>
      </c>
      <c r="AJ1192">
        <v>0</v>
      </c>
      <c r="AK1192">
        <v>0</v>
      </c>
      <c r="AL1192">
        <v>0</v>
      </c>
      <c r="AM1192">
        <v>195</v>
      </c>
      <c r="AN1192">
        <v>0</v>
      </c>
      <c r="AO1192">
        <v>20</v>
      </c>
      <c r="AP1192">
        <v>69</v>
      </c>
      <c r="AQ1192">
        <v>1</v>
      </c>
      <c r="AR1192">
        <v>16</v>
      </c>
      <c r="AS1192">
        <v>0</v>
      </c>
      <c r="AT1192">
        <v>11</v>
      </c>
      <c r="AU1192">
        <v>0</v>
      </c>
      <c r="AV1192">
        <v>27</v>
      </c>
      <c r="AW1192">
        <v>0</v>
      </c>
      <c r="AX1192">
        <v>0</v>
      </c>
      <c r="AY1192">
        <v>0</v>
      </c>
      <c r="AZ1192">
        <v>23</v>
      </c>
      <c r="BA1192">
        <v>13</v>
      </c>
      <c r="BB1192">
        <v>0</v>
      </c>
      <c r="BC1192">
        <v>0</v>
      </c>
      <c r="BD1192">
        <v>5</v>
      </c>
      <c r="BE1192">
        <v>0</v>
      </c>
      <c r="BF1192">
        <v>86</v>
      </c>
      <c r="BG1192">
        <v>0</v>
      </c>
      <c r="BH1192">
        <v>37</v>
      </c>
      <c r="BI1192">
        <v>55</v>
      </c>
      <c r="BJ1192">
        <v>84</v>
      </c>
      <c r="BK1192">
        <v>0</v>
      </c>
      <c r="BL1192">
        <v>0</v>
      </c>
      <c r="BM1192">
        <v>0</v>
      </c>
      <c r="BN1192">
        <v>15</v>
      </c>
      <c r="BO1192">
        <v>23816</v>
      </c>
      <c r="BP1192">
        <v>19944</v>
      </c>
      <c r="BQ1192">
        <v>26</v>
      </c>
      <c r="BR1192">
        <v>303</v>
      </c>
      <c r="BS1192">
        <v>15</v>
      </c>
      <c r="BT1192">
        <v>17</v>
      </c>
      <c r="BU1192">
        <v>28</v>
      </c>
      <c r="BV1192">
        <v>0</v>
      </c>
      <c r="BW1192">
        <v>0</v>
      </c>
      <c r="BX1192">
        <v>0</v>
      </c>
      <c r="BY1192">
        <v>44996</v>
      </c>
    </row>
    <row r="1193" spans="1:77" hidden="1" x14ac:dyDescent="0.25">
      <c r="A1193" t="str">
        <f t="shared" si="36"/>
        <v>201425 Gazdálkodási jellegű foglalkozásokI9 Egyetem</v>
      </c>
      <c r="B1193" t="str">
        <f t="shared" si="37"/>
        <v>201425 Gazdálkodási jellegű foglalkozásokI9 Egyetem</v>
      </c>
      <c r="C1193">
        <v>6017</v>
      </c>
      <c r="D1193" t="s">
        <v>168</v>
      </c>
      <c r="E1193" t="s">
        <v>169</v>
      </c>
      <c r="F1193" s="4" t="s">
        <v>172</v>
      </c>
      <c r="G1193">
        <v>0</v>
      </c>
      <c r="H1193" t="s">
        <v>165</v>
      </c>
      <c r="I1193">
        <v>623</v>
      </c>
      <c r="J1193">
        <v>12</v>
      </c>
      <c r="K1193" t="s">
        <v>79</v>
      </c>
      <c r="L1193" t="s">
        <v>119</v>
      </c>
      <c r="M1193">
        <v>67</v>
      </c>
      <c r="N1193">
        <v>17</v>
      </c>
      <c r="O1193">
        <v>11</v>
      </c>
      <c r="P1193">
        <v>17</v>
      </c>
      <c r="Q1193">
        <v>529</v>
      </c>
      <c r="R1193">
        <v>6</v>
      </c>
      <c r="S1193">
        <v>4</v>
      </c>
      <c r="T1193">
        <v>58</v>
      </c>
      <c r="U1193">
        <v>47</v>
      </c>
      <c r="V1193">
        <v>15</v>
      </c>
      <c r="W1193">
        <v>182</v>
      </c>
      <c r="X1193">
        <v>146</v>
      </c>
      <c r="Y1193">
        <v>120</v>
      </c>
      <c r="Z1193">
        <v>77</v>
      </c>
      <c r="AA1193">
        <v>232</v>
      </c>
      <c r="AB1193">
        <v>39</v>
      </c>
      <c r="AC1193">
        <v>426</v>
      </c>
      <c r="AD1193">
        <v>116</v>
      </c>
      <c r="AE1193">
        <v>118</v>
      </c>
      <c r="AF1193">
        <v>189</v>
      </c>
      <c r="AG1193">
        <v>9</v>
      </c>
      <c r="AH1193">
        <v>72</v>
      </c>
      <c r="AI1193">
        <v>5</v>
      </c>
      <c r="AJ1193">
        <v>381</v>
      </c>
      <c r="AK1193">
        <v>27</v>
      </c>
      <c r="AL1193">
        <v>69</v>
      </c>
      <c r="AM1193">
        <v>143</v>
      </c>
      <c r="AN1193">
        <v>84</v>
      </c>
      <c r="AO1193">
        <v>1762</v>
      </c>
      <c r="AP1193">
        <v>362</v>
      </c>
      <c r="AQ1193">
        <v>242</v>
      </c>
      <c r="AR1193">
        <v>125</v>
      </c>
      <c r="AS1193">
        <v>26</v>
      </c>
      <c r="AT1193">
        <v>302</v>
      </c>
      <c r="AU1193">
        <v>0</v>
      </c>
      <c r="AV1193">
        <v>61</v>
      </c>
      <c r="AW1193">
        <v>108</v>
      </c>
      <c r="AX1193">
        <v>62</v>
      </c>
      <c r="AY1193">
        <v>255</v>
      </c>
      <c r="AZ1193">
        <v>635</v>
      </c>
      <c r="BA1193">
        <v>1707</v>
      </c>
      <c r="BB1193">
        <v>396</v>
      </c>
      <c r="BC1193">
        <v>177</v>
      </c>
      <c r="BD1193">
        <v>303</v>
      </c>
      <c r="BE1193">
        <v>0</v>
      </c>
      <c r="BF1193">
        <v>2117</v>
      </c>
      <c r="BG1193">
        <v>296</v>
      </c>
      <c r="BH1193">
        <v>160</v>
      </c>
      <c r="BI1193">
        <v>295</v>
      </c>
      <c r="BJ1193">
        <v>16</v>
      </c>
      <c r="BK1193">
        <v>32</v>
      </c>
      <c r="BL1193">
        <v>91</v>
      </c>
      <c r="BM1193">
        <v>25</v>
      </c>
      <c r="BN1193">
        <v>188</v>
      </c>
      <c r="BO1193">
        <v>847</v>
      </c>
      <c r="BP1193">
        <v>187</v>
      </c>
      <c r="BQ1193">
        <v>107</v>
      </c>
      <c r="BR1193">
        <v>23</v>
      </c>
      <c r="BS1193">
        <v>119</v>
      </c>
      <c r="BT1193">
        <v>11</v>
      </c>
      <c r="BU1193">
        <v>6</v>
      </c>
      <c r="BV1193">
        <v>19</v>
      </c>
      <c r="BW1193">
        <v>84</v>
      </c>
      <c r="BX1193">
        <v>0</v>
      </c>
      <c r="BY1193">
        <v>14352</v>
      </c>
    </row>
    <row r="1194" spans="1:77" hidden="1" x14ac:dyDescent="0.25">
      <c r="A1194" t="str">
        <f t="shared" si="36"/>
        <v>201426 Jogi és társadalomtudományi foglalkozásokI9 Egyetem</v>
      </c>
      <c r="B1194" t="str">
        <f t="shared" si="37"/>
        <v>201426 Jogi és társadalomtudományi foglalkozásokI9 Egyetem</v>
      </c>
      <c r="C1194">
        <v>6018</v>
      </c>
      <c r="D1194" t="s">
        <v>168</v>
      </c>
      <c r="E1194" t="s">
        <v>169</v>
      </c>
      <c r="F1194" s="4" t="s">
        <v>172</v>
      </c>
      <c r="G1194">
        <v>0</v>
      </c>
      <c r="H1194" t="s">
        <v>165</v>
      </c>
      <c r="I1194">
        <v>624</v>
      </c>
      <c r="J1194">
        <v>13</v>
      </c>
      <c r="K1194" t="s">
        <v>80</v>
      </c>
      <c r="L1194" t="s">
        <v>120</v>
      </c>
      <c r="M1194">
        <v>68</v>
      </c>
      <c r="N1194">
        <v>17</v>
      </c>
      <c r="O1194">
        <v>11</v>
      </c>
      <c r="P1194">
        <v>39</v>
      </c>
      <c r="Q1194">
        <v>102</v>
      </c>
      <c r="R1194">
        <v>5</v>
      </c>
      <c r="S1194">
        <v>11</v>
      </c>
      <c r="T1194">
        <v>0</v>
      </c>
      <c r="U1194">
        <v>6</v>
      </c>
      <c r="V1194">
        <v>42</v>
      </c>
      <c r="W1194">
        <v>69</v>
      </c>
      <c r="X1194">
        <v>31</v>
      </c>
      <c r="Y1194">
        <v>0</v>
      </c>
      <c r="Z1194">
        <v>6</v>
      </c>
      <c r="AA1194">
        <v>0</v>
      </c>
      <c r="AB1194">
        <v>71</v>
      </c>
      <c r="AC1194">
        <v>45</v>
      </c>
      <c r="AD1194">
        <v>32</v>
      </c>
      <c r="AE1194">
        <v>17</v>
      </c>
      <c r="AF1194">
        <v>50</v>
      </c>
      <c r="AG1194">
        <v>0</v>
      </c>
      <c r="AH1194">
        <v>0</v>
      </c>
      <c r="AI1194">
        <v>1</v>
      </c>
      <c r="AJ1194">
        <v>312</v>
      </c>
      <c r="AK1194">
        <v>43</v>
      </c>
      <c r="AL1194">
        <v>26</v>
      </c>
      <c r="AM1194">
        <v>115</v>
      </c>
      <c r="AN1194">
        <v>41</v>
      </c>
      <c r="AO1194">
        <v>318</v>
      </c>
      <c r="AP1194">
        <v>95</v>
      </c>
      <c r="AQ1194">
        <v>76</v>
      </c>
      <c r="AR1194">
        <v>0</v>
      </c>
      <c r="AS1194">
        <v>4</v>
      </c>
      <c r="AT1194">
        <v>37</v>
      </c>
      <c r="AU1194">
        <v>0</v>
      </c>
      <c r="AV1194">
        <v>1</v>
      </c>
      <c r="AW1194">
        <v>4</v>
      </c>
      <c r="AX1194">
        <v>0</v>
      </c>
      <c r="AY1194">
        <v>173</v>
      </c>
      <c r="AZ1194">
        <v>239</v>
      </c>
      <c r="BA1194">
        <v>1021</v>
      </c>
      <c r="BB1194">
        <v>216</v>
      </c>
      <c r="BC1194">
        <v>184</v>
      </c>
      <c r="BD1194">
        <v>226</v>
      </c>
      <c r="BE1194">
        <v>0</v>
      </c>
      <c r="BF1194">
        <v>3803</v>
      </c>
      <c r="BG1194">
        <v>98</v>
      </c>
      <c r="BH1194">
        <v>876</v>
      </c>
      <c r="BI1194">
        <v>5</v>
      </c>
      <c r="BJ1194">
        <v>218</v>
      </c>
      <c r="BK1194">
        <v>15</v>
      </c>
      <c r="BL1194">
        <v>5</v>
      </c>
      <c r="BM1194">
        <v>28</v>
      </c>
      <c r="BN1194">
        <v>47</v>
      </c>
      <c r="BO1194">
        <v>8901</v>
      </c>
      <c r="BP1194">
        <v>1005</v>
      </c>
      <c r="BQ1194">
        <v>634</v>
      </c>
      <c r="BR1194">
        <v>308</v>
      </c>
      <c r="BS1194">
        <v>243</v>
      </c>
      <c r="BT1194">
        <v>53</v>
      </c>
      <c r="BU1194">
        <v>18</v>
      </c>
      <c r="BV1194">
        <v>0</v>
      </c>
      <c r="BW1194">
        <v>29</v>
      </c>
      <c r="BX1194">
        <v>0</v>
      </c>
      <c r="BY1194">
        <v>20040</v>
      </c>
    </row>
    <row r="1195" spans="1:77" hidden="1" x14ac:dyDescent="0.25">
      <c r="A1195" t="str">
        <f t="shared" si="36"/>
        <v>201427 Kulturális, sport-, művészeti és vallási foglalkozások (felsőfokú képzettséghez kapcsolódó)I9 Egyetem</v>
      </c>
      <c r="B1195" t="str">
        <f t="shared" si="37"/>
        <v>201427 Kulturális, sport-, művészeti és vallási foglalkozások (felsőfokú képzettséghez kapcsolódó)I9 Egyetem</v>
      </c>
      <c r="C1195">
        <v>6019</v>
      </c>
      <c r="D1195" t="s">
        <v>168</v>
      </c>
      <c r="E1195" t="s">
        <v>169</v>
      </c>
      <c r="F1195" s="4" t="s">
        <v>172</v>
      </c>
      <c r="G1195">
        <v>0</v>
      </c>
      <c r="H1195" t="s">
        <v>165</v>
      </c>
      <c r="I1195">
        <v>625</v>
      </c>
      <c r="J1195">
        <v>14</v>
      </c>
      <c r="K1195" t="s">
        <v>121</v>
      </c>
      <c r="L1195" t="s">
        <v>122</v>
      </c>
      <c r="M1195">
        <v>0</v>
      </c>
      <c r="N1195">
        <v>0</v>
      </c>
      <c r="O1195">
        <v>0</v>
      </c>
      <c r="P1195">
        <v>0</v>
      </c>
      <c r="Q1195">
        <v>0</v>
      </c>
      <c r="R1195">
        <v>15</v>
      </c>
      <c r="S1195">
        <v>0</v>
      </c>
      <c r="T1195">
        <v>0</v>
      </c>
      <c r="U1195">
        <v>10</v>
      </c>
      <c r="V1195">
        <v>0</v>
      </c>
      <c r="W1195">
        <v>0</v>
      </c>
      <c r="X1195">
        <v>10</v>
      </c>
      <c r="Y1195">
        <v>0</v>
      </c>
      <c r="Z1195">
        <v>6</v>
      </c>
      <c r="AA1195">
        <v>0</v>
      </c>
      <c r="AB1195">
        <v>0</v>
      </c>
      <c r="AC1195">
        <v>0</v>
      </c>
      <c r="AD1195">
        <v>0</v>
      </c>
      <c r="AE1195">
        <v>0</v>
      </c>
      <c r="AF1195">
        <v>0</v>
      </c>
      <c r="AG1195">
        <v>0</v>
      </c>
      <c r="AH1195">
        <v>0</v>
      </c>
      <c r="AI1195">
        <v>0</v>
      </c>
      <c r="AJ1195">
        <v>0</v>
      </c>
      <c r="AK1195">
        <v>0</v>
      </c>
      <c r="AL1195">
        <v>0</v>
      </c>
      <c r="AM1195">
        <v>10</v>
      </c>
      <c r="AN1195">
        <v>0</v>
      </c>
      <c r="AO1195">
        <v>11</v>
      </c>
      <c r="AP1195">
        <v>46</v>
      </c>
      <c r="AQ1195">
        <v>50</v>
      </c>
      <c r="AR1195">
        <v>0</v>
      </c>
      <c r="AS1195">
        <v>0</v>
      </c>
      <c r="AT1195">
        <v>0</v>
      </c>
      <c r="AU1195">
        <v>0</v>
      </c>
      <c r="AV1195">
        <v>0</v>
      </c>
      <c r="AW1195">
        <v>956</v>
      </c>
      <c r="AX1195">
        <v>397</v>
      </c>
      <c r="AY1195">
        <v>68</v>
      </c>
      <c r="AZ1195">
        <v>19</v>
      </c>
      <c r="BA1195">
        <v>0</v>
      </c>
      <c r="BB1195">
        <v>0</v>
      </c>
      <c r="BC1195">
        <v>0</v>
      </c>
      <c r="BD1195">
        <v>112</v>
      </c>
      <c r="BE1195">
        <v>0</v>
      </c>
      <c r="BF1195">
        <v>36</v>
      </c>
      <c r="BG1195">
        <v>13</v>
      </c>
      <c r="BH1195">
        <v>37</v>
      </c>
      <c r="BI1195">
        <v>237</v>
      </c>
      <c r="BJ1195">
        <v>82</v>
      </c>
      <c r="BK1195">
        <v>0</v>
      </c>
      <c r="BL1195">
        <v>18</v>
      </c>
      <c r="BM1195">
        <v>0</v>
      </c>
      <c r="BN1195">
        <v>13</v>
      </c>
      <c r="BO1195">
        <v>278</v>
      </c>
      <c r="BP1195">
        <v>602</v>
      </c>
      <c r="BQ1195">
        <v>16</v>
      </c>
      <c r="BR1195">
        <v>29</v>
      </c>
      <c r="BS1195">
        <v>2499</v>
      </c>
      <c r="BT1195">
        <v>230</v>
      </c>
      <c r="BU1195">
        <v>22</v>
      </c>
      <c r="BV1195">
        <v>0</v>
      </c>
      <c r="BW1195">
        <v>11</v>
      </c>
      <c r="BX1195">
        <v>0</v>
      </c>
      <c r="BY1195">
        <v>5833</v>
      </c>
    </row>
    <row r="1196" spans="1:77" hidden="1" x14ac:dyDescent="0.25">
      <c r="A1196" t="str">
        <f t="shared" si="36"/>
        <v>201429 Egyéb magasan képzett ügyintézőkI9 Egyetem</v>
      </c>
      <c r="B1196" t="str">
        <f t="shared" si="37"/>
        <v>201429 Egyéb magasan képzett ügyintézőkI9 Egyetem</v>
      </c>
      <c r="C1196">
        <v>6020</v>
      </c>
      <c r="D1196" t="s">
        <v>168</v>
      </c>
      <c r="E1196" t="s">
        <v>169</v>
      </c>
      <c r="F1196" s="4" t="s">
        <v>172</v>
      </c>
      <c r="G1196">
        <v>0</v>
      </c>
      <c r="H1196" t="s">
        <v>165</v>
      </c>
      <c r="I1196">
        <v>626</v>
      </c>
      <c r="J1196">
        <v>15</v>
      </c>
      <c r="K1196" t="s">
        <v>81</v>
      </c>
      <c r="L1196" t="s">
        <v>123</v>
      </c>
      <c r="M1196">
        <v>2</v>
      </c>
      <c r="N1196">
        <v>0</v>
      </c>
      <c r="O1196">
        <v>0</v>
      </c>
      <c r="P1196">
        <v>20</v>
      </c>
      <c r="Q1196">
        <v>64</v>
      </c>
      <c r="R1196">
        <v>0</v>
      </c>
      <c r="S1196">
        <v>0</v>
      </c>
      <c r="T1196">
        <v>52</v>
      </c>
      <c r="U1196">
        <v>0</v>
      </c>
      <c r="V1196">
        <v>438</v>
      </c>
      <c r="W1196">
        <v>34</v>
      </c>
      <c r="X1196">
        <v>153</v>
      </c>
      <c r="Y1196">
        <v>28</v>
      </c>
      <c r="Z1196">
        <v>73</v>
      </c>
      <c r="AA1196">
        <v>205</v>
      </c>
      <c r="AB1196">
        <v>134</v>
      </c>
      <c r="AC1196">
        <v>238</v>
      </c>
      <c r="AD1196">
        <v>73</v>
      </c>
      <c r="AE1196">
        <v>77</v>
      </c>
      <c r="AF1196">
        <v>215</v>
      </c>
      <c r="AG1196">
        <v>0</v>
      </c>
      <c r="AH1196">
        <v>24</v>
      </c>
      <c r="AI1196">
        <v>15</v>
      </c>
      <c r="AJ1196">
        <v>452</v>
      </c>
      <c r="AK1196">
        <v>106</v>
      </c>
      <c r="AL1196">
        <v>78</v>
      </c>
      <c r="AM1196">
        <v>176</v>
      </c>
      <c r="AN1196">
        <v>30</v>
      </c>
      <c r="AO1196">
        <v>747</v>
      </c>
      <c r="AP1196">
        <v>155</v>
      </c>
      <c r="AQ1196">
        <v>111</v>
      </c>
      <c r="AR1196">
        <v>0</v>
      </c>
      <c r="AS1196">
        <v>14</v>
      </c>
      <c r="AT1196">
        <v>387</v>
      </c>
      <c r="AU1196">
        <v>0</v>
      </c>
      <c r="AV1196">
        <v>11</v>
      </c>
      <c r="AW1196">
        <v>83</v>
      </c>
      <c r="AX1196">
        <v>46</v>
      </c>
      <c r="AY1196">
        <v>720</v>
      </c>
      <c r="AZ1196">
        <v>1227</v>
      </c>
      <c r="BA1196">
        <v>1294</v>
      </c>
      <c r="BB1196">
        <v>268</v>
      </c>
      <c r="BC1196">
        <v>58</v>
      </c>
      <c r="BD1196">
        <v>56</v>
      </c>
      <c r="BE1196">
        <v>0</v>
      </c>
      <c r="BF1196">
        <v>604</v>
      </c>
      <c r="BG1196">
        <v>124</v>
      </c>
      <c r="BH1196">
        <v>409</v>
      </c>
      <c r="BI1196">
        <v>0</v>
      </c>
      <c r="BJ1196">
        <v>148</v>
      </c>
      <c r="BK1196">
        <v>0</v>
      </c>
      <c r="BL1196">
        <v>158</v>
      </c>
      <c r="BM1196">
        <v>0</v>
      </c>
      <c r="BN1196">
        <v>212</v>
      </c>
      <c r="BO1196">
        <v>14655</v>
      </c>
      <c r="BP1196">
        <v>2183</v>
      </c>
      <c r="BQ1196">
        <v>202</v>
      </c>
      <c r="BR1196">
        <v>43</v>
      </c>
      <c r="BS1196">
        <v>293</v>
      </c>
      <c r="BT1196">
        <v>13</v>
      </c>
      <c r="BU1196">
        <v>215</v>
      </c>
      <c r="BV1196">
        <v>0</v>
      </c>
      <c r="BW1196">
        <v>8</v>
      </c>
      <c r="BX1196">
        <v>0</v>
      </c>
      <c r="BY1196">
        <v>27131</v>
      </c>
    </row>
    <row r="1197" spans="1:77" hidden="1" x14ac:dyDescent="0.25">
      <c r="A1197" t="str">
        <f t="shared" si="36"/>
        <v>201431 Technikusok és hasonló műszaki foglalkozásokI9 Egyetem</v>
      </c>
      <c r="B1197" t="str">
        <f t="shared" si="37"/>
        <v>201431 Technikusok és hasonló műszaki foglalkozásokI9 Egyetem</v>
      </c>
      <c r="C1197">
        <v>6021</v>
      </c>
      <c r="D1197" t="s">
        <v>168</v>
      </c>
      <c r="E1197" t="s">
        <v>169</v>
      </c>
      <c r="F1197" s="4" t="s">
        <v>172</v>
      </c>
      <c r="G1197">
        <v>0</v>
      </c>
      <c r="H1197" t="s">
        <v>165</v>
      </c>
      <c r="I1197">
        <v>627</v>
      </c>
      <c r="J1197">
        <v>16</v>
      </c>
      <c r="K1197" t="s">
        <v>82</v>
      </c>
      <c r="L1197" t="s">
        <v>83</v>
      </c>
      <c r="M1197">
        <v>97</v>
      </c>
      <c r="N1197">
        <v>48</v>
      </c>
      <c r="O1197">
        <v>0</v>
      </c>
      <c r="P1197">
        <v>60</v>
      </c>
      <c r="Q1197">
        <v>213</v>
      </c>
      <c r="R1197">
        <v>14</v>
      </c>
      <c r="S1197">
        <v>5</v>
      </c>
      <c r="T1197">
        <v>28</v>
      </c>
      <c r="U1197">
        <v>0</v>
      </c>
      <c r="V1197">
        <v>29</v>
      </c>
      <c r="W1197">
        <v>77</v>
      </c>
      <c r="X1197">
        <v>292</v>
      </c>
      <c r="Y1197">
        <v>82</v>
      </c>
      <c r="Z1197">
        <v>24</v>
      </c>
      <c r="AA1197">
        <v>107</v>
      </c>
      <c r="AB1197">
        <v>350</v>
      </c>
      <c r="AC1197">
        <v>195</v>
      </c>
      <c r="AD1197">
        <v>90</v>
      </c>
      <c r="AE1197">
        <v>118</v>
      </c>
      <c r="AF1197">
        <v>147</v>
      </c>
      <c r="AG1197">
        <v>46</v>
      </c>
      <c r="AH1197">
        <v>131</v>
      </c>
      <c r="AI1197">
        <v>56</v>
      </c>
      <c r="AJ1197">
        <v>162</v>
      </c>
      <c r="AK1197">
        <v>105</v>
      </c>
      <c r="AL1197">
        <v>42</v>
      </c>
      <c r="AM1197">
        <v>290</v>
      </c>
      <c r="AN1197">
        <v>49</v>
      </c>
      <c r="AO1197">
        <v>261</v>
      </c>
      <c r="AP1197">
        <v>58</v>
      </c>
      <c r="AQ1197">
        <v>94</v>
      </c>
      <c r="AR1197">
        <v>0</v>
      </c>
      <c r="AS1197">
        <v>87</v>
      </c>
      <c r="AT1197">
        <v>147</v>
      </c>
      <c r="AU1197">
        <v>0</v>
      </c>
      <c r="AV1197">
        <v>128</v>
      </c>
      <c r="AW1197">
        <v>49</v>
      </c>
      <c r="AX1197">
        <v>4</v>
      </c>
      <c r="AY1197">
        <v>65</v>
      </c>
      <c r="AZ1197">
        <v>930</v>
      </c>
      <c r="BA1197">
        <v>99</v>
      </c>
      <c r="BB1197">
        <v>73</v>
      </c>
      <c r="BC1197">
        <v>0</v>
      </c>
      <c r="BD1197">
        <v>169</v>
      </c>
      <c r="BE1197">
        <v>0</v>
      </c>
      <c r="BF1197">
        <v>238</v>
      </c>
      <c r="BG1197">
        <v>469</v>
      </c>
      <c r="BH1197">
        <v>84</v>
      </c>
      <c r="BI1197">
        <v>0</v>
      </c>
      <c r="BJ1197">
        <v>231</v>
      </c>
      <c r="BK1197">
        <v>20</v>
      </c>
      <c r="BL1197">
        <v>108</v>
      </c>
      <c r="BM1197">
        <v>0</v>
      </c>
      <c r="BN1197">
        <v>69</v>
      </c>
      <c r="BO1197">
        <v>303</v>
      </c>
      <c r="BP1197">
        <v>244</v>
      </c>
      <c r="BQ1197">
        <v>46</v>
      </c>
      <c r="BR1197">
        <v>8</v>
      </c>
      <c r="BS1197">
        <v>139</v>
      </c>
      <c r="BT1197">
        <v>68</v>
      </c>
      <c r="BU1197">
        <v>21</v>
      </c>
      <c r="BV1197">
        <v>49</v>
      </c>
      <c r="BW1197">
        <v>0</v>
      </c>
      <c r="BX1197">
        <v>0</v>
      </c>
      <c r="BY1197">
        <v>7118</v>
      </c>
    </row>
    <row r="1198" spans="1:77" hidden="1" x14ac:dyDescent="0.25">
      <c r="A1198" t="str">
        <f t="shared" si="36"/>
        <v>201432 Szakmai irányítók, felügyelőkI9 Egyetem</v>
      </c>
      <c r="B1198" t="str">
        <f t="shared" si="37"/>
        <v>201432 Szakmai irányítók, felügyelőkI9 Egyetem</v>
      </c>
      <c r="C1198">
        <v>6022</v>
      </c>
      <c r="D1198" t="s">
        <v>168</v>
      </c>
      <c r="E1198" t="s">
        <v>169</v>
      </c>
      <c r="F1198" s="4" t="s">
        <v>172</v>
      </c>
      <c r="G1198">
        <v>0</v>
      </c>
      <c r="H1198" t="s">
        <v>165</v>
      </c>
      <c r="I1198">
        <v>628</v>
      </c>
      <c r="J1198">
        <v>17</v>
      </c>
      <c r="K1198" t="s">
        <v>84</v>
      </c>
      <c r="L1198" t="s">
        <v>124</v>
      </c>
      <c r="M1198">
        <v>0</v>
      </c>
      <c r="N1198">
        <v>0</v>
      </c>
      <c r="O1198">
        <v>0</v>
      </c>
      <c r="P1198">
        <v>10</v>
      </c>
      <c r="Q1198">
        <v>18</v>
      </c>
      <c r="R1198">
        <v>0</v>
      </c>
      <c r="S1198">
        <v>0</v>
      </c>
      <c r="T1198">
        <v>0</v>
      </c>
      <c r="U1198">
        <v>0</v>
      </c>
      <c r="V1198">
        <v>1</v>
      </c>
      <c r="W1198">
        <v>11</v>
      </c>
      <c r="X1198">
        <v>20</v>
      </c>
      <c r="Y1198">
        <v>0</v>
      </c>
      <c r="Z1198">
        <v>1</v>
      </c>
      <c r="AA1198">
        <v>34</v>
      </c>
      <c r="AB1198">
        <v>144</v>
      </c>
      <c r="AC1198">
        <v>10</v>
      </c>
      <c r="AD1198">
        <v>0</v>
      </c>
      <c r="AE1198">
        <v>0</v>
      </c>
      <c r="AF1198">
        <v>0</v>
      </c>
      <c r="AG1198">
        <v>0</v>
      </c>
      <c r="AH1198">
        <v>11</v>
      </c>
      <c r="AI1198">
        <v>0</v>
      </c>
      <c r="AJ1198">
        <v>26</v>
      </c>
      <c r="AK1198">
        <v>0</v>
      </c>
      <c r="AL1198">
        <v>54</v>
      </c>
      <c r="AM1198">
        <v>144</v>
      </c>
      <c r="AN1198">
        <v>0</v>
      </c>
      <c r="AO1198">
        <v>78</v>
      </c>
      <c r="AP1198">
        <v>17</v>
      </c>
      <c r="AQ1198">
        <v>0</v>
      </c>
      <c r="AR1198">
        <v>0</v>
      </c>
      <c r="AS1198">
        <v>0</v>
      </c>
      <c r="AT1198">
        <v>15</v>
      </c>
      <c r="AU1198">
        <v>0</v>
      </c>
      <c r="AV1198">
        <v>0</v>
      </c>
      <c r="AW1198">
        <v>0</v>
      </c>
      <c r="AX1198">
        <v>0</v>
      </c>
      <c r="AY1198">
        <v>28</v>
      </c>
      <c r="AZ1198">
        <v>7</v>
      </c>
      <c r="BA1198">
        <v>19</v>
      </c>
      <c r="BB1198">
        <v>35</v>
      </c>
      <c r="BC1198">
        <v>0</v>
      </c>
      <c r="BD1198">
        <v>6</v>
      </c>
      <c r="BE1198">
        <v>0</v>
      </c>
      <c r="BF1198">
        <v>60</v>
      </c>
      <c r="BG1198">
        <v>72</v>
      </c>
      <c r="BH1198">
        <v>12</v>
      </c>
      <c r="BI1198">
        <v>0</v>
      </c>
      <c r="BJ1198">
        <v>87</v>
      </c>
      <c r="BK1198">
        <v>0</v>
      </c>
      <c r="BL1198">
        <v>20</v>
      </c>
      <c r="BM1198">
        <v>7</v>
      </c>
      <c r="BN1198">
        <v>0</v>
      </c>
      <c r="BO1198">
        <v>22</v>
      </c>
      <c r="BP1198">
        <v>20</v>
      </c>
      <c r="BQ1198">
        <v>8</v>
      </c>
      <c r="BR1198">
        <v>16</v>
      </c>
      <c r="BS1198">
        <v>0</v>
      </c>
      <c r="BT1198">
        <v>5</v>
      </c>
      <c r="BU1198">
        <v>0</v>
      </c>
      <c r="BV1198">
        <v>0</v>
      </c>
      <c r="BW1198">
        <v>0</v>
      </c>
      <c r="BX1198">
        <v>0</v>
      </c>
      <c r="BY1198">
        <v>1018</v>
      </c>
    </row>
    <row r="1199" spans="1:77" hidden="1" x14ac:dyDescent="0.25">
      <c r="A1199" t="str">
        <f t="shared" si="36"/>
        <v>201433 Egészségügyi foglalkozásokI9 Egyetem</v>
      </c>
      <c r="B1199" t="str">
        <f t="shared" si="37"/>
        <v>201433 Egészségügyi foglalkozásokI9 Egyetem</v>
      </c>
      <c r="C1199">
        <v>6023</v>
      </c>
      <c r="D1199" t="s">
        <v>168</v>
      </c>
      <c r="E1199" t="s">
        <v>169</v>
      </c>
      <c r="F1199" s="4" t="s">
        <v>172</v>
      </c>
      <c r="G1199">
        <v>0</v>
      </c>
      <c r="H1199" t="s">
        <v>165</v>
      </c>
      <c r="I1199">
        <v>629</v>
      </c>
      <c r="J1199">
        <v>18</v>
      </c>
      <c r="K1199" t="s">
        <v>85</v>
      </c>
      <c r="L1199" t="s">
        <v>125</v>
      </c>
      <c r="M1199">
        <v>5</v>
      </c>
      <c r="N1199">
        <v>0</v>
      </c>
      <c r="O1199">
        <v>0</v>
      </c>
      <c r="P1199">
        <v>0</v>
      </c>
      <c r="Q1199">
        <v>12</v>
      </c>
      <c r="R1199">
        <v>1</v>
      </c>
      <c r="S1199">
        <v>0</v>
      </c>
      <c r="T1199">
        <v>0</v>
      </c>
      <c r="U1199">
        <v>0</v>
      </c>
      <c r="V1199">
        <v>0</v>
      </c>
      <c r="W1199">
        <v>0</v>
      </c>
      <c r="X1199">
        <v>0</v>
      </c>
      <c r="Y1199">
        <v>0</v>
      </c>
      <c r="Z1199">
        <v>0</v>
      </c>
      <c r="AA1199">
        <v>0</v>
      </c>
      <c r="AB1199">
        <v>7</v>
      </c>
      <c r="AC1199">
        <v>0</v>
      </c>
      <c r="AD1199">
        <v>0</v>
      </c>
      <c r="AE1199">
        <v>0</v>
      </c>
      <c r="AF1199">
        <v>0</v>
      </c>
      <c r="AG1199">
        <v>0</v>
      </c>
      <c r="AH1199">
        <v>45</v>
      </c>
      <c r="AI1199">
        <v>0</v>
      </c>
      <c r="AJ1199">
        <v>4</v>
      </c>
      <c r="AK1199">
        <v>0</v>
      </c>
      <c r="AL1199">
        <v>0</v>
      </c>
      <c r="AM1199">
        <v>0</v>
      </c>
      <c r="AN1199">
        <v>0</v>
      </c>
      <c r="AO1199">
        <v>75</v>
      </c>
      <c r="AP1199">
        <v>144</v>
      </c>
      <c r="AQ1199">
        <v>0</v>
      </c>
      <c r="AR1199">
        <v>0</v>
      </c>
      <c r="AS1199">
        <v>0</v>
      </c>
      <c r="AT1199">
        <v>0</v>
      </c>
      <c r="AU1199">
        <v>0</v>
      </c>
      <c r="AV1199">
        <v>12</v>
      </c>
      <c r="AW1199">
        <v>0</v>
      </c>
      <c r="AX1199">
        <v>0</v>
      </c>
      <c r="AY1199">
        <v>0</v>
      </c>
      <c r="AZ1199">
        <v>0</v>
      </c>
      <c r="BA1199">
        <v>0</v>
      </c>
      <c r="BB1199">
        <v>0</v>
      </c>
      <c r="BC1199">
        <v>0</v>
      </c>
      <c r="BD1199">
        <v>6</v>
      </c>
      <c r="BE1199">
        <v>0</v>
      </c>
      <c r="BF1199">
        <v>31</v>
      </c>
      <c r="BG1199">
        <v>0</v>
      </c>
      <c r="BH1199">
        <v>87</v>
      </c>
      <c r="BI1199">
        <v>0</v>
      </c>
      <c r="BJ1199">
        <v>60</v>
      </c>
      <c r="BK1199">
        <v>0</v>
      </c>
      <c r="BL1199">
        <v>0</v>
      </c>
      <c r="BM1199">
        <v>0</v>
      </c>
      <c r="BN1199">
        <v>0</v>
      </c>
      <c r="BO1199">
        <v>23</v>
      </c>
      <c r="BP1199">
        <v>61</v>
      </c>
      <c r="BQ1199">
        <v>685</v>
      </c>
      <c r="BR1199">
        <v>37</v>
      </c>
      <c r="BS1199">
        <v>1</v>
      </c>
      <c r="BT1199">
        <v>6</v>
      </c>
      <c r="BU1199">
        <v>1</v>
      </c>
      <c r="BV1199">
        <v>0</v>
      </c>
      <c r="BW1199">
        <v>0</v>
      </c>
      <c r="BX1199">
        <v>0</v>
      </c>
      <c r="BY1199">
        <v>1303</v>
      </c>
    </row>
    <row r="1200" spans="1:77" hidden="1" x14ac:dyDescent="0.25">
      <c r="A1200" t="str">
        <f t="shared" si="36"/>
        <v>201434 Oktatási asszisztensekI9 Egyetem</v>
      </c>
      <c r="B1200" t="str">
        <f t="shared" si="37"/>
        <v>201434 Oktatási asszisztensekI9 Egyetem</v>
      </c>
      <c r="C1200">
        <v>6024</v>
      </c>
      <c r="D1200" t="s">
        <v>168</v>
      </c>
      <c r="E1200" t="s">
        <v>169</v>
      </c>
      <c r="F1200" s="4" t="s">
        <v>172</v>
      </c>
      <c r="G1200">
        <v>0</v>
      </c>
      <c r="H1200" t="s">
        <v>165</v>
      </c>
      <c r="I1200">
        <v>630</v>
      </c>
      <c r="J1200">
        <v>19</v>
      </c>
      <c r="K1200" t="s">
        <v>86</v>
      </c>
      <c r="L1200" t="s">
        <v>126</v>
      </c>
      <c r="M1200">
        <v>0</v>
      </c>
      <c r="N1200">
        <v>0</v>
      </c>
      <c r="O1200">
        <v>0</v>
      </c>
      <c r="P1200">
        <v>0</v>
      </c>
      <c r="Q1200">
        <v>0</v>
      </c>
      <c r="R1200">
        <v>0</v>
      </c>
      <c r="S1200">
        <v>0</v>
      </c>
      <c r="T1200">
        <v>0</v>
      </c>
      <c r="U1200">
        <v>9</v>
      </c>
      <c r="V1200">
        <v>0</v>
      </c>
      <c r="W1200">
        <v>0</v>
      </c>
      <c r="X1200">
        <v>0</v>
      </c>
      <c r="Y1200">
        <v>0</v>
      </c>
      <c r="Z1200">
        <v>0</v>
      </c>
      <c r="AA1200">
        <v>0</v>
      </c>
      <c r="AB1200">
        <v>0</v>
      </c>
      <c r="AC1200">
        <v>0</v>
      </c>
      <c r="AD1200">
        <v>0</v>
      </c>
      <c r="AE1200">
        <v>0</v>
      </c>
      <c r="AF1200">
        <v>0</v>
      </c>
      <c r="AG1200">
        <v>0</v>
      </c>
      <c r="AH1200">
        <v>0</v>
      </c>
      <c r="AI1200">
        <v>0</v>
      </c>
      <c r="AJ1200">
        <v>0</v>
      </c>
      <c r="AK1200">
        <v>0</v>
      </c>
      <c r="AL1200">
        <v>0</v>
      </c>
      <c r="AM1200">
        <v>0</v>
      </c>
      <c r="AN1200">
        <v>0</v>
      </c>
      <c r="AO1200">
        <v>0</v>
      </c>
      <c r="AP1200">
        <v>0</v>
      </c>
      <c r="AQ1200">
        <v>0</v>
      </c>
      <c r="AR1200">
        <v>0</v>
      </c>
      <c r="AS1200">
        <v>0</v>
      </c>
      <c r="AT1200">
        <v>0</v>
      </c>
      <c r="AU1200">
        <v>0</v>
      </c>
      <c r="AV1200">
        <v>0</v>
      </c>
      <c r="AW1200">
        <v>0</v>
      </c>
      <c r="AX1200">
        <v>0</v>
      </c>
      <c r="AY1200">
        <v>0</v>
      </c>
      <c r="AZ1200">
        <v>0</v>
      </c>
      <c r="BA1200">
        <v>0</v>
      </c>
      <c r="BB1200">
        <v>0</v>
      </c>
      <c r="BC1200">
        <v>0</v>
      </c>
      <c r="BD1200">
        <v>0</v>
      </c>
      <c r="BE1200">
        <v>0</v>
      </c>
      <c r="BF1200">
        <v>0</v>
      </c>
      <c r="BG1200">
        <v>0</v>
      </c>
      <c r="BH1200">
        <v>0</v>
      </c>
      <c r="BI1200">
        <v>0</v>
      </c>
      <c r="BJ1200">
        <v>0</v>
      </c>
      <c r="BK1200">
        <v>0</v>
      </c>
      <c r="BL1200">
        <v>0</v>
      </c>
      <c r="BM1200">
        <v>0</v>
      </c>
      <c r="BN1200">
        <v>0</v>
      </c>
      <c r="BO1200">
        <v>133</v>
      </c>
      <c r="BP1200">
        <v>143</v>
      </c>
      <c r="BQ1200">
        <v>2</v>
      </c>
      <c r="BR1200">
        <v>27</v>
      </c>
      <c r="BS1200">
        <v>4</v>
      </c>
      <c r="BT1200">
        <v>0</v>
      </c>
      <c r="BU1200">
        <v>0</v>
      </c>
      <c r="BV1200">
        <v>0</v>
      </c>
      <c r="BW1200">
        <v>0</v>
      </c>
      <c r="BX1200">
        <v>0</v>
      </c>
      <c r="BY1200">
        <v>318</v>
      </c>
    </row>
    <row r="1201" spans="1:77" hidden="1" x14ac:dyDescent="0.25">
      <c r="A1201" t="str">
        <f t="shared" si="36"/>
        <v>201435 Szociális gondozási és munkaerő-piaci szolgáltatási foglalkozásokI9 Egyetem</v>
      </c>
      <c r="B1201" t="str">
        <f t="shared" si="37"/>
        <v>201435 Szociális gondozási és munkaerő-piaci szolgáltatási foglalkozásokI9 Egyetem</v>
      </c>
      <c r="C1201">
        <v>6025</v>
      </c>
      <c r="D1201" t="s">
        <v>168</v>
      </c>
      <c r="E1201" t="s">
        <v>169</v>
      </c>
      <c r="F1201" s="4" t="s">
        <v>172</v>
      </c>
      <c r="G1201">
        <v>0</v>
      </c>
      <c r="H1201" t="s">
        <v>165</v>
      </c>
      <c r="I1201">
        <v>631</v>
      </c>
      <c r="J1201">
        <v>20</v>
      </c>
      <c r="K1201" t="s">
        <v>87</v>
      </c>
      <c r="L1201" t="s">
        <v>127</v>
      </c>
      <c r="M1201">
        <v>0</v>
      </c>
      <c r="N1201">
        <v>0</v>
      </c>
      <c r="O1201">
        <v>0</v>
      </c>
      <c r="P1201">
        <v>0</v>
      </c>
      <c r="Q1201">
        <v>4</v>
      </c>
      <c r="R1201">
        <v>0</v>
      </c>
      <c r="S1201">
        <v>0</v>
      </c>
      <c r="T1201">
        <v>0</v>
      </c>
      <c r="U1201">
        <v>0</v>
      </c>
      <c r="V1201">
        <v>0</v>
      </c>
      <c r="W1201">
        <v>0</v>
      </c>
      <c r="X1201">
        <v>0</v>
      </c>
      <c r="Y1201">
        <v>0</v>
      </c>
      <c r="Z1201">
        <v>0</v>
      </c>
      <c r="AA1201">
        <v>0</v>
      </c>
      <c r="AB1201">
        <v>0</v>
      </c>
      <c r="AC1201">
        <v>0</v>
      </c>
      <c r="AD1201">
        <v>0</v>
      </c>
      <c r="AE1201">
        <v>0</v>
      </c>
      <c r="AF1201">
        <v>1</v>
      </c>
      <c r="AG1201">
        <v>0</v>
      </c>
      <c r="AH1201">
        <v>0</v>
      </c>
      <c r="AI1201">
        <v>0</v>
      </c>
      <c r="AJ1201">
        <v>0</v>
      </c>
      <c r="AK1201">
        <v>0</v>
      </c>
      <c r="AL1201">
        <v>0</v>
      </c>
      <c r="AM1201">
        <v>0</v>
      </c>
      <c r="AN1201">
        <v>0</v>
      </c>
      <c r="AO1201">
        <v>0</v>
      </c>
      <c r="AP1201">
        <v>0</v>
      </c>
      <c r="AQ1201">
        <v>11</v>
      </c>
      <c r="AR1201">
        <v>0</v>
      </c>
      <c r="AS1201">
        <v>0</v>
      </c>
      <c r="AT1201">
        <v>0</v>
      </c>
      <c r="AU1201">
        <v>0</v>
      </c>
      <c r="AV1201">
        <v>0</v>
      </c>
      <c r="AW1201">
        <v>0</v>
      </c>
      <c r="AX1201">
        <v>0</v>
      </c>
      <c r="AY1201">
        <v>0</v>
      </c>
      <c r="AZ1201">
        <v>5</v>
      </c>
      <c r="BA1201">
        <v>9</v>
      </c>
      <c r="BB1201">
        <v>0</v>
      </c>
      <c r="BC1201">
        <v>0</v>
      </c>
      <c r="BD1201">
        <v>0</v>
      </c>
      <c r="BE1201">
        <v>0</v>
      </c>
      <c r="BF1201">
        <v>14</v>
      </c>
      <c r="BG1201">
        <v>1</v>
      </c>
      <c r="BH1201">
        <v>16</v>
      </c>
      <c r="BI1201">
        <v>0</v>
      </c>
      <c r="BJ1201">
        <v>0</v>
      </c>
      <c r="BK1201">
        <v>0</v>
      </c>
      <c r="BL1201">
        <v>13</v>
      </c>
      <c r="BM1201">
        <v>0</v>
      </c>
      <c r="BN1201">
        <v>0</v>
      </c>
      <c r="BO1201">
        <v>368</v>
      </c>
      <c r="BP1201">
        <v>27</v>
      </c>
      <c r="BQ1201">
        <v>22</v>
      </c>
      <c r="BR1201">
        <v>332</v>
      </c>
      <c r="BS1201">
        <v>1</v>
      </c>
      <c r="BT1201">
        <v>0</v>
      </c>
      <c r="BU1201">
        <v>11</v>
      </c>
      <c r="BV1201">
        <v>0</v>
      </c>
      <c r="BW1201">
        <v>13</v>
      </c>
      <c r="BX1201">
        <v>0</v>
      </c>
      <c r="BY1201">
        <v>848</v>
      </c>
    </row>
    <row r="1202" spans="1:77" hidden="1" x14ac:dyDescent="0.25">
      <c r="A1202" t="str">
        <f t="shared" si="36"/>
        <v>201436 Üzleti jellegű szolgáltatások ügyintézői, hatósági ügyintézők, ügynökökI9 Egyetem</v>
      </c>
      <c r="B1202" t="str">
        <f t="shared" si="37"/>
        <v>201436 Üzleti jellegű szolgáltatások ügyintézői, hatósági ügyintézők, ügynökökI9 Egyetem</v>
      </c>
      <c r="C1202">
        <v>6026</v>
      </c>
      <c r="D1202" t="s">
        <v>168</v>
      </c>
      <c r="E1202" t="s">
        <v>169</v>
      </c>
      <c r="F1202" s="4" t="s">
        <v>172</v>
      </c>
      <c r="G1202">
        <v>0</v>
      </c>
      <c r="H1202" t="s">
        <v>165</v>
      </c>
      <c r="I1202">
        <v>632</v>
      </c>
      <c r="J1202">
        <v>21</v>
      </c>
      <c r="K1202" t="s">
        <v>88</v>
      </c>
      <c r="L1202" t="s">
        <v>128</v>
      </c>
      <c r="M1202">
        <v>130</v>
      </c>
      <c r="N1202">
        <v>30</v>
      </c>
      <c r="O1202">
        <v>0</v>
      </c>
      <c r="P1202">
        <v>44</v>
      </c>
      <c r="Q1202">
        <v>363</v>
      </c>
      <c r="R1202">
        <v>54</v>
      </c>
      <c r="S1202">
        <v>14</v>
      </c>
      <c r="T1202">
        <v>38</v>
      </c>
      <c r="U1202">
        <v>23</v>
      </c>
      <c r="V1202">
        <v>82</v>
      </c>
      <c r="W1202">
        <v>117</v>
      </c>
      <c r="X1202">
        <v>69</v>
      </c>
      <c r="Y1202">
        <v>160</v>
      </c>
      <c r="Z1202">
        <v>92</v>
      </c>
      <c r="AA1202">
        <v>94</v>
      </c>
      <c r="AB1202">
        <v>213</v>
      </c>
      <c r="AC1202">
        <v>238</v>
      </c>
      <c r="AD1202">
        <v>129</v>
      </c>
      <c r="AE1202">
        <v>270</v>
      </c>
      <c r="AF1202">
        <v>193</v>
      </c>
      <c r="AG1202">
        <v>46</v>
      </c>
      <c r="AH1202">
        <v>40</v>
      </c>
      <c r="AI1202">
        <v>41</v>
      </c>
      <c r="AJ1202">
        <v>351</v>
      </c>
      <c r="AK1202">
        <v>59</v>
      </c>
      <c r="AL1202">
        <v>69</v>
      </c>
      <c r="AM1202">
        <v>294</v>
      </c>
      <c r="AN1202">
        <v>172</v>
      </c>
      <c r="AO1202">
        <v>1794</v>
      </c>
      <c r="AP1202">
        <v>283</v>
      </c>
      <c r="AQ1202">
        <v>131</v>
      </c>
      <c r="AR1202">
        <v>63</v>
      </c>
      <c r="AS1202">
        <v>27</v>
      </c>
      <c r="AT1202">
        <v>191</v>
      </c>
      <c r="AU1202">
        <v>0</v>
      </c>
      <c r="AV1202">
        <v>117</v>
      </c>
      <c r="AW1202">
        <v>36</v>
      </c>
      <c r="AX1202">
        <v>4</v>
      </c>
      <c r="AY1202">
        <v>131</v>
      </c>
      <c r="AZ1202">
        <v>1021</v>
      </c>
      <c r="BA1202">
        <v>1870</v>
      </c>
      <c r="BB1202">
        <v>738</v>
      </c>
      <c r="BC1202">
        <v>322</v>
      </c>
      <c r="BD1202">
        <v>331</v>
      </c>
      <c r="BE1202">
        <v>0</v>
      </c>
      <c r="BF1202">
        <v>1114</v>
      </c>
      <c r="BG1202">
        <v>199</v>
      </c>
      <c r="BH1202">
        <v>133</v>
      </c>
      <c r="BI1202">
        <v>181</v>
      </c>
      <c r="BJ1202">
        <v>79</v>
      </c>
      <c r="BK1202">
        <v>81</v>
      </c>
      <c r="BL1202">
        <v>73</v>
      </c>
      <c r="BM1202">
        <v>42</v>
      </c>
      <c r="BN1202">
        <v>192</v>
      </c>
      <c r="BO1202">
        <v>2590</v>
      </c>
      <c r="BP1202">
        <v>356</v>
      </c>
      <c r="BQ1202">
        <v>127</v>
      </c>
      <c r="BR1202">
        <v>44</v>
      </c>
      <c r="BS1202">
        <v>37</v>
      </c>
      <c r="BT1202">
        <v>12</v>
      </c>
      <c r="BU1202">
        <v>11</v>
      </c>
      <c r="BV1202">
        <v>0</v>
      </c>
      <c r="BW1202">
        <v>0</v>
      </c>
      <c r="BX1202">
        <v>0</v>
      </c>
      <c r="BY1202">
        <v>15755</v>
      </c>
    </row>
    <row r="1203" spans="1:77" hidden="1" x14ac:dyDescent="0.25">
      <c r="A1203" t="str">
        <f t="shared" si="36"/>
        <v>201437 Művészeti, kulturális, sport- és vallási foglalkozásokI9 Egyetem</v>
      </c>
      <c r="B1203" t="str">
        <f t="shared" si="37"/>
        <v>201437 Művészeti, kulturális, sport- és vallási foglalkozásokI9 Egyetem</v>
      </c>
      <c r="C1203">
        <v>6027</v>
      </c>
      <c r="D1203" t="s">
        <v>168</v>
      </c>
      <c r="E1203" t="s">
        <v>169</v>
      </c>
      <c r="F1203" s="4" t="s">
        <v>172</v>
      </c>
      <c r="G1203">
        <v>0</v>
      </c>
      <c r="H1203" t="s">
        <v>165</v>
      </c>
      <c r="I1203">
        <v>633</v>
      </c>
      <c r="J1203">
        <v>22</v>
      </c>
      <c r="K1203" t="s">
        <v>89</v>
      </c>
      <c r="L1203" t="s">
        <v>129</v>
      </c>
      <c r="M1203">
        <v>0</v>
      </c>
      <c r="N1203">
        <v>0</v>
      </c>
      <c r="O1203">
        <v>0</v>
      </c>
      <c r="P1203">
        <v>0</v>
      </c>
      <c r="Q1203">
        <v>0</v>
      </c>
      <c r="R1203">
        <v>0</v>
      </c>
      <c r="S1203">
        <v>0</v>
      </c>
      <c r="T1203">
        <v>0</v>
      </c>
      <c r="U1203">
        <v>0</v>
      </c>
      <c r="V1203">
        <v>0</v>
      </c>
      <c r="W1203">
        <v>0</v>
      </c>
      <c r="X1203">
        <v>0</v>
      </c>
      <c r="Y1203">
        <v>0</v>
      </c>
      <c r="Z1203">
        <v>0</v>
      </c>
      <c r="AA1203">
        <v>0</v>
      </c>
      <c r="AB1203">
        <v>0</v>
      </c>
      <c r="AC1203">
        <v>0</v>
      </c>
      <c r="AD1203">
        <v>0</v>
      </c>
      <c r="AE1203">
        <v>0</v>
      </c>
      <c r="AF1203">
        <v>0</v>
      </c>
      <c r="AG1203">
        <v>0</v>
      </c>
      <c r="AH1203">
        <v>0</v>
      </c>
      <c r="AI1203">
        <v>0</v>
      </c>
      <c r="AJ1203">
        <v>0</v>
      </c>
      <c r="AK1203">
        <v>0</v>
      </c>
      <c r="AL1203">
        <v>0</v>
      </c>
      <c r="AM1203">
        <v>0</v>
      </c>
      <c r="AN1203">
        <v>0</v>
      </c>
      <c r="AO1203">
        <v>0</v>
      </c>
      <c r="AP1203">
        <v>23</v>
      </c>
      <c r="AQ1203">
        <v>0</v>
      </c>
      <c r="AR1203">
        <v>0</v>
      </c>
      <c r="AS1203">
        <v>0</v>
      </c>
      <c r="AT1203">
        <v>0</v>
      </c>
      <c r="AU1203">
        <v>0</v>
      </c>
      <c r="AV1203">
        <v>0</v>
      </c>
      <c r="AW1203">
        <v>0</v>
      </c>
      <c r="AX1203">
        <v>202</v>
      </c>
      <c r="AY1203">
        <v>11</v>
      </c>
      <c r="AZ1203">
        <v>37</v>
      </c>
      <c r="BA1203">
        <v>0</v>
      </c>
      <c r="BB1203">
        <v>0</v>
      </c>
      <c r="BC1203">
        <v>0</v>
      </c>
      <c r="BD1203">
        <v>18</v>
      </c>
      <c r="BE1203">
        <v>0</v>
      </c>
      <c r="BF1203">
        <v>26</v>
      </c>
      <c r="BG1203">
        <v>0</v>
      </c>
      <c r="BH1203">
        <v>0</v>
      </c>
      <c r="BI1203">
        <v>34</v>
      </c>
      <c r="BJ1203">
        <v>0</v>
      </c>
      <c r="BK1203">
        <v>0</v>
      </c>
      <c r="BL1203">
        <v>0</v>
      </c>
      <c r="BM1203">
        <v>0</v>
      </c>
      <c r="BN1203">
        <v>0</v>
      </c>
      <c r="BO1203">
        <v>21</v>
      </c>
      <c r="BP1203">
        <v>34</v>
      </c>
      <c r="BQ1203">
        <v>31</v>
      </c>
      <c r="BR1203">
        <v>1</v>
      </c>
      <c r="BS1203">
        <v>203</v>
      </c>
      <c r="BT1203">
        <v>12</v>
      </c>
      <c r="BU1203">
        <v>20</v>
      </c>
      <c r="BV1203">
        <v>0</v>
      </c>
      <c r="BW1203">
        <v>0</v>
      </c>
      <c r="BX1203">
        <v>0</v>
      </c>
      <c r="BY1203">
        <v>673</v>
      </c>
    </row>
    <row r="1204" spans="1:77" hidden="1" x14ac:dyDescent="0.25">
      <c r="A1204" t="str">
        <f t="shared" si="36"/>
        <v>201439 Egyéb ügyintézőkI9 Egyetem</v>
      </c>
      <c r="B1204" t="str">
        <f t="shared" si="37"/>
        <v>201439 Egyéb ügyintézőkI9 Egyetem</v>
      </c>
      <c r="C1204">
        <v>6028</v>
      </c>
      <c r="D1204" t="s">
        <v>168</v>
      </c>
      <c r="E1204" t="s">
        <v>169</v>
      </c>
      <c r="F1204" s="4" t="s">
        <v>172</v>
      </c>
      <c r="G1204">
        <v>0</v>
      </c>
      <c r="H1204" t="s">
        <v>165</v>
      </c>
      <c r="I1204">
        <v>634</v>
      </c>
      <c r="J1204">
        <v>23</v>
      </c>
      <c r="K1204" t="s">
        <v>90</v>
      </c>
      <c r="L1204" t="s">
        <v>91</v>
      </c>
      <c r="M1204">
        <v>16</v>
      </c>
      <c r="N1204">
        <v>0</v>
      </c>
      <c r="O1204">
        <v>0</v>
      </c>
      <c r="P1204">
        <v>6</v>
      </c>
      <c r="Q1204">
        <v>0</v>
      </c>
      <c r="R1204">
        <v>10</v>
      </c>
      <c r="S1204">
        <v>9</v>
      </c>
      <c r="T1204">
        <v>0</v>
      </c>
      <c r="U1204">
        <v>0</v>
      </c>
      <c r="V1204">
        <v>287</v>
      </c>
      <c r="W1204">
        <v>0</v>
      </c>
      <c r="X1204">
        <v>43</v>
      </c>
      <c r="Y1204">
        <v>0</v>
      </c>
      <c r="Z1204">
        <v>12</v>
      </c>
      <c r="AA1204">
        <v>36</v>
      </c>
      <c r="AB1204">
        <v>6</v>
      </c>
      <c r="AC1204">
        <v>127</v>
      </c>
      <c r="AD1204">
        <v>16</v>
      </c>
      <c r="AE1204">
        <v>12</v>
      </c>
      <c r="AF1204">
        <v>23</v>
      </c>
      <c r="AG1204">
        <v>6</v>
      </c>
      <c r="AH1204">
        <v>9</v>
      </c>
      <c r="AI1204">
        <v>37</v>
      </c>
      <c r="AJ1204">
        <v>182</v>
      </c>
      <c r="AK1204">
        <v>0</v>
      </c>
      <c r="AL1204">
        <v>6</v>
      </c>
      <c r="AM1204">
        <v>37</v>
      </c>
      <c r="AN1204">
        <v>18</v>
      </c>
      <c r="AO1204">
        <v>392</v>
      </c>
      <c r="AP1204">
        <v>26</v>
      </c>
      <c r="AQ1204">
        <v>26</v>
      </c>
      <c r="AR1204">
        <v>0</v>
      </c>
      <c r="AS1204">
        <v>9</v>
      </c>
      <c r="AT1204">
        <v>94</v>
      </c>
      <c r="AU1204">
        <v>0</v>
      </c>
      <c r="AV1204">
        <v>20</v>
      </c>
      <c r="AW1204">
        <v>86</v>
      </c>
      <c r="AX1204">
        <v>53</v>
      </c>
      <c r="AY1204">
        <v>0</v>
      </c>
      <c r="AZ1204">
        <v>264</v>
      </c>
      <c r="BA1204">
        <v>328</v>
      </c>
      <c r="BB1204">
        <v>42</v>
      </c>
      <c r="BC1204">
        <v>16</v>
      </c>
      <c r="BD1204">
        <v>86</v>
      </c>
      <c r="BE1204">
        <v>0</v>
      </c>
      <c r="BF1204">
        <v>121</v>
      </c>
      <c r="BG1204">
        <v>21</v>
      </c>
      <c r="BH1204">
        <v>195</v>
      </c>
      <c r="BI1204">
        <v>10</v>
      </c>
      <c r="BJ1204">
        <v>30</v>
      </c>
      <c r="BK1204">
        <v>0</v>
      </c>
      <c r="BL1204">
        <v>57</v>
      </c>
      <c r="BM1204">
        <v>20</v>
      </c>
      <c r="BN1204">
        <v>121</v>
      </c>
      <c r="BO1204">
        <v>979</v>
      </c>
      <c r="BP1204">
        <v>399</v>
      </c>
      <c r="BQ1204">
        <v>70</v>
      </c>
      <c r="BR1204">
        <v>24</v>
      </c>
      <c r="BS1204">
        <v>14</v>
      </c>
      <c r="BT1204">
        <v>9</v>
      </c>
      <c r="BU1204">
        <v>115</v>
      </c>
      <c r="BV1204">
        <v>0</v>
      </c>
      <c r="BW1204">
        <v>13</v>
      </c>
      <c r="BX1204">
        <v>0</v>
      </c>
      <c r="BY1204">
        <v>4538</v>
      </c>
    </row>
    <row r="1205" spans="1:77" hidden="1" x14ac:dyDescent="0.25">
      <c r="A1205" t="str">
        <f t="shared" si="36"/>
        <v>201441 Irodai, ügyviteli foglalkozásokI9 Egyetem</v>
      </c>
      <c r="B1205" t="str">
        <f t="shared" si="37"/>
        <v>201441 Irodai, ügyviteli foglalkozásokI9 Egyetem</v>
      </c>
      <c r="C1205">
        <v>6029</v>
      </c>
      <c r="D1205" t="s">
        <v>168</v>
      </c>
      <c r="E1205" t="s">
        <v>169</v>
      </c>
      <c r="F1205" s="4" t="s">
        <v>172</v>
      </c>
      <c r="G1205">
        <v>0</v>
      </c>
      <c r="H1205" t="s">
        <v>165</v>
      </c>
      <c r="I1205">
        <v>635</v>
      </c>
      <c r="J1205">
        <v>24</v>
      </c>
      <c r="K1205" t="s">
        <v>92</v>
      </c>
      <c r="L1205" t="s">
        <v>130</v>
      </c>
      <c r="M1205">
        <v>68</v>
      </c>
      <c r="N1205">
        <v>56</v>
      </c>
      <c r="O1205">
        <v>13</v>
      </c>
      <c r="P1205">
        <v>19</v>
      </c>
      <c r="Q1205">
        <v>71</v>
      </c>
      <c r="R1205">
        <v>23</v>
      </c>
      <c r="S1205">
        <v>0</v>
      </c>
      <c r="T1205">
        <v>0</v>
      </c>
      <c r="U1205">
        <v>16</v>
      </c>
      <c r="V1205">
        <v>15</v>
      </c>
      <c r="W1205">
        <v>18</v>
      </c>
      <c r="X1205">
        <v>26</v>
      </c>
      <c r="Y1205">
        <v>32</v>
      </c>
      <c r="Z1205">
        <v>32</v>
      </c>
      <c r="AA1205">
        <v>27</v>
      </c>
      <c r="AB1205">
        <v>86</v>
      </c>
      <c r="AC1205">
        <v>218</v>
      </c>
      <c r="AD1205">
        <v>23</v>
      </c>
      <c r="AE1205">
        <v>140</v>
      </c>
      <c r="AF1205">
        <v>45</v>
      </c>
      <c r="AG1205">
        <v>5</v>
      </c>
      <c r="AH1205">
        <v>28</v>
      </c>
      <c r="AI1205">
        <v>53</v>
      </c>
      <c r="AJ1205">
        <v>57</v>
      </c>
      <c r="AK1205">
        <v>31</v>
      </c>
      <c r="AL1205">
        <v>36</v>
      </c>
      <c r="AM1205">
        <v>185</v>
      </c>
      <c r="AN1205">
        <v>46</v>
      </c>
      <c r="AO1205">
        <v>494</v>
      </c>
      <c r="AP1205">
        <v>189</v>
      </c>
      <c r="AQ1205">
        <v>82</v>
      </c>
      <c r="AR1205">
        <v>0</v>
      </c>
      <c r="AS1205">
        <v>9</v>
      </c>
      <c r="AT1205">
        <v>165</v>
      </c>
      <c r="AU1205">
        <v>2</v>
      </c>
      <c r="AV1205">
        <v>65</v>
      </c>
      <c r="AW1205">
        <v>119</v>
      </c>
      <c r="AX1205">
        <v>24</v>
      </c>
      <c r="AY1205">
        <v>61</v>
      </c>
      <c r="AZ1205">
        <v>611</v>
      </c>
      <c r="BA1205">
        <v>181</v>
      </c>
      <c r="BB1205">
        <v>80</v>
      </c>
      <c r="BC1205">
        <v>47</v>
      </c>
      <c r="BD1205">
        <v>187</v>
      </c>
      <c r="BE1205">
        <v>0</v>
      </c>
      <c r="BF1205">
        <v>1214</v>
      </c>
      <c r="BG1205">
        <v>256</v>
      </c>
      <c r="BH1205">
        <v>49</v>
      </c>
      <c r="BI1205">
        <v>16</v>
      </c>
      <c r="BJ1205">
        <v>89</v>
      </c>
      <c r="BK1205">
        <v>40</v>
      </c>
      <c r="BL1205">
        <v>239</v>
      </c>
      <c r="BM1205">
        <v>6</v>
      </c>
      <c r="BN1205">
        <v>130</v>
      </c>
      <c r="BO1205">
        <v>281</v>
      </c>
      <c r="BP1205">
        <v>196</v>
      </c>
      <c r="BQ1205">
        <v>183</v>
      </c>
      <c r="BR1205">
        <v>59</v>
      </c>
      <c r="BS1205">
        <v>54</v>
      </c>
      <c r="BT1205">
        <v>17</v>
      </c>
      <c r="BU1205">
        <v>39</v>
      </c>
      <c r="BV1205">
        <v>0</v>
      </c>
      <c r="BW1205">
        <v>13</v>
      </c>
      <c r="BX1205">
        <v>0</v>
      </c>
      <c r="BY1205">
        <v>6566</v>
      </c>
    </row>
    <row r="1206" spans="1:77" hidden="1" x14ac:dyDescent="0.25">
      <c r="A1206" t="str">
        <f t="shared" si="36"/>
        <v>201442 Ügyfélkapcsolati foglalkozásokI9 Egyetem</v>
      </c>
      <c r="B1206" t="str">
        <f t="shared" si="37"/>
        <v>201442 Ügyfélkapcsolati foglalkozásokI9 Egyetem</v>
      </c>
      <c r="C1206">
        <v>6030</v>
      </c>
      <c r="D1206" t="s">
        <v>168</v>
      </c>
      <c r="E1206" t="s">
        <v>169</v>
      </c>
      <c r="F1206" s="4" t="s">
        <v>172</v>
      </c>
      <c r="G1206">
        <v>0</v>
      </c>
      <c r="H1206" t="s">
        <v>165</v>
      </c>
      <c r="I1206">
        <v>636</v>
      </c>
      <c r="J1206">
        <v>25</v>
      </c>
      <c r="K1206" t="s">
        <v>93</v>
      </c>
      <c r="L1206" t="s">
        <v>131</v>
      </c>
      <c r="M1206">
        <v>0</v>
      </c>
      <c r="N1206">
        <v>0</v>
      </c>
      <c r="O1206">
        <v>1</v>
      </c>
      <c r="P1206">
        <v>0</v>
      </c>
      <c r="Q1206">
        <v>16</v>
      </c>
      <c r="R1206">
        <v>0</v>
      </c>
      <c r="S1206">
        <v>0</v>
      </c>
      <c r="T1206">
        <v>0</v>
      </c>
      <c r="U1206">
        <v>0</v>
      </c>
      <c r="V1206">
        <v>0</v>
      </c>
      <c r="W1206">
        <v>0</v>
      </c>
      <c r="X1206">
        <v>0</v>
      </c>
      <c r="Y1206">
        <v>10</v>
      </c>
      <c r="Z1206">
        <v>0</v>
      </c>
      <c r="AA1206">
        <v>0</v>
      </c>
      <c r="AB1206">
        <v>0</v>
      </c>
      <c r="AC1206">
        <v>0</v>
      </c>
      <c r="AD1206">
        <v>0</v>
      </c>
      <c r="AE1206">
        <v>5</v>
      </c>
      <c r="AF1206">
        <v>0</v>
      </c>
      <c r="AG1206">
        <v>0</v>
      </c>
      <c r="AH1206">
        <v>6</v>
      </c>
      <c r="AI1206">
        <v>0</v>
      </c>
      <c r="AJ1206">
        <v>20</v>
      </c>
      <c r="AK1206">
        <v>0</v>
      </c>
      <c r="AL1206">
        <v>12</v>
      </c>
      <c r="AM1206">
        <v>0</v>
      </c>
      <c r="AN1206">
        <v>5</v>
      </c>
      <c r="AO1206">
        <v>111</v>
      </c>
      <c r="AP1206">
        <v>0</v>
      </c>
      <c r="AQ1206">
        <v>0</v>
      </c>
      <c r="AR1206">
        <v>0</v>
      </c>
      <c r="AS1206">
        <v>0</v>
      </c>
      <c r="AT1206">
        <v>39</v>
      </c>
      <c r="AU1206">
        <v>0</v>
      </c>
      <c r="AV1206">
        <v>48</v>
      </c>
      <c r="AW1206">
        <v>6</v>
      </c>
      <c r="AX1206">
        <v>0</v>
      </c>
      <c r="AY1206">
        <v>41</v>
      </c>
      <c r="AZ1206">
        <v>214</v>
      </c>
      <c r="BA1206">
        <v>135</v>
      </c>
      <c r="BB1206">
        <v>78</v>
      </c>
      <c r="BC1206">
        <v>16</v>
      </c>
      <c r="BD1206">
        <v>30</v>
      </c>
      <c r="BE1206">
        <v>0</v>
      </c>
      <c r="BF1206">
        <v>208</v>
      </c>
      <c r="BG1206">
        <v>72</v>
      </c>
      <c r="BH1206">
        <v>5</v>
      </c>
      <c r="BI1206">
        <v>12</v>
      </c>
      <c r="BJ1206">
        <v>5</v>
      </c>
      <c r="BK1206">
        <v>5</v>
      </c>
      <c r="BL1206">
        <v>70</v>
      </c>
      <c r="BM1206">
        <v>211</v>
      </c>
      <c r="BN1206">
        <v>62</v>
      </c>
      <c r="BO1206">
        <v>2</v>
      </c>
      <c r="BP1206">
        <v>14</v>
      </c>
      <c r="BQ1206">
        <v>38</v>
      </c>
      <c r="BR1206">
        <v>0</v>
      </c>
      <c r="BS1206">
        <v>29</v>
      </c>
      <c r="BT1206">
        <v>24</v>
      </c>
      <c r="BU1206">
        <v>0</v>
      </c>
      <c r="BV1206">
        <v>0</v>
      </c>
      <c r="BW1206">
        <v>0</v>
      </c>
      <c r="BX1206">
        <v>0</v>
      </c>
      <c r="BY1206">
        <v>1550</v>
      </c>
    </row>
    <row r="1207" spans="1:77" hidden="1" x14ac:dyDescent="0.25">
      <c r="A1207" t="str">
        <f t="shared" si="36"/>
        <v>201451 Kereskedelmi és vendéglátó-ipari foglalkozásokI9 Egyetem</v>
      </c>
      <c r="B1207" t="str">
        <f t="shared" si="37"/>
        <v>201451 Kereskedelmi és vendéglátó-ipari foglalkozásokI9 Egyetem</v>
      </c>
      <c r="C1207">
        <v>6031</v>
      </c>
      <c r="D1207" t="s">
        <v>168</v>
      </c>
      <c r="E1207" t="s">
        <v>169</v>
      </c>
      <c r="F1207" s="4" t="s">
        <v>172</v>
      </c>
      <c r="G1207">
        <v>0</v>
      </c>
      <c r="H1207" t="s">
        <v>165</v>
      </c>
      <c r="I1207">
        <v>637</v>
      </c>
      <c r="J1207">
        <v>26</v>
      </c>
      <c r="K1207" t="s">
        <v>94</v>
      </c>
      <c r="L1207" t="s">
        <v>132</v>
      </c>
      <c r="M1207">
        <v>0</v>
      </c>
      <c r="N1207">
        <v>0</v>
      </c>
      <c r="O1207">
        <v>0</v>
      </c>
      <c r="P1207">
        <v>0</v>
      </c>
      <c r="Q1207">
        <v>27</v>
      </c>
      <c r="R1207">
        <v>0</v>
      </c>
      <c r="S1207">
        <v>0</v>
      </c>
      <c r="T1207">
        <v>6</v>
      </c>
      <c r="U1207">
        <v>0</v>
      </c>
      <c r="V1207">
        <v>16</v>
      </c>
      <c r="W1207">
        <v>60</v>
      </c>
      <c r="X1207">
        <v>17</v>
      </c>
      <c r="Y1207">
        <v>0</v>
      </c>
      <c r="Z1207">
        <v>0</v>
      </c>
      <c r="AA1207">
        <v>17</v>
      </c>
      <c r="AB1207">
        <v>0</v>
      </c>
      <c r="AC1207">
        <v>21</v>
      </c>
      <c r="AD1207">
        <v>0</v>
      </c>
      <c r="AE1207">
        <v>0</v>
      </c>
      <c r="AF1207">
        <v>1</v>
      </c>
      <c r="AG1207">
        <v>0</v>
      </c>
      <c r="AH1207">
        <v>0</v>
      </c>
      <c r="AI1207">
        <v>0</v>
      </c>
      <c r="AJ1207">
        <v>23</v>
      </c>
      <c r="AK1207">
        <v>0</v>
      </c>
      <c r="AL1207">
        <v>0</v>
      </c>
      <c r="AM1207">
        <v>12</v>
      </c>
      <c r="AN1207">
        <v>23</v>
      </c>
      <c r="AO1207">
        <v>573</v>
      </c>
      <c r="AP1207">
        <v>427</v>
      </c>
      <c r="AQ1207">
        <v>12</v>
      </c>
      <c r="AR1207">
        <v>1</v>
      </c>
      <c r="AS1207">
        <v>0</v>
      </c>
      <c r="AT1207">
        <v>6</v>
      </c>
      <c r="AU1207">
        <v>0</v>
      </c>
      <c r="AV1207">
        <v>169</v>
      </c>
      <c r="AW1207">
        <v>6</v>
      </c>
      <c r="AX1207">
        <v>15</v>
      </c>
      <c r="AY1207">
        <v>21</v>
      </c>
      <c r="AZ1207">
        <v>14</v>
      </c>
      <c r="BA1207">
        <v>15</v>
      </c>
      <c r="BB1207">
        <v>14</v>
      </c>
      <c r="BC1207">
        <v>0</v>
      </c>
      <c r="BD1207">
        <v>7</v>
      </c>
      <c r="BE1207">
        <v>0</v>
      </c>
      <c r="BF1207">
        <v>1</v>
      </c>
      <c r="BG1207">
        <v>0</v>
      </c>
      <c r="BH1207">
        <v>2</v>
      </c>
      <c r="BI1207">
        <v>0</v>
      </c>
      <c r="BJ1207">
        <v>6</v>
      </c>
      <c r="BK1207">
        <v>13</v>
      </c>
      <c r="BL1207">
        <v>15</v>
      </c>
      <c r="BM1207">
        <v>0</v>
      </c>
      <c r="BN1207">
        <v>13</v>
      </c>
      <c r="BO1207">
        <v>3</v>
      </c>
      <c r="BP1207">
        <v>4</v>
      </c>
      <c r="BQ1207">
        <v>4</v>
      </c>
      <c r="BR1207">
        <v>1</v>
      </c>
      <c r="BS1207">
        <v>87</v>
      </c>
      <c r="BT1207">
        <v>0</v>
      </c>
      <c r="BU1207">
        <v>1</v>
      </c>
      <c r="BV1207">
        <v>0</v>
      </c>
      <c r="BW1207">
        <v>0</v>
      </c>
      <c r="BX1207">
        <v>0</v>
      </c>
      <c r="BY1207">
        <v>1653</v>
      </c>
    </row>
    <row r="1208" spans="1:77" hidden="1" x14ac:dyDescent="0.25">
      <c r="A1208" t="str">
        <f t="shared" si="36"/>
        <v>201452 Szolgáltatási foglalkozásokI9 Egyetem</v>
      </c>
      <c r="B1208" t="str">
        <f t="shared" si="37"/>
        <v>201452 Szolgáltatási foglalkozásokI9 Egyetem</v>
      </c>
      <c r="C1208">
        <v>6032</v>
      </c>
      <c r="D1208" t="s">
        <v>168</v>
      </c>
      <c r="E1208" t="s">
        <v>169</v>
      </c>
      <c r="F1208" s="4" t="s">
        <v>172</v>
      </c>
      <c r="G1208">
        <v>0</v>
      </c>
      <c r="H1208" t="s">
        <v>165</v>
      </c>
      <c r="I1208">
        <v>638</v>
      </c>
      <c r="J1208">
        <v>27</v>
      </c>
      <c r="K1208" t="s">
        <v>95</v>
      </c>
      <c r="L1208" t="s">
        <v>133</v>
      </c>
      <c r="M1208">
        <v>52</v>
      </c>
      <c r="N1208">
        <v>0</v>
      </c>
      <c r="O1208">
        <v>0</v>
      </c>
      <c r="P1208">
        <v>0</v>
      </c>
      <c r="Q1208">
        <v>0</v>
      </c>
      <c r="R1208">
        <v>0</v>
      </c>
      <c r="S1208">
        <v>0</v>
      </c>
      <c r="T1208">
        <v>0</v>
      </c>
      <c r="U1208">
        <v>0</v>
      </c>
      <c r="V1208">
        <v>26</v>
      </c>
      <c r="W1208">
        <v>0</v>
      </c>
      <c r="X1208">
        <v>17</v>
      </c>
      <c r="Y1208">
        <v>0</v>
      </c>
      <c r="Z1208">
        <v>0</v>
      </c>
      <c r="AA1208">
        <v>0</v>
      </c>
      <c r="AB1208">
        <v>0</v>
      </c>
      <c r="AC1208">
        <v>0</v>
      </c>
      <c r="AD1208">
        <v>0</v>
      </c>
      <c r="AE1208">
        <v>0</v>
      </c>
      <c r="AF1208">
        <v>0</v>
      </c>
      <c r="AG1208">
        <v>0</v>
      </c>
      <c r="AH1208">
        <v>0</v>
      </c>
      <c r="AI1208">
        <v>0</v>
      </c>
      <c r="AJ1208">
        <v>0</v>
      </c>
      <c r="AK1208">
        <v>0</v>
      </c>
      <c r="AL1208">
        <v>22</v>
      </c>
      <c r="AM1208">
        <v>18</v>
      </c>
      <c r="AN1208">
        <v>18</v>
      </c>
      <c r="AO1208">
        <v>58</v>
      </c>
      <c r="AP1208">
        <v>12</v>
      </c>
      <c r="AQ1208">
        <v>16</v>
      </c>
      <c r="AR1208">
        <v>0</v>
      </c>
      <c r="AS1208">
        <v>23</v>
      </c>
      <c r="AT1208">
        <v>53</v>
      </c>
      <c r="AU1208">
        <v>0</v>
      </c>
      <c r="AV1208">
        <v>1</v>
      </c>
      <c r="AW1208">
        <v>0</v>
      </c>
      <c r="AX1208">
        <v>0</v>
      </c>
      <c r="AY1208">
        <v>0</v>
      </c>
      <c r="AZ1208">
        <v>0</v>
      </c>
      <c r="BA1208">
        <v>11</v>
      </c>
      <c r="BB1208">
        <v>0</v>
      </c>
      <c r="BC1208">
        <v>0</v>
      </c>
      <c r="BD1208">
        <v>8</v>
      </c>
      <c r="BE1208">
        <v>0</v>
      </c>
      <c r="BF1208">
        <v>0</v>
      </c>
      <c r="BG1208">
        <v>0</v>
      </c>
      <c r="BH1208">
        <v>0</v>
      </c>
      <c r="BI1208">
        <v>0</v>
      </c>
      <c r="BJ1208">
        <v>0</v>
      </c>
      <c r="BK1208">
        <v>0</v>
      </c>
      <c r="BL1208">
        <v>12</v>
      </c>
      <c r="BM1208">
        <v>0</v>
      </c>
      <c r="BN1208">
        <v>53</v>
      </c>
      <c r="BO1208">
        <v>305</v>
      </c>
      <c r="BP1208">
        <v>37</v>
      </c>
      <c r="BQ1208">
        <v>133</v>
      </c>
      <c r="BR1208">
        <v>57</v>
      </c>
      <c r="BS1208">
        <v>38</v>
      </c>
      <c r="BT1208">
        <v>12</v>
      </c>
      <c r="BU1208">
        <v>49</v>
      </c>
      <c r="BV1208">
        <v>0</v>
      </c>
      <c r="BW1208">
        <v>91</v>
      </c>
      <c r="BX1208">
        <v>0</v>
      </c>
      <c r="BY1208">
        <v>1122</v>
      </c>
    </row>
    <row r="1209" spans="1:77" hidden="1" x14ac:dyDescent="0.25">
      <c r="A1209" t="str">
        <f t="shared" si="36"/>
        <v>201461 Mezőgazdasági foglalkozásokI9 Egyetem</v>
      </c>
      <c r="B1209" t="str">
        <f t="shared" si="37"/>
        <v>201461 Mezőgazdasági foglalkozásokI9 Egyetem</v>
      </c>
      <c r="C1209">
        <v>6033</v>
      </c>
      <c r="D1209" t="s">
        <v>168</v>
      </c>
      <c r="E1209" t="s">
        <v>169</v>
      </c>
      <c r="F1209" s="4" t="s">
        <v>172</v>
      </c>
      <c r="G1209">
        <v>0</v>
      </c>
      <c r="H1209" t="s">
        <v>165</v>
      </c>
      <c r="I1209">
        <v>639</v>
      </c>
      <c r="J1209">
        <v>28</v>
      </c>
      <c r="K1209" t="s">
        <v>96</v>
      </c>
      <c r="L1209" t="s">
        <v>97</v>
      </c>
      <c r="M1209">
        <v>66</v>
      </c>
      <c r="N1209">
        <v>0</v>
      </c>
      <c r="O1209">
        <v>0</v>
      </c>
      <c r="P1209">
        <v>0</v>
      </c>
      <c r="Q1209">
        <v>0</v>
      </c>
      <c r="R1209">
        <v>0</v>
      </c>
      <c r="S1209">
        <v>0</v>
      </c>
      <c r="T1209">
        <v>0</v>
      </c>
      <c r="U1209">
        <v>0</v>
      </c>
      <c r="V1209">
        <v>34</v>
      </c>
      <c r="W1209">
        <v>0</v>
      </c>
      <c r="X1209">
        <v>0</v>
      </c>
      <c r="Y1209">
        <v>0</v>
      </c>
      <c r="Z1209">
        <v>0</v>
      </c>
      <c r="AA1209">
        <v>0</v>
      </c>
      <c r="AB1209">
        <v>0</v>
      </c>
      <c r="AC1209">
        <v>0</v>
      </c>
      <c r="AD1209">
        <v>0</v>
      </c>
      <c r="AE1209">
        <v>0</v>
      </c>
      <c r="AF1209">
        <v>0</v>
      </c>
      <c r="AG1209">
        <v>0</v>
      </c>
      <c r="AH1209">
        <v>0</v>
      </c>
      <c r="AI1209">
        <v>0</v>
      </c>
      <c r="AJ1209">
        <v>1</v>
      </c>
      <c r="AK1209">
        <v>0</v>
      </c>
      <c r="AL1209">
        <v>0</v>
      </c>
      <c r="AM1209">
        <v>0</v>
      </c>
      <c r="AN1209">
        <v>0</v>
      </c>
      <c r="AO1209">
        <v>0</v>
      </c>
      <c r="AP1209">
        <v>0</v>
      </c>
      <c r="AQ1209">
        <v>33</v>
      </c>
      <c r="AR1209">
        <v>0</v>
      </c>
      <c r="AS1209">
        <v>0</v>
      </c>
      <c r="AT1209">
        <v>6</v>
      </c>
      <c r="AU1209">
        <v>0</v>
      </c>
      <c r="AV1209">
        <v>0</v>
      </c>
      <c r="AW1209">
        <v>0</v>
      </c>
      <c r="AX1209">
        <v>14</v>
      </c>
      <c r="AY1209">
        <v>0</v>
      </c>
      <c r="AZ1209">
        <v>0</v>
      </c>
      <c r="BA1209">
        <v>7</v>
      </c>
      <c r="BB1209">
        <v>11</v>
      </c>
      <c r="BC1209">
        <v>0</v>
      </c>
      <c r="BD1209">
        <v>0</v>
      </c>
      <c r="BE1209">
        <v>0</v>
      </c>
      <c r="BF1209">
        <v>1</v>
      </c>
      <c r="BG1209">
        <v>0</v>
      </c>
      <c r="BH1209">
        <v>1</v>
      </c>
      <c r="BI1209">
        <v>0</v>
      </c>
      <c r="BJ1209">
        <v>0</v>
      </c>
      <c r="BK1209">
        <v>0</v>
      </c>
      <c r="BL1209">
        <v>0</v>
      </c>
      <c r="BM1209">
        <v>0</v>
      </c>
      <c r="BN1209">
        <v>19</v>
      </c>
      <c r="BO1209">
        <v>39</v>
      </c>
      <c r="BP1209">
        <v>10</v>
      </c>
      <c r="BQ1209">
        <v>1</v>
      </c>
      <c r="BR1209">
        <v>0</v>
      </c>
      <c r="BS1209">
        <v>8</v>
      </c>
      <c r="BT1209">
        <v>0</v>
      </c>
      <c r="BU1209">
        <v>0</v>
      </c>
      <c r="BV1209">
        <v>0</v>
      </c>
      <c r="BW1209">
        <v>0</v>
      </c>
      <c r="BX1209">
        <v>0</v>
      </c>
      <c r="BY1209">
        <v>251</v>
      </c>
    </row>
    <row r="1210" spans="1:77" hidden="1" x14ac:dyDescent="0.25">
      <c r="A1210" t="str">
        <f t="shared" si="36"/>
        <v>201462 Erdőgazdálkodási, vadgazdálkodási és halászati foglalkozásokI9 Egyetem</v>
      </c>
      <c r="B1210" t="str">
        <f t="shared" si="37"/>
        <v>201462 Erdőgazdálkodási, vadgazdálkodási és halászati foglalkozásokI9 Egyetem</v>
      </c>
      <c r="C1210">
        <v>6034</v>
      </c>
      <c r="D1210" t="s">
        <v>168</v>
      </c>
      <c r="E1210" t="s">
        <v>169</v>
      </c>
      <c r="F1210" s="4" t="s">
        <v>172</v>
      </c>
      <c r="G1210">
        <v>0</v>
      </c>
      <c r="H1210" t="s">
        <v>165</v>
      </c>
      <c r="I1210">
        <v>640</v>
      </c>
      <c r="J1210">
        <v>29</v>
      </c>
      <c r="K1210" t="s">
        <v>98</v>
      </c>
      <c r="L1210" t="s">
        <v>134</v>
      </c>
      <c r="M1210">
        <v>0</v>
      </c>
      <c r="N1210">
        <v>0</v>
      </c>
      <c r="O1210">
        <v>6</v>
      </c>
      <c r="P1210">
        <v>0</v>
      </c>
      <c r="Q1210">
        <v>0</v>
      </c>
      <c r="R1210">
        <v>0</v>
      </c>
      <c r="S1210">
        <v>0</v>
      </c>
      <c r="T1210">
        <v>0</v>
      </c>
      <c r="U1210">
        <v>0</v>
      </c>
      <c r="V1210">
        <v>0</v>
      </c>
      <c r="W1210">
        <v>0</v>
      </c>
      <c r="X1210">
        <v>0</v>
      </c>
      <c r="Y1210">
        <v>0</v>
      </c>
      <c r="Z1210">
        <v>0</v>
      </c>
      <c r="AA1210">
        <v>0</v>
      </c>
      <c r="AB1210">
        <v>0</v>
      </c>
      <c r="AC1210">
        <v>0</v>
      </c>
      <c r="AD1210">
        <v>0</v>
      </c>
      <c r="AE1210">
        <v>0</v>
      </c>
      <c r="AF1210">
        <v>0</v>
      </c>
      <c r="AG1210">
        <v>0</v>
      </c>
      <c r="AH1210">
        <v>0</v>
      </c>
      <c r="AI1210">
        <v>0</v>
      </c>
      <c r="AJ1210">
        <v>0</v>
      </c>
      <c r="AK1210">
        <v>0</v>
      </c>
      <c r="AL1210">
        <v>0</v>
      </c>
      <c r="AM1210">
        <v>0</v>
      </c>
      <c r="AN1210">
        <v>0</v>
      </c>
      <c r="AO1210">
        <v>0</v>
      </c>
      <c r="AP1210">
        <v>0</v>
      </c>
      <c r="AQ1210">
        <v>0</v>
      </c>
      <c r="AR1210">
        <v>0</v>
      </c>
      <c r="AS1210">
        <v>0</v>
      </c>
      <c r="AT1210">
        <v>0</v>
      </c>
      <c r="AU1210">
        <v>0</v>
      </c>
      <c r="AV1210">
        <v>0</v>
      </c>
      <c r="AW1210">
        <v>0</v>
      </c>
      <c r="AX1210">
        <v>0</v>
      </c>
      <c r="AY1210">
        <v>0</v>
      </c>
      <c r="AZ1210">
        <v>0</v>
      </c>
      <c r="BA1210">
        <v>0</v>
      </c>
      <c r="BB1210">
        <v>0</v>
      </c>
      <c r="BC1210">
        <v>0</v>
      </c>
      <c r="BD1210">
        <v>0</v>
      </c>
      <c r="BE1210">
        <v>0</v>
      </c>
      <c r="BF1210">
        <v>0</v>
      </c>
      <c r="BG1210">
        <v>0</v>
      </c>
      <c r="BH1210">
        <v>0</v>
      </c>
      <c r="BI1210">
        <v>0</v>
      </c>
      <c r="BJ1210">
        <v>0</v>
      </c>
      <c r="BK1210">
        <v>0</v>
      </c>
      <c r="BL1210">
        <v>0</v>
      </c>
      <c r="BM1210">
        <v>0</v>
      </c>
      <c r="BN1210">
        <v>0</v>
      </c>
      <c r="BO1210">
        <v>6</v>
      </c>
      <c r="BP1210">
        <v>0</v>
      </c>
      <c r="BQ1210">
        <v>0</v>
      </c>
      <c r="BR1210">
        <v>0</v>
      </c>
      <c r="BS1210">
        <v>0</v>
      </c>
      <c r="BT1210">
        <v>0</v>
      </c>
      <c r="BU1210">
        <v>0</v>
      </c>
      <c r="BV1210">
        <v>0</v>
      </c>
      <c r="BW1210">
        <v>0</v>
      </c>
      <c r="BX1210">
        <v>0</v>
      </c>
      <c r="BY1210">
        <v>12</v>
      </c>
    </row>
    <row r="1211" spans="1:77" hidden="1" x14ac:dyDescent="0.25">
      <c r="A1211" t="str">
        <f t="shared" si="36"/>
        <v>201471 Élelmiszer-ipari foglalkozásokI9 Egyetem</v>
      </c>
      <c r="B1211" t="str">
        <f t="shared" si="37"/>
        <v>201471 Élelmiszer-ipari foglalkozásokI9 Egyetem</v>
      </c>
      <c r="C1211">
        <v>6035</v>
      </c>
      <c r="D1211" t="s">
        <v>168</v>
      </c>
      <c r="E1211" t="s">
        <v>169</v>
      </c>
      <c r="F1211" s="4" t="s">
        <v>172</v>
      </c>
      <c r="G1211">
        <v>0</v>
      </c>
      <c r="H1211" t="s">
        <v>165</v>
      </c>
      <c r="I1211">
        <v>641</v>
      </c>
      <c r="J1211">
        <v>30</v>
      </c>
      <c r="K1211" t="s">
        <v>99</v>
      </c>
      <c r="L1211" t="s">
        <v>135</v>
      </c>
      <c r="M1211">
        <v>0</v>
      </c>
      <c r="N1211">
        <v>0</v>
      </c>
      <c r="O1211">
        <v>0</v>
      </c>
      <c r="P1211">
        <v>0</v>
      </c>
      <c r="Q1211">
        <v>25</v>
      </c>
      <c r="R1211">
        <v>0</v>
      </c>
      <c r="S1211">
        <v>0</v>
      </c>
      <c r="T1211">
        <v>0</v>
      </c>
      <c r="U1211">
        <v>0</v>
      </c>
      <c r="V1211">
        <v>0</v>
      </c>
      <c r="W1211">
        <v>0</v>
      </c>
      <c r="X1211">
        <v>0</v>
      </c>
      <c r="Y1211">
        <v>0</v>
      </c>
      <c r="Z1211">
        <v>0</v>
      </c>
      <c r="AA1211">
        <v>0</v>
      </c>
      <c r="AB1211">
        <v>0</v>
      </c>
      <c r="AC1211">
        <v>0</v>
      </c>
      <c r="AD1211">
        <v>0</v>
      </c>
      <c r="AE1211">
        <v>0</v>
      </c>
      <c r="AF1211">
        <v>0</v>
      </c>
      <c r="AG1211">
        <v>0</v>
      </c>
      <c r="AH1211">
        <v>0</v>
      </c>
      <c r="AI1211">
        <v>0</v>
      </c>
      <c r="AJ1211">
        <v>0</v>
      </c>
      <c r="AK1211">
        <v>0</v>
      </c>
      <c r="AL1211">
        <v>0</v>
      </c>
      <c r="AM1211">
        <v>0</v>
      </c>
      <c r="AN1211">
        <v>0</v>
      </c>
      <c r="AO1211">
        <v>0</v>
      </c>
      <c r="AP1211">
        <v>0</v>
      </c>
      <c r="AQ1211">
        <v>0</v>
      </c>
      <c r="AR1211">
        <v>0</v>
      </c>
      <c r="AS1211">
        <v>0</v>
      </c>
      <c r="AT1211">
        <v>0</v>
      </c>
      <c r="AU1211">
        <v>0</v>
      </c>
      <c r="AV1211">
        <v>0</v>
      </c>
      <c r="AW1211">
        <v>0</v>
      </c>
      <c r="AX1211">
        <v>0</v>
      </c>
      <c r="AY1211">
        <v>0</v>
      </c>
      <c r="AZ1211">
        <v>0</v>
      </c>
      <c r="BA1211">
        <v>0</v>
      </c>
      <c r="BB1211">
        <v>0</v>
      </c>
      <c r="BC1211">
        <v>0</v>
      </c>
      <c r="BD1211">
        <v>0</v>
      </c>
      <c r="BE1211">
        <v>0</v>
      </c>
      <c r="BF1211">
        <v>0</v>
      </c>
      <c r="BG1211">
        <v>0</v>
      </c>
      <c r="BH1211">
        <v>0</v>
      </c>
      <c r="BI1211">
        <v>0</v>
      </c>
      <c r="BJ1211">
        <v>0</v>
      </c>
      <c r="BK1211">
        <v>0</v>
      </c>
      <c r="BL1211">
        <v>0</v>
      </c>
      <c r="BM1211">
        <v>0</v>
      </c>
      <c r="BN1211">
        <v>0</v>
      </c>
      <c r="BO1211">
        <v>0</v>
      </c>
      <c r="BP1211">
        <v>0</v>
      </c>
      <c r="BQ1211">
        <v>3</v>
      </c>
      <c r="BR1211">
        <v>0</v>
      </c>
      <c r="BS1211">
        <v>0</v>
      </c>
      <c r="BT1211">
        <v>0</v>
      </c>
      <c r="BU1211">
        <v>0</v>
      </c>
      <c r="BV1211">
        <v>0</v>
      </c>
      <c r="BW1211">
        <v>0</v>
      </c>
      <c r="BX1211">
        <v>0</v>
      </c>
      <c r="BY1211">
        <v>28</v>
      </c>
    </row>
    <row r="1212" spans="1:77" hidden="1" x14ac:dyDescent="0.25">
      <c r="A1212" t="str">
        <f t="shared" si="36"/>
        <v>201472 Könnyűipari foglalkozásokI9 Egyetem</v>
      </c>
      <c r="B1212" t="str">
        <f t="shared" si="37"/>
        <v>201472 Könnyűipari foglalkozásokI9 Egyetem</v>
      </c>
      <c r="C1212">
        <v>6036</v>
      </c>
      <c r="D1212" t="s">
        <v>168</v>
      </c>
      <c r="E1212" t="s">
        <v>169</v>
      </c>
      <c r="F1212" s="4" t="s">
        <v>172</v>
      </c>
      <c r="G1212">
        <v>0</v>
      </c>
      <c r="H1212" t="s">
        <v>165</v>
      </c>
      <c r="I1212">
        <v>642</v>
      </c>
      <c r="J1212">
        <v>31</v>
      </c>
      <c r="K1212" t="s">
        <v>100</v>
      </c>
      <c r="L1212" t="s">
        <v>136</v>
      </c>
      <c r="M1212">
        <v>0</v>
      </c>
      <c r="N1212">
        <v>0</v>
      </c>
      <c r="O1212">
        <v>0</v>
      </c>
      <c r="P1212">
        <v>0</v>
      </c>
      <c r="Q1212">
        <v>0</v>
      </c>
      <c r="R1212">
        <v>78</v>
      </c>
      <c r="S1212">
        <v>0</v>
      </c>
      <c r="T1212">
        <v>0</v>
      </c>
      <c r="U1212">
        <v>7</v>
      </c>
      <c r="V1212">
        <v>0</v>
      </c>
      <c r="W1212">
        <v>0</v>
      </c>
      <c r="X1212">
        <v>0</v>
      </c>
      <c r="Y1212">
        <v>0</v>
      </c>
      <c r="Z1212">
        <v>0</v>
      </c>
      <c r="AA1212">
        <v>0</v>
      </c>
      <c r="AB1212">
        <v>0</v>
      </c>
      <c r="AC1212">
        <v>0</v>
      </c>
      <c r="AD1212">
        <v>0</v>
      </c>
      <c r="AE1212">
        <v>0</v>
      </c>
      <c r="AF1212">
        <v>0</v>
      </c>
      <c r="AG1212">
        <v>0</v>
      </c>
      <c r="AH1212">
        <v>85</v>
      </c>
      <c r="AI1212">
        <v>0</v>
      </c>
      <c r="AJ1212">
        <v>0</v>
      </c>
      <c r="AK1212">
        <v>0</v>
      </c>
      <c r="AL1212">
        <v>0</v>
      </c>
      <c r="AM1212">
        <v>0</v>
      </c>
      <c r="AN1212">
        <v>0</v>
      </c>
      <c r="AO1212">
        <v>0</v>
      </c>
      <c r="AP1212">
        <v>0</v>
      </c>
      <c r="AQ1212">
        <v>0</v>
      </c>
      <c r="AR1212">
        <v>0</v>
      </c>
      <c r="AS1212">
        <v>0</v>
      </c>
      <c r="AT1212">
        <v>0</v>
      </c>
      <c r="AU1212">
        <v>0</v>
      </c>
      <c r="AV1212">
        <v>0</v>
      </c>
      <c r="AW1212">
        <v>0</v>
      </c>
      <c r="AX1212">
        <v>0</v>
      </c>
      <c r="AY1212">
        <v>0</v>
      </c>
      <c r="AZ1212">
        <v>0</v>
      </c>
      <c r="BA1212">
        <v>0</v>
      </c>
      <c r="BB1212">
        <v>0</v>
      </c>
      <c r="BC1212">
        <v>0</v>
      </c>
      <c r="BD1212">
        <v>0</v>
      </c>
      <c r="BE1212">
        <v>0</v>
      </c>
      <c r="BF1212">
        <v>0</v>
      </c>
      <c r="BG1212">
        <v>0</v>
      </c>
      <c r="BH1212">
        <v>0</v>
      </c>
      <c r="BI1212">
        <v>0</v>
      </c>
      <c r="BJ1212">
        <v>0</v>
      </c>
      <c r="BK1212">
        <v>0</v>
      </c>
      <c r="BL1212">
        <v>0</v>
      </c>
      <c r="BM1212">
        <v>0</v>
      </c>
      <c r="BN1212">
        <v>0</v>
      </c>
      <c r="BO1212">
        <v>7</v>
      </c>
      <c r="BP1212">
        <v>8</v>
      </c>
      <c r="BQ1212">
        <v>5</v>
      </c>
      <c r="BR1212">
        <v>0</v>
      </c>
      <c r="BS1212">
        <v>1</v>
      </c>
      <c r="BT1212">
        <v>0</v>
      </c>
      <c r="BU1212">
        <v>0</v>
      </c>
      <c r="BV1212">
        <v>0</v>
      </c>
      <c r="BW1212">
        <v>0</v>
      </c>
      <c r="BX1212">
        <v>0</v>
      </c>
      <c r="BY1212">
        <v>191</v>
      </c>
    </row>
    <row r="1213" spans="1:77" hidden="1" x14ac:dyDescent="0.25">
      <c r="A1213" t="str">
        <f t="shared" si="36"/>
        <v>201473 Fém- és villamosipari foglalkozásokI9 Egyetem</v>
      </c>
      <c r="B1213" t="str">
        <f t="shared" si="37"/>
        <v>201473 Fém- és villamosipari foglalkozásokI9 Egyetem</v>
      </c>
      <c r="C1213">
        <v>6037</v>
      </c>
      <c r="D1213" t="s">
        <v>168</v>
      </c>
      <c r="E1213" t="s">
        <v>169</v>
      </c>
      <c r="F1213" s="4" t="s">
        <v>172</v>
      </c>
      <c r="G1213">
        <v>0</v>
      </c>
      <c r="H1213" t="s">
        <v>165</v>
      </c>
      <c r="I1213">
        <v>643</v>
      </c>
      <c r="J1213">
        <v>32</v>
      </c>
      <c r="K1213" t="s">
        <v>101</v>
      </c>
      <c r="L1213" t="s">
        <v>137</v>
      </c>
      <c r="M1213">
        <v>0</v>
      </c>
      <c r="N1213">
        <v>0</v>
      </c>
      <c r="O1213">
        <v>0</v>
      </c>
      <c r="P1213">
        <v>0</v>
      </c>
      <c r="Q1213">
        <v>6</v>
      </c>
      <c r="R1213">
        <v>0</v>
      </c>
      <c r="S1213">
        <v>0</v>
      </c>
      <c r="T1213">
        <v>0</v>
      </c>
      <c r="U1213">
        <v>0</v>
      </c>
      <c r="V1213">
        <v>0</v>
      </c>
      <c r="W1213">
        <v>13</v>
      </c>
      <c r="X1213">
        <v>0</v>
      </c>
      <c r="Y1213">
        <v>0</v>
      </c>
      <c r="Z1213">
        <v>0</v>
      </c>
      <c r="AA1213">
        <v>11</v>
      </c>
      <c r="AB1213">
        <v>17</v>
      </c>
      <c r="AC1213">
        <v>18</v>
      </c>
      <c r="AD1213">
        <v>31</v>
      </c>
      <c r="AE1213">
        <v>0</v>
      </c>
      <c r="AF1213">
        <v>35</v>
      </c>
      <c r="AG1213">
        <v>56</v>
      </c>
      <c r="AH1213">
        <v>17</v>
      </c>
      <c r="AI1213">
        <v>8</v>
      </c>
      <c r="AJ1213">
        <v>0</v>
      </c>
      <c r="AK1213">
        <v>0</v>
      </c>
      <c r="AL1213">
        <v>0</v>
      </c>
      <c r="AM1213">
        <v>0</v>
      </c>
      <c r="AN1213">
        <v>106</v>
      </c>
      <c r="AO1213">
        <v>49</v>
      </c>
      <c r="AP1213">
        <v>0</v>
      </c>
      <c r="AQ1213">
        <v>0</v>
      </c>
      <c r="AR1213">
        <v>0</v>
      </c>
      <c r="AS1213">
        <v>0</v>
      </c>
      <c r="AT1213">
        <v>0</v>
      </c>
      <c r="AU1213">
        <v>0</v>
      </c>
      <c r="AV1213">
        <v>0</v>
      </c>
      <c r="AW1213">
        <v>0</v>
      </c>
      <c r="AX1213">
        <v>0</v>
      </c>
      <c r="AY1213">
        <v>38</v>
      </c>
      <c r="AZ1213">
        <v>4</v>
      </c>
      <c r="BA1213">
        <v>0</v>
      </c>
      <c r="BB1213">
        <v>0</v>
      </c>
      <c r="BC1213">
        <v>0</v>
      </c>
      <c r="BD1213">
        <v>0</v>
      </c>
      <c r="BE1213">
        <v>0</v>
      </c>
      <c r="BF1213">
        <v>18</v>
      </c>
      <c r="BG1213">
        <v>62</v>
      </c>
      <c r="BH1213">
        <v>7</v>
      </c>
      <c r="BI1213">
        <v>0</v>
      </c>
      <c r="BJ1213">
        <v>0</v>
      </c>
      <c r="BK1213">
        <v>0</v>
      </c>
      <c r="BL1213">
        <v>0</v>
      </c>
      <c r="BM1213">
        <v>0</v>
      </c>
      <c r="BN1213">
        <v>9</v>
      </c>
      <c r="BO1213">
        <v>7</v>
      </c>
      <c r="BP1213">
        <v>39</v>
      </c>
      <c r="BQ1213">
        <v>8</v>
      </c>
      <c r="BR1213">
        <v>0</v>
      </c>
      <c r="BS1213">
        <v>0</v>
      </c>
      <c r="BT1213">
        <v>0</v>
      </c>
      <c r="BU1213">
        <v>0</v>
      </c>
      <c r="BV1213">
        <v>6</v>
      </c>
      <c r="BW1213">
        <v>0</v>
      </c>
      <c r="BX1213">
        <v>0</v>
      </c>
      <c r="BY1213">
        <v>565</v>
      </c>
    </row>
    <row r="1214" spans="1:77" hidden="1" x14ac:dyDescent="0.25">
      <c r="A1214" t="str">
        <f t="shared" si="36"/>
        <v>201474 Kézműipari foglalkozásokI9 Egyetem</v>
      </c>
      <c r="B1214" t="str">
        <f t="shared" si="37"/>
        <v>201474 Kézműipari foglalkozásokI9 Egyetem</v>
      </c>
      <c r="C1214">
        <v>6038</v>
      </c>
      <c r="D1214" t="s">
        <v>168</v>
      </c>
      <c r="E1214" t="s">
        <v>169</v>
      </c>
      <c r="F1214" s="4" t="s">
        <v>172</v>
      </c>
      <c r="G1214">
        <v>0</v>
      </c>
      <c r="H1214" t="s">
        <v>165</v>
      </c>
      <c r="I1214">
        <v>644</v>
      </c>
      <c r="J1214">
        <v>33</v>
      </c>
      <c r="K1214" t="s">
        <v>102</v>
      </c>
      <c r="L1214" t="s">
        <v>138</v>
      </c>
      <c r="M1214">
        <v>0</v>
      </c>
      <c r="N1214">
        <v>0</v>
      </c>
      <c r="O1214">
        <v>0</v>
      </c>
      <c r="P1214">
        <v>0</v>
      </c>
      <c r="Q1214">
        <v>0</v>
      </c>
      <c r="R1214">
        <v>0</v>
      </c>
      <c r="S1214">
        <v>0</v>
      </c>
      <c r="T1214">
        <v>0</v>
      </c>
      <c r="U1214">
        <v>0</v>
      </c>
      <c r="V1214">
        <v>0</v>
      </c>
      <c r="W1214">
        <v>0</v>
      </c>
      <c r="X1214">
        <v>0</v>
      </c>
      <c r="Y1214">
        <v>0</v>
      </c>
      <c r="Z1214">
        <v>0</v>
      </c>
      <c r="AA1214">
        <v>0</v>
      </c>
      <c r="AB1214">
        <v>5</v>
      </c>
      <c r="AC1214">
        <v>0</v>
      </c>
      <c r="AD1214">
        <v>0</v>
      </c>
      <c r="AE1214">
        <v>0</v>
      </c>
      <c r="AF1214">
        <v>0</v>
      </c>
      <c r="AG1214">
        <v>0</v>
      </c>
      <c r="AH1214">
        <v>0</v>
      </c>
      <c r="AI1214">
        <v>0</v>
      </c>
      <c r="AJ1214">
        <v>0</v>
      </c>
      <c r="AK1214">
        <v>0</v>
      </c>
      <c r="AL1214">
        <v>0</v>
      </c>
      <c r="AM1214">
        <v>0</v>
      </c>
      <c r="AN1214">
        <v>0</v>
      </c>
      <c r="AO1214">
        <v>0</v>
      </c>
      <c r="AP1214">
        <v>0</v>
      </c>
      <c r="AQ1214">
        <v>0</v>
      </c>
      <c r="AR1214">
        <v>0</v>
      </c>
      <c r="AS1214">
        <v>0</v>
      </c>
      <c r="AT1214">
        <v>0</v>
      </c>
      <c r="AU1214">
        <v>0</v>
      </c>
      <c r="AV1214">
        <v>0</v>
      </c>
      <c r="AW1214">
        <v>0</v>
      </c>
      <c r="AX1214">
        <v>0</v>
      </c>
      <c r="AY1214">
        <v>0</v>
      </c>
      <c r="AZ1214">
        <v>0</v>
      </c>
      <c r="BA1214">
        <v>0</v>
      </c>
      <c r="BB1214">
        <v>0</v>
      </c>
      <c r="BC1214">
        <v>0</v>
      </c>
      <c r="BD1214">
        <v>0</v>
      </c>
      <c r="BE1214">
        <v>0</v>
      </c>
      <c r="BF1214">
        <v>0</v>
      </c>
      <c r="BG1214">
        <v>0</v>
      </c>
      <c r="BH1214">
        <v>0</v>
      </c>
      <c r="BI1214">
        <v>55</v>
      </c>
      <c r="BJ1214">
        <v>0</v>
      </c>
      <c r="BK1214">
        <v>0</v>
      </c>
      <c r="BL1214">
        <v>0</v>
      </c>
      <c r="BM1214">
        <v>0</v>
      </c>
      <c r="BN1214">
        <v>0</v>
      </c>
      <c r="BO1214">
        <v>0</v>
      </c>
      <c r="BP1214">
        <v>0</v>
      </c>
      <c r="BQ1214">
        <v>1</v>
      </c>
      <c r="BR1214">
        <v>0</v>
      </c>
      <c r="BS1214">
        <v>0</v>
      </c>
      <c r="BT1214">
        <v>0</v>
      </c>
      <c r="BU1214">
        <v>0</v>
      </c>
      <c r="BV1214">
        <v>0</v>
      </c>
      <c r="BW1214">
        <v>26</v>
      </c>
      <c r="BX1214">
        <v>0</v>
      </c>
      <c r="BY1214">
        <v>87</v>
      </c>
    </row>
    <row r="1215" spans="1:77" hidden="1" x14ac:dyDescent="0.25">
      <c r="A1215" t="str">
        <f t="shared" si="36"/>
        <v>201475 Építőipari foglalkozásokI9 Egyetem</v>
      </c>
      <c r="B1215" t="str">
        <f t="shared" si="37"/>
        <v>201475 Építőipari foglalkozásokI9 Egyetem</v>
      </c>
      <c r="C1215">
        <v>6039</v>
      </c>
      <c r="D1215" t="s">
        <v>168</v>
      </c>
      <c r="E1215" t="s">
        <v>169</v>
      </c>
      <c r="F1215" s="4" t="s">
        <v>172</v>
      </c>
      <c r="G1215">
        <v>0</v>
      </c>
      <c r="H1215" t="s">
        <v>165</v>
      </c>
      <c r="I1215">
        <v>645</v>
      </c>
      <c r="J1215">
        <v>34</v>
      </c>
      <c r="K1215" t="s">
        <v>103</v>
      </c>
      <c r="L1215" t="s">
        <v>139</v>
      </c>
      <c r="M1215">
        <v>0</v>
      </c>
      <c r="N1215">
        <v>0</v>
      </c>
      <c r="O1215">
        <v>0</v>
      </c>
      <c r="P1215">
        <v>0</v>
      </c>
      <c r="Q1215">
        <v>0</v>
      </c>
      <c r="R1215">
        <v>0</v>
      </c>
      <c r="S1215">
        <v>0</v>
      </c>
      <c r="T1215">
        <v>0</v>
      </c>
      <c r="U1215">
        <v>0</v>
      </c>
      <c r="V1215">
        <v>0</v>
      </c>
      <c r="W1215">
        <v>0</v>
      </c>
      <c r="X1215">
        <v>0</v>
      </c>
      <c r="Y1215">
        <v>0</v>
      </c>
      <c r="Z1215">
        <v>0</v>
      </c>
      <c r="AA1215">
        <v>0</v>
      </c>
      <c r="AB1215">
        <v>0</v>
      </c>
      <c r="AC1215">
        <v>0</v>
      </c>
      <c r="AD1215">
        <v>0</v>
      </c>
      <c r="AE1215">
        <v>0</v>
      </c>
      <c r="AF1215">
        <v>0</v>
      </c>
      <c r="AG1215">
        <v>0</v>
      </c>
      <c r="AH1215">
        <v>0</v>
      </c>
      <c r="AI1215">
        <v>0</v>
      </c>
      <c r="AJ1215">
        <v>0</v>
      </c>
      <c r="AK1215">
        <v>0</v>
      </c>
      <c r="AL1215">
        <v>0</v>
      </c>
      <c r="AM1215">
        <v>196</v>
      </c>
      <c r="AN1215">
        <v>0</v>
      </c>
      <c r="AO1215">
        <v>0</v>
      </c>
      <c r="AP1215">
        <v>0</v>
      </c>
      <c r="AQ1215">
        <v>0</v>
      </c>
      <c r="AR1215">
        <v>0</v>
      </c>
      <c r="AS1215">
        <v>0</v>
      </c>
      <c r="AT1215">
        <v>0</v>
      </c>
      <c r="AU1215">
        <v>0</v>
      </c>
      <c r="AV1215">
        <v>0</v>
      </c>
      <c r="AW1215">
        <v>0</v>
      </c>
      <c r="AX1215">
        <v>0</v>
      </c>
      <c r="AY1215">
        <v>0</v>
      </c>
      <c r="AZ1215">
        <v>0</v>
      </c>
      <c r="BA1215">
        <v>0</v>
      </c>
      <c r="BB1215">
        <v>0</v>
      </c>
      <c r="BC1215">
        <v>0</v>
      </c>
      <c r="BD1215">
        <v>1</v>
      </c>
      <c r="BE1215">
        <v>0</v>
      </c>
      <c r="BF1215">
        <v>0</v>
      </c>
      <c r="BG1215">
        <v>0</v>
      </c>
      <c r="BH1215">
        <v>0</v>
      </c>
      <c r="BI1215">
        <v>0</v>
      </c>
      <c r="BJ1215">
        <v>0</v>
      </c>
      <c r="BK1215">
        <v>0</v>
      </c>
      <c r="BL1215">
        <v>0</v>
      </c>
      <c r="BM1215">
        <v>0</v>
      </c>
      <c r="BN1215">
        <v>0</v>
      </c>
      <c r="BO1215">
        <v>9</v>
      </c>
      <c r="BP1215">
        <v>39</v>
      </c>
      <c r="BQ1215">
        <v>14</v>
      </c>
      <c r="BR1215">
        <v>0</v>
      </c>
      <c r="BS1215">
        <v>0</v>
      </c>
      <c r="BT1215">
        <v>1</v>
      </c>
      <c r="BU1215">
        <v>0</v>
      </c>
      <c r="BV1215">
        <v>0</v>
      </c>
      <c r="BW1215">
        <v>12</v>
      </c>
      <c r="BX1215">
        <v>0</v>
      </c>
      <c r="BY1215">
        <v>272</v>
      </c>
    </row>
    <row r="1216" spans="1:77" hidden="1" x14ac:dyDescent="0.25">
      <c r="A1216" t="str">
        <f t="shared" si="36"/>
        <v>201479 Egyéb ipari és építőipari foglalkozásokI9 Egyetem</v>
      </c>
      <c r="B1216" t="str">
        <f t="shared" si="37"/>
        <v>201479 Egyéb ipari és építőipari foglalkozásokI9 Egyetem</v>
      </c>
      <c r="C1216">
        <v>6040</v>
      </c>
      <c r="D1216" t="s">
        <v>168</v>
      </c>
      <c r="E1216" t="s">
        <v>169</v>
      </c>
      <c r="F1216" s="4" t="s">
        <v>172</v>
      </c>
      <c r="G1216">
        <v>0</v>
      </c>
      <c r="H1216" t="s">
        <v>165</v>
      </c>
      <c r="I1216">
        <v>646</v>
      </c>
      <c r="J1216">
        <v>35</v>
      </c>
      <c r="K1216" t="s">
        <v>140</v>
      </c>
      <c r="L1216" t="s">
        <v>141</v>
      </c>
      <c r="M1216">
        <v>0</v>
      </c>
      <c r="N1216">
        <v>0</v>
      </c>
      <c r="O1216">
        <v>0</v>
      </c>
      <c r="P1216">
        <v>0</v>
      </c>
      <c r="Q1216">
        <v>0</v>
      </c>
      <c r="R1216">
        <v>0</v>
      </c>
      <c r="S1216">
        <v>0</v>
      </c>
      <c r="T1216">
        <v>0</v>
      </c>
      <c r="U1216">
        <v>0</v>
      </c>
      <c r="V1216">
        <v>0</v>
      </c>
      <c r="W1216">
        <v>0</v>
      </c>
      <c r="X1216">
        <v>16</v>
      </c>
      <c r="Y1216">
        <v>0</v>
      </c>
      <c r="Z1216">
        <v>16</v>
      </c>
      <c r="AA1216">
        <v>0</v>
      </c>
      <c r="AB1216">
        <v>0</v>
      </c>
      <c r="AC1216">
        <v>0</v>
      </c>
      <c r="AD1216">
        <v>0</v>
      </c>
      <c r="AE1216">
        <v>0</v>
      </c>
      <c r="AF1216">
        <v>0</v>
      </c>
      <c r="AG1216">
        <v>0</v>
      </c>
      <c r="AH1216">
        <v>0</v>
      </c>
      <c r="AI1216">
        <v>0</v>
      </c>
      <c r="AJ1216">
        <v>0</v>
      </c>
      <c r="AK1216">
        <v>0</v>
      </c>
      <c r="AL1216">
        <v>0</v>
      </c>
      <c r="AM1216">
        <v>13</v>
      </c>
      <c r="AN1216">
        <v>0</v>
      </c>
      <c r="AO1216">
        <v>46</v>
      </c>
      <c r="AP1216">
        <v>0</v>
      </c>
      <c r="AQ1216">
        <v>0</v>
      </c>
      <c r="AR1216">
        <v>0</v>
      </c>
      <c r="AS1216">
        <v>0</v>
      </c>
      <c r="AT1216">
        <v>0</v>
      </c>
      <c r="AU1216">
        <v>0</v>
      </c>
      <c r="AV1216">
        <v>0</v>
      </c>
      <c r="AW1216">
        <v>0</v>
      </c>
      <c r="AX1216">
        <v>0</v>
      </c>
      <c r="AY1216">
        <v>0</v>
      </c>
      <c r="AZ1216">
        <v>0</v>
      </c>
      <c r="BA1216">
        <v>0</v>
      </c>
      <c r="BB1216">
        <v>0</v>
      </c>
      <c r="BC1216">
        <v>0</v>
      </c>
      <c r="BD1216">
        <v>0</v>
      </c>
      <c r="BE1216">
        <v>0</v>
      </c>
      <c r="BF1216">
        <v>0</v>
      </c>
      <c r="BG1216">
        <v>0</v>
      </c>
      <c r="BH1216">
        <v>0</v>
      </c>
      <c r="BI1216">
        <v>0</v>
      </c>
      <c r="BJ1216">
        <v>0</v>
      </c>
      <c r="BK1216">
        <v>0</v>
      </c>
      <c r="BL1216">
        <v>0</v>
      </c>
      <c r="BM1216">
        <v>0</v>
      </c>
      <c r="BN1216">
        <v>15</v>
      </c>
      <c r="BO1216">
        <v>7</v>
      </c>
      <c r="BP1216">
        <v>0</v>
      </c>
      <c r="BQ1216">
        <v>0</v>
      </c>
      <c r="BR1216">
        <v>1</v>
      </c>
      <c r="BS1216">
        <v>0</v>
      </c>
      <c r="BT1216">
        <v>0</v>
      </c>
      <c r="BU1216">
        <v>0</v>
      </c>
      <c r="BV1216">
        <v>0</v>
      </c>
      <c r="BW1216">
        <v>0</v>
      </c>
      <c r="BX1216">
        <v>0</v>
      </c>
      <c r="BY1216">
        <v>114</v>
      </c>
    </row>
    <row r="1217" spans="1:77" hidden="1" x14ac:dyDescent="0.25">
      <c r="A1217" t="str">
        <f t="shared" si="36"/>
        <v>201481 Feldolgozóipari gépek kezelőiI9 Egyetem</v>
      </c>
      <c r="B1217" t="str">
        <f t="shared" si="37"/>
        <v>201481 Feldolgozóipari gépek kezelőiI9 Egyetem</v>
      </c>
      <c r="C1217">
        <v>6041</v>
      </c>
      <c r="D1217" t="s">
        <v>168</v>
      </c>
      <c r="E1217" t="s">
        <v>169</v>
      </c>
      <c r="F1217" s="4" t="s">
        <v>172</v>
      </c>
      <c r="G1217">
        <v>0</v>
      </c>
      <c r="H1217" t="s">
        <v>165</v>
      </c>
      <c r="I1217">
        <v>647</v>
      </c>
      <c r="J1217">
        <v>36</v>
      </c>
      <c r="K1217" t="s">
        <v>104</v>
      </c>
      <c r="L1217" t="s">
        <v>105</v>
      </c>
      <c r="M1217">
        <v>0</v>
      </c>
      <c r="N1217">
        <v>0</v>
      </c>
      <c r="O1217">
        <v>0</v>
      </c>
      <c r="P1217">
        <v>0</v>
      </c>
      <c r="Q1217">
        <v>9</v>
      </c>
      <c r="R1217">
        <v>17</v>
      </c>
      <c r="S1217">
        <v>0</v>
      </c>
      <c r="T1217">
        <v>0</v>
      </c>
      <c r="U1217">
        <v>6</v>
      </c>
      <c r="V1217">
        <v>32</v>
      </c>
      <c r="W1217">
        <v>7</v>
      </c>
      <c r="X1217">
        <v>17</v>
      </c>
      <c r="Y1217">
        <v>40</v>
      </c>
      <c r="Z1217">
        <v>0</v>
      </c>
      <c r="AA1217">
        <v>16</v>
      </c>
      <c r="AB1217">
        <v>7</v>
      </c>
      <c r="AC1217">
        <v>0</v>
      </c>
      <c r="AD1217">
        <v>0</v>
      </c>
      <c r="AE1217">
        <v>19</v>
      </c>
      <c r="AF1217">
        <v>19</v>
      </c>
      <c r="AG1217">
        <v>0</v>
      </c>
      <c r="AH1217">
        <v>0</v>
      </c>
      <c r="AI1217">
        <v>0</v>
      </c>
      <c r="AJ1217">
        <v>0</v>
      </c>
      <c r="AK1217">
        <v>0</v>
      </c>
      <c r="AL1217">
        <v>0</v>
      </c>
      <c r="AM1217">
        <v>0</v>
      </c>
      <c r="AN1217">
        <v>0</v>
      </c>
      <c r="AO1217">
        <v>0</v>
      </c>
      <c r="AP1217">
        <v>14</v>
      </c>
      <c r="AQ1217">
        <v>0</v>
      </c>
      <c r="AR1217">
        <v>0</v>
      </c>
      <c r="AS1217">
        <v>0</v>
      </c>
      <c r="AT1217">
        <v>0</v>
      </c>
      <c r="AU1217">
        <v>0</v>
      </c>
      <c r="AV1217">
        <v>0</v>
      </c>
      <c r="AW1217">
        <v>0</v>
      </c>
      <c r="AX1217">
        <v>0</v>
      </c>
      <c r="AY1217">
        <v>0</v>
      </c>
      <c r="AZ1217">
        <v>0</v>
      </c>
      <c r="BA1217">
        <v>0</v>
      </c>
      <c r="BB1217">
        <v>0</v>
      </c>
      <c r="BC1217">
        <v>0</v>
      </c>
      <c r="BD1217">
        <v>0</v>
      </c>
      <c r="BE1217">
        <v>0</v>
      </c>
      <c r="BF1217">
        <v>0</v>
      </c>
      <c r="BG1217">
        <v>0</v>
      </c>
      <c r="BH1217">
        <v>0</v>
      </c>
      <c r="BI1217">
        <v>0</v>
      </c>
      <c r="BJ1217">
        <v>0</v>
      </c>
      <c r="BK1217">
        <v>0</v>
      </c>
      <c r="BL1217">
        <v>59</v>
      </c>
      <c r="BM1217">
        <v>0</v>
      </c>
      <c r="BN1217">
        <v>0</v>
      </c>
      <c r="BO1217">
        <v>5</v>
      </c>
      <c r="BP1217">
        <v>2</v>
      </c>
      <c r="BQ1217">
        <v>1</v>
      </c>
      <c r="BR1217">
        <v>0</v>
      </c>
      <c r="BS1217">
        <v>0</v>
      </c>
      <c r="BT1217">
        <v>0</v>
      </c>
      <c r="BU1217">
        <v>0</v>
      </c>
      <c r="BV1217">
        <v>0</v>
      </c>
      <c r="BW1217">
        <v>0</v>
      </c>
      <c r="BX1217">
        <v>0</v>
      </c>
      <c r="BY1217">
        <v>270</v>
      </c>
    </row>
    <row r="1218" spans="1:77" hidden="1" x14ac:dyDescent="0.25">
      <c r="A1218" t="str">
        <f t="shared" si="36"/>
        <v>201482 ÖsszeszerelőkI9 Egyetem</v>
      </c>
      <c r="B1218" t="str">
        <f t="shared" si="37"/>
        <v>201482 ÖsszeszerelőkI9 Egyetem</v>
      </c>
      <c r="C1218">
        <v>6042</v>
      </c>
      <c r="D1218" t="s">
        <v>168</v>
      </c>
      <c r="E1218" t="s">
        <v>169</v>
      </c>
      <c r="F1218" s="4" t="s">
        <v>172</v>
      </c>
      <c r="G1218">
        <v>0</v>
      </c>
      <c r="H1218" t="s">
        <v>165</v>
      </c>
      <c r="I1218">
        <v>648</v>
      </c>
      <c r="J1218">
        <v>37</v>
      </c>
      <c r="K1218" t="s">
        <v>106</v>
      </c>
      <c r="L1218" t="s">
        <v>142</v>
      </c>
      <c r="M1218">
        <v>0</v>
      </c>
      <c r="N1218">
        <v>0</v>
      </c>
      <c r="O1218">
        <v>0</v>
      </c>
      <c r="P1218">
        <v>0</v>
      </c>
      <c r="Q1218">
        <v>0</v>
      </c>
      <c r="R1218">
        <v>0</v>
      </c>
      <c r="S1218">
        <v>0</v>
      </c>
      <c r="T1218">
        <v>0</v>
      </c>
      <c r="U1218">
        <v>0</v>
      </c>
      <c r="V1218">
        <v>0</v>
      </c>
      <c r="W1218">
        <v>0</v>
      </c>
      <c r="X1218">
        <v>0</v>
      </c>
      <c r="Y1218">
        <v>0</v>
      </c>
      <c r="Z1218">
        <v>0</v>
      </c>
      <c r="AA1218">
        <v>0</v>
      </c>
      <c r="AB1218">
        <v>0</v>
      </c>
      <c r="AC1218">
        <v>19</v>
      </c>
      <c r="AD1218">
        <v>21</v>
      </c>
      <c r="AE1218">
        <v>0</v>
      </c>
      <c r="AF1218">
        <v>64</v>
      </c>
      <c r="AG1218">
        <v>0</v>
      </c>
      <c r="AH1218">
        <v>0</v>
      </c>
      <c r="AI1218">
        <v>0</v>
      </c>
      <c r="AJ1218">
        <v>0</v>
      </c>
      <c r="AK1218">
        <v>0</v>
      </c>
      <c r="AL1218">
        <v>0</v>
      </c>
      <c r="AM1218">
        <v>0</v>
      </c>
      <c r="AN1218">
        <v>0</v>
      </c>
      <c r="AO1218">
        <v>0</v>
      </c>
      <c r="AP1218">
        <v>0</v>
      </c>
      <c r="AQ1218">
        <v>0</v>
      </c>
      <c r="AR1218">
        <v>0</v>
      </c>
      <c r="AS1218">
        <v>0</v>
      </c>
      <c r="AT1218">
        <v>0</v>
      </c>
      <c r="AU1218">
        <v>0</v>
      </c>
      <c r="AV1218">
        <v>0</v>
      </c>
      <c r="AW1218">
        <v>0</v>
      </c>
      <c r="AX1218">
        <v>0</v>
      </c>
      <c r="AY1218">
        <v>0</v>
      </c>
      <c r="AZ1218">
        <v>0</v>
      </c>
      <c r="BA1218">
        <v>0</v>
      </c>
      <c r="BB1218">
        <v>0</v>
      </c>
      <c r="BC1218">
        <v>0</v>
      </c>
      <c r="BD1218">
        <v>0</v>
      </c>
      <c r="BE1218">
        <v>0</v>
      </c>
      <c r="BF1218">
        <v>0</v>
      </c>
      <c r="BG1218">
        <v>0</v>
      </c>
      <c r="BH1218">
        <v>0</v>
      </c>
      <c r="BI1218">
        <v>0</v>
      </c>
      <c r="BJ1218">
        <v>0</v>
      </c>
      <c r="BK1218">
        <v>0</v>
      </c>
      <c r="BL1218">
        <v>0</v>
      </c>
      <c r="BM1218">
        <v>0</v>
      </c>
      <c r="BN1218">
        <v>0</v>
      </c>
      <c r="BO1218">
        <v>0</v>
      </c>
      <c r="BP1218">
        <v>0</v>
      </c>
      <c r="BQ1218">
        <v>0</v>
      </c>
      <c r="BR1218">
        <v>0</v>
      </c>
      <c r="BS1218">
        <v>0</v>
      </c>
      <c r="BT1218">
        <v>0</v>
      </c>
      <c r="BU1218">
        <v>0</v>
      </c>
      <c r="BV1218">
        <v>0</v>
      </c>
      <c r="BW1218">
        <v>0</v>
      </c>
      <c r="BX1218">
        <v>0</v>
      </c>
      <c r="BY1218">
        <v>104</v>
      </c>
    </row>
    <row r="1219" spans="1:77" hidden="1" x14ac:dyDescent="0.25">
      <c r="A1219" t="str">
        <f t="shared" si="36"/>
        <v>201483 Helyhez kötött gépek kezelőiI9 Egyetem</v>
      </c>
      <c r="B1219" t="str">
        <f t="shared" si="37"/>
        <v>201483 Helyhez kötött gépek kezelőiI9 Egyetem</v>
      </c>
      <c r="C1219">
        <v>6043</v>
      </c>
      <c r="D1219" t="s">
        <v>168</v>
      </c>
      <c r="E1219" t="s">
        <v>169</v>
      </c>
      <c r="F1219" s="4" t="s">
        <v>172</v>
      </c>
      <c r="G1219">
        <v>0</v>
      </c>
      <c r="H1219" t="s">
        <v>165</v>
      </c>
      <c r="I1219">
        <v>649</v>
      </c>
      <c r="J1219">
        <v>38</v>
      </c>
      <c r="K1219" t="s">
        <v>107</v>
      </c>
      <c r="L1219" t="s">
        <v>143</v>
      </c>
      <c r="M1219">
        <v>0</v>
      </c>
      <c r="N1219">
        <v>0</v>
      </c>
      <c r="O1219">
        <v>0</v>
      </c>
      <c r="P1219">
        <v>0</v>
      </c>
      <c r="Q1219">
        <v>0</v>
      </c>
      <c r="R1219">
        <v>0</v>
      </c>
      <c r="S1219">
        <v>0</v>
      </c>
      <c r="T1219">
        <v>0</v>
      </c>
      <c r="U1219">
        <v>0</v>
      </c>
      <c r="V1219">
        <v>17</v>
      </c>
      <c r="W1219">
        <v>0</v>
      </c>
      <c r="X1219">
        <v>27</v>
      </c>
      <c r="Y1219">
        <v>0</v>
      </c>
      <c r="Z1219">
        <v>0</v>
      </c>
      <c r="AA1219">
        <v>0</v>
      </c>
      <c r="AB1219">
        <v>0</v>
      </c>
      <c r="AC1219">
        <v>0</v>
      </c>
      <c r="AD1219">
        <v>0</v>
      </c>
      <c r="AE1219">
        <v>18</v>
      </c>
      <c r="AF1219">
        <v>0</v>
      </c>
      <c r="AG1219">
        <v>0</v>
      </c>
      <c r="AH1219">
        <v>0</v>
      </c>
      <c r="AI1219">
        <v>0</v>
      </c>
      <c r="AJ1219">
        <v>6</v>
      </c>
      <c r="AK1219">
        <v>0</v>
      </c>
      <c r="AL1219">
        <v>12</v>
      </c>
      <c r="AM1219">
        <v>0</v>
      </c>
      <c r="AN1219">
        <v>0</v>
      </c>
      <c r="AO1219">
        <v>8</v>
      </c>
      <c r="AP1219">
        <v>0</v>
      </c>
      <c r="AQ1219">
        <v>0</v>
      </c>
      <c r="AR1219">
        <v>0</v>
      </c>
      <c r="AS1219">
        <v>0</v>
      </c>
      <c r="AT1219">
        <v>0</v>
      </c>
      <c r="AU1219">
        <v>0</v>
      </c>
      <c r="AV1219">
        <v>0</v>
      </c>
      <c r="AW1219">
        <v>0</v>
      </c>
      <c r="AX1219">
        <v>0</v>
      </c>
      <c r="AY1219">
        <v>0</v>
      </c>
      <c r="AZ1219">
        <v>0</v>
      </c>
      <c r="BA1219">
        <v>0</v>
      </c>
      <c r="BB1219">
        <v>0</v>
      </c>
      <c r="BC1219">
        <v>0</v>
      </c>
      <c r="BD1219">
        <v>0</v>
      </c>
      <c r="BE1219">
        <v>0</v>
      </c>
      <c r="BF1219">
        <v>0</v>
      </c>
      <c r="BG1219">
        <v>0</v>
      </c>
      <c r="BH1219">
        <v>0</v>
      </c>
      <c r="BI1219">
        <v>0</v>
      </c>
      <c r="BJ1219">
        <v>0</v>
      </c>
      <c r="BK1219">
        <v>0</v>
      </c>
      <c r="BL1219">
        <v>0</v>
      </c>
      <c r="BM1219">
        <v>0</v>
      </c>
      <c r="BN1219">
        <v>0</v>
      </c>
      <c r="BO1219">
        <v>10</v>
      </c>
      <c r="BP1219">
        <v>5</v>
      </c>
      <c r="BQ1219">
        <v>3</v>
      </c>
      <c r="BR1219">
        <v>0</v>
      </c>
      <c r="BS1219">
        <v>1</v>
      </c>
      <c r="BT1219">
        <v>2</v>
      </c>
      <c r="BU1219">
        <v>0</v>
      </c>
      <c r="BV1219">
        <v>0</v>
      </c>
      <c r="BW1219">
        <v>0</v>
      </c>
      <c r="BX1219">
        <v>0</v>
      </c>
      <c r="BY1219">
        <v>109</v>
      </c>
    </row>
    <row r="1220" spans="1:77" hidden="1" x14ac:dyDescent="0.25">
      <c r="A1220" t="str">
        <f t="shared" si="36"/>
        <v>201484 Járművezetők és mobil gépek kezelőiI9 Egyetem</v>
      </c>
      <c r="B1220" t="str">
        <f t="shared" si="37"/>
        <v>201484 Járművezetők és mobil gépek kezelőiI9 Egyetem</v>
      </c>
      <c r="C1220">
        <v>6044</v>
      </c>
      <c r="D1220" t="s">
        <v>168</v>
      </c>
      <c r="E1220" t="s">
        <v>169</v>
      </c>
      <c r="F1220" s="4" t="s">
        <v>172</v>
      </c>
      <c r="G1220">
        <v>0</v>
      </c>
      <c r="H1220" t="s">
        <v>165</v>
      </c>
      <c r="I1220">
        <v>650</v>
      </c>
      <c r="J1220">
        <v>39</v>
      </c>
      <c r="K1220" t="s">
        <v>144</v>
      </c>
      <c r="L1220" t="s">
        <v>145</v>
      </c>
      <c r="M1220">
        <v>0</v>
      </c>
      <c r="N1220">
        <v>0</v>
      </c>
      <c r="O1220">
        <v>0</v>
      </c>
      <c r="P1220">
        <v>0</v>
      </c>
      <c r="Q1220">
        <v>0</v>
      </c>
      <c r="R1220">
        <v>0</v>
      </c>
      <c r="S1220">
        <v>0</v>
      </c>
      <c r="T1220">
        <v>0</v>
      </c>
      <c r="U1220">
        <v>0</v>
      </c>
      <c r="V1220">
        <v>0</v>
      </c>
      <c r="W1220">
        <v>0</v>
      </c>
      <c r="X1220">
        <v>0</v>
      </c>
      <c r="Y1220">
        <v>0</v>
      </c>
      <c r="Z1220">
        <v>0</v>
      </c>
      <c r="AA1220">
        <v>0</v>
      </c>
      <c r="AB1220">
        <v>0</v>
      </c>
      <c r="AC1220">
        <v>0</v>
      </c>
      <c r="AD1220">
        <v>0</v>
      </c>
      <c r="AE1220">
        <v>0</v>
      </c>
      <c r="AF1220">
        <v>0</v>
      </c>
      <c r="AG1220">
        <v>0</v>
      </c>
      <c r="AH1220">
        <v>0</v>
      </c>
      <c r="AI1220">
        <v>0</v>
      </c>
      <c r="AJ1220">
        <v>0</v>
      </c>
      <c r="AK1220">
        <v>0</v>
      </c>
      <c r="AL1220">
        <v>0</v>
      </c>
      <c r="AM1220">
        <v>6</v>
      </c>
      <c r="AN1220">
        <v>0</v>
      </c>
      <c r="AO1220">
        <v>0</v>
      </c>
      <c r="AP1220">
        <v>16</v>
      </c>
      <c r="AQ1220">
        <v>114</v>
      </c>
      <c r="AR1220">
        <v>0</v>
      </c>
      <c r="AS1220">
        <v>0</v>
      </c>
      <c r="AT1220">
        <v>5</v>
      </c>
      <c r="AU1220">
        <v>0</v>
      </c>
      <c r="AV1220">
        <v>0</v>
      </c>
      <c r="AW1220">
        <v>0</v>
      </c>
      <c r="AX1220">
        <v>0</v>
      </c>
      <c r="AY1220">
        <v>0</v>
      </c>
      <c r="AZ1220">
        <v>0</v>
      </c>
      <c r="BA1220">
        <v>0</v>
      </c>
      <c r="BB1220">
        <v>0</v>
      </c>
      <c r="BC1220">
        <v>0</v>
      </c>
      <c r="BD1220">
        <v>13</v>
      </c>
      <c r="BE1220">
        <v>0</v>
      </c>
      <c r="BF1220">
        <v>0</v>
      </c>
      <c r="BG1220">
        <v>0</v>
      </c>
      <c r="BH1220">
        <v>1</v>
      </c>
      <c r="BI1220">
        <v>0</v>
      </c>
      <c r="BJ1220">
        <v>0</v>
      </c>
      <c r="BK1220">
        <v>0</v>
      </c>
      <c r="BL1220">
        <v>0</v>
      </c>
      <c r="BM1220">
        <v>0</v>
      </c>
      <c r="BN1220">
        <v>0</v>
      </c>
      <c r="BO1220">
        <v>12</v>
      </c>
      <c r="BP1220">
        <v>5</v>
      </c>
      <c r="BQ1220">
        <v>11</v>
      </c>
      <c r="BR1220">
        <v>0</v>
      </c>
      <c r="BS1220">
        <v>0</v>
      </c>
      <c r="BT1220">
        <v>0</v>
      </c>
      <c r="BU1220">
        <v>0</v>
      </c>
      <c r="BV1220">
        <v>0</v>
      </c>
      <c r="BW1220">
        <v>0</v>
      </c>
      <c r="BX1220">
        <v>0</v>
      </c>
      <c r="BY1220">
        <v>183</v>
      </c>
    </row>
    <row r="1221" spans="1:77" hidden="1" x14ac:dyDescent="0.25">
      <c r="A1221" t="str">
        <f t="shared" si="36"/>
        <v>201491 Takarítók és hasonló jellegű egyszerű foglalkozásokI9 Egyetem</v>
      </c>
      <c r="B1221" t="str">
        <f t="shared" si="37"/>
        <v>201491 Takarítók és hasonló jellegű egyszerű foglalkozásokI9 Egyetem</v>
      </c>
      <c r="C1221">
        <v>6045</v>
      </c>
      <c r="D1221" t="s">
        <v>168</v>
      </c>
      <c r="E1221" t="s">
        <v>169</v>
      </c>
      <c r="F1221" s="4" t="s">
        <v>172</v>
      </c>
      <c r="G1221">
        <v>0</v>
      </c>
      <c r="H1221" t="s">
        <v>165</v>
      </c>
      <c r="I1221">
        <v>651</v>
      </c>
      <c r="J1221">
        <v>40</v>
      </c>
      <c r="K1221" t="s">
        <v>108</v>
      </c>
      <c r="L1221" t="s">
        <v>146</v>
      </c>
      <c r="M1221">
        <v>0</v>
      </c>
      <c r="N1221">
        <v>0</v>
      </c>
      <c r="O1221">
        <v>0</v>
      </c>
      <c r="P1221">
        <v>6</v>
      </c>
      <c r="Q1221">
        <v>19</v>
      </c>
      <c r="R1221">
        <v>35</v>
      </c>
      <c r="S1221">
        <v>0</v>
      </c>
      <c r="T1221">
        <v>0</v>
      </c>
      <c r="U1221">
        <v>0</v>
      </c>
      <c r="V1221">
        <v>0</v>
      </c>
      <c r="W1221">
        <v>0</v>
      </c>
      <c r="X1221">
        <v>0</v>
      </c>
      <c r="Y1221">
        <v>0</v>
      </c>
      <c r="Z1221">
        <v>0</v>
      </c>
      <c r="AA1221">
        <v>0</v>
      </c>
      <c r="AB1221">
        <v>0</v>
      </c>
      <c r="AC1221">
        <v>0</v>
      </c>
      <c r="AD1221">
        <v>0</v>
      </c>
      <c r="AE1221">
        <v>0</v>
      </c>
      <c r="AF1221">
        <v>0</v>
      </c>
      <c r="AG1221">
        <v>0</v>
      </c>
      <c r="AH1221">
        <v>0</v>
      </c>
      <c r="AI1221">
        <v>0</v>
      </c>
      <c r="AJ1221">
        <v>0</v>
      </c>
      <c r="AK1221">
        <v>0</v>
      </c>
      <c r="AL1221">
        <v>0</v>
      </c>
      <c r="AM1221">
        <v>0</v>
      </c>
      <c r="AN1221">
        <v>0</v>
      </c>
      <c r="AO1221">
        <v>0</v>
      </c>
      <c r="AP1221">
        <v>0</v>
      </c>
      <c r="AQ1221">
        <v>0</v>
      </c>
      <c r="AR1221">
        <v>0</v>
      </c>
      <c r="AS1221">
        <v>0</v>
      </c>
      <c r="AT1221">
        <v>0</v>
      </c>
      <c r="AU1221">
        <v>0</v>
      </c>
      <c r="AV1221">
        <v>18</v>
      </c>
      <c r="AW1221">
        <v>0</v>
      </c>
      <c r="AX1221">
        <v>0</v>
      </c>
      <c r="AY1221">
        <v>0</v>
      </c>
      <c r="AZ1221">
        <v>0</v>
      </c>
      <c r="BA1221">
        <v>0</v>
      </c>
      <c r="BB1221">
        <v>0</v>
      </c>
      <c r="BC1221">
        <v>0</v>
      </c>
      <c r="BD1221">
        <v>1</v>
      </c>
      <c r="BE1221">
        <v>0</v>
      </c>
      <c r="BF1221">
        <v>0</v>
      </c>
      <c r="BG1221">
        <v>0</v>
      </c>
      <c r="BH1221">
        <v>0</v>
      </c>
      <c r="BI1221">
        <v>0</v>
      </c>
      <c r="BJ1221">
        <v>0</v>
      </c>
      <c r="BK1221">
        <v>0</v>
      </c>
      <c r="BL1221">
        <v>0</v>
      </c>
      <c r="BM1221">
        <v>0</v>
      </c>
      <c r="BN1221">
        <v>14</v>
      </c>
      <c r="BO1221">
        <v>30</v>
      </c>
      <c r="BP1221">
        <v>146</v>
      </c>
      <c r="BQ1221">
        <v>75</v>
      </c>
      <c r="BR1221">
        <v>1</v>
      </c>
      <c r="BS1221">
        <v>2</v>
      </c>
      <c r="BT1221">
        <v>2</v>
      </c>
      <c r="BU1221">
        <v>0</v>
      </c>
      <c r="BV1221">
        <v>0</v>
      </c>
      <c r="BW1221">
        <v>0</v>
      </c>
      <c r="BX1221">
        <v>0</v>
      </c>
      <c r="BY1221">
        <v>349</v>
      </c>
    </row>
    <row r="1222" spans="1:77" hidden="1" x14ac:dyDescent="0.25">
      <c r="A1222" t="str">
        <f t="shared" si="36"/>
        <v>201492 Egyszerű szolgáltatási, szállítási és hasonló foglalkozásokI9 Egyetem</v>
      </c>
      <c r="B1222" t="str">
        <f t="shared" si="37"/>
        <v>201492 Egyszerű szolgáltatási, szállítási és hasonló foglalkozásokI9 Egyetem</v>
      </c>
      <c r="C1222">
        <v>6046</v>
      </c>
      <c r="D1222" t="s">
        <v>168</v>
      </c>
      <c r="E1222" t="s">
        <v>169</v>
      </c>
      <c r="F1222" s="4" t="s">
        <v>172</v>
      </c>
      <c r="G1222">
        <v>0</v>
      </c>
      <c r="H1222" t="s">
        <v>165</v>
      </c>
      <c r="I1222">
        <v>652</v>
      </c>
      <c r="J1222">
        <v>41</v>
      </c>
      <c r="K1222" t="s">
        <v>109</v>
      </c>
      <c r="L1222" t="s">
        <v>147</v>
      </c>
      <c r="M1222">
        <v>0</v>
      </c>
      <c r="N1222">
        <v>0</v>
      </c>
      <c r="O1222">
        <v>0</v>
      </c>
      <c r="P1222">
        <v>0</v>
      </c>
      <c r="Q1222">
        <v>21</v>
      </c>
      <c r="R1222">
        <v>0</v>
      </c>
      <c r="S1222">
        <v>0</v>
      </c>
      <c r="T1222">
        <v>0</v>
      </c>
      <c r="U1222">
        <v>0</v>
      </c>
      <c r="V1222">
        <v>0</v>
      </c>
      <c r="W1222">
        <v>0</v>
      </c>
      <c r="X1222">
        <v>0</v>
      </c>
      <c r="Y1222">
        <v>0</v>
      </c>
      <c r="Z1222">
        <v>0</v>
      </c>
      <c r="AA1222">
        <v>0</v>
      </c>
      <c r="AB1222">
        <v>0</v>
      </c>
      <c r="AC1222">
        <v>0</v>
      </c>
      <c r="AD1222">
        <v>1</v>
      </c>
      <c r="AE1222">
        <v>0</v>
      </c>
      <c r="AF1222">
        <v>0</v>
      </c>
      <c r="AG1222">
        <v>0</v>
      </c>
      <c r="AH1222">
        <v>0</v>
      </c>
      <c r="AI1222">
        <v>0</v>
      </c>
      <c r="AJ1222">
        <v>0</v>
      </c>
      <c r="AK1222">
        <v>0</v>
      </c>
      <c r="AL1222">
        <v>1</v>
      </c>
      <c r="AM1222">
        <v>0</v>
      </c>
      <c r="AN1222">
        <v>10</v>
      </c>
      <c r="AO1222">
        <v>26</v>
      </c>
      <c r="AP1222">
        <v>78</v>
      </c>
      <c r="AQ1222">
        <v>0</v>
      </c>
      <c r="AR1222">
        <v>0</v>
      </c>
      <c r="AS1222">
        <v>0</v>
      </c>
      <c r="AT1222">
        <v>13</v>
      </c>
      <c r="AU1222">
        <v>0</v>
      </c>
      <c r="AV1222">
        <v>42</v>
      </c>
      <c r="AW1222">
        <v>1</v>
      </c>
      <c r="AX1222">
        <v>0</v>
      </c>
      <c r="AY1222">
        <v>0</v>
      </c>
      <c r="AZ1222">
        <v>0</v>
      </c>
      <c r="BA1222">
        <v>0</v>
      </c>
      <c r="BB1222">
        <v>0</v>
      </c>
      <c r="BC1222">
        <v>0</v>
      </c>
      <c r="BD1222">
        <v>0</v>
      </c>
      <c r="BE1222">
        <v>0</v>
      </c>
      <c r="BF1222">
        <v>60</v>
      </c>
      <c r="BG1222">
        <v>0</v>
      </c>
      <c r="BH1222">
        <v>1</v>
      </c>
      <c r="BI1222">
        <v>0</v>
      </c>
      <c r="BJ1222">
        <v>87</v>
      </c>
      <c r="BK1222">
        <v>0</v>
      </c>
      <c r="BL1222">
        <v>14</v>
      </c>
      <c r="BM1222">
        <v>0</v>
      </c>
      <c r="BN1222">
        <v>0</v>
      </c>
      <c r="BO1222">
        <v>97</v>
      </c>
      <c r="BP1222">
        <v>141</v>
      </c>
      <c r="BQ1222">
        <v>43</v>
      </c>
      <c r="BR1222">
        <v>1</v>
      </c>
      <c r="BS1222">
        <v>42</v>
      </c>
      <c r="BT1222">
        <v>5</v>
      </c>
      <c r="BU1222">
        <v>0</v>
      </c>
      <c r="BV1222">
        <v>0</v>
      </c>
      <c r="BW1222">
        <v>0</v>
      </c>
      <c r="BX1222">
        <v>0</v>
      </c>
      <c r="BY1222">
        <v>684</v>
      </c>
    </row>
    <row r="1223" spans="1:77" hidden="1" x14ac:dyDescent="0.25">
      <c r="A1223" t="str">
        <f t="shared" ref="A1223:A1286" si="38">CONCATENATE(F1223,L1223,H1223)</f>
        <v>201493 Egyszerű ipari, építőipari, mezőgazdasági foglalkozásokI9 Egyetem</v>
      </c>
      <c r="B1223" t="str">
        <f t="shared" ref="B1223:B1286" si="39">CONCATENATE(F1223,L1223,H1223)</f>
        <v>201493 Egyszerű ipari, építőipari, mezőgazdasági foglalkozásokI9 Egyetem</v>
      </c>
      <c r="C1223">
        <v>6047</v>
      </c>
      <c r="D1223" t="s">
        <v>168</v>
      </c>
      <c r="E1223" t="s">
        <v>169</v>
      </c>
      <c r="F1223" s="4" t="s">
        <v>172</v>
      </c>
      <c r="G1223">
        <v>0</v>
      </c>
      <c r="H1223" t="s">
        <v>165</v>
      </c>
      <c r="I1223">
        <v>653</v>
      </c>
      <c r="J1223">
        <v>42</v>
      </c>
      <c r="K1223" t="s">
        <v>148</v>
      </c>
      <c r="L1223" t="s">
        <v>149</v>
      </c>
      <c r="M1223">
        <v>0</v>
      </c>
      <c r="N1223">
        <v>0</v>
      </c>
      <c r="O1223">
        <v>0</v>
      </c>
      <c r="P1223">
        <v>0</v>
      </c>
      <c r="Q1223">
        <v>0</v>
      </c>
      <c r="R1223">
        <v>0</v>
      </c>
      <c r="S1223">
        <v>18</v>
      </c>
      <c r="T1223">
        <v>0</v>
      </c>
      <c r="U1223">
        <v>0</v>
      </c>
      <c r="V1223">
        <v>0</v>
      </c>
      <c r="W1223">
        <v>0</v>
      </c>
      <c r="X1223">
        <v>0</v>
      </c>
      <c r="Y1223">
        <v>0</v>
      </c>
      <c r="Z1223">
        <v>0</v>
      </c>
      <c r="AA1223">
        <v>0</v>
      </c>
      <c r="AB1223">
        <v>0</v>
      </c>
      <c r="AC1223">
        <v>0</v>
      </c>
      <c r="AD1223">
        <v>0</v>
      </c>
      <c r="AE1223">
        <v>0</v>
      </c>
      <c r="AF1223">
        <v>0</v>
      </c>
      <c r="AG1223">
        <v>0</v>
      </c>
      <c r="AH1223">
        <v>0</v>
      </c>
      <c r="AI1223">
        <v>0</v>
      </c>
      <c r="AJ1223">
        <v>0</v>
      </c>
      <c r="AK1223">
        <v>0</v>
      </c>
      <c r="AL1223">
        <v>0</v>
      </c>
      <c r="AM1223">
        <v>23</v>
      </c>
      <c r="AN1223">
        <v>0</v>
      </c>
      <c r="AO1223">
        <v>6</v>
      </c>
      <c r="AP1223">
        <v>0</v>
      </c>
      <c r="AQ1223">
        <v>0</v>
      </c>
      <c r="AR1223">
        <v>0</v>
      </c>
      <c r="AS1223">
        <v>0</v>
      </c>
      <c r="AT1223">
        <v>0</v>
      </c>
      <c r="AU1223">
        <v>0</v>
      </c>
      <c r="AV1223">
        <v>0</v>
      </c>
      <c r="AW1223">
        <v>0</v>
      </c>
      <c r="AX1223">
        <v>0</v>
      </c>
      <c r="AY1223">
        <v>0</v>
      </c>
      <c r="AZ1223">
        <v>0</v>
      </c>
      <c r="BA1223">
        <v>73</v>
      </c>
      <c r="BB1223">
        <v>0</v>
      </c>
      <c r="BC1223">
        <v>0</v>
      </c>
      <c r="BD1223">
        <v>0</v>
      </c>
      <c r="BE1223">
        <v>0</v>
      </c>
      <c r="BF1223">
        <v>0</v>
      </c>
      <c r="BG1223">
        <v>0</v>
      </c>
      <c r="BH1223">
        <v>0</v>
      </c>
      <c r="BI1223">
        <v>0</v>
      </c>
      <c r="BJ1223">
        <v>0</v>
      </c>
      <c r="BK1223">
        <v>0</v>
      </c>
      <c r="BL1223">
        <v>0</v>
      </c>
      <c r="BM1223">
        <v>0</v>
      </c>
      <c r="BN1223">
        <v>0</v>
      </c>
      <c r="BO1223">
        <v>15</v>
      </c>
      <c r="BP1223">
        <v>0</v>
      </c>
      <c r="BQ1223">
        <v>0</v>
      </c>
      <c r="BR1223">
        <v>2</v>
      </c>
      <c r="BS1223">
        <v>47</v>
      </c>
      <c r="BT1223">
        <v>0</v>
      </c>
      <c r="BU1223">
        <v>0</v>
      </c>
      <c r="BV1223">
        <v>0</v>
      </c>
      <c r="BW1223">
        <v>0</v>
      </c>
      <c r="BX1223">
        <v>0</v>
      </c>
      <c r="BY1223">
        <v>184</v>
      </c>
    </row>
    <row r="1224" spans="1:77" hidden="1" x14ac:dyDescent="0.25">
      <c r="A1224" t="str">
        <f t="shared" si="38"/>
        <v>201401 Fegyveres szervek felsőfokú képesítést igénylő foglalkozásaiIMind (I1-I9) Iskola MIND</v>
      </c>
      <c r="B1224" t="str">
        <f t="shared" si="39"/>
        <v>201401 Fegyveres szervek felsőfokú képesítést igénylő foglalkozásaiIMind (I1-I9) Iskola MIND</v>
      </c>
      <c r="C1224">
        <v>6679</v>
      </c>
      <c r="D1224" t="s">
        <v>168</v>
      </c>
      <c r="E1224" t="s">
        <v>169</v>
      </c>
      <c r="F1224" s="4" t="s">
        <v>172</v>
      </c>
      <c r="G1224">
        <v>0</v>
      </c>
      <c r="H1224" t="s">
        <v>167</v>
      </c>
      <c r="I1224">
        <v>612</v>
      </c>
      <c r="J1224">
        <v>1</v>
      </c>
      <c r="K1224" t="s">
        <v>65</v>
      </c>
      <c r="L1224" t="s">
        <v>66</v>
      </c>
      <c r="M1224">
        <v>0</v>
      </c>
      <c r="N1224">
        <v>0</v>
      </c>
      <c r="O1224">
        <v>0</v>
      </c>
      <c r="P1224">
        <v>0</v>
      </c>
      <c r="Q1224">
        <v>0</v>
      </c>
      <c r="R1224">
        <v>0</v>
      </c>
      <c r="S1224">
        <v>0</v>
      </c>
      <c r="T1224">
        <v>0</v>
      </c>
      <c r="U1224">
        <v>0</v>
      </c>
      <c r="V1224">
        <v>0</v>
      </c>
      <c r="W1224">
        <v>0</v>
      </c>
      <c r="X1224">
        <v>0</v>
      </c>
      <c r="Y1224">
        <v>0</v>
      </c>
      <c r="Z1224">
        <v>0</v>
      </c>
      <c r="AA1224">
        <v>0</v>
      </c>
      <c r="AB1224">
        <v>0</v>
      </c>
      <c r="AC1224">
        <v>0</v>
      </c>
      <c r="AD1224">
        <v>0</v>
      </c>
      <c r="AE1224">
        <v>0</v>
      </c>
      <c r="AF1224">
        <v>0</v>
      </c>
      <c r="AG1224">
        <v>0</v>
      </c>
      <c r="AH1224">
        <v>0</v>
      </c>
      <c r="AI1224">
        <v>0</v>
      </c>
      <c r="AJ1224">
        <v>0</v>
      </c>
      <c r="AK1224">
        <v>0</v>
      </c>
      <c r="AL1224">
        <v>0</v>
      </c>
      <c r="AM1224">
        <v>0</v>
      </c>
      <c r="AN1224">
        <v>0</v>
      </c>
      <c r="AO1224">
        <v>0</v>
      </c>
      <c r="AP1224">
        <v>0</v>
      </c>
      <c r="AQ1224">
        <v>0</v>
      </c>
      <c r="AR1224">
        <v>0</v>
      </c>
      <c r="AS1224">
        <v>0</v>
      </c>
      <c r="AT1224">
        <v>0</v>
      </c>
      <c r="AU1224">
        <v>0</v>
      </c>
      <c r="AV1224">
        <v>0</v>
      </c>
      <c r="AW1224">
        <v>0</v>
      </c>
      <c r="AX1224">
        <v>0</v>
      </c>
      <c r="AY1224">
        <v>0</v>
      </c>
      <c r="AZ1224">
        <v>0</v>
      </c>
      <c r="BA1224">
        <v>0</v>
      </c>
      <c r="BB1224">
        <v>0</v>
      </c>
      <c r="BC1224">
        <v>0</v>
      </c>
      <c r="BD1224">
        <v>0</v>
      </c>
      <c r="BE1224">
        <v>0</v>
      </c>
      <c r="BF1224">
        <v>0</v>
      </c>
      <c r="BG1224">
        <v>0</v>
      </c>
      <c r="BH1224">
        <v>0</v>
      </c>
      <c r="BI1224">
        <v>0</v>
      </c>
      <c r="BJ1224">
        <v>0</v>
      </c>
      <c r="BK1224">
        <v>0</v>
      </c>
      <c r="BL1224">
        <v>0</v>
      </c>
      <c r="BM1224">
        <v>0</v>
      </c>
      <c r="BN1224">
        <v>0</v>
      </c>
      <c r="BO1224">
        <v>16749</v>
      </c>
      <c r="BP1224">
        <v>92</v>
      </c>
      <c r="BQ1224">
        <v>0</v>
      </c>
      <c r="BR1224">
        <v>0</v>
      </c>
      <c r="BS1224">
        <v>0</v>
      </c>
      <c r="BT1224">
        <v>0</v>
      </c>
      <c r="BU1224">
        <v>0</v>
      </c>
      <c r="BV1224">
        <v>0</v>
      </c>
      <c r="BW1224">
        <v>0</v>
      </c>
      <c r="BX1224">
        <v>0</v>
      </c>
      <c r="BY1224">
        <v>16841</v>
      </c>
    </row>
    <row r="1225" spans="1:77" hidden="1" x14ac:dyDescent="0.25">
      <c r="A1225" t="str">
        <f t="shared" si="38"/>
        <v>201402 Fegyveres szervek középfokú képesítést igénylő foglalkozásaiIMind (I1-I9) Iskola MIND</v>
      </c>
      <c r="B1225" t="str">
        <f t="shared" si="39"/>
        <v>201402 Fegyveres szervek középfokú képesítést igénylő foglalkozásaiIMind (I1-I9) Iskola MIND</v>
      </c>
      <c r="C1225">
        <v>6680</v>
      </c>
      <c r="D1225" t="s">
        <v>168</v>
      </c>
      <c r="E1225" t="s">
        <v>169</v>
      </c>
      <c r="F1225" s="4" t="s">
        <v>172</v>
      </c>
      <c r="G1225">
        <v>0</v>
      </c>
      <c r="H1225" t="s">
        <v>167</v>
      </c>
      <c r="I1225">
        <v>613</v>
      </c>
      <c r="J1225">
        <v>2</v>
      </c>
      <c r="K1225" t="s">
        <v>67</v>
      </c>
      <c r="L1225" t="s">
        <v>68</v>
      </c>
      <c r="M1225">
        <v>0</v>
      </c>
      <c r="N1225">
        <v>0</v>
      </c>
      <c r="O1225">
        <v>0</v>
      </c>
      <c r="P1225">
        <v>0</v>
      </c>
      <c r="Q1225">
        <v>0</v>
      </c>
      <c r="R1225">
        <v>0</v>
      </c>
      <c r="S1225">
        <v>0</v>
      </c>
      <c r="T1225">
        <v>0</v>
      </c>
      <c r="U1225">
        <v>0</v>
      </c>
      <c r="V1225">
        <v>0</v>
      </c>
      <c r="W1225">
        <v>0</v>
      </c>
      <c r="X1225">
        <v>0</v>
      </c>
      <c r="Y1225">
        <v>0</v>
      </c>
      <c r="Z1225">
        <v>0</v>
      </c>
      <c r="AA1225">
        <v>0</v>
      </c>
      <c r="AB1225">
        <v>0</v>
      </c>
      <c r="AC1225">
        <v>0</v>
      </c>
      <c r="AD1225">
        <v>0</v>
      </c>
      <c r="AE1225">
        <v>0</v>
      </c>
      <c r="AF1225">
        <v>0</v>
      </c>
      <c r="AG1225">
        <v>0</v>
      </c>
      <c r="AH1225">
        <v>0</v>
      </c>
      <c r="AI1225">
        <v>0</v>
      </c>
      <c r="AJ1225">
        <v>0</v>
      </c>
      <c r="AK1225">
        <v>0</v>
      </c>
      <c r="AL1225">
        <v>0</v>
      </c>
      <c r="AM1225">
        <v>0</v>
      </c>
      <c r="AN1225">
        <v>0</v>
      </c>
      <c r="AO1225">
        <v>0</v>
      </c>
      <c r="AP1225">
        <v>0</v>
      </c>
      <c r="AQ1225">
        <v>0</v>
      </c>
      <c r="AR1225">
        <v>0</v>
      </c>
      <c r="AS1225">
        <v>0</v>
      </c>
      <c r="AT1225">
        <v>0</v>
      </c>
      <c r="AU1225">
        <v>0</v>
      </c>
      <c r="AV1225">
        <v>0</v>
      </c>
      <c r="AW1225">
        <v>0</v>
      </c>
      <c r="AX1225">
        <v>0</v>
      </c>
      <c r="AY1225">
        <v>0</v>
      </c>
      <c r="AZ1225">
        <v>0</v>
      </c>
      <c r="BA1225">
        <v>0</v>
      </c>
      <c r="BB1225">
        <v>0</v>
      </c>
      <c r="BC1225">
        <v>0</v>
      </c>
      <c r="BD1225">
        <v>0</v>
      </c>
      <c r="BE1225">
        <v>0</v>
      </c>
      <c r="BF1225">
        <v>0</v>
      </c>
      <c r="BG1225">
        <v>0</v>
      </c>
      <c r="BH1225">
        <v>0</v>
      </c>
      <c r="BI1225">
        <v>0</v>
      </c>
      <c r="BJ1225">
        <v>0</v>
      </c>
      <c r="BK1225">
        <v>0</v>
      </c>
      <c r="BL1225">
        <v>0</v>
      </c>
      <c r="BM1225">
        <v>0</v>
      </c>
      <c r="BN1225">
        <v>0</v>
      </c>
      <c r="BO1225">
        <v>45890</v>
      </c>
      <c r="BP1225">
        <v>69</v>
      </c>
      <c r="BQ1225">
        <v>0</v>
      </c>
      <c r="BR1225">
        <v>0</v>
      </c>
      <c r="BS1225">
        <v>0</v>
      </c>
      <c r="BT1225">
        <v>0</v>
      </c>
      <c r="BU1225">
        <v>0</v>
      </c>
      <c r="BV1225">
        <v>0</v>
      </c>
      <c r="BW1225">
        <v>0</v>
      </c>
      <c r="BX1225">
        <v>0</v>
      </c>
      <c r="BY1225">
        <v>45959</v>
      </c>
    </row>
    <row r="1226" spans="1:77" hidden="1" x14ac:dyDescent="0.25">
      <c r="A1226" t="str">
        <f t="shared" si="38"/>
        <v>201403 Fegyveres szervek középfokú képesítést nem igénylő foglalkozásaiIMind (I1-I9) Iskola MIND</v>
      </c>
      <c r="B1226" t="str">
        <f t="shared" si="39"/>
        <v>201403 Fegyveres szervek középfokú képesítést nem igénylő foglalkozásaiIMind (I1-I9) Iskola MIND</v>
      </c>
      <c r="C1226">
        <v>6681</v>
      </c>
      <c r="D1226" t="s">
        <v>168</v>
      </c>
      <c r="E1226" t="s">
        <v>169</v>
      </c>
      <c r="F1226" s="4" t="s">
        <v>172</v>
      </c>
      <c r="G1226">
        <v>0</v>
      </c>
      <c r="H1226" t="s">
        <v>167</v>
      </c>
      <c r="I1226">
        <v>614</v>
      </c>
      <c r="J1226">
        <v>3</v>
      </c>
      <c r="K1226" t="s">
        <v>69</v>
      </c>
      <c r="L1226" t="s">
        <v>70</v>
      </c>
      <c r="M1226">
        <v>0</v>
      </c>
      <c r="N1226">
        <v>0</v>
      </c>
      <c r="O1226">
        <v>0</v>
      </c>
      <c r="P1226">
        <v>0</v>
      </c>
      <c r="Q1226">
        <v>0</v>
      </c>
      <c r="R1226">
        <v>0</v>
      </c>
      <c r="S1226">
        <v>0</v>
      </c>
      <c r="T1226">
        <v>0</v>
      </c>
      <c r="U1226">
        <v>0</v>
      </c>
      <c r="V1226">
        <v>0</v>
      </c>
      <c r="W1226">
        <v>0</v>
      </c>
      <c r="X1226">
        <v>0</v>
      </c>
      <c r="Y1226">
        <v>0</v>
      </c>
      <c r="Z1226">
        <v>0</v>
      </c>
      <c r="AA1226">
        <v>0</v>
      </c>
      <c r="AB1226">
        <v>0</v>
      </c>
      <c r="AC1226">
        <v>0</v>
      </c>
      <c r="AD1226">
        <v>0</v>
      </c>
      <c r="AE1226">
        <v>0</v>
      </c>
      <c r="AF1226">
        <v>0</v>
      </c>
      <c r="AG1226">
        <v>0</v>
      </c>
      <c r="AH1226">
        <v>0</v>
      </c>
      <c r="AI1226">
        <v>0</v>
      </c>
      <c r="AJ1226">
        <v>0</v>
      </c>
      <c r="AK1226">
        <v>0</v>
      </c>
      <c r="AL1226">
        <v>0</v>
      </c>
      <c r="AM1226">
        <v>0</v>
      </c>
      <c r="AN1226">
        <v>0</v>
      </c>
      <c r="AO1226">
        <v>0</v>
      </c>
      <c r="AP1226">
        <v>0</v>
      </c>
      <c r="AQ1226">
        <v>0</v>
      </c>
      <c r="AR1226">
        <v>0</v>
      </c>
      <c r="AS1226">
        <v>0</v>
      </c>
      <c r="AT1226">
        <v>0</v>
      </c>
      <c r="AU1226">
        <v>0</v>
      </c>
      <c r="AV1226">
        <v>0</v>
      </c>
      <c r="AW1226">
        <v>0</v>
      </c>
      <c r="AX1226">
        <v>0</v>
      </c>
      <c r="AY1226">
        <v>0</v>
      </c>
      <c r="AZ1226">
        <v>0</v>
      </c>
      <c r="BA1226">
        <v>0</v>
      </c>
      <c r="BB1226">
        <v>0</v>
      </c>
      <c r="BC1226">
        <v>0</v>
      </c>
      <c r="BD1226">
        <v>0</v>
      </c>
      <c r="BE1226">
        <v>0</v>
      </c>
      <c r="BF1226">
        <v>0</v>
      </c>
      <c r="BG1226">
        <v>0</v>
      </c>
      <c r="BH1226">
        <v>0</v>
      </c>
      <c r="BI1226">
        <v>0</v>
      </c>
      <c r="BJ1226">
        <v>0</v>
      </c>
      <c r="BK1226">
        <v>0</v>
      </c>
      <c r="BL1226">
        <v>0</v>
      </c>
      <c r="BM1226">
        <v>0</v>
      </c>
      <c r="BN1226">
        <v>0</v>
      </c>
      <c r="BO1226">
        <v>8590</v>
      </c>
      <c r="BP1226">
        <v>3</v>
      </c>
      <c r="BQ1226">
        <v>0</v>
      </c>
      <c r="BR1226">
        <v>0</v>
      </c>
      <c r="BS1226">
        <v>0</v>
      </c>
      <c r="BT1226">
        <v>0</v>
      </c>
      <c r="BU1226">
        <v>0</v>
      </c>
      <c r="BV1226">
        <v>0</v>
      </c>
      <c r="BW1226">
        <v>0</v>
      </c>
      <c r="BX1226">
        <v>0</v>
      </c>
      <c r="BY1226">
        <v>8593</v>
      </c>
    </row>
    <row r="1227" spans="1:77" hidden="1" x14ac:dyDescent="0.25">
      <c r="A1227" t="str">
        <f t="shared" si="38"/>
        <v>201411 Törvényhozók, igazgatási és érdek-képviseleti vezetőkIMind (I1-I9) Iskola MIND</v>
      </c>
      <c r="B1227" t="str">
        <f t="shared" si="39"/>
        <v>201411 Törvényhozók, igazgatási és érdek-képviseleti vezetőkIMind (I1-I9) Iskola MIND</v>
      </c>
      <c r="C1227">
        <v>6682</v>
      </c>
      <c r="D1227" t="s">
        <v>168</v>
      </c>
      <c r="E1227" t="s">
        <v>169</v>
      </c>
      <c r="F1227" s="4" t="s">
        <v>172</v>
      </c>
      <c r="G1227">
        <v>0</v>
      </c>
      <c r="H1227" t="s">
        <v>167</v>
      </c>
      <c r="I1227">
        <v>615</v>
      </c>
      <c r="J1227">
        <v>4</v>
      </c>
      <c r="K1227" t="s">
        <v>71</v>
      </c>
      <c r="L1227" t="s">
        <v>111</v>
      </c>
      <c r="M1227">
        <v>0</v>
      </c>
      <c r="N1227">
        <v>0</v>
      </c>
      <c r="O1227">
        <v>0</v>
      </c>
      <c r="P1227">
        <v>0</v>
      </c>
      <c r="Q1227">
        <v>5</v>
      </c>
      <c r="R1227">
        <v>0</v>
      </c>
      <c r="S1227">
        <v>0</v>
      </c>
      <c r="T1227">
        <v>0</v>
      </c>
      <c r="U1227">
        <v>0</v>
      </c>
      <c r="V1227">
        <v>0</v>
      </c>
      <c r="W1227">
        <v>1</v>
      </c>
      <c r="X1227">
        <v>0</v>
      </c>
      <c r="Y1227">
        <v>0</v>
      </c>
      <c r="Z1227">
        <v>1</v>
      </c>
      <c r="AA1227">
        <v>22</v>
      </c>
      <c r="AB1227">
        <v>0</v>
      </c>
      <c r="AC1227">
        <v>0</v>
      </c>
      <c r="AD1227">
        <v>0</v>
      </c>
      <c r="AE1227">
        <v>0</v>
      </c>
      <c r="AF1227">
        <v>0</v>
      </c>
      <c r="AG1227">
        <v>0</v>
      </c>
      <c r="AH1227">
        <v>0</v>
      </c>
      <c r="AI1227">
        <v>0</v>
      </c>
      <c r="AJ1227">
        <v>0</v>
      </c>
      <c r="AK1227">
        <v>0</v>
      </c>
      <c r="AL1227">
        <v>0</v>
      </c>
      <c r="AM1227">
        <v>1</v>
      </c>
      <c r="AN1227">
        <v>0</v>
      </c>
      <c r="AO1227">
        <v>0</v>
      </c>
      <c r="AP1227">
        <v>0</v>
      </c>
      <c r="AQ1227">
        <v>17</v>
      </c>
      <c r="AR1227">
        <v>0</v>
      </c>
      <c r="AS1227">
        <v>0</v>
      </c>
      <c r="AT1227">
        <v>21</v>
      </c>
      <c r="AU1227">
        <v>0</v>
      </c>
      <c r="AV1227">
        <v>2</v>
      </c>
      <c r="AW1227">
        <v>0</v>
      </c>
      <c r="AX1227">
        <v>0</v>
      </c>
      <c r="AY1227">
        <v>0</v>
      </c>
      <c r="AZ1227">
        <v>0</v>
      </c>
      <c r="BA1227">
        <v>8</v>
      </c>
      <c r="BB1227">
        <v>0</v>
      </c>
      <c r="BC1227">
        <v>0</v>
      </c>
      <c r="BD1227">
        <v>78</v>
      </c>
      <c r="BE1227">
        <v>0</v>
      </c>
      <c r="BF1227">
        <v>0</v>
      </c>
      <c r="BG1227">
        <v>45</v>
      </c>
      <c r="BH1227">
        <v>32</v>
      </c>
      <c r="BI1227">
        <v>0</v>
      </c>
      <c r="BJ1227">
        <v>21</v>
      </c>
      <c r="BK1227">
        <v>0</v>
      </c>
      <c r="BL1227">
        <v>0</v>
      </c>
      <c r="BM1227">
        <v>0</v>
      </c>
      <c r="BN1227">
        <v>0</v>
      </c>
      <c r="BO1227">
        <v>14300</v>
      </c>
      <c r="BP1227">
        <v>182</v>
      </c>
      <c r="BQ1227">
        <v>109</v>
      </c>
      <c r="BR1227">
        <v>76</v>
      </c>
      <c r="BS1227">
        <v>48</v>
      </c>
      <c r="BT1227">
        <v>12</v>
      </c>
      <c r="BU1227">
        <v>9</v>
      </c>
      <c r="BV1227">
        <v>0</v>
      </c>
      <c r="BW1227">
        <v>0</v>
      </c>
      <c r="BX1227">
        <v>0</v>
      </c>
      <c r="BY1227">
        <v>14990</v>
      </c>
    </row>
    <row r="1228" spans="1:77" hidden="1" x14ac:dyDescent="0.25">
      <c r="A1228" t="str">
        <f t="shared" si="38"/>
        <v>201412 Gazdasági, költségvetési szervezetek vezetőiIMind (I1-I9) Iskola MIND</v>
      </c>
      <c r="B1228" t="str">
        <f t="shared" si="39"/>
        <v>201412 Gazdasági, költségvetési szervezetek vezetőiIMind (I1-I9) Iskola MIND</v>
      </c>
      <c r="C1228">
        <v>6683</v>
      </c>
      <c r="D1228" t="s">
        <v>168</v>
      </c>
      <c r="E1228" t="s">
        <v>169</v>
      </c>
      <c r="F1228" s="4" t="s">
        <v>172</v>
      </c>
      <c r="G1228">
        <v>0</v>
      </c>
      <c r="H1228" t="s">
        <v>167</v>
      </c>
      <c r="I1228">
        <v>616</v>
      </c>
      <c r="J1228">
        <v>5</v>
      </c>
      <c r="K1228" t="s">
        <v>72</v>
      </c>
      <c r="L1228" t="s">
        <v>112</v>
      </c>
      <c r="M1228">
        <v>1122</v>
      </c>
      <c r="N1228">
        <v>27</v>
      </c>
      <c r="O1228">
        <v>93</v>
      </c>
      <c r="P1228">
        <v>128</v>
      </c>
      <c r="Q1228">
        <v>524</v>
      </c>
      <c r="R1228">
        <v>409</v>
      </c>
      <c r="S1228">
        <v>306</v>
      </c>
      <c r="T1228">
        <v>72</v>
      </c>
      <c r="U1228">
        <v>411</v>
      </c>
      <c r="V1228">
        <v>6</v>
      </c>
      <c r="W1228">
        <v>179</v>
      </c>
      <c r="X1228">
        <v>14</v>
      </c>
      <c r="Y1228">
        <v>291</v>
      </c>
      <c r="Z1228">
        <v>198</v>
      </c>
      <c r="AA1228">
        <v>94</v>
      </c>
      <c r="AB1228">
        <v>502</v>
      </c>
      <c r="AC1228">
        <v>251</v>
      </c>
      <c r="AD1228">
        <v>276</v>
      </c>
      <c r="AE1228">
        <v>303</v>
      </c>
      <c r="AF1228">
        <v>67</v>
      </c>
      <c r="AG1228">
        <v>64</v>
      </c>
      <c r="AH1228">
        <v>402</v>
      </c>
      <c r="AI1228">
        <v>334</v>
      </c>
      <c r="AJ1228">
        <v>353</v>
      </c>
      <c r="AK1228">
        <v>160</v>
      </c>
      <c r="AL1228">
        <v>385</v>
      </c>
      <c r="AM1228">
        <v>2871</v>
      </c>
      <c r="AN1228">
        <v>1692</v>
      </c>
      <c r="AO1228">
        <v>4239</v>
      </c>
      <c r="AP1228">
        <v>3235</v>
      </c>
      <c r="AQ1228">
        <v>1034</v>
      </c>
      <c r="AR1228">
        <v>42</v>
      </c>
      <c r="AS1228">
        <v>24</v>
      </c>
      <c r="AT1228">
        <v>366</v>
      </c>
      <c r="AU1228">
        <v>160</v>
      </c>
      <c r="AV1228">
        <v>1191</v>
      </c>
      <c r="AW1228">
        <v>286</v>
      </c>
      <c r="AX1228">
        <v>290</v>
      </c>
      <c r="AY1228">
        <v>207</v>
      </c>
      <c r="AZ1228">
        <v>1592</v>
      </c>
      <c r="BA1228">
        <v>866</v>
      </c>
      <c r="BB1228">
        <v>10</v>
      </c>
      <c r="BC1228">
        <v>580</v>
      </c>
      <c r="BD1228">
        <v>2489</v>
      </c>
      <c r="BE1228">
        <v>0</v>
      </c>
      <c r="BF1228">
        <v>3124</v>
      </c>
      <c r="BG1228">
        <v>946</v>
      </c>
      <c r="BH1228">
        <v>269</v>
      </c>
      <c r="BI1228">
        <v>649</v>
      </c>
      <c r="BJ1228">
        <v>347</v>
      </c>
      <c r="BK1228">
        <v>114</v>
      </c>
      <c r="BL1228">
        <v>111</v>
      </c>
      <c r="BM1228">
        <v>301</v>
      </c>
      <c r="BN1228">
        <v>1547</v>
      </c>
      <c r="BO1228">
        <v>3363</v>
      </c>
      <c r="BP1228">
        <v>1460</v>
      </c>
      <c r="BQ1228">
        <v>700</v>
      </c>
      <c r="BR1228">
        <v>570</v>
      </c>
      <c r="BS1228">
        <v>633</v>
      </c>
      <c r="BT1228">
        <v>249</v>
      </c>
      <c r="BU1228">
        <v>16</v>
      </c>
      <c r="BV1228">
        <v>151</v>
      </c>
      <c r="BW1228">
        <v>571</v>
      </c>
      <c r="BX1228">
        <v>0</v>
      </c>
      <c r="BY1228">
        <v>43266</v>
      </c>
    </row>
    <row r="1229" spans="1:77" hidden="1" x14ac:dyDescent="0.25">
      <c r="A1229" t="str">
        <f t="shared" si="38"/>
        <v>201413 Termelési és szolgáltatást nyújtó egységek vezetőiIMind (I1-I9) Iskola MIND</v>
      </c>
      <c r="B1229" t="str">
        <f t="shared" si="39"/>
        <v>201413 Termelési és szolgáltatást nyújtó egységek vezetőiIMind (I1-I9) Iskola MIND</v>
      </c>
      <c r="C1229">
        <v>6684</v>
      </c>
      <c r="D1229" t="s">
        <v>168</v>
      </c>
      <c r="E1229" t="s">
        <v>169</v>
      </c>
      <c r="F1229" s="4" t="s">
        <v>172</v>
      </c>
      <c r="G1229">
        <v>0</v>
      </c>
      <c r="H1229" t="s">
        <v>167</v>
      </c>
      <c r="I1229">
        <v>617</v>
      </c>
      <c r="J1229">
        <v>6</v>
      </c>
      <c r="K1229" t="s">
        <v>73</v>
      </c>
      <c r="L1229" t="s">
        <v>113</v>
      </c>
      <c r="M1229">
        <v>3880</v>
      </c>
      <c r="N1229">
        <v>767</v>
      </c>
      <c r="O1229">
        <v>118</v>
      </c>
      <c r="P1229">
        <v>410</v>
      </c>
      <c r="Q1229">
        <v>2534</v>
      </c>
      <c r="R1229">
        <v>1020</v>
      </c>
      <c r="S1229">
        <v>421</v>
      </c>
      <c r="T1229">
        <v>590</v>
      </c>
      <c r="U1229">
        <v>776</v>
      </c>
      <c r="V1229">
        <v>218</v>
      </c>
      <c r="W1229">
        <v>836</v>
      </c>
      <c r="X1229">
        <v>370</v>
      </c>
      <c r="Y1229">
        <v>886</v>
      </c>
      <c r="Z1229">
        <v>909</v>
      </c>
      <c r="AA1229">
        <v>547</v>
      </c>
      <c r="AB1229">
        <v>1766</v>
      </c>
      <c r="AC1229">
        <v>1629</v>
      </c>
      <c r="AD1229">
        <v>1137</v>
      </c>
      <c r="AE1229">
        <v>1245</v>
      </c>
      <c r="AF1229">
        <v>1291</v>
      </c>
      <c r="AG1229">
        <v>184</v>
      </c>
      <c r="AH1229">
        <v>795</v>
      </c>
      <c r="AI1229">
        <v>430</v>
      </c>
      <c r="AJ1229">
        <v>1516</v>
      </c>
      <c r="AK1229">
        <v>993</v>
      </c>
      <c r="AL1229">
        <v>829</v>
      </c>
      <c r="AM1229">
        <v>7467</v>
      </c>
      <c r="AN1229">
        <v>4073</v>
      </c>
      <c r="AO1229">
        <v>11063</v>
      </c>
      <c r="AP1229">
        <v>17521</v>
      </c>
      <c r="AQ1229">
        <v>2544</v>
      </c>
      <c r="AR1229">
        <v>122</v>
      </c>
      <c r="AS1229">
        <v>86</v>
      </c>
      <c r="AT1229">
        <v>1926</v>
      </c>
      <c r="AU1229">
        <v>81</v>
      </c>
      <c r="AV1229">
        <v>4173</v>
      </c>
      <c r="AW1229">
        <v>579</v>
      </c>
      <c r="AX1229">
        <v>539</v>
      </c>
      <c r="AY1229">
        <v>583</v>
      </c>
      <c r="AZ1229">
        <v>2847</v>
      </c>
      <c r="BA1229">
        <v>5178</v>
      </c>
      <c r="BB1229">
        <v>466</v>
      </c>
      <c r="BC1229">
        <v>1007</v>
      </c>
      <c r="BD1229">
        <v>3312</v>
      </c>
      <c r="BE1229">
        <v>0</v>
      </c>
      <c r="BF1229">
        <v>1579</v>
      </c>
      <c r="BG1229">
        <v>1919</v>
      </c>
      <c r="BH1229">
        <v>794</v>
      </c>
      <c r="BI1229">
        <v>520</v>
      </c>
      <c r="BJ1229">
        <v>562</v>
      </c>
      <c r="BK1229">
        <v>487</v>
      </c>
      <c r="BL1229">
        <v>164</v>
      </c>
      <c r="BM1229">
        <v>430</v>
      </c>
      <c r="BN1229">
        <v>2702</v>
      </c>
      <c r="BO1229">
        <v>8266</v>
      </c>
      <c r="BP1229">
        <v>8607</v>
      </c>
      <c r="BQ1229">
        <v>4573</v>
      </c>
      <c r="BR1229">
        <v>4351</v>
      </c>
      <c r="BS1229">
        <v>2047</v>
      </c>
      <c r="BT1229">
        <v>645</v>
      </c>
      <c r="BU1229">
        <v>118</v>
      </c>
      <c r="BV1229">
        <v>553</v>
      </c>
      <c r="BW1229">
        <v>906</v>
      </c>
      <c r="BX1229">
        <v>0</v>
      </c>
      <c r="BY1229">
        <v>128887</v>
      </c>
    </row>
    <row r="1230" spans="1:77" hidden="1" x14ac:dyDescent="0.25">
      <c r="A1230" t="str">
        <f t="shared" si="38"/>
        <v>201414 Gazdasági tevékenységet segítő egységek vezetőiIMind (I1-I9) Iskola MIND</v>
      </c>
      <c r="B1230" t="str">
        <f t="shared" si="39"/>
        <v>201414 Gazdasági tevékenységet segítő egységek vezetőiIMind (I1-I9) Iskola MIND</v>
      </c>
      <c r="C1230">
        <v>6685</v>
      </c>
      <c r="D1230" t="s">
        <v>168</v>
      </c>
      <c r="E1230" t="s">
        <v>169</v>
      </c>
      <c r="F1230" s="4" t="s">
        <v>172</v>
      </c>
      <c r="G1230">
        <v>0</v>
      </c>
      <c r="H1230" t="s">
        <v>167</v>
      </c>
      <c r="I1230">
        <v>618</v>
      </c>
      <c r="J1230">
        <v>7</v>
      </c>
      <c r="K1230" t="s">
        <v>74</v>
      </c>
      <c r="L1230" t="s">
        <v>114</v>
      </c>
      <c r="M1230">
        <v>749</v>
      </c>
      <c r="N1230">
        <v>141</v>
      </c>
      <c r="O1230">
        <v>23</v>
      </c>
      <c r="P1230">
        <v>179</v>
      </c>
      <c r="Q1230">
        <v>746</v>
      </c>
      <c r="R1230">
        <v>276</v>
      </c>
      <c r="S1230">
        <v>99</v>
      </c>
      <c r="T1230">
        <v>155</v>
      </c>
      <c r="U1230">
        <v>345</v>
      </c>
      <c r="V1230">
        <v>120</v>
      </c>
      <c r="W1230">
        <v>444</v>
      </c>
      <c r="X1230">
        <v>476</v>
      </c>
      <c r="Y1230">
        <v>429</v>
      </c>
      <c r="Z1230">
        <v>236</v>
      </c>
      <c r="AA1230">
        <v>450</v>
      </c>
      <c r="AB1230">
        <v>537</v>
      </c>
      <c r="AC1230">
        <v>567</v>
      </c>
      <c r="AD1230">
        <v>368</v>
      </c>
      <c r="AE1230">
        <v>608</v>
      </c>
      <c r="AF1230">
        <v>551</v>
      </c>
      <c r="AG1230">
        <v>95</v>
      </c>
      <c r="AH1230">
        <v>461</v>
      </c>
      <c r="AI1230">
        <v>211</v>
      </c>
      <c r="AJ1230">
        <v>921</v>
      </c>
      <c r="AK1230">
        <v>354</v>
      </c>
      <c r="AL1230">
        <v>303</v>
      </c>
      <c r="AM1230">
        <v>1301</v>
      </c>
      <c r="AN1230">
        <v>834</v>
      </c>
      <c r="AO1230">
        <v>3203</v>
      </c>
      <c r="AP1230">
        <v>1730</v>
      </c>
      <c r="AQ1230">
        <v>590</v>
      </c>
      <c r="AR1230">
        <v>49</v>
      </c>
      <c r="AS1230">
        <v>85</v>
      </c>
      <c r="AT1230">
        <v>518</v>
      </c>
      <c r="AU1230">
        <v>42</v>
      </c>
      <c r="AV1230">
        <v>750</v>
      </c>
      <c r="AW1230">
        <v>390</v>
      </c>
      <c r="AX1230">
        <v>166</v>
      </c>
      <c r="AY1230">
        <v>533</v>
      </c>
      <c r="AZ1230">
        <v>718</v>
      </c>
      <c r="BA1230">
        <v>2851</v>
      </c>
      <c r="BB1230">
        <v>602</v>
      </c>
      <c r="BC1230">
        <v>194</v>
      </c>
      <c r="BD1230">
        <v>1524</v>
      </c>
      <c r="BE1230">
        <v>0</v>
      </c>
      <c r="BF1230">
        <v>2386</v>
      </c>
      <c r="BG1230">
        <v>570</v>
      </c>
      <c r="BH1230">
        <v>544</v>
      </c>
      <c r="BI1230">
        <v>339</v>
      </c>
      <c r="BJ1230">
        <v>176</v>
      </c>
      <c r="BK1230">
        <v>214</v>
      </c>
      <c r="BL1230">
        <v>142</v>
      </c>
      <c r="BM1230">
        <v>104</v>
      </c>
      <c r="BN1230">
        <v>911</v>
      </c>
      <c r="BO1230">
        <v>724</v>
      </c>
      <c r="BP1230">
        <v>856</v>
      </c>
      <c r="BQ1230">
        <v>463</v>
      </c>
      <c r="BR1230">
        <v>373</v>
      </c>
      <c r="BS1230">
        <v>325</v>
      </c>
      <c r="BT1230">
        <v>263</v>
      </c>
      <c r="BU1230">
        <v>58</v>
      </c>
      <c r="BV1230">
        <v>45</v>
      </c>
      <c r="BW1230">
        <v>322</v>
      </c>
      <c r="BX1230">
        <v>0</v>
      </c>
      <c r="BY1230">
        <v>34739</v>
      </c>
    </row>
    <row r="1231" spans="1:77" hidden="1" x14ac:dyDescent="0.25">
      <c r="A1231" t="str">
        <f t="shared" si="38"/>
        <v>201421 Műszaki, informatikai és természettudományi foglalkozásokIMind (I1-I9) Iskola MIND</v>
      </c>
      <c r="B1231" t="str">
        <f t="shared" si="39"/>
        <v>201421 Műszaki, informatikai és természettudományi foglalkozásokIMind (I1-I9) Iskola MIND</v>
      </c>
      <c r="C1231">
        <v>6686</v>
      </c>
      <c r="D1231" t="s">
        <v>168</v>
      </c>
      <c r="E1231" t="s">
        <v>169</v>
      </c>
      <c r="F1231" s="4" t="s">
        <v>172</v>
      </c>
      <c r="G1231">
        <v>0</v>
      </c>
      <c r="H1231" t="s">
        <v>167</v>
      </c>
      <c r="I1231">
        <v>619</v>
      </c>
      <c r="J1231">
        <v>8</v>
      </c>
      <c r="K1231" t="s">
        <v>75</v>
      </c>
      <c r="L1231" t="s">
        <v>115</v>
      </c>
      <c r="M1231">
        <v>1233</v>
      </c>
      <c r="N1231">
        <v>483</v>
      </c>
      <c r="O1231">
        <v>21</v>
      </c>
      <c r="P1231">
        <v>535</v>
      </c>
      <c r="Q1231">
        <v>1102</v>
      </c>
      <c r="R1231">
        <v>157</v>
      </c>
      <c r="S1231">
        <v>22</v>
      </c>
      <c r="T1231">
        <v>185</v>
      </c>
      <c r="U1231">
        <v>336</v>
      </c>
      <c r="V1231">
        <v>849</v>
      </c>
      <c r="W1231">
        <v>601</v>
      </c>
      <c r="X1231">
        <v>1751</v>
      </c>
      <c r="Y1231">
        <v>788</v>
      </c>
      <c r="Z1231">
        <v>417</v>
      </c>
      <c r="AA1231">
        <v>1222</v>
      </c>
      <c r="AB1231">
        <v>1428</v>
      </c>
      <c r="AC1231">
        <v>5967</v>
      </c>
      <c r="AD1231">
        <v>1395</v>
      </c>
      <c r="AE1231">
        <v>2179</v>
      </c>
      <c r="AF1231">
        <v>2633</v>
      </c>
      <c r="AG1231">
        <v>472</v>
      </c>
      <c r="AH1231">
        <v>482</v>
      </c>
      <c r="AI1231">
        <v>893</v>
      </c>
      <c r="AJ1231">
        <v>1705</v>
      </c>
      <c r="AK1231">
        <v>612</v>
      </c>
      <c r="AL1231">
        <v>469</v>
      </c>
      <c r="AM1231">
        <v>3415</v>
      </c>
      <c r="AN1231">
        <v>379</v>
      </c>
      <c r="AO1231">
        <v>6456</v>
      </c>
      <c r="AP1231">
        <v>1203</v>
      </c>
      <c r="AQ1231">
        <v>1211</v>
      </c>
      <c r="AR1231">
        <v>69</v>
      </c>
      <c r="AS1231">
        <v>105</v>
      </c>
      <c r="AT1231">
        <v>1280</v>
      </c>
      <c r="AU1231">
        <v>52</v>
      </c>
      <c r="AV1231">
        <v>77</v>
      </c>
      <c r="AW1231">
        <v>1958</v>
      </c>
      <c r="AX1231">
        <v>181</v>
      </c>
      <c r="AY1231">
        <v>1982</v>
      </c>
      <c r="AZ1231">
        <v>15514</v>
      </c>
      <c r="BA1231">
        <v>1784</v>
      </c>
      <c r="BB1231">
        <v>981</v>
      </c>
      <c r="BC1231">
        <v>155</v>
      </c>
      <c r="BD1231">
        <v>810</v>
      </c>
      <c r="BE1231">
        <v>0</v>
      </c>
      <c r="BF1231">
        <v>1541</v>
      </c>
      <c r="BG1231">
        <v>7643</v>
      </c>
      <c r="BH1231">
        <v>5150</v>
      </c>
      <c r="BI1231">
        <v>476</v>
      </c>
      <c r="BJ1231">
        <v>1256</v>
      </c>
      <c r="BK1231">
        <v>325</v>
      </c>
      <c r="BL1231">
        <v>302</v>
      </c>
      <c r="BM1231">
        <v>83</v>
      </c>
      <c r="BN1231">
        <v>662</v>
      </c>
      <c r="BO1231">
        <v>6489</v>
      </c>
      <c r="BP1231">
        <v>3401</v>
      </c>
      <c r="BQ1231">
        <v>1171</v>
      </c>
      <c r="BR1231">
        <v>116</v>
      </c>
      <c r="BS1231">
        <v>387</v>
      </c>
      <c r="BT1231">
        <v>231</v>
      </c>
      <c r="BU1231">
        <v>80</v>
      </c>
      <c r="BV1231">
        <v>814</v>
      </c>
      <c r="BW1231">
        <v>134</v>
      </c>
      <c r="BX1231">
        <v>0</v>
      </c>
      <c r="BY1231">
        <v>95810</v>
      </c>
    </row>
    <row r="1232" spans="1:77" hidden="1" x14ac:dyDescent="0.25">
      <c r="A1232" t="str">
        <f t="shared" si="38"/>
        <v>201422 Egészségügyi foglalkozások (felsőfokú képzettséghez kapcsolódó)IMind (I1-I9) Iskola MIND</v>
      </c>
      <c r="B1232" t="str">
        <f t="shared" si="39"/>
        <v>201422 Egészségügyi foglalkozások (felsőfokú képzettséghez kapcsolódó)IMind (I1-I9) Iskola MIND</v>
      </c>
      <c r="C1232">
        <v>6687</v>
      </c>
      <c r="D1232" t="s">
        <v>168</v>
      </c>
      <c r="E1232" t="s">
        <v>169</v>
      </c>
      <c r="F1232" s="4" t="s">
        <v>172</v>
      </c>
      <c r="G1232">
        <v>0</v>
      </c>
      <c r="H1232" t="s">
        <v>167</v>
      </c>
      <c r="I1232">
        <v>620</v>
      </c>
      <c r="J1232">
        <v>9</v>
      </c>
      <c r="K1232" t="s">
        <v>76</v>
      </c>
      <c r="L1232" t="s">
        <v>116</v>
      </c>
      <c r="M1232">
        <v>196</v>
      </c>
      <c r="N1232">
        <v>0</v>
      </c>
      <c r="O1232">
        <v>0</v>
      </c>
      <c r="P1232">
        <v>0</v>
      </c>
      <c r="Q1232">
        <v>0</v>
      </c>
      <c r="R1232">
        <v>0</v>
      </c>
      <c r="S1232">
        <v>0</v>
      </c>
      <c r="T1232">
        <v>0</v>
      </c>
      <c r="U1232">
        <v>0</v>
      </c>
      <c r="V1232">
        <v>0</v>
      </c>
      <c r="W1232">
        <v>0</v>
      </c>
      <c r="X1232">
        <v>67</v>
      </c>
      <c r="Y1232">
        <v>40</v>
      </c>
      <c r="Z1232">
        <v>11</v>
      </c>
      <c r="AA1232">
        <v>68</v>
      </c>
      <c r="AB1232">
        <v>0</v>
      </c>
      <c r="AC1232">
        <v>13</v>
      </c>
      <c r="AD1232">
        <v>0</v>
      </c>
      <c r="AE1232">
        <v>0</v>
      </c>
      <c r="AF1232">
        <v>1</v>
      </c>
      <c r="AG1232">
        <v>0</v>
      </c>
      <c r="AH1232">
        <v>0</v>
      </c>
      <c r="AI1232">
        <v>37</v>
      </c>
      <c r="AJ1232">
        <v>11</v>
      </c>
      <c r="AK1232">
        <v>9</v>
      </c>
      <c r="AL1232">
        <v>1</v>
      </c>
      <c r="AM1232">
        <v>2</v>
      </c>
      <c r="AN1232">
        <v>176</v>
      </c>
      <c r="AO1232">
        <v>286</v>
      </c>
      <c r="AP1232">
        <v>2804</v>
      </c>
      <c r="AQ1232">
        <v>0</v>
      </c>
      <c r="AR1232">
        <v>0</v>
      </c>
      <c r="AS1232">
        <v>0</v>
      </c>
      <c r="AT1232">
        <v>0</v>
      </c>
      <c r="AU1232">
        <v>0</v>
      </c>
      <c r="AV1232">
        <v>85</v>
      </c>
      <c r="AW1232">
        <v>0</v>
      </c>
      <c r="AX1232">
        <v>0</v>
      </c>
      <c r="AY1232">
        <v>0</v>
      </c>
      <c r="AZ1232">
        <v>42</v>
      </c>
      <c r="BA1232">
        <v>0</v>
      </c>
      <c r="BB1232">
        <v>24</v>
      </c>
      <c r="BC1232">
        <v>53</v>
      </c>
      <c r="BD1232">
        <v>166</v>
      </c>
      <c r="BE1232">
        <v>0</v>
      </c>
      <c r="BF1232">
        <v>115</v>
      </c>
      <c r="BG1232">
        <v>18</v>
      </c>
      <c r="BH1232">
        <v>386</v>
      </c>
      <c r="BI1232">
        <v>1</v>
      </c>
      <c r="BJ1232">
        <v>884</v>
      </c>
      <c r="BK1232">
        <v>0</v>
      </c>
      <c r="BL1232">
        <v>12</v>
      </c>
      <c r="BM1232">
        <v>11</v>
      </c>
      <c r="BN1232">
        <v>25</v>
      </c>
      <c r="BO1232">
        <v>4592</v>
      </c>
      <c r="BP1232">
        <v>3070</v>
      </c>
      <c r="BQ1232">
        <v>24350</v>
      </c>
      <c r="BR1232">
        <v>1109</v>
      </c>
      <c r="BS1232">
        <v>6</v>
      </c>
      <c r="BT1232">
        <v>56</v>
      </c>
      <c r="BU1232">
        <v>53</v>
      </c>
      <c r="BV1232">
        <v>1</v>
      </c>
      <c r="BW1232">
        <v>93</v>
      </c>
      <c r="BX1232">
        <v>0</v>
      </c>
      <c r="BY1232">
        <v>38874</v>
      </c>
    </row>
    <row r="1233" spans="1:77" hidden="1" x14ac:dyDescent="0.25">
      <c r="A1233" t="str">
        <f t="shared" si="38"/>
        <v>201423 Szociális szolgáltatási foglalkozások (felsőfokú képzettséghez kapcsolódó)IMind (I1-I9) Iskola MIND</v>
      </c>
      <c r="B1233" t="str">
        <f t="shared" si="39"/>
        <v>201423 Szociális szolgáltatási foglalkozások (felsőfokú képzettséghez kapcsolódó)IMind (I1-I9) Iskola MIND</v>
      </c>
      <c r="C1233">
        <v>6688</v>
      </c>
      <c r="D1233" t="s">
        <v>168</v>
      </c>
      <c r="E1233" t="s">
        <v>169</v>
      </c>
      <c r="F1233" s="4" t="s">
        <v>172</v>
      </c>
      <c r="G1233">
        <v>0</v>
      </c>
      <c r="H1233" t="s">
        <v>167</v>
      </c>
      <c r="I1233">
        <v>621</v>
      </c>
      <c r="J1233">
        <v>10</v>
      </c>
      <c r="K1233" t="s">
        <v>77</v>
      </c>
      <c r="L1233" t="s">
        <v>117</v>
      </c>
      <c r="M1233">
        <v>1</v>
      </c>
      <c r="N1233">
        <v>0</v>
      </c>
      <c r="O1233">
        <v>0</v>
      </c>
      <c r="P1233">
        <v>0</v>
      </c>
      <c r="Q1233">
        <v>0</v>
      </c>
      <c r="R1233">
        <v>7</v>
      </c>
      <c r="S1233">
        <v>10</v>
      </c>
      <c r="T1233">
        <v>4</v>
      </c>
      <c r="U1233">
        <v>10</v>
      </c>
      <c r="V1233">
        <v>0</v>
      </c>
      <c r="W1233">
        <v>0</v>
      </c>
      <c r="X1233">
        <v>0</v>
      </c>
      <c r="Y1233">
        <v>0</v>
      </c>
      <c r="Z1233">
        <v>0</v>
      </c>
      <c r="AA1233">
        <v>0</v>
      </c>
      <c r="AB1233">
        <v>0</v>
      </c>
      <c r="AC1233">
        <v>0</v>
      </c>
      <c r="AD1233">
        <v>0</v>
      </c>
      <c r="AE1233">
        <v>0</v>
      </c>
      <c r="AF1233">
        <v>0</v>
      </c>
      <c r="AG1233">
        <v>0</v>
      </c>
      <c r="AH1233">
        <v>0</v>
      </c>
      <c r="AI1233">
        <v>0</v>
      </c>
      <c r="AJ1233">
        <v>0</v>
      </c>
      <c r="AK1233">
        <v>0</v>
      </c>
      <c r="AL1233">
        <v>0</v>
      </c>
      <c r="AM1233">
        <v>5</v>
      </c>
      <c r="AN1233">
        <v>0</v>
      </c>
      <c r="AO1233">
        <v>0</v>
      </c>
      <c r="AP1233">
        <v>0</v>
      </c>
      <c r="AQ1233">
        <v>0</v>
      </c>
      <c r="AR1233">
        <v>0</v>
      </c>
      <c r="AS1233">
        <v>0</v>
      </c>
      <c r="AT1233">
        <v>0</v>
      </c>
      <c r="AU1233">
        <v>0</v>
      </c>
      <c r="AV1233">
        <v>0</v>
      </c>
      <c r="AW1233">
        <v>0</v>
      </c>
      <c r="AX1233">
        <v>0</v>
      </c>
      <c r="AY1233">
        <v>0</v>
      </c>
      <c r="AZ1233">
        <v>0</v>
      </c>
      <c r="BA1233">
        <v>0</v>
      </c>
      <c r="BB1233">
        <v>0</v>
      </c>
      <c r="BC1233">
        <v>0</v>
      </c>
      <c r="BD1233">
        <v>0</v>
      </c>
      <c r="BE1233">
        <v>0</v>
      </c>
      <c r="BF1233">
        <v>0</v>
      </c>
      <c r="BG1233">
        <v>0</v>
      </c>
      <c r="BH1233">
        <v>1</v>
      </c>
      <c r="BI1233">
        <v>0</v>
      </c>
      <c r="BJ1233">
        <v>0</v>
      </c>
      <c r="BK1233">
        <v>0</v>
      </c>
      <c r="BL1233">
        <v>0</v>
      </c>
      <c r="BM1233">
        <v>0</v>
      </c>
      <c r="BN1233">
        <v>0</v>
      </c>
      <c r="BO1233">
        <v>337</v>
      </c>
      <c r="BP1233">
        <v>78</v>
      </c>
      <c r="BQ1233">
        <v>231</v>
      </c>
      <c r="BR1233">
        <v>3544</v>
      </c>
      <c r="BS1233">
        <v>0</v>
      </c>
      <c r="BT1233">
        <v>0</v>
      </c>
      <c r="BU1233">
        <v>44</v>
      </c>
      <c r="BV1233">
        <v>0</v>
      </c>
      <c r="BW1233">
        <v>0</v>
      </c>
      <c r="BX1233">
        <v>0</v>
      </c>
      <c r="BY1233">
        <v>4272</v>
      </c>
    </row>
    <row r="1234" spans="1:77" hidden="1" x14ac:dyDescent="0.25">
      <c r="A1234" t="str">
        <f t="shared" si="38"/>
        <v>201424 Oktatók, pedagógusokIMind (I1-I9) Iskola MIND</v>
      </c>
      <c r="B1234" t="str">
        <f t="shared" si="39"/>
        <v>201424 Oktatók, pedagógusokIMind (I1-I9) Iskola MIND</v>
      </c>
      <c r="C1234">
        <v>6689</v>
      </c>
      <c r="D1234" t="s">
        <v>168</v>
      </c>
      <c r="E1234" t="s">
        <v>169</v>
      </c>
      <c r="F1234" s="4" t="s">
        <v>172</v>
      </c>
      <c r="G1234">
        <v>0</v>
      </c>
      <c r="H1234" t="s">
        <v>167</v>
      </c>
      <c r="I1234">
        <v>622</v>
      </c>
      <c r="J1234">
        <v>11</v>
      </c>
      <c r="K1234" t="s">
        <v>78</v>
      </c>
      <c r="L1234" t="s">
        <v>118</v>
      </c>
      <c r="M1234">
        <v>34</v>
      </c>
      <c r="N1234">
        <v>1</v>
      </c>
      <c r="O1234">
        <v>0</v>
      </c>
      <c r="P1234">
        <v>0</v>
      </c>
      <c r="Q1234">
        <v>1</v>
      </c>
      <c r="R1234">
        <v>0</v>
      </c>
      <c r="S1234">
        <v>0</v>
      </c>
      <c r="T1234">
        <v>0</v>
      </c>
      <c r="U1234">
        <v>0</v>
      </c>
      <c r="V1234">
        <v>0</v>
      </c>
      <c r="W1234">
        <v>0</v>
      </c>
      <c r="X1234">
        <v>0</v>
      </c>
      <c r="Y1234">
        <v>0</v>
      </c>
      <c r="Z1234">
        <v>10</v>
      </c>
      <c r="AA1234">
        <v>0</v>
      </c>
      <c r="AB1234">
        <v>21</v>
      </c>
      <c r="AC1234">
        <v>10</v>
      </c>
      <c r="AD1234">
        <v>0</v>
      </c>
      <c r="AE1234">
        <v>12</v>
      </c>
      <c r="AF1234">
        <v>61</v>
      </c>
      <c r="AG1234">
        <v>0</v>
      </c>
      <c r="AH1234">
        <v>93</v>
      </c>
      <c r="AI1234">
        <v>0</v>
      </c>
      <c r="AJ1234">
        <v>0</v>
      </c>
      <c r="AK1234">
        <v>0</v>
      </c>
      <c r="AL1234">
        <v>0</v>
      </c>
      <c r="AM1234">
        <v>269</v>
      </c>
      <c r="AN1234">
        <v>17</v>
      </c>
      <c r="AO1234">
        <v>30</v>
      </c>
      <c r="AP1234">
        <v>79</v>
      </c>
      <c r="AQ1234">
        <v>11</v>
      </c>
      <c r="AR1234">
        <v>16</v>
      </c>
      <c r="AS1234">
        <v>0</v>
      </c>
      <c r="AT1234">
        <v>11</v>
      </c>
      <c r="AU1234">
        <v>0</v>
      </c>
      <c r="AV1234">
        <v>58</v>
      </c>
      <c r="AW1234">
        <v>0</v>
      </c>
      <c r="AX1234">
        <v>0</v>
      </c>
      <c r="AY1234">
        <v>0</v>
      </c>
      <c r="AZ1234">
        <v>78</v>
      </c>
      <c r="BA1234">
        <v>13</v>
      </c>
      <c r="BB1234">
        <v>24</v>
      </c>
      <c r="BC1234">
        <v>0</v>
      </c>
      <c r="BD1234">
        <v>23</v>
      </c>
      <c r="BE1234">
        <v>0</v>
      </c>
      <c r="BF1234">
        <v>111</v>
      </c>
      <c r="BG1234">
        <v>72</v>
      </c>
      <c r="BH1234">
        <v>42</v>
      </c>
      <c r="BI1234">
        <v>55</v>
      </c>
      <c r="BJ1234">
        <v>102</v>
      </c>
      <c r="BK1234">
        <v>0</v>
      </c>
      <c r="BL1234">
        <v>9</v>
      </c>
      <c r="BM1234">
        <v>1</v>
      </c>
      <c r="BN1234">
        <v>74</v>
      </c>
      <c r="BO1234">
        <v>93706</v>
      </c>
      <c r="BP1234">
        <v>53375</v>
      </c>
      <c r="BQ1234">
        <v>269</v>
      </c>
      <c r="BR1234">
        <v>4849</v>
      </c>
      <c r="BS1234">
        <v>45</v>
      </c>
      <c r="BT1234">
        <v>52</v>
      </c>
      <c r="BU1234">
        <v>220</v>
      </c>
      <c r="BV1234">
        <v>0</v>
      </c>
      <c r="BW1234">
        <v>11</v>
      </c>
      <c r="BX1234">
        <v>0</v>
      </c>
      <c r="BY1234">
        <v>153865</v>
      </c>
    </row>
    <row r="1235" spans="1:77" hidden="1" x14ac:dyDescent="0.25">
      <c r="A1235" t="str">
        <f t="shared" si="38"/>
        <v>201425 Gazdálkodási jellegű foglalkozásokIMind (I1-I9) Iskola MIND</v>
      </c>
      <c r="B1235" t="str">
        <f t="shared" si="39"/>
        <v>201425 Gazdálkodási jellegű foglalkozásokIMind (I1-I9) Iskola MIND</v>
      </c>
      <c r="C1235">
        <v>6690</v>
      </c>
      <c r="D1235" t="s">
        <v>168</v>
      </c>
      <c r="E1235" t="s">
        <v>169</v>
      </c>
      <c r="F1235" s="4" t="s">
        <v>172</v>
      </c>
      <c r="G1235">
        <v>0</v>
      </c>
      <c r="H1235" t="s">
        <v>167</v>
      </c>
      <c r="I1235">
        <v>623</v>
      </c>
      <c r="J1235">
        <v>12</v>
      </c>
      <c r="K1235" t="s">
        <v>79</v>
      </c>
      <c r="L1235" t="s">
        <v>119</v>
      </c>
      <c r="M1235">
        <v>154</v>
      </c>
      <c r="N1235">
        <v>41</v>
      </c>
      <c r="O1235">
        <v>11</v>
      </c>
      <c r="P1235">
        <v>53</v>
      </c>
      <c r="Q1235">
        <v>1179</v>
      </c>
      <c r="R1235">
        <v>66</v>
      </c>
      <c r="S1235">
        <v>233</v>
      </c>
      <c r="T1235">
        <v>159</v>
      </c>
      <c r="U1235">
        <v>83</v>
      </c>
      <c r="V1235">
        <v>30</v>
      </c>
      <c r="W1235">
        <v>348</v>
      </c>
      <c r="X1235">
        <v>331</v>
      </c>
      <c r="Y1235">
        <v>317</v>
      </c>
      <c r="Z1235">
        <v>225</v>
      </c>
      <c r="AA1235">
        <v>334</v>
      </c>
      <c r="AB1235">
        <v>134</v>
      </c>
      <c r="AC1235">
        <v>1025</v>
      </c>
      <c r="AD1235">
        <v>264</v>
      </c>
      <c r="AE1235">
        <v>336</v>
      </c>
      <c r="AF1235">
        <v>506</v>
      </c>
      <c r="AG1235">
        <v>10</v>
      </c>
      <c r="AH1235">
        <v>295</v>
      </c>
      <c r="AI1235">
        <v>40</v>
      </c>
      <c r="AJ1235">
        <v>660</v>
      </c>
      <c r="AK1235">
        <v>134</v>
      </c>
      <c r="AL1235">
        <v>183</v>
      </c>
      <c r="AM1235">
        <v>327</v>
      </c>
      <c r="AN1235">
        <v>283</v>
      </c>
      <c r="AO1235">
        <v>4337</v>
      </c>
      <c r="AP1235">
        <v>983</v>
      </c>
      <c r="AQ1235">
        <v>729</v>
      </c>
      <c r="AR1235">
        <v>125</v>
      </c>
      <c r="AS1235">
        <v>71</v>
      </c>
      <c r="AT1235">
        <v>808</v>
      </c>
      <c r="AU1235">
        <v>32</v>
      </c>
      <c r="AV1235">
        <v>159</v>
      </c>
      <c r="AW1235">
        <v>307</v>
      </c>
      <c r="AX1235">
        <v>116</v>
      </c>
      <c r="AY1235">
        <v>622</v>
      </c>
      <c r="AZ1235">
        <v>1694</v>
      </c>
      <c r="BA1235">
        <v>3980</v>
      </c>
      <c r="BB1235">
        <v>779</v>
      </c>
      <c r="BC1235">
        <v>722</v>
      </c>
      <c r="BD1235">
        <v>742</v>
      </c>
      <c r="BE1235">
        <v>0</v>
      </c>
      <c r="BF1235">
        <v>4497</v>
      </c>
      <c r="BG1235">
        <v>411</v>
      </c>
      <c r="BH1235">
        <v>323</v>
      </c>
      <c r="BI1235">
        <v>1022</v>
      </c>
      <c r="BJ1235">
        <v>121</v>
      </c>
      <c r="BK1235">
        <v>92</v>
      </c>
      <c r="BL1235">
        <v>307</v>
      </c>
      <c r="BM1235">
        <v>50</v>
      </c>
      <c r="BN1235">
        <v>674</v>
      </c>
      <c r="BO1235">
        <v>2185</v>
      </c>
      <c r="BP1235">
        <v>557</v>
      </c>
      <c r="BQ1235">
        <v>315</v>
      </c>
      <c r="BR1235">
        <v>100</v>
      </c>
      <c r="BS1235">
        <v>274</v>
      </c>
      <c r="BT1235">
        <v>55</v>
      </c>
      <c r="BU1235">
        <v>7</v>
      </c>
      <c r="BV1235">
        <v>123</v>
      </c>
      <c r="BW1235">
        <v>91</v>
      </c>
      <c r="BX1235">
        <v>0</v>
      </c>
      <c r="BY1235">
        <v>35171</v>
      </c>
    </row>
    <row r="1236" spans="1:77" hidden="1" x14ac:dyDescent="0.25">
      <c r="A1236" t="str">
        <f t="shared" si="38"/>
        <v>201426 Jogi és társadalomtudományi foglalkozásokIMind (I1-I9) Iskola MIND</v>
      </c>
      <c r="B1236" t="str">
        <f t="shared" si="39"/>
        <v>201426 Jogi és társadalomtudományi foglalkozásokIMind (I1-I9) Iskola MIND</v>
      </c>
      <c r="C1236">
        <v>6691</v>
      </c>
      <c r="D1236" t="s">
        <v>168</v>
      </c>
      <c r="E1236" t="s">
        <v>169</v>
      </c>
      <c r="F1236" s="4" t="s">
        <v>172</v>
      </c>
      <c r="G1236">
        <v>0</v>
      </c>
      <c r="H1236" t="s">
        <v>167</v>
      </c>
      <c r="I1236">
        <v>624</v>
      </c>
      <c r="J1236">
        <v>13</v>
      </c>
      <c r="K1236" t="s">
        <v>80</v>
      </c>
      <c r="L1236" t="s">
        <v>120</v>
      </c>
      <c r="M1236">
        <v>92</v>
      </c>
      <c r="N1236">
        <v>17</v>
      </c>
      <c r="O1236">
        <v>11</v>
      </c>
      <c r="P1236">
        <v>39</v>
      </c>
      <c r="Q1236">
        <v>165</v>
      </c>
      <c r="R1236">
        <v>18</v>
      </c>
      <c r="S1236">
        <v>11</v>
      </c>
      <c r="T1236">
        <v>0</v>
      </c>
      <c r="U1236">
        <v>6</v>
      </c>
      <c r="V1236">
        <v>42</v>
      </c>
      <c r="W1236">
        <v>81</v>
      </c>
      <c r="X1236">
        <v>41</v>
      </c>
      <c r="Y1236">
        <v>12</v>
      </c>
      <c r="Z1236">
        <v>6</v>
      </c>
      <c r="AA1236">
        <v>14</v>
      </c>
      <c r="AB1236">
        <v>110</v>
      </c>
      <c r="AC1236">
        <v>123</v>
      </c>
      <c r="AD1236">
        <v>65</v>
      </c>
      <c r="AE1236">
        <v>17</v>
      </c>
      <c r="AF1236">
        <v>56</v>
      </c>
      <c r="AG1236">
        <v>0</v>
      </c>
      <c r="AH1236">
        <v>9</v>
      </c>
      <c r="AI1236">
        <v>15</v>
      </c>
      <c r="AJ1236">
        <v>374</v>
      </c>
      <c r="AK1236">
        <v>68</v>
      </c>
      <c r="AL1236">
        <v>27</v>
      </c>
      <c r="AM1236">
        <v>282</v>
      </c>
      <c r="AN1236">
        <v>41</v>
      </c>
      <c r="AO1236">
        <v>456</v>
      </c>
      <c r="AP1236">
        <v>174</v>
      </c>
      <c r="AQ1236">
        <v>99</v>
      </c>
      <c r="AR1236">
        <v>15</v>
      </c>
      <c r="AS1236">
        <v>4</v>
      </c>
      <c r="AT1236">
        <v>37</v>
      </c>
      <c r="AU1236">
        <v>0</v>
      </c>
      <c r="AV1236">
        <v>36</v>
      </c>
      <c r="AW1236">
        <v>17</v>
      </c>
      <c r="AX1236">
        <v>0</v>
      </c>
      <c r="AY1236">
        <v>426</v>
      </c>
      <c r="AZ1236">
        <v>284</v>
      </c>
      <c r="BA1236">
        <v>1241</v>
      </c>
      <c r="BB1236">
        <v>241</v>
      </c>
      <c r="BC1236">
        <v>207</v>
      </c>
      <c r="BD1236">
        <v>256</v>
      </c>
      <c r="BE1236">
        <v>0</v>
      </c>
      <c r="BF1236">
        <v>4082</v>
      </c>
      <c r="BG1236">
        <v>170</v>
      </c>
      <c r="BH1236">
        <v>917</v>
      </c>
      <c r="BI1236">
        <v>5</v>
      </c>
      <c r="BJ1236">
        <v>482</v>
      </c>
      <c r="BK1236">
        <v>41</v>
      </c>
      <c r="BL1236">
        <v>10</v>
      </c>
      <c r="BM1236">
        <v>34</v>
      </c>
      <c r="BN1236">
        <v>75</v>
      </c>
      <c r="BO1236">
        <v>10249</v>
      </c>
      <c r="BP1236">
        <v>1243</v>
      </c>
      <c r="BQ1236">
        <v>707</v>
      </c>
      <c r="BR1236">
        <v>357</v>
      </c>
      <c r="BS1236">
        <v>308</v>
      </c>
      <c r="BT1236">
        <v>54</v>
      </c>
      <c r="BU1236">
        <v>37</v>
      </c>
      <c r="BV1236">
        <v>0</v>
      </c>
      <c r="BW1236">
        <v>29</v>
      </c>
      <c r="BX1236">
        <v>0</v>
      </c>
      <c r="BY1236">
        <v>24035</v>
      </c>
    </row>
    <row r="1237" spans="1:77" hidden="1" x14ac:dyDescent="0.25">
      <c r="A1237" t="str">
        <f t="shared" si="38"/>
        <v>201427 Kulturális, sport-, művészeti és vallási foglalkozások (felsőfokú képzettséghez kapcsolódó)IMind (I1-I9) Iskola MIND</v>
      </c>
      <c r="B1237" t="str">
        <f t="shared" si="39"/>
        <v>201427 Kulturális, sport-, művészeti és vallási foglalkozások (felsőfokú képzettséghez kapcsolódó)IMind (I1-I9) Iskola MIND</v>
      </c>
      <c r="C1237">
        <v>6692</v>
      </c>
      <c r="D1237" t="s">
        <v>168</v>
      </c>
      <c r="E1237" t="s">
        <v>169</v>
      </c>
      <c r="F1237" s="4" t="s">
        <v>172</v>
      </c>
      <c r="G1237">
        <v>0</v>
      </c>
      <c r="H1237" t="s">
        <v>167</v>
      </c>
      <c r="I1237">
        <v>625</v>
      </c>
      <c r="J1237">
        <v>14</v>
      </c>
      <c r="K1237" t="s">
        <v>121</v>
      </c>
      <c r="L1237" t="s">
        <v>122</v>
      </c>
      <c r="M1237">
        <v>34</v>
      </c>
      <c r="N1237">
        <v>0</v>
      </c>
      <c r="O1237">
        <v>0</v>
      </c>
      <c r="P1237">
        <v>0</v>
      </c>
      <c r="Q1237">
        <v>0</v>
      </c>
      <c r="R1237">
        <v>16</v>
      </c>
      <c r="S1237">
        <v>0</v>
      </c>
      <c r="T1237">
        <v>0</v>
      </c>
      <c r="U1237">
        <v>190</v>
      </c>
      <c r="V1237">
        <v>0</v>
      </c>
      <c r="W1237">
        <v>0</v>
      </c>
      <c r="X1237">
        <v>10</v>
      </c>
      <c r="Y1237">
        <v>0</v>
      </c>
      <c r="Z1237">
        <v>21</v>
      </c>
      <c r="AA1237">
        <v>0</v>
      </c>
      <c r="AB1237">
        <v>0</v>
      </c>
      <c r="AC1237">
        <v>0</v>
      </c>
      <c r="AD1237">
        <v>0</v>
      </c>
      <c r="AE1237">
        <v>0</v>
      </c>
      <c r="AF1237">
        <v>0</v>
      </c>
      <c r="AG1237">
        <v>0</v>
      </c>
      <c r="AH1237">
        <v>0</v>
      </c>
      <c r="AI1237">
        <v>10</v>
      </c>
      <c r="AJ1237">
        <v>5</v>
      </c>
      <c r="AK1237">
        <v>18</v>
      </c>
      <c r="AL1237">
        <v>9</v>
      </c>
      <c r="AM1237">
        <v>77</v>
      </c>
      <c r="AN1237">
        <v>0</v>
      </c>
      <c r="AO1237">
        <v>71</v>
      </c>
      <c r="AP1237">
        <v>284</v>
      </c>
      <c r="AQ1237">
        <v>61</v>
      </c>
      <c r="AR1237">
        <v>0</v>
      </c>
      <c r="AS1237">
        <v>4</v>
      </c>
      <c r="AT1237">
        <v>0</v>
      </c>
      <c r="AU1237">
        <v>0</v>
      </c>
      <c r="AV1237">
        <v>116</v>
      </c>
      <c r="AW1237">
        <v>2628</v>
      </c>
      <c r="AX1237">
        <v>2229</v>
      </c>
      <c r="AY1237">
        <v>127</v>
      </c>
      <c r="AZ1237">
        <v>195</v>
      </c>
      <c r="BA1237">
        <v>8</v>
      </c>
      <c r="BB1237">
        <v>0</v>
      </c>
      <c r="BC1237">
        <v>0</v>
      </c>
      <c r="BD1237">
        <v>184</v>
      </c>
      <c r="BE1237">
        <v>0</v>
      </c>
      <c r="BF1237">
        <v>130</v>
      </c>
      <c r="BG1237">
        <v>13</v>
      </c>
      <c r="BH1237">
        <v>87</v>
      </c>
      <c r="BI1237">
        <v>411</v>
      </c>
      <c r="BJ1237">
        <v>98</v>
      </c>
      <c r="BK1237">
        <v>39</v>
      </c>
      <c r="BL1237">
        <v>27</v>
      </c>
      <c r="BM1237">
        <v>15</v>
      </c>
      <c r="BN1237">
        <v>161</v>
      </c>
      <c r="BO1237">
        <v>1469</v>
      </c>
      <c r="BP1237">
        <v>1340</v>
      </c>
      <c r="BQ1237">
        <v>63</v>
      </c>
      <c r="BR1237">
        <v>90</v>
      </c>
      <c r="BS1237">
        <v>6977</v>
      </c>
      <c r="BT1237">
        <v>1135</v>
      </c>
      <c r="BU1237">
        <v>65</v>
      </c>
      <c r="BV1237">
        <v>0</v>
      </c>
      <c r="BW1237">
        <v>32</v>
      </c>
      <c r="BX1237">
        <v>0</v>
      </c>
      <c r="BY1237">
        <v>18449</v>
      </c>
    </row>
    <row r="1238" spans="1:77" hidden="1" x14ac:dyDescent="0.25">
      <c r="A1238" t="str">
        <f t="shared" si="38"/>
        <v>201429 Egyéb magasan képzett ügyintézőkIMind (I1-I9) Iskola MIND</v>
      </c>
      <c r="B1238" t="str">
        <f t="shared" si="39"/>
        <v>201429 Egyéb magasan képzett ügyintézőkIMind (I1-I9) Iskola MIND</v>
      </c>
      <c r="C1238">
        <v>6693</v>
      </c>
      <c r="D1238" t="s">
        <v>168</v>
      </c>
      <c r="E1238" t="s">
        <v>169</v>
      </c>
      <c r="F1238" s="4" t="s">
        <v>172</v>
      </c>
      <c r="G1238">
        <v>0</v>
      </c>
      <c r="H1238" t="s">
        <v>167</v>
      </c>
      <c r="I1238">
        <v>626</v>
      </c>
      <c r="J1238">
        <v>15</v>
      </c>
      <c r="K1238" t="s">
        <v>81</v>
      </c>
      <c r="L1238" t="s">
        <v>123</v>
      </c>
      <c r="M1238">
        <v>30</v>
      </c>
      <c r="N1238">
        <v>32</v>
      </c>
      <c r="O1238">
        <v>0</v>
      </c>
      <c r="P1238">
        <v>20</v>
      </c>
      <c r="Q1238">
        <v>129</v>
      </c>
      <c r="R1238">
        <v>30</v>
      </c>
      <c r="S1238">
        <v>11</v>
      </c>
      <c r="T1238">
        <v>81</v>
      </c>
      <c r="U1238">
        <v>71</v>
      </c>
      <c r="V1238">
        <v>606</v>
      </c>
      <c r="W1238">
        <v>63</v>
      </c>
      <c r="X1238">
        <v>302</v>
      </c>
      <c r="Y1238">
        <v>73</v>
      </c>
      <c r="Z1238">
        <v>118</v>
      </c>
      <c r="AA1238">
        <v>304</v>
      </c>
      <c r="AB1238">
        <v>201</v>
      </c>
      <c r="AC1238">
        <v>830</v>
      </c>
      <c r="AD1238">
        <v>130</v>
      </c>
      <c r="AE1238">
        <v>192</v>
      </c>
      <c r="AF1238">
        <v>325</v>
      </c>
      <c r="AG1238">
        <v>1</v>
      </c>
      <c r="AH1238">
        <v>97</v>
      </c>
      <c r="AI1238">
        <v>27</v>
      </c>
      <c r="AJ1238">
        <v>876</v>
      </c>
      <c r="AK1238">
        <v>201</v>
      </c>
      <c r="AL1238">
        <v>153</v>
      </c>
      <c r="AM1238">
        <v>605</v>
      </c>
      <c r="AN1238">
        <v>83</v>
      </c>
      <c r="AO1238">
        <v>1557</v>
      </c>
      <c r="AP1238">
        <v>280</v>
      </c>
      <c r="AQ1238">
        <v>451</v>
      </c>
      <c r="AR1238">
        <v>0</v>
      </c>
      <c r="AS1238">
        <v>14</v>
      </c>
      <c r="AT1238">
        <v>1359</v>
      </c>
      <c r="AU1238">
        <v>0</v>
      </c>
      <c r="AV1238">
        <v>53</v>
      </c>
      <c r="AW1238">
        <v>180</v>
      </c>
      <c r="AX1238">
        <v>93</v>
      </c>
      <c r="AY1238">
        <v>1370</v>
      </c>
      <c r="AZ1238">
        <v>2478</v>
      </c>
      <c r="BA1238">
        <v>2022</v>
      </c>
      <c r="BB1238">
        <v>665</v>
      </c>
      <c r="BC1238">
        <v>132</v>
      </c>
      <c r="BD1238">
        <v>239</v>
      </c>
      <c r="BE1238">
        <v>0</v>
      </c>
      <c r="BF1238">
        <v>1312</v>
      </c>
      <c r="BG1238">
        <v>521</v>
      </c>
      <c r="BH1238">
        <v>830</v>
      </c>
      <c r="BI1238">
        <v>70</v>
      </c>
      <c r="BJ1238">
        <v>313</v>
      </c>
      <c r="BK1238">
        <v>0</v>
      </c>
      <c r="BL1238">
        <v>185</v>
      </c>
      <c r="BM1238">
        <v>19</v>
      </c>
      <c r="BN1238">
        <v>573</v>
      </c>
      <c r="BO1238">
        <v>37909</v>
      </c>
      <c r="BP1238">
        <v>4123</v>
      </c>
      <c r="BQ1238">
        <v>565</v>
      </c>
      <c r="BR1238">
        <v>252</v>
      </c>
      <c r="BS1238">
        <v>701</v>
      </c>
      <c r="BT1238">
        <v>29</v>
      </c>
      <c r="BU1238">
        <v>561</v>
      </c>
      <c r="BV1238">
        <v>0</v>
      </c>
      <c r="BW1238">
        <v>8</v>
      </c>
      <c r="BX1238">
        <v>0</v>
      </c>
      <c r="BY1238">
        <v>64455</v>
      </c>
    </row>
    <row r="1239" spans="1:77" hidden="1" x14ac:dyDescent="0.25">
      <c r="A1239" t="str">
        <f t="shared" si="38"/>
        <v>201431 Technikusok és hasonló műszaki foglalkozásokIMind (I1-I9) Iskola MIND</v>
      </c>
      <c r="B1239" t="str">
        <f t="shared" si="39"/>
        <v>201431 Technikusok és hasonló műszaki foglalkozásokIMind (I1-I9) Iskola MIND</v>
      </c>
      <c r="C1239">
        <v>6694</v>
      </c>
      <c r="D1239" t="s">
        <v>168</v>
      </c>
      <c r="E1239" t="s">
        <v>169</v>
      </c>
      <c r="F1239" s="4" t="s">
        <v>172</v>
      </c>
      <c r="G1239">
        <v>0</v>
      </c>
      <c r="H1239" t="s">
        <v>167</v>
      </c>
      <c r="I1239">
        <v>627</v>
      </c>
      <c r="J1239">
        <v>16</v>
      </c>
      <c r="K1239" t="s">
        <v>82</v>
      </c>
      <c r="L1239" t="s">
        <v>83</v>
      </c>
      <c r="M1239">
        <v>1590</v>
      </c>
      <c r="N1239">
        <v>1297</v>
      </c>
      <c r="O1239">
        <v>21</v>
      </c>
      <c r="P1239">
        <v>307</v>
      </c>
      <c r="Q1239">
        <v>2581</v>
      </c>
      <c r="R1239">
        <v>910</v>
      </c>
      <c r="S1239">
        <v>297</v>
      </c>
      <c r="T1239">
        <v>402</v>
      </c>
      <c r="U1239">
        <v>299</v>
      </c>
      <c r="V1239">
        <v>398</v>
      </c>
      <c r="W1239">
        <v>1101</v>
      </c>
      <c r="X1239">
        <v>1708</v>
      </c>
      <c r="Y1239">
        <v>1414</v>
      </c>
      <c r="Z1239">
        <v>688</v>
      </c>
      <c r="AA1239">
        <v>1295</v>
      </c>
      <c r="AB1239">
        <v>3700</v>
      </c>
      <c r="AC1239">
        <v>4736</v>
      </c>
      <c r="AD1239">
        <v>2083</v>
      </c>
      <c r="AE1239">
        <v>1942</v>
      </c>
      <c r="AF1239">
        <v>4088</v>
      </c>
      <c r="AG1239">
        <v>365</v>
      </c>
      <c r="AH1239">
        <v>1652</v>
      </c>
      <c r="AI1239">
        <v>1095</v>
      </c>
      <c r="AJ1239">
        <v>2911</v>
      </c>
      <c r="AK1239">
        <v>1606</v>
      </c>
      <c r="AL1239">
        <v>820</v>
      </c>
      <c r="AM1239">
        <v>4828</v>
      </c>
      <c r="AN1239">
        <v>1956</v>
      </c>
      <c r="AO1239">
        <v>3252</v>
      </c>
      <c r="AP1239">
        <v>1455</v>
      </c>
      <c r="AQ1239">
        <v>3832</v>
      </c>
      <c r="AR1239">
        <v>134</v>
      </c>
      <c r="AS1239">
        <v>415</v>
      </c>
      <c r="AT1239">
        <v>3987</v>
      </c>
      <c r="AU1239">
        <v>185</v>
      </c>
      <c r="AV1239">
        <v>452</v>
      </c>
      <c r="AW1239">
        <v>799</v>
      </c>
      <c r="AX1239">
        <v>162</v>
      </c>
      <c r="AY1239">
        <v>1542</v>
      </c>
      <c r="AZ1239">
        <v>5642</v>
      </c>
      <c r="BA1239">
        <v>1574</v>
      </c>
      <c r="BB1239">
        <v>284</v>
      </c>
      <c r="BC1239">
        <v>224</v>
      </c>
      <c r="BD1239">
        <v>1470</v>
      </c>
      <c r="BE1239">
        <v>0</v>
      </c>
      <c r="BF1239">
        <v>1042</v>
      </c>
      <c r="BG1239">
        <v>4541</v>
      </c>
      <c r="BH1239">
        <v>827</v>
      </c>
      <c r="BI1239">
        <v>181</v>
      </c>
      <c r="BJ1239">
        <v>855</v>
      </c>
      <c r="BK1239">
        <v>205</v>
      </c>
      <c r="BL1239">
        <v>1009</v>
      </c>
      <c r="BM1239">
        <v>31</v>
      </c>
      <c r="BN1239">
        <v>2025</v>
      </c>
      <c r="BO1239">
        <v>6309</v>
      </c>
      <c r="BP1239">
        <v>1997</v>
      </c>
      <c r="BQ1239">
        <v>1071</v>
      </c>
      <c r="BR1239">
        <v>324</v>
      </c>
      <c r="BS1239">
        <v>909</v>
      </c>
      <c r="BT1239">
        <v>331</v>
      </c>
      <c r="BU1239">
        <v>140</v>
      </c>
      <c r="BV1239">
        <v>591</v>
      </c>
      <c r="BW1239">
        <v>101</v>
      </c>
      <c r="BX1239">
        <v>0</v>
      </c>
      <c r="BY1239">
        <v>93988</v>
      </c>
    </row>
    <row r="1240" spans="1:77" hidden="1" x14ac:dyDescent="0.25">
      <c r="A1240" t="str">
        <f t="shared" si="38"/>
        <v>201432 Szakmai irányítók, felügyelőkIMind (I1-I9) Iskola MIND</v>
      </c>
      <c r="B1240" t="str">
        <f t="shared" si="39"/>
        <v>201432 Szakmai irányítók, felügyelőkIMind (I1-I9) Iskola MIND</v>
      </c>
      <c r="C1240">
        <v>6695</v>
      </c>
      <c r="D1240" t="s">
        <v>168</v>
      </c>
      <c r="E1240" t="s">
        <v>169</v>
      </c>
      <c r="F1240" s="4" t="s">
        <v>172</v>
      </c>
      <c r="G1240">
        <v>0</v>
      </c>
      <c r="H1240" t="s">
        <v>167</v>
      </c>
      <c r="I1240">
        <v>628</v>
      </c>
      <c r="J1240">
        <v>17</v>
      </c>
      <c r="K1240" t="s">
        <v>84</v>
      </c>
      <c r="L1240" t="s">
        <v>124</v>
      </c>
      <c r="M1240">
        <v>111</v>
      </c>
      <c r="N1240">
        <v>23</v>
      </c>
      <c r="O1240">
        <v>4</v>
      </c>
      <c r="P1240">
        <v>109</v>
      </c>
      <c r="Q1240">
        <v>502</v>
      </c>
      <c r="R1240">
        <v>238</v>
      </c>
      <c r="S1240">
        <v>66</v>
      </c>
      <c r="T1240">
        <v>70</v>
      </c>
      <c r="U1240">
        <v>60</v>
      </c>
      <c r="V1240">
        <v>2</v>
      </c>
      <c r="W1240">
        <v>93</v>
      </c>
      <c r="X1240">
        <v>40</v>
      </c>
      <c r="Y1240">
        <v>175</v>
      </c>
      <c r="Z1240">
        <v>103</v>
      </c>
      <c r="AA1240">
        <v>119</v>
      </c>
      <c r="AB1240">
        <v>558</v>
      </c>
      <c r="AC1240">
        <v>144</v>
      </c>
      <c r="AD1240">
        <v>172</v>
      </c>
      <c r="AE1240">
        <v>98</v>
      </c>
      <c r="AF1240">
        <v>229</v>
      </c>
      <c r="AG1240">
        <v>0</v>
      </c>
      <c r="AH1240">
        <v>151</v>
      </c>
      <c r="AI1240">
        <v>70</v>
      </c>
      <c r="AJ1240">
        <v>47</v>
      </c>
      <c r="AK1240">
        <v>29</v>
      </c>
      <c r="AL1240">
        <v>321</v>
      </c>
      <c r="AM1240">
        <v>2178</v>
      </c>
      <c r="AN1240">
        <v>121</v>
      </c>
      <c r="AO1240">
        <v>790</v>
      </c>
      <c r="AP1240">
        <v>128</v>
      </c>
      <c r="AQ1240">
        <v>123</v>
      </c>
      <c r="AR1240">
        <v>0</v>
      </c>
      <c r="AS1240">
        <v>0</v>
      </c>
      <c r="AT1240">
        <v>405</v>
      </c>
      <c r="AU1240">
        <v>0</v>
      </c>
      <c r="AV1240">
        <v>941</v>
      </c>
      <c r="AW1240">
        <v>12</v>
      </c>
      <c r="AX1240">
        <v>106</v>
      </c>
      <c r="AY1240">
        <v>63</v>
      </c>
      <c r="AZ1240">
        <v>91</v>
      </c>
      <c r="BA1240">
        <v>29</v>
      </c>
      <c r="BB1240">
        <v>40</v>
      </c>
      <c r="BC1240">
        <v>160</v>
      </c>
      <c r="BD1240">
        <v>353</v>
      </c>
      <c r="BE1240">
        <v>0</v>
      </c>
      <c r="BF1240">
        <v>217</v>
      </c>
      <c r="BG1240">
        <v>150</v>
      </c>
      <c r="BH1240">
        <v>19</v>
      </c>
      <c r="BI1240">
        <v>33</v>
      </c>
      <c r="BJ1240">
        <v>99</v>
      </c>
      <c r="BK1240">
        <v>23</v>
      </c>
      <c r="BL1240">
        <v>64</v>
      </c>
      <c r="BM1240">
        <v>8</v>
      </c>
      <c r="BN1240">
        <v>148</v>
      </c>
      <c r="BO1240">
        <v>841</v>
      </c>
      <c r="BP1240">
        <v>160</v>
      </c>
      <c r="BQ1240">
        <v>110</v>
      </c>
      <c r="BR1240">
        <v>267</v>
      </c>
      <c r="BS1240">
        <v>32</v>
      </c>
      <c r="BT1240">
        <v>11</v>
      </c>
      <c r="BU1240">
        <v>8</v>
      </c>
      <c r="BV1240">
        <v>0</v>
      </c>
      <c r="BW1240">
        <v>93</v>
      </c>
      <c r="BX1240">
        <v>0</v>
      </c>
      <c r="BY1240">
        <v>11357</v>
      </c>
    </row>
    <row r="1241" spans="1:77" hidden="1" x14ac:dyDescent="0.25">
      <c r="A1241" t="str">
        <f t="shared" si="38"/>
        <v>201433 Egészségügyi foglalkozásokIMind (I1-I9) Iskola MIND</v>
      </c>
      <c r="B1241" t="str">
        <f t="shared" si="39"/>
        <v>201433 Egészségügyi foglalkozásokIMind (I1-I9) Iskola MIND</v>
      </c>
      <c r="C1241">
        <v>6696</v>
      </c>
      <c r="D1241" t="s">
        <v>168</v>
      </c>
      <c r="E1241" t="s">
        <v>169</v>
      </c>
      <c r="F1241" s="4" t="s">
        <v>172</v>
      </c>
      <c r="G1241">
        <v>0</v>
      </c>
      <c r="H1241" t="s">
        <v>167</v>
      </c>
      <c r="I1241">
        <v>629</v>
      </c>
      <c r="J1241">
        <v>18</v>
      </c>
      <c r="K1241" t="s">
        <v>85</v>
      </c>
      <c r="L1241" t="s">
        <v>125</v>
      </c>
      <c r="M1241">
        <v>412</v>
      </c>
      <c r="N1241">
        <v>15</v>
      </c>
      <c r="O1241">
        <v>0</v>
      </c>
      <c r="P1241">
        <v>0</v>
      </c>
      <c r="Q1241">
        <v>78</v>
      </c>
      <c r="R1241">
        <v>1</v>
      </c>
      <c r="S1241">
        <v>11</v>
      </c>
      <c r="T1241">
        <v>14</v>
      </c>
      <c r="U1241">
        <v>0</v>
      </c>
      <c r="V1241">
        <v>0</v>
      </c>
      <c r="W1241">
        <v>5</v>
      </c>
      <c r="X1241">
        <v>203</v>
      </c>
      <c r="Y1241">
        <v>69</v>
      </c>
      <c r="Z1241">
        <v>128</v>
      </c>
      <c r="AA1241">
        <v>16</v>
      </c>
      <c r="AB1241">
        <v>54</v>
      </c>
      <c r="AC1241">
        <v>124</v>
      </c>
      <c r="AD1241">
        <v>19</v>
      </c>
      <c r="AE1241">
        <v>16</v>
      </c>
      <c r="AF1241">
        <v>17</v>
      </c>
      <c r="AG1241">
        <v>0</v>
      </c>
      <c r="AH1241">
        <v>1747</v>
      </c>
      <c r="AI1241">
        <v>90</v>
      </c>
      <c r="AJ1241">
        <v>18</v>
      </c>
      <c r="AK1241">
        <v>34</v>
      </c>
      <c r="AL1241">
        <v>22</v>
      </c>
      <c r="AM1241">
        <v>42</v>
      </c>
      <c r="AN1241">
        <v>38</v>
      </c>
      <c r="AO1241">
        <v>864</v>
      </c>
      <c r="AP1241">
        <v>5721</v>
      </c>
      <c r="AQ1241">
        <v>52</v>
      </c>
      <c r="AR1241">
        <v>0</v>
      </c>
      <c r="AS1241">
        <v>0</v>
      </c>
      <c r="AT1241">
        <v>15</v>
      </c>
      <c r="AU1241">
        <v>0</v>
      </c>
      <c r="AV1241">
        <v>346</v>
      </c>
      <c r="AW1241">
        <v>69</v>
      </c>
      <c r="AX1241">
        <v>0</v>
      </c>
      <c r="AY1241">
        <v>11</v>
      </c>
      <c r="AZ1241">
        <v>84</v>
      </c>
      <c r="BA1241">
        <v>33</v>
      </c>
      <c r="BB1241">
        <v>0</v>
      </c>
      <c r="BC1241">
        <v>71</v>
      </c>
      <c r="BD1241">
        <v>209</v>
      </c>
      <c r="BE1241">
        <v>0</v>
      </c>
      <c r="BF1241">
        <v>128</v>
      </c>
      <c r="BG1241">
        <v>25</v>
      </c>
      <c r="BH1241">
        <v>646</v>
      </c>
      <c r="BI1241">
        <v>46</v>
      </c>
      <c r="BJ1241">
        <v>679</v>
      </c>
      <c r="BK1241">
        <v>0</v>
      </c>
      <c r="BL1241">
        <v>28</v>
      </c>
      <c r="BM1241">
        <v>27</v>
      </c>
      <c r="BN1241">
        <v>76</v>
      </c>
      <c r="BO1241">
        <v>1661</v>
      </c>
      <c r="BP1241">
        <v>5758</v>
      </c>
      <c r="BQ1241">
        <v>63968</v>
      </c>
      <c r="BR1241">
        <v>6317</v>
      </c>
      <c r="BS1241">
        <v>14</v>
      </c>
      <c r="BT1241">
        <v>187</v>
      </c>
      <c r="BU1241">
        <v>282</v>
      </c>
      <c r="BV1241">
        <v>0</v>
      </c>
      <c r="BW1241">
        <v>1002</v>
      </c>
      <c r="BX1241">
        <v>0</v>
      </c>
      <c r="BY1241">
        <v>91492</v>
      </c>
    </row>
    <row r="1242" spans="1:77" hidden="1" x14ac:dyDescent="0.25">
      <c r="A1242" t="str">
        <f t="shared" si="38"/>
        <v>201434 Oktatási asszisztensekIMind (I1-I9) Iskola MIND</v>
      </c>
      <c r="B1242" t="str">
        <f t="shared" si="39"/>
        <v>201434 Oktatási asszisztensekIMind (I1-I9) Iskola MIND</v>
      </c>
      <c r="C1242">
        <v>6697</v>
      </c>
      <c r="D1242" t="s">
        <v>168</v>
      </c>
      <c r="E1242" t="s">
        <v>169</v>
      </c>
      <c r="F1242" s="4" t="s">
        <v>172</v>
      </c>
      <c r="G1242">
        <v>0</v>
      </c>
      <c r="H1242" t="s">
        <v>167</v>
      </c>
      <c r="I1242">
        <v>630</v>
      </c>
      <c r="J1242">
        <v>19</v>
      </c>
      <c r="K1242" t="s">
        <v>86</v>
      </c>
      <c r="L1242" t="s">
        <v>126</v>
      </c>
      <c r="M1242">
        <v>0</v>
      </c>
      <c r="N1242">
        <v>0</v>
      </c>
      <c r="O1242">
        <v>0</v>
      </c>
      <c r="P1242">
        <v>0</v>
      </c>
      <c r="Q1242">
        <v>0</v>
      </c>
      <c r="R1242">
        <v>0</v>
      </c>
      <c r="S1242">
        <v>0</v>
      </c>
      <c r="T1242">
        <v>0</v>
      </c>
      <c r="U1242">
        <v>9</v>
      </c>
      <c r="V1242">
        <v>0</v>
      </c>
      <c r="W1242">
        <v>0</v>
      </c>
      <c r="X1242">
        <v>0</v>
      </c>
      <c r="Y1242">
        <v>0</v>
      </c>
      <c r="Z1242">
        <v>0</v>
      </c>
      <c r="AA1242">
        <v>0</v>
      </c>
      <c r="AB1242">
        <v>0</v>
      </c>
      <c r="AC1242">
        <v>5</v>
      </c>
      <c r="AD1242">
        <v>0</v>
      </c>
      <c r="AE1242">
        <v>0</v>
      </c>
      <c r="AF1242">
        <v>0</v>
      </c>
      <c r="AG1242">
        <v>0</v>
      </c>
      <c r="AH1242">
        <v>0</v>
      </c>
      <c r="AI1242">
        <v>0</v>
      </c>
      <c r="AJ1242">
        <v>0</v>
      </c>
      <c r="AK1242">
        <v>0</v>
      </c>
      <c r="AL1242">
        <v>0</v>
      </c>
      <c r="AM1242">
        <v>0</v>
      </c>
      <c r="AN1242">
        <v>0</v>
      </c>
      <c r="AO1242">
        <v>10</v>
      </c>
      <c r="AP1242">
        <v>14</v>
      </c>
      <c r="AQ1242">
        <v>20</v>
      </c>
      <c r="AR1242">
        <v>0</v>
      </c>
      <c r="AS1242">
        <v>0</v>
      </c>
      <c r="AT1242">
        <v>0</v>
      </c>
      <c r="AU1242">
        <v>0</v>
      </c>
      <c r="AV1242">
        <v>0</v>
      </c>
      <c r="AW1242">
        <v>0</v>
      </c>
      <c r="AX1242">
        <v>0</v>
      </c>
      <c r="AY1242">
        <v>11</v>
      </c>
      <c r="AZ1242">
        <v>5</v>
      </c>
      <c r="BA1242">
        <v>0</v>
      </c>
      <c r="BB1242">
        <v>9</v>
      </c>
      <c r="BC1242">
        <v>0</v>
      </c>
      <c r="BD1242">
        <v>1</v>
      </c>
      <c r="BE1242">
        <v>0</v>
      </c>
      <c r="BF1242">
        <v>0</v>
      </c>
      <c r="BG1242">
        <v>0</v>
      </c>
      <c r="BH1242">
        <v>0</v>
      </c>
      <c r="BI1242">
        <v>0</v>
      </c>
      <c r="BJ1242">
        <v>16</v>
      </c>
      <c r="BK1242">
        <v>0</v>
      </c>
      <c r="BL1242">
        <v>0</v>
      </c>
      <c r="BM1242">
        <v>0</v>
      </c>
      <c r="BN1242">
        <v>6</v>
      </c>
      <c r="BO1242">
        <v>3092</v>
      </c>
      <c r="BP1242">
        <v>3535</v>
      </c>
      <c r="BQ1242">
        <v>47</v>
      </c>
      <c r="BR1242">
        <v>578</v>
      </c>
      <c r="BS1242">
        <v>23</v>
      </c>
      <c r="BT1242">
        <v>0</v>
      </c>
      <c r="BU1242">
        <v>6</v>
      </c>
      <c r="BV1242">
        <v>0</v>
      </c>
      <c r="BW1242">
        <v>0</v>
      </c>
      <c r="BX1242">
        <v>0</v>
      </c>
      <c r="BY1242">
        <v>7387</v>
      </c>
    </row>
    <row r="1243" spans="1:77" hidden="1" x14ac:dyDescent="0.25">
      <c r="A1243" t="str">
        <f t="shared" si="38"/>
        <v>201435 Szociális gondozási és munkaerő-piaci szolgáltatási foglalkozásokIMind (I1-I9) Iskola MIND</v>
      </c>
      <c r="B1243" t="str">
        <f t="shared" si="39"/>
        <v>201435 Szociális gondozási és munkaerő-piaci szolgáltatási foglalkozásokIMind (I1-I9) Iskola MIND</v>
      </c>
      <c r="C1243">
        <v>6698</v>
      </c>
      <c r="D1243" t="s">
        <v>168</v>
      </c>
      <c r="E1243" t="s">
        <v>169</v>
      </c>
      <c r="F1243" s="4" t="s">
        <v>172</v>
      </c>
      <c r="G1243">
        <v>0</v>
      </c>
      <c r="H1243" t="s">
        <v>167</v>
      </c>
      <c r="I1243">
        <v>631</v>
      </c>
      <c r="J1243">
        <v>20</v>
      </c>
      <c r="K1243" t="s">
        <v>87</v>
      </c>
      <c r="L1243" t="s">
        <v>127</v>
      </c>
      <c r="M1243">
        <v>0</v>
      </c>
      <c r="N1243">
        <v>0</v>
      </c>
      <c r="O1243">
        <v>0</v>
      </c>
      <c r="P1243">
        <v>0</v>
      </c>
      <c r="Q1243">
        <v>12</v>
      </c>
      <c r="R1243">
        <v>4</v>
      </c>
      <c r="S1243">
        <v>0</v>
      </c>
      <c r="T1243">
        <v>0</v>
      </c>
      <c r="U1243">
        <v>0</v>
      </c>
      <c r="V1243">
        <v>0</v>
      </c>
      <c r="W1243">
        <v>0</v>
      </c>
      <c r="X1243">
        <v>12</v>
      </c>
      <c r="Y1243">
        <v>1</v>
      </c>
      <c r="Z1243">
        <v>0</v>
      </c>
      <c r="AA1243">
        <v>12</v>
      </c>
      <c r="AB1243">
        <v>11</v>
      </c>
      <c r="AC1243">
        <v>13</v>
      </c>
      <c r="AD1243">
        <v>0</v>
      </c>
      <c r="AE1243">
        <v>2</v>
      </c>
      <c r="AF1243">
        <v>2</v>
      </c>
      <c r="AG1243">
        <v>0</v>
      </c>
      <c r="AH1243">
        <v>4</v>
      </c>
      <c r="AI1243">
        <v>0</v>
      </c>
      <c r="AJ1243">
        <v>0</v>
      </c>
      <c r="AK1243">
        <v>0</v>
      </c>
      <c r="AL1243">
        <v>2</v>
      </c>
      <c r="AM1243">
        <v>5</v>
      </c>
      <c r="AN1243">
        <v>0</v>
      </c>
      <c r="AO1243">
        <v>59</v>
      </c>
      <c r="AP1243">
        <v>13</v>
      </c>
      <c r="AQ1243">
        <v>11</v>
      </c>
      <c r="AR1243">
        <v>0</v>
      </c>
      <c r="AS1243">
        <v>0</v>
      </c>
      <c r="AT1243">
        <v>0</v>
      </c>
      <c r="AU1243">
        <v>0</v>
      </c>
      <c r="AV1243">
        <v>32</v>
      </c>
      <c r="AW1243">
        <v>11</v>
      </c>
      <c r="AX1243">
        <v>9</v>
      </c>
      <c r="AY1243">
        <v>0</v>
      </c>
      <c r="AZ1243">
        <v>83</v>
      </c>
      <c r="BA1243">
        <v>25</v>
      </c>
      <c r="BB1243">
        <v>0</v>
      </c>
      <c r="BC1243">
        <v>0</v>
      </c>
      <c r="BD1243">
        <v>0</v>
      </c>
      <c r="BE1243">
        <v>0</v>
      </c>
      <c r="BF1243">
        <v>16</v>
      </c>
      <c r="BG1243">
        <v>1</v>
      </c>
      <c r="BH1243">
        <v>68</v>
      </c>
      <c r="BI1243">
        <v>0</v>
      </c>
      <c r="BJ1243">
        <v>1</v>
      </c>
      <c r="BK1243">
        <v>0</v>
      </c>
      <c r="BL1243">
        <v>91</v>
      </c>
      <c r="BM1243">
        <v>8</v>
      </c>
      <c r="BN1243">
        <v>145</v>
      </c>
      <c r="BO1243">
        <v>4898</v>
      </c>
      <c r="BP1243">
        <v>1564</v>
      </c>
      <c r="BQ1243">
        <v>629</v>
      </c>
      <c r="BR1243">
        <v>31102</v>
      </c>
      <c r="BS1243">
        <v>13</v>
      </c>
      <c r="BT1243">
        <v>1</v>
      </c>
      <c r="BU1243">
        <v>649</v>
      </c>
      <c r="BV1243">
        <v>0</v>
      </c>
      <c r="BW1243">
        <v>13</v>
      </c>
      <c r="BX1243">
        <v>0</v>
      </c>
      <c r="BY1243">
        <v>39522</v>
      </c>
    </row>
    <row r="1244" spans="1:77" hidden="1" x14ac:dyDescent="0.25">
      <c r="A1244" t="str">
        <f t="shared" si="38"/>
        <v>201436 Üzleti jellegű szolgáltatások ügyintézői, hatósági ügyintézők, ügynökökIMind (I1-I9) Iskola MIND</v>
      </c>
      <c r="B1244" t="str">
        <f t="shared" si="39"/>
        <v>201436 Üzleti jellegű szolgáltatások ügyintézői, hatósági ügyintézők, ügynökökIMind (I1-I9) Iskola MIND</v>
      </c>
      <c r="C1244">
        <v>6699</v>
      </c>
      <c r="D1244" t="s">
        <v>168</v>
      </c>
      <c r="E1244" t="s">
        <v>169</v>
      </c>
      <c r="F1244" s="4" t="s">
        <v>172</v>
      </c>
      <c r="G1244">
        <v>0</v>
      </c>
      <c r="H1244" t="s">
        <v>167</v>
      </c>
      <c r="I1244">
        <v>632</v>
      </c>
      <c r="J1244">
        <v>21</v>
      </c>
      <c r="K1244" t="s">
        <v>88</v>
      </c>
      <c r="L1244" t="s">
        <v>128</v>
      </c>
      <c r="M1244">
        <v>1707</v>
      </c>
      <c r="N1244">
        <v>252</v>
      </c>
      <c r="O1244">
        <v>152</v>
      </c>
      <c r="P1244">
        <v>307</v>
      </c>
      <c r="Q1244">
        <v>4281</v>
      </c>
      <c r="R1244">
        <v>889</v>
      </c>
      <c r="S1244">
        <v>394</v>
      </c>
      <c r="T1244">
        <v>683</v>
      </c>
      <c r="U1244">
        <v>734</v>
      </c>
      <c r="V1244">
        <v>292</v>
      </c>
      <c r="W1244">
        <v>1093</v>
      </c>
      <c r="X1244">
        <v>612</v>
      </c>
      <c r="Y1244">
        <v>1108</v>
      </c>
      <c r="Z1244">
        <v>745</v>
      </c>
      <c r="AA1244">
        <v>542</v>
      </c>
      <c r="AB1244">
        <v>1573</v>
      </c>
      <c r="AC1244">
        <v>1793</v>
      </c>
      <c r="AD1244">
        <v>1036</v>
      </c>
      <c r="AE1244">
        <v>1632</v>
      </c>
      <c r="AF1244">
        <v>1305</v>
      </c>
      <c r="AG1244">
        <v>167</v>
      </c>
      <c r="AH1244">
        <v>928</v>
      </c>
      <c r="AI1244">
        <v>558</v>
      </c>
      <c r="AJ1244">
        <v>2133</v>
      </c>
      <c r="AK1244">
        <v>1097</v>
      </c>
      <c r="AL1244">
        <v>1081</v>
      </c>
      <c r="AM1244">
        <v>3509</v>
      </c>
      <c r="AN1244">
        <v>5645</v>
      </c>
      <c r="AO1244">
        <v>22644</v>
      </c>
      <c r="AP1244">
        <v>7776</v>
      </c>
      <c r="AQ1244">
        <v>3002</v>
      </c>
      <c r="AR1244">
        <v>152</v>
      </c>
      <c r="AS1244">
        <v>337</v>
      </c>
      <c r="AT1244">
        <v>2828</v>
      </c>
      <c r="AU1244">
        <v>151</v>
      </c>
      <c r="AV1244">
        <v>1903</v>
      </c>
      <c r="AW1244">
        <v>940</v>
      </c>
      <c r="AX1244">
        <v>485</v>
      </c>
      <c r="AY1244">
        <v>2995</v>
      </c>
      <c r="AZ1244">
        <v>4458</v>
      </c>
      <c r="BA1244">
        <v>22376</v>
      </c>
      <c r="BB1244">
        <v>7049</v>
      </c>
      <c r="BC1244">
        <v>4396</v>
      </c>
      <c r="BD1244">
        <v>4008</v>
      </c>
      <c r="BE1244">
        <v>0</v>
      </c>
      <c r="BF1244">
        <v>7625</v>
      </c>
      <c r="BG1244">
        <v>1293</v>
      </c>
      <c r="BH1244">
        <v>1158</v>
      </c>
      <c r="BI1244">
        <v>933</v>
      </c>
      <c r="BJ1244">
        <v>675</v>
      </c>
      <c r="BK1244">
        <v>605</v>
      </c>
      <c r="BL1244">
        <v>1167</v>
      </c>
      <c r="BM1244">
        <v>574</v>
      </c>
      <c r="BN1244">
        <v>4467</v>
      </c>
      <c r="BO1244">
        <v>28941</v>
      </c>
      <c r="BP1244">
        <v>3266</v>
      </c>
      <c r="BQ1244">
        <v>2077</v>
      </c>
      <c r="BR1244">
        <v>1282</v>
      </c>
      <c r="BS1244">
        <v>859</v>
      </c>
      <c r="BT1244">
        <v>371</v>
      </c>
      <c r="BU1244">
        <v>116</v>
      </c>
      <c r="BV1244">
        <v>376</v>
      </c>
      <c r="BW1244">
        <v>332</v>
      </c>
      <c r="BX1244">
        <v>0</v>
      </c>
      <c r="BY1244">
        <v>177865</v>
      </c>
    </row>
    <row r="1245" spans="1:77" hidden="1" x14ac:dyDescent="0.25">
      <c r="A1245" t="str">
        <f t="shared" si="38"/>
        <v>201437 Művészeti, kulturális, sport- és vallási foglalkozásokIMind (I1-I9) Iskola MIND</v>
      </c>
      <c r="B1245" t="str">
        <f t="shared" si="39"/>
        <v>201437 Művészeti, kulturális, sport- és vallási foglalkozásokIMind (I1-I9) Iskola MIND</v>
      </c>
      <c r="C1245">
        <v>6700</v>
      </c>
      <c r="D1245" t="s">
        <v>168</v>
      </c>
      <c r="E1245" t="s">
        <v>169</v>
      </c>
      <c r="F1245" s="4" t="s">
        <v>172</v>
      </c>
      <c r="G1245">
        <v>0</v>
      </c>
      <c r="H1245" t="s">
        <v>167</v>
      </c>
      <c r="I1245">
        <v>633</v>
      </c>
      <c r="J1245">
        <v>22</v>
      </c>
      <c r="K1245" t="s">
        <v>89</v>
      </c>
      <c r="L1245" t="s">
        <v>129</v>
      </c>
      <c r="M1245">
        <v>34</v>
      </c>
      <c r="N1245">
        <v>0</v>
      </c>
      <c r="O1245">
        <v>0</v>
      </c>
      <c r="P1245">
        <v>0</v>
      </c>
      <c r="Q1245">
        <v>0</v>
      </c>
      <c r="R1245">
        <v>31</v>
      </c>
      <c r="S1245">
        <v>0</v>
      </c>
      <c r="T1245">
        <v>15</v>
      </c>
      <c r="U1245">
        <v>99</v>
      </c>
      <c r="V1245">
        <v>0</v>
      </c>
      <c r="W1245">
        <v>0</v>
      </c>
      <c r="X1245">
        <v>0</v>
      </c>
      <c r="Y1245">
        <v>6</v>
      </c>
      <c r="Z1245">
        <v>1</v>
      </c>
      <c r="AA1245">
        <v>0</v>
      </c>
      <c r="AB1245">
        <v>0</v>
      </c>
      <c r="AC1245">
        <v>21</v>
      </c>
      <c r="AD1245">
        <v>0</v>
      </c>
      <c r="AE1245">
        <v>23</v>
      </c>
      <c r="AF1245">
        <v>0</v>
      </c>
      <c r="AG1245">
        <v>0</v>
      </c>
      <c r="AH1245">
        <v>52</v>
      </c>
      <c r="AI1245">
        <v>20</v>
      </c>
      <c r="AJ1245">
        <v>0</v>
      </c>
      <c r="AK1245">
        <v>0</v>
      </c>
      <c r="AL1245">
        <v>0</v>
      </c>
      <c r="AM1245">
        <v>127</v>
      </c>
      <c r="AN1245">
        <v>9</v>
      </c>
      <c r="AO1245">
        <v>153</v>
      </c>
      <c r="AP1245">
        <v>325</v>
      </c>
      <c r="AQ1245">
        <v>22</v>
      </c>
      <c r="AR1245">
        <v>0</v>
      </c>
      <c r="AS1245">
        <v>0</v>
      </c>
      <c r="AT1245">
        <v>20</v>
      </c>
      <c r="AU1245">
        <v>0</v>
      </c>
      <c r="AV1245">
        <v>66</v>
      </c>
      <c r="AW1245">
        <v>84</v>
      </c>
      <c r="AX1245">
        <v>1035</v>
      </c>
      <c r="AY1245">
        <v>111</v>
      </c>
      <c r="AZ1245">
        <v>325</v>
      </c>
      <c r="BA1245">
        <v>7</v>
      </c>
      <c r="BB1245">
        <v>0</v>
      </c>
      <c r="BC1245">
        <v>0</v>
      </c>
      <c r="BD1245">
        <v>122</v>
      </c>
      <c r="BE1245">
        <v>0</v>
      </c>
      <c r="BF1245">
        <v>61</v>
      </c>
      <c r="BG1245">
        <v>0</v>
      </c>
      <c r="BH1245">
        <v>22</v>
      </c>
      <c r="BI1245">
        <v>190</v>
      </c>
      <c r="BJ1245">
        <v>392</v>
      </c>
      <c r="BK1245">
        <v>124</v>
      </c>
      <c r="BL1245">
        <v>0</v>
      </c>
      <c r="BM1245">
        <v>9</v>
      </c>
      <c r="BN1245">
        <v>173</v>
      </c>
      <c r="BO1245">
        <v>269</v>
      </c>
      <c r="BP1245">
        <v>167</v>
      </c>
      <c r="BQ1245">
        <v>87</v>
      </c>
      <c r="BR1245">
        <v>11</v>
      </c>
      <c r="BS1245">
        <v>2872</v>
      </c>
      <c r="BT1245">
        <v>1498</v>
      </c>
      <c r="BU1245">
        <v>110</v>
      </c>
      <c r="BV1245">
        <v>0</v>
      </c>
      <c r="BW1245">
        <v>355</v>
      </c>
      <c r="BX1245">
        <v>0</v>
      </c>
      <c r="BY1245">
        <v>9048</v>
      </c>
    </row>
    <row r="1246" spans="1:77" hidden="1" x14ac:dyDescent="0.25">
      <c r="A1246" t="str">
        <f t="shared" si="38"/>
        <v>201439 Egyéb ügyintézőkIMind (I1-I9) Iskola MIND</v>
      </c>
      <c r="B1246" t="str">
        <f t="shared" si="39"/>
        <v>201439 Egyéb ügyintézőkIMind (I1-I9) Iskola MIND</v>
      </c>
      <c r="C1246">
        <v>6701</v>
      </c>
      <c r="D1246" t="s">
        <v>168</v>
      </c>
      <c r="E1246" t="s">
        <v>169</v>
      </c>
      <c r="F1246" s="4" t="s">
        <v>172</v>
      </c>
      <c r="G1246">
        <v>0</v>
      </c>
      <c r="H1246" t="s">
        <v>167</v>
      </c>
      <c r="I1246">
        <v>634</v>
      </c>
      <c r="J1246">
        <v>23</v>
      </c>
      <c r="K1246" t="s">
        <v>90</v>
      </c>
      <c r="L1246" t="s">
        <v>91</v>
      </c>
      <c r="M1246">
        <v>358</v>
      </c>
      <c r="N1246">
        <v>65</v>
      </c>
      <c r="O1246">
        <v>22</v>
      </c>
      <c r="P1246">
        <v>429</v>
      </c>
      <c r="Q1246">
        <v>352</v>
      </c>
      <c r="R1246">
        <v>229</v>
      </c>
      <c r="S1246">
        <v>86</v>
      </c>
      <c r="T1246">
        <v>102</v>
      </c>
      <c r="U1246">
        <v>276</v>
      </c>
      <c r="V1246">
        <v>582</v>
      </c>
      <c r="W1246">
        <v>118</v>
      </c>
      <c r="X1246">
        <v>210</v>
      </c>
      <c r="Y1246">
        <v>155</v>
      </c>
      <c r="Z1246">
        <v>145</v>
      </c>
      <c r="AA1246">
        <v>195</v>
      </c>
      <c r="AB1246">
        <v>355</v>
      </c>
      <c r="AC1246">
        <v>784</v>
      </c>
      <c r="AD1246">
        <v>233</v>
      </c>
      <c r="AE1246">
        <v>261</v>
      </c>
      <c r="AF1246">
        <v>286</v>
      </c>
      <c r="AG1246">
        <v>63</v>
      </c>
      <c r="AH1246">
        <v>159</v>
      </c>
      <c r="AI1246">
        <v>283</v>
      </c>
      <c r="AJ1246">
        <v>800</v>
      </c>
      <c r="AK1246">
        <v>453</v>
      </c>
      <c r="AL1246">
        <v>264</v>
      </c>
      <c r="AM1246">
        <v>1284</v>
      </c>
      <c r="AN1246">
        <v>1196</v>
      </c>
      <c r="AO1246">
        <v>2597</v>
      </c>
      <c r="AP1246">
        <v>1584</v>
      </c>
      <c r="AQ1246">
        <v>1112</v>
      </c>
      <c r="AR1246">
        <v>102</v>
      </c>
      <c r="AS1246">
        <v>83</v>
      </c>
      <c r="AT1246">
        <v>1585</v>
      </c>
      <c r="AU1246">
        <v>108</v>
      </c>
      <c r="AV1246">
        <v>582</v>
      </c>
      <c r="AW1246">
        <v>629</v>
      </c>
      <c r="AX1246">
        <v>213</v>
      </c>
      <c r="AY1246">
        <v>434</v>
      </c>
      <c r="AZ1246">
        <v>1220</v>
      </c>
      <c r="BA1246">
        <v>2791</v>
      </c>
      <c r="BB1246">
        <v>632</v>
      </c>
      <c r="BC1246">
        <v>466</v>
      </c>
      <c r="BD1246">
        <v>1150</v>
      </c>
      <c r="BE1246">
        <v>0</v>
      </c>
      <c r="BF1246">
        <v>1476</v>
      </c>
      <c r="BG1246">
        <v>398</v>
      </c>
      <c r="BH1246">
        <v>684</v>
      </c>
      <c r="BI1246">
        <v>417</v>
      </c>
      <c r="BJ1246">
        <v>432</v>
      </c>
      <c r="BK1246">
        <v>157</v>
      </c>
      <c r="BL1246">
        <v>1113</v>
      </c>
      <c r="BM1246">
        <v>202</v>
      </c>
      <c r="BN1246">
        <v>1289</v>
      </c>
      <c r="BO1246">
        <v>31713</v>
      </c>
      <c r="BP1246">
        <v>5103</v>
      </c>
      <c r="BQ1246">
        <v>1615</v>
      </c>
      <c r="BR1246">
        <v>1059</v>
      </c>
      <c r="BS1246">
        <v>604</v>
      </c>
      <c r="BT1246">
        <v>263</v>
      </c>
      <c r="BU1246">
        <v>255</v>
      </c>
      <c r="BV1246">
        <v>109</v>
      </c>
      <c r="BW1246">
        <v>217</v>
      </c>
      <c r="BX1246">
        <v>0</v>
      </c>
      <c r="BY1246">
        <v>72139</v>
      </c>
    </row>
    <row r="1247" spans="1:77" hidden="1" x14ac:dyDescent="0.25">
      <c r="A1247" t="str">
        <f t="shared" si="38"/>
        <v>201441 Irodai, ügyviteli foglalkozásokIMind (I1-I9) Iskola MIND</v>
      </c>
      <c r="B1247" t="str">
        <f t="shared" si="39"/>
        <v>201441 Irodai, ügyviteli foglalkozásokIMind (I1-I9) Iskola MIND</v>
      </c>
      <c r="C1247">
        <v>6702</v>
      </c>
      <c r="D1247" t="s">
        <v>168</v>
      </c>
      <c r="E1247" t="s">
        <v>169</v>
      </c>
      <c r="F1247" s="4" t="s">
        <v>172</v>
      </c>
      <c r="G1247">
        <v>0</v>
      </c>
      <c r="H1247" t="s">
        <v>167</v>
      </c>
      <c r="I1247">
        <v>635</v>
      </c>
      <c r="J1247">
        <v>24</v>
      </c>
      <c r="K1247" t="s">
        <v>92</v>
      </c>
      <c r="L1247" t="s">
        <v>130</v>
      </c>
      <c r="M1247">
        <v>4001</v>
      </c>
      <c r="N1247">
        <v>605</v>
      </c>
      <c r="O1247">
        <v>147</v>
      </c>
      <c r="P1247">
        <v>634</v>
      </c>
      <c r="Q1247">
        <v>3430</v>
      </c>
      <c r="R1247">
        <v>791</v>
      </c>
      <c r="S1247">
        <v>551</v>
      </c>
      <c r="T1247">
        <v>538</v>
      </c>
      <c r="U1247">
        <v>589</v>
      </c>
      <c r="V1247">
        <v>140</v>
      </c>
      <c r="W1247">
        <v>620</v>
      </c>
      <c r="X1247">
        <v>449</v>
      </c>
      <c r="Y1247">
        <v>1065</v>
      </c>
      <c r="Z1247">
        <v>664</v>
      </c>
      <c r="AA1247">
        <v>751</v>
      </c>
      <c r="AB1247">
        <v>2014</v>
      </c>
      <c r="AC1247">
        <v>2348</v>
      </c>
      <c r="AD1247">
        <v>845</v>
      </c>
      <c r="AE1247">
        <v>1474</v>
      </c>
      <c r="AF1247">
        <v>1422</v>
      </c>
      <c r="AG1247">
        <v>262</v>
      </c>
      <c r="AH1247">
        <v>1107</v>
      </c>
      <c r="AI1247">
        <v>528</v>
      </c>
      <c r="AJ1247">
        <v>1282</v>
      </c>
      <c r="AK1247">
        <v>1144</v>
      </c>
      <c r="AL1247">
        <v>1248</v>
      </c>
      <c r="AM1247">
        <v>7662</v>
      </c>
      <c r="AN1247">
        <v>4044</v>
      </c>
      <c r="AO1247">
        <v>11623</v>
      </c>
      <c r="AP1247">
        <v>7176</v>
      </c>
      <c r="AQ1247">
        <v>4940</v>
      </c>
      <c r="AR1247">
        <v>150</v>
      </c>
      <c r="AS1247">
        <v>133</v>
      </c>
      <c r="AT1247">
        <v>3322</v>
      </c>
      <c r="AU1247">
        <v>627</v>
      </c>
      <c r="AV1247">
        <v>1889</v>
      </c>
      <c r="AW1247">
        <v>1137</v>
      </c>
      <c r="AX1247">
        <v>535</v>
      </c>
      <c r="AY1247">
        <v>724</v>
      </c>
      <c r="AZ1247">
        <v>4829</v>
      </c>
      <c r="BA1247">
        <v>9566</v>
      </c>
      <c r="BB1247">
        <v>1003</v>
      </c>
      <c r="BC1247">
        <v>1550</v>
      </c>
      <c r="BD1247">
        <v>4644</v>
      </c>
      <c r="BE1247">
        <v>0</v>
      </c>
      <c r="BF1247">
        <v>19212</v>
      </c>
      <c r="BG1247">
        <v>1964</v>
      </c>
      <c r="BH1247">
        <v>703</v>
      </c>
      <c r="BI1247">
        <v>694</v>
      </c>
      <c r="BJ1247">
        <v>939</v>
      </c>
      <c r="BK1247">
        <v>483</v>
      </c>
      <c r="BL1247">
        <v>2319</v>
      </c>
      <c r="BM1247">
        <v>379</v>
      </c>
      <c r="BN1247">
        <v>3801</v>
      </c>
      <c r="BO1247">
        <v>20552</v>
      </c>
      <c r="BP1247">
        <v>5042</v>
      </c>
      <c r="BQ1247">
        <v>3755</v>
      </c>
      <c r="BR1247">
        <v>1191</v>
      </c>
      <c r="BS1247">
        <v>1327</v>
      </c>
      <c r="BT1247">
        <v>403</v>
      </c>
      <c r="BU1247">
        <v>341</v>
      </c>
      <c r="BV1247">
        <v>285</v>
      </c>
      <c r="BW1247">
        <v>628</v>
      </c>
      <c r="BX1247">
        <v>0</v>
      </c>
      <c r="BY1247">
        <v>158221</v>
      </c>
    </row>
    <row r="1248" spans="1:77" hidden="1" x14ac:dyDescent="0.25">
      <c r="A1248" t="str">
        <f t="shared" si="38"/>
        <v>201442 Ügyfélkapcsolati foglalkozásokIMind (I1-I9) Iskola MIND</v>
      </c>
      <c r="B1248" t="str">
        <f t="shared" si="39"/>
        <v>201442 Ügyfélkapcsolati foglalkozásokIMind (I1-I9) Iskola MIND</v>
      </c>
      <c r="C1248">
        <v>6703</v>
      </c>
      <c r="D1248" t="s">
        <v>168</v>
      </c>
      <c r="E1248" t="s">
        <v>169</v>
      </c>
      <c r="F1248" s="4" t="s">
        <v>172</v>
      </c>
      <c r="G1248">
        <v>0</v>
      </c>
      <c r="H1248" t="s">
        <v>167</v>
      </c>
      <c r="I1248">
        <v>636</v>
      </c>
      <c r="J1248">
        <v>25</v>
      </c>
      <c r="K1248" t="s">
        <v>93</v>
      </c>
      <c r="L1248" t="s">
        <v>131</v>
      </c>
      <c r="M1248">
        <v>45</v>
      </c>
      <c r="N1248">
        <v>45</v>
      </c>
      <c r="O1248">
        <v>1</v>
      </c>
      <c r="P1248">
        <v>25</v>
      </c>
      <c r="Q1248">
        <v>152</v>
      </c>
      <c r="R1248">
        <v>0</v>
      </c>
      <c r="S1248">
        <v>5</v>
      </c>
      <c r="T1248">
        <v>0</v>
      </c>
      <c r="U1248">
        <v>47</v>
      </c>
      <c r="V1248">
        <v>10</v>
      </c>
      <c r="W1248">
        <v>57</v>
      </c>
      <c r="X1248">
        <v>27</v>
      </c>
      <c r="Y1248">
        <v>90</v>
      </c>
      <c r="Z1248">
        <v>31</v>
      </c>
      <c r="AA1248">
        <v>36</v>
      </c>
      <c r="AB1248">
        <v>46</v>
      </c>
      <c r="AC1248">
        <v>32</v>
      </c>
      <c r="AD1248">
        <v>77</v>
      </c>
      <c r="AE1248">
        <v>25</v>
      </c>
      <c r="AF1248">
        <v>22</v>
      </c>
      <c r="AG1248">
        <v>0</v>
      </c>
      <c r="AH1248">
        <v>17</v>
      </c>
      <c r="AI1248">
        <v>68</v>
      </c>
      <c r="AJ1248">
        <v>472</v>
      </c>
      <c r="AK1248">
        <v>235</v>
      </c>
      <c r="AL1248">
        <v>281</v>
      </c>
      <c r="AM1248">
        <v>185</v>
      </c>
      <c r="AN1248">
        <v>619</v>
      </c>
      <c r="AO1248">
        <v>1384</v>
      </c>
      <c r="AP1248">
        <v>1412</v>
      </c>
      <c r="AQ1248">
        <v>1853</v>
      </c>
      <c r="AR1248">
        <v>0</v>
      </c>
      <c r="AS1248">
        <v>11</v>
      </c>
      <c r="AT1248">
        <v>867</v>
      </c>
      <c r="AU1248">
        <v>166</v>
      </c>
      <c r="AV1248">
        <v>2490</v>
      </c>
      <c r="AW1248">
        <v>262</v>
      </c>
      <c r="AX1248">
        <v>182</v>
      </c>
      <c r="AY1248">
        <v>1123</v>
      </c>
      <c r="AZ1248">
        <v>1490</v>
      </c>
      <c r="BA1248">
        <v>8852</v>
      </c>
      <c r="BB1248">
        <v>711</v>
      </c>
      <c r="BC1248">
        <v>736</v>
      </c>
      <c r="BD1248">
        <v>1157</v>
      </c>
      <c r="BE1248">
        <v>0</v>
      </c>
      <c r="BF1248">
        <v>1699</v>
      </c>
      <c r="BG1248">
        <v>121</v>
      </c>
      <c r="BH1248">
        <v>80</v>
      </c>
      <c r="BI1248">
        <v>209</v>
      </c>
      <c r="BJ1248">
        <v>66</v>
      </c>
      <c r="BK1248">
        <v>130</v>
      </c>
      <c r="BL1248">
        <v>802</v>
      </c>
      <c r="BM1248">
        <v>3044</v>
      </c>
      <c r="BN1248">
        <v>2301</v>
      </c>
      <c r="BO1248">
        <v>737</v>
      </c>
      <c r="BP1248">
        <v>538</v>
      </c>
      <c r="BQ1248">
        <v>992</v>
      </c>
      <c r="BR1248">
        <v>69</v>
      </c>
      <c r="BS1248">
        <v>738</v>
      </c>
      <c r="BT1248">
        <v>600</v>
      </c>
      <c r="BU1248">
        <v>128</v>
      </c>
      <c r="BV1248">
        <v>151</v>
      </c>
      <c r="BW1248">
        <v>654</v>
      </c>
      <c r="BX1248">
        <v>0</v>
      </c>
      <c r="BY1248">
        <v>38405</v>
      </c>
    </row>
    <row r="1249" spans="1:77" hidden="1" x14ac:dyDescent="0.25">
      <c r="A1249" t="str">
        <f t="shared" si="38"/>
        <v>201451 Kereskedelmi és vendéglátó-ipari foglalkozásokIMind (I1-I9) Iskola MIND</v>
      </c>
      <c r="B1249" t="str">
        <f t="shared" si="39"/>
        <v>201451 Kereskedelmi és vendéglátó-ipari foglalkozásokIMind (I1-I9) Iskola MIND</v>
      </c>
      <c r="C1249">
        <v>6704</v>
      </c>
      <c r="D1249" t="s">
        <v>168</v>
      </c>
      <c r="E1249" t="s">
        <v>169</v>
      </c>
      <c r="F1249" s="4" t="s">
        <v>172</v>
      </c>
      <c r="G1249">
        <v>0</v>
      </c>
      <c r="H1249" t="s">
        <v>167</v>
      </c>
      <c r="I1249">
        <v>637</v>
      </c>
      <c r="J1249">
        <v>26</v>
      </c>
      <c r="K1249" t="s">
        <v>94</v>
      </c>
      <c r="L1249" t="s">
        <v>132</v>
      </c>
      <c r="M1249">
        <v>809</v>
      </c>
      <c r="N1249">
        <v>186</v>
      </c>
      <c r="O1249">
        <v>41</v>
      </c>
      <c r="P1249">
        <v>71</v>
      </c>
      <c r="Q1249">
        <v>7081</v>
      </c>
      <c r="R1249">
        <v>732</v>
      </c>
      <c r="S1249">
        <v>168</v>
      </c>
      <c r="T1249">
        <v>186</v>
      </c>
      <c r="U1249">
        <v>330</v>
      </c>
      <c r="V1249">
        <v>33</v>
      </c>
      <c r="W1249">
        <v>118</v>
      </c>
      <c r="X1249">
        <v>56</v>
      </c>
      <c r="Y1249">
        <v>339</v>
      </c>
      <c r="Z1249">
        <v>98</v>
      </c>
      <c r="AA1249">
        <v>85</v>
      </c>
      <c r="AB1249">
        <v>147</v>
      </c>
      <c r="AC1249">
        <v>143</v>
      </c>
      <c r="AD1249">
        <v>208</v>
      </c>
      <c r="AE1249">
        <v>173</v>
      </c>
      <c r="AF1249">
        <v>7</v>
      </c>
      <c r="AG1249">
        <v>35</v>
      </c>
      <c r="AH1249">
        <v>1074</v>
      </c>
      <c r="AI1249">
        <v>146</v>
      </c>
      <c r="AJ1249">
        <v>95</v>
      </c>
      <c r="AK1249">
        <v>57</v>
      </c>
      <c r="AL1249">
        <v>366</v>
      </c>
      <c r="AM1249">
        <v>2991</v>
      </c>
      <c r="AN1249">
        <v>6457</v>
      </c>
      <c r="AO1249">
        <v>21499</v>
      </c>
      <c r="AP1249">
        <v>130109</v>
      </c>
      <c r="AQ1249">
        <v>972</v>
      </c>
      <c r="AR1249">
        <v>230</v>
      </c>
      <c r="AS1249">
        <v>12</v>
      </c>
      <c r="AT1249">
        <v>389</v>
      </c>
      <c r="AU1249">
        <v>39</v>
      </c>
      <c r="AV1249">
        <v>41826</v>
      </c>
      <c r="AW1249">
        <v>427</v>
      </c>
      <c r="AX1249">
        <v>550</v>
      </c>
      <c r="AY1249">
        <v>336</v>
      </c>
      <c r="AZ1249">
        <v>648</v>
      </c>
      <c r="BA1249">
        <v>1319</v>
      </c>
      <c r="BB1249">
        <v>153</v>
      </c>
      <c r="BC1249">
        <v>931</v>
      </c>
      <c r="BD1249">
        <v>2747</v>
      </c>
      <c r="BE1249">
        <v>0</v>
      </c>
      <c r="BF1249">
        <v>1569</v>
      </c>
      <c r="BG1249">
        <v>72</v>
      </c>
      <c r="BH1249">
        <v>51</v>
      </c>
      <c r="BI1249">
        <v>209</v>
      </c>
      <c r="BJ1249">
        <v>1912</v>
      </c>
      <c r="BK1249">
        <v>982</v>
      </c>
      <c r="BL1249">
        <v>1194</v>
      </c>
      <c r="BM1249">
        <v>44</v>
      </c>
      <c r="BN1249">
        <v>1982</v>
      </c>
      <c r="BO1249">
        <v>2395</v>
      </c>
      <c r="BP1249">
        <v>1338</v>
      </c>
      <c r="BQ1249">
        <v>1010</v>
      </c>
      <c r="BR1249">
        <v>1681</v>
      </c>
      <c r="BS1249">
        <v>1792</v>
      </c>
      <c r="BT1249">
        <v>729</v>
      </c>
      <c r="BU1249">
        <v>109</v>
      </c>
      <c r="BV1249">
        <v>524</v>
      </c>
      <c r="BW1249">
        <v>1032</v>
      </c>
      <c r="BX1249">
        <v>0</v>
      </c>
      <c r="BY1249">
        <v>243044</v>
      </c>
    </row>
    <row r="1250" spans="1:77" hidden="1" x14ac:dyDescent="0.25">
      <c r="A1250" t="str">
        <f t="shared" si="38"/>
        <v>201452 Szolgáltatási foglalkozásokIMind (I1-I9) Iskola MIND</v>
      </c>
      <c r="B1250" t="str">
        <f t="shared" si="39"/>
        <v>201452 Szolgáltatási foglalkozásokIMind (I1-I9) Iskola MIND</v>
      </c>
      <c r="C1250">
        <v>6705</v>
      </c>
      <c r="D1250" t="s">
        <v>168</v>
      </c>
      <c r="E1250" t="s">
        <v>169</v>
      </c>
      <c r="F1250" s="4" t="s">
        <v>172</v>
      </c>
      <c r="G1250">
        <v>0</v>
      </c>
      <c r="H1250" t="s">
        <v>167</v>
      </c>
      <c r="I1250">
        <v>638</v>
      </c>
      <c r="J1250">
        <v>27</v>
      </c>
      <c r="K1250" t="s">
        <v>95</v>
      </c>
      <c r="L1250" t="s">
        <v>133</v>
      </c>
      <c r="M1250">
        <v>448</v>
      </c>
      <c r="N1250">
        <v>81</v>
      </c>
      <c r="O1250">
        <v>156</v>
      </c>
      <c r="P1250">
        <v>71</v>
      </c>
      <c r="Q1250">
        <v>451</v>
      </c>
      <c r="R1250">
        <v>46</v>
      </c>
      <c r="S1250">
        <v>0</v>
      </c>
      <c r="T1250">
        <v>53</v>
      </c>
      <c r="U1250">
        <v>158</v>
      </c>
      <c r="V1250">
        <v>140</v>
      </c>
      <c r="W1250">
        <v>109</v>
      </c>
      <c r="X1250">
        <v>194</v>
      </c>
      <c r="Y1250">
        <v>50</v>
      </c>
      <c r="Z1250">
        <v>38</v>
      </c>
      <c r="AA1250">
        <v>134</v>
      </c>
      <c r="AB1250">
        <v>70</v>
      </c>
      <c r="AC1250">
        <v>95</v>
      </c>
      <c r="AD1250">
        <v>11</v>
      </c>
      <c r="AE1250">
        <v>116</v>
      </c>
      <c r="AF1250">
        <v>196</v>
      </c>
      <c r="AG1250">
        <v>149</v>
      </c>
      <c r="AH1250">
        <v>79</v>
      </c>
      <c r="AI1250">
        <v>187</v>
      </c>
      <c r="AJ1250">
        <v>395</v>
      </c>
      <c r="AK1250">
        <v>2073</v>
      </c>
      <c r="AL1250">
        <v>841</v>
      </c>
      <c r="AM1250">
        <v>659</v>
      </c>
      <c r="AN1250">
        <v>394</v>
      </c>
      <c r="AO1250">
        <v>1178</v>
      </c>
      <c r="AP1250">
        <v>960</v>
      </c>
      <c r="AQ1250">
        <v>3563</v>
      </c>
      <c r="AR1250">
        <v>25</v>
      </c>
      <c r="AS1250">
        <v>306</v>
      </c>
      <c r="AT1250">
        <v>819</v>
      </c>
      <c r="AU1250">
        <v>47</v>
      </c>
      <c r="AV1250">
        <v>1289</v>
      </c>
      <c r="AW1250">
        <v>76</v>
      </c>
      <c r="AX1250">
        <v>101</v>
      </c>
      <c r="AY1250">
        <v>21</v>
      </c>
      <c r="AZ1250">
        <v>33</v>
      </c>
      <c r="BA1250">
        <v>4384</v>
      </c>
      <c r="BB1250">
        <v>4</v>
      </c>
      <c r="BC1250">
        <v>43</v>
      </c>
      <c r="BD1250">
        <v>1611</v>
      </c>
      <c r="BE1250">
        <v>0</v>
      </c>
      <c r="BF1250">
        <v>467</v>
      </c>
      <c r="BG1250">
        <v>405</v>
      </c>
      <c r="BH1250">
        <v>43</v>
      </c>
      <c r="BI1250">
        <v>0</v>
      </c>
      <c r="BJ1250">
        <v>147</v>
      </c>
      <c r="BK1250">
        <v>37</v>
      </c>
      <c r="BL1250">
        <v>378</v>
      </c>
      <c r="BM1250">
        <v>13</v>
      </c>
      <c r="BN1250">
        <v>11832</v>
      </c>
      <c r="BO1250">
        <v>13725</v>
      </c>
      <c r="BP1250">
        <v>14948</v>
      </c>
      <c r="BQ1250">
        <v>8117</v>
      </c>
      <c r="BR1250">
        <v>4899</v>
      </c>
      <c r="BS1250">
        <v>768</v>
      </c>
      <c r="BT1250">
        <v>1252</v>
      </c>
      <c r="BU1250">
        <v>109</v>
      </c>
      <c r="BV1250">
        <v>128</v>
      </c>
      <c r="BW1250">
        <v>8893</v>
      </c>
      <c r="BX1250">
        <v>0</v>
      </c>
      <c r="BY1250">
        <v>88015</v>
      </c>
    </row>
    <row r="1251" spans="1:77" hidden="1" x14ac:dyDescent="0.25">
      <c r="A1251" t="str">
        <f t="shared" si="38"/>
        <v>201461 Mezőgazdasági foglalkozásokIMind (I1-I9) Iskola MIND</v>
      </c>
      <c r="B1251" t="str">
        <f t="shared" si="39"/>
        <v>201461 Mezőgazdasági foglalkozásokIMind (I1-I9) Iskola MIND</v>
      </c>
      <c r="C1251">
        <v>6706</v>
      </c>
      <c r="D1251" t="s">
        <v>168</v>
      </c>
      <c r="E1251" t="s">
        <v>169</v>
      </c>
      <c r="F1251" s="4" t="s">
        <v>172</v>
      </c>
      <c r="G1251">
        <v>0</v>
      </c>
      <c r="H1251" t="s">
        <v>167</v>
      </c>
      <c r="I1251">
        <v>639</v>
      </c>
      <c r="J1251">
        <v>28</v>
      </c>
      <c r="K1251" t="s">
        <v>96</v>
      </c>
      <c r="L1251" t="s">
        <v>97</v>
      </c>
      <c r="M1251">
        <v>13418</v>
      </c>
      <c r="N1251">
        <v>91</v>
      </c>
      <c r="O1251">
        <v>0</v>
      </c>
      <c r="P1251">
        <v>0</v>
      </c>
      <c r="Q1251">
        <v>486</v>
      </c>
      <c r="R1251">
        <v>0</v>
      </c>
      <c r="S1251">
        <v>35</v>
      </c>
      <c r="T1251">
        <v>0</v>
      </c>
      <c r="U1251">
        <v>1</v>
      </c>
      <c r="V1251">
        <v>34</v>
      </c>
      <c r="W1251">
        <v>16</v>
      </c>
      <c r="X1251">
        <v>83</v>
      </c>
      <c r="Y1251">
        <v>0</v>
      </c>
      <c r="Z1251">
        <v>0</v>
      </c>
      <c r="AA1251">
        <v>1</v>
      </c>
      <c r="AB1251">
        <v>2</v>
      </c>
      <c r="AC1251">
        <v>0</v>
      </c>
      <c r="AD1251">
        <v>13</v>
      </c>
      <c r="AE1251">
        <v>23</v>
      </c>
      <c r="AF1251">
        <v>1</v>
      </c>
      <c r="AG1251">
        <v>0</v>
      </c>
      <c r="AH1251">
        <v>80</v>
      </c>
      <c r="AI1251">
        <v>0</v>
      </c>
      <c r="AJ1251">
        <v>62</v>
      </c>
      <c r="AK1251">
        <v>16</v>
      </c>
      <c r="AL1251">
        <v>40</v>
      </c>
      <c r="AM1251">
        <v>57</v>
      </c>
      <c r="AN1251">
        <v>7</v>
      </c>
      <c r="AO1251">
        <v>847</v>
      </c>
      <c r="AP1251">
        <v>489</v>
      </c>
      <c r="AQ1251">
        <v>158</v>
      </c>
      <c r="AR1251">
        <v>0</v>
      </c>
      <c r="AS1251">
        <v>0</v>
      </c>
      <c r="AT1251">
        <v>48</v>
      </c>
      <c r="AU1251">
        <v>0</v>
      </c>
      <c r="AV1251">
        <v>108</v>
      </c>
      <c r="AW1251">
        <v>8</v>
      </c>
      <c r="AX1251">
        <v>14</v>
      </c>
      <c r="AY1251">
        <v>0</v>
      </c>
      <c r="AZ1251">
        <v>0</v>
      </c>
      <c r="BA1251">
        <v>7</v>
      </c>
      <c r="BB1251">
        <v>11</v>
      </c>
      <c r="BC1251">
        <v>0</v>
      </c>
      <c r="BD1251">
        <v>342</v>
      </c>
      <c r="BE1251">
        <v>0</v>
      </c>
      <c r="BF1251">
        <v>2</v>
      </c>
      <c r="BG1251">
        <v>6</v>
      </c>
      <c r="BH1251">
        <v>113</v>
      </c>
      <c r="BI1251">
        <v>0</v>
      </c>
      <c r="BJ1251">
        <v>0</v>
      </c>
      <c r="BK1251">
        <v>14</v>
      </c>
      <c r="BL1251">
        <v>93</v>
      </c>
      <c r="BM1251">
        <v>0</v>
      </c>
      <c r="BN1251">
        <v>807</v>
      </c>
      <c r="BO1251">
        <v>3547</v>
      </c>
      <c r="BP1251">
        <v>532</v>
      </c>
      <c r="BQ1251">
        <v>119</v>
      </c>
      <c r="BR1251">
        <v>137</v>
      </c>
      <c r="BS1251">
        <v>181</v>
      </c>
      <c r="BT1251">
        <v>102</v>
      </c>
      <c r="BU1251">
        <v>4</v>
      </c>
      <c r="BV1251">
        <v>30</v>
      </c>
      <c r="BW1251">
        <v>104</v>
      </c>
      <c r="BX1251">
        <v>0</v>
      </c>
      <c r="BY1251">
        <v>22289</v>
      </c>
    </row>
    <row r="1252" spans="1:77" hidden="1" x14ac:dyDescent="0.25">
      <c r="A1252" t="str">
        <f t="shared" si="38"/>
        <v>201462 Erdőgazdálkodási, vadgazdálkodási és halászati foglalkozásokIMind (I1-I9) Iskola MIND</v>
      </c>
      <c r="B1252" t="str">
        <f t="shared" si="39"/>
        <v>201462 Erdőgazdálkodási, vadgazdálkodási és halászati foglalkozásokIMind (I1-I9) Iskola MIND</v>
      </c>
      <c r="C1252">
        <v>6707</v>
      </c>
      <c r="D1252" t="s">
        <v>168</v>
      </c>
      <c r="E1252" t="s">
        <v>169</v>
      </c>
      <c r="F1252" s="4" t="s">
        <v>172</v>
      </c>
      <c r="G1252">
        <v>0</v>
      </c>
      <c r="H1252" t="s">
        <v>167</v>
      </c>
      <c r="I1252">
        <v>640</v>
      </c>
      <c r="J1252">
        <v>29</v>
      </c>
      <c r="K1252" t="s">
        <v>98</v>
      </c>
      <c r="L1252" t="s">
        <v>134</v>
      </c>
      <c r="M1252">
        <v>95</v>
      </c>
      <c r="N1252">
        <v>2482</v>
      </c>
      <c r="O1252">
        <v>881</v>
      </c>
      <c r="P1252">
        <v>0</v>
      </c>
      <c r="Q1252">
        <v>40</v>
      </c>
      <c r="R1252">
        <v>0</v>
      </c>
      <c r="S1252">
        <v>22</v>
      </c>
      <c r="T1252">
        <v>0</v>
      </c>
      <c r="U1252">
        <v>0</v>
      </c>
      <c r="V1252">
        <v>0</v>
      </c>
      <c r="W1252">
        <v>72</v>
      </c>
      <c r="X1252">
        <v>0</v>
      </c>
      <c r="Y1252">
        <v>0</v>
      </c>
      <c r="Z1252">
        <v>0</v>
      </c>
      <c r="AA1252">
        <v>0</v>
      </c>
      <c r="AB1252">
        <v>0</v>
      </c>
      <c r="AC1252">
        <v>0</v>
      </c>
      <c r="AD1252">
        <v>0</v>
      </c>
      <c r="AE1252">
        <v>0</v>
      </c>
      <c r="AF1252">
        <v>0</v>
      </c>
      <c r="AG1252">
        <v>0</v>
      </c>
      <c r="AH1252">
        <v>0</v>
      </c>
      <c r="AI1252">
        <v>0</v>
      </c>
      <c r="AJ1252">
        <v>0</v>
      </c>
      <c r="AK1252">
        <v>0</v>
      </c>
      <c r="AL1252">
        <v>18</v>
      </c>
      <c r="AM1252">
        <v>15</v>
      </c>
      <c r="AN1252">
        <v>8</v>
      </c>
      <c r="AO1252">
        <v>47</v>
      </c>
      <c r="AP1252">
        <v>92</v>
      </c>
      <c r="AQ1252">
        <v>0</v>
      </c>
      <c r="AR1252">
        <v>0</v>
      </c>
      <c r="AS1252">
        <v>0</v>
      </c>
      <c r="AT1252">
        <v>18</v>
      </c>
      <c r="AU1252">
        <v>0</v>
      </c>
      <c r="AV1252">
        <v>0</v>
      </c>
      <c r="AW1252">
        <v>0</v>
      </c>
      <c r="AX1252">
        <v>0</v>
      </c>
      <c r="AY1252">
        <v>0</v>
      </c>
      <c r="AZ1252">
        <v>0</v>
      </c>
      <c r="BA1252">
        <v>2</v>
      </c>
      <c r="BB1252">
        <v>0</v>
      </c>
      <c r="BC1252">
        <v>0</v>
      </c>
      <c r="BD1252">
        <v>39</v>
      </c>
      <c r="BE1252">
        <v>0</v>
      </c>
      <c r="BF1252">
        <v>0</v>
      </c>
      <c r="BG1252">
        <v>0</v>
      </c>
      <c r="BH1252">
        <v>13</v>
      </c>
      <c r="BI1252">
        <v>0</v>
      </c>
      <c r="BJ1252">
        <v>0</v>
      </c>
      <c r="BK1252">
        <v>58</v>
      </c>
      <c r="BL1252">
        <v>0</v>
      </c>
      <c r="BM1252">
        <v>0</v>
      </c>
      <c r="BN1252">
        <v>163</v>
      </c>
      <c r="BO1252">
        <v>143</v>
      </c>
      <c r="BP1252">
        <v>11</v>
      </c>
      <c r="BQ1252">
        <v>0</v>
      </c>
      <c r="BR1252">
        <v>1</v>
      </c>
      <c r="BS1252">
        <v>5</v>
      </c>
      <c r="BT1252">
        <v>0</v>
      </c>
      <c r="BU1252">
        <v>0</v>
      </c>
      <c r="BV1252">
        <v>0</v>
      </c>
      <c r="BW1252">
        <v>0</v>
      </c>
      <c r="BX1252">
        <v>0</v>
      </c>
      <c r="BY1252">
        <v>4225</v>
      </c>
    </row>
    <row r="1253" spans="1:77" hidden="1" x14ac:dyDescent="0.25">
      <c r="A1253" t="str">
        <f t="shared" si="38"/>
        <v>201471 Élelmiszer-ipari foglalkozásokIMind (I1-I9) Iskola MIND</v>
      </c>
      <c r="B1253" t="str">
        <f t="shared" si="39"/>
        <v>201471 Élelmiszer-ipari foglalkozásokIMind (I1-I9) Iskola MIND</v>
      </c>
      <c r="C1253">
        <v>6708</v>
      </c>
      <c r="D1253" t="s">
        <v>168</v>
      </c>
      <c r="E1253" t="s">
        <v>169</v>
      </c>
      <c r="F1253" s="4" t="s">
        <v>172</v>
      </c>
      <c r="G1253">
        <v>0</v>
      </c>
      <c r="H1253" t="s">
        <v>167</v>
      </c>
      <c r="I1253">
        <v>641</v>
      </c>
      <c r="J1253">
        <v>30</v>
      </c>
      <c r="K1253" t="s">
        <v>99</v>
      </c>
      <c r="L1253" t="s">
        <v>135</v>
      </c>
      <c r="M1253">
        <v>195</v>
      </c>
      <c r="N1253">
        <v>0</v>
      </c>
      <c r="O1253">
        <v>35</v>
      </c>
      <c r="P1253">
        <v>0</v>
      </c>
      <c r="Q1253">
        <v>13435</v>
      </c>
      <c r="R1253">
        <v>84</v>
      </c>
      <c r="S1253">
        <v>0</v>
      </c>
      <c r="T1253">
        <v>0</v>
      </c>
      <c r="U1253">
        <v>0</v>
      </c>
      <c r="V1253">
        <v>0</v>
      </c>
      <c r="W1253">
        <v>0</v>
      </c>
      <c r="X1253">
        <v>0</v>
      </c>
      <c r="Y1253">
        <v>0</v>
      </c>
      <c r="Z1253">
        <v>0</v>
      </c>
      <c r="AA1253">
        <v>0</v>
      </c>
      <c r="AB1253">
        <v>0</v>
      </c>
      <c r="AC1253">
        <v>0</v>
      </c>
      <c r="AD1253">
        <v>18</v>
      </c>
      <c r="AE1253">
        <v>52</v>
      </c>
      <c r="AF1253">
        <v>0</v>
      </c>
      <c r="AG1253">
        <v>0</v>
      </c>
      <c r="AH1253">
        <v>7</v>
      </c>
      <c r="AI1253">
        <v>53</v>
      </c>
      <c r="AJ1253">
        <v>0</v>
      </c>
      <c r="AK1253">
        <v>0</v>
      </c>
      <c r="AL1253">
        <v>0</v>
      </c>
      <c r="AM1253">
        <v>0</v>
      </c>
      <c r="AN1253">
        <v>0</v>
      </c>
      <c r="AO1253">
        <v>1124</v>
      </c>
      <c r="AP1253">
        <v>2722</v>
      </c>
      <c r="AQ1253">
        <v>40</v>
      </c>
      <c r="AR1253">
        <v>0</v>
      </c>
      <c r="AS1253">
        <v>0</v>
      </c>
      <c r="AT1253">
        <v>0</v>
      </c>
      <c r="AU1253">
        <v>0</v>
      </c>
      <c r="AV1253">
        <v>638</v>
      </c>
      <c r="AW1253">
        <v>0</v>
      </c>
      <c r="AX1253">
        <v>6</v>
      </c>
      <c r="AY1253">
        <v>0</v>
      </c>
      <c r="AZ1253">
        <v>0</v>
      </c>
      <c r="BA1253">
        <v>0</v>
      </c>
      <c r="BB1253">
        <v>0</v>
      </c>
      <c r="BC1253">
        <v>0</v>
      </c>
      <c r="BD1253">
        <v>139</v>
      </c>
      <c r="BE1253">
        <v>0</v>
      </c>
      <c r="BF1253">
        <v>12</v>
      </c>
      <c r="BG1253">
        <v>0</v>
      </c>
      <c r="BH1253">
        <v>2</v>
      </c>
      <c r="BI1253">
        <v>0</v>
      </c>
      <c r="BJ1253">
        <v>0</v>
      </c>
      <c r="BK1253">
        <v>0</v>
      </c>
      <c r="BL1253">
        <v>279</v>
      </c>
      <c r="BM1253">
        <v>0</v>
      </c>
      <c r="BN1253">
        <v>18</v>
      </c>
      <c r="BO1253">
        <v>54</v>
      </c>
      <c r="BP1253">
        <v>42</v>
      </c>
      <c r="BQ1253">
        <v>25</v>
      </c>
      <c r="BR1253">
        <v>3</v>
      </c>
      <c r="BS1253">
        <v>3</v>
      </c>
      <c r="BT1253">
        <v>0</v>
      </c>
      <c r="BU1253">
        <v>10</v>
      </c>
      <c r="BV1253">
        <v>0</v>
      </c>
      <c r="BW1253">
        <v>0</v>
      </c>
      <c r="BX1253">
        <v>0</v>
      </c>
      <c r="BY1253">
        <v>18996</v>
      </c>
    </row>
    <row r="1254" spans="1:77" hidden="1" x14ac:dyDescent="0.25">
      <c r="A1254" t="str">
        <f t="shared" si="38"/>
        <v>201472 Könnyűipari foglalkozásokIMind (I1-I9) Iskola MIND</v>
      </c>
      <c r="B1254" t="str">
        <f t="shared" si="39"/>
        <v>201472 Könnyűipari foglalkozásokIMind (I1-I9) Iskola MIND</v>
      </c>
      <c r="C1254">
        <v>6709</v>
      </c>
      <c r="D1254" t="s">
        <v>168</v>
      </c>
      <c r="E1254" t="s">
        <v>169</v>
      </c>
      <c r="F1254" s="4" t="s">
        <v>172</v>
      </c>
      <c r="G1254">
        <v>0</v>
      </c>
      <c r="H1254" t="s">
        <v>167</v>
      </c>
      <c r="I1254">
        <v>642</v>
      </c>
      <c r="J1254">
        <v>31</v>
      </c>
      <c r="K1254" t="s">
        <v>100</v>
      </c>
      <c r="L1254" t="s">
        <v>136</v>
      </c>
      <c r="M1254">
        <v>164</v>
      </c>
      <c r="N1254">
        <v>173</v>
      </c>
      <c r="O1254">
        <v>0</v>
      </c>
      <c r="P1254">
        <v>0</v>
      </c>
      <c r="Q1254">
        <v>309</v>
      </c>
      <c r="R1254">
        <v>9313</v>
      </c>
      <c r="S1254">
        <v>2522</v>
      </c>
      <c r="T1254">
        <v>1500</v>
      </c>
      <c r="U1254">
        <v>5269</v>
      </c>
      <c r="V1254">
        <v>2</v>
      </c>
      <c r="W1254">
        <v>130</v>
      </c>
      <c r="X1254">
        <v>27</v>
      </c>
      <c r="Y1254">
        <v>600</v>
      </c>
      <c r="Z1254">
        <v>2</v>
      </c>
      <c r="AA1254">
        <v>0</v>
      </c>
      <c r="AB1254">
        <v>572</v>
      </c>
      <c r="AC1254">
        <v>0</v>
      </c>
      <c r="AD1254">
        <v>0</v>
      </c>
      <c r="AE1254">
        <v>18</v>
      </c>
      <c r="AF1254">
        <v>930</v>
      </c>
      <c r="AG1254">
        <v>76</v>
      </c>
      <c r="AH1254">
        <v>8055</v>
      </c>
      <c r="AI1254">
        <v>177</v>
      </c>
      <c r="AJ1254">
        <v>1</v>
      </c>
      <c r="AK1254">
        <v>0</v>
      </c>
      <c r="AL1254">
        <v>17</v>
      </c>
      <c r="AM1254">
        <v>954</v>
      </c>
      <c r="AN1254">
        <v>24</v>
      </c>
      <c r="AO1254">
        <v>873</v>
      </c>
      <c r="AP1254">
        <v>1344</v>
      </c>
      <c r="AQ1254">
        <v>186</v>
      </c>
      <c r="AR1254">
        <v>7</v>
      </c>
      <c r="AS1254">
        <v>10</v>
      </c>
      <c r="AT1254">
        <v>0</v>
      </c>
      <c r="AU1254">
        <v>0</v>
      </c>
      <c r="AV1254">
        <v>43</v>
      </c>
      <c r="AW1254">
        <v>530</v>
      </c>
      <c r="AX1254">
        <v>0</v>
      </c>
      <c r="AY1254">
        <v>0</v>
      </c>
      <c r="AZ1254">
        <v>87</v>
      </c>
      <c r="BA1254">
        <v>0</v>
      </c>
      <c r="BB1254">
        <v>0</v>
      </c>
      <c r="BC1254">
        <v>0</v>
      </c>
      <c r="BD1254">
        <v>171</v>
      </c>
      <c r="BE1254">
        <v>0</v>
      </c>
      <c r="BF1254">
        <v>173</v>
      </c>
      <c r="BG1254">
        <v>42</v>
      </c>
      <c r="BH1254">
        <v>1</v>
      </c>
      <c r="BI1254">
        <v>169</v>
      </c>
      <c r="BJ1254">
        <v>149</v>
      </c>
      <c r="BK1254">
        <v>121</v>
      </c>
      <c r="BL1254">
        <v>253</v>
      </c>
      <c r="BM1254">
        <v>0</v>
      </c>
      <c r="BN1254">
        <v>91</v>
      </c>
      <c r="BO1254">
        <v>795</v>
      </c>
      <c r="BP1254">
        <v>181</v>
      </c>
      <c r="BQ1254">
        <v>197</v>
      </c>
      <c r="BR1254">
        <v>567</v>
      </c>
      <c r="BS1254">
        <v>450</v>
      </c>
      <c r="BT1254">
        <v>25</v>
      </c>
      <c r="BU1254">
        <v>2</v>
      </c>
      <c r="BV1254">
        <v>853</v>
      </c>
      <c r="BW1254">
        <v>230</v>
      </c>
      <c r="BX1254">
        <v>0</v>
      </c>
      <c r="BY1254">
        <v>38385</v>
      </c>
    </row>
    <row r="1255" spans="1:77" hidden="1" x14ac:dyDescent="0.25">
      <c r="A1255" t="str">
        <f t="shared" si="38"/>
        <v>201473 Fém- és villamosipari foglalkozásokIMind (I1-I9) Iskola MIND</v>
      </c>
      <c r="B1255" t="str">
        <f t="shared" si="39"/>
        <v>201473 Fém- és villamosipari foglalkozásokIMind (I1-I9) Iskola MIND</v>
      </c>
      <c r="C1255">
        <v>6710</v>
      </c>
      <c r="D1255" t="s">
        <v>168</v>
      </c>
      <c r="E1255" t="s">
        <v>169</v>
      </c>
      <c r="F1255" s="4" t="s">
        <v>172</v>
      </c>
      <c r="G1255">
        <v>0</v>
      </c>
      <c r="H1255" t="s">
        <v>167</v>
      </c>
      <c r="I1255">
        <v>643</v>
      </c>
      <c r="J1255">
        <v>32</v>
      </c>
      <c r="K1255" t="s">
        <v>101</v>
      </c>
      <c r="L1255" t="s">
        <v>137</v>
      </c>
      <c r="M1255">
        <v>5064</v>
      </c>
      <c r="N1255">
        <v>492</v>
      </c>
      <c r="O1255">
        <v>38</v>
      </c>
      <c r="P1255">
        <v>937</v>
      </c>
      <c r="Q1255">
        <v>2838</v>
      </c>
      <c r="R1255">
        <v>900</v>
      </c>
      <c r="S1255">
        <v>456</v>
      </c>
      <c r="T1255">
        <v>314</v>
      </c>
      <c r="U1255">
        <v>254</v>
      </c>
      <c r="V1255">
        <v>78</v>
      </c>
      <c r="W1255">
        <v>905</v>
      </c>
      <c r="X1255">
        <v>722</v>
      </c>
      <c r="Y1255">
        <v>2234</v>
      </c>
      <c r="Z1255">
        <v>1118</v>
      </c>
      <c r="AA1255">
        <v>3531</v>
      </c>
      <c r="AB1255">
        <v>20707</v>
      </c>
      <c r="AC1255">
        <v>4631</v>
      </c>
      <c r="AD1255">
        <v>6721</v>
      </c>
      <c r="AE1255">
        <v>11558</v>
      </c>
      <c r="AF1255">
        <v>8514</v>
      </c>
      <c r="AG1255">
        <v>1852</v>
      </c>
      <c r="AH1255">
        <v>2014</v>
      </c>
      <c r="AI1255">
        <v>4559</v>
      </c>
      <c r="AJ1255">
        <v>2916</v>
      </c>
      <c r="AK1255">
        <v>949</v>
      </c>
      <c r="AL1255">
        <v>910</v>
      </c>
      <c r="AM1255">
        <v>9874</v>
      </c>
      <c r="AN1255">
        <v>18892</v>
      </c>
      <c r="AO1255">
        <v>5017</v>
      </c>
      <c r="AP1255">
        <v>2238</v>
      </c>
      <c r="AQ1255">
        <v>8274</v>
      </c>
      <c r="AR1255">
        <v>294</v>
      </c>
      <c r="AS1255">
        <v>120</v>
      </c>
      <c r="AT1255">
        <v>2788</v>
      </c>
      <c r="AU1255">
        <v>0</v>
      </c>
      <c r="AV1255">
        <v>749</v>
      </c>
      <c r="AW1255">
        <v>16</v>
      </c>
      <c r="AX1255">
        <v>264</v>
      </c>
      <c r="AY1255">
        <v>1855</v>
      </c>
      <c r="AZ1255">
        <v>625</v>
      </c>
      <c r="BA1255">
        <v>376</v>
      </c>
      <c r="BB1255">
        <v>0</v>
      </c>
      <c r="BC1255">
        <v>99</v>
      </c>
      <c r="BD1255">
        <v>1672</v>
      </c>
      <c r="BE1255">
        <v>0</v>
      </c>
      <c r="BF1255">
        <v>556</v>
      </c>
      <c r="BG1255">
        <v>1480</v>
      </c>
      <c r="BH1255">
        <v>172</v>
      </c>
      <c r="BI1255">
        <v>90</v>
      </c>
      <c r="BJ1255">
        <v>91</v>
      </c>
      <c r="BK1255">
        <v>385</v>
      </c>
      <c r="BL1255">
        <v>2766</v>
      </c>
      <c r="BM1255">
        <v>33</v>
      </c>
      <c r="BN1255">
        <v>1475</v>
      </c>
      <c r="BO1255">
        <v>3457</v>
      </c>
      <c r="BP1255">
        <v>556</v>
      </c>
      <c r="BQ1255">
        <v>580</v>
      </c>
      <c r="BR1255">
        <v>277</v>
      </c>
      <c r="BS1255">
        <v>232</v>
      </c>
      <c r="BT1255">
        <v>152</v>
      </c>
      <c r="BU1255">
        <v>263</v>
      </c>
      <c r="BV1255">
        <v>1594</v>
      </c>
      <c r="BW1255">
        <v>183</v>
      </c>
      <c r="BX1255">
        <v>0</v>
      </c>
      <c r="BY1255">
        <v>152707</v>
      </c>
    </row>
    <row r="1256" spans="1:77" hidden="1" x14ac:dyDescent="0.25">
      <c r="A1256" t="str">
        <f t="shared" si="38"/>
        <v>201474 Kézműipari foglalkozásokIMind (I1-I9) Iskola MIND</v>
      </c>
      <c r="B1256" t="str">
        <f t="shared" si="39"/>
        <v>201474 Kézműipari foglalkozásokIMind (I1-I9) Iskola MIND</v>
      </c>
      <c r="C1256">
        <v>6711</v>
      </c>
      <c r="D1256" t="s">
        <v>168</v>
      </c>
      <c r="E1256" t="s">
        <v>169</v>
      </c>
      <c r="F1256" s="4" t="s">
        <v>172</v>
      </c>
      <c r="G1256">
        <v>0</v>
      </c>
      <c r="H1256" t="s">
        <v>167</v>
      </c>
      <c r="I1256">
        <v>644</v>
      </c>
      <c r="J1256">
        <v>33</v>
      </c>
      <c r="K1256" t="s">
        <v>102</v>
      </c>
      <c r="L1256" t="s">
        <v>138</v>
      </c>
      <c r="M1256">
        <v>51</v>
      </c>
      <c r="N1256">
        <v>0</v>
      </c>
      <c r="O1256">
        <v>0</v>
      </c>
      <c r="P1256">
        <v>0</v>
      </c>
      <c r="Q1256">
        <v>462</v>
      </c>
      <c r="R1256">
        <v>313</v>
      </c>
      <c r="S1256">
        <v>71</v>
      </c>
      <c r="T1256">
        <v>22</v>
      </c>
      <c r="U1256">
        <v>60</v>
      </c>
      <c r="V1256">
        <v>0</v>
      </c>
      <c r="W1256">
        <v>0</v>
      </c>
      <c r="X1256">
        <v>28</v>
      </c>
      <c r="Y1256">
        <v>4</v>
      </c>
      <c r="Z1256">
        <v>1255</v>
      </c>
      <c r="AA1256">
        <v>42</v>
      </c>
      <c r="AB1256">
        <v>42</v>
      </c>
      <c r="AC1256">
        <v>498</v>
      </c>
      <c r="AD1256">
        <v>100</v>
      </c>
      <c r="AE1256">
        <v>74</v>
      </c>
      <c r="AF1256">
        <v>150</v>
      </c>
      <c r="AG1256">
        <v>109</v>
      </c>
      <c r="AH1256">
        <v>603</v>
      </c>
      <c r="AI1256">
        <v>61</v>
      </c>
      <c r="AJ1256">
        <v>0</v>
      </c>
      <c r="AK1256">
        <v>0</v>
      </c>
      <c r="AL1256">
        <v>40</v>
      </c>
      <c r="AM1256">
        <v>63</v>
      </c>
      <c r="AN1256">
        <v>30</v>
      </c>
      <c r="AO1256">
        <v>172</v>
      </c>
      <c r="AP1256">
        <v>286</v>
      </c>
      <c r="AQ1256">
        <v>0</v>
      </c>
      <c r="AR1256">
        <v>0</v>
      </c>
      <c r="AS1256">
        <v>0</v>
      </c>
      <c r="AT1256">
        <v>0</v>
      </c>
      <c r="AU1256">
        <v>0</v>
      </c>
      <c r="AV1256">
        <v>0</v>
      </c>
      <c r="AW1256">
        <v>0</v>
      </c>
      <c r="AX1256">
        <v>0</v>
      </c>
      <c r="AY1256">
        <v>0</v>
      </c>
      <c r="AZ1256">
        <v>0</v>
      </c>
      <c r="BA1256">
        <v>0</v>
      </c>
      <c r="BB1256">
        <v>0</v>
      </c>
      <c r="BC1256">
        <v>46</v>
      </c>
      <c r="BD1256">
        <v>38</v>
      </c>
      <c r="BE1256">
        <v>0</v>
      </c>
      <c r="BF1256">
        <v>0</v>
      </c>
      <c r="BG1256">
        <v>19</v>
      </c>
      <c r="BH1256">
        <v>19</v>
      </c>
      <c r="BI1256">
        <v>80</v>
      </c>
      <c r="BJ1256">
        <v>38</v>
      </c>
      <c r="BK1256">
        <v>35</v>
      </c>
      <c r="BL1256">
        <v>15</v>
      </c>
      <c r="BM1256">
        <v>0</v>
      </c>
      <c r="BN1256">
        <v>4</v>
      </c>
      <c r="BO1256">
        <v>148</v>
      </c>
      <c r="BP1256">
        <v>14</v>
      </c>
      <c r="BQ1256">
        <v>27</v>
      </c>
      <c r="BR1256">
        <v>68</v>
      </c>
      <c r="BS1256">
        <v>2</v>
      </c>
      <c r="BT1256">
        <v>0</v>
      </c>
      <c r="BU1256">
        <v>39</v>
      </c>
      <c r="BV1256">
        <v>286</v>
      </c>
      <c r="BW1256">
        <v>26</v>
      </c>
      <c r="BX1256">
        <v>0</v>
      </c>
      <c r="BY1256">
        <v>5440</v>
      </c>
    </row>
    <row r="1257" spans="1:77" hidden="1" x14ac:dyDescent="0.25">
      <c r="A1257" t="str">
        <f t="shared" si="38"/>
        <v>201475 Építőipari foglalkozásokIMind (I1-I9) Iskola MIND</v>
      </c>
      <c r="B1257" t="str">
        <f t="shared" si="39"/>
        <v>201475 Építőipari foglalkozásokIMind (I1-I9) Iskola MIND</v>
      </c>
      <c r="C1257">
        <v>6712</v>
      </c>
      <c r="D1257" t="s">
        <v>168</v>
      </c>
      <c r="E1257" t="s">
        <v>169</v>
      </c>
      <c r="F1257" s="4" t="s">
        <v>172</v>
      </c>
      <c r="G1257">
        <v>0</v>
      </c>
      <c r="H1257" t="s">
        <v>167</v>
      </c>
      <c r="I1257">
        <v>645</v>
      </c>
      <c r="J1257">
        <v>34</v>
      </c>
      <c r="K1257" t="s">
        <v>103</v>
      </c>
      <c r="L1257" t="s">
        <v>139</v>
      </c>
      <c r="M1257">
        <v>1409</v>
      </c>
      <c r="N1257">
        <v>12</v>
      </c>
      <c r="O1257">
        <v>39</v>
      </c>
      <c r="P1257">
        <v>147</v>
      </c>
      <c r="Q1257">
        <v>750</v>
      </c>
      <c r="R1257">
        <v>139</v>
      </c>
      <c r="S1257">
        <v>1105</v>
      </c>
      <c r="T1257">
        <v>90</v>
      </c>
      <c r="U1257">
        <v>42</v>
      </c>
      <c r="V1257">
        <v>80</v>
      </c>
      <c r="W1257">
        <v>149</v>
      </c>
      <c r="X1257">
        <v>86</v>
      </c>
      <c r="Y1257">
        <v>621</v>
      </c>
      <c r="Z1257">
        <v>1346</v>
      </c>
      <c r="AA1257">
        <v>699</v>
      </c>
      <c r="AB1257">
        <v>1838</v>
      </c>
      <c r="AC1257">
        <v>189</v>
      </c>
      <c r="AD1257">
        <v>475</v>
      </c>
      <c r="AE1257">
        <v>978</v>
      </c>
      <c r="AF1257">
        <v>471</v>
      </c>
      <c r="AG1257">
        <v>162</v>
      </c>
      <c r="AH1257">
        <v>319</v>
      </c>
      <c r="AI1257">
        <v>1094</v>
      </c>
      <c r="AJ1257">
        <v>2901</v>
      </c>
      <c r="AK1257">
        <v>3967</v>
      </c>
      <c r="AL1257">
        <v>422</v>
      </c>
      <c r="AM1257">
        <v>40920</v>
      </c>
      <c r="AN1257">
        <v>601</v>
      </c>
      <c r="AO1257">
        <v>1857</v>
      </c>
      <c r="AP1257">
        <v>908</v>
      </c>
      <c r="AQ1257">
        <v>455</v>
      </c>
      <c r="AR1257">
        <v>24</v>
      </c>
      <c r="AS1257">
        <v>0</v>
      </c>
      <c r="AT1257">
        <v>1057</v>
      </c>
      <c r="AU1257">
        <v>0</v>
      </c>
      <c r="AV1257">
        <v>563</v>
      </c>
      <c r="AW1257">
        <v>19</v>
      </c>
      <c r="AX1257">
        <v>76</v>
      </c>
      <c r="AY1257">
        <v>131</v>
      </c>
      <c r="AZ1257">
        <v>45</v>
      </c>
      <c r="BA1257">
        <v>45</v>
      </c>
      <c r="BB1257">
        <v>0</v>
      </c>
      <c r="BC1257">
        <v>80</v>
      </c>
      <c r="BD1257">
        <v>3440</v>
      </c>
      <c r="BE1257">
        <v>0</v>
      </c>
      <c r="BF1257">
        <v>27</v>
      </c>
      <c r="BG1257">
        <v>507</v>
      </c>
      <c r="BH1257">
        <v>63</v>
      </c>
      <c r="BI1257">
        <v>43</v>
      </c>
      <c r="BJ1257">
        <v>0</v>
      </c>
      <c r="BK1257">
        <v>13</v>
      </c>
      <c r="BL1257">
        <v>471</v>
      </c>
      <c r="BM1257">
        <v>0</v>
      </c>
      <c r="BN1257">
        <v>1843</v>
      </c>
      <c r="BO1257">
        <v>4648</v>
      </c>
      <c r="BP1257">
        <v>989</v>
      </c>
      <c r="BQ1257">
        <v>976</v>
      </c>
      <c r="BR1257">
        <v>604</v>
      </c>
      <c r="BS1257">
        <v>191</v>
      </c>
      <c r="BT1257">
        <v>251</v>
      </c>
      <c r="BU1257">
        <v>70</v>
      </c>
      <c r="BV1257">
        <v>93</v>
      </c>
      <c r="BW1257">
        <v>313</v>
      </c>
      <c r="BX1257">
        <v>0</v>
      </c>
      <c r="BY1257">
        <v>80853</v>
      </c>
    </row>
    <row r="1258" spans="1:77" hidden="1" x14ac:dyDescent="0.25">
      <c r="A1258" t="str">
        <f t="shared" si="38"/>
        <v>201479 Egyéb ipari és építőipari foglalkozásokIMind (I1-I9) Iskola MIND</v>
      </c>
      <c r="B1258" t="str">
        <f t="shared" si="39"/>
        <v>201479 Egyéb ipari és építőipari foglalkozásokIMind (I1-I9) Iskola MIND</v>
      </c>
      <c r="C1258">
        <v>6713</v>
      </c>
      <c r="D1258" t="s">
        <v>168</v>
      </c>
      <c r="E1258" t="s">
        <v>169</v>
      </c>
      <c r="F1258" s="4" t="s">
        <v>172</v>
      </c>
      <c r="G1258">
        <v>0</v>
      </c>
      <c r="H1258" t="s">
        <v>167</v>
      </c>
      <c r="I1258">
        <v>646</v>
      </c>
      <c r="J1258">
        <v>35</v>
      </c>
      <c r="K1258" t="s">
        <v>140</v>
      </c>
      <c r="L1258" t="s">
        <v>141</v>
      </c>
      <c r="M1258">
        <v>98</v>
      </c>
      <c r="N1258">
        <v>45</v>
      </c>
      <c r="O1258">
        <v>0</v>
      </c>
      <c r="P1258">
        <v>184</v>
      </c>
      <c r="Q1258">
        <v>172</v>
      </c>
      <c r="R1258">
        <v>364</v>
      </c>
      <c r="S1258">
        <v>35</v>
      </c>
      <c r="T1258">
        <v>26</v>
      </c>
      <c r="U1258">
        <v>36</v>
      </c>
      <c r="V1258">
        <v>405</v>
      </c>
      <c r="W1258">
        <v>85</v>
      </c>
      <c r="X1258">
        <v>533</v>
      </c>
      <c r="Y1258">
        <v>196</v>
      </c>
      <c r="Z1258">
        <v>947</v>
      </c>
      <c r="AA1258">
        <v>701</v>
      </c>
      <c r="AB1258">
        <v>640</v>
      </c>
      <c r="AC1258">
        <v>867</v>
      </c>
      <c r="AD1258">
        <v>1015</v>
      </c>
      <c r="AE1258">
        <v>446</v>
      </c>
      <c r="AF1258">
        <v>503</v>
      </c>
      <c r="AG1258">
        <v>0</v>
      </c>
      <c r="AH1258">
        <v>192</v>
      </c>
      <c r="AI1258">
        <v>38</v>
      </c>
      <c r="AJ1258">
        <v>156</v>
      </c>
      <c r="AK1258">
        <v>153</v>
      </c>
      <c r="AL1258">
        <v>164</v>
      </c>
      <c r="AM1258">
        <v>1917</v>
      </c>
      <c r="AN1258">
        <v>92</v>
      </c>
      <c r="AO1258">
        <v>563</v>
      </c>
      <c r="AP1258">
        <v>32</v>
      </c>
      <c r="AQ1258">
        <v>64</v>
      </c>
      <c r="AR1258">
        <v>0</v>
      </c>
      <c r="AS1258">
        <v>0</v>
      </c>
      <c r="AT1258">
        <v>3665</v>
      </c>
      <c r="AU1258">
        <v>0</v>
      </c>
      <c r="AV1258">
        <v>91</v>
      </c>
      <c r="AW1258">
        <v>22</v>
      </c>
      <c r="AX1258">
        <v>0</v>
      </c>
      <c r="AY1258">
        <v>0</v>
      </c>
      <c r="AZ1258">
        <v>0</v>
      </c>
      <c r="BA1258">
        <v>0</v>
      </c>
      <c r="BB1258">
        <v>0</v>
      </c>
      <c r="BC1258">
        <v>0</v>
      </c>
      <c r="BD1258">
        <v>60</v>
      </c>
      <c r="BE1258">
        <v>0</v>
      </c>
      <c r="BF1258">
        <v>71</v>
      </c>
      <c r="BG1258">
        <v>28</v>
      </c>
      <c r="BH1258">
        <v>1</v>
      </c>
      <c r="BI1258">
        <v>55</v>
      </c>
      <c r="BJ1258">
        <v>85</v>
      </c>
      <c r="BK1258">
        <v>0</v>
      </c>
      <c r="BL1258">
        <v>99</v>
      </c>
      <c r="BM1258">
        <v>0</v>
      </c>
      <c r="BN1258">
        <v>989</v>
      </c>
      <c r="BO1258">
        <v>1207</v>
      </c>
      <c r="BP1258">
        <v>46</v>
      </c>
      <c r="BQ1258">
        <v>37</v>
      </c>
      <c r="BR1258">
        <v>19</v>
      </c>
      <c r="BS1258">
        <v>21</v>
      </c>
      <c r="BT1258">
        <v>17</v>
      </c>
      <c r="BU1258">
        <v>13</v>
      </c>
      <c r="BV1258">
        <v>15</v>
      </c>
      <c r="BW1258">
        <v>83</v>
      </c>
      <c r="BX1258">
        <v>0</v>
      </c>
      <c r="BY1258">
        <v>17293</v>
      </c>
    </row>
    <row r="1259" spans="1:77" hidden="1" x14ac:dyDescent="0.25">
      <c r="A1259" t="str">
        <f t="shared" si="38"/>
        <v>201481 Feldolgozóipari gépek kezelőiIMind (I1-I9) Iskola MIND</v>
      </c>
      <c r="B1259" t="str">
        <f t="shared" si="39"/>
        <v>201481 Feldolgozóipari gépek kezelőiIMind (I1-I9) Iskola MIND</v>
      </c>
      <c r="C1259">
        <v>6714</v>
      </c>
      <c r="D1259" t="s">
        <v>168</v>
      </c>
      <c r="E1259" t="s">
        <v>169</v>
      </c>
      <c r="F1259" s="4" t="s">
        <v>172</v>
      </c>
      <c r="G1259">
        <v>0</v>
      </c>
      <c r="H1259" t="s">
        <v>167</v>
      </c>
      <c r="I1259">
        <v>647</v>
      </c>
      <c r="J1259">
        <v>36</v>
      </c>
      <c r="K1259" t="s">
        <v>104</v>
      </c>
      <c r="L1259" t="s">
        <v>105</v>
      </c>
      <c r="M1259">
        <v>685</v>
      </c>
      <c r="N1259">
        <v>350</v>
      </c>
      <c r="O1259">
        <v>12</v>
      </c>
      <c r="P1259">
        <v>188</v>
      </c>
      <c r="Q1259">
        <v>5832</v>
      </c>
      <c r="R1259">
        <v>10242</v>
      </c>
      <c r="S1259">
        <v>2000</v>
      </c>
      <c r="T1259">
        <v>2904</v>
      </c>
      <c r="U1259">
        <v>572</v>
      </c>
      <c r="V1259">
        <v>1226</v>
      </c>
      <c r="W1259">
        <v>2989</v>
      </c>
      <c r="X1259">
        <v>2766</v>
      </c>
      <c r="Y1259">
        <v>9554</v>
      </c>
      <c r="Z1259">
        <v>4150</v>
      </c>
      <c r="AA1259">
        <v>5594</v>
      </c>
      <c r="AB1259">
        <v>7587</v>
      </c>
      <c r="AC1259">
        <v>3500</v>
      </c>
      <c r="AD1259">
        <v>6507</v>
      </c>
      <c r="AE1259">
        <v>3274</v>
      </c>
      <c r="AF1259">
        <v>8489</v>
      </c>
      <c r="AG1259">
        <v>319</v>
      </c>
      <c r="AH1259">
        <v>2176</v>
      </c>
      <c r="AI1259">
        <v>92</v>
      </c>
      <c r="AJ1259">
        <v>286</v>
      </c>
      <c r="AK1259">
        <v>33</v>
      </c>
      <c r="AL1259">
        <v>308</v>
      </c>
      <c r="AM1259">
        <v>440</v>
      </c>
      <c r="AN1259">
        <v>381</v>
      </c>
      <c r="AO1259">
        <v>2652</v>
      </c>
      <c r="AP1259">
        <v>397</v>
      </c>
      <c r="AQ1259">
        <v>224</v>
      </c>
      <c r="AR1259">
        <v>0</v>
      </c>
      <c r="AS1259">
        <v>0</v>
      </c>
      <c r="AT1259">
        <v>231</v>
      </c>
      <c r="AU1259">
        <v>46</v>
      </c>
      <c r="AV1259">
        <v>32</v>
      </c>
      <c r="AW1259">
        <v>42</v>
      </c>
      <c r="AX1259">
        <v>0</v>
      </c>
      <c r="AY1259">
        <v>0</v>
      </c>
      <c r="AZ1259">
        <v>2011</v>
      </c>
      <c r="BA1259">
        <v>0</v>
      </c>
      <c r="BB1259">
        <v>0</v>
      </c>
      <c r="BC1259">
        <v>0</v>
      </c>
      <c r="BD1259">
        <v>186</v>
      </c>
      <c r="BE1259">
        <v>0</v>
      </c>
      <c r="BF1259">
        <v>536</v>
      </c>
      <c r="BG1259">
        <v>7</v>
      </c>
      <c r="BH1259">
        <v>54</v>
      </c>
      <c r="BI1259">
        <v>0</v>
      </c>
      <c r="BJ1259">
        <v>225</v>
      </c>
      <c r="BK1259">
        <v>163</v>
      </c>
      <c r="BL1259">
        <v>5428</v>
      </c>
      <c r="BM1259">
        <v>0</v>
      </c>
      <c r="BN1259">
        <v>63</v>
      </c>
      <c r="BO1259">
        <v>76</v>
      </c>
      <c r="BP1259">
        <v>105</v>
      </c>
      <c r="BQ1259">
        <v>21</v>
      </c>
      <c r="BR1259">
        <v>42</v>
      </c>
      <c r="BS1259">
        <v>5</v>
      </c>
      <c r="BT1259">
        <v>44</v>
      </c>
      <c r="BU1259">
        <v>2</v>
      </c>
      <c r="BV1259">
        <v>66</v>
      </c>
      <c r="BW1259">
        <v>90</v>
      </c>
      <c r="BX1259">
        <v>0</v>
      </c>
      <c r="BY1259">
        <v>95204</v>
      </c>
    </row>
    <row r="1260" spans="1:77" hidden="1" x14ac:dyDescent="0.25">
      <c r="A1260" t="str">
        <f t="shared" si="38"/>
        <v>201482 ÖsszeszerelőkIMind (I1-I9) Iskola MIND</v>
      </c>
      <c r="B1260" t="str">
        <f t="shared" si="39"/>
        <v>201482 ÖsszeszerelőkIMind (I1-I9) Iskola MIND</v>
      </c>
      <c r="C1260">
        <v>6715</v>
      </c>
      <c r="D1260" t="s">
        <v>168</v>
      </c>
      <c r="E1260" t="s">
        <v>169</v>
      </c>
      <c r="F1260" s="4" t="s">
        <v>172</v>
      </c>
      <c r="G1260">
        <v>0</v>
      </c>
      <c r="H1260" t="s">
        <v>167</v>
      </c>
      <c r="I1260">
        <v>648</v>
      </c>
      <c r="J1260">
        <v>37</v>
      </c>
      <c r="K1260" t="s">
        <v>106</v>
      </c>
      <c r="L1260" t="s">
        <v>142</v>
      </c>
      <c r="M1260">
        <v>0</v>
      </c>
      <c r="N1260">
        <v>0</v>
      </c>
      <c r="O1260">
        <v>0</v>
      </c>
      <c r="P1260">
        <v>0</v>
      </c>
      <c r="Q1260">
        <v>1</v>
      </c>
      <c r="R1260">
        <v>128</v>
      </c>
      <c r="S1260">
        <v>67</v>
      </c>
      <c r="T1260">
        <v>46</v>
      </c>
      <c r="U1260">
        <v>0</v>
      </c>
      <c r="V1260">
        <v>0</v>
      </c>
      <c r="W1260">
        <v>19</v>
      </c>
      <c r="X1260">
        <v>0</v>
      </c>
      <c r="Y1260">
        <v>1735</v>
      </c>
      <c r="Z1260">
        <v>1526</v>
      </c>
      <c r="AA1260">
        <v>0</v>
      </c>
      <c r="AB1260">
        <v>1060</v>
      </c>
      <c r="AC1260">
        <v>15273</v>
      </c>
      <c r="AD1260">
        <v>7911</v>
      </c>
      <c r="AE1260">
        <v>3983</v>
      </c>
      <c r="AF1260">
        <v>17494</v>
      </c>
      <c r="AG1260">
        <v>376</v>
      </c>
      <c r="AH1260">
        <v>1364</v>
      </c>
      <c r="AI1260">
        <v>40</v>
      </c>
      <c r="AJ1260">
        <v>0</v>
      </c>
      <c r="AK1260">
        <v>0</v>
      </c>
      <c r="AL1260">
        <v>0</v>
      </c>
      <c r="AM1260">
        <v>167</v>
      </c>
      <c r="AN1260">
        <v>12</v>
      </c>
      <c r="AO1260">
        <v>1038</v>
      </c>
      <c r="AP1260">
        <v>70</v>
      </c>
      <c r="AQ1260">
        <v>0</v>
      </c>
      <c r="AR1260">
        <v>0</v>
      </c>
      <c r="AS1260">
        <v>0</v>
      </c>
      <c r="AT1260">
        <v>83</v>
      </c>
      <c r="AU1260">
        <v>0</v>
      </c>
      <c r="AV1260">
        <v>0</v>
      </c>
      <c r="AW1260">
        <v>0</v>
      </c>
      <c r="AX1260">
        <v>0</v>
      </c>
      <c r="AY1260">
        <v>0</v>
      </c>
      <c r="AZ1260">
        <v>23</v>
      </c>
      <c r="BA1260">
        <v>0</v>
      </c>
      <c r="BB1260">
        <v>0</v>
      </c>
      <c r="BC1260">
        <v>0</v>
      </c>
      <c r="BD1260">
        <v>365</v>
      </c>
      <c r="BE1260">
        <v>0</v>
      </c>
      <c r="BF1260">
        <v>7</v>
      </c>
      <c r="BG1260">
        <v>391</v>
      </c>
      <c r="BH1260">
        <v>0</v>
      </c>
      <c r="BI1260">
        <v>0</v>
      </c>
      <c r="BJ1260">
        <v>0</v>
      </c>
      <c r="BK1260">
        <v>0</v>
      </c>
      <c r="BL1260">
        <v>5131</v>
      </c>
      <c r="BM1260">
        <v>0</v>
      </c>
      <c r="BN1260">
        <v>134</v>
      </c>
      <c r="BO1260">
        <v>1</v>
      </c>
      <c r="BP1260">
        <v>3</v>
      </c>
      <c r="BQ1260">
        <v>3</v>
      </c>
      <c r="BR1260">
        <v>123</v>
      </c>
      <c r="BS1260">
        <v>0</v>
      </c>
      <c r="BT1260">
        <v>0</v>
      </c>
      <c r="BU1260">
        <v>0</v>
      </c>
      <c r="BV1260">
        <v>21</v>
      </c>
      <c r="BW1260">
        <v>0</v>
      </c>
      <c r="BX1260">
        <v>0</v>
      </c>
      <c r="BY1260">
        <v>58595</v>
      </c>
    </row>
    <row r="1261" spans="1:77" hidden="1" x14ac:dyDescent="0.25">
      <c r="A1261" t="str">
        <f t="shared" si="38"/>
        <v>201483 Helyhez kötött gépek kezelőiIMind (I1-I9) Iskola MIND</v>
      </c>
      <c r="B1261" t="str">
        <f t="shared" si="39"/>
        <v>201483 Helyhez kötött gépek kezelőiIMind (I1-I9) Iskola MIND</v>
      </c>
      <c r="C1261">
        <v>6716</v>
      </c>
      <c r="D1261" t="s">
        <v>168</v>
      </c>
      <c r="E1261" t="s">
        <v>169</v>
      </c>
      <c r="F1261" s="4" t="s">
        <v>172</v>
      </c>
      <c r="G1261">
        <v>0</v>
      </c>
      <c r="H1261" t="s">
        <v>167</v>
      </c>
      <c r="I1261">
        <v>649</v>
      </c>
      <c r="J1261">
        <v>38</v>
      </c>
      <c r="K1261" t="s">
        <v>107</v>
      </c>
      <c r="L1261" t="s">
        <v>143</v>
      </c>
      <c r="M1261">
        <v>486</v>
      </c>
      <c r="N1261">
        <v>11</v>
      </c>
      <c r="O1261">
        <v>0</v>
      </c>
      <c r="P1261">
        <v>1107</v>
      </c>
      <c r="Q1261">
        <v>1800</v>
      </c>
      <c r="R1261">
        <v>13</v>
      </c>
      <c r="S1261">
        <v>0</v>
      </c>
      <c r="T1261">
        <v>398</v>
      </c>
      <c r="U1261">
        <v>146</v>
      </c>
      <c r="V1261">
        <v>688</v>
      </c>
      <c r="W1261">
        <v>375</v>
      </c>
      <c r="X1261">
        <v>615</v>
      </c>
      <c r="Y1261">
        <v>332</v>
      </c>
      <c r="Z1261">
        <v>266</v>
      </c>
      <c r="AA1261">
        <v>232</v>
      </c>
      <c r="AB1261">
        <v>999</v>
      </c>
      <c r="AC1261">
        <v>1036</v>
      </c>
      <c r="AD1261">
        <v>205</v>
      </c>
      <c r="AE1261">
        <v>447</v>
      </c>
      <c r="AF1261">
        <v>234</v>
      </c>
      <c r="AG1261">
        <v>69</v>
      </c>
      <c r="AH1261">
        <v>373</v>
      </c>
      <c r="AI1261">
        <v>254</v>
      </c>
      <c r="AJ1261">
        <v>4260</v>
      </c>
      <c r="AK1261">
        <v>3600</v>
      </c>
      <c r="AL1261">
        <v>842</v>
      </c>
      <c r="AM1261">
        <v>1121</v>
      </c>
      <c r="AN1261">
        <v>20</v>
      </c>
      <c r="AO1261">
        <v>675</v>
      </c>
      <c r="AP1261">
        <v>142</v>
      </c>
      <c r="AQ1261">
        <v>352</v>
      </c>
      <c r="AR1261">
        <v>7</v>
      </c>
      <c r="AS1261">
        <v>0</v>
      </c>
      <c r="AT1261">
        <v>231</v>
      </c>
      <c r="AU1261">
        <v>0</v>
      </c>
      <c r="AV1261">
        <v>191</v>
      </c>
      <c r="AW1261">
        <v>32</v>
      </c>
      <c r="AX1261">
        <v>52</v>
      </c>
      <c r="AY1261">
        <v>20</v>
      </c>
      <c r="AZ1261">
        <v>109</v>
      </c>
      <c r="BA1261">
        <v>6</v>
      </c>
      <c r="BB1261">
        <v>0</v>
      </c>
      <c r="BC1261">
        <v>0</v>
      </c>
      <c r="BD1261">
        <v>278</v>
      </c>
      <c r="BE1261">
        <v>0</v>
      </c>
      <c r="BF1261">
        <v>24</v>
      </c>
      <c r="BG1261">
        <v>152</v>
      </c>
      <c r="BH1261">
        <v>11</v>
      </c>
      <c r="BI1261">
        <v>0</v>
      </c>
      <c r="BJ1261">
        <v>0</v>
      </c>
      <c r="BK1261">
        <v>0</v>
      </c>
      <c r="BL1261">
        <v>904</v>
      </c>
      <c r="BM1261">
        <v>0</v>
      </c>
      <c r="BN1261">
        <v>408</v>
      </c>
      <c r="BO1261">
        <v>1768</v>
      </c>
      <c r="BP1261">
        <v>366</v>
      </c>
      <c r="BQ1261">
        <v>414</v>
      </c>
      <c r="BR1261">
        <v>354</v>
      </c>
      <c r="BS1261">
        <v>72</v>
      </c>
      <c r="BT1261">
        <v>234</v>
      </c>
      <c r="BU1261">
        <v>1</v>
      </c>
      <c r="BV1261">
        <v>0</v>
      </c>
      <c r="BW1261">
        <v>766</v>
      </c>
      <c r="BX1261">
        <v>0</v>
      </c>
      <c r="BY1261">
        <v>27498</v>
      </c>
    </row>
    <row r="1262" spans="1:77" hidden="1" x14ac:dyDescent="0.25">
      <c r="A1262" t="str">
        <f t="shared" si="38"/>
        <v>201484 Járművezetők és mobil gépek kezelőiIMind (I1-I9) Iskola MIND</v>
      </c>
      <c r="B1262" t="str">
        <f t="shared" si="39"/>
        <v>201484 Járművezetők és mobil gépek kezelőiIMind (I1-I9) Iskola MIND</v>
      </c>
      <c r="C1262">
        <v>6717</v>
      </c>
      <c r="D1262" t="s">
        <v>168</v>
      </c>
      <c r="E1262" t="s">
        <v>169</v>
      </c>
      <c r="F1262" s="4" t="s">
        <v>172</v>
      </c>
      <c r="G1262">
        <v>0</v>
      </c>
      <c r="H1262" t="s">
        <v>167</v>
      </c>
      <c r="I1262">
        <v>650</v>
      </c>
      <c r="J1262">
        <v>39</v>
      </c>
      <c r="K1262" t="s">
        <v>144</v>
      </c>
      <c r="L1262" t="s">
        <v>145</v>
      </c>
      <c r="M1262">
        <v>13798</v>
      </c>
      <c r="N1262">
        <v>1226</v>
      </c>
      <c r="O1262">
        <v>230</v>
      </c>
      <c r="P1262">
        <v>1312</v>
      </c>
      <c r="Q1262">
        <v>5103</v>
      </c>
      <c r="R1262">
        <v>260</v>
      </c>
      <c r="S1262">
        <v>573</v>
      </c>
      <c r="T1262">
        <v>682</v>
      </c>
      <c r="U1262">
        <v>164</v>
      </c>
      <c r="V1262">
        <v>103</v>
      </c>
      <c r="W1262">
        <v>578</v>
      </c>
      <c r="X1262">
        <v>257</v>
      </c>
      <c r="Y1262">
        <v>872</v>
      </c>
      <c r="Z1262">
        <v>950</v>
      </c>
      <c r="AA1262">
        <v>959</v>
      </c>
      <c r="AB1262">
        <v>2696</v>
      </c>
      <c r="AC1262">
        <v>648</v>
      </c>
      <c r="AD1262">
        <v>920</v>
      </c>
      <c r="AE1262">
        <v>913</v>
      </c>
      <c r="AF1262">
        <v>1795</v>
      </c>
      <c r="AG1262">
        <v>254</v>
      </c>
      <c r="AH1262">
        <v>444</v>
      </c>
      <c r="AI1262">
        <v>216</v>
      </c>
      <c r="AJ1262">
        <v>682</v>
      </c>
      <c r="AK1262">
        <v>670</v>
      </c>
      <c r="AL1262">
        <v>4819</v>
      </c>
      <c r="AM1262">
        <v>8835</v>
      </c>
      <c r="AN1262">
        <v>3684</v>
      </c>
      <c r="AO1262">
        <v>11365</v>
      </c>
      <c r="AP1262">
        <v>4896</v>
      </c>
      <c r="AQ1262">
        <v>54723</v>
      </c>
      <c r="AR1262">
        <v>1039</v>
      </c>
      <c r="AS1262">
        <v>6</v>
      </c>
      <c r="AT1262">
        <v>13912</v>
      </c>
      <c r="AU1262">
        <v>750</v>
      </c>
      <c r="AV1262">
        <v>703</v>
      </c>
      <c r="AW1262">
        <v>72</v>
      </c>
      <c r="AX1262">
        <v>29</v>
      </c>
      <c r="AY1262">
        <v>0</v>
      </c>
      <c r="AZ1262">
        <v>212</v>
      </c>
      <c r="BA1262">
        <v>4989</v>
      </c>
      <c r="BB1262">
        <v>1</v>
      </c>
      <c r="BC1262">
        <v>20</v>
      </c>
      <c r="BD1262">
        <v>1492</v>
      </c>
      <c r="BE1262">
        <v>0</v>
      </c>
      <c r="BF1262">
        <v>285</v>
      </c>
      <c r="BG1262">
        <v>122</v>
      </c>
      <c r="BH1262">
        <v>102</v>
      </c>
      <c r="BI1262">
        <v>24</v>
      </c>
      <c r="BJ1262">
        <v>73</v>
      </c>
      <c r="BK1262">
        <v>1044</v>
      </c>
      <c r="BL1262">
        <v>1713</v>
      </c>
      <c r="BM1262">
        <v>311</v>
      </c>
      <c r="BN1262">
        <v>1103</v>
      </c>
      <c r="BO1262">
        <v>4088</v>
      </c>
      <c r="BP1262">
        <v>366</v>
      </c>
      <c r="BQ1262">
        <v>4940</v>
      </c>
      <c r="BR1262">
        <v>982</v>
      </c>
      <c r="BS1262">
        <v>143</v>
      </c>
      <c r="BT1262">
        <v>122</v>
      </c>
      <c r="BU1262">
        <v>94</v>
      </c>
      <c r="BV1262">
        <v>35</v>
      </c>
      <c r="BW1262">
        <v>431</v>
      </c>
      <c r="BX1262">
        <v>0</v>
      </c>
      <c r="BY1262">
        <v>163830</v>
      </c>
    </row>
    <row r="1263" spans="1:77" hidden="1" x14ac:dyDescent="0.25">
      <c r="A1263" t="str">
        <f t="shared" si="38"/>
        <v>201491 Takarítók és hasonló jellegű egyszerű foglalkozásokIMind (I1-I9) Iskola MIND</v>
      </c>
      <c r="B1263" t="str">
        <f t="shared" si="39"/>
        <v>201491 Takarítók és hasonló jellegű egyszerű foglalkozásokIMind (I1-I9) Iskola MIND</v>
      </c>
      <c r="C1263">
        <v>6718</v>
      </c>
      <c r="D1263" t="s">
        <v>168</v>
      </c>
      <c r="E1263" t="s">
        <v>169</v>
      </c>
      <c r="F1263" s="4" t="s">
        <v>172</v>
      </c>
      <c r="G1263">
        <v>0</v>
      </c>
      <c r="H1263" t="s">
        <v>167</v>
      </c>
      <c r="I1263">
        <v>651</v>
      </c>
      <c r="J1263">
        <v>40</v>
      </c>
      <c r="K1263" t="s">
        <v>108</v>
      </c>
      <c r="L1263" t="s">
        <v>146</v>
      </c>
      <c r="M1263">
        <v>1497</v>
      </c>
      <c r="N1263">
        <v>160</v>
      </c>
      <c r="O1263">
        <v>61</v>
      </c>
      <c r="P1263">
        <v>85</v>
      </c>
      <c r="Q1263">
        <v>2436</v>
      </c>
      <c r="R1263">
        <v>610</v>
      </c>
      <c r="S1263">
        <v>123</v>
      </c>
      <c r="T1263">
        <v>200</v>
      </c>
      <c r="U1263">
        <v>239</v>
      </c>
      <c r="V1263">
        <v>7</v>
      </c>
      <c r="W1263">
        <v>103</v>
      </c>
      <c r="X1263">
        <v>131</v>
      </c>
      <c r="Y1263">
        <v>326</v>
      </c>
      <c r="Z1263">
        <v>326</v>
      </c>
      <c r="AA1263">
        <v>101</v>
      </c>
      <c r="AB1263">
        <v>755</v>
      </c>
      <c r="AC1263">
        <v>228</v>
      </c>
      <c r="AD1263">
        <v>175</v>
      </c>
      <c r="AE1263">
        <v>263</v>
      </c>
      <c r="AF1263">
        <v>373</v>
      </c>
      <c r="AG1263">
        <v>30</v>
      </c>
      <c r="AH1263">
        <v>318</v>
      </c>
      <c r="AI1263">
        <v>183</v>
      </c>
      <c r="AJ1263">
        <v>477</v>
      </c>
      <c r="AK1263">
        <v>459</v>
      </c>
      <c r="AL1263">
        <v>769</v>
      </c>
      <c r="AM1263">
        <v>1599</v>
      </c>
      <c r="AN1263">
        <v>2394</v>
      </c>
      <c r="AO1263">
        <v>1508</v>
      </c>
      <c r="AP1263">
        <v>3121</v>
      </c>
      <c r="AQ1263">
        <v>1251</v>
      </c>
      <c r="AR1263">
        <v>16</v>
      </c>
      <c r="AS1263">
        <v>0</v>
      </c>
      <c r="AT1263">
        <v>607</v>
      </c>
      <c r="AU1263">
        <v>0</v>
      </c>
      <c r="AV1263">
        <v>4072</v>
      </c>
      <c r="AW1263">
        <v>26</v>
      </c>
      <c r="AX1263">
        <v>57</v>
      </c>
      <c r="AY1263">
        <v>12</v>
      </c>
      <c r="AZ1263">
        <v>277</v>
      </c>
      <c r="BA1263">
        <v>545</v>
      </c>
      <c r="BB1263">
        <v>12</v>
      </c>
      <c r="BC1263">
        <v>49</v>
      </c>
      <c r="BD1263">
        <v>3056</v>
      </c>
      <c r="BE1263">
        <v>0</v>
      </c>
      <c r="BF1263">
        <v>1054</v>
      </c>
      <c r="BG1263">
        <v>444</v>
      </c>
      <c r="BH1263">
        <v>192</v>
      </c>
      <c r="BI1263">
        <v>158</v>
      </c>
      <c r="BJ1263">
        <v>151</v>
      </c>
      <c r="BK1263">
        <v>166</v>
      </c>
      <c r="BL1263">
        <v>1069</v>
      </c>
      <c r="BM1263">
        <v>71</v>
      </c>
      <c r="BN1263">
        <v>15364</v>
      </c>
      <c r="BO1263">
        <v>22656</v>
      </c>
      <c r="BP1263">
        <v>5665</v>
      </c>
      <c r="BQ1263">
        <v>7187</v>
      </c>
      <c r="BR1263">
        <v>7183</v>
      </c>
      <c r="BS1263">
        <v>1124</v>
      </c>
      <c r="BT1263">
        <v>1020</v>
      </c>
      <c r="BU1263">
        <v>280</v>
      </c>
      <c r="BV1263">
        <v>126</v>
      </c>
      <c r="BW1263">
        <v>1760</v>
      </c>
      <c r="BX1263">
        <v>0</v>
      </c>
      <c r="BY1263">
        <v>94707</v>
      </c>
    </row>
    <row r="1264" spans="1:77" hidden="1" x14ac:dyDescent="0.25">
      <c r="A1264" t="str">
        <f t="shared" si="38"/>
        <v>201492 Egyszerű szolgáltatási, szállítási és hasonló foglalkozásokIMind (I1-I9) Iskola MIND</v>
      </c>
      <c r="B1264" t="str">
        <f t="shared" si="39"/>
        <v>201492 Egyszerű szolgáltatási, szállítási és hasonló foglalkozásokIMind (I1-I9) Iskola MIND</v>
      </c>
      <c r="C1264">
        <v>6719</v>
      </c>
      <c r="D1264" t="s">
        <v>168</v>
      </c>
      <c r="E1264" t="s">
        <v>169</v>
      </c>
      <c r="F1264" s="4" t="s">
        <v>172</v>
      </c>
      <c r="G1264">
        <v>0</v>
      </c>
      <c r="H1264" t="s">
        <v>167</v>
      </c>
      <c r="I1264">
        <v>652</v>
      </c>
      <c r="J1264">
        <v>41</v>
      </c>
      <c r="K1264" t="s">
        <v>109</v>
      </c>
      <c r="L1264" t="s">
        <v>147</v>
      </c>
      <c r="M1264">
        <v>4139</v>
      </c>
      <c r="N1264">
        <v>529</v>
      </c>
      <c r="O1264">
        <v>176</v>
      </c>
      <c r="P1264">
        <v>914</v>
      </c>
      <c r="Q1264">
        <v>10378</v>
      </c>
      <c r="R1264">
        <v>1775</v>
      </c>
      <c r="S1264">
        <v>1048</v>
      </c>
      <c r="T1264">
        <v>729</v>
      </c>
      <c r="U1264">
        <v>1688</v>
      </c>
      <c r="V1264">
        <v>2</v>
      </c>
      <c r="W1264">
        <v>1377</v>
      </c>
      <c r="X1264">
        <v>605</v>
      </c>
      <c r="Y1264">
        <v>2049</v>
      </c>
      <c r="Z1264">
        <v>1181</v>
      </c>
      <c r="AA1264">
        <v>185</v>
      </c>
      <c r="AB1264">
        <v>2273</v>
      </c>
      <c r="AC1264">
        <v>1592</v>
      </c>
      <c r="AD1264">
        <v>1530</v>
      </c>
      <c r="AE1264">
        <v>1089</v>
      </c>
      <c r="AF1264">
        <v>1375</v>
      </c>
      <c r="AG1264">
        <v>181</v>
      </c>
      <c r="AH1264">
        <v>1714</v>
      </c>
      <c r="AI1264">
        <v>445</v>
      </c>
      <c r="AJ1264">
        <v>559</v>
      </c>
      <c r="AK1264">
        <v>1762</v>
      </c>
      <c r="AL1264">
        <v>4935</v>
      </c>
      <c r="AM1264">
        <v>6342</v>
      </c>
      <c r="AN1264">
        <v>3718</v>
      </c>
      <c r="AO1264">
        <v>14720</v>
      </c>
      <c r="AP1264">
        <v>17429</v>
      </c>
      <c r="AQ1264">
        <v>2298</v>
      </c>
      <c r="AR1264">
        <v>151</v>
      </c>
      <c r="AS1264">
        <v>45</v>
      </c>
      <c r="AT1264">
        <v>4148</v>
      </c>
      <c r="AU1264">
        <v>926</v>
      </c>
      <c r="AV1264">
        <v>17519</v>
      </c>
      <c r="AW1264">
        <v>195</v>
      </c>
      <c r="AX1264">
        <v>146</v>
      </c>
      <c r="AY1264">
        <v>132</v>
      </c>
      <c r="AZ1264">
        <v>501</v>
      </c>
      <c r="BA1264">
        <v>121</v>
      </c>
      <c r="BB1264">
        <v>0</v>
      </c>
      <c r="BC1264">
        <v>211</v>
      </c>
      <c r="BD1264">
        <v>4274</v>
      </c>
      <c r="BE1264">
        <v>0</v>
      </c>
      <c r="BF1264">
        <v>1208</v>
      </c>
      <c r="BG1264">
        <v>317</v>
      </c>
      <c r="BH1264">
        <v>292</v>
      </c>
      <c r="BI1264">
        <v>739</v>
      </c>
      <c r="BJ1264">
        <v>327</v>
      </c>
      <c r="BK1264">
        <v>541</v>
      </c>
      <c r="BL1264">
        <v>5089</v>
      </c>
      <c r="BM1264">
        <v>210</v>
      </c>
      <c r="BN1264">
        <v>6213</v>
      </c>
      <c r="BO1264">
        <v>58751</v>
      </c>
      <c r="BP1264">
        <v>5254</v>
      </c>
      <c r="BQ1264">
        <v>3823</v>
      </c>
      <c r="BR1264">
        <v>5943</v>
      </c>
      <c r="BS1264">
        <v>1341</v>
      </c>
      <c r="BT1264">
        <v>928</v>
      </c>
      <c r="BU1264">
        <v>353</v>
      </c>
      <c r="BV1264">
        <v>271</v>
      </c>
      <c r="BW1264">
        <v>820</v>
      </c>
      <c r="BX1264">
        <v>0</v>
      </c>
      <c r="BY1264">
        <v>209526</v>
      </c>
    </row>
    <row r="1265" spans="1:77" hidden="1" x14ac:dyDescent="0.25">
      <c r="A1265" t="str">
        <f t="shared" si="38"/>
        <v>201493 Egyszerű ipari, építőipari, mezőgazdasági foglalkozásokIMind (I1-I9) Iskola MIND</v>
      </c>
      <c r="B1265" t="str">
        <f t="shared" si="39"/>
        <v>201493 Egyszerű ipari, építőipari, mezőgazdasági foglalkozásokIMind (I1-I9) Iskola MIND</v>
      </c>
      <c r="C1265">
        <v>6720</v>
      </c>
      <c r="D1265" t="s">
        <v>168</v>
      </c>
      <c r="E1265" t="s">
        <v>169</v>
      </c>
      <c r="F1265" s="4" t="s">
        <v>172</v>
      </c>
      <c r="G1265">
        <v>0</v>
      </c>
      <c r="H1265" t="s">
        <v>167</v>
      </c>
      <c r="I1265">
        <v>653</v>
      </c>
      <c r="J1265">
        <v>42</v>
      </c>
      <c r="K1265" t="s">
        <v>148</v>
      </c>
      <c r="L1265" t="s">
        <v>149</v>
      </c>
      <c r="M1265">
        <v>8699</v>
      </c>
      <c r="N1265">
        <v>4558</v>
      </c>
      <c r="O1265">
        <v>843</v>
      </c>
      <c r="P1265">
        <v>447</v>
      </c>
      <c r="Q1265">
        <v>7928</v>
      </c>
      <c r="R1265">
        <v>2917</v>
      </c>
      <c r="S1265">
        <v>2241</v>
      </c>
      <c r="T1265">
        <v>2679</v>
      </c>
      <c r="U1265">
        <v>472</v>
      </c>
      <c r="V1265">
        <v>93</v>
      </c>
      <c r="W1265">
        <v>696</v>
      </c>
      <c r="X1265">
        <v>52</v>
      </c>
      <c r="Y1265">
        <v>3034</v>
      </c>
      <c r="Z1265">
        <v>2153</v>
      </c>
      <c r="AA1265">
        <v>1031</v>
      </c>
      <c r="AB1265">
        <v>4923</v>
      </c>
      <c r="AC1265">
        <v>2674</v>
      </c>
      <c r="AD1265">
        <v>3347</v>
      </c>
      <c r="AE1265">
        <v>1765</v>
      </c>
      <c r="AF1265">
        <v>3653</v>
      </c>
      <c r="AG1265">
        <v>194</v>
      </c>
      <c r="AH1265">
        <v>4877</v>
      </c>
      <c r="AI1265">
        <v>457</v>
      </c>
      <c r="AJ1265">
        <v>297</v>
      </c>
      <c r="AK1265">
        <v>195</v>
      </c>
      <c r="AL1265">
        <v>295</v>
      </c>
      <c r="AM1265">
        <v>25801</v>
      </c>
      <c r="AN1265">
        <v>999</v>
      </c>
      <c r="AO1265">
        <v>5090</v>
      </c>
      <c r="AP1265">
        <v>1553</v>
      </c>
      <c r="AQ1265">
        <v>371</v>
      </c>
      <c r="AR1265">
        <v>0</v>
      </c>
      <c r="AS1265">
        <v>0</v>
      </c>
      <c r="AT1265">
        <v>1935</v>
      </c>
      <c r="AU1265">
        <v>0</v>
      </c>
      <c r="AV1265">
        <v>411</v>
      </c>
      <c r="AW1265">
        <v>16</v>
      </c>
      <c r="AX1265">
        <v>0</v>
      </c>
      <c r="AY1265">
        <v>47</v>
      </c>
      <c r="AZ1265">
        <v>739</v>
      </c>
      <c r="BA1265">
        <v>1876</v>
      </c>
      <c r="BB1265">
        <v>2</v>
      </c>
      <c r="BC1265">
        <v>0</v>
      </c>
      <c r="BD1265">
        <v>2450</v>
      </c>
      <c r="BE1265">
        <v>0</v>
      </c>
      <c r="BF1265">
        <v>102</v>
      </c>
      <c r="BG1265">
        <v>554</v>
      </c>
      <c r="BH1265">
        <v>408</v>
      </c>
      <c r="BI1265">
        <v>12</v>
      </c>
      <c r="BJ1265">
        <v>72</v>
      </c>
      <c r="BK1265">
        <v>496</v>
      </c>
      <c r="BL1265">
        <v>6481</v>
      </c>
      <c r="BM1265">
        <v>0</v>
      </c>
      <c r="BN1265">
        <v>1488</v>
      </c>
      <c r="BO1265">
        <v>22701</v>
      </c>
      <c r="BP1265">
        <v>114</v>
      </c>
      <c r="BQ1265">
        <v>35</v>
      </c>
      <c r="BR1265">
        <v>1769</v>
      </c>
      <c r="BS1265">
        <v>309</v>
      </c>
      <c r="BT1265">
        <v>89</v>
      </c>
      <c r="BU1265">
        <v>177</v>
      </c>
      <c r="BV1265">
        <v>13</v>
      </c>
      <c r="BW1265">
        <v>365</v>
      </c>
      <c r="BX1265">
        <v>0</v>
      </c>
      <c r="BY1265">
        <v>136995</v>
      </c>
    </row>
    <row r="1266" spans="1:77" hidden="1" x14ac:dyDescent="0.25">
      <c r="A1266" t="str">
        <f t="shared" si="38"/>
        <v>201501 Fegyveres szervek felsőfokú képesítést igénylő foglalkozásaiI1 Általános Iskola 0-7 osztály</v>
      </c>
      <c r="B1266" t="str">
        <f t="shared" si="39"/>
        <v>201501 Fegyveres szervek felsőfokú képesítést igénylő foglalkozásaiI1 Általános Iskola 0-7 osztály</v>
      </c>
      <c r="C1266">
        <v>622</v>
      </c>
      <c r="D1266" t="s">
        <v>168</v>
      </c>
      <c r="E1266" t="s">
        <v>169</v>
      </c>
      <c r="F1266" s="4" t="s">
        <v>173</v>
      </c>
      <c r="G1266">
        <v>0</v>
      </c>
      <c r="H1266" t="s">
        <v>157</v>
      </c>
      <c r="I1266">
        <v>612</v>
      </c>
      <c r="J1266">
        <v>1</v>
      </c>
      <c r="K1266" t="s">
        <v>65</v>
      </c>
      <c r="L1266" t="s">
        <v>66</v>
      </c>
      <c r="M1266">
        <v>0</v>
      </c>
      <c r="N1266">
        <v>0</v>
      </c>
      <c r="O1266">
        <v>0</v>
      </c>
      <c r="P1266">
        <v>0</v>
      </c>
      <c r="Q1266">
        <v>0</v>
      </c>
      <c r="R1266">
        <v>0</v>
      </c>
      <c r="S1266">
        <v>0</v>
      </c>
      <c r="T1266">
        <v>0</v>
      </c>
      <c r="U1266">
        <v>0</v>
      </c>
      <c r="V1266">
        <v>0</v>
      </c>
      <c r="W1266">
        <v>0</v>
      </c>
      <c r="X1266">
        <v>0</v>
      </c>
      <c r="Y1266">
        <v>0</v>
      </c>
      <c r="Z1266">
        <v>0</v>
      </c>
      <c r="AA1266">
        <v>0</v>
      </c>
      <c r="AB1266">
        <v>0</v>
      </c>
      <c r="AC1266">
        <v>0</v>
      </c>
      <c r="AD1266">
        <v>0</v>
      </c>
      <c r="AE1266">
        <v>0</v>
      </c>
      <c r="AF1266">
        <v>0</v>
      </c>
      <c r="AG1266">
        <v>0</v>
      </c>
      <c r="AH1266">
        <v>0</v>
      </c>
      <c r="AI1266">
        <v>0</v>
      </c>
      <c r="AJ1266">
        <v>0</v>
      </c>
      <c r="AK1266">
        <v>0</v>
      </c>
      <c r="AL1266">
        <v>0</v>
      </c>
      <c r="AM1266">
        <v>0</v>
      </c>
      <c r="AN1266">
        <v>0</v>
      </c>
      <c r="AO1266">
        <v>0</v>
      </c>
      <c r="AP1266">
        <v>0</v>
      </c>
      <c r="AQ1266">
        <v>0</v>
      </c>
      <c r="AR1266">
        <v>0</v>
      </c>
      <c r="AS1266">
        <v>0</v>
      </c>
      <c r="AT1266">
        <v>0</v>
      </c>
      <c r="AU1266">
        <v>0</v>
      </c>
      <c r="AV1266">
        <v>0</v>
      </c>
      <c r="AW1266">
        <v>0</v>
      </c>
      <c r="AX1266">
        <v>0</v>
      </c>
      <c r="AY1266">
        <v>0</v>
      </c>
      <c r="AZ1266">
        <v>0</v>
      </c>
      <c r="BA1266">
        <v>0</v>
      </c>
      <c r="BB1266">
        <v>0</v>
      </c>
      <c r="BC1266">
        <v>0</v>
      </c>
      <c r="BD1266">
        <v>0</v>
      </c>
      <c r="BE1266">
        <v>0</v>
      </c>
      <c r="BF1266">
        <v>0</v>
      </c>
      <c r="BG1266">
        <v>0</v>
      </c>
      <c r="BH1266">
        <v>0</v>
      </c>
      <c r="BI1266">
        <v>0</v>
      </c>
      <c r="BJ1266">
        <v>0</v>
      </c>
      <c r="BK1266">
        <v>0</v>
      </c>
      <c r="BL1266">
        <v>0</v>
      </c>
      <c r="BM1266">
        <v>0</v>
      </c>
      <c r="BN1266">
        <v>0</v>
      </c>
      <c r="BO1266">
        <v>0</v>
      </c>
      <c r="BP1266">
        <v>0</v>
      </c>
      <c r="BQ1266">
        <v>0</v>
      </c>
      <c r="BR1266">
        <v>0</v>
      </c>
      <c r="BS1266">
        <v>0</v>
      </c>
      <c r="BT1266">
        <v>0</v>
      </c>
      <c r="BU1266">
        <v>0</v>
      </c>
      <c r="BV1266">
        <v>0</v>
      </c>
      <c r="BW1266">
        <v>0</v>
      </c>
      <c r="BX1266">
        <v>0</v>
      </c>
      <c r="BY1266">
        <v>0</v>
      </c>
    </row>
    <row r="1267" spans="1:77" hidden="1" x14ac:dyDescent="0.25">
      <c r="A1267" t="str">
        <f t="shared" si="38"/>
        <v>201502 Fegyveres szervek középfokú képesítést igénylő foglalkozásaiI1 Általános Iskola 0-7 osztály</v>
      </c>
      <c r="B1267" t="str">
        <f t="shared" si="39"/>
        <v>201502 Fegyveres szervek középfokú képesítést igénylő foglalkozásaiI1 Általános Iskola 0-7 osztály</v>
      </c>
      <c r="C1267">
        <v>623</v>
      </c>
      <c r="D1267" t="s">
        <v>168</v>
      </c>
      <c r="E1267" t="s">
        <v>169</v>
      </c>
      <c r="F1267" s="4" t="s">
        <v>173</v>
      </c>
      <c r="G1267">
        <v>0</v>
      </c>
      <c r="H1267" t="s">
        <v>157</v>
      </c>
      <c r="I1267">
        <v>613</v>
      </c>
      <c r="J1267">
        <v>2</v>
      </c>
      <c r="K1267" t="s">
        <v>67</v>
      </c>
      <c r="L1267" t="s">
        <v>68</v>
      </c>
      <c r="M1267">
        <v>0</v>
      </c>
      <c r="N1267">
        <v>0</v>
      </c>
      <c r="O1267">
        <v>0</v>
      </c>
      <c r="P1267">
        <v>0</v>
      </c>
      <c r="Q1267">
        <v>0</v>
      </c>
      <c r="R1267">
        <v>0</v>
      </c>
      <c r="S1267">
        <v>0</v>
      </c>
      <c r="T1267">
        <v>0</v>
      </c>
      <c r="U1267">
        <v>0</v>
      </c>
      <c r="V1267">
        <v>0</v>
      </c>
      <c r="W1267">
        <v>0</v>
      </c>
      <c r="X1267">
        <v>0</v>
      </c>
      <c r="Y1267">
        <v>0</v>
      </c>
      <c r="Z1267">
        <v>0</v>
      </c>
      <c r="AA1267">
        <v>0</v>
      </c>
      <c r="AB1267">
        <v>0</v>
      </c>
      <c r="AC1267">
        <v>0</v>
      </c>
      <c r="AD1267">
        <v>0</v>
      </c>
      <c r="AE1267">
        <v>0</v>
      </c>
      <c r="AF1267">
        <v>0</v>
      </c>
      <c r="AG1267">
        <v>0</v>
      </c>
      <c r="AH1267">
        <v>0</v>
      </c>
      <c r="AI1267">
        <v>0</v>
      </c>
      <c r="AJ1267">
        <v>0</v>
      </c>
      <c r="AK1267">
        <v>0</v>
      </c>
      <c r="AL1267">
        <v>0</v>
      </c>
      <c r="AM1267">
        <v>0</v>
      </c>
      <c r="AN1267">
        <v>0</v>
      </c>
      <c r="AO1267">
        <v>0</v>
      </c>
      <c r="AP1267">
        <v>0</v>
      </c>
      <c r="AQ1267">
        <v>0</v>
      </c>
      <c r="AR1267">
        <v>0</v>
      </c>
      <c r="AS1267">
        <v>0</v>
      </c>
      <c r="AT1267">
        <v>0</v>
      </c>
      <c r="AU1267">
        <v>0</v>
      </c>
      <c r="AV1267">
        <v>0</v>
      </c>
      <c r="AW1267">
        <v>0</v>
      </c>
      <c r="AX1267">
        <v>0</v>
      </c>
      <c r="AY1267">
        <v>0</v>
      </c>
      <c r="AZ1267">
        <v>0</v>
      </c>
      <c r="BA1267">
        <v>0</v>
      </c>
      <c r="BB1267">
        <v>0</v>
      </c>
      <c r="BC1267">
        <v>0</v>
      </c>
      <c r="BD1267">
        <v>0</v>
      </c>
      <c r="BE1267">
        <v>0</v>
      </c>
      <c r="BF1267">
        <v>0</v>
      </c>
      <c r="BG1267">
        <v>0</v>
      </c>
      <c r="BH1267">
        <v>0</v>
      </c>
      <c r="BI1267">
        <v>0</v>
      </c>
      <c r="BJ1267">
        <v>0</v>
      </c>
      <c r="BK1267">
        <v>0</v>
      </c>
      <c r="BL1267">
        <v>0</v>
      </c>
      <c r="BM1267">
        <v>0</v>
      </c>
      <c r="BN1267">
        <v>0</v>
      </c>
      <c r="BO1267">
        <v>0</v>
      </c>
      <c r="BP1267">
        <v>0</v>
      </c>
      <c r="BQ1267">
        <v>0</v>
      </c>
      <c r="BR1267">
        <v>0</v>
      </c>
      <c r="BS1267">
        <v>0</v>
      </c>
      <c r="BT1267">
        <v>0</v>
      </c>
      <c r="BU1267">
        <v>0</v>
      </c>
      <c r="BV1267">
        <v>0</v>
      </c>
      <c r="BW1267">
        <v>0</v>
      </c>
      <c r="BX1267">
        <v>0</v>
      </c>
      <c r="BY1267">
        <v>0</v>
      </c>
    </row>
    <row r="1268" spans="1:77" hidden="1" x14ac:dyDescent="0.25">
      <c r="A1268" t="str">
        <f t="shared" si="38"/>
        <v>201503 Fegyveres szervek középfokú képesítést nem igénylő foglalkozásaiI1 Általános Iskola 0-7 osztály</v>
      </c>
      <c r="B1268" t="str">
        <f t="shared" si="39"/>
        <v>201503 Fegyveres szervek középfokú képesítést nem igénylő foglalkozásaiI1 Általános Iskola 0-7 osztály</v>
      </c>
      <c r="C1268">
        <v>624</v>
      </c>
      <c r="D1268" t="s">
        <v>168</v>
      </c>
      <c r="E1268" t="s">
        <v>169</v>
      </c>
      <c r="F1268" s="4" t="s">
        <v>173</v>
      </c>
      <c r="G1268">
        <v>0</v>
      </c>
      <c r="H1268" t="s">
        <v>157</v>
      </c>
      <c r="I1268">
        <v>614</v>
      </c>
      <c r="J1268">
        <v>3</v>
      </c>
      <c r="K1268" t="s">
        <v>69</v>
      </c>
      <c r="L1268" t="s">
        <v>70</v>
      </c>
      <c r="M1268">
        <v>0</v>
      </c>
      <c r="N1268">
        <v>0</v>
      </c>
      <c r="O1268">
        <v>0</v>
      </c>
      <c r="P1268">
        <v>0</v>
      </c>
      <c r="Q1268">
        <v>0</v>
      </c>
      <c r="R1268">
        <v>0</v>
      </c>
      <c r="S1268">
        <v>0</v>
      </c>
      <c r="T1268">
        <v>0</v>
      </c>
      <c r="U1268">
        <v>0</v>
      </c>
      <c r="V1268">
        <v>0</v>
      </c>
      <c r="W1268">
        <v>0</v>
      </c>
      <c r="X1268">
        <v>0</v>
      </c>
      <c r="Y1268">
        <v>0</v>
      </c>
      <c r="Z1268">
        <v>0</v>
      </c>
      <c r="AA1268">
        <v>0</v>
      </c>
      <c r="AB1268">
        <v>0</v>
      </c>
      <c r="AC1268">
        <v>0</v>
      </c>
      <c r="AD1268">
        <v>0</v>
      </c>
      <c r="AE1268">
        <v>0</v>
      </c>
      <c r="AF1268">
        <v>0</v>
      </c>
      <c r="AG1268">
        <v>0</v>
      </c>
      <c r="AH1268">
        <v>0</v>
      </c>
      <c r="AI1268">
        <v>0</v>
      </c>
      <c r="AJ1268">
        <v>0</v>
      </c>
      <c r="AK1268">
        <v>0</v>
      </c>
      <c r="AL1268">
        <v>0</v>
      </c>
      <c r="AM1268">
        <v>0</v>
      </c>
      <c r="AN1268">
        <v>0</v>
      </c>
      <c r="AO1268">
        <v>0</v>
      </c>
      <c r="AP1268">
        <v>0</v>
      </c>
      <c r="AQ1268">
        <v>0</v>
      </c>
      <c r="AR1268">
        <v>0</v>
      </c>
      <c r="AS1268">
        <v>0</v>
      </c>
      <c r="AT1268">
        <v>0</v>
      </c>
      <c r="AU1268">
        <v>0</v>
      </c>
      <c r="AV1268">
        <v>0</v>
      </c>
      <c r="AW1268">
        <v>0</v>
      </c>
      <c r="AX1268">
        <v>0</v>
      </c>
      <c r="AY1268">
        <v>0</v>
      </c>
      <c r="AZ1268">
        <v>0</v>
      </c>
      <c r="BA1268">
        <v>0</v>
      </c>
      <c r="BB1268">
        <v>0</v>
      </c>
      <c r="BC1268">
        <v>0</v>
      </c>
      <c r="BD1268">
        <v>0</v>
      </c>
      <c r="BE1268">
        <v>0</v>
      </c>
      <c r="BF1268">
        <v>0</v>
      </c>
      <c r="BG1268">
        <v>0</v>
      </c>
      <c r="BH1268">
        <v>0</v>
      </c>
      <c r="BI1268">
        <v>0</v>
      </c>
      <c r="BJ1268">
        <v>0</v>
      </c>
      <c r="BK1268">
        <v>0</v>
      </c>
      <c r="BL1268">
        <v>0</v>
      </c>
      <c r="BM1268">
        <v>0</v>
      </c>
      <c r="BN1268">
        <v>0</v>
      </c>
      <c r="BO1268">
        <v>0</v>
      </c>
      <c r="BP1268">
        <v>0</v>
      </c>
      <c r="BQ1268">
        <v>0</v>
      </c>
      <c r="BR1268">
        <v>0</v>
      </c>
      <c r="BS1268">
        <v>0</v>
      </c>
      <c r="BT1268">
        <v>0</v>
      </c>
      <c r="BU1268">
        <v>0</v>
      </c>
      <c r="BV1268">
        <v>0</v>
      </c>
      <c r="BW1268">
        <v>0</v>
      </c>
      <c r="BX1268">
        <v>0</v>
      </c>
      <c r="BY1268">
        <v>0</v>
      </c>
    </row>
    <row r="1269" spans="1:77" hidden="1" x14ac:dyDescent="0.25">
      <c r="A1269" t="str">
        <f t="shared" si="38"/>
        <v>201511 Törvényhozók, igazgatási és érdek-képviseleti vezetőkI1 Általános Iskola 0-7 osztály</v>
      </c>
      <c r="B1269" t="str">
        <f t="shared" si="39"/>
        <v>201511 Törvényhozók, igazgatási és érdek-képviseleti vezetőkI1 Általános Iskola 0-7 osztály</v>
      </c>
      <c r="C1269">
        <v>625</v>
      </c>
      <c r="D1269" t="s">
        <v>168</v>
      </c>
      <c r="E1269" t="s">
        <v>169</v>
      </c>
      <c r="F1269" s="4" t="s">
        <v>173</v>
      </c>
      <c r="G1269">
        <v>0</v>
      </c>
      <c r="H1269" t="s">
        <v>157</v>
      </c>
      <c r="I1269">
        <v>615</v>
      </c>
      <c r="J1269">
        <v>4</v>
      </c>
      <c r="K1269" t="s">
        <v>71</v>
      </c>
      <c r="L1269" t="s">
        <v>111</v>
      </c>
      <c r="M1269">
        <v>0</v>
      </c>
      <c r="N1269">
        <v>0</v>
      </c>
      <c r="O1269">
        <v>0</v>
      </c>
      <c r="P1269">
        <v>0</v>
      </c>
      <c r="Q1269">
        <v>0</v>
      </c>
      <c r="R1269">
        <v>0</v>
      </c>
      <c r="S1269">
        <v>0</v>
      </c>
      <c r="T1269">
        <v>0</v>
      </c>
      <c r="U1269">
        <v>0</v>
      </c>
      <c r="V1269">
        <v>0</v>
      </c>
      <c r="W1269">
        <v>0</v>
      </c>
      <c r="X1269">
        <v>0</v>
      </c>
      <c r="Y1269">
        <v>0</v>
      </c>
      <c r="Z1269">
        <v>0</v>
      </c>
      <c r="AA1269">
        <v>0</v>
      </c>
      <c r="AB1269">
        <v>0</v>
      </c>
      <c r="AC1269">
        <v>0</v>
      </c>
      <c r="AD1269">
        <v>0</v>
      </c>
      <c r="AE1269">
        <v>0</v>
      </c>
      <c r="AF1269">
        <v>0</v>
      </c>
      <c r="AG1269">
        <v>0</v>
      </c>
      <c r="AH1269">
        <v>0</v>
      </c>
      <c r="AI1269">
        <v>0</v>
      </c>
      <c r="AJ1269">
        <v>0</v>
      </c>
      <c r="AK1269">
        <v>0</v>
      </c>
      <c r="AL1269">
        <v>0</v>
      </c>
      <c r="AM1269">
        <v>0</v>
      </c>
      <c r="AN1269">
        <v>0</v>
      </c>
      <c r="AO1269">
        <v>0</v>
      </c>
      <c r="AP1269">
        <v>0</v>
      </c>
      <c r="AQ1269">
        <v>0</v>
      </c>
      <c r="AR1269">
        <v>0</v>
      </c>
      <c r="AS1269">
        <v>0</v>
      </c>
      <c r="AT1269">
        <v>0</v>
      </c>
      <c r="AU1269">
        <v>0</v>
      </c>
      <c r="AV1269">
        <v>0</v>
      </c>
      <c r="AW1269">
        <v>0</v>
      </c>
      <c r="AX1269">
        <v>0</v>
      </c>
      <c r="AY1269">
        <v>0</v>
      </c>
      <c r="AZ1269">
        <v>0</v>
      </c>
      <c r="BA1269">
        <v>0</v>
      </c>
      <c r="BB1269">
        <v>0</v>
      </c>
      <c r="BC1269">
        <v>0</v>
      </c>
      <c r="BD1269">
        <v>0</v>
      </c>
      <c r="BE1269">
        <v>0</v>
      </c>
      <c r="BF1269">
        <v>0</v>
      </c>
      <c r="BG1269">
        <v>0</v>
      </c>
      <c r="BH1269">
        <v>0</v>
      </c>
      <c r="BI1269">
        <v>0</v>
      </c>
      <c r="BJ1269">
        <v>0</v>
      </c>
      <c r="BK1269">
        <v>0</v>
      </c>
      <c r="BL1269">
        <v>0</v>
      </c>
      <c r="BM1269">
        <v>0</v>
      </c>
      <c r="BN1269">
        <v>0</v>
      </c>
      <c r="BO1269">
        <v>0</v>
      </c>
      <c r="BP1269">
        <v>0</v>
      </c>
      <c r="BQ1269">
        <v>0</v>
      </c>
      <c r="BR1269">
        <v>0</v>
      </c>
      <c r="BS1269">
        <v>0</v>
      </c>
      <c r="BT1269">
        <v>0</v>
      </c>
      <c r="BU1269">
        <v>0</v>
      </c>
      <c r="BV1269">
        <v>0</v>
      </c>
      <c r="BW1269">
        <v>0</v>
      </c>
      <c r="BX1269">
        <v>0</v>
      </c>
      <c r="BY1269">
        <v>0</v>
      </c>
    </row>
    <row r="1270" spans="1:77" hidden="1" x14ac:dyDescent="0.25">
      <c r="A1270" t="str">
        <f t="shared" si="38"/>
        <v>201512 Gazdasági, költségvetési szervezetek vezetőiI1 Általános Iskola 0-7 osztály</v>
      </c>
      <c r="B1270" t="str">
        <f t="shared" si="39"/>
        <v>201512 Gazdasági, költségvetési szervezetek vezetőiI1 Általános Iskola 0-7 osztály</v>
      </c>
      <c r="C1270">
        <v>626</v>
      </c>
      <c r="D1270" t="s">
        <v>168</v>
      </c>
      <c r="E1270" t="s">
        <v>169</v>
      </c>
      <c r="F1270" s="4" t="s">
        <v>173</v>
      </c>
      <c r="G1270">
        <v>0</v>
      </c>
      <c r="H1270" t="s">
        <v>157</v>
      </c>
      <c r="I1270">
        <v>616</v>
      </c>
      <c r="J1270">
        <v>5</v>
      </c>
      <c r="K1270" t="s">
        <v>72</v>
      </c>
      <c r="L1270" t="s">
        <v>112</v>
      </c>
      <c r="M1270">
        <v>0</v>
      </c>
      <c r="N1270">
        <v>0</v>
      </c>
      <c r="O1270">
        <v>0</v>
      </c>
      <c r="P1270">
        <v>0</v>
      </c>
      <c r="Q1270">
        <v>0</v>
      </c>
      <c r="R1270">
        <v>0</v>
      </c>
      <c r="S1270">
        <v>0</v>
      </c>
      <c r="T1270">
        <v>0</v>
      </c>
      <c r="U1270">
        <v>0</v>
      </c>
      <c r="V1270">
        <v>0</v>
      </c>
      <c r="W1270">
        <v>0</v>
      </c>
      <c r="X1270">
        <v>0</v>
      </c>
      <c r="Y1270">
        <v>0</v>
      </c>
      <c r="Z1270">
        <v>0</v>
      </c>
      <c r="AA1270">
        <v>0</v>
      </c>
      <c r="AB1270">
        <v>0</v>
      </c>
      <c r="AC1270">
        <v>0</v>
      </c>
      <c r="AD1270">
        <v>0</v>
      </c>
      <c r="AE1270">
        <v>0</v>
      </c>
      <c r="AF1270">
        <v>0</v>
      </c>
      <c r="AG1270">
        <v>0</v>
      </c>
      <c r="AH1270">
        <v>0</v>
      </c>
      <c r="AI1270">
        <v>0</v>
      </c>
      <c r="AJ1270">
        <v>0</v>
      </c>
      <c r="AK1270">
        <v>0</v>
      </c>
      <c r="AL1270">
        <v>0</v>
      </c>
      <c r="AM1270">
        <v>0</v>
      </c>
      <c r="AN1270">
        <v>0</v>
      </c>
      <c r="AO1270">
        <v>0</v>
      </c>
      <c r="AP1270">
        <v>0</v>
      </c>
      <c r="AQ1270">
        <v>0</v>
      </c>
      <c r="AR1270">
        <v>0</v>
      </c>
      <c r="AS1270">
        <v>0</v>
      </c>
      <c r="AT1270">
        <v>0</v>
      </c>
      <c r="AU1270">
        <v>0</v>
      </c>
      <c r="AV1270">
        <v>0</v>
      </c>
      <c r="AW1270">
        <v>0</v>
      </c>
      <c r="AX1270">
        <v>0</v>
      </c>
      <c r="AY1270">
        <v>0</v>
      </c>
      <c r="AZ1270">
        <v>0</v>
      </c>
      <c r="BA1270">
        <v>0</v>
      </c>
      <c r="BB1270">
        <v>0</v>
      </c>
      <c r="BC1270">
        <v>0</v>
      </c>
      <c r="BD1270">
        <v>0</v>
      </c>
      <c r="BE1270">
        <v>0</v>
      </c>
      <c r="BF1270">
        <v>0</v>
      </c>
      <c r="BG1270">
        <v>0</v>
      </c>
      <c r="BH1270">
        <v>0</v>
      </c>
      <c r="BI1270">
        <v>0</v>
      </c>
      <c r="BJ1270">
        <v>0</v>
      </c>
      <c r="BK1270">
        <v>0</v>
      </c>
      <c r="BL1270">
        <v>0</v>
      </c>
      <c r="BM1270">
        <v>0</v>
      </c>
      <c r="BN1270">
        <v>0</v>
      </c>
      <c r="BO1270">
        <v>0</v>
      </c>
      <c r="BP1270">
        <v>0</v>
      </c>
      <c r="BQ1270">
        <v>0</v>
      </c>
      <c r="BR1270">
        <v>0</v>
      </c>
      <c r="BS1270">
        <v>0</v>
      </c>
      <c r="BT1270">
        <v>0</v>
      </c>
      <c r="BU1270">
        <v>0</v>
      </c>
      <c r="BV1270">
        <v>0</v>
      </c>
      <c r="BW1270">
        <v>0</v>
      </c>
      <c r="BX1270">
        <v>0</v>
      </c>
      <c r="BY1270">
        <v>0</v>
      </c>
    </row>
    <row r="1271" spans="1:77" hidden="1" x14ac:dyDescent="0.25">
      <c r="A1271" t="str">
        <f t="shared" si="38"/>
        <v>201513 Termelési és szolgáltatást nyújtó egységek vezetőiI1 Általános Iskola 0-7 osztály</v>
      </c>
      <c r="B1271" t="str">
        <f t="shared" si="39"/>
        <v>201513 Termelési és szolgáltatást nyújtó egységek vezetőiI1 Általános Iskola 0-7 osztály</v>
      </c>
      <c r="C1271">
        <v>627</v>
      </c>
      <c r="D1271" t="s">
        <v>168</v>
      </c>
      <c r="E1271" t="s">
        <v>169</v>
      </c>
      <c r="F1271" s="4" t="s">
        <v>173</v>
      </c>
      <c r="G1271">
        <v>0</v>
      </c>
      <c r="H1271" t="s">
        <v>157</v>
      </c>
      <c r="I1271">
        <v>617</v>
      </c>
      <c r="J1271">
        <v>6</v>
      </c>
      <c r="K1271" t="s">
        <v>73</v>
      </c>
      <c r="L1271" t="s">
        <v>113</v>
      </c>
      <c r="M1271">
        <v>0</v>
      </c>
      <c r="N1271">
        <v>0</v>
      </c>
      <c r="O1271">
        <v>0</v>
      </c>
      <c r="P1271">
        <v>0</v>
      </c>
      <c r="Q1271">
        <v>0</v>
      </c>
      <c r="R1271">
        <v>0</v>
      </c>
      <c r="S1271">
        <v>0</v>
      </c>
      <c r="T1271">
        <v>0</v>
      </c>
      <c r="U1271">
        <v>0</v>
      </c>
      <c r="V1271">
        <v>0</v>
      </c>
      <c r="W1271">
        <v>0</v>
      </c>
      <c r="X1271">
        <v>0</v>
      </c>
      <c r="Y1271">
        <v>0</v>
      </c>
      <c r="Z1271">
        <v>0</v>
      </c>
      <c r="AA1271">
        <v>0</v>
      </c>
      <c r="AB1271">
        <v>0</v>
      </c>
      <c r="AC1271">
        <v>0</v>
      </c>
      <c r="AD1271">
        <v>0</v>
      </c>
      <c r="AE1271">
        <v>0</v>
      </c>
      <c r="AF1271">
        <v>0</v>
      </c>
      <c r="AG1271">
        <v>0</v>
      </c>
      <c r="AH1271">
        <v>0</v>
      </c>
      <c r="AI1271">
        <v>0</v>
      </c>
      <c r="AJ1271">
        <v>0</v>
      </c>
      <c r="AK1271">
        <v>0</v>
      </c>
      <c r="AL1271">
        <v>0</v>
      </c>
      <c r="AM1271">
        <v>0</v>
      </c>
      <c r="AN1271">
        <v>0</v>
      </c>
      <c r="AO1271">
        <v>0</v>
      </c>
      <c r="AP1271">
        <v>0</v>
      </c>
      <c r="AQ1271">
        <v>0</v>
      </c>
      <c r="AR1271">
        <v>0</v>
      </c>
      <c r="AS1271">
        <v>0</v>
      </c>
      <c r="AT1271">
        <v>0</v>
      </c>
      <c r="AU1271">
        <v>0</v>
      </c>
      <c r="AV1271">
        <v>0</v>
      </c>
      <c r="AW1271">
        <v>0</v>
      </c>
      <c r="AX1271">
        <v>0</v>
      </c>
      <c r="AY1271">
        <v>0</v>
      </c>
      <c r="AZ1271">
        <v>0</v>
      </c>
      <c r="BA1271">
        <v>0</v>
      </c>
      <c r="BB1271">
        <v>0</v>
      </c>
      <c r="BC1271">
        <v>0</v>
      </c>
      <c r="BD1271">
        <v>0</v>
      </c>
      <c r="BE1271">
        <v>0</v>
      </c>
      <c r="BF1271">
        <v>0</v>
      </c>
      <c r="BG1271">
        <v>0</v>
      </c>
      <c r="BH1271">
        <v>0</v>
      </c>
      <c r="BI1271">
        <v>0</v>
      </c>
      <c r="BJ1271">
        <v>0</v>
      </c>
      <c r="BK1271">
        <v>0</v>
      </c>
      <c r="BL1271">
        <v>0</v>
      </c>
      <c r="BM1271">
        <v>0</v>
      </c>
      <c r="BN1271">
        <v>0</v>
      </c>
      <c r="BO1271">
        <v>0</v>
      </c>
      <c r="BP1271">
        <v>2</v>
      </c>
      <c r="BQ1271">
        <v>0</v>
      </c>
      <c r="BR1271">
        <v>0</v>
      </c>
      <c r="BS1271">
        <v>0</v>
      </c>
      <c r="BT1271">
        <v>0</v>
      </c>
      <c r="BU1271">
        <v>0</v>
      </c>
      <c r="BV1271">
        <v>0</v>
      </c>
      <c r="BW1271">
        <v>0</v>
      </c>
      <c r="BX1271">
        <v>0</v>
      </c>
      <c r="BY1271">
        <v>2</v>
      </c>
    </row>
    <row r="1272" spans="1:77" hidden="1" x14ac:dyDescent="0.25">
      <c r="A1272" t="str">
        <f t="shared" si="38"/>
        <v>201514 Gazdasági tevékenységet segítő egységek vezetőiI1 Általános Iskola 0-7 osztály</v>
      </c>
      <c r="B1272" t="str">
        <f t="shared" si="39"/>
        <v>201514 Gazdasági tevékenységet segítő egységek vezetőiI1 Általános Iskola 0-7 osztály</v>
      </c>
      <c r="C1272">
        <v>628</v>
      </c>
      <c r="D1272" t="s">
        <v>168</v>
      </c>
      <c r="E1272" t="s">
        <v>169</v>
      </c>
      <c r="F1272" s="4" t="s">
        <v>173</v>
      </c>
      <c r="G1272">
        <v>0</v>
      </c>
      <c r="H1272" t="s">
        <v>157</v>
      </c>
      <c r="I1272">
        <v>618</v>
      </c>
      <c r="J1272">
        <v>7</v>
      </c>
      <c r="K1272" t="s">
        <v>74</v>
      </c>
      <c r="L1272" t="s">
        <v>114</v>
      </c>
      <c r="M1272">
        <v>0</v>
      </c>
      <c r="N1272">
        <v>0</v>
      </c>
      <c r="O1272">
        <v>0</v>
      </c>
      <c r="P1272">
        <v>0</v>
      </c>
      <c r="Q1272">
        <v>0</v>
      </c>
      <c r="R1272">
        <v>0</v>
      </c>
      <c r="S1272">
        <v>0</v>
      </c>
      <c r="T1272">
        <v>0</v>
      </c>
      <c r="U1272">
        <v>0</v>
      </c>
      <c r="V1272">
        <v>0</v>
      </c>
      <c r="W1272">
        <v>0</v>
      </c>
      <c r="X1272">
        <v>0</v>
      </c>
      <c r="Y1272">
        <v>0</v>
      </c>
      <c r="Z1272">
        <v>0</v>
      </c>
      <c r="AA1272">
        <v>0</v>
      </c>
      <c r="AB1272">
        <v>0</v>
      </c>
      <c r="AC1272">
        <v>0</v>
      </c>
      <c r="AD1272">
        <v>0</v>
      </c>
      <c r="AE1272">
        <v>0</v>
      </c>
      <c r="AF1272">
        <v>0</v>
      </c>
      <c r="AG1272">
        <v>0</v>
      </c>
      <c r="AH1272">
        <v>0</v>
      </c>
      <c r="AI1272">
        <v>0</v>
      </c>
      <c r="AJ1272">
        <v>0</v>
      </c>
      <c r="AK1272">
        <v>0</v>
      </c>
      <c r="AL1272">
        <v>0</v>
      </c>
      <c r="AM1272">
        <v>0</v>
      </c>
      <c r="AN1272">
        <v>0</v>
      </c>
      <c r="AO1272">
        <v>0</v>
      </c>
      <c r="AP1272">
        <v>0</v>
      </c>
      <c r="AQ1272">
        <v>0</v>
      </c>
      <c r="AR1272">
        <v>0</v>
      </c>
      <c r="AS1272">
        <v>0</v>
      </c>
      <c r="AT1272">
        <v>0</v>
      </c>
      <c r="AU1272">
        <v>0</v>
      </c>
      <c r="AV1272">
        <v>0</v>
      </c>
      <c r="AW1272">
        <v>0</v>
      </c>
      <c r="AX1272">
        <v>0</v>
      </c>
      <c r="AY1272">
        <v>0</v>
      </c>
      <c r="AZ1272">
        <v>0</v>
      </c>
      <c r="BA1272">
        <v>0</v>
      </c>
      <c r="BB1272">
        <v>0</v>
      </c>
      <c r="BC1272">
        <v>0</v>
      </c>
      <c r="BD1272">
        <v>0</v>
      </c>
      <c r="BE1272">
        <v>0</v>
      </c>
      <c r="BF1272">
        <v>0</v>
      </c>
      <c r="BG1272">
        <v>0</v>
      </c>
      <c r="BH1272">
        <v>0</v>
      </c>
      <c r="BI1272">
        <v>0</v>
      </c>
      <c r="BJ1272">
        <v>0</v>
      </c>
      <c r="BK1272">
        <v>0</v>
      </c>
      <c r="BL1272">
        <v>0</v>
      </c>
      <c r="BM1272">
        <v>0</v>
      </c>
      <c r="BN1272">
        <v>0</v>
      </c>
      <c r="BO1272">
        <v>0</v>
      </c>
      <c r="BP1272">
        <v>0</v>
      </c>
      <c r="BQ1272">
        <v>0</v>
      </c>
      <c r="BR1272">
        <v>0</v>
      </c>
      <c r="BS1272">
        <v>0</v>
      </c>
      <c r="BT1272">
        <v>0</v>
      </c>
      <c r="BU1272">
        <v>0</v>
      </c>
      <c r="BV1272">
        <v>0</v>
      </c>
      <c r="BW1272">
        <v>0</v>
      </c>
      <c r="BX1272">
        <v>0</v>
      </c>
      <c r="BY1272">
        <v>0</v>
      </c>
    </row>
    <row r="1273" spans="1:77" hidden="1" x14ac:dyDescent="0.25">
      <c r="A1273" t="str">
        <f t="shared" si="38"/>
        <v>201521 Műszaki, informatikai és természettudományi foglalkozásokI1 Általános Iskola 0-7 osztály</v>
      </c>
      <c r="B1273" t="str">
        <f t="shared" si="39"/>
        <v>201521 Műszaki, informatikai és természettudományi foglalkozásokI1 Általános Iskola 0-7 osztály</v>
      </c>
      <c r="C1273">
        <v>629</v>
      </c>
      <c r="D1273" t="s">
        <v>168</v>
      </c>
      <c r="E1273" t="s">
        <v>169</v>
      </c>
      <c r="F1273" s="4" t="s">
        <v>173</v>
      </c>
      <c r="G1273">
        <v>0</v>
      </c>
      <c r="H1273" t="s">
        <v>157</v>
      </c>
      <c r="I1273">
        <v>619</v>
      </c>
      <c r="J1273">
        <v>8</v>
      </c>
      <c r="K1273" t="s">
        <v>75</v>
      </c>
      <c r="L1273" t="s">
        <v>115</v>
      </c>
      <c r="M1273">
        <v>0</v>
      </c>
      <c r="N1273">
        <v>0</v>
      </c>
      <c r="O1273">
        <v>0</v>
      </c>
      <c r="P1273">
        <v>0</v>
      </c>
      <c r="Q1273">
        <v>0</v>
      </c>
      <c r="R1273">
        <v>0</v>
      </c>
      <c r="S1273">
        <v>0</v>
      </c>
      <c r="T1273">
        <v>0</v>
      </c>
      <c r="U1273">
        <v>0</v>
      </c>
      <c r="V1273">
        <v>0</v>
      </c>
      <c r="W1273">
        <v>0</v>
      </c>
      <c r="X1273">
        <v>0</v>
      </c>
      <c r="Y1273">
        <v>0</v>
      </c>
      <c r="Z1273">
        <v>0</v>
      </c>
      <c r="AA1273">
        <v>0</v>
      </c>
      <c r="AB1273">
        <v>0</v>
      </c>
      <c r="AC1273">
        <v>0</v>
      </c>
      <c r="AD1273">
        <v>0</v>
      </c>
      <c r="AE1273">
        <v>0</v>
      </c>
      <c r="AF1273">
        <v>0</v>
      </c>
      <c r="AG1273">
        <v>0</v>
      </c>
      <c r="AH1273">
        <v>0</v>
      </c>
      <c r="AI1273">
        <v>0</v>
      </c>
      <c r="AJ1273">
        <v>0</v>
      </c>
      <c r="AK1273">
        <v>0</v>
      </c>
      <c r="AL1273">
        <v>0</v>
      </c>
      <c r="AM1273">
        <v>0</v>
      </c>
      <c r="AN1273">
        <v>0</v>
      </c>
      <c r="AO1273">
        <v>0</v>
      </c>
      <c r="AP1273">
        <v>0</v>
      </c>
      <c r="AQ1273">
        <v>0</v>
      </c>
      <c r="AR1273">
        <v>0</v>
      </c>
      <c r="AS1273">
        <v>0</v>
      </c>
      <c r="AT1273">
        <v>0</v>
      </c>
      <c r="AU1273">
        <v>0</v>
      </c>
      <c r="AV1273">
        <v>0</v>
      </c>
      <c r="AW1273">
        <v>0</v>
      </c>
      <c r="AX1273">
        <v>0</v>
      </c>
      <c r="AY1273">
        <v>0</v>
      </c>
      <c r="AZ1273">
        <v>0</v>
      </c>
      <c r="BA1273">
        <v>0</v>
      </c>
      <c r="BB1273">
        <v>0</v>
      </c>
      <c r="BC1273">
        <v>0</v>
      </c>
      <c r="BD1273">
        <v>0</v>
      </c>
      <c r="BE1273">
        <v>0</v>
      </c>
      <c r="BF1273">
        <v>0</v>
      </c>
      <c r="BG1273">
        <v>0</v>
      </c>
      <c r="BH1273">
        <v>0</v>
      </c>
      <c r="BI1273">
        <v>0</v>
      </c>
      <c r="BJ1273">
        <v>0</v>
      </c>
      <c r="BK1273">
        <v>0</v>
      </c>
      <c r="BL1273">
        <v>0</v>
      </c>
      <c r="BM1273">
        <v>0</v>
      </c>
      <c r="BN1273">
        <v>0</v>
      </c>
      <c r="BO1273">
        <v>11</v>
      </c>
      <c r="BP1273">
        <v>0</v>
      </c>
      <c r="BQ1273">
        <v>0</v>
      </c>
      <c r="BR1273">
        <v>0</v>
      </c>
      <c r="BS1273">
        <v>0</v>
      </c>
      <c r="BT1273">
        <v>0</v>
      </c>
      <c r="BU1273">
        <v>0</v>
      </c>
      <c r="BV1273">
        <v>0</v>
      </c>
      <c r="BW1273">
        <v>0</v>
      </c>
      <c r="BX1273">
        <v>0</v>
      </c>
      <c r="BY1273">
        <v>11</v>
      </c>
    </row>
    <row r="1274" spans="1:77" hidden="1" x14ac:dyDescent="0.25">
      <c r="A1274" t="str">
        <f t="shared" si="38"/>
        <v>201522 Egészségügyi foglalkozások (felsőfokú képzettséghez kapcsolódó)I1 Általános Iskola 0-7 osztály</v>
      </c>
      <c r="B1274" t="str">
        <f t="shared" si="39"/>
        <v>201522 Egészségügyi foglalkozások (felsőfokú képzettséghez kapcsolódó)I1 Általános Iskola 0-7 osztály</v>
      </c>
      <c r="C1274">
        <v>630</v>
      </c>
      <c r="D1274" t="s">
        <v>168</v>
      </c>
      <c r="E1274" t="s">
        <v>169</v>
      </c>
      <c r="F1274" s="4" t="s">
        <v>173</v>
      </c>
      <c r="G1274">
        <v>0</v>
      </c>
      <c r="H1274" t="s">
        <v>157</v>
      </c>
      <c r="I1274">
        <v>620</v>
      </c>
      <c r="J1274">
        <v>9</v>
      </c>
      <c r="K1274" t="s">
        <v>76</v>
      </c>
      <c r="L1274" t="s">
        <v>116</v>
      </c>
      <c r="M1274">
        <v>0</v>
      </c>
      <c r="N1274">
        <v>0</v>
      </c>
      <c r="O1274">
        <v>0</v>
      </c>
      <c r="P1274">
        <v>0</v>
      </c>
      <c r="Q1274">
        <v>0</v>
      </c>
      <c r="R1274">
        <v>0</v>
      </c>
      <c r="S1274">
        <v>0</v>
      </c>
      <c r="T1274">
        <v>0</v>
      </c>
      <c r="U1274">
        <v>0</v>
      </c>
      <c r="V1274">
        <v>0</v>
      </c>
      <c r="W1274">
        <v>0</v>
      </c>
      <c r="X1274">
        <v>0</v>
      </c>
      <c r="Y1274">
        <v>0</v>
      </c>
      <c r="Z1274">
        <v>0</v>
      </c>
      <c r="AA1274">
        <v>0</v>
      </c>
      <c r="AB1274">
        <v>0</v>
      </c>
      <c r="AC1274">
        <v>0</v>
      </c>
      <c r="AD1274">
        <v>0</v>
      </c>
      <c r="AE1274">
        <v>0</v>
      </c>
      <c r="AF1274">
        <v>0</v>
      </c>
      <c r="AG1274">
        <v>0</v>
      </c>
      <c r="AH1274">
        <v>0</v>
      </c>
      <c r="AI1274">
        <v>0</v>
      </c>
      <c r="AJ1274">
        <v>0</v>
      </c>
      <c r="AK1274">
        <v>0</v>
      </c>
      <c r="AL1274">
        <v>0</v>
      </c>
      <c r="AM1274">
        <v>0</v>
      </c>
      <c r="AN1274">
        <v>0</v>
      </c>
      <c r="AO1274">
        <v>0</v>
      </c>
      <c r="AP1274">
        <v>0</v>
      </c>
      <c r="AQ1274">
        <v>0</v>
      </c>
      <c r="AR1274">
        <v>0</v>
      </c>
      <c r="AS1274">
        <v>0</v>
      </c>
      <c r="AT1274">
        <v>0</v>
      </c>
      <c r="AU1274">
        <v>0</v>
      </c>
      <c r="AV1274">
        <v>0</v>
      </c>
      <c r="AW1274">
        <v>0</v>
      </c>
      <c r="AX1274">
        <v>0</v>
      </c>
      <c r="AY1274">
        <v>0</v>
      </c>
      <c r="AZ1274">
        <v>0</v>
      </c>
      <c r="BA1274">
        <v>0</v>
      </c>
      <c r="BB1274">
        <v>0</v>
      </c>
      <c r="BC1274">
        <v>0</v>
      </c>
      <c r="BD1274">
        <v>0</v>
      </c>
      <c r="BE1274">
        <v>0</v>
      </c>
      <c r="BF1274">
        <v>0</v>
      </c>
      <c r="BG1274">
        <v>0</v>
      </c>
      <c r="BH1274">
        <v>0</v>
      </c>
      <c r="BI1274">
        <v>0</v>
      </c>
      <c r="BJ1274">
        <v>0</v>
      </c>
      <c r="BK1274">
        <v>0</v>
      </c>
      <c r="BL1274">
        <v>0</v>
      </c>
      <c r="BM1274">
        <v>0</v>
      </c>
      <c r="BN1274">
        <v>0</v>
      </c>
      <c r="BO1274">
        <v>0</v>
      </c>
      <c r="BP1274">
        <v>0</v>
      </c>
      <c r="BQ1274">
        <v>0</v>
      </c>
      <c r="BR1274">
        <v>0</v>
      </c>
      <c r="BS1274">
        <v>0</v>
      </c>
      <c r="BT1274">
        <v>0</v>
      </c>
      <c r="BU1274">
        <v>0</v>
      </c>
      <c r="BV1274">
        <v>0</v>
      </c>
      <c r="BW1274">
        <v>0</v>
      </c>
      <c r="BX1274">
        <v>0</v>
      </c>
      <c r="BY1274">
        <v>0</v>
      </c>
    </row>
    <row r="1275" spans="1:77" hidden="1" x14ac:dyDescent="0.25">
      <c r="A1275" t="str">
        <f t="shared" si="38"/>
        <v>201523 Szociális szolgáltatási foglalkozások (felsőfokú képzettséghez kapcsolódó)I1 Általános Iskola 0-7 osztály</v>
      </c>
      <c r="B1275" t="str">
        <f t="shared" si="39"/>
        <v>201523 Szociális szolgáltatási foglalkozások (felsőfokú képzettséghez kapcsolódó)I1 Általános Iskola 0-7 osztály</v>
      </c>
      <c r="C1275">
        <v>631</v>
      </c>
      <c r="D1275" t="s">
        <v>168</v>
      </c>
      <c r="E1275" t="s">
        <v>169</v>
      </c>
      <c r="F1275" s="4" t="s">
        <v>173</v>
      </c>
      <c r="G1275">
        <v>0</v>
      </c>
      <c r="H1275" t="s">
        <v>157</v>
      </c>
      <c r="I1275">
        <v>621</v>
      </c>
      <c r="J1275">
        <v>10</v>
      </c>
      <c r="K1275" t="s">
        <v>77</v>
      </c>
      <c r="L1275" t="s">
        <v>117</v>
      </c>
      <c r="M1275">
        <v>0</v>
      </c>
      <c r="N1275">
        <v>0</v>
      </c>
      <c r="O1275">
        <v>0</v>
      </c>
      <c r="P1275">
        <v>0</v>
      </c>
      <c r="Q1275">
        <v>0</v>
      </c>
      <c r="R1275">
        <v>0</v>
      </c>
      <c r="S1275">
        <v>0</v>
      </c>
      <c r="T1275">
        <v>0</v>
      </c>
      <c r="U1275">
        <v>0</v>
      </c>
      <c r="V1275">
        <v>0</v>
      </c>
      <c r="W1275">
        <v>0</v>
      </c>
      <c r="X1275">
        <v>0</v>
      </c>
      <c r="Y1275">
        <v>0</v>
      </c>
      <c r="Z1275">
        <v>0</v>
      </c>
      <c r="AA1275">
        <v>0</v>
      </c>
      <c r="AB1275">
        <v>0</v>
      </c>
      <c r="AC1275">
        <v>0</v>
      </c>
      <c r="AD1275">
        <v>0</v>
      </c>
      <c r="AE1275">
        <v>0</v>
      </c>
      <c r="AF1275">
        <v>0</v>
      </c>
      <c r="AG1275">
        <v>0</v>
      </c>
      <c r="AH1275">
        <v>0</v>
      </c>
      <c r="AI1275">
        <v>0</v>
      </c>
      <c r="AJ1275">
        <v>0</v>
      </c>
      <c r="AK1275">
        <v>0</v>
      </c>
      <c r="AL1275">
        <v>0</v>
      </c>
      <c r="AM1275">
        <v>0</v>
      </c>
      <c r="AN1275">
        <v>0</v>
      </c>
      <c r="AO1275">
        <v>0</v>
      </c>
      <c r="AP1275">
        <v>0</v>
      </c>
      <c r="AQ1275">
        <v>0</v>
      </c>
      <c r="AR1275">
        <v>0</v>
      </c>
      <c r="AS1275">
        <v>0</v>
      </c>
      <c r="AT1275">
        <v>0</v>
      </c>
      <c r="AU1275">
        <v>0</v>
      </c>
      <c r="AV1275">
        <v>0</v>
      </c>
      <c r="AW1275">
        <v>0</v>
      </c>
      <c r="AX1275">
        <v>0</v>
      </c>
      <c r="AY1275">
        <v>0</v>
      </c>
      <c r="AZ1275">
        <v>0</v>
      </c>
      <c r="BA1275">
        <v>0</v>
      </c>
      <c r="BB1275">
        <v>0</v>
      </c>
      <c r="BC1275">
        <v>0</v>
      </c>
      <c r="BD1275">
        <v>0</v>
      </c>
      <c r="BE1275">
        <v>0</v>
      </c>
      <c r="BF1275">
        <v>0</v>
      </c>
      <c r="BG1275">
        <v>0</v>
      </c>
      <c r="BH1275">
        <v>0</v>
      </c>
      <c r="BI1275">
        <v>0</v>
      </c>
      <c r="BJ1275">
        <v>0</v>
      </c>
      <c r="BK1275">
        <v>0</v>
      </c>
      <c r="BL1275">
        <v>0</v>
      </c>
      <c r="BM1275">
        <v>0</v>
      </c>
      <c r="BN1275">
        <v>0</v>
      </c>
      <c r="BO1275">
        <v>2</v>
      </c>
      <c r="BP1275">
        <v>0</v>
      </c>
      <c r="BQ1275">
        <v>0</v>
      </c>
      <c r="BR1275">
        <v>0</v>
      </c>
      <c r="BS1275">
        <v>0</v>
      </c>
      <c r="BT1275">
        <v>0</v>
      </c>
      <c r="BU1275">
        <v>0</v>
      </c>
      <c r="BV1275">
        <v>0</v>
      </c>
      <c r="BW1275">
        <v>0</v>
      </c>
      <c r="BX1275">
        <v>0</v>
      </c>
      <c r="BY1275">
        <v>2</v>
      </c>
    </row>
    <row r="1276" spans="1:77" hidden="1" x14ac:dyDescent="0.25">
      <c r="A1276" t="str">
        <f t="shared" si="38"/>
        <v>201524 Oktatók, pedagógusokI1 Általános Iskola 0-7 osztály</v>
      </c>
      <c r="B1276" t="str">
        <f t="shared" si="39"/>
        <v>201524 Oktatók, pedagógusokI1 Általános Iskola 0-7 osztály</v>
      </c>
      <c r="C1276">
        <v>632</v>
      </c>
      <c r="D1276" t="s">
        <v>168</v>
      </c>
      <c r="E1276" t="s">
        <v>169</v>
      </c>
      <c r="F1276" s="4" t="s">
        <v>173</v>
      </c>
      <c r="G1276">
        <v>0</v>
      </c>
      <c r="H1276" t="s">
        <v>157</v>
      </c>
      <c r="I1276">
        <v>622</v>
      </c>
      <c r="J1276">
        <v>11</v>
      </c>
      <c r="K1276" t="s">
        <v>78</v>
      </c>
      <c r="L1276" t="s">
        <v>118</v>
      </c>
      <c r="M1276">
        <v>0</v>
      </c>
      <c r="N1276">
        <v>0</v>
      </c>
      <c r="O1276">
        <v>0</v>
      </c>
      <c r="P1276">
        <v>0</v>
      </c>
      <c r="Q1276">
        <v>0</v>
      </c>
      <c r="R1276">
        <v>0</v>
      </c>
      <c r="S1276">
        <v>0</v>
      </c>
      <c r="T1276">
        <v>0</v>
      </c>
      <c r="U1276">
        <v>0</v>
      </c>
      <c r="V1276">
        <v>0</v>
      </c>
      <c r="W1276">
        <v>0</v>
      </c>
      <c r="X1276">
        <v>0</v>
      </c>
      <c r="Y1276">
        <v>0</v>
      </c>
      <c r="Z1276">
        <v>0</v>
      </c>
      <c r="AA1276">
        <v>0</v>
      </c>
      <c r="AB1276">
        <v>0</v>
      </c>
      <c r="AC1276">
        <v>0</v>
      </c>
      <c r="AD1276">
        <v>0</v>
      </c>
      <c r="AE1276">
        <v>0</v>
      </c>
      <c r="AF1276">
        <v>0</v>
      </c>
      <c r="AG1276">
        <v>0</v>
      </c>
      <c r="AH1276">
        <v>0</v>
      </c>
      <c r="AI1276">
        <v>0</v>
      </c>
      <c r="AJ1276">
        <v>0</v>
      </c>
      <c r="AK1276">
        <v>0</v>
      </c>
      <c r="AL1276">
        <v>0</v>
      </c>
      <c r="AM1276">
        <v>0</v>
      </c>
      <c r="AN1276">
        <v>0</v>
      </c>
      <c r="AO1276">
        <v>0</v>
      </c>
      <c r="AP1276">
        <v>0</v>
      </c>
      <c r="AQ1276">
        <v>0</v>
      </c>
      <c r="AR1276">
        <v>0</v>
      </c>
      <c r="AS1276">
        <v>0</v>
      </c>
      <c r="AT1276">
        <v>0</v>
      </c>
      <c r="AU1276">
        <v>0</v>
      </c>
      <c r="AV1276">
        <v>0</v>
      </c>
      <c r="AW1276">
        <v>0</v>
      </c>
      <c r="AX1276">
        <v>0</v>
      </c>
      <c r="AY1276">
        <v>0</v>
      </c>
      <c r="AZ1276">
        <v>0</v>
      </c>
      <c r="BA1276">
        <v>0</v>
      </c>
      <c r="BB1276">
        <v>0</v>
      </c>
      <c r="BC1276">
        <v>0</v>
      </c>
      <c r="BD1276">
        <v>0</v>
      </c>
      <c r="BE1276">
        <v>0</v>
      </c>
      <c r="BF1276">
        <v>0</v>
      </c>
      <c r="BG1276">
        <v>0</v>
      </c>
      <c r="BH1276">
        <v>0</v>
      </c>
      <c r="BI1276">
        <v>0</v>
      </c>
      <c r="BJ1276">
        <v>0</v>
      </c>
      <c r="BK1276">
        <v>0</v>
      </c>
      <c r="BL1276">
        <v>0</v>
      </c>
      <c r="BM1276">
        <v>0</v>
      </c>
      <c r="BN1276">
        <v>0</v>
      </c>
      <c r="BO1276">
        <v>0</v>
      </c>
      <c r="BP1276">
        <v>34</v>
      </c>
      <c r="BQ1276">
        <v>0</v>
      </c>
      <c r="BR1276">
        <v>0</v>
      </c>
      <c r="BS1276">
        <v>0</v>
      </c>
      <c r="BT1276">
        <v>0</v>
      </c>
      <c r="BU1276">
        <v>0</v>
      </c>
      <c r="BV1276">
        <v>0</v>
      </c>
      <c r="BW1276">
        <v>0</v>
      </c>
      <c r="BX1276">
        <v>0</v>
      </c>
      <c r="BY1276">
        <v>34</v>
      </c>
    </row>
    <row r="1277" spans="1:77" hidden="1" x14ac:dyDescent="0.25">
      <c r="A1277" t="str">
        <f t="shared" si="38"/>
        <v>201525 Gazdálkodási jellegű foglalkozásokI1 Általános Iskola 0-7 osztály</v>
      </c>
      <c r="B1277" t="str">
        <f t="shared" si="39"/>
        <v>201525 Gazdálkodási jellegű foglalkozásokI1 Általános Iskola 0-7 osztály</v>
      </c>
      <c r="C1277">
        <v>633</v>
      </c>
      <c r="D1277" t="s">
        <v>168</v>
      </c>
      <c r="E1277" t="s">
        <v>169</v>
      </c>
      <c r="F1277" s="4" t="s">
        <v>173</v>
      </c>
      <c r="G1277">
        <v>0</v>
      </c>
      <c r="H1277" t="s">
        <v>157</v>
      </c>
      <c r="I1277">
        <v>623</v>
      </c>
      <c r="J1277">
        <v>12</v>
      </c>
      <c r="K1277" t="s">
        <v>79</v>
      </c>
      <c r="L1277" t="s">
        <v>119</v>
      </c>
      <c r="M1277">
        <v>0</v>
      </c>
      <c r="N1277">
        <v>0</v>
      </c>
      <c r="O1277">
        <v>0</v>
      </c>
      <c r="P1277">
        <v>0</v>
      </c>
      <c r="Q1277">
        <v>0</v>
      </c>
      <c r="R1277">
        <v>0</v>
      </c>
      <c r="S1277">
        <v>0</v>
      </c>
      <c r="T1277">
        <v>0</v>
      </c>
      <c r="U1277">
        <v>0</v>
      </c>
      <c r="V1277">
        <v>0</v>
      </c>
      <c r="W1277">
        <v>0</v>
      </c>
      <c r="X1277">
        <v>0</v>
      </c>
      <c r="Y1277">
        <v>0</v>
      </c>
      <c r="Z1277">
        <v>0</v>
      </c>
      <c r="AA1277">
        <v>0</v>
      </c>
      <c r="AB1277">
        <v>0</v>
      </c>
      <c r="AC1277">
        <v>0</v>
      </c>
      <c r="AD1277">
        <v>0</v>
      </c>
      <c r="AE1277">
        <v>0</v>
      </c>
      <c r="AF1277">
        <v>0</v>
      </c>
      <c r="AG1277">
        <v>0</v>
      </c>
      <c r="AH1277">
        <v>0</v>
      </c>
      <c r="AI1277">
        <v>0</v>
      </c>
      <c r="AJ1277">
        <v>0</v>
      </c>
      <c r="AK1277">
        <v>0</v>
      </c>
      <c r="AL1277">
        <v>0</v>
      </c>
      <c r="AM1277">
        <v>0</v>
      </c>
      <c r="AN1277">
        <v>0</v>
      </c>
      <c r="AO1277">
        <v>0</v>
      </c>
      <c r="AP1277">
        <v>0</v>
      </c>
      <c r="AQ1277">
        <v>0</v>
      </c>
      <c r="AR1277">
        <v>0</v>
      </c>
      <c r="AS1277">
        <v>0</v>
      </c>
      <c r="AT1277">
        <v>0</v>
      </c>
      <c r="AU1277">
        <v>0</v>
      </c>
      <c r="AV1277">
        <v>0</v>
      </c>
      <c r="AW1277">
        <v>0</v>
      </c>
      <c r="AX1277">
        <v>0</v>
      </c>
      <c r="AY1277">
        <v>0</v>
      </c>
      <c r="AZ1277">
        <v>0</v>
      </c>
      <c r="BA1277">
        <v>0</v>
      </c>
      <c r="BB1277">
        <v>0</v>
      </c>
      <c r="BC1277">
        <v>0</v>
      </c>
      <c r="BD1277">
        <v>0</v>
      </c>
      <c r="BE1277">
        <v>0</v>
      </c>
      <c r="BF1277">
        <v>0</v>
      </c>
      <c r="BG1277">
        <v>0</v>
      </c>
      <c r="BH1277">
        <v>0</v>
      </c>
      <c r="BI1277">
        <v>0</v>
      </c>
      <c r="BJ1277">
        <v>0</v>
      </c>
      <c r="BK1277">
        <v>0</v>
      </c>
      <c r="BL1277">
        <v>0</v>
      </c>
      <c r="BM1277">
        <v>0</v>
      </c>
      <c r="BN1277">
        <v>0</v>
      </c>
      <c r="BO1277">
        <v>0</v>
      </c>
      <c r="BP1277">
        <v>0.5</v>
      </c>
      <c r="BQ1277">
        <v>0</v>
      </c>
      <c r="BR1277">
        <v>0</v>
      </c>
      <c r="BS1277">
        <v>0</v>
      </c>
      <c r="BT1277">
        <v>0</v>
      </c>
      <c r="BU1277">
        <v>0</v>
      </c>
      <c r="BV1277">
        <v>0</v>
      </c>
      <c r="BW1277">
        <v>0</v>
      </c>
      <c r="BX1277">
        <v>0</v>
      </c>
      <c r="BY1277">
        <v>0.5</v>
      </c>
    </row>
    <row r="1278" spans="1:77" hidden="1" x14ac:dyDescent="0.25">
      <c r="A1278" t="str">
        <f t="shared" si="38"/>
        <v>201526 Jogi és társadalomtudományi foglalkozásokI1 Általános Iskola 0-7 osztály</v>
      </c>
      <c r="B1278" t="str">
        <f t="shared" si="39"/>
        <v>201526 Jogi és társadalomtudományi foglalkozásokI1 Általános Iskola 0-7 osztály</v>
      </c>
      <c r="C1278">
        <v>634</v>
      </c>
      <c r="D1278" t="s">
        <v>168</v>
      </c>
      <c r="E1278" t="s">
        <v>169</v>
      </c>
      <c r="F1278" s="4" t="s">
        <v>173</v>
      </c>
      <c r="G1278">
        <v>0</v>
      </c>
      <c r="H1278" t="s">
        <v>157</v>
      </c>
      <c r="I1278">
        <v>624</v>
      </c>
      <c r="J1278">
        <v>13</v>
      </c>
      <c r="K1278" t="s">
        <v>80</v>
      </c>
      <c r="L1278" t="s">
        <v>120</v>
      </c>
      <c r="M1278">
        <v>0</v>
      </c>
      <c r="N1278">
        <v>0</v>
      </c>
      <c r="O1278">
        <v>0</v>
      </c>
      <c r="P1278">
        <v>0</v>
      </c>
      <c r="Q1278">
        <v>0</v>
      </c>
      <c r="R1278">
        <v>0</v>
      </c>
      <c r="S1278">
        <v>0</v>
      </c>
      <c r="T1278">
        <v>0</v>
      </c>
      <c r="U1278">
        <v>0</v>
      </c>
      <c r="V1278">
        <v>0</v>
      </c>
      <c r="W1278">
        <v>0</v>
      </c>
      <c r="X1278">
        <v>0</v>
      </c>
      <c r="Y1278">
        <v>0</v>
      </c>
      <c r="Z1278">
        <v>0</v>
      </c>
      <c r="AA1278">
        <v>0</v>
      </c>
      <c r="AB1278">
        <v>0</v>
      </c>
      <c r="AC1278">
        <v>0</v>
      </c>
      <c r="AD1278">
        <v>0</v>
      </c>
      <c r="AE1278">
        <v>0</v>
      </c>
      <c r="AF1278">
        <v>0</v>
      </c>
      <c r="AG1278">
        <v>0</v>
      </c>
      <c r="AH1278">
        <v>0</v>
      </c>
      <c r="AI1278">
        <v>0</v>
      </c>
      <c r="AJ1278">
        <v>0</v>
      </c>
      <c r="AK1278">
        <v>0</v>
      </c>
      <c r="AL1278">
        <v>0</v>
      </c>
      <c r="AM1278">
        <v>0</v>
      </c>
      <c r="AN1278">
        <v>0</v>
      </c>
      <c r="AO1278">
        <v>0</v>
      </c>
      <c r="AP1278">
        <v>0</v>
      </c>
      <c r="AQ1278">
        <v>0</v>
      </c>
      <c r="AR1278">
        <v>0</v>
      </c>
      <c r="AS1278">
        <v>0</v>
      </c>
      <c r="AT1278">
        <v>0</v>
      </c>
      <c r="AU1278">
        <v>0</v>
      </c>
      <c r="AV1278">
        <v>0</v>
      </c>
      <c r="AW1278">
        <v>0</v>
      </c>
      <c r="AX1278">
        <v>0</v>
      </c>
      <c r="AY1278">
        <v>0</v>
      </c>
      <c r="AZ1278">
        <v>0</v>
      </c>
      <c r="BA1278">
        <v>0</v>
      </c>
      <c r="BB1278">
        <v>0</v>
      </c>
      <c r="BC1278">
        <v>0</v>
      </c>
      <c r="BD1278">
        <v>0</v>
      </c>
      <c r="BE1278">
        <v>0</v>
      </c>
      <c r="BF1278">
        <v>0</v>
      </c>
      <c r="BG1278">
        <v>0</v>
      </c>
      <c r="BH1278">
        <v>0</v>
      </c>
      <c r="BI1278">
        <v>0</v>
      </c>
      <c r="BJ1278">
        <v>0</v>
      </c>
      <c r="BK1278">
        <v>0</v>
      </c>
      <c r="BL1278">
        <v>0</v>
      </c>
      <c r="BM1278">
        <v>0</v>
      </c>
      <c r="BN1278">
        <v>0</v>
      </c>
      <c r="BO1278">
        <v>0</v>
      </c>
      <c r="BP1278">
        <v>0</v>
      </c>
      <c r="BQ1278">
        <v>0</v>
      </c>
      <c r="BR1278">
        <v>0</v>
      </c>
      <c r="BS1278">
        <v>0</v>
      </c>
      <c r="BT1278">
        <v>0</v>
      </c>
      <c r="BU1278">
        <v>0</v>
      </c>
      <c r="BV1278">
        <v>0</v>
      </c>
      <c r="BW1278">
        <v>0</v>
      </c>
      <c r="BX1278">
        <v>0</v>
      </c>
      <c r="BY1278">
        <v>0</v>
      </c>
    </row>
    <row r="1279" spans="1:77" hidden="1" x14ac:dyDescent="0.25">
      <c r="A1279" t="str">
        <f t="shared" si="38"/>
        <v>201527 Kulturális, sport-, művészeti és vallási foglalkozások (felsőfokú képzettséghez kapcsolódó)I1 Általános Iskola 0-7 osztály</v>
      </c>
      <c r="B1279" t="str">
        <f t="shared" si="39"/>
        <v>201527 Kulturális, sport-, művészeti és vallási foglalkozások (felsőfokú képzettséghez kapcsolódó)I1 Általános Iskola 0-7 osztály</v>
      </c>
      <c r="C1279">
        <v>635</v>
      </c>
      <c r="D1279" t="s">
        <v>168</v>
      </c>
      <c r="E1279" t="s">
        <v>169</v>
      </c>
      <c r="F1279" s="4" t="s">
        <v>173</v>
      </c>
      <c r="G1279">
        <v>0</v>
      </c>
      <c r="H1279" t="s">
        <v>157</v>
      </c>
      <c r="I1279">
        <v>625</v>
      </c>
      <c r="J1279">
        <v>14</v>
      </c>
      <c r="K1279" t="s">
        <v>121</v>
      </c>
      <c r="L1279" t="s">
        <v>122</v>
      </c>
      <c r="M1279">
        <v>0</v>
      </c>
      <c r="N1279">
        <v>0</v>
      </c>
      <c r="O1279">
        <v>0</v>
      </c>
      <c r="P1279">
        <v>0</v>
      </c>
      <c r="Q1279">
        <v>0</v>
      </c>
      <c r="R1279">
        <v>0</v>
      </c>
      <c r="S1279">
        <v>0</v>
      </c>
      <c r="T1279">
        <v>0</v>
      </c>
      <c r="U1279">
        <v>0</v>
      </c>
      <c r="V1279">
        <v>0</v>
      </c>
      <c r="W1279">
        <v>0</v>
      </c>
      <c r="X1279">
        <v>0</v>
      </c>
      <c r="Y1279">
        <v>0</v>
      </c>
      <c r="Z1279">
        <v>0</v>
      </c>
      <c r="AA1279">
        <v>0</v>
      </c>
      <c r="AB1279">
        <v>0</v>
      </c>
      <c r="AC1279">
        <v>0</v>
      </c>
      <c r="AD1279">
        <v>0</v>
      </c>
      <c r="AE1279">
        <v>0</v>
      </c>
      <c r="AF1279">
        <v>0</v>
      </c>
      <c r="AG1279">
        <v>0</v>
      </c>
      <c r="AH1279">
        <v>0</v>
      </c>
      <c r="AI1279">
        <v>0</v>
      </c>
      <c r="AJ1279">
        <v>0</v>
      </c>
      <c r="AK1279">
        <v>0</v>
      </c>
      <c r="AL1279">
        <v>0</v>
      </c>
      <c r="AM1279">
        <v>0</v>
      </c>
      <c r="AN1279">
        <v>0</v>
      </c>
      <c r="AO1279">
        <v>0</v>
      </c>
      <c r="AP1279">
        <v>0</v>
      </c>
      <c r="AQ1279">
        <v>0</v>
      </c>
      <c r="AR1279">
        <v>0</v>
      </c>
      <c r="AS1279">
        <v>0</v>
      </c>
      <c r="AT1279">
        <v>0</v>
      </c>
      <c r="AU1279">
        <v>0</v>
      </c>
      <c r="AV1279">
        <v>0</v>
      </c>
      <c r="AW1279">
        <v>0</v>
      </c>
      <c r="AX1279">
        <v>0</v>
      </c>
      <c r="AY1279">
        <v>0</v>
      </c>
      <c r="AZ1279">
        <v>0</v>
      </c>
      <c r="BA1279">
        <v>0</v>
      </c>
      <c r="BB1279">
        <v>0</v>
      </c>
      <c r="BC1279">
        <v>0</v>
      </c>
      <c r="BD1279">
        <v>0</v>
      </c>
      <c r="BE1279">
        <v>0</v>
      </c>
      <c r="BF1279">
        <v>0</v>
      </c>
      <c r="BG1279">
        <v>0</v>
      </c>
      <c r="BH1279">
        <v>0</v>
      </c>
      <c r="BI1279">
        <v>0</v>
      </c>
      <c r="BJ1279">
        <v>0</v>
      </c>
      <c r="BK1279">
        <v>0</v>
      </c>
      <c r="BL1279">
        <v>0</v>
      </c>
      <c r="BM1279">
        <v>0</v>
      </c>
      <c r="BN1279">
        <v>0</v>
      </c>
      <c r="BO1279">
        <v>0</v>
      </c>
      <c r="BP1279">
        <v>0</v>
      </c>
      <c r="BQ1279">
        <v>0</v>
      </c>
      <c r="BR1279">
        <v>0</v>
      </c>
      <c r="BS1279">
        <v>0.5</v>
      </c>
      <c r="BT1279">
        <v>0</v>
      </c>
      <c r="BU1279">
        <v>0</v>
      </c>
      <c r="BV1279">
        <v>0</v>
      </c>
      <c r="BW1279">
        <v>0</v>
      </c>
      <c r="BX1279">
        <v>0</v>
      </c>
      <c r="BY1279">
        <v>0.5</v>
      </c>
    </row>
    <row r="1280" spans="1:77" hidden="1" x14ac:dyDescent="0.25">
      <c r="A1280" t="str">
        <f t="shared" si="38"/>
        <v>201529 Egyéb magasan képzett ügyintézőkI1 Általános Iskola 0-7 osztály</v>
      </c>
      <c r="B1280" t="str">
        <f t="shared" si="39"/>
        <v>201529 Egyéb magasan képzett ügyintézőkI1 Általános Iskola 0-7 osztály</v>
      </c>
      <c r="C1280">
        <v>636</v>
      </c>
      <c r="D1280" t="s">
        <v>168</v>
      </c>
      <c r="E1280" t="s">
        <v>169</v>
      </c>
      <c r="F1280" s="4" t="s">
        <v>173</v>
      </c>
      <c r="G1280">
        <v>0</v>
      </c>
      <c r="H1280" t="s">
        <v>157</v>
      </c>
      <c r="I1280">
        <v>626</v>
      </c>
      <c r="J1280">
        <v>15</v>
      </c>
      <c r="K1280" t="s">
        <v>81</v>
      </c>
      <c r="L1280" t="s">
        <v>123</v>
      </c>
      <c r="M1280">
        <v>0</v>
      </c>
      <c r="N1280">
        <v>0</v>
      </c>
      <c r="O1280">
        <v>0</v>
      </c>
      <c r="P1280">
        <v>0</v>
      </c>
      <c r="Q1280">
        <v>0</v>
      </c>
      <c r="R1280">
        <v>0</v>
      </c>
      <c r="S1280">
        <v>0</v>
      </c>
      <c r="T1280">
        <v>0</v>
      </c>
      <c r="U1280">
        <v>0</v>
      </c>
      <c r="V1280">
        <v>0</v>
      </c>
      <c r="W1280">
        <v>0</v>
      </c>
      <c r="X1280">
        <v>0</v>
      </c>
      <c r="Y1280">
        <v>0</v>
      </c>
      <c r="Z1280">
        <v>0</v>
      </c>
      <c r="AA1280">
        <v>0</v>
      </c>
      <c r="AB1280">
        <v>0</v>
      </c>
      <c r="AC1280">
        <v>0</v>
      </c>
      <c r="AD1280">
        <v>0</v>
      </c>
      <c r="AE1280">
        <v>0</v>
      </c>
      <c r="AF1280">
        <v>0</v>
      </c>
      <c r="AG1280">
        <v>0</v>
      </c>
      <c r="AH1280">
        <v>0</v>
      </c>
      <c r="AI1280">
        <v>0</v>
      </c>
      <c r="AJ1280">
        <v>0</v>
      </c>
      <c r="AK1280">
        <v>0</v>
      </c>
      <c r="AL1280">
        <v>0</v>
      </c>
      <c r="AM1280">
        <v>0</v>
      </c>
      <c r="AN1280">
        <v>0</v>
      </c>
      <c r="AO1280">
        <v>0</v>
      </c>
      <c r="AP1280">
        <v>0</v>
      </c>
      <c r="AQ1280">
        <v>0</v>
      </c>
      <c r="AR1280">
        <v>0</v>
      </c>
      <c r="AS1280">
        <v>0</v>
      </c>
      <c r="AT1280">
        <v>0</v>
      </c>
      <c r="AU1280">
        <v>0</v>
      </c>
      <c r="AV1280">
        <v>0</v>
      </c>
      <c r="AW1280">
        <v>0</v>
      </c>
      <c r="AX1280">
        <v>0</v>
      </c>
      <c r="AY1280">
        <v>0</v>
      </c>
      <c r="AZ1280">
        <v>0</v>
      </c>
      <c r="BA1280">
        <v>0</v>
      </c>
      <c r="BB1280">
        <v>0</v>
      </c>
      <c r="BC1280">
        <v>0</v>
      </c>
      <c r="BD1280">
        <v>0</v>
      </c>
      <c r="BE1280">
        <v>0</v>
      </c>
      <c r="BF1280">
        <v>0</v>
      </c>
      <c r="BG1280">
        <v>0</v>
      </c>
      <c r="BH1280">
        <v>0</v>
      </c>
      <c r="BI1280">
        <v>0</v>
      </c>
      <c r="BJ1280">
        <v>0</v>
      </c>
      <c r="BK1280">
        <v>0</v>
      </c>
      <c r="BL1280">
        <v>0</v>
      </c>
      <c r="BM1280">
        <v>0</v>
      </c>
      <c r="BN1280">
        <v>0</v>
      </c>
      <c r="BO1280">
        <v>1</v>
      </c>
      <c r="BP1280">
        <v>0.5</v>
      </c>
      <c r="BQ1280">
        <v>0</v>
      </c>
      <c r="BR1280">
        <v>0</v>
      </c>
      <c r="BS1280">
        <v>0</v>
      </c>
      <c r="BT1280">
        <v>0</v>
      </c>
      <c r="BU1280">
        <v>0</v>
      </c>
      <c r="BV1280">
        <v>0</v>
      </c>
      <c r="BW1280">
        <v>0</v>
      </c>
      <c r="BX1280">
        <v>0</v>
      </c>
      <c r="BY1280">
        <v>1.5</v>
      </c>
    </row>
    <row r="1281" spans="1:77" hidden="1" x14ac:dyDescent="0.25">
      <c r="A1281" t="str">
        <f t="shared" si="38"/>
        <v>201531 Technikusok és hasonló műszaki foglalkozásokI1 Általános Iskola 0-7 osztály</v>
      </c>
      <c r="B1281" t="str">
        <f t="shared" si="39"/>
        <v>201531 Technikusok és hasonló műszaki foglalkozásokI1 Általános Iskola 0-7 osztály</v>
      </c>
      <c r="C1281">
        <v>637</v>
      </c>
      <c r="D1281" t="s">
        <v>168</v>
      </c>
      <c r="E1281" t="s">
        <v>169</v>
      </c>
      <c r="F1281" s="4" t="s">
        <v>173</v>
      </c>
      <c r="G1281">
        <v>0</v>
      </c>
      <c r="H1281" t="s">
        <v>157</v>
      </c>
      <c r="I1281">
        <v>627</v>
      </c>
      <c r="J1281">
        <v>16</v>
      </c>
      <c r="K1281" t="s">
        <v>82</v>
      </c>
      <c r="L1281" t="s">
        <v>83</v>
      </c>
      <c r="M1281">
        <v>0</v>
      </c>
      <c r="N1281">
        <v>0</v>
      </c>
      <c r="O1281">
        <v>0</v>
      </c>
      <c r="P1281">
        <v>0</v>
      </c>
      <c r="Q1281">
        <v>0</v>
      </c>
      <c r="R1281">
        <v>0</v>
      </c>
      <c r="S1281">
        <v>0</v>
      </c>
      <c r="T1281">
        <v>0</v>
      </c>
      <c r="U1281">
        <v>0</v>
      </c>
      <c r="V1281">
        <v>0</v>
      </c>
      <c r="W1281">
        <v>0</v>
      </c>
      <c r="X1281">
        <v>0</v>
      </c>
      <c r="Y1281">
        <v>0</v>
      </c>
      <c r="Z1281">
        <v>0</v>
      </c>
      <c r="AA1281">
        <v>0</v>
      </c>
      <c r="AB1281">
        <v>0</v>
      </c>
      <c r="AC1281">
        <v>0</v>
      </c>
      <c r="AD1281">
        <v>0</v>
      </c>
      <c r="AE1281">
        <v>0</v>
      </c>
      <c r="AF1281">
        <v>0</v>
      </c>
      <c r="AG1281">
        <v>0</v>
      </c>
      <c r="AH1281">
        <v>0</v>
      </c>
      <c r="AI1281">
        <v>0</v>
      </c>
      <c r="AJ1281">
        <v>0</v>
      </c>
      <c r="AK1281">
        <v>0</v>
      </c>
      <c r="AL1281">
        <v>0</v>
      </c>
      <c r="AM1281">
        <v>0</v>
      </c>
      <c r="AN1281">
        <v>0</v>
      </c>
      <c r="AO1281">
        <v>0</v>
      </c>
      <c r="AP1281">
        <v>0</v>
      </c>
      <c r="AQ1281">
        <v>0</v>
      </c>
      <c r="AR1281">
        <v>0</v>
      </c>
      <c r="AS1281">
        <v>0</v>
      </c>
      <c r="AT1281">
        <v>0</v>
      </c>
      <c r="AU1281">
        <v>0</v>
      </c>
      <c r="AV1281">
        <v>0</v>
      </c>
      <c r="AW1281">
        <v>0</v>
      </c>
      <c r="AX1281">
        <v>0</v>
      </c>
      <c r="AY1281">
        <v>0</v>
      </c>
      <c r="AZ1281">
        <v>0</v>
      </c>
      <c r="BA1281">
        <v>0</v>
      </c>
      <c r="BB1281">
        <v>0</v>
      </c>
      <c r="BC1281">
        <v>0</v>
      </c>
      <c r="BD1281">
        <v>0</v>
      </c>
      <c r="BE1281">
        <v>0</v>
      </c>
      <c r="BF1281">
        <v>0</v>
      </c>
      <c r="BG1281">
        <v>0</v>
      </c>
      <c r="BH1281">
        <v>0</v>
      </c>
      <c r="BI1281">
        <v>0</v>
      </c>
      <c r="BJ1281">
        <v>0</v>
      </c>
      <c r="BK1281">
        <v>0</v>
      </c>
      <c r="BL1281">
        <v>0</v>
      </c>
      <c r="BM1281">
        <v>0</v>
      </c>
      <c r="BN1281">
        <v>0</v>
      </c>
      <c r="BO1281">
        <v>35</v>
      </c>
      <c r="BP1281">
        <v>0</v>
      </c>
      <c r="BQ1281">
        <v>0.5</v>
      </c>
      <c r="BR1281">
        <v>1</v>
      </c>
      <c r="BS1281">
        <v>0.5</v>
      </c>
      <c r="BT1281">
        <v>0</v>
      </c>
      <c r="BU1281">
        <v>0</v>
      </c>
      <c r="BV1281">
        <v>0</v>
      </c>
      <c r="BW1281">
        <v>0</v>
      </c>
      <c r="BX1281">
        <v>0</v>
      </c>
      <c r="BY1281">
        <v>37</v>
      </c>
    </row>
    <row r="1282" spans="1:77" hidden="1" x14ac:dyDescent="0.25">
      <c r="A1282" t="str">
        <f t="shared" si="38"/>
        <v>201532 Szakmai irányítók, felügyelőkI1 Általános Iskola 0-7 osztály</v>
      </c>
      <c r="B1282" t="str">
        <f t="shared" si="39"/>
        <v>201532 Szakmai irányítók, felügyelőkI1 Általános Iskola 0-7 osztály</v>
      </c>
      <c r="C1282">
        <v>638</v>
      </c>
      <c r="D1282" t="s">
        <v>168</v>
      </c>
      <c r="E1282" t="s">
        <v>169</v>
      </c>
      <c r="F1282" s="4" t="s">
        <v>173</v>
      </c>
      <c r="G1282">
        <v>0</v>
      </c>
      <c r="H1282" t="s">
        <v>157</v>
      </c>
      <c r="I1282">
        <v>628</v>
      </c>
      <c r="J1282">
        <v>17</v>
      </c>
      <c r="K1282" t="s">
        <v>84</v>
      </c>
      <c r="L1282" t="s">
        <v>124</v>
      </c>
      <c r="M1282">
        <v>0</v>
      </c>
      <c r="N1282">
        <v>0</v>
      </c>
      <c r="O1282">
        <v>0</v>
      </c>
      <c r="P1282">
        <v>0</v>
      </c>
      <c r="Q1282">
        <v>0</v>
      </c>
      <c r="R1282">
        <v>0</v>
      </c>
      <c r="S1282">
        <v>0</v>
      </c>
      <c r="T1282">
        <v>0</v>
      </c>
      <c r="U1282">
        <v>0</v>
      </c>
      <c r="V1282">
        <v>0</v>
      </c>
      <c r="W1282">
        <v>0</v>
      </c>
      <c r="X1282">
        <v>0</v>
      </c>
      <c r="Y1282">
        <v>0</v>
      </c>
      <c r="Z1282">
        <v>0</v>
      </c>
      <c r="AA1282">
        <v>0</v>
      </c>
      <c r="AB1282">
        <v>0</v>
      </c>
      <c r="AC1282">
        <v>0</v>
      </c>
      <c r="AD1282">
        <v>0</v>
      </c>
      <c r="AE1282">
        <v>0</v>
      </c>
      <c r="AF1282">
        <v>0</v>
      </c>
      <c r="AG1282">
        <v>0</v>
      </c>
      <c r="AH1282">
        <v>0</v>
      </c>
      <c r="AI1282">
        <v>0</v>
      </c>
      <c r="AJ1282">
        <v>0</v>
      </c>
      <c r="AK1282">
        <v>0</v>
      </c>
      <c r="AL1282">
        <v>0</v>
      </c>
      <c r="AM1282">
        <v>0</v>
      </c>
      <c r="AN1282">
        <v>0</v>
      </c>
      <c r="AO1282">
        <v>0</v>
      </c>
      <c r="AP1282">
        <v>0</v>
      </c>
      <c r="AQ1282">
        <v>0</v>
      </c>
      <c r="AR1282">
        <v>0</v>
      </c>
      <c r="AS1282">
        <v>0</v>
      </c>
      <c r="AT1282">
        <v>0</v>
      </c>
      <c r="AU1282">
        <v>0</v>
      </c>
      <c r="AV1282">
        <v>0</v>
      </c>
      <c r="AW1282">
        <v>0</v>
      </c>
      <c r="AX1282">
        <v>0</v>
      </c>
      <c r="AY1282">
        <v>0</v>
      </c>
      <c r="AZ1282">
        <v>0</v>
      </c>
      <c r="BA1282">
        <v>0</v>
      </c>
      <c r="BB1282">
        <v>0</v>
      </c>
      <c r="BC1282">
        <v>0</v>
      </c>
      <c r="BD1282">
        <v>0</v>
      </c>
      <c r="BE1282">
        <v>0</v>
      </c>
      <c r="BF1282">
        <v>0</v>
      </c>
      <c r="BG1282">
        <v>0</v>
      </c>
      <c r="BH1282">
        <v>0</v>
      </c>
      <c r="BI1282">
        <v>0</v>
      </c>
      <c r="BJ1282">
        <v>0</v>
      </c>
      <c r="BK1282">
        <v>0</v>
      </c>
      <c r="BL1282">
        <v>0</v>
      </c>
      <c r="BM1282">
        <v>0</v>
      </c>
      <c r="BN1282">
        <v>0</v>
      </c>
      <c r="BO1282">
        <v>0</v>
      </c>
      <c r="BP1282">
        <v>0</v>
      </c>
      <c r="BQ1282">
        <v>0</v>
      </c>
      <c r="BR1282">
        <v>0</v>
      </c>
      <c r="BS1282">
        <v>0</v>
      </c>
      <c r="BT1282">
        <v>0</v>
      </c>
      <c r="BU1282">
        <v>0</v>
      </c>
      <c r="BV1282">
        <v>0</v>
      </c>
      <c r="BW1282">
        <v>0</v>
      </c>
      <c r="BX1282">
        <v>0</v>
      </c>
      <c r="BY1282">
        <v>0</v>
      </c>
    </row>
    <row r="1283" spans="1:77" hidden="1" x14ac:dyDescent="0.25">
      <c r="A1283" t="str">
        <f t="shared" si="38"/>
        <v>201533 Egészségügyi foglalkozásokI1 Általános Iskola 0-7 osztály</v>
      </c>
      <c r="B1283" t="str">
        <f t="shared" si="39"/>
        <v>201533 Egészségügyi foglalkozásokI1 Általános Iskola 0-7 osztály</v>
      </c>
      <c r="C1283">
        <v>639</v>
      </c>
      <c r="D1283" t="s">
        <v>168</v>
      </c>
      <c r="E1283" t="s">
        <v>169</v>
      </c>
      <c r="F1283" s="4" t="s">
        <v>173</v>
      </c>
      <c r="G1283">
        <v>0</v>
      </c>
      <c r="H1283" t="s">
        <v>157</v>
      </c>
      <c r="I1283">
        <v>629</v>
      </c>
      <c r="J1283">
        <v>18</v>
      </c>
      <c r="K1283" t="s">
        <v>85</v>
      </c>
      <c r="L1283" t="s">
        <v>125</v>
      </c>
      <c r="M1283">
        <v>0</v>
      </c>
      <c r="N1283">
        <v>0</v>
      </c>
      <c r="O1283">
        <v>0</v>
      </c>
      <c r="P1283">
        <v>0</v>
      </c>
      <c r="Q1283">
        <v>0</v>
      </c>
      <c r="R1283">
        <v>0</v>
      </c>
      <c r="S1283">
        <v>0</v>
      </c>
      <c r="T1283">
        <v>0</v>
      </c>
      <c r="U1283">
        <v>0</v>
      </c>
      <c r="V1283">
        <v>0</v>
      </c>
      <c r="W1283">
        <v>0</v>
      </c>
      <c r="X1283">
        <v>0</v>
      </c>
      <c r="Y1283">
        <v>0</v>
      </c>
      <c r="Z1283">
        <v>0</v>
      </c>
      <c r="AA1283">
        <v>0</v>
      </c>
      <c r="AB1283">
        <v>0</v>
      </c>
      <c r="AC1283">
        <v>0</v>
      </c>
      <c r="AD1283">
        <v>0</v>
      </c>
      <c r="AE1283">
        <v>0</v>
      </c>
      <c r="AF1283">
        <v>0</v>
      </c>
      <c r="AG1283">
        <v>0</v>
      </c>
      <c r="AH1283">
        <v>0</v>
      </c>
      <c r="AI1283">
        <v>0</v>
      </c>
      <c r="AJ1283">
        <v>0</v>
      </c>
      <c r="AK1283">
        <v>0</v>
      </c>
      <c r="AL1283">
        <v>0</v>
      </c>
      <c r="AM1283">
        <v>0</v>
      </c>
      <c r="AN1283">
        <v>0</v>
      </c>
      <c r="AO1283">
        <v>0</v>
      </c>
      <c r="AP1283">
        <v>0</v>
      </c>
      <c r="AQ1283">
        <v>0</v>
      </c>
      <c r="AR1283">
        <v>0</v>
      </c>
      <c r="AS1283">
        <v>0</v>
      </c>
      <c r="AT1283">
        <v>0</v>
      </c>
      <c r="AU1283">
        <v>0</v>
      </c>
      <c r="AV1283">
        <v>0</v>
      </c>
      <c r="AW1283">
        <v>0</v>
      </c>
      <c r="AX1283">
        <v>0</v>
      </c>
      <c r="AY1283">
        <v>0</v>
      </c>
      <c r="AZ1283">
        <v>0</v>
      </c>
      <c r="BA1283">
        <v>0</v>
      </c>
      <c r="BB1283">
        <v>0</v>
      </c>
      <c r="BC1283">
        <v>0</v>
      </c>
      <c r="BD1283">
        <v>0</v>
      </c>
      <c r="BE1283">
        <v>0</v>
      </c>
      <c r="BF1283">
        <v>0</v>
      </c>
      <c r="BG1283">
        <v>0</v>
      </c>
      <c r="BH1283">
        <v>0</v>
      </c>
      <c r="BI1283">
        <v>0</v>
      </c>
      <c r="BJ1283">
        <v>0</v>
      </c>
      <c r="BK1283">
        <v>0</v>
      </c>
      <c r="BL1283">
        <v>0</v>
      </c>
      <c r="BM1283">
        <v>0</v>
      </c>
      <c r="BN1283">
        <v>0</v>
      </c>
      <c r="BO1283">
        <v>0.5</v>
      </c>
      <c r="BP1283">
        <v>2</v>
      </c>
      <c r="BQ1283">
        <v>9</v>
      </c>
      <c r="BR1283">
        <v>4</v>
      </c>
      <c r="BS1283">
        <v>0</v>
      </c>
      <c r="BT1283">
        <v>0</v>
      </c>
      <c r="BU1283">
        <v>0</v>
      </c>
      <c r="BV1283">
        <v>0</v>
      </c>
      <c r="BW1283">
        <v>0</v>
      </c>
      <c r="BX1283">
        <v>0</v>
      </c>
      <c r="BY1283">
        <v>15.5</v>
      </c>
    </row>
    <row r="1284" spans="1:77" hidden="1" x14ac:dyDescent="0.25">
      <c r="A1284" t="str">
        <f t="shared" si="38"/>
        <v>201534 Oktatási asszisztensekI1 Általános Iskola 0-7 osztály</v>
      </c>
      <c r="B1284" t="str">
        <f t="shared" si="39"/>
        <v>201534 Oktatási asszisztensekI1 Általános Iskola 0-7 osztály</v>
      </c>
      <c r="C1284">
        <v>640</v>
      </c>
      <c r="D1284" t="s">
        <v>168</v>
      </c>
      <c r="E1284" t="s">
        <v>169</v>
      </c>
      <c r="F1284" s="4" t="s">
        <v>173</v>
      </c>
      <c r="G1284">
        <v>0</v>
      </c>
      <c r="H1284" t="s">
        <v>157</v>
      </c>
      <c r="I1284">
        <v>630</v>
      </c>
      <c r="J1284">
        <v>19</v>
      </c>
      <c r="K1284" t="s">
        <v>86</v>
      </c>
      <c r="L1284" t="s">
        <v>126</v>
      </c>
      <c r="M1284">
        <v>0</v>
      </c>
      <c r="N1284">
        <v>0</v>
      </c>
      <c r="O1284">
        <v>0</v>
      </c>
      <c r="P1284">
        <v>0</v>
      </c>
      <c r="Q1284">
        <v>0</v>
      </c>
      <c r="R1284">
        <v>0</v>
      </c>
      <c r="S1284">
        <v>0</v>
      </c>
      <c r="T1284">
        <v>0</v>
      </c>
      <c r="U1284">
        <v>0</v>
      </c>
      <c r="V1284">
        <v>0</v>
      </c>
      <c r="W1284">
        <v>0</v>
      </c>
      <c r="X1284">
        <v>0</v>
      </c>
      <c r="Y1284">
        <v>0</v>
      </c>
      <c r="Z1284">
        <v>0</v>
      </c>
      <c r="AA1284">
        <v>0</v>
      </c>
      <c r="AB1284">
        <v>0</v>
      </c>
      <c r="AC1284">
        <v>0</v>
      </c>
      <c r="AD1284">
        <v>0</v>
      </c>
      <c r="AE1284">
        <v>0</v>
      </c>
      <c r="AF1284">
        <v>0</v>
      </c>
      <c r="AG1284">
        <v>0</v>
      </c>
      <c r="AH1284">
        <v>0</v>
      </c>
      <c r="AI1284">
        <v>0</v>
      </c>
      <c r="AJ1284">
        <v>0</v>
      </c>
      <c r="AK1284">
        <v>0</v>
      </c>
      <c r="AL1284">
        <v>0</v>
      </c>
      <c r="AM1284">
        <v>0</v>
      </c>
      <c r="AN1284">
        <v>0</v>
      </c>
      <c r="AO1284">
        <v>0</v>
      </c>
      <c r="AP1284">
        <v>0</v>
      </c>
      <c r="AQ1284">
        <v>0</v>
      </c>
      <c r="AR1284">
        <v>0</v>
      </c>
      <c r="AS1284">
        <v>0</v>
      </c>
      <c r="AT1284">
        <v>0</v>
      </c>
      <c r="AU1284">
        <v>0</v>
      </c>
      <c r="AV1284">
        <v>0</v>
      </c>
      <c r="AW1284">
        <v>0</v>
      </c>
      <c r="AX1284">
        <v>0</v>
      </c>
      <c r="AY1284">
        <v>0</v>
      </c>
      <c r="AZ1284">
        <v>0</v>
      </c>
      <c r="BA1284">
        <v>0</v>
      </c>
      <c r="BB1284">
        <v>0</v>
      </c>
      <c r="BC1284">
        <v>0</v>
      </c>
      <c r="BD1284">
        <v>0</v>
      </c>
      <c r="BE1284">
        <v>0</v>
      </c>
      <c r="BF1284">
        <v>0</v>
      </c>
      <c r="BG1284">
        <v>0</v>
      </c>
      <c r="BH1284">
        <v>0</v>
      </c>
      <c r="BI1284">
        <v>0</v>
      </c>
      <c r="BJ1284">
        <v>0</v>
      </c>
      <c r="BK1284">
        <v>0</v>
      </c>
      <c r="BL1284">
        <v>0</v>
      </c>
      <c r="BM1284">
        <v>0</v>
      </c>
      <c r="BN1284">
        <v>0</v>
      </c>
      <c r="BO1284">
        <v>0</v>
      </c>
      <c r="BP1284">
        <v>1.5</v>
      </c>
      <c r="BQ1284">
        <v>0</v>
      </c>
      <c r="BR1284">
        <v>2</v>
      </c>
      <c r="BS1284">
        <v>0</v>
      </c>
      <c r="BT1284">
        <v>0</v>
      </c>
      <c r="BU1284">
        <v>0</v>
      </c>
      <c r="BV1284">
        <v>0</v>
      </c>
      <c r="BW1284">
        <v>0</v>
      </c>
      <c r="BX1284">
        <v>0</v>
      </c>
      <c r="BY1284">
        <v>3.5</v>
      </c>
    </row>
    <row r="1285" spans="1:77" hidden="1" x14ac:dyDescent="0.25">
      <c r="A1285" t="str">
        <f t="shared" si="38"/>
        <v>201535 Szociális gondozási és munkaerő-piaci szolgáltatási foglalkozásokI1 Általános Iskola 0-7 osztály</v>
      </c>
      <c r="B1285" t="str">
        <f t="shared" si="39"/>
        <v>201535 Szociális gondozási és munkaerő-piaci szolgáltatási foglalkozásokI1 Általános Iskola 0-7 osztály</v>
      </c>
      <c r="C1285">
        <v>641</v>
      </c>
      <c r="D1285" t="s">
        <v>168</v>
      </c>
      <c r="E1285" t="s">
        <v>169</v>
      </c>
      <c r="F1285" s="4" t="s">
        <v>173</v>
      </c>
      <c r="G1285">
        <v>0</v>
      </c>
      <c r="H1285" t="s">
        <v>157</v>
      </c>
      <c r="I1285">
        <v>631</v>
      </c>
      <c r="J1285">
        <v>20</v>
      </c>
      <c r="K1285" t="s">
        <v>87</v>
      </c>
      <c r="L1285" t="s">
        <v>127</v>
      </c>
      <c r="M1285">
        <v>0</v>
      </c>
      <c r="N1285">
        <v>0</v>
      </c>
      <c r="O1285">
        <v>0</v>
      </c>
      <c r="P1285">
        <v>0</v>
      </c>
      <c r="Q1285">
        <v>0</v>
      </c>
      <c r="R1285">
        <v>0</v>
      </c>
      <c r="S1285">
        <v>0</v>
      </c>
      <c r="T1285">
        <v>0</v>
      </c>
      <c r="U1285">
        <v>0</v>
      </c>
      <c r="V1285">
        <v>0</v>
      </c>
      <c r="W1285">
        <v>0</v>
      </c>
      <c r="X1285">
        <v>0</v>
      </c>
      <c r="Y1285">
        <v>0</v>
      </c>
      <c r="Z1285">
        <v>0</v>
      </c>
      <c r="AA1285">
        <v>0</v>
      </c>
      <c r="AB1285">
        <v>0</v>
      </c>
      <c r="AC1285">
        <v>0</v>
      </c>
      <c r="AD1285">
        <v>0</v>
      </c>
      <c r="AE1285">
        <v>0</v>
      </c>
      <c r="AF1285">
        <v>0</v>
      </c>
      <c r="AG1285">
        <v>0</v>
      </c>
      <c r="AH1285">
        <v>0</v>
      </c>
      <c r="AI1285">
        <v>0</v>
      </c>
      <c r="AJ1285">
        <v>0</v>
      </c>
      <c r="AK1285">
        <v>0</v>
      </c>
      <c r="AL1285">
        <v>0</v>
      </c>
      <c r="AM1285">
        <v>0</v>
      </c>
      <c r="AN1285">
        <v>0</v>
      </c>
      <c r="AO1285">
        <v>0</v>
      </c>
      <c r="AP1285">
        <v>0</v>
      </c>
      <c r="AQ1285">
        <v>0</v>
      </c>
      <c r="AR1285">
        <v>0</v>
      </c>
      <c r="AS1285">
        <v>0</v>
      </c>
      <c r="AT1285">
        <v>0</v>
      </c>
      <c r="AU1285">
        <v>0</v>
      </c>
      <c r="AV1285">
        <v>0</v>
      </c>
      <c r="AW1285">
        <v>0</v>
      </c>
      <c r="AX1285">
        <v>0</v>
      </c>
      <c r="AY1285">
        <v>0</v>
      </c>
      <c r="AZ1285">
        <v>0</v>
      </c>
      <c r="BA1285">
        <v>0</v>
      </c>
      <c r="BB1285">
        <v>0</v>
      </c>
      <c r="BC1285">
        <v>0</v>
      </c>
      <c r="BD1285">
        <v>0</v>
      </c>
      <c r="BE1285">
        <v>0</v>
      </c>
      <c r="BF1285">
        <v>0</v>
      </c>
      <c r="BG1285">
        <v>0</v>
      </c>
      <c r="BH1285">
        <v>0</v>
      </c>
      <c r="BI1285">
        <v>0</v>
      </c>
      <c r="BJ1285">
        <v>0</v>
      </c>
      <c r="BK1285">
        <v>0</v>
      </c>
      <c r="BL1285">
        <v>0</v>
      </c>
      <c r="BM1285">
        <v>0</v>
      </c>
      <c r="BN1285">
        <v>0</v>
      </c>
      <c r="BO1285">
        <v>5.5</v>
      </c>
      <c r="BP1285">
        <v>1</v>
      </c>
      <c r="BQ1285">
        <v>0</v>
      </c>
      <c r="BR1285">
        <v>69.5</v>
      </c>
      <c r="BS1285">
        <v>0</v>
      </c>
      <c r="BT1285">
        <v>0</v>
      </c>
      <c r="BU1285">
        <v>0</v>
      </c>
      <c r="BV1285">
        <v>0</v>
      </c>
      <c r="BW1285">
        <v>0</v>
      </c>
      <c r="BX1285">
        <v>0</v>
      </c>
      <c r="BY1285">
        <v>76</v>
      </c>
    </row>
    <row r="1286" spans="1:77" hidden="1" x14ac:dyDescent="0.25">
      <c r="A1286" t="str">
        <f t="shared" si="38"/>
        <v>201536 Üzleti jellegű szolgáltatások ügyintézői, hatósági ügyintézők, ügynökökI1 Általános Iskola 0-7 osztály</v>
      </c>
      <c r="B1286" t="str">
        <f t="shared" si="39"/>
        <v>201536 Üzleti jellegű szolgáltatások ügyintézői, hatósági ügyintézők, ügynökökI1 Általános Iskola 0-7 osztály</v>
      </c>
      <c r="C1286">
        <v>642</v>
      </c>
      <c r="D1286" t="s">
        <v>168</v>
      </c>
      <c r="E1286" t="s">
        <v>169</v>
      </c>
      <c r="F1286" s="4" t="s">
        <v>173</v>
      </c>
      <c r="G1286">
        <v>0</v>
      </c>
      <c r="H1286" t="s">
        <v>157</v>
      </c>
      <c r="I1286">
        <v>632</v>
      </c>
      <c r="J1286">
        <v>21</v>
      </c>
      <c r="K1286" t="s">
        <v>88</v>
      </c>
      <c r="L1286" t="s">
        <v>128</v>
      </c>
      <c r="M1286">
        <v>0</v>
      </c>
      <c r="N1286">
        <v>0</v>
      </c>
      <c r="O1286">
        <v>0</v>
      </c>
      <c r="P1286">
        <v>0</v>
      </c>
      <c r="Q1286">
        <v>0</v>
      </c>
      <c r="R1286">
        <v>0</v>
      </c>
      <c r="S1286">
        <v>0</v>
      </c>
      <c r="T1286">
        <v>0</v>
      </c>
      <c r="U1286">
        <v>0</v>
      </c>
      <c r="V1286">
        <v>0</v>
      </c>
      <c r="W1286">
        <v>0</v>
      </c>
      <c r="X1286">
        <v>0</v>
      </c>
      <c r="Y1286">
        <v>0</v>
      </c>
      <c r="Z1286">
        <v>0</v>
      </c>
      <c r="AA1286">
        <v>0</v>
      </c>
      <c r="AB1286">
        <v>0</v>
      </c>
      <c r="AC1286">
        <v>0</v>
      </c>
      <c r="AD1286">
        <v>0</v>
      </c>
      <c r="AE1286">
        <v>0</v>
      </c>
      <c r="AF1286">
        <v>0</v>
      </c>
      <c r="AG1286">
        <v>0</v>
      </c>
      <c r="AH1286">
        <v>0</v>
      </c>
      <c r="AI1286">
        <v>0</v>
      </c>
      <c r="AJ1286">
        <v>0</v>
      </c>
      <c r="AK1286">
        <v>0</v>
      </c>
      <c r="AL1286">
        <v>0</v>
      </c>
      <c r="AM1286">
        <v>0</v>
      </c>
      <c r="AN1286">
        <v>0</v>
      </c>
      <c r="AO1286">
        <v>0</v>
      </c>
      <c r="AP1286">
        <v>0</v>
      </c>
      <c r="AQ1286">
        <v>0</v>
      </c>
      <c r="AR1286">
        <v>0</v>
      </c>
      <c r="AS1286">
        <v>0</v>
      </c>
      <c r="AT1286">
        <v>0</v>
      </c>
      <c r="AU1286">
        <v>0</v>
      </c>
      <c r="AV1286">
        <v>0</v>
      </c>
      <c r="AW1286">
        <v>0</v>
      </c>
      <c r="AX1286">
        <v>0</v>
      </c>
      <c r="AY1286">
        <v>0</v>
      </c>
      <c r="AZ1286">
        <v>0</v>
      </c>
      <c r="BA1286">
        <v>0</v>
      </c>
      <c r="BB1286">
        <v>0</v>
      </c>
      <c r="BC1286">
        <v>0</v>
      </c>
      <c r="BD1286">
        <v>0</v>
      </c>
      <c r="BE1286">
        <v>0</v>
      </c>
      <c r="BF1286">
        <v>0</v>
      </c>
      <c r="BG1286">
        <v>0</v>
      </c>
      <c r="BH1286">
        <v>0</v>
      </c>
      <c r="BI1286">
        <v>0</v>
      </c>
      <c r="BJ1286">
        <v>0</v>
      </c>
      <c r="BK1286">
        <v>0</v>
      </c>
      <c r="BL1286">
        <v>0</v>
      </c>
      <c r="BM1286">
        <v>0</v>
      </c>
      <c r="BN1286">
        <v>0</v>
      </c>
      <c r="BO1286">
        <v>0.5</v>
      </c>
      <c r="BP1286">
        <v>1.5</v>
      </c>
      <c r="BQ1286">
        <v>0.5</v>
      </c>
      <c r="BR1286">
        <v>0</v>
      </c>
      <c r="BS1286">
        <v>0</v>
      </c>
      <c r="BT1286">
        <v>0</v>
      </c>
      <c r="BU1286">
        <v>0</v>
      </c>
      <c r="BV1286">
        <v>0</v>
      </c>
      <c r="BW1286">
        <v>0</v>
      </c>
      <c r="BX1286">
        <v>0</v>
      </c>
      <c r="BY1286">
        <v>2.5</v>
      </c>
    </row>
    <row r="1287" spans="1:77" hidden="1" x14ac:dyDescent="0.25">
      <c r="A1287" t="str">
        <f t="shared" ref="A1287:A1350" si="40">CONCATENATE(F1287,L1287,H1287)</f>
        <v>201537 Művészeti, kulturális, sport- és vallási foglalkozásokI1 Általános Iskola 0-7 osztály</v>
      </c>
      <c r="B1287" t="str">
        <f t="shared" ref="B1287:B1350" si="41">CONCATENATE(F1287,L1287,H1287)</f>
        <v>201537 Művészeti, kulturális, sport- és vallási foglalkozásokI1 Általános Iskola 0-7 osztály</v>
      </c>
      <c r="C1287">
        <v>643</v>
      </c>
      <c r="D1287" t="s">
        <v>168</v>
      </c>
      <c r="E1287" t="s">
        <v>169</v>
      </c>
      <c r="F1287" s="4" t="s">
        <v>173</v>
      </c>
      <c r="G1287">
        <v>0</v>
      </c>
      <c r="H1287" t="s">
        <v>157</v>
      </c>
      <c r="I1287">
        <v>633</v>
      </c>
      <c r="J1287">
        <v>22</v>
      </c>
      <c r="K1287" t="s">
        <v>89</v>
      </c>
      <c r="L1287" t="s">
        <v>129</v>
      </c>
      <c r="M1287">
        <v>0</v>
      </c>
      <c r="N1287">
        <v>0</v>
      </c>
      <c r="O1287">
        <v>0</v>
      </c>
      <c r="P1287">
        <v>0</v>
      </c>
      <c r="Q1287">
        <v>0</v>
      </c>
      <c r="R1287">
        <v>0</v>
      </c>
      <c r="S1287">
        <v>0</v>
      </c>
      <c r="T1287">
        <v>0</v>
      </c>
      <c r="U1287">
        <v>0</v>
      </c>
      <c r="V1287">
        <v>0</v>
      </c>
      <c r="W1287">
        <v>0</v>
      </c>
      <c r="X1287">
        <v>0</v>
      </c>
      <c r="Y1287">
        <v>0</v>
      </c>
      <c r="Z1287">
        <v>0</v>
      </c>
      <c r="AA1287">
        <v>0</v>
      </c>
      <c r="AB1287">
        <v>0</v>
      </c>
      <c r="AC1287">
        <v>0</v>
      </c>
      <c r="AD1287">
        <v>0</v>
      </c>
      <c r="AE1287">
        <v>0</v>
      </c>
      <c r="AF1287">
        <v>0</v>
      </c>
      <c r="AG1287">
        <v>0</v>
      </c>
      <c r="AH1287">
        <v>0</v>
      </c>
      <c r="AI1287">
        <v>0</v>
      </c>
      <c r="AJ1287">
        <v>0</v>
      </c>
      <c r="AK1287">
        <v>0</v>
      </c>
      <c r="AL1287">
        <v>0</v>
      </c>
      <c r="AM1287">
        <v>0</v>
      </c>
      <c r="AN1287">
        <v>0</v>
      </c>
      <c r="AO1287">
        <v>0</v>
      </c>
      <c r="AP1287">
        <v>0</v>
      </c>
      <c r="AQ1287">
        <v>0</v>
      </c>
      <c r="AR1287">
        <v>0</v>
      </c>
      <c r="AS1287">
        <v>0</v>
      </c>
      <c r="AT1287">
        <v>0</v>
      </c>
      <c r="AU1287">
        <v>0</v>
      </c>
      <c r="AV1287">
        <v>0</v>
      </c>
      <c r="AW1287">
        <v>0</v>
      </c>
      <c r="AX1287">
        <v>0</v>
      </c>
      <c r="AY1287">
        <v>0</v>
      </c>
      <c r="AZ1287">
        <v>0</v>
      </c>
      <c r="BA1287">
        <v>0</v>
      </c>
      <c r="BB1287">
        <v>0</v>
      </c>
      <c r="BC1287">
        <v>0</v>
      </c>
      <c r="BD1287">
        <v>0</v>
      </c>
      <c r="BE1287">
        <v>0</v>
      </c>
      <c r="BF1287">
        <v>0</v>
      </c>
      <c r="BG1287">
        <v>0</v>
      </c>
      <c r="BH1287">
        <v>0</v>
      </c>
      <c r="BI1287">
        <v>0</v>
      </c>
      <c r="BJ1287">
        <v>0</v>
      </c>
      <c r="BK1287">
        <v>0</v>
      </c>
      <c r="BL1287">
        <v>0</v>
      </c>
      <c r="BM1287">
        <v>0</v>
      </c>
      <c r="BN1287">
        <v>0</v>
      </c>
      <c r="BO1287">
        <v>0</v>
      </c>
      <c r="BP1287">
        <v>0</v>
      </c>
      <c r="BQ1287">
        <v>0</v>
      </c>
      <c r="BR1287">
        <v>0</v>
      </c>
      <c r="BS1287">
        <v>4.5</v>
      </c>
      <c r="BT1287">
        <v>0</v>
      </c>
      <c r="BU1287">
        <v>0</v>
      </c>
      <c r="BV1287">
        <v>0</v>
      </c>
      <c r="BW1287">
        <v>0</v>
      </c>
      <c r="BX1287">
        <v>0</v>
      </c>
      <c r="BY1287">
        <v>4.5</v>
      </c>
    </row>
    <row r="1288" spans="1:77" hidden="1" x14ac:dyDescent="0.25">
      <c r="A1288" t="str">
        <f t="shared" si="40"/>
        <v>201539 Egyéb ügyintézőkI1 Általános Iskola 0-7 osztály</v>
      </c>
      <c r="B1288" t="str">
        <f t="shared" si="41"/>
        <v>201539 Egyéb ügyintézőkI1 Általános Iskola 0-7 osztály</v>
      </c>
      <c r="C1288">
        <v>644</v>
      </c>
      <c r="D1288" t="s">
        <v>168</v>
      </c>
      <c r="E1288" t="s">
        <v>169</v>
      </c>
      <c r="F1288" s="4" t="s">
        <v>173</v>
      </c>
      <c r="G1288">
        <v>0</v>
      </c>
      <c r="H1288" t="s">
        <v>157</v>
      </c>
      <c r="I1288">
        <v>634</v>
      </c>
      <c r="J1288">
        <v>23</v>
      </c>
      <c r="K1288" t="s">
        <v>90</v>
      </c>
      <c r="L1288" t="s">
        <v>91</v>
      </c>
      <c r="M1288">
        <v>0</v>
      </c>
      <c r="N1288">
        <v>0</v>
      </c>
      <c r="O1288">
        <v>0</v>
      </c>
      <c r="P1288">
        <v>0</v>
      </c>
      <c r="Q1288">
        <v>0</v>
      </c>
      <c r="R1288">
        <v>0</v>
      </c>
      <c r="S1288">
        <v>0</v>
      </c>
      <c r="T1288">
        <v>0</v>
      </c>
      <c r="U1288">
        <v>0</v>
      </c>
      <c r="V1288">
        <v>0</v>
      </c>
      <c r="W1288">
        <v>0</v>
      </c>
      <c r="X1288">
        <v>0</v>
      </c>
      <c r="Y1288">
        <v>0</v>
      </c>
      <c r="Z1288">
        <v>0</v>
      </c>
      <c r="AA1288">
        <v>0</v>
      </c>
      <c r="AB1288">
        <v>0</v>
      </c>
      <c r="AC1288">
        <v>0</v>
      </c>
      <c r="AD1288">
        <v>0</v>
      </c>
      <c r="AE1288">
        <v>0</v>
      </c>
      <c r="AF1288">
        <v>0</v>
      </c>
      <c r="AG1288">
        <v>0</v>
      </c>
      <c r="AH1288">
        <v>0</v>
      </c>
      <c r="AI1288">
        <v>0</v>
      </c>
      <c r="AJ1288">
        <v>0</v>
      </c>
      <c r="AK1288">
        <v>0</v>
      </c>
      <c r="AL1288">
        <v>0</v>
      </c>
      <c r="AM1288">
        <v>0</v>
      </c>
      <c r="AN1288">
        <v>0</v>
      </c>
      <c r="AO1288">
        <v>0</v>
      </c>
      <c r="AP1288">
        <v>0</v>
      </c>
      <c r="AQ1288">
        <v>0</v>
      </c>
      <c r="AR1288">
        <v>0</v>
      </c>
      <c r="AS1288">
        <v>0</v>
      </c>
      <c r="AT1288">
        <v>0</v>
      </c>
      <c r="AU1288">
        <v>0</v>
      </c>
      <c r="AV1288">
        <v>0</v>
      </c>
      <c r="AW1288">
        <v>0</v>
      </c>
      <c r="AX1288">
        <v>0</v>
      </c>
      <c r="AY1288">
        <v>0</v>
      </c>
      <c r="AZ1288">
        <v>0</v>
      </c>
      <c r="BA1288">
        <v>0</v>
      </c>
      <c r="BB1288">
        <v>0</v>
      </c>
      <c r="BC1288">
        <v>0</v>
      </c>
      <c r="BD1288">
        <v>0</v>
      </c>
      <c r="BE1288">
        <v>0</v>
      </c>
      <c r="BF1288">
        <v>0</v>
      </c>
      <c r="BG1288">
        <v>0</v>
      </c>
      <c r="BH1288">
        <v>0</v>
      </c>
      <c r="BI1288">
        <v>0</v>
      </c>
      <c r="BJ1288">
        <v>0</v>
      </c>
      <c r="BK1288">
        <v>0</v>
      </c>
      <c r="BL1288">
        <v>0</v>
      </c>
      <c r="BM1288">
        <v>0</v>
      </c>
      <c r="BN1288">
        <v>0</v>
      </c>
      <c r="BO1288">
        <v>2.5</v>
      </c>
      <c r="BP1288">
        <v>0.5</v>
      </c>
      <c r="BQ1288">
        <v>0</v>
      </c>
      <c r="BR1288">
        <v>0</v>
      </c>
      <c r="BS1288">
        <v>0</v>
      </c>
      <c r="BT1288">
        <v>0</v>
      </c>
      <c r="BU1288">
        <v>0</v>
      </c>
      <c r="BV1288">
        <v>0</v>
      </c>
      <c r="BW1288">
        <v>0</v>
      </c>
      <c r="BX1288">
        <v>0</v>
      </c>
      <c r="BY1288">
        <v>3</v>
      </c>
    </row>
    <row r="1289" spans="1:77" hidden="1" x14ac:dyDescent="0.25">
      <c r="A1289" t="str">
        <f t="shared" si="40"/>
        <v>201541 Irodai, ügyviteli foglalkozásokI1 Általános Iskola 0-7 osztály</v>
      </c>
      <c r="B1289" t="str">
        <f t="shared" si="41"/>
        <v>201541 Irodai, ügyviteli foglalkozásokI1 Általános Iskola 0-7 osztály</v>
      </c>
      <c r="C1289">
        <v>645</v>
      </c>
      <c r="D1289" t="s">
        <v>168</v>
      </c>
      <c r="E1289" t="s">
        <v>169</v>
      </c>
      <c r="F1289" s="4" t="s">
        <v>173</v>
      </c>
      <c r="G1289">
        <v>0</v>
      </c>
      <c r="H1289" t="s">
        <v>157</v>
      </c>
      <c r="I1289">
        <v>635</v>
      </c>
      <c r="J1289">
        <v>24</v>
      </c>
      <c r="K1289" t="s">
        <v>92</v>
      </c>
      <c r="L1289" t="s">
        <v>130</v>
      </c>
      <c r="M1289">
        <v>0</v>
      </c>
      <c r="N1289">
        <v>0</v>
      </c>
      <c r="O1289">
        <v>0</v>
      </c>
      <c r="P1289">
        <v>0</v>
      </c>
      <c r="Q1289">
        <v>0</v>
      </c>
      <c r="R1289">
        <v>0</v>
      </c>
      <c r="S1289">
        <v>0</v>
      </c>
      <c r="T1289">
        <v>0</v>
      </c>
      <c r="U1289">
        <v>0</v>
      </c>
      <c r="V1289">
        <v>0</v>
      </c>
      <c r="W1289">
        <v>0</v>
      </c>
      <c r="X1289">
        <v>0</v>
      </c>
      <c r="Y1289">
        <v>0</v>
      </c>
      <c r="Z1289">
        <v>0</v>
      </c>
      <c r="AA1289">
        <v>0</v>
      </c>
      <c r="AB1289">
        <v>0</v>
      </c>
      <c r="AC1289">
        <v>0</v>
      </c>
      <c r="AD1289">
        <v>0</v>
      </c>
      <c r="AE1289">
        <v>0</v>
      </c>
      <c r="AF1289">
        <v>0</v>
      </c>
      <c r="AG1289">
        <v>0</v>
      </c>
      <c r="AH1289">
        <v>0</v>
      </c>
      <c r="AI1289">
        <v>0</v>
      </c>
      <c r="AJ1289">
        <v>0</v>
      </c>
      <c r="AK1289">
        <v>0</v>
      </c>
      <c r="AL1289">
        <v>0</v>
      </c>
      <c r="AM1289">
        <v>0</v>
      </c>
      <c r="AN1289">
        <v>0</v>
      </c>
      <c r="AO1289">
        <v>0</v>
      </c>
      <c r="AP1289">
        <v>0</v>
      </c>
      <c r="AQ1289">
        <v>0</v>
      </c>
      <c r="AR1289">
        <v>0</v>
      </c>
      <c r="AS1289">
        <v>0</v>
      </c>
      <c r="AT1289">
        <v>0</v>
      </c>
      <c r="AU1289">
        <v>0</v>
      </c>
      <c r="AV1289">
        <v>0</v>
      </c>
      <c r="AW1289">
        <v>0</v>
      </c>
      <c r="AX1289">
        <v>0</v>
      </c>
      <c r="AY1289">
        <v>0</v>
      </c>
      <c r="AZ1289">
        <v>0</v>
      </c>
      <c r="BA1289">
        <v>0</v>
      </c>
      <c r="BB1289">
        <v>0</v>
      </c>
      <c r="BC1289">
        <v>0</v>
      </c>
      <c r="BD1289">
        <v>0</v>
      </c>
      <c r="BE1289">
        <v>0</v>
      </c>
      <c r="BF1289">
        <v>0</v>
      </c>
      <c r="BG1289">
        <v>0</v>
      </c>
      <c r="BH1289">
        <v>0</v>
      </c>
      <c r="BI1289">
        <v>0</v>
      </c>
      <c r="BJ1289">
        <v>0</v>
      </c>
      <c r="BK1289">
        <v>0</v>
      </c>
      <c r="BL1289">
        <v>0</v>
      </c>
      <c r="BM1289">
        <v>0</v>
      </c>
      <c r="BN1289">
        <v>0</v>
      </c>
      <c r="BO1289">
        <v>56</v>
      </c>
      <c r="BP1289">
        <v>2</v>
      </c>
      <c r="BQ1289">
        <v>2.5</v>
      </c>
      <c r="BR1289">
        <v>0</v>
      </c>
      <c r="BS1289">
        <v>1.5</v>
      </c>
      <c r="BT1289">
        <v>0</v>
      </c>
      <c r="BU1289">
        <v>0</v>
      </c>
      <c r="BV1289">
        <v>0</v>
      </c>
      <c r="BW1289">
        <v>0</v>
      </c>
      <c r="BX1289">
        <v>0</v>
      </c>
      <c r="BY1289">
        <v>62</v>
      </c>
    </row>
    <row r="1290" spans="1:77" hidden="1" x14ac:dyDescent="0.25">
      <c r="A1290" t="str">
        <f t="shared" si="40"/>
        <v>201542 Ügyfélkapcsolati foglalkozásokI1 Általános Iskola 0-7 osztály</v>
      </c>
      <c r="B1290" t="str">
        <f t="shared" si="41"/>
        <v>201542 Ügyfélkapcsolati foglalkozásokI1 Általános Iskola 0-7 osztály</v>
      </c>
      <c r="C1290">
        <v>646</v>
      </c>
      <c r="D1290" t="s">
        <v>168</v>
      </c>
      <c r="E1290" t="s">
        <v>169</v>
      </c>
      <c r="F1290" s="4" t="s">
        <v>173</v>
      </c>
      <c r="G1290">
        <v>0</v>
      </c>
      <c r="H1290" t="s">
        <v>157</v>
      </c>
      <c r="I1290">
        <v>636</v>
      </c>
      <c r="J1290">
        <v>25</v>
      </c>
      <c r="K1290" t="s">
        <v>93</v>
      </c>
      <c r="L1290" t="s">
        <v>131</v>
      </c>
      <c r="M1290">
        <v>0</v>
      </c>
      <c r="N1290">
        <v>0</v>
      </c>
      <c r="O1290">
        <v>0</v>
      </c>
      <c r="P1290">
        <v>0</v>
      </c>
      <c r="Q1290">
        <v>0</v>
      </c>
      <c r="R1290">
        <v>0</v>
      </c>
      <c r="S1290">
        <v>0</v>
      </c>
      <c r="T1290">
        <v>0</v>
      </c>
      <c r="U1290">
        <v>0</v>
      </c>
      <c r="V1290">
        <v>0</v>
      </c>
      <c r="W1290">
        <v>0</v>
      </c>
      <c r="X1290">
        <v>0</v>
      </c>
      <c r="Y1290">
        <v>0</v>
      </c>
      <c r="Z1290">
        <v>0</v>
      </c>
      <c r="AA1290">
        <v>0</v>
      </c>
      <c r="AB1290">
        <v>0</v>
      </c>
      <c r="AC1290">
        <v>0</v>
      </c>
      <c r="AD1290">
        <v>0</v>
      </c>
      <c r="AE1290">
        <v>0</v>
      </c>
      <c r="AF1290">
        <v>0</v>
      </c>
      <c r="AG1290">
        <v>0</v>
      </c>
      <c r="AH1290">
        <v>0</v>
      </c>
      <c r="AI1290">
        <v>0</v>
      </c>
      <c r="AJ1290">
        <v>0</v>
      </c>
      <c r="AK1290">
        <v>0</v>
      </c>
      <c r="AL1290">
        <v>0</v>
      </c>
      <c r="AM1290">
        <v>0</v>
      </c>
      <c r="AN1290">
        <v>0</v>
      </c>
      <c r="AO1290">
        <v>0</v>
      </c>
      <c r="AP1290">
        <v>0</v>
      </c>
      <c r="AQ1290">
        <v>0</v>
      </c>
      <c r="AR1290">
        <v>0</v>
      </c>
      <c r="AS1290">
        <v>0</v>
      </c>
      <c r="AT1290">
        <v>0</v>
      </c>
      <c r="AU1290">
        <v>0</v>
      </c>
      <c r="AV1290">
        <v>0</v>
      </c>
      <c r="AW1290">
        <v>0</v>
      </c>
      <c r="AX1290">
        <v>0</v>
      </c>
      <c r="AY1290">
        <v>0</v>
      </c>
      <c r="AZ1290">
        <v>0</v>
      </c>
      <c r="BA1290">
        <v>0</v>
      </c>
      <c r="BB1290">
        <v>0</v>
      </c>
      <c r="BC1290">
        <v>0</v>
      </c>
      <c r="BD1290">
        <v>0</v>
      </c>
      <c r="BE1290">
        <v>0</v>
      </c>
      <c r="BF1290">
        <v>0</v>
      </c>
      <c r="BG1290">
        <v>0</v>
      </c>
      <c r="BH1290">
        <v>0</v>
      </c>
      <c r="BI1290">
        <v>0</v>
      </c>
      <c r="BJ1290">
        <v>0</v>
      </c>
      <c r="BK1290">
        <v>0</v>
      </c>
      <c r="BL1290">
        <v>0</v>
      </c>
      <c r="BM1290">
        <v>0</v>
      </c>
      <c r="BN1290">
        <v>0</v>
      </c>
      <c r="BO1290">
        <v>9</v>
      </c>
      <c r="BP1290">
        <v>0</v>
      </c>
      <c r="BQ1290">
        <v>3</v>
      </c>
      <c r="BR1290">
        <v>0</v>
      </c>
      <c r="BS1290">
        <v>0.5</v>
      </c>
      <c r="BT1290">
        <v>0</v>
      </c>
      <c r="BU1290">
        <v>0</v>
      </c>
      <c r="BV1290">
        <v>0</v>
      </c>
      <c r="BW1290">
        <v>0</v>
      </c>
      <c r="BX1290">
        <v>0</v>
      </c>
      <c r="BY1290">
        <v>12.5</v>
      </c>
    </row>
    <row r="1291" spans="1:77" hidden="1" x14ac:dyDescent="0.25">
      <c r="A1291" t="str">
        <f t="shared" si="40"/>
        <v>201551 Kereskedelmi és vendéglátó-ipari foglalkozásokI1 Általános Iskola 0-7 osztály</v>
      </c>
      <c r="B1291" t="str">
        <f t="shared" si="41"/>
        <v>201551 Kereskedelmi és vendéglátó-ipari foglalkozásokI1 Általános Iskola 0-7 osztály</v>
      </c>
      <c r="C1291">
        <v>647</v>
      </c>
      <c r="D1291" t="s">
        <v>168</v>
      </c>
      <c r="E1291" t="s">
        <v>169</v>
      </c>
      <c r="F1291" s="4" t="s">
        <v>173</v>
      </c>
      <c r="G1291">
        <v>0</v>
      </c>
      <c r="H1291" t="s">
        <v>157</v>
      </c>
      <c r="I1291">
        <v>637</v>
      </c>
      <c r="J1291">
        <v>26</v>
      </c>
      <c r="K1291" t="s">
        <v>94</v>
      </c>
      <c r="L1291" t="s">
        <v>132</v>
      </c>
      <c r="M1291">
        <v>0</v>
      </c>
      <c r="N1291">
        <v>0</v>
      </c>
      <c r="O1291">
        <v>0</v>
      </c>
      <c r="P1291">
        <v>0</v>
      </c>
      <c r="Q1291">
        <v>0</v>
      </c>
      <c r="R1291">
        <v>0</v>
      </c>
      <c r="S1291">
        <v>0</v>
      </c>
      <c r="T1291">
        <v>0</v>
      </c>
      <c r="U1291">
        <v>0</v>
      </c>
      <c r="V1291">
        <v>0</v>
      </c>
      <c r="W1291">
        <v>0</v>
      </c>
      <c r="X1291">
        <v>0</v>
      </c>
      <c r="Y1291">
        <v>0</v>
      </c>
      <c r="Z1291">
        <v>0</v>
      </c>
      <c r="AA1291">
        <v>0</v>
      </c>
      <c r="AB1291">
        <v>0</v>
      </c>
      <c r="AC1291">
        <v>0</v>
      </c>
      <c r="AD1291">
        <v>0</v>
      </c>
      <c r="AE1291">
        <v>0</v>
      </c>
      <c r="AF1291">
        <v>0</v>
      </c>
      <c r="AG1291">
        <v>0</v>
      </c>
      <c r="AH1291">
        <v>0</v>
      </c>
      <c r="AI1291">
        <v>0</v>
      </c>
      <c r="AJ1291">
        <v>0</v>
      </c>
      <c r="AK1291">
        <v>0</v>
      </c>
      <c r="AL1291">
        <v>0</v>
      </c>
      <c r="AM1291">
        <v>0</v>
      </c>
      <c r="AN1291">
        <v>0</v>
      </c>
      <c r="AO1291">
        <v>0</v>
      </c>
      <c r="AP1291">
        <v>0</v>
      </c>
      <c r="AQ1291">
        <v>0</v>
      </c>
      <c r="AR1291">
        <v>0</v>
      </c>
      <c r="AS1291">
        <v>0</v>
      </c>
      <c r="AT1291">
        <v>0</v>
      </c>
      <c r="AU1291">
        <v>0</v>
      </c>
      <c r="AV1291">
        <v>0</v>
      </c>
      <c r="AW1291">
        <v>0</v>
      </c>
      <c r="AX1291">
        <v>0</v>
      </c>
      <c r="AY1291">
        <v>0</v>
      </c>
      <c r="AZ1291">
        <v>0</v>
      </c>
      <c r="BA1291">
        <v>0</v>
      </c>
      <c r="BB1291">
        <v>0</v>
      </c>
      <c r="BC1291">
        <v>0</v>
      </c>
      <c r="BD1291">
        <v>0</v>
      </c>
      <c r="BE1291">
        <v>0</v>
      </c>
      <c r="BF1291">
        <v>0</v>
      </c>
      <c r="BG1291">
        <v>0</v>
      </c>
      <c r="BH1291">
        <v>0</v>
      </c>
      <c r="BI1291">
        <v>0</v>
      </c>
      <c r="BJ1291">
        <v>0</v>
      </c>
      <c r="BK1291">
        <v>0</v>
      </c>
      <c r="BL1291">
        <v>0</v>
      </c>
      <c r="BM1291">
        <v>0</v>
      </c>
      <c r="BN1291">
        <v>0</v>
      </c>
      <c r="BO1291">
        <v>2</v>
      </c>
      <c r="BP1291">
        <v>0</v>
      </c>
      <c r="BQ1291">
        <v>1.5</v>
      </c>
      <c r="BR1291">
        <v>1.5</v>
      </c>
      <c r="BS1291">
        <v>0.5</v>
      </c>
      <c r="BT1291">
        <v>0</v>
      </c>
      <c r="BU1291">
        <v>0</v>
      </c>
      <c r="BV1291">
        <v>0</v>
      </c>
      <c r="BW1291">
        <v>0</v>
      </c>
      <c r="BX1291">
        <v>0</v>
      </c>
      <c r="BY1291">
        <v>5.5</v>
      </c>
    </row>
    <row r="1292" spans="1:77" hidden="1" x14ac:dyDescent="0.25">
      <c r="A1292" t="str">
        <f t="shared" si="40"/>
        <v>201552 Szolgáltatási foglalkozásokI1 Általános Iskola 0-7 osztály</v>
      </c>
      <c r="B1292" t="str">
        <f t="shared" si="41"/>
        <v>201552 Szolgáltatási foglalkozásokI1 Általános Iskola 0-7 osztály</v>
      </c>
      <c r="C1292">
        <v>648</v>
      </c>
      <c r="D1292" t="s">
        <v>168</v>
      </c>
      <c r="E1292" t="s">
        <v>169</v>
      </c>
      <c r="F1292" s="4" t="s">
        <v>173</v>
      </c>
      <c r="G1292">
        <v>0</v>
      </c>
      <c r="H1292" t="s">
        <v>157</v>
      </c>
      <c r="I1292">
        <v>638</v>
      </c>
      <c r="J1292">
        <v>27</v>
      </c>
      <c r="K1292" t="s">
        <v>95</v>
      </c>
      <c r="L1292" t="s">
        <v>133</v>
      </c>
      <c r="M1292">
        <v>0</v>
      </c>
      <c r="N1292">
        <v>0</v>
      </c>
      <c r="O1292">
        <v>0</v>
      </c>
      <c r="P1292">
        <v>0</v>
      </c>
      <c r="Q1292">
        <v>0</v>
      </c>
      <c r="R1292">
        <v>0</v>
      </c>
      <c r="S1292">
        <v>0</v>
      </c>
      <c r="T1292">
        <v>0</v>
      </c>
      <c r="U1292">
        <v>0</v>
      </c>
      <c r="V1292">
        <v>0</v>
      </c>
      <c r="W1292">
        <v>0</v>
      </c>
      <c r="X1292">
        <v>0</v>
      </c>
      <c r="Y1292">
        <v>0</v>
      </c>
      <c r="Z1292">
        <v>0</v>
      </c>
      <c r="AA1292">
        <v>0</v>
      </c>
      <c r="AB1292">
        <v>0</v>
      </c>
      <c r="AC1292">
        <v>0</v>
      </c>
      <c r="AD1292">
        <v>0</v>
      </c>
      <c r="AE1292">
        <v>0</v>
      </c>
      <c r="AF1292">
        <v>0</v>
      </c>
      <c r="AG1292">
        <v>0</v>
      </c>
      <c r="AH1292">
        <v>0</v>
      </c>
      <c r="AI1292">
        <v>0</v>
      </c>
      <c r="AJ1292">
        <v>0</v>
      </c>
      <c r="AK1292">
        <v>0</v>
      </c>
      <c r="AL1292">
        <v>0</v>
      </c>
      <c r="AM1292">
        <v>0</v>
      </c>
      <c r="AN1292">
        <v>0</v>
      </c>
      <c r="AO1292">
        <v>0</v>
      </c>
      <c r="AP1292">
        <v>0</v>
      </c>
      <c r="AQ1292">
        <v>0</v>
      </c>
      <c r="AR1292">
        <v>0</v>
      </c>
      <c r="AS1292">
        <v>0</v>
      </c>
      <c r="AT1292">
        <v>0</v>
      </c>
      <c r="AU1292">
        <v>0</v>
      </c>
      <c r="AV1292">
        <v>0</v>
      </c>
      <c r="AW1292">
        <v>0</v>
      </c>
      <c r="AX1292">
        <v>0</v>
      </c>
      <c r="AY1292">
        <v>0</v>
      </c>
      <c r="AZ1292">
        <v>0</v>
      </c>
      <c r="BA1292">
        <v>0</v>
      </c>
      <c r="BB1292">
        <v>0</v>
      </c>
      <c r="BC1292">
        <v>0</v>
      </c>
      <c r="BD1292">
        <v>0</v>
      </c>
      <c r="BE1292">
        <v>0</v>
      </c>
      <c r="BF1292">
        <v>0</v>
      </c>
      <c r="BG1292">
        <v>0</v>
      </c>
      <c r="BH1292">
        <v>0</v>
      </c>
      <c r="BI1292">
        <v>0</v>
      </c>
      <c r="BJ1292">
        <v>0</v>
      </c>
      <c r="BK1292">
        <v>0</v>
      </c>
      <c r="BL1292">
        <v>0</v>
      </c>
      <c r="BM1292">
        <v>0</v>
      </c>
      <c r="BN1292">
        <v>0</v>
      </c>
      <c r="BO1292">
        <v>105.5</v>
      </c>
      <c r="BP1292">
        <v>38</v>
      </c>
      <c r="BQ1292">
        <v>73</v>
      </c>
      <c r="BR1292">
        <v>7.5</v>
      </c>
      <c r="BS1292">
        <v>0.5</v>
      </c>
      <c r="BT1292">
        <v>1</v>
      </c>
      <c r="BU1292">
        <v>0</v>
      </c>
      <c r="BV1292">
        <v>0</v>
      </c>
      <c r="BW1292">
        <v>0</v>
      </c>
      <c r="BX1292">
        <v>0</v>
      </c>
      <c r="BY1292">
        <v>225.5</v>
      </c>
    </row>
    <row r="1293" spans="1:77" hidden="1" x14ac:dyDescent="0.25">
      <c r="A1293" t="str">
        <f t="shared" si="40"/>
        <v>201561 Mezőgazdasági foglalkozásokI1 Általános Iskola 0-7 osztály</v>
      </c>
      <c r="B1293" t="str">
        <f t="shared" si="41"/>
        <v>201561 Mezőgazdasági foglalkozásokI1 Általános Iskola 0-7 osztály</v>
      </c>
      <c r="C1293">
        <v>649</v>
      </c>
      <c r="D1293" t="s">
        <v>168</v>
      </c>
      <c r="E1293" t="s">
        <v>169</v>
      </c>
      <c r="F1293" s="4" t="s">
        <v>173</v>
      </c>
      <c r="G1293">
        <v>0</v>
      </c>
      <c r="H1293" t="s">
        <v>157</v>
      </c>
      <c r="I1293">
        <v>639</v>
      </c>
      <c r="J1293">
        <v>28</v>
      </c>
      <c r="K1293" t="s">
        <v>96</v>
      </c>
      <c r="L1293" t="s">
        <v>97</v>
      </c>
      <c r="M1293">
        <v>11.5</v>
      </c>
      <c r="N1293">
        <v>0</v>
      </c>
      <c r="O1293">
        <v>0</v>
      </c>
      <c r="P1293">
        <v>0</v>
      </c>
      <c r="Q1293">
        <v>0</v>
      </c>
      <c r="R1293">
        <v>0</v>
      </c>
      <c r="S1293">
        <v>0</v>
      </c>
      <c r="T1293">
        <v>0</v>
      </c>
      <c r="U1293">
        <v>0</v>
      </c>
      <c r="V1293">
        <v>0</v>
      </c>
      <c r="W1293">
        <v>0</v>
      </c>
      <c r="X1293">
        <v>0</v>
      </c>
      <c r="Y1293">
        <v>0</v>
      </c>
      <c r="Z1293">
        <v>0</v>
      </c>
      <c r="AA1293">
        <v>0</v>
      </c>
      <c r="AB1293">
        <v>0</v>
      </c>
      <c r="AC1293">
        <v>0</v>
      </c>
      <c r="AD1293">
        <v>0</v>
      </c>
      <c r="AE1293">
        <v>0</v>
      </c>
      <c r="AF1293">
        <v>0</v>
      </c>
      <c r="AG1293">
        <v>0</v>
      </c>
      <c r="AH1293">
        <v>0</v>
      </c>
      <c r="AI1293">
        <v>0</v>
      </c>
      <c r="AJ1293">
        <v>0</v>
      </c>
      <c r="AK1293">
        <v>0</v>
      </c>
      <c r="AL1293">
        <v>0</v>
      </c>
      <c r="AM1293">
        <v>0</v>
      </c>
      <c r="AN1293">
        <v>0</v>
      </c>
      <c r="AO1293">
        <v>0</v>
      </c>
      <c r="AP1293">
        <v>0</v>
      </c>
      <c r="AQ1293">
        <v>0</v>
      </c>
      <c r="AR1293">
        <v>0</v>
      </c>
      <c r="AS1293">
        <v>0</v>
      </c>
      <c r="AT1293">
        <v>0</v>
      </c>
      <c r="AU1293">
        <v>0</v>
      </c>
      <c r="AV1293">
        <v>0</v>
      </c>
      <c r="AW1293">
        <v>0</v>
      </c>
      <c r="AX1293">
        <v>0</v>
      </c>
      <c r="AY1293">
        <v>0</v>
      </c>
      <c r="AZ1293">
        <v>0</v>
      </c>
      <c r="BA1293">
        <v>0</v>
      </c>
      <c r="BB1293">
        <v>0</v>
      </c>
      <c r="BC1293">
        <v>0</v>
      </c>
      <c r="BD1293">
        <v>0</v>
      </c>
      <c r="BE1293">
        <v>0</v>
      </c>
      <c r="BF1293">
        <v>0</v>
      </c>
      <c r="BG1293">
        <v>0</v>
      </c>
      <c r="BH1293">
        <v>2.5</v>
      </c>
      <c r="BI1293">
        <v>0</v>
      </c>
      <c r="BJ1293">
        <v>0</v>
      </c>
      <c r="BK1293">
        <v>0</v>
      </c>
      <c r="BL1293">
        <v>0</v>
      </c>
      <c r="BM1293">
        <v>0</v>
      </c>
      <c r="BN1293">
        <v>0</v>
      </c>
      <c r="BO1293">
        <v>102.5</v>
      </c>
      <c r="BP1293">
        <v>1</v>
      </c>
      <c r="BQ1293">
        <v>1</v>
      </c>
      <c r="BR1293">
        <v>14</v>
      </c>
      <c r="BS1293">
        <v>0</v>
      </c>
      <c r="BT1293">
        <v>0</v>
      </c>
      <c r="BU1293">
        <v>0</v>
      </c>
      <c r="BV1293">
        <v>0</v>
      </c>
      <c r="BW1293">
        <v>0</v>
      </c>
      <c r="BX1293">
        <v>0</v>
      </c>
      <c r="BY1293">
        <v>132.5</v>
      </c>
    </row>
    <row r="1294" spans="1:77" hidden="1" x14ac:dyDescent="0.25">
      <c r="A1294" t="str">
        <f t="shared" si="40"/>
        <v>201562 Erdőgazdálkodási, vadgazdálkodási és halászati foglalkozásokI1 Általános Iskola 0-7 osztály</v>
      </c>
      <c r="B1294" t="str">
        <f t="shared" si="41"/>
        <v>201562 Erdőgazdálkodási, vadgazdálkodási és halászati foglalkozásokI1 Általános Iskola 0-7 osztály</v>
      </c>
      <c r="C1294">
        <v>650</v>
      </c>
      <c r="D1294" t="s">
        <v>168</v>
      </c>
      <c r="E1294" t="s">
        <v>169</v>
      </c>
      <c r="F1294" s="4" t="s">
        <v>173</v>
      </c>
      <c r="G1294">
        <v>0</v>
      </c>
      <c r="H1294" t="s">
        <v>157</v>
      </c>
      <c r="I1294">
        <v>640</v>
      </c>
      <c r="J1294">
        <v>29</v>
      </c>
      <c r="K1294" t="s">
        <v>98</v>
      </c>
      <c r="L1294" t="s">
        <v>134</v>
      </c>
      <c r="M1294">
        <v>0</v>
      </c>
      <c r="N1294">
        <v>0</v>
      </c>
      <c r="O1294">
        <v>0</v>
      </c>
      <c r="P1294">
        <v>0</v>
      </c>
      <c r="Q1294">
        <v>0</v>
      </c>
      <c r="R1294">
        <v>0</v>
      </c>
      <c r="S1294">
        <v>0</v>
      </c>
      <c r="T1294">
        <v>0</v>
      </c>
      <c r="U1294">
        <v>0</v>
      </c>
      <c r="V1294">
        <v>0</v>
      </c>
      <c r="W1294">
        <v>0</v>
      </c>
      <c r="X1294">
        <v>0</v>
      </c>
      <c r="Y1294">
        <v>0</v>
      </c>
      <c r="Z1294">
        <v>0</v>
      </c>
      <c r="AA1294">
        <v>0</v>
      </c>
      <c r="AB1294">
        <v>0</v>
      </c>
      <c r="AC1294">
        <v>0</v>
      </c>
      <c r="AD1294">
        <v>0</v>
      </c>
      <c r="AE1294">
        <v>0</v>
      </c>
      <c r="AF1294">
        <v>0</v>
      </c>
      <c r="AG1294">
        <v>0</v>
      </c>
      <c r="AH1294">
        <v>0</v>
      </c>
      <c r="AI1294">
        <v>0</v>
      </c>
      <c r="AJ1294">
        <v>0</v>
      </c>
      <c r="AK1294">
        <v>0</v>
      </c>
      <c r="AL1294">
        <v>0</v>
      </c>
      <c r="AM1294">
        <v>0</v>
      </c>
      <c r="AN1294">
        <v>0</v>
      </c>
      <c r="AO1294">
        <v>0</v>
      </c>
      <c r="AP1294">
        <v>0</v>
      </c>
      <c r="AQ1294">
        <v>0</v>
      </c>
      <c r="AR1294">
        <v>0</v>
      </c>
      <c r="AS1294">
        <v>0</v>
      </c>
      <c r="AT1294">
        <v>0</v>
      </c>
      <c r="AU1294">
        <v>0</v>
      </c>
      <c r="AV1294">
        <v>0</v>
      </c>
      <c r="AW1294">
        <v>0</v>
      </c>
      <c r="AX1294">
        <v>0</v>
      </c>
      <c r="AY1294">
        <v>0</v>
      </c>
      <c r="AZ1294">
        <v>0</v>
      </c>
      <c r="BA1294">
        <v>0</v>
      </c>
      <c r="BB1294">
        <v>0</v>
      </c>
      <c r="BC1294">
        <v>0</v>
      </c>
      <c r="BD1294">
        <v>0</v>
      </c>
      <c r="BE1294">
        <v>0</v>
      </c>
      <c r="BF1294">
        <v>0</v>
      </c>
      <c r="BG1294">
        <v>0</v>
      </c>
      <c r="BH1294">
        <v>0</v>
      </c>
      <c r="BI1294">
        <v>0</v>
      </c>
      <c r="BJ1294">
        <v>0</v>
      </c>
      <c r="BK1294">
        <v>0</v>
      </c>
      <c r="BL1294">
        <v>0</v>
      </c>
      <c r="BM1294">
        <v>0</v>
      </c>
      <c r="BN1294">
        <v>0</v>
      </c>
      <c r="BO1294">
        <v>2.5</v>
      </c>
      <c r="BP1294">
        <v>0</v>
      </c>
      <c r="BQ1294">
        <v>0</v>
      </c>
      <c r="BR1294">
        <v>0</v>
      </c>
      <c r="BS1294">
        <v>0</v>
      </c>
      <c r="BT1294">
        <v>0</v>
      </c>
      <c r="BU1294">
        <v>0</v>
      </c>
      <c r="BV1294">
        <v>0</v>
      </c>
      <c r="BW1294">
        <v>0</v>
      </c>
      <c r="BX1294">
        <v>0</v>
      </c>
      <c r="BY1294">
        <v>2.5</v>
      </c>
    </row>
    <row r="1295" spans="1:77" hidden="1" x14ac:dyDescent="0.25">
      <c r="A1295" t="str">
        <f t="shared" si="40"/>
        <v>201571 Élelmiszer-ipari foglalkozásokI1 Általános Iskola 0-7 osztály</v>
      </c>
      <c r="B1295" t="str">
        <f t="shared" si="41"/>
        <v>201571 Élelmiszer-ipari foglalkozásokI1 Általános Iskola 0-7 osztály</v>
      </c>
      <c r="C1295">
        <v>651</v>
      </c>
      <c r="D1295" t="s">
        <v>168</v>
      </c>
      <c r="E1295" t="s">
        <v>169</v>
      </c>
      <c r="F1295" s="4" t="s">
        <v>173</v>
      </c>
      <c r="G1295">
        <v>0</v>
      </c>
      <c r="H1295" t="s">
        <v>157</v>
      </c>
      <c r="I1295">
        <v>641</v>
      </c>
      <c r="J1295">
        <v>30</v>
      </c>
      <c r="K1295" t="s">
        <v>99</v>
      </c>
      <c r="L1295" t="s">
        <v>135</v>
      </c>
      <c r="M1295">
        <v>0</v>
      </c>
      <c r="N1295">
        <v>0</v>
      </c>
      <c r="O1295">
        <v>0</v>
      </c>
      <c r="P1295">
        <v>0</v>
      </c>
      <c r="Q1295">
        <v>0</v>
      </c>
      <c r="R1295">
        <v>0</v>
      </c>
      <c r="S1295">
        <v>0</v>
      </c>
      <c r="T1295">
        <v>0</v>
      </c>
      <c r="U1295">
        <v>0</v>
      </c>
      <c r="V1295">
        <v>0</v>
      </c>
      <c r="W1295">
        <v>0</v>
      </c>
      <c r="X1295">
        <v>0</v>
      </c>
      <c r="Y1295">
        <v>0</v>
      </c>
      <c r="Z1295">
        <v>0</v>
      </c>
      <c r="AA1295">
        <v>0</v>
      </c>
      <c r="AB1295">
        <v>0</v>
      </c>
      <c r="AC1295">
        <v>0</v>
      </c>
      <c r="AD1295">
        <v>0</v>
      </c>
      <c r="AE1295">
        <v>0</v>
      </c>
      <c r="AF1295">
        <v>0</v>
      </c>
      <c r="AG1295">
        <v>0</v>
      </c>
      <c r="AH1295">
        <v>0</v>
      </c>
      <c r="AI1295">
        <v>0</v>
      </c>
      <c r="AJ1295">
        <v>0</v>
      </c>
      <c r="AK1295">
        <v>0</v>
      </c>
      <c r="AL1295">
        <v>0</v>
      </c>
      <c r="AM1295">
        <v>0</v>
      </c>
      <c r="AN1295">
        <v>0</v>
      </c>
      <c r="AO1295">
        <v>0</v>
      </c>
      <c r="AP1295">
        <v>0</v>
      </c>
      <c r="AQ1295">
        <v>0</v>
      </c>
      <c r="AR1295">
        <v>0</v>
      </c>
      <c r="AS1295">
        <v>0</v>
      </c>
      <c r="AT1295">
        <v>0</v>
      </c>
      <c r="AU1295">
        <v>0</v>
      </c>
      <c r="AV1295">
        <v>0</v>
      </c>
      <c r="AW1295">
        <v>0</v>
      </c>
      <c r="AX1295">
        <v>0</v>
      </c>
      <c r="AY1295">
        <v>0</v>
      </c>
      <c r="AZ1295">
        <v>0</v>
      </c>
      <c r="BA1295">
        <v>0</v>
      </c>
      <c r="BB1295">
        <v>0</v>
      </c>
      <c r="BC1295">
        <v>0</v>
      </c>
      <c r="BD1295">
        <v>0</v>
      </c>
      <c r="BE1295">
        <v>0</v>
      </c>
      <c r="BF1295">
        <v>0</v>
      </c>
      <c r="BG1295">
        <v>0</v>
      </c>
      <c r="BH1295">
        <v>0</v>
      </c>
      <c r="BI1295">
        <v>0</v>
      </c>
      <c r="BJ1295">
        <v>0</v>
      </c>
      <c r="BK1295">
        <v>0</v>
      </c>
      <c r="BL1295">
        <v>0</v>
      </c>
      <c r="BM1295">
        <v>0</v>
      </c>
      <c r="BN1295">
        <v>0</v>
      </c>
      <c r="BO1295">
        <v>1.5</v>
      </c>
      <c r="BP1295">
        <v>0</v>
      </c>
      <c r="BQ1295">
        <v>0</v>
      </c>
      <c r="BR1295">
        <v>0</v>
      </c>
      <c r="BS1295">
        <v>0</v>
      </c>
      <c r="BT1295">
        <v>0</v>
      </c>
      <c r="BU1295">
        <v>0</v>
      </c>
      <c r="BV1295">
        <v>0</v>
      </c>
      <c r="BW1295">
        <v>0</v>
      </c>
      <c r="BX1295">
        <v>0</v>
      </c>
      <c r="BY1295">
        <v>1.5</v>
      </c>
    </row>
    <row r="1296" spans="1:77" hidden="1" x14ac:dyDescent="0.25">
      <c r="A1296" t="str">
        <f t="shared" si="40"/>
        <v>201572 Könnyűipari foglalkozásokI1 Általános Iskola 0-7 osztály</v>
      </c>
      <c r="B1296" t="str">
        <f t="shared" si="41"/>
        <v>201572 Könnyűipari foglalkozásokI1 Általános Iskola 0-7 osztály</v>
      </c>
      <c r="C1296">
        <v>652</v>
      </c>
      <c r="D1296" t="s">
        <v>168</v>
      </c>
      <c r="E1296" t="s">
        <v>169</v>
      </c>
      <c r="F1296" s="4" t="s">
        <v>173</v>
      </c>
      <c r="G1296">
        <v>0</v>
      </c>
      <c r="H1296" t="s">
        <v>157</v>
      </c>
      <c r="I1296">
        <v>642</v>
      </c>
      <c r="J1296">
        <v>31</v>
      </c>
      <c r="K1296" t="s">
        <v>100</v>
      </c>
      <c r="L1296" t="s">
        <v>136</v>
      </c>
      <c r="M1296">
        <v>0</v>
      </c>
      <c r="N1296">
        <v>0</v>
      </c>
      <c r="O1296">
        <v>0</v>
      </c>
      <c r="P1296">
        <v>0</v>
      </c>
      <c r="Q1296">
        <v>0</v>
      </c>
      <c r="R1296">
        <v>0</v>
      </c>
      <c r="S1296">
        <v>0</v>
      </c>
      <c r="T1296">
        <v>0</v>
      </c>
      <c r="U1296">
        <v>0</v>
      </c>
      <c r="V1296">
        <v>0</v>
      </c>
      <c r="W1296">
        <v>0</v>
      </c>
      <c r="X1296">
        <v>0</v>
      </c>
      <c r="Y1296">
        <v>0</v>
      </c>
      <c r="Z1296">
        <v>0</v>
      </c>
      <c r="AA1296">
        <v>0</v>
      </c>
      <c r="AB1296">
        <v>0</v>
      </c>
      <c r="AC1296">
        <v>0</v>
      </c>
      <c r="AD1296">
        <v>0</v>
      </c>
      <c r="AE1296">
        <v>0</v>
      </c>
      <c r="AF1296">
        <v>0</v>
      </c>
      <c r="AG1296">
        <v>0</v>
      </c>
      <c r="AH1296">
        <v>0</v>
      </c>
      <c r="AI1296">
        <v>0</v>
      </c>
      <c r="AJ1296">
        <v>0</v>
      </c>
      <c r="AK1296">
        <v>0</v>
      </c>
      <c r="AL1296">
        <v>0</v>
      </c>
      <c r="AM1296">
        <v>0</v>
      </c>
      <c r="AN1296">
        <v>0</v>
      </c>
      <c r="AO1296">
        <v>0</v>
      </c>
      <c r="AP1296">
        <v>0</v>
      </c>
      <c r="AQ1296">
        <v>0</v>
      </c>
      <c r="AR1296">
        <v>0</v>
      </c>
      <c r="AS1296">
        <v>0</v>
      </c>
      <c r="AT1296">
        <v>0</v>
      </c>
      <c r="AU1296">
        <v>0</v>
      </c>
      <c r="AV1296">
        <v>0</v>
      </c>
      <c r="AW1296">
        <v>0</v>
      </c>
      <c r="AX1296">
        <v>0</v>
      </c>
      <c r="AY1296">
        <v>0</v>
      </c>
      <c r="AZ1296">
        <v>0</v>
      </c>
      <c r="BA1296">
        <v>0</v>
      </c>
      <c r="BB1296">
        <v>0</v>
      </c>
      <c r="BC1296">
        <v>0</v>
      </c>
      <c r="BD1296">
        <v>0</v>
      </c>
      <c r="BE1296">
        <v>0</v>
      </c>
      <c r="BF1296">
        <v>0</v>
      </c>
      <c r="BG1296">
        <v>0</v>
      </c>
      <c r="BH1296">
        <v>0</v>
      </c>
      <c r="BI1296">
        <v>0</v>
      </c>
      <c r="BJ1296">
        <v>0</v>
      </c>
      <c r="BK1296">
        <v>0</v>
      </c>
      <c r="BL1296">
        <v>0</v>
      </c>
      <c r="BM1296">
        <v>0</v>
      </c>
      <c r="BN1296">
        <v>0</v>
      </c>
      <c r="BO1296">
        <v>4.5</v>
      </c>
      <c r="BP1296">
        <v>0</v>
      </c>
      <c r="BQ1296">
        <v>0</v>
      </c>
      <c r="BR1296">
        <v>2</v>
      </c>
      <c r="BS1296">
        <v>0.5</v>
      </c>
      <c r="BT1296">
        <v>0</v>
      </c>
      <c r="BU1296">
        <v>0</v>
      </c>
      <c r="BV1296">
        <v>0</v>
      </c>
      <c r="BW1296">
        <v>0</v>
      </c>
      <c r="BX1296">
        <v>0</v>
      </c>
      <c r="BY1296">
        <v>7</v>
      </c>
    </row>
    <row r="1297" spans="1:77" hidden="1" x14ac:dyDescent="0.25">
      <c r="A1297" t="str">
        <f t="shared" si="40"/>
        <v>201573 Fém- és villamosipari foglalkozásokI1 Általános Iskola 0-7 osztály</v>
      </c>
      <c r="B1297" t="str">
        <f t="shared" si="41"/>
        <v>201573 Fém- és villamosipari foglalkozásokI1 Általános Iskola 0-7 osztály</v>
      </c>
      <c r="C1297">
        <v>653</v>
      </c>
      <c r="D1297" t="s">
        <v>168</v>
      </c>
      <c r="E1297" t="s">
        <v>169</v>
      </c>
      <c r="F1297" s="4" t="s">
        <v>173</v>
      </c>
      <c r="G1297">
        <v>0</v>
      </c>
      <c r="H1297" t="s">
        <v>157</v>
      </c>
      <c r="I1297">
        <v>643</v>
      </c>
      <c r="J1297">
        <v>32</v>
      </c>
      <c r="K1297" t="s">
        <v>101</v>
      </c>
      <c r="L1297" t="s">
        <v>137</v>
      </c>
      <c r="M1297">
        <v>0</v>
      </c>
      <c r="N1297">
        <v>0</v>
      </c>
      <c r="O1297">
        <v>0</v>
      </c>
      <c r="P1297">
        <v>0</v>
      </c>
      <c r="Q1297">
        <v>0</v>
      </c>
      <c r="R1297">
        <v>0</v>
      </c>
      <c r="S1297">
        <v>0</v>
      </c>
      <c r="T1297">
        <v>0</v>
      </c>
      <c r="U1297">
        <v>0</v>
      </c>
      <c r="V1297">
        <v>0</v>
      </c>
      <c r="W1297">
        <v>0</v>
      </c>
      <c r="X1297">
        <v>0</v>
      </c>
      <c r="Y1297">
        <v>0</v>
      </c>
      <c r="Z1297">
        <v>0</v>
      </c>
      <c r="AA1297">
        <v>0</v>
      </c>
      <c r="AB1297">
        <v>0</v>
      </c>
      <c r="AC1297">
        <v>0</v>
      </c>
      <c r="AD1297">
        <v>0</v>
      </c>
      <c r="AE1297">
        <v>0</v>
      </c>
      <c r="AF1297">
        <v>0</v>
      </c>
      <c r="AG1297">
        <v>0</v>
      </c>
      <c r="AH1297">
        <v>0</v>
      </c>
      <c r="AI1297">
        <v>0</v>
      </c>
      <c r="AJ1297">
        <v>0</v>
      </c>
      <c r="AK1297">
        <v>0</v>
      </c>
      <c r="AL1297">
        <v>0</v>
      </c>
      <c r="AM1297">
        <v>0</v>
      </c>
      <c r="AN1297">
        <v>0</v>
      </c>
      <c r="AO1297">
        <v>0</v>
      </c>
      <c r="AP1297">
        <v>0</v>
      </c>
      <c r="AQ1297">
        <v>0</v>
      </c>
      <c r="AR1297">
        <v>0</v>
      </c>
      <c r="AS1297">
        <v>0</v>
      </c>
      <c r="AT1297">
        <v>0</v>
      </c>
      <c r="AU1297">
        <v>0</v>
      </c>
      <c r="AV1297">
        <v>0</v>
      </c>
      <c r="AW1297">
        <v>0</v>
      </c>
      <c r="AX1297">
        <v>0</v>
      </c>
      <c r="AY1297">
        <v>0</v>
      </c>
      <c r="AZ1297">
        <v>0</v>
      </c>
      <c r="BA1297">
        <v>0</v>
      </c>
      <c r="BB1297">
        <v>0</v>
      </c>
      <c r="BC1297">
        <v>0</v>
      </c>
      <c r="BD1297">
        <v>0</v>
      </c>
      <c r="BE1297">
        <v>0</v>
      </c>
      <c r="BF1297">
        <v>0</v>
      </c>
      <c r="BG1297">
        <v>0</v>
      </c>
      <c r="BH1297">
        <v>0.5</v>
      </c>
      <c r="BI1297">
        <v>0</v>
      </c>
      <c r="BJ1297">
        <v>0</v>
      </c>
      <c r="BK1297">
        <v>0</v>
      </c>
      <c r="BL1297">
        <v>0</v>
      </c>
      <c r="BM1297">
        <v>0</v>
      </c>
      <c r="BN1297">
        <v>0</v>
      </c>
      <c r="BO1297">
        <v>4.5</v>
      </c>
      <c r="BP1297">
        <v>0</v>
      </c>
      <c r="BQ1297">
        <v>0</v>
      </c>
      <c r="BR1297">
        <v>0</v>
      </c>
      <c r="BS1297">
        <v>0</v>
      </c>
      <c r="BT1297">
        <v>0</v>
      </c>
      <c r="BU1297">
        <v>0</v>
      </c>
      <c r="BV1297">
        <v>0</v>
      </c>
      <c r="BW1297">
        <v>0</v>
      </c>
      <c r="BX1297">
        <v>0</v>
      </c>
      <c r="BY1297">
        <v>5</v>
      </c>
    </row>
    <row r="1298" spans="1:77" hidden="1" x14ac:dyDescent="0.25">
      <c r="A1298" t="str">
        <f t="shared" si="40"/>
        <v>201574 Kézműipari foglalkozásokI1 Általános Iskola 0-7 osztály</v>
      </c>
      <c r="B1298" t="str">
        <f t="shared" si="41"/>
        <v>201574 Kézműipari foglalkozásokI1 Általános Iskola 0-7 osztály</v>
      </c>
      <c r="C1298">
        <v>654</v>
      </c>
      <c r="D1298" t="s">
        <v>168</v>
      </c>
      <c r="E1298" t="s">
        <v>169</v>
      </c>
      <c r="F1298" s="4" t="s">
        <v>173</v>
      </c>
      <c r="G1298">
        <v>0</v>
      </c>
      <c r="H1298" t="s">
        <v>157</v>
      </c>
      <c r="I1298">
        <v>644</v>
      </c>
      <c r="J1298">
        <v>33</v>
      </c>
      <c r="K1298" t="s">
        <v>102</v>
      </c>
      <c r="L1298" t="s">
        <v>138</v>
      </c>
      <c r="M1298">
        <v>0</v>
      </c>
      <c r="N1298">
        <v>0</v>
      </c>
      <c r="O1298">
        <v>0</v>
      </c>
      <c r="P1298">
        <v>0</v>
      </c>
      <c r="Q1298">
        <v>0</v>
      </c>
      <c r="R1298">
        <v>0</v>
      </c>
      <c r="S1298">
        <v>0</v>
      </c>
      <c r="T1298">
        <v>0</v>
      </c>
      <c r="U1298">
        <v>0</v>
      </c>
      <c r="V1298">
        <v>0</v>
      </c>
      <c r="W1298">
        <v>0</v>
      </c>
      <c r="X1298">
        <v>0</v>
      </c>
      <c r="Y1298">
        <v>0</v>
      </c>
      <c r="Z1298">
        <v>0</v>
      </c>
      <c r="AA1298">
        <v>0</v>
      </c>
      <c r="AB1298">
        <v>0</v>
      </c>
      <c r="AC1298">
        <v>0</v>
      </c>
      <c r="AD1298">
        <v>0</v>
      </c>
      <c r="AE1298">
        <v>0</v>
      </c>
      <c r="AF1298">
        <v>0</v>
      </c>
      <c r="AG1298">
        <v>0</v>
      </c>
      <c r="AH1298">
        <v>0</v>
      </c>
      <c r="AI1298">
        <v>0</v>
      </c>
      <c r="AJ1298">
        <v>0</v>
      </c>
      <c r="AK1298">
        <v>0</v>
      </c>
      <c r="AL1298">
        <v>0</v>
      </c>
      <c r="AM1298">
        <v>0</v>
      </c>
      <c r="AN1298">
        <v>0</v>
      </c>
      <c r="AO1298">
        <v>0</v>
      </c>
      <c r="AP1298">
        <v>0</v>
      </c>
      <c r="AQ1298">
        <v>0</v>
      </c>
      <c r="AR1298">
        <v>0</v>
      </c>
      <c r="AS1298">
        <v>0</v>
      </c>
      <c r="AT1298">
        <v>0</v>
      </c>
      <c r="AU1298">
        <v>0</v>
      </c>
      <c r="AV1298">
        <v>0</v>
      </c>
      <c r="AW1298">
        <v>0</v>
      </c>
      <c r="AX1298">
        <v>0</v>
      </c>
      <c r="AY1298">
        <v>0</v>
      </c>
      <c r="AZ1298">
        <v>0</v>
      </c>
      <c r="BA1298">
        <v>0</v>
      </c>
      <c r="BB1298">
        <v>0</v>
      </c>
      <c r="BC1298">
        <v>0</v>
      </c>
      <c r="BD1298">
        <v>0</v>
      </c>
      <c r="BE1298">
        <v>0</v>
      </c>
      <c r="BF1298">
        <v>0</v>
      </c>
      <c r="BG1298">
        <v>0</v>
      </c>
      <c r="BH1298">
        <v>0</v>
      </c>
      <c r="BI1298">
        <v>0</v>
      </c>
      <c r="BJ1298">
        <v>0</v>
      </c>
      <c r="BK1298">
        <v>0</v>
      </c>
      <c r="BL1298">
        <v>0</v>
      </c>
      <c r="BM1298">
        <v>0</v>
      </c>
      <c r="BN1298">
        <v>0</v>
      </c>
      <c r="BO1298">
        <v>7</v>
      </c>
      <c r="BP1298">
        <v>0</v>
      </c>
      <c r="BQ1298">
        <v>0</v>
      </c>
      <c r="BR1298">
        <v>0</v>
      </c>
      <c r="BS1298">
        <v>0</v>
      </c>
      <c r="BT1298">
        <v>0</v>
      </c>
      <c r="BU1298">
        <v>0</v>
      </c>
      <c r="BV1298">
        <v>0</v>
      </c>
      <c r="BW1298">
        <v>0</v>
      </c>
      <c r="BX1298">
        <v>0</v>
      </c>
      <c r="BY1298">
        <v>7</v>
      </c>
    </row>
    <row r="1299" spans="1:77" hidden="1" x14ac:dyDescent="0.25">
      <c r="A1299" t="str">
        <f t="shared" si="40"/>
        <v>201575 Építőipari foglalkozásokI1 Általános Iskola 0-7 osztály</v>
      </c>
      <c r="B1299" t="str">
        <f t="shared" si="41"/>
        <v>201575 Építőipari foglalkozásokI1 Általános Iskola 0-7 osztály</v>
      </c>
      <c r="C1299">
        <v>655</v>
      </c>
      <c r="D1299" t="s">
        <v>168</v>
      </c>
      <c r="E1299" t="s">
        <v>169</v>
      </c>
      <c r="F1299" s="4" t="s">
        <v>173</v>
      </c>
      <c r="G1299">
        <v>0</v>
      </c>
      <c r="H1299" t="s">
        <v>157</v>
      </c>
      <c r="I1299">
        <v>645</v>
      </c>
      <c r="J1299">
        <v>34</v>
      </c>
      <c r="K1299" t="s">
        <v>103</v>
      </c>
      <c r="L1299" t="s">
        <v>139</v>
      </c>
      <c r="M1299">
        <v>0</v>
      </c>
      <c r="N1299">
        <v>0</v>
      </c>
      <c r="O1299">
        <v>0</v>
      </c>
      <c r="P1299">
        <v>0</v>
      </c>
      <c r="Q1299">
        <v>0</v>
      </c>
      <c r="R1299">
        <v>0</v>
      </c>
      <c r="S1299">
        <v>0</v>
      </c>
      <c r="T1299">
        <v>0</v>
      </c>
      <c r="U1299">
        <v>0</v>
      </c>
      <c r="V1299">
        <v>0</v>
      </c>
      <c r="W1299">
        <v>0</v>
      </c>
      <c r="X1299">
        <v>0</v>
      </c>
      <c r="Y1299">
        <v>0</v>
      </c>
      <c r="Z1299">
        <v>0</v>
      </c>
      <c r="AA1299">
        <v>0</v>
      </c>
      <c r="AB1299">
        <v>0</v>
      </c>
      <c r="AC1299">
        <v>0</v>
      </c>
      <c r="AD1299">
        <v>0</v>
      </c>
      <c r="AE1299">
        <v>0</v>
      </c>
      <c r="AF1299">
        <v>0</v>
      </c>
      <c r="AG1299">
        <v>0</v>
      </c>
      <c r="AH1299">
        <v>0</v>
      </c>
      <c r="AI1299">
        <v>0</v>
      </c>
      <c r="AJ1299">
        <v>0</v>
      </c>
      <c r="AK1299">
        <v>0</v>
      </c>
      <c r="AL1299">
        <v>0</v>
      </c>
      <c r="AM1299">
        <v>0</v>
      </c>
      <c r="AN1299">
        <v>0</v>
      </c>
      <c r="AO1299">
        <v>0</v>
      </c>
      <c r="AP1299">
        <v>0</v>
      </c>
      <c r="AQ1299">
        <v>0</v>
      </c>
      <c r="AR1299">
        <v>0</v>
      </c>
      <c r="AS1299">
        <v>0</v>
      </c>
      <c r="AT1299">
        <v>0</v>
      </c>
      <c r="AU1299">
        <v>0</v>
      </c>
      <c r="AV1299">
        <v>0</v>
      </c>
      <c r="AW1299">
        <v>0</v>
      </c>
      <c r="AX1299">
        <v>0</v>
      </c>
      <c r="AY1299">
        <v>0</v>
      </c>
      <c r="AZ1299">
        <v>0</v>
      </c>
      <c r="BA1299">
        <v>0</v>
      </c>
      <c r="BB1299">
        <v>0</v>
      </c>
      <c r="BC1299">
        <v>0</v>
      </c>
      <c r="BD1299">
        <v>0</v>
      </c>
      <c r="BE1299">
        <v>0</v>
      </c>
      <c r="BF1299">
        <v>0</v>
      </c>
      <c r="BG1299">
        <v>0</v>
      </c>
      <c r="BH1299">
        <v>0</v>
      </c>
      <c r="BI1299">
        <v>0</v>
      </c>
      <c r="BJ1299">
        <v>0</v>
      </c>
      <c r="BK1299">
        <v>0</v>
      </c>
      <c r="BL1299">
        <v>0</v>
      </c>
      <c r="BM1299">
        <v>0</v>
      </c>
      <c r="BN1299">
        <v>0</v>
      </c>
      <c r="BO1299">
        <v>14</v>
      </c>
      <c r="BP1299">
        <v>1.5</v>
      </c>
      <c r="BQ1299">
        <v>0</v>
      </c>
      <c r="BR1299">
        <v>1</v>
      </c>
      <c r="BS1299">
        <v>0</v>
      </c>
      <c r="BT1299">
        <v>0</v>
      </c>
      <c r="BU1299">
        <v>0</v>
      </c>
      <c r="BV1299">
        <v>0</v>
      </c>
      <c r="BW1299">
        <v>0</v>
      </c>
      <c r="BX1299">
        <v>0</v>
      </c>
      <c r="BY1299">
        <v>16.5</v>
      </c>
    </row>
    <row r="1300" spans="1:77" hidden="1" x14ac:dyDescent="0.25">
      <c r="A1300" t="str">
        <f t="shared" si="40"/>
        <v>201579 Egyéb ipari és építőipari foglalkozásokI1 Általános Iskola 0-7 osztály</v>
      </c>
      <c r="B1300" t="str">
        <f t="shared" si="41"/>
        <v>201579 Egyéb ipari és építőipari foglalkozásokI1 Általános Iskola 0-7 osztály</v>
      </c>
      <c r="C1300">
        <v>656</v>
      </c>
      <c r="D1300" t="s">
        <v>168</v>
      </c>
      <c r="E1300" t="s">
        <v>169</v>
      </c>
      <c r="F1300" s="4" t="s">
        <v>173</v>
      </c>
      <c r="G1300">
        <v>0</v>
      </c>
      <c r="H1300" t="s">
        <v>157</v>
      </c>
      <c r="I1300">
        <v>646</v>
      </c>
      <c r="J1300">
        <v>35</v>
      </c>
      <c r="K1300" t="s">
        <v>140</v>
      </c>
      <c r="L1300" t="s">
        <v>141</v>
      </c>
      <c r="M1300">
        <v>0</v>
      </c>
      <c r="N1300">
        <v>0</v>
      </c>
      <c r="O1300">
        <v>0</v>
      </c>
      <c r="P1300">
        <v>0</v>
      </c>
      <c r="Q1300">
        <v>0</v>
      </c>
      <c r="R1300">
        <v>0</v>
      </c>
      <c r="S1300">
        <v>0</v>
      </c>
      <c r="T1300">
        <v>0</v>
      </c>
      <c r="U1300">
        <v>0</v>
      </c>
      <c r="V1300">
        <v>0</v>
      </c>
      <c r="W1300">
        <v>0</v>
      </c>
      <c r="X1300">
        <v>0</v>
      </c>
      <c r="Y1300">
        <v>0</v>
      </c>
      <c r="Z1300">
        <v>0</v>
      </c>
      <c r="AA1300">
        <v>0</v>
      </c>
      <c r="AB1300">
        <v>0</v>
      </c>
      <c r="AC1300">
        <v>0</v>
      </c>
      <c r="AD1300">
        <v>0</v>
      </c>
      <c r="AE1300">
        <v>0</v>
      </c>
      <c r="AF1300">
        <v>0</v>
      </c>
      <c r="AG1300">
        <v>0</v>
      </c>
      <c r="AH1300">
        <v>0</v>
      </c>
      <c r="AI1300">
        <v>0</v>
      </c>
      <c r="AJ1300">
        <v>0</v>
      </c>
      <c r="AK1300">
        <v>0</v>
      </c>
      <c r="AL1300">
        <v>0</v>
      </c>
      <c r="AM1300">
        <v>0</v>
      </c>
      <c r="AN1300">
        <v>0</v>
      </c>
      <c r="AO1300">
        <v>0</v>
      </c>
      <c r="AP1300">
        <v>0</v>
      </c>
      <c r="AQ1300">
        <v>0</v>
      </c>
      <c r="AR1300">
        <v>0</v>
      </c>
      <c r="AS1300">
        <v>0</v>
      </c>
      <c r="AT1300">
        <v>0</v>
      </c>
      <c r="AU1300">
        <v>0</v>
      </c>
      <c r="AV1300">
        <v>0</v>
      </c>
      <c r="AW1300">
        <v>0</v>
      </c>
      <c r="AX1300">
        <v>0</v>
      </c>
      <c r="AY1300">
        <v>0</v>
      </c>
      <c r="AZ1300">
        <v>0</v>
      </c>
      <c r="BA1300">
        <v>0</v>
      </c>
      <c r="BB1300">
        <v>0</v>
      </c>
      <c r="BC1300">
        <v>0</v>
      </c>
      <c r="BD1300">
        <v>0</v>
      </c>
      <c r="BE1300">
        <v>0</v>
      </c>
      <c r="BF1300">
        <v>0</v>
      </c>
      <c r="BG1300">
        <v>0</v>
      </c>
      <c r="BH1300">
        <v>0</v>
      </c>
      <c r="BI1300">
        <v>0</v>
      </c>
      <c r="BJ1300">
        <v>0</v>
      </c>
      <c r="BK1300">
        <v>0</v>
      </c>
      <c r="BL1300">
        <v>0</v>
      </c>
      <c r="BM1300">
        <v>0</v>
      </c>
      <c r="BN1300">
        <v>0</v>
      </c>
      <c r="BO1300">
        <v>5.5</v>
      </c>
      <c r="BP1300">
        <v>0</v>
      </c>
      <c r="BQ1300">
        <v>0</v>
      </c>
      <c r="BR1300">
        <v>0</v>
      </c>
      <c r="BS1300">
        <v>0</v>
      </c>
      <c r="BT1300">
        <v>0</v>
      </c>
      <c r="BU1300">
        <v>0</v>
      </c>
      <c r="BV1300">
        <v>0</v>
      </c>
      <c r="BW1300">
        <v>0</v>
      </c>
      <c r="BX1300">
        <v>0</v>
      </c>
      <c r="BY1300">
        <v>5.5</v>
      </c>
    </row>
    <row r="1301" spans="1:77" hidden="1" x14ac:dyDescent="0.25">
      <c r="A1301" t="str">
        <f t="shared" si="40"/>
        <v>201581 Feldolgozóipari gépek kezelőiI1 Általános Iskola 0-7 osztály</v>
      </c>
      <c r="B1301" t="str">
        <f t="shared" si="41"/>
        <v>201581 Feldolgozóipari gépek kezelőiI1 Általános Iskola 0-7 osztály</v>
      </c>
      <c r="C1301">
        <v>657</v>
      </c>
      <c r="D1301" t="s">
        <v>168</v>
      </c>
      <c r="E1301" t="s">
        <v>169</v>
      </c>
      <c r="F1301" s="4" t="s">
        <v>173</v>
      </c>
      <c r="G1301">
        <v>0</v>
      </c>
      <c r="H1301" t="s">
        <v>157</v>
      </c>
      <c r="I1301">
        <v>647</v>
      </c>
      <c r="J1301">
        <v>36</v>
      </c>
      <c r="K1301" t="s">
        <v>104</v>
      </c>
      <c r="L1301" t="s">
        <v>105</v>
      </c>
      <c r="M1301">
        <v>0</v>
      </c>
      <c r="N1301">
        <v>0</v>
      </c>
      <c r="O1301">
        <v>0</v>
      </c>
      <c r="P1301">
        <v>0</v>
      </c>
      <c r="Q1301">
        <v>0</v>
      </c>
      <c r="R1301">
        <v>0</v>
      </c>
      <c r="S1301">
        <v>0</v>
      </c>
      <c r="T1301">
        <v>0</v>
      </c>
      <c r="U1301">
        <v>0</v>
      </c>
      <c r="V1301">
        <v>0</v>
      </c>
      <c r="W1301">
        <v>0</v>
      </c>
      <c r="X1301">
        <v>0</v>
      </c>
      <c r="Y1301">
        <v>0</v>
      </c>
      <c r="Z1301">
        <v>0</v>
      </c>
      <c r="AA1301">
        <v>0</v>
      </c>
      <c r="AB1301">
        <v>0</v>
      </c>
      <c r="AC1301">
        <v>0</v>
      </c>
      <c r="AD1301">
        <v>0</v>
      </c>
      <c r="AE1301">
        <v>0</v>
      </c>
      <c r="AF1301">
        <v>0</v>
      </c>
      <c r="AG1301">
        <v>0</v>
      </c>
      <c r="AH1301">
        <v>0</v>
      </c>
      <c r="AI1301">
        <v>0</v>
      </c>
      <c r="AJ1301">
        <v>0</v>
      </c>
      <c r="AK1301">
        <v>0</v>
      </c>
      <c r="AL1301">
        <v>0</v>
      </c>
      <c r="AM1301">
        <v>0</v>
      </c>
      <c r="AN1301">
        <v>0</v>
      </c>
      <c r="AO1301">
        <v>0</v>
      </c>
      <c r="AP1301">
        <v>0</v>
      </c>
      <c r="AQ1301">
        <v>0</v>
      </c>
      <c r="AR1301">
        <v>0</v>
      </c>
      <c r="AS1301">
        <v>0</v>
      </c>
      <c r="AT1301">
        <v>0</v>
      </c>
      <c r="AU1301">
        <v>0</v>
      </c>
      <c r="AV1301">
        <v>0</v>
      </c>
      <c r="AW1301">
        <v>0</v>
      </c>
      <c r="AX1301">
        <v>0</v>
      </c>
      <c r="AY1301">
        <v>0</v>
      </c>
      <c r="AZ1301">
        <v>0</v>
      </c>
      <c r="BA1301">
        <v>0</v>
      </c>
      <c r="BB1301">
        <v>0</v>
      </c>
      <c r="BC1301">
        <v>0</v>
      </c>
      <c r="BD1301">
        <v>0</v>
      </c>
      <c r="BE1301">
        <v>0</v>
      </c>
      <c r="BF1301">
        <v>0</v>
      </c>
      <c r="BG1301">
        <v>0</v>
      </c>
      <c r="BH1301">
        <v>0</v>
      </c>
      <c r="BI1301">
        <v>0</v>
      </c>
      <c r="BJ1301">
        <v>0</v>
      </c>
      <c r="BK1301">
        <v>0</v>
      </c>
      <c r="BL1301">
        <v>0</v>
      </c>
      <c r="BM1301">
        <v>0</v>
      </c>
      <c r="BN1301">
        <v>0</v>
      </c>
      <c r="BO1301">
        <v>3.5</v>
      </c>
      <c r="BP1301">
        <v>0</v>
      </c>
      <c r="BQ1301">
        <v>0</v>
      </c>
      <c r="BR1301">
        <v>0</v>
      </c>
      <c r="BS1301">
        <v>0</v>
      </c>
      <c r="BT1301">
        <v>0</v>
      </c>
      <c r="BU1301">
        <v>0</v>
      </c>
      <c r="BV1301">
        <v>0</v>
      </c>
      <c r="BW1301">
        <v>0</v>
      </c>
      <c r="BX1301">
        <v>0</v>
      </c>
      <c r="BY1301">
        <v>3.5</v>
      </c>
    </row>
    <row r="1302" spans="1:77" hidden="1" x14ac:dyDescent="0.25">
      <c r="A1302" t="str">
        <f t="shared" si="40"/>
        <v>201582 ÖsszeszerelőkI1 Általános Iskola 0-7 osztály</v>
      </c>
      <c r="B1302" t="str">
        <f t="shared" si="41"/>
        <v>201582 ÖsszeszerelőkI1 Általános Iskola 0-7 osztály</v>
      </c>
      <c r="C1302">
        <v>658</v>
      </c>
      <c r="D1302" t="s">
        <v>168</v>
      </c>
      <c r="E1302" t="s">
        <v>169</v>
      </c>
      <c r="F1302" s="4" t="s">
        <v>173</v>
      </c>
      <c r="G1302">
        <v>0</v>
      </c>
      <c r="H1302" t="s">
        <v>157</v>
      </c>
      <c r="I1302">
        <v>648</v>
      </c>
      <c r="J1302">
        <v>37</v>
      </c>
      <c r="K1302" t="s">
        <v>106</v>
      </c>
      <c r="L1302" t="s">
        <v>142</v>
      </c>
      <c r="M1302">
        <v>0</v>
      </c>
      <c r="N1302">
        <v>0</v>
      </c>
      <c r="O1302">
        <v>0</v>
      </c>
      <c r="P1302">
        <v>0</v>
      </c>
      <c r="Q1302">
        <v>0</v>
      </c>
      <c r="R1302">
        <v>0</v>
      </c>
      <c r="S1302">
        <v>0</v>
      </c>
      <c r="T1302">
        <v>0</v>
      </c>
      <c r="U1302">
        <v>0</v>
      </c>
      <c r="V1302">
        <v>0</v>
      </c>
      <c r="W1302">
        <v>0</v>
      </c>
      <c r="X1302">
        <v>0</v>
      </c>
      <c r="Y1302">
        <v>0</v>
      </c>
      <c r="Z1302">
        <v>0</v>
      </c>
      <c r="AA1302">
        <v>0</v>
      </c>
      <c r="AB1302">
        <v>0</v>
      </c>
      <c r="AC1302">
        <v>0</v>
      </c>
      <c r="AD1302">
        <v>0</v>
      </c>
      <c r="AE1302">
        <v>0</v>
      </c>
      <c r="AF1302">
        <v>0</v>
      </c>
      <c r="AG1302">
        <v>0</v>
      </c>
      <c r="AH1302">
        <v>0</v>
      </c>
      <c r="AI1302">
        <v>0</v>
      </c>
      <c r="AJ1302">
        <v>0</v>
      </c>
      <c r="AK1302">
        <v>0</v>
      </c>
      <c r="AL1302">
        <v>0</v>
      </c>
      <c r="AM1302">
        <v>0</v>
      </c>
      <c r="AN1302">
        <v>0</v>
      </c>
      <c r="AO1302">
        <v>0</v>
      </c>
      <c r="AP1302">
        <v>0</v>
      </c>
      <c r="AQ1302">
        <v>0</v>
      </c>
      <c r="AR1302">
        <v>0</v>
      </c>
      <c r="AS1302">
        <v>0</v>
      </c>
      <c r="AT1302">
        <v>0</v>
      </c>
      <c r="AU1302">
        <v>0</v>
      </c>
      <c r="AV1302">
        <v>0</v>
      </c>
      <c r="AW1302">
        <v>0</v>
      </c>
      <c r="AX1302">
        <v>0</v>
      </c>
      <c r="AY1302">
        <v>0</v>
      </c>
      <c r="AZ1302">
        <v>0</v>
      </c>
      <c r="BA1302">
        <v>0</v>
      </c>
      <c r="BB1302">
        <v>0</v>
      </c>
      <c r="BC1302">
        <v>0</v>
      </c>
      <c r="BD1302">
        <v>0</v>
      </c>
      <c r="BE1302">
        <v>0</v>
      </c>
      <c r="BF1302">
        <v>0</v>
      </c>
      <c r="BG1302">
        <v>0</v>
      </c>
      <c r="BH1302">
        <v>0</v>
      </c>
      <c r="BI1302">
        <v>0</v>
      </c>
      <c r="BJ1302">
        <v>0</v>
      </c>
      <c r="BK1302">
        <v>0</v>
      </c>
      <c r="BL1302">
        <v>0</v>
      </c>
      <c r="BM1302">
        <v>0</v>
      </c>
      <c r="BN1302">
        <v>0</v>
      </c>
      <c r="BO1302">
        <v>0.5</v>
      </c>
      <c r="BP1302">
        <v>0</v>
      </c>
      <c r="BQ1302">
        <v>0</v>
      </c>
      <c r="BR1302">
        <v>0</v>
      </c>
      <c r="BS1302">
        <v>0</v>
      </c>
      <c r="BT1302">
        <v>0</v>
      </c>
      <c r="BU1302">
        <v>0</v>
      </c>
      <c r="BV1302">
        <v>0</v>
      </c>
      <c r="BW1302">
        <v>0</v>
      </c>
      <c r="BX1302">
        <v>0</v>
      </c>
      <c r="BY1302">
        <v>0.5</v>
      </c>
    </row>
    <row r="1303" spans="1:77" hidden="1" x14ac:dyDescent="0.25">
      <c r="A1303" t="str">
        <f t="shared" si="40"/>
        <v>201583 Helyhez kötött gépek kezelőiI1 Általános Iskola 0-7 osztály</v>
      </c>
      <c r="B1303" t="str">
        <f t="shared" si="41"/>
        <v>201583 Helyhez kötött gépek kezelőiI1 Általános Iskola 0-7 osztály</v>
      </c>
      <c r="C1303">
        <v>659</v>
      </c>
      <c r="D1303" t="s">
        <v>168</v>
      </c>
      <c r="E1303" t="s">
        <v>169</v>
      </c>
      <c r="F1303" s="4" t="s">
        <v>173</v>
      </c>
      <c r="G1303">
        <v>0</v>
      </c>
      <c r="H1303" t="s">
        <v>157</v>
      </c>
      <c r="I1303">
        <v>649</v>
      </c>
      <c r="J1303">
        <v>38</v>
      </c>
      <c r="K1303" t="s">
        <v>107</v>
      </c>
      <c r="L1303" t="s">
        <v>143</v>
      </c>
      <c r="M1303">
        <v>0</v>
      </c>
      <c r="N1303">
        <v>0</v>
      </c>
      <c r="O1303">
        <v>0</v>
      </c>
      <c r="P1303">
        <v>0</v>
      </c>
      <c r="Q1303">
        <v>0</v>
      </c>
      <c r="R1303">
        <v>0</v>
      </c>
      <c r="S1303">
        <v>0</v>
      </c>
      <c r="T1303">
        <v>0</v>
      </c>
      <c r="U1303">
        <v>0</v>
      </c>
      <c r="V1303">
        <v>0</v>
      </c>
      <c r="W1303">
        <v>0</v>
      </c>
      <c r="X1303">
        <v>0</v>
      </c>
      <c r="Y1303">
        <v>0</v>
      </c>
      <c r="Z1303">
        <v>0</v>
      </c>
      <c r="AA1303">
        <v>0</v>
      </c>
      <c r="AB1303">
        <v>0</v>
      </c>
      <c r="AC1303">
        <v>0</v>
      </c>
      <c r="AD1303">
        <v>0</v>
      </c>
      <c r="AE1303">
        <v>0</v>
      </c>
      <c r="AF1303">
        <v>0</v>
      </c>
      <c r="AG1303">
        <v>0</v>
      </c>
      <c r="AH1303">
        <v>0</v>
      </c>
      <c r="AI1303">
        <v>0</v>
      </c>
      <c r="AJ1303">
        <v>0</v>
      </c>
      <c r="AK1303">
        <v>0</v>
      </c>
      <c r="AL1303">
        <v>0</v>
      </c>
      <c r="AM1303">
        <v>0</v>
      </c>
      <c r="AN1303">
        <v>0</v>
      </c>
      <c r="AO1303">
        <v>0</v>
      </c>
      <c r="AP1303">
        <v>0</v>
      </c>
      <c r="AQ1303">
        <v>0</v>
      </c>
      <c r="AR1303">
        <v>0</v>
      </c>
      <c r="AS1303">
        <v>0</v>
      </c>
      <c r="AT1303">
        <v>0</v>
      </c>
      <c r="AU1303">
        <v>0</v>
      </c>
      <c r="AV1303">
        <v>0</v>
      </c>
      <c r="AW1303">
        <v>0</v>
      </c>
      <c r="AX1303">
        <v>0</v>
      </c>
      <c r="AY1303">
        <v>0</v>
      </c>
      <c r="AZ1303">
        <v>0</v>
      </c>
      <c r="BA1303">
        <v>0</v>
      </c>
      <c r="BB1303">
        <v>0</v>
      </c>
      <c r="BC1303">
        <v>0</v>
      </c>
      <c r="BD1303">
        <v>0</v>
      </c>
      <c r="BE1303">
        <v>0</v>
      </c>
      <c r="BF1303">
        <v>0</v>
      </c>
      <c r="BG1303">
        <v>0</v>
      </c>
      <c r="BH1303">
        <v>0.5</v>
      </c>
      <c r="BI1303">
        <v>0</v>
      </c>
      <c r="BJ1303">
        <v>0</v>
      </c>
      <c r="BK1303">
        <v>0</v>
      </c>
      <c r="BL1303">
        <v>0</v>
      </c>
      <c r="BM1303">
        <v>0</v>
      </c>
      <c r="BN1303">
        <v>0</v>
      </c>
      <c r="BO1303">
        <v>2.5</v>
      </c>
      <c r="BP1303">
        <v>0.5</v>
      </c>
      <c r="BQ1303">
        <v>9.5</v>
      </c>
      <c r="BR1303">
        <v>1.5</v>
      </c>
      <c r="BS1303">
        <v>0.5</v>
      </c>
      <c r="BT1303">
        <v>0</v>
      </c>
      <c r="BU1303">
        <v>0</v>
      </c>
      <c r="BV1303">
        <v>0</v>
      </c>
      <c r="BW1303">
        <v>0</v>
      </c>
      <c r="BX1303">
        <v>0</v>
      </c>
      <c r="BY1303">
        <v>15</v>
      </c>
    </row>
    <row r="1304" spans="1:77" hidden="1" x14ac:dyDescent="0.25">
      <c r="A1304" t="str">
        <f t="shared" si="40"/>
        <v>201584 Járművezetők és mobil gépek kezelőiI1 Általános Iskola 0-7 osztály</v>
      </c>
      <c r="B1304" t="str">
        <f t="shared" si="41"/>
        <v>201584 Járművezetők és mobil gépek kezelőiI1 Általános Iskola 0-7 osztály</v>
      </c>
      <c r="C1304">
        <v>660</v>
      </c>
      <c r="D1304" t="s">
        <v>168</v>
      </c>
      <c r="E1304" t="s">
        <v>169</v>
      </c>
      <c r="F1304" s="4" t="s">
        <v>173</v>
      </c>
      <c r="G1304">
        <v>0</v>
      </c>
      <c r="H1304" t="s">
        <v>157</v>
      </c>
      <c r="I1304">
        <v>650</v>
      </c>
      <c r="J1304">
        <v>39</v>
      </c>
      <c r="K1304" t="s">
        <v>144</v>
      </c>
      <c r="L1304" t="s">
        <v>145</v>
      </c>
      <c r="M1304">
        <v>0</v>
      </c>
      <c r="N1304">
        <v>0</v>
      </c>
      <c r="O1304">
        <v>0</v>
      </c>
      <c r="P1304">
        <v>0</v>
      </c>
      <c r="Q1304">
        <v>0</v>
      </c>
      <c r="R1304">
        <v>0</v>
      </c>
      <c r="S1304">
        <v>0</v>
      </c>
      <c r="T1304">
        <v>0</v>
      </c>
      <c r="U1304">
        <v>0</v>
      </c>
      <c r="V1304">
        <v>0</v>
      </c>
      <c r="W1304">
        <v>0</v>
      </c>
      <c r="X1304">
        <v>0</v>
      </c>
      <c r="Y1304">
        <v>0</v>
      </c>
      <c r="Z1304">
        <v>0</v>
      </c>
      <c r="AA1304">
        <v>0</v>
      </c>
      <c r="AB1304">
        <v>0</v>
      </c>
      <c r="AC1304">
        <v>0</v>
      </c>
      <c r="AD1304">
        <v>0</v>
      </c>
      <c r="AE1304">
        <v>0</v>
      </c>
      <c r="AF1304">
        <v>0</v>
      </c>
      <c r="AG1304">
        <v>0</v>
      </c>
      <c r="AH1304">
        <v>0</v>
      </c>
      <c r="AI1304">
        <v>0</v>
      </c>
      <c r="AJ1304">
        <v>0</v>
      </c>
      <c r="AK1304">
        <v>0</v>
      </c>
      <c r="AL1304">
        <v>0</v>
      </c>
      <c r="AM1304">
        <v>0</v>
      </c>
      <c r="AN1304">
        <v>0</v>
      </c>
      <c r="AO1304">
        <v>0</v>
      </c>
      <c r="AP1304">
        <v>0</v>
      </c>
      <c r="AQ1304">
        <v>0</v>
      </c>
      <c r="AR1304">
        <v>0</v>
      </c>
      <c r="AS1304">
        <v>0</v>
      </c>
      <c r="AT1304">
        <v>0</v>
      </c>
      <c r="AU1304">
        <v>0</v>
      </c>
      <c r="AV1304">
        <v>0</v>
      </c>
      <c r="AW1304">
        <v>0</v>
      </c>
      <c r="AX1304">
        <v>0</v>
      </c>
      <c r="AY1304">
        <v>0</v>
      </c>
      <c r="AZ1304">
        <v>0</v>
      </c>
      <c r="BA1304">
        <v>0</v>
      </c>
      <c r="BB1304">
        <v>0</v>
      </c>
      <c r="BC1304">
        <v>0</v>
      </c>
      <c r="BD1304">
        <v>0</v>
      </c>
      <c r="BE1304">
        <v>0</v>
      </c>
      <c r="BF1304">
        <v>0</v>
      </c>
      <c r="BG1304">
        <v>0</v>
      </c>
      <c r="BH1304">
        <v>0</v>
      </c>
      <c r="BI1304">
        <v>0</v>
      </c>
      <c r="BJ1304">
        <v>0</v>
      </c>
      <c r="BK1304">
        <v>0</v>
      </c>
      <c r="BL1304">
        <v>0</v>
      </c>
      <c r="BM1304">
        <v>0</v>
      </c>
      <c r="BN1304">
        <v>0</v>
      </c>
      <c r="BO1304">
        <v>22.5</v>
      </c>
      <c r="BP1304">
        <v>0.5</v>
      </c>
      <c r="BQ1304">
        <v>2.5</v>
      </c>
      <c r="BR1304">
        <v>1</v>
      </c>
      <c r="BS1304">
        <v>0</v>
      </c>
      <c r="BT1304">
        <v>0</v>
      </c>
      <c r="BU1304">
        <v>0</v>
      </c>
      <c r="BV1304">
        <v>0</v>
      </c>
      <c r="BW1304">
        <v>0</v>
      </c>
      <c r="BX1304">
        <v>0</v>
      </c>
      <c r="BY1304">
        <v>26.5</v>
      </c>
    </row>
    <row r="1305" spans="1:77" hidden="1" x14ac:dyDescent="0.25">
      <c r="A1305" t="str">
        <f t="shared" si="40"/>
        <v>201591 Takarítók és hasonló jellegű egyszerű foglalkozásokI1 Általános Iskola 0-7 osztály</v>
      </c>
      <c r="B1305" t="str">
        <f t="shared" si="41"/>
        <v>201591 Takarítók és hasonló jellegű egyszerű foglalkozásokI1 Általános Iskola 0-7 osztály</v>
      </c>
      <c r="C1305">
        <v>661</v>
      </c>
      <c r="D1305" t="s">
        <v>168</v>
      </c>
      <c r="E1305" t="s">
        <v>169</v>
      </c>
      <c r="F1305" s="4" t="s">
        <v>173</v>
      </c>
      <c r="G1305">
        <v>0</v>
      </c>
      <c r="H1305" t="s">
        <v>157</v>
      </c>
      <c r="I1305">
        <v>651</v>
      </c>
      <c r="J1305">
        <v>40</v>
      </c>
      <c r="K1305" t="s">
        <v>108</v>
      </c>
      <c r="L1305" t="s">
        <v>146</v>
      </c>
      <c r="M1305">
        <v>6.5</v>
      </c>
      <c r="N1305">
        <v>0</v>
      </c>
      <c r="O1305">
        <v>0</v>
      </c>
      <c r="P1305">
        <v>3.5</v>
      </c>
      <c r="Q1305">
        <v>45</v>
      </c>
      <c r="R1305">
        <v>0</v>
      </c>
      <c r="S1305">
        <v>0</v>
      </c>
      <c r="T1305">
        <v>0</v>
      </c>
      <c r="U1305">
        <v>0</v>
      </c>
      <c r="V1305">
        <v>0</v>
      </c>
      <c r="W1305">
        <v>0</v>
      </c>
      <c r="X1305">
        <v>0</v>
      </c>
      <c r="Y1305">
        <v>20.5</v>
      </c>
      <c r="Z1305">
        <v>0</v>
      </c>
      <c r="AA1305">
        <v>0</v>
      </c>
      <c r="AB1305">
        <v>1</v>
      </c>
      <c r="AC1305">
        <v>0</v>
      </c>
      <c r="AD1305">
        <v>0</v>
      </c>
      <c r="AE1305">
        <v>10</v>
      </c>
      <c r="AF1305">
        <v>0</v>
      </c>
      <c r="AG1305">
        <v>0</v>
      </c>
      <c r="AH1305">
        <v>13</v>
      </c>
      <c r="AI1305">
        <v>0</v>
      </c>
      <c r="AJ1305">
        <v>0</v>
      </c>
      <c r="AK1305">
        <v>0</v>
      </c>
      <c r="AL1305">
        <v>35</v>
      </c>
      <c r="AM1305">
        <v>3.5</v>
      </c>
      <c r="AN1305">
        <v>44</v>
      </c>
      <c r="AO1305">
        <v>4</v>
      </c>
      <c r="AP1305">
        <v>19.5</v>
      </c>
      <c r="AQ1305">
        <v>21.5</v>
      </c>
      <c r="AR1305">
        <v>0</v>
      </c>
      <c r="AS1305">
        <v>0</v>
      </c>
      <c r="AT1305">
        <v>7.5</v>
      </c>
      <c r="AU1305">
        <v>0</v>
      </c>
      <c r="AV1305">
        <v>9</v>
      </c>
      <c r="AW1305">
        <v>0</v>
      </c>
      <c r="AX1305">
        <v>0</v>
      </c>
      <c r="AY1305">
        <v>0</v>
      </c>
      <c r="AZ1305">
        <v>0.5</v>
      </c>
      <c r="BA1305">
        <v>16</v>
      </c>
      <c r="BB1305">
        <v>0</v>
      </c>
      <c r="BC1305">
        <v>0</v>
      </c>
      <c r="BD1305">
        <v>103.5</v>
      </c>
      <c r="BE1305">
        <v>0</v>
      </c>
      <c r="BF1305">
        <v>3</v>
      </c>
      <c r="BG1305">
        <v>0</v>
      </c>
      <c r="BH1305">
        <v>11</v>
      </c>
      <c r="BI1305">
        <v>0</v>
      </c>
      <c r="BJ1305">
        <v>0</v>
      </c>
      <c r="BK1305">
        <v>0</v>
      </c>
      <c r="BL1305">
        <v>0</v>
      </c>
      <c r="BM1305">
        <v>0</v>
      </c>
      <c r="BN1305">
        <v>164.5</v>
      </c>
      <c r="BO1305">
        <v>585.5</v>
      </c>
      <c r="BP1305">
        <v>106.5</v>
      </c>
      <c r="BQ1305">
        <v>141</v>
      </c>
      <c r="BR1305">
        <v>101.5</v>
      </c>
      <c r="BS1305">
        <v>16</v>
      </c>
      <c r="BT1305">
        <v>3</v>
      </c>
      <c r="BU1305">
        <v>14</v>
      </c>
      <c r="BV1305">
        <v>0</v>
      </c>
      <c r="BW1305">
        <v>0</v>
      </c>
      <c r="BX1305">
        <v>0</v>
      </c>
      <c r="BY1305">
        <v>1509.5</v>
      </c>
    </row>
    <row r="1306" spans="1:77" hidden="1" x14ac:dyDescent="0.25">
      <c r="A1306" t="str">
        <f t="shared" si="40"/>
        <v>201592 Egyszerű szolgáltatási, szállítási és hasonló foglalkozásokI1 Általános Iskola 0-7 osztály</v>
      </c>
      <c r="B1306" t="str">
        <f t="shared" si="41"/>
        <v>201592 Egyszerű szolgáltatási, szállítási és hasonló foglalkozásokI1 Általános Iskola 0-7 osztály</v>
      </c>
      <c r="C1306">
        <v>662</v>
      </c>
      <c r="D1306" t="s">
        <v>168</v>
      </c>
      <c r="E1306" t="s">
        <v>169</v>
      </c>
      <c r="F1306" s="4" t="s">
        <v>173</v>
      </c>
      <c r="G1306">
        <v>0</v>
      </c>
      <c r="H1306" t="s">
        <v>157</v>
      </c>
      <c r="I1306">
        <v>652</v>
      </c>
      <c r="J1306">
        <v>41</v>
      </c>
      <c r="K1306" t="s">
        <v>109</v>
      </c>
      <c r="L1306" t="s">
        <v>147</v>
      </c>
      <c r="M1306">
        <v>19.5</v>
      </c>
      <c r="N1306">
        <v>0</v>
      </c>
      <c r="O1306">
        <v>2</v>
      </c>
      <c r="P1306">
        <v>29</v>
      </c>
      <c r="Q1306">
        <v>49.5</v>
      </c>
      <c r="R1306">
        <v>16.5</v>
      </c>
      <c r="S1306">
        <v>18.5</v>
      </c>
      <c r="T1306">
        <v>0.5</v>
      </c>
      <c r="U1306">
        <v>18</v>
      </c>
      <c r="V1306">
        <v>0</v>
      </c>
      <c r="W1306">
        <v>0</v>
      </c>
      <c r="X1306">
        <v>0</v>
      </c>
      <c r="Y1306">
        <v>44.5</v>
      </c>
      <c r="Z1306">
        <v>3.5</v>
      </c>
      <c r="AA1306">
        <v>0</v>
      </c>
      <c r="AB1306">
        <v>12.5</v>
      </c>
      <c r="AC1306">
        <v>0</v>
      </c>
      <c r="AD1306">
        <v>0</v>
      </c>
      <c r="AE1306">
        <v>0</v>
      </c>
      <c r="AF1306">
        <v>11</v>
      </c>
      <c r="AG1306">
        <v>0</v>
      </c>
      <c r="AH1306">
        <v>48</v>
      </c>
      <c r="AI1306">
        <v>0</v>
      </c>
      <c r="AJ1306">
        <v>4.5</v>
      </c>
      <c r="AK1306">
        <v>0</v>
      </c>
      <c r="AL1306">
        <v>106.5</v>
      </c>
      <c r="AM1306">
        <v>20.5</v>
      </c>
      <c r="AN1306">
        <v>5.5</v>
      </c>
      <c r="AO1306">
        <v>31.5</v>
      </c>
      <c r="AP1306">
        <v>140</v>
      </c>
      <c r="AQ1306">
        <v>0</v>
      </c>
      <c r="AR1306">
        <v>0</v>
      </c>
      <c r="AS1306">
        <v>0</v>
      </c>
      <c r="AT1306">
        <v>29.5</v>
      </c>
      <c r="AU1306">
        <v>0</v>
      </c>
      <c r="AV1306">
        <v>55.5</v>
      </c>
      <c r="AW1306">
        <v>0</v>
      </c>
      <c r="AX1306">
        <v>0</v>
      </c>
      <c r="AY1306">
        <v>0</v>
      </c>
      <c r="AZ1306">
        <v>22.5</v>
      </c>
      <c r="BA1306">
        <v>0</v>
      </c>
      <c r="BB1306">
        <v>0</v>
      </c>
      <c r="BC1306">
        <v>0</v>
      </c>
      <c r="BD1306">
        <v>57.5</v>
      </c>
      <c r="BE1306">
        <v>0</v>
      </c>
      <c r="BF1306">
        <v>0</v>
      </c>
      <c r="BG1306">
        <v>0</v>
      </c>
      <c r="BH1306">
        <v>1.5</v>
      </c>
      <c r="BI1306">
        <v>0</v>
      </c>
      <c r="BJ1306">
        <v>0</v>
      </c>
      <c r="BK1306">
        <v>0</v>
      </c>
      <c r="BL1306">
        <v>169</v>
      </c>
      <c r="BM1306">
        <v>0</v>
      </c>
      <c r="BN1306">
        <v>67.5</v>
      </c>
      <c r="BO1306">
        <v>6339</v>
      </c>
      <c r="BP1306">
        <v>46.5</v>
      </c>
      <c r="BQ1306">
        <v>69.5</v>
      </c>
      <c r="BR1306">
        <v>169</v>
      </c>
      <c r="BS1306">
        <v>3</v>
      </c>
      <c r="BT1306">
        <v>1</v>
      </c>
      <c r="BU1306">
        <v>44.5</v>
      </c>
      <c r="BV1306">
        <v>0</v>
      </c>
      <c r="BW1306">
        <v>13.5</v>
      </c>
      <c r="BX1306">
        <v>0</v>
      </c>
      <c r="BY1306">
        <v>7670.5</v>
      </c>
    </row>
    <row r="1307" spans="1:77" hidden="1" x14ac:dyDescent="0.25">
      <c r="A1307" t="str">
        <f t="shared" si="40"/>
        <v>201593 Egyszerű ipari, építőipari, mezőgazdasági foglalkozásokI1 Általános Iskola 0-7 osztály</v>
      </c>
      <c r="B1307" t="str">
        <f t="shared" si="41"/>
        <v>201593 Egyszerű ipari, építőipari, mezőgazdasági foglalkozásokI1 Általános Iskola 0-7 osztály</v>
      </c>
      <c r="C1307">
        <v>663</v>
      </c>
      <c r="D1307" t="s">
        <v>168</v>
      </c>
      <c r="E1307" t="s">
        <v>169</v>
      </c>
      <c r="F1307" s="4" t="s">
        <v>173</v>
      </c>
      <c r="G1307">
        <v>0</v>
      </c>
      <c r="H1307" t="s">
        <v>157</v>
      </c>
      <c r="I1307">
        <v>653</v>
      </c>
      <c r="J1307">
        <v>42</v>
      </c>
      <c r="K1307" t="s">
        <v>148</v>
      </c>
      <c r="L1307" t="s">
        <v>149</v>
      </c>
      <c r="M1307">
        <v>192.5</v>
      </c>
      <c r="N1307">
        <v>31</v>
      </c>
      <c r="O1307">
        <v>13.5</v>
      </c>
      <c r="P1307">
        <v>12.5</v>
      </c>
      <c r="Q1307">
        <v>68.5</v>
      </c>
      <c r="R1307">
        <v>292.5</v>
      </c>
      <c r="S1307">
        <v>0</v>
      </c>
      <c r="T1307">
        <v>0</v>
      </c>
      <c r="U1307">
        <v>28.5</v>
      </c>
      <c r="V1307">
        <v>0</v>
      </c>
      <c r="W1307">
        <v>0</v>
      </c>
      <c r="X1307">
        <v>0</v>
      </c>
      <c r="Y1307">
        <v>20</v>
      </c>
      <c r="Z1307">
        <v>0</v>
      </c>
      <c r="AA1307">
        <v>0</v>
      </c>
      <c r="AB1307">
        <v>24.5</v>
      </c>
      <c r="AC1307">
        <v>47.5</v>
      </c>
      <c r="AD1307">
        <v>13</v>
      </c>
      <c r="AE1307">
        <v>26</v>
      </c>
      <c r="AF1307">
        <v>11</v>
      </c>
      <c r="AG1307">
        <v>0</v>
      </c>
      <c r="AH1307">
        <v>17</v>
      </c>
      <c r="AI1307">
        <v>0</v>
      </c>
      <c r="AJ1307">
        <v>0</v>
      </c>
      <c r="AK1307">
        <v>0</v>
      </c>
      <c r="AL1307">
        <v>68</v>
      </c>
      <c r="AM1307">
        <v>368.5</v>
      </c>
      <c r="AN1307">
        <v>0</v>
      </c>
      <c r="AO1307">
        <v>15</v>
      </c>
      <c r="AP1307">
        <v>0</v>
      </c>
      <c r="AQ1307">
        <v>0</v>
      </c>
      <c r="AR1307">
        <v>0</v>
      </c>
      <c r="AS1307">
        <v>0</v>
      </c>
      <c r="AT1307">
        <v>0</v>
      </c>
      <c r="AU1307">
        <v>0</v>
      </c>
      <c r="AV1307">
        <v>0</v>
      </c>
      <c r="AW1307">
        <v>0</v>
      </c>
      <c r="AX1307">
        <v>0</v>
      </c>
      <c r="AY1307">
        <v>0</v>
      </c>
      <c r="AZ1307">
        <v>0</v>
      </c>
      <c r="BA1307">
        <v>0</v>
      </c>
      <c r="BB1307">
        <v>0</v>
      </c>
      <c r="BC1307">
        <v>0</v>
      </c>
      <c r="BD1307">
        <v>32.5</v>
      </c>
      <c r="BE1307">
        <v>0</v>
      </c>
      <c r="BF1307">
        <v>0</v>
      </c>
      <c r="BG1307">
        <v>3.5</v>
      </c>
      <c r="BH1307">
        <v>0</v>
      </c>
      <c r="BI1307">
        <v>0</v>
      </c>
      <c r="BJ1307">
        <v>0</v>
      </c>
      <c r="BK1307">
        <v>0</v>
      </c>
      <c r="BL1307">
        <v>48</v>
      </c>
      <c r="BM1307">
        <v>0</v>
      </c>
      <c r="BN1307">
        <v>3.5</v>
      </c>
      <c r="BO1307">
        <v>2036</v>
      </c>
      <c r="BP1307">
        <v>8.5</v>
      </c>
      <c r="BQ1307">
        <v>1.5</v>
      </c>
      <c r="BR1307">
        <v>23.5</v>
      </c>
      <c r="BS1307">
        <v>2.5</v>
      </c>
      <c r="BT1307">
        <v>0</v>
      </c>
      <c r="BU1307">
        <v>0</v>
      </c>
      <c r="BV1307">
        <v>0</v>
      </c>
      <c r="BW1307">
        <v>0</v>
      </c>
      <c r="BX1307">
        <v>0</v>
      </c>
      <c r="BY1307">
        <v>3409</v>
      </c>
    </row>
    <row r="1308" spans="1:77" hidden="1" x14ac:dyDescent="0.25">
      <c r="A1308" t="str">
        <f t="shared" si="40"/>
        <v>201501 Fegyveres szervek felsőfokú képesítést igénylő foglalkozásaiI2 Általános Iskola 8 osztály</v>
      </c>
      <c r="B1308" t="str">
        <f t="shared" si="41"/>
        <v>201501 Fegyveres szervek felsőfokú képesítést igénylő foglalkozásaiI2 Általános Iskola 8 osztály</v>
      </c>
      <c r="C1308">
        <v>1295</v>
      </c>
      <c r="D1308" t="s">
        <v>168</v>
      </c>
      <c r="E1308" t="s">
        <v>169</v>
      </c>
      <c r="F1308" s="4" t="s">
        <v>173</v>
      </c>
      <c r="G1308">
        <v>0</v>
      </c>
      <c r="H1308" t="s">
        <v>158</v>
      </c>
      <c r="I1308">
        <v>612</v>
      </c>
      <c r="J1308">
        <v>1</v>
      </c>
      <c r="K1308" t="s">
        <v>65</v>
      </c>
      <c r="L1308" t="s">
        <v>66</v>
      </c>
      <c r="M1308">
        <v>0</v>
      </c>
      <c r="N1308">
        <v>0</v>
      </c>
      <c r="O1308">
        <v>0</v>
      </c>
      <c r="P1308">
        <v>0</v>
      </c>
      <c r="Q1308">
        <v>0</v>
      </c>
      <c r="R1308">
        <v>0</v>
      </c>
      <c r="S1308">
        <v>0</v>
      </c>
      <c r="T1308">
        <v>0</v>
      </c>
      <c r="U1308">
        <v>0</v>
      </c>
      <c r="V1308">
        <v>0</v>
      </c>
      <c r="W1308">
        <v>0</v>
      </c>
      <c r="X1308">
        <v>0</v>
      </c>
      <c r="Y1308">
        <v>0</v>
      </c>
      <c r="Z1308">
        <v>0</v>
      </c>
      <c r="AA1308">
        <v>0</v>
      </c>
      <c r="AB1308">
        <v>0</v>
      </c>
      <c r="AC1308">
        <v>0</v>
      </c>
      <c r="AD1308">
        <v>0</v>
      </c>
      <c r="AE1308">
        <v>0</v>
      </c>
      <c r="AF1308">
        <v>0</v>
      </c>
      <c r="AG1308">
        <v>0</v>
      </c>
      <c r="AH1308">
        <v>0</v>
      </c>
      <c r="AI1308">
        <v>0</v>
      </c>
      <c r="AJ1308">
        <v>0</v>
      </c>
      <c r="AK1308">
        <v>0</v>
      </c>
      <c r="AL1308">
        <v>0</v>
      </c>
      <c r="AM1308">
        <v>0</v>
      </c>
      <c r="AN1308">
        <v>0</v>
      </c>
      <c r="AO1308">
        <v>0</v>
      </c>
      <c r="AP1308">
        <v>0</v>
      </c>
      <c r="AQ1308">
        <v>0</v>
      </c>
      <c r="AR1308">
        <v>0</v>
      </c>
      <c r="AS1308">
        <v>0</v>
      </c>
      <c r="AT1308">
        <v>0</v>
      </c>
      <c r="AU1308">
        <v>0</v>
      </c>
      <c r="AV1308">
        <v>0</v>
      </c>
      <c r="AW1308">
        <v>0</v>
      </c>
      <c r="AX1308">
        <v>0</v>
      </c>
      <c r="AY1308">
        <v>0</v>
      </c>
      <c r="AZ1308">
        <v>0</v>
      </c>
      <c r="BA1308">
        <v>0</v>
      </c>
      <c r="BB1308">
        <v>0</v>
      </c>
      <c r="BC1308">
        <v>0</v>
      </c>
      <c r="BD1308">
        <v>0</v>
      </c>
      <c r="BE1308">
        <v>0</v>
      </c>
      <c r="BF1308">
        <v>0</v>
      </c>
      <c r="BG1308">
        <v>0</v>
      </c>
      <c r="BH1308">
        <v>0</v>
      </c>
      <c r="BI1308">
        <v>0</v>
      </c>
      <c r="BJ1308">
        <v>0</v>
      </c>
      <c r="BK1308">
        <v>0</v>
      </c>
      <c r="BL1308">
        <v>0</v>
      </c>
      <c r="BM1308">
        <v>0</v>
      </c>
      <c r="BN1308">
        <v>0</v>
      </c>
      <c r="BO1308">
        <v>0</v>
      </c>
      <c r="BP1308">
        <v>0</v>
      </c>
      <c r="BQ1308">
        <v>0</v>
      </c>
      <c r="BR1308">
        <v>0</v>
      </c>
      <c r="BS1308">
        <v>0</v>
      </c>
      <c r="BT1308">
        <v>0</v>
      </c>
      <c r="BU1308">
        <v>0</v>
      </c>
      <c r="BV1308">
        <v>0</v>
      </c>
      <c r="BW1308">
        <v>0</v>
      </c>
      <c r="BX1308">
        <v>0</v>
      </c>
      <c r="BY1308">
        <v>0</v>
      </c>
    </row>
    <row r="1309" spans="1:77" hidden="1" x14ac:dyDescent="0.25">
      <c r="A1309" t="str">
        <f t="shared" si="40"/>
        <v>201502 Fegyveres szervek középfokú képesítést igénylő foglalkozásaiI2 Általános Iskola 8 osztály</v>
      </c>
      <c r="B1309" t="str">
        <f t="shared" si="41"/>
        <v>201502 Fegyveres szervek középfokú képesítést igénylő foglalkozásaiI2 Általános Iskola 8 osztály</v>
      </c>
      <c r="C1309">
        <v>1296</v>
      </c>
      <c r="D1309" t="s">
        <v>168</v>
      </c>
      <c r="E1309" t="s">
        <v>169</v>
      </c>
      <c r="F1309" s="4" t="s">
        <v>173</v>
      </c>
      <c r="G1309">
        <v>0</v>
      </c>
      <c r="H1309" t="s">
        <v>158</v>
      </c>
      <c r="I1309">
        <v>613</v>
      </c>
      <c r="J1309">
        <v>2</v>
      </c>
      <c r="K1309" t="s">
        <v>67</v>
      </c>
      <c r="L1309" t="s">
        <v>68</v>
      </c>
      <c r="M1309">
        <v>0</v>
      </c>
      <c r="N1309">
        <v>0</v>
      </c>
      <c r="O1309">
        <v>0</v>
      </c>
      <c r="P1309">
        <v>0</v>
      </c>
      <c r="Q1309">
        <v>0</v>
      </c>
      <c r="R1309">
        <v>0</v>
      </c>
      <c r="S1309">
        <v>0</v>
      </c>
      <c r="T1309">
        <v>0</v>
      </c>
      <c r="U1309">
        <v>0</v>
      </c>
      <c r="V1309">
        <v>0</v>
      </c>
      <c r="W1309">
        <v>0</v>
      </c>
      <c r="X1309">
        <v>0</v>
      </c>
      <c r="Y1309">
        <v>0</v>
      </c>
      <c r="Z1309">
        <v>0</v>
      </c>
      <c r="AA1309">
        <v>0</v>
      </c>
      <c r="AB1309">
        <v>0</v>
      </c>
      <c r="AC1309">
        <v>0</v>
      </c>
      <c r="AD1309">
        <v>0</v>
      </c>
      <c r="AE1309">
        <v>0</v>
      </c>
      <c r="AF1309">
        <v>0</v>
      </c>
      <c r="AG1309">
        <v>0</v>
      </c>
      <c r="AH1309">
        <v>0</v>
      </c>
      <c r="AI1309">
        <v>0</v>
      </c>
      <c r="AJ1309">
        <v>0</v>
      </c>
      <c r="AK1309">
        <v>0</v>
      </c>
      <c r="AL1309">
        <v>0</v>
      </c>
      <c r="AM1309">
        <v>0</v>
      </c>
      <c r="AN1309">
        <v>0</v>
      </c>
      <c r="AO1309">
        <v>0</v>
      </c>
      <c r="AP1309">
        <v>0</v>
      </c>
      <c r="AQ1309">
        <v>0</v>
      </c>
      <c r="AR1309">
        <v>0</v>
      </c>
      <c r="AS1309">
        <v>0</v>
      </c>
      <c r="AT1309">
        <v>0</v>
      </c>
      <c r="AU1309">
        <v>0</v>
      </c>
      <c r="AV1309">
        <v>0</v>
      </c>
      <c r="AW1309">
        <v>0</v>
      </c>
      <c r="AX1309">
        <v>0</v>
      </c>
      <c r="AY1309">
        <v>0</v>
      </c>
      <c r="AZ1309">
        <v>0</v>
      </c>
      <c r="BA1309">
        <v>0</v>
      </c>
      <c r="BB1309">
        <v>0</v>
      </c>
      <c r="BC1309">
        <v>0</v>
      </c>
      <c r="BD1309">
        <v>0</v>
      </c>
      <c r="BE1309">
        <v>0</v>
      </c>
      <c r="BF1309">
        <v>0</v>
      </c>
      <c r="BG1309">
        <v>0</v>
      </c>
      <c r="BH1309">
        <v>0</v>
      </c>
      <c r="BI1309">
        <v>0</v>
      </c>
      <c r="BJ1309">
        <v>0</v>
      </c>
      <c r="BK1309">
        <v>0</v>
      </c>
      <c r="BL1309">
        <v>0</v>
      </c>
      <c r="BM1309">
        <v>0</v>
      </c>
      <c r="BN1309">
        <v>0</v>
      </c>
      <c r="BO1309">
        <v>4</v>
      </c>
      <c r="BP1309">
        <v>0</v>
      </c>
      <c r="BQ1309">
        <v>0</v>
      </c>
      <c r="BR1309">
        <v>0</v>
      </c>
      <c r="BS1309">
        <v>0</v>
      </c>
      <c r="BT1309">
        <v>0</v>
      </c>
      <c r="BU1309">
        <v>0</v>
      </c>
      <c r="BV1309">
        <v>0</v>
      </c>
      <c r="BW1309">
        <v>0</v>
      </c>
      <c r="BX1309">
        <v>0</v>
      </c>
      <c r="BY1309">
        <v>4</v>
      </c>
    </row>
    <row r="1310" spans="1:77" hidden="1" x14ac:dyDescent="0.25">
      <c r="A1310" t="str">
        <f t="shared" si="40"/>
        <v>201503 Fegyveres szervek középfokú képesítést nem igénylő foglalkozásaiI2 Általános Iskola 8 osztály</v>
      </c>
      <c r="B1310" t="str">
        <f t="shared" si="41"/>
        <v>201503 Fegyveres szervek középfokú képesítést nem igénylő foglalkozásaiI2 Általános Iskola 8 osztály</v>
      </c>
      <c r="C1310">
        <v>1297</v>
      </c>
      <c r="D1310" t="s">
        <v>168</v>
      </c>
      <c r="E1310" t="s">
        <v>169</v>
      </c>
      <c r="F1310" s="4" t="s">
        <v>173</v>
      </c>
      <c r="G1310">
        <v>0</v>
      </c>
      <c r="H1310" t="s">
        <v>158</v>
      </c>
      <c r="I1310">
        <v>614</v>
      </c>
      <c r="J1310">
        <v>3</v>
      </c>
      <c r="K1310" t="s">
        <v>69</v>
      </c>
      <c r="L1310" t="s">
        <v>70</v>
      </c>
      <c r="M1310">
        <v>0</v>
      </c>
      <c r="N1310">
        <v>0</v>
      </c>
      <c r="O1310">
        <v>0</v>
      </c>
      <c r="P1310">
        <v>0</v>
      </c>
      <c r="Q1310">
        <v>0</v>
      </c>
      <c r="R1310">
        <v>0</v>
      </c>
      <c r="S1310">
        <v>0</v>
      </c>
      <c r="T1310">
        <v>0</v>
      </c>
      <c r="U1310">
        <v>0</v>
      </c>
      <c r="V1310">
        <v>0</v>
      </c>
      <c r="W1310">
        <v>0</v>
      </c>
      <c r="X1310">
        <v>0</v>
      </c>
      <c r="Y1310">
        <v>0</v>
      </c>
      <c r="Z1310">
        <v>0</v>
      </c>
      <c r="AA1310">
        <v>0</v>
      </c>
      <c r="AB1310">
        <v>0</v>
      </c>
      <c r="AC1310">
        <v>0</v>
      </c>
      <c r="AD1310">
        <v>0</v>
      </c>
      <c r="AE1310">
        <v>0</v>
      </c>
      <c r="AF1310">
        <v>0</v>
      </c>
      <c r="AG1310">
        <v>0</v>
      </c>
      <c r="AH1310">
        <v>0</v>
      </c>
      <c r="AI1310">
        <v>0</v>
      </c>
      <c r="AJ1310">
        <v>0</v>
      </c>
      <c r="AK1310">
        <v>0</v>
      </c>
      <c r="AL1310">
        <v>0</v>
      </c>
      <c r="AM1310">
        <v>0</v>
      </c>
      <c r="AN1310">
        <v>0</v>
      </c>
      <c r="AO1310">
        <v>0</v>
      </c>
      <c r="AP1310">
        <v>0</v>
      </c>
      <c r="AQ1310">
        <v>0</v>
      </c>
      <c r="AR1310">
        <v>0</v>
      </c>
      <c r="AS1310">
        <v>0</v>
      </c>
      <c r="AT1310">
        <v>0</v>
      </c>
      <c r="AU1310">
        <v>0</v>
      </c>
      <c r="AV1310">
        <v>0</v>
      </c>
      <c r="AW1310">
        <v>0</v>
      </c>
      <c r="AX1310">
        <v>0</v>
      </c>
      <c r="AY1310">
        <v>0</v>
      </c>
      <c r="AZ1310">
        <v>0</v>
      </c>
      <c r="BA1310">
        <v>0</v>
      </c>
      <c r="BB1310">
        <v>0</v>
      </c>
      <c r="BC1310">
        <v>0</v>
      </c>
      <c r="BD1310">
        <v>0</v>
      </c>
      <c r="BE1310">
        <v>0</v>
      </c>
      <c r="BF1310">
        <v>0</v>
      </c>
      <c r="BG1310">
        <v>0</v>
      </c>
      <c r="BH1310">
        <v>0</v>
      </c>
      <c r="BI1310">
        <v>0</v>
      </c>
      <c r="BJ1310">
        <v>0</v>
      </c>
      <c r="BK1310">
        <v>0</v>
      </c>
      <c r="BL1310">
        <v>0</v>
      </c>
      <c r="BM1310">
        <v>0</v>
      </c>
      <c r="BN1310">
        <v>0</v>
      </c>
      <c r="BO1310">
        <v>168</v>
      </c>
      <c r="BP1310">
        <v>0</v>
      </c>
      <c r="BQ1310">
        <v>0</v>
      </c>
      <c r="BR1310">
        <v>0</v>
      </c>
      <c r="BS1310">
        <v>0</v>
      </c>
      <c r="BT1310">
        <v>0</v>
      </c>
      <c r="BU1310">
        <v>0</v>
      </c>
      <c r="BV1310">
        <v>0</v>
      </c>
      <c r="BW1310">
        <v>0</v>
      </c>
      <c r="BX1310">
        <v>0</v>
      </c>
      <c r="BY1310">
        <v>168</v>
      </c>
    </row>
    <row r="1311" spans="1:77" hidden="1" x14ac:dyDescent="0.25">
      <c r="A1311" t="str">
        <f t="shared" si="40"/>
        <v>201511 Törvényhozók, igazgatási és érdek-képviseleti vezetőkI2 Általános Iskola 8 osztály</v>
      </c>
      <c r="B1311" t="str">
        <f t="shared" si="41"/>
        <v>201511 Törvényhozók, igazgatási és érdek-képviseleti vezetőkI2 Általános Iskola 8 osztály</v>
      </c>
      <c r="C1311">
        <v>1298</v>
      </c>
      <c r="D1311" t="s">
        <v>168</v>
      </c>
      <c r="E1311" t="s">
        <v>169</v>
      </c>
      <c r="F1311" s="4" t="s">
        <v>173</v>
      </c>
      <c r="G1311">
        <v>0</v>
      </c>
      <c r="H1311" t="s">
        <v>158</v>
      </c>
      <c r="I1311">
        <v>615</v>
      </c>
      <c r="J1311">
        <v>4</v>
      </c>
      <c r="K1311" t="s">
        <v>71</v>
      </c>
      <c r="L1311" t="s">
        <v>111</v>
      </c>
      <c r="M1311">
        <v>0</v>
      </c>
      <c r="N1311">
        <v>0</v>
      </c>
      <c r="O1311">
        <v>0</v>
      </c>
      <c r="P1311">
        <v>0</v>
      </c>
      <c r="Q1311">
        <v>0</v>
      </c>
      <c r="R1311">
        <v>0</v>
      </c>
      <c r="S1311">
        <v>0</v>
      </c>
      <c r="T1311">
        <v>0</v>
      </c>
      <c r="U1311">
        <v>0</v>
      </c>
      <c r="V1311">
        <v>0</v>
      </c>
      <c r="W1311">
        <v>0</v>
      </c>
      <c r="X1311">
        <v>0</v>
      </c>
      <c r="Y1311">
        <v>0</v>
      </c>
      <c r="Z1311">
        <v>0</v>
      </c>
      <c r="AA1311">
        <v>0</v>
      </c>
      <c r="AB1311">
        <v>0</v>
      </c>
      <c r="AC1311">
        <v>0</v>
      </c>
      <c r="AD1311">
        <v>0</v>
      </c>
      <c r="AE1311">
        <v>0</v>
      </c>
      <c r="AF1311">
        <v>0</v>
      </c>
      <c r="AG1311">
        <v>0</v>
      </c>
      <c r="AH1311">
        <v>0</v>
      </c>
      <c r="AI1311">
        <v>0</v>
      </c>
      <c r="AJ1311">
        <v>0</v>
      </c>
      <c r="AK1311">
        <v>0</v>
      </c>
      <c r="AL1311">
        <v>0</v>
      </c>
      <c r="AM1311">
        <v>0</v>
      </c>
      <c r="AN1311">
        <v>0</v>
      </c>
      <c r="AO1311">
        <v>0</v>
      </c>
      <c r="AP1311">
        <v>0</v>
      </c>
      <c r="AQ1311">
        <v>0</v>
      </c>
      <c r="AR1311">
        <v>0</v>
      </c>
      <c r="AS1311">
        <v>0</v>
      </c>
      <c r="AT1311">
        <v>0</v>
      </c>
      <c r="AU1311">
        <v>0</v>
      </c>
      <c r="AV1311">
        <v>0</v>
      </c>
      <c r="AW1311">
        <v>0</v>
      </c>
      <c r="AX1311">
        <v>0</v>
      </c>
      <c r="AY1311">
        <v>0</v>
      </c>
      <c r="AZ1311">
        <v>0</v>
      </c>
      <c r="BA1311">
        <v>0</v>
      </c>
      <c r="BB1311">
        <v>0</v>
      </c>
      <c r="BC1311">
        <v>0</v>
      </c>
      <c r="BD1311">
        <v>0</v>
      </c>
      <c r="BE1311">
        <v>0</v>
      </c>
      <c r="BF1311">
        <v>0</v>
      </c>
      <c r="BG1311">
        <v>0</v>
      </c>
      <c r="BH1311">
        <v>0</v>
      </c>
      <c r="BI1311">
        <v>0</v>
      </c>
      <c r="BJ1311">
        <v>0</v>
      </c>
      <c r="BK1311">
        <v>0</v>
      </c>
      <c r="BL1311">
        <v>0</v>
      </c>
      <c r="BM1311">
        <v>0</v>
      </c>
      <c r="BN1311">
        <v>0</v>
      </c>
      <c r="BO1311">
        <v>4.5</v>
      </c>
      <c r="BP1311">
        <v>0</v>
      </c>
      <c r="BQ1311">
        <v>0</v>
      </c>
      <c r="BR1311">
        <v>1</v>
      </c>
      <c r="BS1311">
        <v>0</v>
      </c>
      <c r="BT1311">
        <v>0</v>
      </c>
      <c r="BU1311">
        <v>0</v>
      </c>
      <c r="BV1311">
        <v>0</v>
      </c>
      <c r="BW1311">
        <v>0</v>
      </c>
      <c r="BX1311">
        <v>0</v>
      </c>
      <c r="BY1311">
        <v>5.5</v>
      </c>
    </row>
    <row r="1312" spans="1:77" hidden="1" x14ac:dyDescent="0.25">
      <c r="A1312" t="str">
        <f t="shared" si="40"/>
        <v>201512 Gazdasági, költségvetési szervezetek vezetőiI2 Általános Iskola 8 osztály</v>
      </c>
      <c r="B1312" t="str">
        <f t="shared" si="41"/>
        <v>201512 Gazdasági, költségvetési szervezetek vezetőiI2 Általános Iskola 8 osztály</v>
      </c>
      <c r="C1312">
        <v>1299</v>
      </c>
      <c r="D1312" t="s">
        <v>168</v>
      </c>
      <c r="E1312" t="s">
        <v>169</v>
      </c>
      <c r="F1312" s="4" t="s">
        <v>173</v>
      </c>
      <c r="G1312">
        <v>0</v>
      </c>
      <c r="H1312" t="s">
        <v>158</v>
      </c>
      <c r="I1312">
        <v>616</v>
      </c>
      <c r="J1312">
        <v>5</v>
      </c>
      <c r="K1312" t="s">
        <v>72</v>
      </c>
      <c r="L1312" t="s">
        <v>112</v>
      </c>
      <c r="M1312">
        <v>0</v>
      </c>
      <c r="N1312">
        <v>0</v>
      </c>
      <c r="O1312">
        <v>3</v>
      </c>
      <c r="P1312">
        <v>0</v>
      </c>
      <c r="Q1312">
        <v>1.5</v>
      </c>
      <c r="R1312">
        <v>0</v>
      </c>
      <c r="S1312">
        <v>0</v>
      </c>
      <c r="T1312">
        <v>2.5</v>
      </c>
      <c r="U1312">
        <v>0</v>
      </c>
      <c r="V1312">
        <v>0</v>
      </c>
      <c r="W1312">
        <v>0</v>
      </c>
      <c r="X1312">
        <v>0</v>
      </c>
      <c r="Y1312">
        <v>0</v>
      </c>
      <c r="Z1312">
        <v>0</v>
      </c>
      <c r="AA1312">
        <v>0</v>
      </c>
      <c r="AB1312">
        <v>0</v>
      </c>
      <c r="AC1312">
        <v>0</v>
      </c>
      <c r="AD1312">
        <v>0</v>
      </c>
      <c r="AE1312">
        <v>4.5</v>
      </c>
      <c r="AF1312">
        <v>0</v>
      </c>
      <c r="AG1312">
        <v>0</v>
      </c>
      <c r="AH1312">
        <v>0</v>
      </c>
      <c r="AI1312">
        <v>0</v>
      </c>
      <c r="AJ1312">
        <v>0</v>
      </c>
      <c r="AK1312">
        <v>0</v>
      </c>
      <c r="AL1312">
        <v>0.5</v>
      </c>
      <c r="AM1312">
        <v>44</v>
      </c>
      <c r="AN1312">
        <v>0</v>
      </c>
      <c r="AO1312">
        <v>0</v>
      </c>
      <c r="AP1312">
        <v>165.5</v>
      </c>
      <c r="AQ1312">
        <v>0.5</v>
      </c>
      <c r="AR1312">
        <v>0</v>
      </c>
      <c r="AS1312">
        <v>0</v>
      </c>
      <c r="AT1312">
        <v>9</v>
      </c>
      <c r="AU1312">
        <v>0.5</v>
      </c>
      <c r="AV1312">
        <v>12.5</v>
      </c>
      <c r="AW1312">
        <v>0</v>
      </c>
      <c r="AX1312">
        <v>0</v>
      </c>
      <c r="AY1312">
        <v>0</v>
      </c>
      <c r="AZ1312">
        <v>0</v>
      </c>
      <c r="BA1312">
        <v>0</v>
      </c>
      <c r="BB1312">
        <v>0</v>
      </c>
      <c r="BC1312">
        <v>0</v>
      </c>
      <c r="BD1312">
        <v>0.5</v>
      </c>
      <c r="BE1312">
        <v>0</v>
      </c>
      <c r="BF1312">
        <v>12</v>
      </c>
      <c r="BG1312">
        <v>0</v>
      </c>
      <c r="BH1312">
        <v>0</v>
      </c>
      <c r="BI1312">
        <v>0</v>
      </c>
      <c r="BJ1312">
        <v>0</v>
      </c>
      <c r="BK1312">
        <v>0</v>
      </c>
      <c r="BL1312">
        <v>0.5</v>
      </c>
      <c r="BM1312">
        <v>0</v>
      </c>
      <c r="BN1312">
        <v>0</v>
      </c>
      <c r="BO1312">
        <v>0</v>
      </c>
      <c r="BP1312">
        <v>0</v>
      </c>
      <c r="BQ1312">
        <v>0</v>
      </c>
      <c r="BR1312">
        <v>1</v>
      </c>
      <c r="BS1312">
        <v>0</v>
      </c>
      <c r="BT1312">
        <v>5</v>
      </c>
      <c r="BU1312">
        <v>0</v>
      </c>
      <c r="BV1312">
        <v>0</v>
      </c>
      <c r="BW1312">
        <v>0</v>
      </c>
      <c r="BX1312">
        <v>0</v>
      </c>
      <c r="BY1312">
        <v>263</v>
      </c>
    </row>
    <row r="1313" spans="1:77" hidden="1" x14ac:dyDescent="0.25">
      <c r="A1313" t="str">
        <f t="shared" si="40"/>
        <v>201513 Termelési és szolgáltatást nyújtó egységek vezetőiI2 Általános Iskola 8 osztály</v>
      </c>
      <c r="B1313" t="str">
        <f t="shared" si="41"/>
        <v>201513 Termelési és szolgáltatást nyújtó egységek vezetőiI2 Általános Iskola 8 osztály</v>
      </c>
      <c r="C1313">
        <v>1300</v>
      </c>
      <c r="D1313" t="s">
        <v>168</v>
      </c>
      <c r="E1313" t="s">
        <v>169</v>
      </c>
      <c r="F1313" s="4" t="s">
        <v>173</v>
      </c>
      <c r="G1313">
        <v>0</v>
      </c>
      <c r="H1313" t="s">
        <v>158</v>
      </c>
      <c r="I1313">
        <v>617</v>
      </c>
      <c r="J1313">
        <v>6</v>
      </c>
      <c r="K1313" t="s">
        <v>73</v>
      </c>
      <c r="L1313" t="s">
        <v>113</v>
      </c>
      <c r="M1313">
        <v>20</v>
      </c>
      <c r="N1313">
        <v>0</v>
      </c>
      <c r="O1313">
        <v>2.5</v>
      </c>
      <c r="P1313">
        <v>0</v>
      </c>
      <c r="Q1313">
        <v>30</v>
      </c>
      <c r="R1313">
        <v>1.5</v>
      </c>
      <c r="S1313">
        <v>12</v>
      </c>
      <c r="T1313">
        <v>15</v>
      </c>
      <c r="U1313">
        <v>37</v>
      </c>
      <c r="V1313">
        <v>0</v>
      </c>
      <c r="W1313">
        <v>9</v>
      </c>
      <c r="X1313">
        <v>0</v>
      </c>
      <c r="Y1313">
        <v>0</v>
      </c>
      <c r="Z1313">
        <v>8</v>
      </c>
      <c r="AA1313">
        <v>3</v>
      </c>
      <c r="AB1313">
        <v>13</v>
      </c>
      <c r="AC1313">
        <v>5.5</v>
      </c>
      <c r="AD1313">
        <v>6</v>
      </c>
      <c r="AE1313">
        <v>13</v>
      </c>
      <c r="AF1313">
        <v>2</v>
      </c>
      <c r="AG1313">
        <v>0</v>
      </c>
      <c r="AH1313">
        <v>48.5</v>
      </c>
      <c r="AI1313">
        <v>0</v>
      </c>
      <c r="AJ1313">
        <v>8</v>
      </c>
      <c r="AK1313">
        <v>0</v>
      </c>
      <c r="AL1313">
        <v>4</v>
      </c>
      <c r="AM1313">
        <v>88</v>
      </c>
      <c r="AN1313">
        <v>0</v>
      </c>
      <c r="AO1313">
        <v>93</v>
      </c>
      <c r="AP1313">
        <v>522.5</v>
      </c>
      <c r="AQ1313">
        <v>8</v>
      </c>
      <c r="AR1313">
        <v>0</v>
      </c>
      <c r="AS1313">
        <v>0</v>
      </c>
      <c r="AT1313">
        <v>10</v>
      </c>
      <c r="AU1313">
        <v>3</v>
      </c>
      <c r="AV1313">
        <v>102</v>
      </c>
      <c r="AW1313">
        <v>0</v>
      </c>
      <c r="AX1313">
        <v>0</v>
      </c>
      <c r="AY1313">
        <v>0</v>
      </c>
      <c r="AZ1313">
        <v>10.5</v>
      </c>
      <c r="BA1313">
        <v>4.5</v>
      </c>
      <c r="BB1313">
        <v>0</v>
      </c>
      <c r="BC1313">
        <v>9.5</v>
      </c>
      <c r="BD1313">
        <v>8.5</v>
      </c>
      <c r="BE1313">
        <v>0</v>
      </c>
      <c r="BF1313">
        <v>0</v>
      </c>
      <c r="BG1313">
        <v>0</v>
      </c>
      <c r="BH1313">
        <v>0</v>
      </c>
      <c r="BI1313">
        <v>0</v>
      </c>
      <c r="BJ1313">
        <v>0</v>
      </c>
      <c r="BK1313">
        <v>0</v>
      </c>
      <c r="BL1313">
        <v>3.5</v>
      </c>
      <c r="BM1313">
        <v>4.5</v>
      </c>
      <c r="BN1313">
        <v>37</v>
      </c>
      <c r="BO1313">
        <v>14</v>
      </c>
      <c r="BP1313">
        <v>0.5</v>
      </c>
      <c r="BQ1313">
        <v>1</v>
      </c>
      <c r="BR1313">
        <v>5</v>
      </c>
      <c r="BS1313">
        <v>6.5</v>
      </c>
      <c r="BT1313">
        <v>0</v>
      </c>
      <c r="BU1313">
        <v>0</v>
      </c>
      <c r="BV1313">
        <v>0</v>
      </c>
      <c r="BW1313">
        <v>0</v>
      </c>
      <c r="BX1313">
        <v>0</v>
      </c>
      <c r="BY1313">
        <v>1169.5</v>
      </c>
    </row>
    <row r="1314" spans="1:77" hidden="1" x14ac:dyDescent="0.25">
      <c r="A1314" t="str">
        <f t="shared" si="40"/>
        <v>201514 Gazdasági tevékenységet segítő egységek vezetőiI2 Általános Iskola 8 osztály</v>
      </c>
      <c r="B1314" t="str">
        <f t="shared" si="41"/>
        <v>201514 Gazdasági tevékenységet segítő egységek vezetőiI2 Általános Iskola 8 osztály</v>
      </c>
      <c r="C1314">
        <v>1301</v>
      </c>
      <c r="D1314" t="s">
        <v>168</v>
      </c>
      <c r="E1314" t="s">
        <v>169</v>
      </c>
      <c r="F1314" s="4" t="s">
        <v>173</v>
      </c>
      <c r="G1314">
        <v>0</v>
      </c>
      <c r="H1314" t="s">
        <v>158</v>
      </c>
      <c r="I1314">
        <v>618</v>
      </c>
      <c r="J1314">
        <v>7</v>
      </c>
      <c r="K1314" t="s">
        <v>74</v>
      </c>
      <c r="L1314" t="s">
        <v>114</v>
      </c>
      <c r="M1314">
        <v>0</v>
      </c>
      <c r="N1314">
        <v>4.5</v>
      </c>
      <c r="O1314">
        <v>0</v>
      </c>
      <c r="P1314">
        <v>0</v>
      </c>
      <c r="Q1314">
        <v>25.5</v>
      </c>
      <c r="R1314">
        <v>1</v>
      </c>
      <c r="S1314">
        <v>5</v>
      </c>
      <c r="T1314">
        <v>0.5</v>
      </c>
      <c r="U1314">
        <v>0.5</v>
      </c>
      <c r="V1314">
        <v>0</v>
      </c>
      <c r="W1314">
        <v>5</v>
      </c>
      <c r="X1314">
        <v>0</v>
      </c>
      <c r="Y1314">
        <v>0</v>
      </c>
      <c r="Z1314">
        <v>0</v>
      </c>
      <c r="AA1314">
        <v>0</v>
      </c>
      <c r="AB1314">
        <v>0.5</v>
      </c>
      <c r="AC1314">
        <v>0</v>
      </c>
      <c r="AD1314">
        <v>0</v>
      </c>
      <c r="AE1314">
        <v>0</v>
      </c>
      <c r="AF1314">
        <v>0</v>
      </c>
      <c r="AG1314">
        <v>0</v>
      </c>
      <c r="AH1314">
        <v>0</v>
      </c>
      <c r="AI1314">
        <v>0</v>
      </c>
      <c r="AJ1314">
        <v>0</v>
      </c>
      <c r="AK1314">
        <v>0</v>
      </c>
      <c r="AL1314">
        <v>0</v>
      </c>
      <c r="AM1314">
        <v>0</v>
      </c>
      <c r="AN1314">
        <v>0</v>
      </c>
      <c r="AO1314">
        <v>0</v>
      </c>
      <c r="AP1314">
        <v>0</v>
      </c>
      <c r="AQ1314">
        <v>33</v>
      </c>
      <c r="AR1314">
        <v>0</v>
      </c>
      <c r="AS1314">
        <v>0</v>
      </c>
      <c r="AT1314">
        <v>0</v>
      </c>
      <c r="AU1314">
        <v>0</v>
      </c>
      <c r="AV1314">
        <v>0</v>
      </c>
      <c r="AW1314">
        <v>0</v>
      </c>
      <c r="AX1314">
        <v>0</v>
      </c>
      <c r="AY1314">
        <v>0</v>
      </c>
      <c r="AZ1314">
        <v>0</v>
      </c>
      <c r="BA1314">
        <v>0</v>
      </c>
      <c r="BB1314">
        <v>0</v>
      </c>
      <c r="BC1314">
        <v>0</v>
      </c>
      <c r="BD1314">
        <v>0</v>
      </c>
      <c r="BE1314">
        <v>0</v>
      </c>
      <c r="BF1314">
        <v>6</v>
      </c>
      <c r="BG1314">
        <v>0</v>
      </c>
      <c r="BH1314">
        <v>0</v>
      </c>
      <c r="BI1314">
        <v>0</v>
      </c>
      <c r="BJ1314">
        <v>2.5</v>
      </c>
      <c r="BK1314">
        <v>0</v>
      </c>
      <c r="BL1314">
        <v>0</v>
      </c>
      <c r="BM1314">
        <v>0</v>
      </c>
      <c r="BN1314">
        <v>12.5</v>
      </c>
      <c r="BO1314">
        <v>5</v>
      </c>
      <c r="BP1314">
        <v>0</v>
      </c>
      <c r="BQ1314">
        <v>0</v>
      </c>
      <c r="BR1314">
        <v>1.5</v>
      </c>
      <c r="BS1314">
        <v>0</v>
      </c>
      <c r="BT1314">
        <v>0</v>
      </c>
      <c r="BU1314">
        <v>0</v>
      </c>
      <c r="BV1314">
        <v>0</v>
      </c>
      <c r="BW1314">
        <v>0</v>
      </c>
      <c r="BX1314">
        <v>0</v>
      </c>
      <c r="BY1314">
        <v>103</v>
      </c>
    </row>
    <row r="1315" spans="1:77" hidden="1" x14ac:dyDescent="0.25">
      <c r="A1315" t="str">
        <f t="shared" si="40"/>
        <v>201521 Műszaki, informatikai és természettudományi foglalkozásokI2 Általános Iskola 8 osztály</v>
      </c>
      <c r="B1315" t="str">
        <f t="shared" si="41"/>
        <v>201521 Műszaki, informatikai és természettudományi foglalkozásokI2 Általános Iskola 8 osztály</v>
      </c>
      <c r="C1315">
        <v>1302</v>
      </c>
      <c r="D1315" t="s">
        <v>168</v>
      </c>
      <c r="E1315" t="s">
        <v>169</v>
      </c>
      <c r="F1315" s="4" t="s">
        <v>173</v>
      </c>
      <c r="G1315">
        <v>0</v>
      </c>
      <c r="H1315" t="s">
        <v>158</v>
      </c>
      <c r="I1315">
        <v>619</v>
      </c>
      <c r="J1315">
        <v>8</v>
      </c>
      <c r="K1315" t="s">
        <v>75</v>
      </c>
      <c r="L1315" t="s">
        <v>115</v>
      </c>
      <c r="M1315">
        <v>0</v>
      </c>
      <c r="N1315">
        <v>0</v>
      </c>
      <c r="O1315">
        <v>0</v>
      </c>
      <c r="P1315">
        <v>0</v>
      </c>
      <c r="Q1315">
        <v>0</v>
      </c>
      <c r="R1315">
        <v>0</v>
      </c>
      <c r="S1315">
        <v>0</v>
      </c>
      <c r="T1315">
        <v>0</v>
      </c>
      <c r="U1315">
        <v>0</v>
      </c>
      <c r="V1315">
        <v>0</v>
      </c>
      <c r="W1315">
        <v>0</v>
      </c>
      <c r="X1315">
        <v>0</v>
      </c>
      <c r="Y1315">
        <v>0</v>
      </c>
      <c r="Z1315">
        <v>0</v>
      </c>
      <c r="AA1315">
        <v>0</v>
      </c>
      <c r="AB1315">
        <v>0</v>
      </c>
      <c r="AC1315">
        <v>0</v>
      </c>
      <c r="AD1315">
        <v>0</v>
      </c>
      <c r="AE1315">
        <v>0</v>
      </c>
      <c r="AF1315">
        <v>0</v>
      </c>
      <c r="AG1315">
        <v>0</v>
      </c>
      <c r="AH1315">
        <v>0</v>
      </c>
      <c r="AI1315">
        <v>0</v>
      </c>
      <c r="AJ1315">
        <v>0</v>
      </c>
      <c r="AK1315">
        <v>0</v>
      </c>
      <c r="AL1315">
        <v>0</v>
      </c>
      <c r="AM1315">
        <v>0</v>
      </c>
      <c r="AN1315">
        <v>0</v>
      </c>
      <c r="AO1315">
        <v>0</v>
      </c>
      <c r="AP1315">
        <v>0</v>
      </c>
      <c r="AQ1315">
        <v>0</v>
      </c>
      <c r="AR1315">
        <v>0</v>
      </c>
      <c r="AS1315">
        <v>0</v>
      </c>
      <c r="AT1315">
        <v>0</v>
      </c>
      <c r="AU1315">
        <v>0</v>
      </c>
      <c r="AV1315">
        <v>0</v>
      </c>
      <c r="AW1315">
        <v>0</v>
      </c>
      <c r="AX1315">
        <v>0</v>
      </c>
      <c r="AY1315">
        <v>0</v>
      </c>
      <c r="AZ1315">
        <v>0</v>
      </c>
      <c r="BA1315">
        <v>0</v>
      </c>
      <c r="BB1315">
        <v>0</v>
      </c>
      <c r="BC1315">
        <v>0</v>
      </c>
      <c r="BD1315">
        <v>0</v>
      </c>
      <c r="BE1315">
        <v>0</v>
      </c>
      <c r="BF1315">
        <v>0</v>
      </c>
      <c r="BG1315">
        <v>0</v>
      </c>
      <c r="BH1315">
        <v>0</v>
      </c>
      <c r="BI1315">
        <v>0</v>
      </c>
      <c r="BJ1315">
        <v>0</v>
      </c>
      <c r="BK1315">
        <v>0</v>
      </c>
      <c r="BL1315">
        <v>0</v>
      </c>
      <c r="BM1315">
        <v>0</v>
      </c>
      <c r="BN1315">
        <v>0</v>
      </c>
      <c r="BO1315">
        <v>108</v>
      </c>
      <c r="BP1315">
        <v>0.5</v>
      </c>
      <c r="BQ1315">
        <v>1</v>
      </c>
      <c r="BR1315">
        <v>0.5</v>
      </c>
      <c r="BS1315">
        <v>0</v>
      </c>
      <c r="BT1315">
        <v>0</v>
      </c>
      <c r="BU1315">
        <v>0</v>
      </c>
      <c r="BV1315">
        <v>0</v>
      </c>
      <c r="BW1315">
        <v>0</v>
      </c>
      <c r="BX1315">
        <v>0</v>
      </c>
      <c r="BY1315">
        <v>110</v>
      </c>
    </row>
    <row r="1316" spans="1:77" hidden="1" x14ac:dyDescent="0.25">
      <c r="A1316" t="str">
        <f t="shared" si="40"/>
        <v>201522 Egészségügyi foglalkozások (felsőfokú képzettséghez kapcsolódó)I2 Általános Iskola 8 osztály</v>
      </c>
      <c r="B1316" t="str">
        <f t="shared" si="41"/>
        <v>201522 Egészségügyi foglalkozások (felsőfokú képzettséghez kapcsolódó)I2 Általános Iskola 8 osztály</v>
      </c>
      <c r="C1316">
        <v>1303</v>
      </c>
      <c r="D1316" t="s">
        <v>168</v>
      </c>
      <c r="E1316" t="s">
        <v>169</v>
      </c>
      <c r="F1316" s="4" t="s">
        <v>173</v>
      </c>
      <c r="G1316">
        <v>0</v>
      </c>
      <c r="H1316" t="s">
        <v>158</v>
      </c>
      <c r="I1316">
        <v>620</v>
      </c>
      <c r="J1316">
        <v>9</v>
      </c>
      <c r="K1316" t="s">
        <v>76</v>
      </c>
      <c r="L1316" t="s">
        <v>116</v>
      </c>
      <c r="M1316">
        <v>0</v>
      </c>
      <c r="N1316">
        <v>0</v>
      </c>
      <c r="O1316">
        <v>0</v>
      </c>
      <c r="P1316">
        <v>0</v>
      </c>
      <c r="Q1316">
        <v>0</v>
      </c>
      <c r="R1316">
        <v>0</v>
      </c>
      <c r="S1316">
        <v>0</v>
      </c>
      <c r="T1316">
        <v>0</v>
      </c>
      <c r="U1316">
        <v>0</v>
      </c>
      <c r="V1316">
        <v>0</v>
      </c>
      <c r="W1316">
        <v>0</v>
      </c>
      <c r="X1316">
        <v>0</v>
      </c>
      <c r="Y1316">
        <v>0</v>
      </c>
      <c r="Z1316">
        <v>0</v>
      </c>
      <c r="AA1316">
        <v>0</v>
      </c>
      <c r="AB1316">
        <v>0</v>
      </c>
      <c r="AC1316">
        <v>0</v>
      </c>
      <c r="AD1316">
        <v>0</v>
      </c>
      <c r="AE1316">
        <v>0</v>
      </c>
      <c r="AF1316">
        <v>0</v>
      </c>
      <c r="AG1316">
        <v>0</v>
      </c>
      <c r="AH1316">
        <v>0</v>
      </c>
      <c r="AI1316">
        <v>0</v>
      </c>
      <c r="AJ1316">
        <v>0</v>
      </c>
      <c r="AK1316">
        <v>0</v>
      </c>
      <c r="AL1316">
        <v>0</v>
      </c>
      <c r="AM1316">
        <v>0</v>
      </c>
      <c r="AN1316">
        <v>0</v>
      </c>
      <c r="AO1316">
        <v>0</v>
      </c>
      <c r="AP1316">
        <v>0</v>
      </c>
      <c r="AQ1316">
        <v>0</v>
      </c>
      <c r="AR1316">
        <v>0</v>
      </c>
      <c r="AS1316">
        <v>0</v>
      </c>
      <c r="AT1316">
        <v>0</v>
      </c>
      <c r="AU1316">
        <v>0</v>
      </c>
      <c r="AV1316">
        <v>0</v>
      </c>
      <c r="AW1316">
        <v>0</v>
      </c>
      <c r="AX1316">
        <v>0</v>
      </c>
      <c r="AY1316">
        <v>0</v>
      </c>
      <c r="AZ1316">
        <v>0</v>
      </c>
      <c r="BA1316">
        <v>0</v>
      </c>
      <c r="BB1316">
        <v>0</v>
      </c>
      <c r="BC1316">
        <v>0</v>
      </c>
      <c r="BD1316">
        <v>0</v>
      </c>
      <c r="BE1316">
        <v>0</v>
      </c>
      <c r="BF1316">
        <v>0</v>
      </c>
      <c r="BG1316">
        <v>0</v>
      </c>
      <c r="BH1316">
        <v>0</v>
      </c>
      <c r="BI1316">
        <v>0</v>
      </c>
      <c r="BJ1316">
        <v>0</v>
      </c>
      <c r="BK1316">
        <v>0</v>
      </c>
      <c r="BL1316">
        <v>0</v>
      </c>
      <c r="BM1316">
        <v>0</v>
      </c>
      <c r="BN1316">
        <v>0</v>
      </c>
      <c r="BO1316">
        <v>0</v>
      </c>
      <c r="BP1316">
        <v>0.5</v>
      </c>
      <c r="BQ1316">
        <v>2.5</v>
      </c>
      <c r="BR1316">
        <v>0</v>
      </c>
      <c r="BS1316">
        <v>0</v>
      </c>
      <c r="BT1316">
        <v>0</v>
      </c>
      <c r="BU1316">
        <v>0</v>
      </c>
      <c r="BV1316">
        <v>0</v>
      </c>
      <c r="BW1316">
        <v>0</v>
      </c>
      <c r="BX1316">
        <v>0</v>
      </c>
      <c r="BY1316">
        <v>3</v>
      </c>
    </row>
    <row r="1317" spans="1:77" hidden="1" x14ac:dyDescent="0.25">
      <c r="A1317" t="str">
        <f t="shared" si="40"/>
        <v>201523 Szociális szolgáltatási foglalkozások (felsőfokú képzettséghez kapcsolódó)I2 Általános Iskola 8 osztály</v>
      </c>
      <c r="B1317" t="str">
        <f t="shared" si="41"/>
        <v>201523 Szociális szolgáltatási foglalkozások (felsőfokú képzettséghez kapcsolódó)I2 Általános Iskola 8 osztály</v>
      </c>
      <c r="C1317">
        <v>1304</v>
      </c>
      <c r="D1317" t="s">
        <v>168</v>
      </c>
      <c r="E1317" t="s">
        <v>169</v>
      </c>
      <c r="F1317" s="4" t="s">
        <v>173</v>
      </c>
      <c r="G1317">
        <v>0</v>
      </c>
      <c r="H1317" t="s">
        <v>158</v>
      </c>
      <c r="I1317">
        <v>621</v>
      </c>
      <c r="J1317">
        <v>10</v>
      </c>
      <c r="K1317" t="s">
        <v>77</v>
      </c>
      <c r="L1317" t="s">
        <v>117</v>
      </c>
      <c r="M1317">
        <v>0</v>
      </c>
      <c r="N1317">
        <v>0</v>
      </c>
      <c r="O1317">
        <v>0</v>
      </c>
      <c r="P1317">
        <v>0</v>
      </c>
      <c r="Q1317">
        <v>0</v>
      </c>
      <c r="R1317">
        <v>0</v>
      </c>
      <c r="S1317">
        <v>0</v>
      </c>
      <c r="T1317">
        <v>0</v>
      </c>
      <c r="U1317">
        <v>0</v>
      </c>
      <c r="V1317">
        <v>0</v>
      </c>
      <c r="W1317">
        <v>0</v>
      </c>
      <c r="X1317">
        <v>0</v>
      </c>
      <c r="Y1317">
        <v>0</v>
      </c>
      <c r="Z1317">
        <v>0</v>
      </c>
      <c r="AA1317">
        <v>0</v>
      </c>
      <c r="AB1317">
        <v>0</v>
      </c>
      <c r="AC1317">
        <v>0</v>
      </c>
      <c r="AD1317">
        <v>0</v>
      </c>
      <c r="AE1317">
        <v>0</v>
      </c>
      <c r="AF1317">
        <v>0</v>
      </c>
      <c r="AG1317">
        <v>0</v>
      </c>
      <c r="AH1317">
        <v>0</v>
      </c>
      <c r="AI1317">
        <v>0</v>
      </c>
      <c r="AJ1317">
        <v>0</v>
      </c>
      <c r="AK1317">
        <v>0</v>
      </c>
      <c r="AL1317">
        <v>0</v>
      </c>
      <c r="AM1317">
        <v>0</v>
      </c>
      <c r="AN1317">
        <v>0</v>
      </c>
      <c r="AO1317">
        <v>0</v>
      </c>
      <c r="AP1317">
        <v>0</v>
      </c>
      <c r="AQ1317">
        <v>0</v>
      </c>
      <c r="AR1317">
        <v>0</v>
      </c>
      <c r="AS1317">
        <v>0</v>
      </c>
      <c r="AT1317">
        <v>0</v>
      </c>
      <c r="AU1317">
        <v>0</v>
      </c>
      <c r="AV1317">
        <v>0</v>
      </c>
      <c r="AW1317">
        <v>0</v>
      </c>
      <c r="AX1317">
        <v>0</v>
      </c>
      <c r="AY1317">
        <v>0</v>
      </c>
      <c r="AZ1317">
        <v>0</v>
      </c>
      <c r="BA1317">
        <v>0</v>
      </c>
      <c r="BB1317">
        <v>0</v>
      </c>
      <c r="BC1317">
        <v>0</v>
      </c>
      <c r="BD1317">
        <v>0</v>
      </c>
      <c r="BE1317">
        <v>0</v>
      </c>
      <c r="BF1317">
        <v>0</v>
      </c>
      <c r="BG1317">
        <v>0</v>
      </c>
      <c r="BH1317">
        <v>0</v>
      </c>
      <c r="BI1317">
        <v>0</v>
      </c>
      <c r="BJ1317">
        <v>0</v>
      </c>
      <c r="BK1317">
        <v>0</v>
      </c>
      <c r="BL1317">
        <v>0</v>
      </c>
      <c r="BM1317">
        <v>0</v>
      </c>
      <c r="BN1317">
        <v>0</v>
      </c>
      <c r="BO1317">
        <v>2.5</v>
      </c>
      <c r="BP1317">
        <v>0</v>
      </c>
      <c r="BQ1317">
        <v>0</v>
      </c>
      <c r="BR1317">
        <v>0</v>
      </c>
      <c r="BS1317">
        <v>0</v>
      </c>
      <c r="BT1317">
        <v>0</v>
      </c>
      <c r="BU1317">
        <v>0</v>
      </c>
      <c r="BV1317">
        <v>0</v>
      </c>
      <c r="BW1317">
        <v>0</v>
      </c>
      <c r="BX1317">
        <v>0</v>
      </c>
      <c r="BY1317">
        <v>2.5</v>
      </c>
    </row>
    <row r="1318" spans="1:77" hidden="1" x14ac:dyDescent="0.25">
      <c r="A1318" t="str">
        <f t="shared" si="40"/>
        <v>201524 Oktatók, pedagógusokI2 Általános Iskola 8 osztály</v>
      </c>
      <c r="B1318" t="str">
        <f t="shared" si="41"/>
        <v>201524 Oktatók, pedagógusokI2 Általános Iskola 8 osztály</v>
      </c>
      <c r="C1318">
        <v>1305</v>
      </c>
      <c r="D1318" t="s">
        <v>168</v>
      </c>
      <c r="E1318" t="s">
        <v>169</v>
      </c>
      <c r="F1318" s="4" t="s">
        <v>173</v>
      </c>
      <c r="G1318">
        <v>0</v>
      </c>
      <c r="H1318" t="s">
        <v>158</v>
      </c>
      <c r="I1318">
        <v>622</v>
      </c>
      <c r="J1318">
        <v>11</v>
      </c>
      <c r="K1318" t="s">
        <v>78</v>
      </c>
      <c r="L1318" t="s">
        <v>118</v>
      </c>
      <c r="M1318">
        <v>0</v>
      </c>
      <c r="N1318">
        <v>0</v>
      </c>
      <c r="O1318">
        <v>0</v>
      </c>
      <c r="P1318">
        <v>0</v>
      </c>
      <c r="Q1318">
        <v>0</v>
      </c>
      <c r="R1318">
        <v>0</v>
      </c>
      <c r="S1318">
        <v>0</v>
      </c>
      <c r="T1318">
        <v>0</v>
      </c>
      <c r="U1318">
        <v>0</v>
      </c>
      <c r="V1318">
        <v>0</v>
      </c>
      <c r="W1318">
        <v>0</v>
      </c>
      <c r="X1318">
        <v>0</v>
      </c>
      <c r="Y1318">
        <v>0</v>
      </c>
      <c r="Z1318">
        <v>0</v>
      </c>
      <c r="AA1318">
        <v>0</v>
      </c>
      <c r="AB1318">
        <v>0</v>
      </c>
      <c r="AC1318">
        <v>0</v>
      </c>
      <c r="AD1318">
        <v>0</v>
      </c>
      <c r="AE1318">
        <v>0</v>
      </c>
      <c r="AF1318">
        <v>0</v>
      </c>
      <c r="AG1318">
        <v>0</v>
      </c>
      <c r="AH1318">
        <v>0</v>
      </c>
      <c r="AI1318">
        <v>0</v>
      </c>
      <c r="AJ1318">
        <v>0</v>
      </c>
      <c r="AK1318">
        <v>0</v>
      </c>
      <c r="AL1318">
        <v>0</v>
      </c>
      <c r="AM1318">
        <v>0</v>
      </c>
      <c r="AN1318">
        <v>0</v>
      </c>
      <c r="AO1318">
        <v>0</v>
      </c>
      <c r="AP1318">
        <v>0</v>
      </c>
      <c r="AQ1318">
        <v>0</v>
      </c>
      <c r="AR1318">
        <v>0</v>
      </c>
      <c r="AS1318">
        <v>0</v>
      </c>
      <c r="AT1318">
        <v>0</v>
      </c>
      <c r="AU1318">
        <v>0</v>
      </c>
      <c r="AV1318">
        <v>0</v>
      </c>
      <c r="AW1318">
        <v>0</v>
      </c>
      <c r="AX1318">
        <v>0</v>
      </c>
      <c r="AY1318">
        <v>0</v>
      </c>
      <c r="AZ1318">
        <v>0</v>
      </c>
      <c r="BA1318">
        <v>0</v>
      </c>
      <c r="BB1318">
        <v>0</v>
      </c>
      <c r="BC1318">
        <v>0</v>
      </c>
      <c r="BD1318">
        <v>0</v>
      </c>
      <c r="BE1318">
        <v>0</v>
      </c>
      <c r="BF1318">
        <v>0</v>
      </c>
      <c r="BG1318">
        <v>0</v>
      </c>
      <c r="BH1318">
        <v>0</v>
      </c>
      <c r="BI1318">
        <v>0</v>
      </c>
      <c r="BJ1318">
        <v>0</v>
      </c>
      <c r="BK1318">
        <v>0</v>
      </c>
      <c r="BL1318">
        <v>0</v>
      </c>
      <c r="BM1318">
        <v>0</v>
      </c>
      <c r="BN1318">
        <v>0</v>
      </c>
      <c r="BO1318">
        <v>0</v>
      </c>
      <c r="BP1318">
        <v>2</v>
      </c>
      <c r="BQ1318">
        <v>0</v>
      </c>
      <c r="BR1318">
        <v>2</v>
      </c>
      <c r="BS1318">
        <v>0</v>
      </c>
      <c r="BT1318">
        <v>0</v>
      </c>
      <c r="BU1318">
        <v>0</v>
      </c>
      <c r="BV1318">
        <v>0</v>
      </c>
      <c r="BW1318">
        <v>0</v>
      </c>
      <c r="BX1318">
        <v>0</v>
      </c>
      <c r="BY1318">
        <v>4</v>
      </c>
    </row>
    <row r="1319" spans="1:77" hidden="1" x14ac:dyDescent="0.25">
      <c r="A1319" t="str">
        <f t="shared" si="40"/>
        <v>201525 Gazdálkodási jellegű foglalkozásokI2 Általános Iskola 8 osztály</v>
      </c>
      <c r="B1319" t="str">
        <f t="shared" si="41"/>
        <v>201525 Gazdálkodási jellegű foglalkozásokI2 Általános Iskola 8 osztály</v>
      </c>
      <c r="C1319">
        <v>1306</v>
      </c>
      <c r="D1319" t="s">
        <v>168</v>
      </c>
      <c r="E1319" t="s">
        <v>169</v>
      </c>
      <c r="F1319" s="4" t="s">
        <v>173</v>
      </c>
      <c r="G1319">
        <v>0</v>
      </c>
      <c r="H1319" t="s">
        <v>158</v>
      </c>
      <c r="I1319">
        <v>623</v>
      </c>
      <c r="J1319">
        <v>12</v>
      </c>
      <c r="K1319" t="s">
        <v>79</v>
      </c>
      <c r="L1319" t="s">
        <v>119</v>
      </c>
      <c r="M1319">
        <v>0</v>
      </c>
      <c r="N1319">
        <v>0</v>
      </c>
      <c r="O1319">
        <v>0</v>
      </c>
      <c r="P1319">
        <v>0</v>
      </c>
      <c r="Q1319">
        <v>0</v>
      </c>
      <c r="R1319">
        <v>0</v>
      </c>
      <c r="S1319">
        <v>0</v>
      </c>
      <c r="T1319">
        <v>0</v>
      </c>
      <c r="U1319">
        <v>0</v>
      </c>
      <c r="V1319">
        <v>0</v>
      </c>
      <c r="W1319">
        <v>0</v>
      </c>
      <c r="X1319">
        <v>0</v>
      </c>
      <c r="Y1319">
        <v>0</v>
      </c>
      <c r="Z1319">
        <v>0</v>
      </c>
      <c r="AA1319">
        <v>0</v>
      </c>
      <c r="AB1319">
        <v>0</v>
      </c>
      <c r="AC1319">
        <v>0</v>
      </c>
      <c r="AD1319">
        <v>0</v>
      </c>
      <c r="AE1319">
        <v>0</v>
      </c>
      <c r="AF1319">
        <v>0</v>
      </c>
      <c r="AG1319">
        <v>0</v>
      </c>
      <c r="AH1319">
        <v>0</v>
      </c>
      <c r="AI1319">
        <v>0</v>
      </c>
      <c r="AJ1319">
        <v>0</v>
      </c>
      <c r="AK1319">
        <v>0</v>
      </c>
      <c r="AL1319">
        <v>0</v>
      </c>
      <c r="AM1319">
        <v>0</v>
      </c>
      <c r="AN1319">
        <v>0</v>
      </c>
      <c r="AO1319">
        <v>0</v>
      </c>
      <c r="AP1319">
        <v>0</v>
      </c>
      <c r="AQ1319">
        <v>0</v>
      </c>
      <c r="AR1319">
        <v>0</v>
      </c>
      <c r="AS1319">
        <v>0</v>
      </c>
      <c r="AT1319">
        <v>0</v>
      </c>
      <c r="AU1319">
        <v>0</v>
      </c>
      <c r="AV1319">
        <v>0</v>
      </c>
      <c r="AW1319">
        <v>0</v>
      </c>
      <c r="AX1319">
        <v>0</v>
      </c>
      <c r="AY1319">
        <v>0</v>
      </c>
      <c r="AZ1319">
        <v>0</v>
      </c>
      <c r="BA1319">
        <v>0</v>
      </c>
      <c r="BB1319">
        <v>0</v>
      </c>
      <c r="BC1319">
        <v>0</v>
      </c>
      <c r="BD1319">
        <v>0</v>
      </c>
      <c r="BE1319">
        <v>0</v>
      </c>
      <c r="BF1319">
        <v>0</v>
      </c>
      <c r="BG1319">
        <v>0</v>
      </c>
      <c r="BH1319">
        <v>0</v>
      </c>
      <c r="BI1319">
        <v>0</v>
      </c>
      <c r="BJ1319">
        <v>0</v>
      </c>
      <c r="BK1319">
        <v>0</v>
      </c>
      <c r="BL1319">
        <v>0</v>
      </c>
      <c r="BM1319">
        <v>0</v>
      </c>
      <c r="BN1319">
        <v>0</v>
      </c>
      <c r="BO1319">
        <v>3.5</v>
      </c>
      <c r="BP1319">
        <v>0</v>
      </c>
      <c r="BQ1319">
        <v>0</v>
      </c>
      <c r="BR1319">
        <v>0</v>
      </c>
      <c r="BS1319">
        <v>0</v>
      </c>
      <c r="BT1319">
        <v>0</v>
      </c>
      <c r="BU1319">
        <v>0</v>
      </c>
      <c r="BV1319">
        <v>0</v>
      </c>
      <c r="BW1319">
        <v>0</v>
      </c>
      <c r="BX1319">
        <v>0</v>
      </c>
      <c r="BY1319">
        <v>3.5</v>
      </c>
    </row>
    <row r="1320" spans="1:77" hidden="1" x14ac:dyDescent="0.25">
      <c r="A1320" t="str">
        <f t="shared" si="40"/>
        <v>201526 Jogi és társadalomtudományi foglalkozásokI2 Általános Iskola 8 osztály</v>
      </c>
      <c r="B1320" t="str">
        <f t="shared" si="41"/>
        <v>201526 Jogi és társadalomtudományi foglalkozásokI2 Általános Iskola 8 osztály</v>
      </c>
      <c r="C1320">
        <v>1307</v>
      </c>
      <c r="D1320" t="s">
        <v>168</v>
      </c>
      <c r="E1320" t="s">
        <v>169</v>
      </c>
      <c r="F1320" s="4" t="s">
        <v>173</v>
      </c>
      <c r="G1320">
        <v>0</v>
      </c>
      <c r="H1320" t="s">
        <v>158</v>
      </c>
      <c r="I1320">
        <v>624</v>
      </c>
      <c r="J1320">
        <v>13</v>
      </c>
      <c r="K1320" t="s">
        <v>80</v>
      </c>
      <c r="L1320" t="s">
        <v>120</v>
      </c>
      <c r="M1320">
        <v>0</v>
      </c>
      <c r="N1320">
        <v>0</v>
      </c>
      <c r="O1320">
        <v>0</v>
      </c>
      <c r="P1320">
        <v>0</v>
      </c>
      <c r="Q1320">
        <v>0</v>
      </c>
      <c r="R1320">
        <v>0</v>
      </c>
      <c r="S1320">
        <v>0</v>
      </c>
      <c r="T1320">
        <v>0</v>
      </c>
      <c r="U1320">
        <v>0</v>
      </c>
      <c r="V1320">
        <v>0</v>
      </c>
      <c r="W1320">
        <v>0</v>
      </c>
      <c r="X1320">
        <v>0</v>
      </c>
      <c r="Y1320">
        <v>0</v>
      </c>
      <c r="Z1320">
        <v>0</v>
      </c>
      <c r="AA1320">
        <v>0</v>
      </c>
      <c r="AB1320">
        <v>0</v>
      </c>
      <c r="AC1320">
        <v>0</v>
      </c>
      <c r="AD1320">
        <v>0</v>
      </c>
      <c r="AE1320">
        <v>0</v>
      </c>
      <c r="AF1320">
        <v>0</v>
      </c>
      <c r="AG1320">
        <v>0</v>
      </c>
      <c r="AH1320">
        <v>0</v>
      </c>
      <c r="AI1320">
        <v>0</v>
      </c>
      <c r="AJ1320">
        <v>0</v>
      </c>
      <c r="AK1320">
        <v>0</v>
      </c>
      <c r="AL1320">
        <v>0</v>
      </c>
      <c r="AM1320">
        <v>0</v>
      </c>
      <c r="AN1320">
        <v>0</v>
      </c>
      <c r="AO1320">
        <v>0</v>
      </c>
      <c r="AP1320">
        <v>0</v>
      </c>
      <c r="AQ1320">
        <v>0</v>
      </c>
      <c r="AR1320">
        <v>0</v>
      </c>
      <c r="AS1320">
        <v>0</v>
      </c>
      <c r="AT1320">
        <v>0</v>
      </c>
      <c r="AU1320">
        <v>0</v>
      </c>
      <c r="AV1320">
        <v>0</v>
      </c>
      <c r="AW1320">
        <v>0</v>
      </c>
      <c r="AX1320">
        <v>0</v>
      </c>
      <c r="AY1320">
        <v>0</v>
      </c>
      <c r="AZ1320">
        <v>0</v>
      </c>
      <c r="BA1320">
        <v>0</v>
      </c>
      <c r="BB1320">
        <v>0</v>
      </c>
      <c r="BC1320">
        <v>0</v>
      </c>
      <c r="BD1320">
        <v>0</v>
      </c>
      <c r="BE1320">
        <v>0</v>
      </c>
      <c r="BF1320">
        <v>0</v>
      </c>
      <c r="BG1320">
        <v>0</v>
      </c>
      <c r="BH1320">
        <v>0</v>
      </c>
      <c r="BI1320">
        <v>0</v>
      </c>
      <c r="BJ1320">
        <v>0</v>
      </c>
      <c r="BK1320">
        <v>0</v>
      </c>
      <c r="BL1320">
        <v>0</v>
      </c>
      <c r="BM1320">
        <v>0</v>
      </c>
      <c r="BN1320">
        <v>0</v>
      </c>
      <c r="BO1320">
        <v>0.5</v>
      </c>
      <c r="BP1320">
        <v>0</v>
      </c>
      <c r="BQ1320">
        <v>0</v>
      </c>
      <c r="BR1320">
        <v>0</v>
      </c>
      <c r="BS1320">
        <v>0</v>
      </c>
      <c r="BT1320">
        <v>0</v>
      </c>
      <c r="BU1320">
        <v>0</v>
      </c>
      <c r="BV1320">
        <v>0</v>
      </c>
      <c r="BW1320">
        <v>0</v>
      </c>
      <c r="BX1320">
        <v>0</v>
      </c>
      <c r="BY1320">
        <v>0.5</v>
      </c>
    </row>
    <row r="1321" spans="1:77" hidden="1" x14ac:dyDescent="0.25">
      <c r="A1321" t="str">
        <f t="shared" si="40"/>
        <v>201527 Kulturális, sport-, művészeti és vallási foglalkozások (felsőfokú képzettséghez kapcsolódó)I2 Általános Iskola 8 osztály</v>
      </c>
      <c r="B1321" t="str">
        <f t="shared" si="41"/>
        <v>201527 Kulturális, sport-, művészeti és vallási foglalkozások (felsőfokú képzettséghez kapcsolódó)I2 Általános Iskola 8 osztály</v>
      </c>
      <c r="C1321">
        <v>1308</v>
      </c>
      <c r="D1321" t="s">
        <v>168</v>
      </c>
      <c r="E1321" t="s">
        <v>169</v>
      </c>
      <c r="F1321" s="4" t="s">
        <v>173</v>
      </c>
      <c r="G1321">
        <v>0</v>
      </c>
      <c r="H1321" t="s">
        <v>158</v>
      </c>
      <c r="I1321">
        <v>625</v>
      </c>
      <c r="J1321">
        <v>14</v>
      </c>
      <c r="K1321" t="s">
        <v>121</v>
      </c>
      <c r="L1321" t="s">
        <v>122</v>
      </c>
      <c r="M1321">
        <v>0</v>
      </c>
      <c r="N1321">
        <v>0</v>
      </c>
      <c r="O1321">
        <v>0</v>
      </c>
      <c r="P1321">
        <v>0</v>
      </c>
      <c r="Q1321">
        <v>0</v>
      </c>
      <c r="R1321">
        <v>0</v>
      </c>
      <c r="S1321">
        <v>0</v>
      </c>
      <c r="T1321">
        <v>0</v>
      </c>
      <c r="U1321">
        <v>0</v>
      </c>
      <c r="V1321">
        <v>0</v>
      </c>
      <c r="W1321">
        <v>0</v>
      </c>
      <c r="X1321">
        <v>0</v>
      </c>
      <c r="Y1321">
        <v>0</v>
      </c>
      <c r="Z1321">
        <v>0</v>
      </c>
      <c r="AA1321">
        <v>0</v>
      </c>
      <c r="AB1321">
        <v>0</v>
      </c>
      <c r="AC1321">
        <v>0</v>
      </c>
      <c r="AD1321">
        <v>0</v>
      </c>
      <c r="AE1321">
        <v>0</v>
      </c>
      <c r="AF1321">
        <v>0</v>
      </c>
      <c r="AG1321">
        <v>0</v>
      </c>
      <c r="AH1321">
        <v>0</v>
      </c>
      <c r="AI1321">
        <v>0</v>
      </c>
      <c r="AJ1321">
        <v>0</v>
      </c>
      <c r="AK1321">
        <v>0</v>
      </c>
      <c r="AL1321">
        <v>0</v>
      </c>
      <c r="AM1321">
        <v>0</v>
      </c>
      <c r="AN1321">
        <v>0</v>
      </c>
      <c r="AO1321">
        <v>0</v>
      </c>
      <c r="AP1321">
        <v>0</v>
      </c>
      <c r="AQ1321">
        <v>0</v>
      </c>
      <c r="AR1321">
        <v>0</v>
      </c>
      <c r="AS1321">
        <v>0</v>
      </c>
      <c r="AT1321">
        <v>0</v>
      </c>
      <c r="AU1321">
        <v>0</v>
      </c>
      <c r="AV1321">
        <v>0</v>
      </c>
      <c r="AW1321">
        <v>0</v>
      </c>
      <c r="AX1321">
        <v>0</v>
      </c>
      <c r="AY1321">
        <v>0</v>
      </c>
      <c r="AZ1321">
        <v>0</v>
      </c>
      <c r="BA1321">
        <v>0</v>
      </c>
      <c r="BB1321">
        <v>0</v>
      </c>
      <c r="BC1321">
        <v>0</v>
      </c>
      <c r="BD1321">
        <v>0</v>
      </c>
      <c r="BE1321">
        <v>0</v>
      </c>
      <c r="BF1321">
        <v>0</v>
      </c>
      <c r="BG1321">
        <v>0</v>
      </c>
      <c r="BH1321">
        <v>0</v>
      </c>
      <c r="BI1321">
        <v>0</v>
      </c>
      <c r="BJ1321">
        <v>0</v>
      </c>
      <c r="BK1321">
        <v>0</v>
      </c>
      <c r="BL1321">
        <v>0</v>
      </c>
      <c r="BM1321">
        <v>0</v>
      </c>
      <c r="BN1321">
        <v>0</v>
      </c>
      <c r="BO1321">
        <v>3</v>
      </c>
      <c r="BP1321">
        <v>0</v>
      </c>
      <c r="BQ1321">
        <v>0</v>
      </c>
      <c r="BR1321">
        <v>0</v>
      </c>
      <c r="BS1321">
        <v>1</v>
      </c>
      <c r="BT1321">
        <v>0</v>
      </c>
      <c r="BU1321">
        <v>0</v>
      </c>
      <c r="BV1321">
        <v>0</v>
      </c>
      <c r="BW1321">
        <v>0</v>
      </c>
      <c r="BX1321">
        <v>0</v>
      </c>
      <c r="BY1321">
        <v>4</v>
      </c>
    </row>
    <row r="1322" spans="1:77" hidden="1" x14ac:dyDescent="0.25">
      <c r="A1322" t="str">
        <f t="shared" si="40"/>
        <v>201529 Egyéb magasan képzett ügyintézőkI2 Általános Iskola 8 osztály</v>
      </c>
      <c r="B1322" t="str">
        <f t="shared" si="41"/>
        <v>201529 Egyéb magasan képzett ügyintézőkI2 Általános Iskola 8 osztály</v>
      </c>
      <c r="C1322">
        <v>1309</v>
      </c>
      <c r="D1322" t="s">
        <v>168</v>
      </c>
      <c r="E1322" t="s">
        <v>169</v>
      </c>
      <c r="F1322" s="4" t="s">
        <v>173</v>
      </c>
      <c r="G1322">
        <v>0</v>
      </c>
      <c r="H1322" t="s">
        <v>158</v>
      </c>
      <c r="I1322">
        <v>626</v>
      </c>
      <c r="J1322">
        <v>15</v>
      </c>
      <c r="K1322" t="s">
        <v>81</v>
      </c>
      <c r="L1322" t="s">
        <v>123</v>
      </c>
      <c r="M1322">
        <v>0</v>
      </c>
      <c r="N1322">
        <v>0</v>
      </c>
      <c r="O1322">
        <v>0</v>
      </c>
      <c r="P1322">
        <v>0</v>
      </c>
      <c r="Q1322">
        <v>0</v>
      </c>
      <c r="R1322">
        <v>0</v>
      </c>
      <c r="S1322">
        <v>0</v>
      </c>
      <c r="T1322">
        <v>0</v>
      </c>
      <c r="U1322">
        <v>0</v>
      </c>
      <c r="V1322">
        <v>0</v>
      </c>
      <c r="W1322">
        <v>0</v>
      </c>
      <c r="X1322">
        <v>0</v>
      </c>
      <c r="Y1322">
        <v>0</v>
      </c>
      <c r="Z1322">
        <v>0</v>
      </c>
      <c r="AA1322">
        <v>0</v>
      </c>
      <c r="AB1322">
        <v>0</v>
      </c>
      <c r="AC1322">
        <v>0</v>
      </c>
      <c r="AD1322">
        <v>0</v>
      </c>
      <c r="AE1322">
        <v>0</v>
      </c>
      <c r="AF1322">
        <v>0</v>
      </c>
      <c r="AG1322">
        <v>0</v>
      </c>
      <c r="AH1322">
        <v>0</v>
      </c>
      <c r="AI1322">
        <v>0</v>
      </c>
      <c r="AJ1322">
        <v>0</v>
      </c>
      <c r="AK1322">
        <v>0</v>
      </c>
      <c r="AL1322">
        <v>0</v>
      </c>
      <c r="AM1322">
        <v>0</v>
      </c>
      <c r="AN1322">
        <v>0</v>
      </c>
      <c r="AO1322">
        <v>0</v>
      </c>
      <c r="AP1322">
        <v>0</v>
      </c>
      <c r="AQ1322">
        <v>0</v>
      </c>
      <c r="AR1322">
        <v>0</v>
      </c>
      <c r="AS1322">
        <v>0</v>
      </c>
      <c r="AT1322">
        <v>0</v>
      </c>
      <c r="AU1322">
        <v>0</v>
      </c>
      <c r="AV1322">
        <v>0</v>
      </c>
      <c r="AW1322">
        <v>0</v>
      </c>
      <c r="AX1322">
        <v>0</v>
      </c>
      <c r="AY1322">
        <v>0</v>
      </c>
      <c r="AZ1322">
        <v>0</v>
      </c>
      <c r="BA1322">
        <v>0</v>
      </c>
      <c r="BB1322">
        <v>0</v>
      </c>
      <c r="BC1322">
        <v>0</v>
      </c>
      <c r="BD1322">
        <v>0</v>
      </c>
      <c r="BE1322">
        <v>0</v>
      </c>
      <c r="BF1322">
        <v>0</v>
      </c>
      <c r="BG1322">
        <v>0</v>
      </c>
      <c r="BH1322">
        <v>0</v>
      </c>
      <c r="BI1322">
        <v>0</v>
      </c>
      <c r="BJ1322">
        <v>0</v>
      </c>
      <c r="BK1322">
        <v>0</v>
      </c>
      <c r="BL1322">
        <v>0</v>
      </c>
      <c r="BM1322">
        <v>0</v>
      </c>
      <c r="BN1322">
        <v>0</v>
      </c>
      <c r="BO1322">
        <v>1</v>
      </c>
      <c r="BP1322">
        <v>0</v>
      </c>
      <c r="BQ1322">
        <v>0</v>
      </c>
      <c r="BR1322">
        <v>0</v>
      </c>
      <c r="BS1322">
        <v>0</v>
      </c>
      <c r="BT1322">
        <v>0</v>
      </c>
      <c r="BU1322">
        <v>0</v>
      </c>
      <c r="BV1322">
        <v>0</v>
      </c>
      <c r="BW1322">
        <v>0</v>
      </c>
      <c r="BX1322">
        <v>0</v>
      </c>
      <c r="BY1322">
        <v>1</v>
      </c>
    </row>
    <row r="1323" spans="1:77" hidden="1" x14ac:dyDescent="0.25">
      <c r="A1323" t="str">
        <f t="shared" si="40"/>
        <v>201531 Technikusok és hasonló műszaki foglalkozásokI2 Általános Iskola 8 osztály</v>
      </c>
      <c r="B1323" t="str">
        <f t="shared" si="41"/>
        <v>201531 Technikusok és hasonló műszaki foglalkozásokI2 Általános Iskola 8 osztály</v>
      </c>
      <c r="C1323">
        <v>1310</v>
      </c>
      <c r="D1323" t="s">
        <v>168</v>
      </c>
      <c r="E1323" t="s">
        <v>169</v>
      </c>
      <c r="F1323" s="4" t="s">
        <v>173</v>
      </c>
      <c r="G1323">
        <v>0</v>
      </c>
      <c r="H1323" t="s">
        <v>158</v>
      </c>
      <c r="I1323">
        <v>627</v>
      </c>
      <c r="J1323">
        <v>16</v>
      </c>
      <c r="K1323" t="s">
        <v>82</v>
      </c>
      <c r="L1323" t="s">
        <v>83</v>
      </c>
      <c r="M1323">
        <v>0.5</v>
      </c>
      <c r="N1323">
        <v>0</v>
      </c>
      <c r="O1323">
        <v>0</v>
      </c>
      <c r="P1323">
        <v>0</v>
      </c>
      <c r="Q1323">
        <v>0</v>
      </c>
      <c r="R1323">
        <v>0</v>
      </c>
      <c r="S1323">
        <v>0</v>
      </c>
      <c r="T1323">
        <v>0</v>
      </c>
      <c r="U1323">
        <v>0</v>
      </c>
      <c r="V1323">
        <v>0</v>
      </c>
      <c r="W1323">
        <v>0</v>
      </c>
      <c r="X1323">
        <v>0</v>
      </c>
      <c r="Y1323">
        <v>0</v>
      </c>
      <c r="Z1323">
        <v>0</v>
      </c>
      <c r="AA1323">
        <v>0</v>
      </c>
      <c r="AB1323">
        <v>0</v>
      </c>
      <c r="AC1323">
        <v>0</v>
      </c>
      <c r="AD1323">
        <v>0</v>
      </c>
      <c r="AE1323">
        <v>0</v>
      </c>
      <c r="AF1323">
        <v>0</v>
      </c>
      <c r="AG1323">
        <v>0</v>
      </c>
      <c r="AH1323">
        <v>0</v>
      </c>
      <c r="AI1323">
        <v>0</v>
      </c>
      <c r="AJ1323">
        <v>0</v>
      </c>
      <c r="AK1323">
        <v>0</v>
      </c>
      <c r="AL1323">
        <v>0</v>
      </c>
      <c r="AM1323">
        <v>0</v>
      </c>
      <c r="AN1323">
        <v>0</v>
      </c>
      <c r="AO1323">
        <v>0</v>
      </c>
      <c r="AP1323">
        <v>0</v>
      </c>
      <c r="AQ1323">
        <v>0</v>
      </c>
      <c r="AR1323">
        <v>0</v>
      </c>
      <c r="AS1323">
        <v>0</v>
      </c>
      <c r="AT1323">
        <v>0</v>
      </c>
      <c r="AU1323">
        <v>0</v>
      </c>
      <c r="AV1323">
        <v>0</v>
      </c>
      <c r="AW1323">
        <v>0</v>
      </c>
      <c r="AX1323">
        <v>0</v>
      </c>
      <c r="AY1323">
        <v>0</v>
      </c>
      <c r="AZ1323">
        <v>0</v>
      </c>
      <c r="BA1323">
        <v>0</v>
      </c>
      <c r="BB1323">
        <v>0</v>
      </c>
      <c r="BC1323">
        <v>0</v>
      </c>
      <c r="BD1323">
        <v>0</v>
      </c>
      <c r="BE1323">
        <v>0</v>
      </c>
      <c r="BF1323">
        <v>0</v>
      </c>
      <c r="BG1323">
        <v>0</v>
      </c>
      <c r="BH1323">
        <v>3</v>
      </c>
      <c r="BI1323">
        <v>0</v>
      </c>
      <c r="BJ1323">
        <v>0</v>
      </c>
      <c r="BK1323">
        <v>0</v>
      </c>
      <c r="BL1323">
        <v>0</v>
      </c>
      <c r="BM1323">
        <v>0</v>
      </c>
      <c r="BN1323">
        <v>0</v>
      </c>
      <c r="BO1323">
        <v>805</v>
      </c>
      <c r="BP1323">
        <v>26.5</v>
      </c>
      <c r="BQ1323">
        <v>9.5</v>
      </c>
      <c r="BR1323">
        <v>15.5</v>
      </c>
      <c r="BS1323">
        <v>5</v>
      </c>
      <c r="BT1323">
        <v>3.5</v>
      </c>
      <c r="BU1323">
        <v>0</v>
      </c>
      <c r="BV1323">
        <v>0</v>
      </c>
      <c r="BW1323">
        <v>0</v>
      </c>
      <c r="BX1323">
        <v>0</v>
      </c>
      <c r="BY1323">
        <v>868.5</v>
      </c>
    </row>
    <row r="1324" spans="1:77" hidden="1" x14ac:dyDescent="0.25">
      <c r="A1324" t="str">
        <f t="shared" si="40"/>
        <v>201532 Szakmai irányítók, felügyelőkI2 Általános Iskola 8 osztály</v>
      </c>
      <c r="B1324" t="str">
        <f t="shared" si="41"/>
        <v>201532 Szakmai irányítók, felügyelőkI2 Általános Iskola 8 osztály</v>
      </c>
      <c r="C1324">
        <v>1311</v>
      </c>
      <c r="D1324" t="s">
        <v>168</v>
      </c>
      <c r="E1324" t="s">
        <v>169</v>
      </c>
      <c r="F1324" s="4" t="s">
        <v>173</v>
      </c>
      <c r="G1324">
        <v>0</v>
      </c>
      <c r="H1324" t="s">
        <v>158</v>
      </c>
      <c r="I1324">
        <v>628</v>
      </c>
      <c r="J1324">
        <v>17</v>
      </c>
      <c r="K1324" t="s">
        <v>84</v>
      </c>
      <c r="L1324" t="s">
        <v>124</v>
      </c>
      <c r="M1324">
        <v>0</v>
      </c>
      <c r="N1324">
        <v>0</v>
      </c>
      <c r="O1324">
        <v>0</v>
      </c>
      <c r="P1324">
        <v>0</v>
      </c>
      <c r="Q1324">
        <v>0</v>
      </c>
      <c r="R1324">
        <v>0</v>
      </c>
      <c r="S1324">
        <v>0</v>
      </c>
      <c r="T1324">
        <v>0</v>
      </c>
      <c r="U1324">
        <v>0</v>
      </c>
      <c r="V1324">
        <v>0</v>
      </c>
      <c r="W1324">
        <v>0</v>
      </c>
      <c r="X1324">
        <v>0</v>
      </c>
      <c r="Y1324">
        <v>0</v>
      </c>
      <c r="Z1324">
        <v>0</v>
      </c>
      <c r="AA1324">
        <v>0</v>
      </c>
      <c r="AB1324">
        <v>0</v>
      </c>
      <c r="AC1324">
        <v>0</v>
      </c>
      <c r="AD1324">
        <v>0</v>
      </c>
      <c r="AE1324">
        <v>0</v>
      </c>
      <c r="AF1324">
        <v>0</v>
      </c>
      <c r="AG1324">
        <v>0</v>
      </c>
      <c r="AH1324">
        <v>0</v>
      </c>
      <c r="AI1324">
        <v>0</v>
      </c>
      <c r="AJ1324">
        <v>0</v>
      </c>
      <c r="AK1324">
        <v>0</v>
      </c>
      <c r="AL1324">
        <v>0</v>
      </c>
      <c r="AM1324">
        <v>0</v>
      </c>
      <c r="AN1324">
        <v>0</v>
      </c>
      <c r="AO1324">
        <v>0</v>
      </c>
      <c r="AP1324">
        <v>0</v>
      </c>
      <c r="AQ1324">
        <v>0</v>
      </c>
      <c r="AR1324">
        <v>0</v>
      </c>
      <c r="AS1324">
        <v>0</v>
      </c>
      <c r="AT1324">
        <v>0</v>
      </c>
      <c r="AU1324">
        <v>0</v>
      </c>
      <c r="AV1324">
        <v>0</v>
      </c>
      <c r="AW1324">
        <v>0</v>
      </c>
      <c r="AX1324">
        <v>0</v>
      </c>
      <c r="AY1324">
        <v>0</v>
      </c>
      <c r="AZ1324">
        <v>0</v>
      </c>
      <c r="BA1324">
        <v>0</v>
      </c>
      <c r="BB1324">
        <v>0</v>
      </c>
      <c r="BC1324">
        <v>0</v>
      </c>
      <c r="BD1324">
        <v>0</v>
      </c>
      <c r="BE1324">
        <v>0</v>
      </c>
      <c r="BF1324">
        <v>0</v>
      </c>
      <c r="BG1324">
        <v>0</v>
      </c>
      <c r="BH1324">
        <v>0</v>
      </c>
      <c r="BI1324">
        <v>0</v>
      </c>
      <c r="BJ1324">
        <v>0</v>
      </c>
      <c r="BK1324">
        <v>0</v>
      </c>
      <c r="BL1324">
        <v>0</v>
      </c>
      <c r="BM1324">
        <v>0</v>
      </c>
      <c r="BN1324">
        <v>0</v>
      </c>
      <c r="BO1324">
        <v>82.5</v>
      </c>
      <c r="BP1324">
        <v>2.5</v>
      </c>
      <c r="BQ1324">
        <v>1</v>
      </c>
      <c r="BR1324">
        <v>5.5</v>
      </c>
      <c r="BS1324">
        <v>0</v>
      </c>
      <c r="BT1324">
        <v>0</v>
      </c>
      <c r="BU1324">
        <v>0</v>
      </c>
      <c r="BV1324">
        <v>0</v>
      </c>
      <c r="BW1324">
        <v>0</v>
      </c>
      <c r="BX1324">
        <v>0</v>
      </c>
      <c r="BY1324">
        <v>91.5</v>
      </c>
    </row>
    <row r="1325" spans="1:77" hidden="1" x14ac:dyDescent="0.25">
      <c r="A1325" t="str">
        <f t="shared" si="40"/>
        <v>201533 Egészségügyi foglalkozásokI2 Általános Iskola 8 osztály</v>
      </c>
      <c r="B1325" t="str">
        <f t="shared" si="41"/>
        <v>201533 Egészségügyi foglalkozásokI2 Általános Iskola 8 osztály</v>
      </c>
      <c r="C1325">
        <v>1312</v>
      </c>
      <c r="D1325" t="s">
        <v>168</v>
      </c>
      <c r="E1325" t="s">
        <v>169</v>
      </c>
      <c r="F1325" s="4" t="s">
        <v>173</v>
      </c>
      <c r="G1325">
        <v>0</v>
      </c>
      <c r="H1325" t="s">
        <v>158</v>
      </c>
      <c r="I1325">
        <v>629</v>
      </c>
      <c r="J1325">
        <v>18</v>
      </c>
      <c r="K1325" t="s">
        <v>85</v>
      </c>
      <c r="L1325" t="s">
        <v>125</v>
      </c>
      <c r="M1325">
        <v>0</v>
      </c>
      <c r="N1325">
        <v>0</v>
      </c>
      <c r="O1325">
        <v>0</v>
      </c>
      <c r="P1325">
        <v>0</v>
      </c>
      <c r="Q1325">
        <v>0</v>
      </c>
      <c r="R1325">
        <v>0</v>
      </c>
      <c r="S1325">
        <v>0</v>
      </c>
      <c r="T1325">
        <v>0</v>
      </c>
      <c r="U1325">
        <v>0</v>
      </c>
      <c r="V1325">
        <v>0</v>
      </c>
      <c r="W1325">
        <v>0</v>
      </c>
      <c r="X1325">
        <v>0</v>
      </c>
      <c r="Y1325">
        <v>0</v>
      </c>
      <c r="Z1325">
        <v>0</v>
      </c>
      <c r="AA1325">
        <v>0</v>
      </c>
      <c r="AB1325">
        <v>0</v>
      </c>
      <c r="AC1325">
        <v>0</v>
      </c>
      <c r="AD1325">
        <v>0</v>
      </c>
      <c r="AE1325">
        <v>0</v>
      </c>
      <c r="AF1325">
        <v>0</v>
      </c>
      <c r="AG1325">
        <v>0</v>
      </c>
      <c r="AH1325">
        <v>0</v>
      </c>
      <c r="AI1325">
        <v>0</v>
      </c>
      <c r="AJ1325">
        <v>0</v>
      </c>
      <c r="AK1325">
        <v>0</v>
      </c>
      <c r="AL1325">
        <v>0</v>
      </c>
      <c r="AM1325">
        <v>0</v>
      </c>
      <c r="AN1325">
        <v>0</v>
      </c>
      <c r="AO1325">
        <v>0</v>
      </c>
      <c r="AP1325">
        <v>0</v>
      </c>
      <c r="AQ1325">
        <v>0</v>
      </c>
      <c r="AR1325">
        <v>0</v>
      </c>
      <c r="AS1325">
        <v>0</v>
      </c>
      <c r="AT1325">
        <v>0</v>
      </c>
      <c r="AU1325">
        <v>0</v>
      </c>
      <c r="AV1325">
        <v>0</v>
      </c>
      <c r="AW1325">
        <v>0</v>
      </c>
      <c r="AX1325">
        <v>0</v>
      </c>
      <c r="AY1325">
        <v>0</v>
      </c>
      <c r="AZ1325">
        <v>0</v>
      </c>
      <c r="BA1325">
        <v>0</v>
      </c>
      <c r="BB1325">
        <v>0</v>
      </c>
      <c r="BC1325">
        <v>0</v>
      </c>
      <c r="BD1325">
        <v>0</v>
      </c>
      <c r="BE1325">
        <v>0</v>
      </c>
      <c r="BF1325">
        <v>0</v>
      </c>
      <c r="BG1325">
        <v>0</v>
      </c>
      <c r="BH1325">
        <v>0</v>
      </c>
      <c r="BI1325">
        <v>0</v>
      </c>
      <c r="BJ1325">
        <v>0</v>
      </c>
      <c r="BK1325">
        <v>0</v>
      </c>
      <c r="BL1325">
        <v>0</v>
      </c>
      <c r="BM1325">
        <v>0</v>
      </c>
      <c r="BN1325">
        <v>0</v>
      </c>
      <c r="BO1325">
        <v>28</v>
      </c>
      <c r="BP1325">
        <v>75.5</v>
      </c>
      <c r="BQ1325">
        <v>585.5</v>
      </c>
      <c r="BR1325">
        <v>178.5</v>
      </c>
      <c r="BS1325">
        <v>0</v>
      </c>
      <c r="BT1325">
        <v>0.5</v>
      </c>
      <c r="BU1325">
        <v>0</v>
      </c>
      <c r="BV1325">
        <v>0</v>
      </c>
      <c r="BW1325">
        <v>0</v>
      </c>
      <c r="BX1325">
        <v>0</v>
      </c>
      <c r="BY1325">
        <v>868</v>
      </c>
    </row>
    <row r="1326" spans="1:77" hidden="1" x14ac:dyDescent="0.25">
      <c r="A1326" t="str">
        <f t="shared" si="40"/>
        <v>201534 Oktatási asszisztensekI2 Általános Iskola 8 osztály</v>
      </c>
      <c r="B1326" t="str">
        <f t="shared" si="41"/>
        <v>201534 Oktatási asszisztensekI2 Általános Iskola 8 osztály</v>
      </c>
      <c r="C1326">
        <v>1313</v>
      </c>
      <c r="D1326" t="s">
        <v>168</v>
      </c>
      <c r="E1326" t="s">
        <v>169</v>
      </c>
      <c r="F1326" s="4" t="s">
        <v>173</v>
      </c>
      <c r="G1326">
        <v>0</v>
      </c>
      <c r="H1326" t="s">
        <v>158</v>
      </c>
      <c r="I1326">
        <v>630</v>
      </c>
      <c r="J1326">
        <v>19</v>
      </c>
      <c r="K1326" t="s">
        <v>86</v>
      </c>
      <c r="L1326" t="s">
        <v>126</v>
      </c>
      <c r="M1326">
        <v>0</v>
      </c>
      <c r="N1326">
        <v>0</v>
      </c>
      <c r="O1326">
        <v>0</v>
      </c>
      <c r="P1326">
        <v>0</v>
      </c>
      <c r="Q1326">
        <v>0</v>
      </c>
      <c r="R1326">
        <v>0</v>
      </c>
      <c r="S1326">
        <v>0</v>
      </c>
      <c r="T1326">
        <v>0</v>
      </c>
      <c r="U1326">
        <v>0</v>
      </c>
      <c r="V1326">
        <v>0</v>
      </c>
      <c r="W1326">
        <v>0</v>
      </c>
      <c r="X1326">
        <v>0</v>
      </c>
      <c r="Y1326">
        <v>0</v>
      </c>
      <c r="Z1326">
        <v>0</v>
      </c>
      <c r="AA1326">
        <v>0</v>
      </c>
      <c r="AB1326">
        <v>0</v>
      </c>
      <c r="AC1326">
        <v>0</v>
      </c>
      <c r="AD1326">
        <v>0</v>
      </c>
      <c r="AE1326">
        <v>0</v>
      </c>
      <c r="AF1326">
        <v>0</v>
      </c>
      <c r="AG1326">
        <v>0</v>
      </c>
      <c r="AH1326">
        <v>0</v>
      </c>
      <c r="AI1326">
        <v>0</v>
      </c>
      <c r="AJ1326">
        <v>0</v>
      </c>
      <c r="AK1326">
        <v>0</v>
      </c>
      <c r="AL1326">
        <v>0</v>
      </c>
      <c r="AM1326">
        <v>0</v>
      </c>
      <c r="AN1326">
        <v>0</v>
      </c>
      <c r="AO1326">
        <v>0</v>
      </c>
      <c r="AP1326">
        <v>0</v>
      </c>
      <c r="AQ1326">
        <v>0</v>
      </c>
      <c r="AR1326">
        <v>0</v>
      </c>
      <c r="AS1326">
        <v>0</v>
      </c>
      <c r="AT1326">
        <v>0</v>
      </c>
      <c r="AU1326">
        <v>0</v>
      </c>
      <c r="AV1326">
        <v>0</v>
      </c>
      <c r="AW1326">
        <v>0</v>
      </c>
      <c r="AX1326">
        <v>0</v>
      </c>
      <c r="AY1326">
        <v>0</v>
      </c>
      <c r="AZ1326">
        <v>0</v>
      </c>
      <c r="BA1326">
        <v>0</v>
      </c>
      <c r="BB1326">
        <v>0</v>
      </c>
      <c r="BC1326">
        <v>0</v>
      </c>
      <c r="BD1326">
        <v>0</v>
      </c>
      <c r="BE1326">
        <v>0</v>
      </c>
      <c r="BF1326">
        <v>0</v>
      </c>
      <c r="BG1326">
        <v>0</v>
      </c>
      <c r="BH1326">
        <v>0</v>
      </c>
      <c r="BI1326">
        <v>0</v>
      </c>
      <c r="BJ1326">
        <v>0</v>
      </c>
      <c r="BK1326">
        <v>0</v>
      </c>
      <c r="BL1326">
        <v>0</v>
      </c>
      <c r="BM1326">
        <v>0</v>
      </c>
      <c r="BN1326">
        <v>0</v>
      </c>
      <c r="BO1326">
        <v>7</v>
      </c>
      <c r="BP1326">
        <v>13</v>
      </c>
      <c r="BQ1326">
        <v>0</v>
      </c>
      <c r="BR1326">
        <v>2</v>
      </c>
      <c r="BS1326">
        <v>0</v>
      </c>
      <c r="BT1326">
        <v>0</v>
      </c>
      <c r="BU1326">
        <v>0</v>
      </c>
      <c r="BV1326">
        <v>0</v>
      </c>
      <c r="BW1326">
        <v>0</v>
      </c>
      <c r="BX1326">
        <v>0</v>
      </c>
      <c r="BY1326">
        <v>22</v>
      </c>
    </row>
    <row r="1327" spans="1:77" hidden="1" x14ac:dyDescent="0.25">
      <c r="A1327" t="str">
        <f t="shared" si="40"/>
        <v>201535 Szociális gondozási és munkaerő-piaci szolgáltatási foglalkozásokI2 Általános Iskola 8 osztály</v>
      </c>
      <c r="B1327" t="str">
        <f t="shared" si="41"/>
        <v>201535 Szociális gondozási és munkaerő-piaci szolgáltatási foglalkozásokI2 Általános Iskola 8 osztály</v>
      </c>
      <c r="C1327">
        <v>1314</v>
      </c>
      <c r="D1327" t="s">
        <v>168</v>
      </c>
      <c r="E1327" t="s">
        <v>169</v>
      </c>
      <c r="F1327" s="4" t="s">
        <v>173</v>
      </c>
      <c r="G1327">
        <v>0</v>
      </c>
      <c r="H1327" t="s">
        <v>158</v>
      </c>
      <c r="I1327">
        <v>631</v>
      </c>
      <c r="J1327">
        <v>20</v>
      </c>
      <c r="K1327" t="s">
        <v>87</v>
      </c>
      <c r="L1327" t="s">
        <v>127</v>
      </c>
      <c r="M1327">
        <v>0</v>
      </c>
      <c r="N1327">
        <v>0</v>
      </c>
      <c r="O1327">
        <v>0</v>
      </c>
      <c r="P1327">
        <v>0</v>
      </c>
      <c r="Q1327">
        <v>0</v>
      </c>
      <c r="R1327">
        <v>0</v>
      </c>
      <c r="S1327">
        <v>0</v>
      </c>
      <c r="T1327">
        <v>0</v>
      </c>
      <c r="U1327">
        <v>0</v>
      </c>
      <c r="V1327">
        <v>0</v>
      </c>
      <c r="W1327">
        <v>0</v>
      </c>
      <c r="X1327">
        <v>0</v>
      </c>
      <c r="Y1327">
        <v>0</v>
      </c>
      <c r="Z1327">
        <v>0</v>
      </c>
      <c r="AA1327">
        <v>0</v>
      </c>
      <c r="AB1327">
        <v>0</v>
      </c>
      <c r="AC1327">
        <v>0</v>
      </c>
      <c r="AD1327">
        <v>0</v>
      </c>
      <c r="AE1327">
        <v>0</v>
      </c>
      <c r="AF1327">
        <v>0</v>
      </c>
      <c r="AG1327">
        <v>0</v>
      </c>
      <c r="AH1327">
        <v>0</v>
      </c>
      <c r="AI1327">
        <v>0</v>
      </c>
      <c r="AJ1327">
        <v>0</v>
      </c>
      <c r="AK1327">
        <v>0</v>
      </c>
      <c r="AL1327">
        <v>0</v>
      </c>
      <c r="AM1327">
        <v>0</v>
      </c>
      <c r="AN1327">
        <v>0</v>
      </c>
      <c r="AO1327">
        <v>0</v>
      </c>
      <c r="AP1327">
        <v>0</v>
      </c>
      <c r="AQ1327">
        <v>0</v>
      </c>
      <c r="AR1327">
        <v>0</v>
      </c>
      <c r="AS1327">
        <v>0</v>
      </c>
      <c r="AT1327">
        <v>0</v>
      </c>
      <c r="AU1327">
        <v>0</v>
      </c>
      <c r="AV1327">
        <v>0</v>
      </c>
      <c r="AW1327">
        <v>0</v>
      </c>
      <c r="AX1327">
        <v>0</v>
      </c>
      <c r="AY1327">
        <v>0</v>
      </c>
      <c r="AZ1327">
        <v>0</v>
      </c>
      <c r="BA1327">
        <v>0</v>
      </c>
      <c r="BB1327">
        <v>0</v>
      </c>
      <c r="BC1327">
        <v>0</v>
      </c>
      <c r="BD1327">
        <v>0</v>
      </c>
      <c r="BE1327">
        <v>0</v>
      </c>
      <c r="BF1327">
        <v>0</v>
      </c>
      <c r="BG1327">
        <v>0</v>
      </c>
      <c r="BH1327">
        <v>0</v>
      </c>
      <c r="BI1327">
        <v>0</v>
      </c>
      <c r="BJ1327">
        <v>0</v>
      </c>
      <c r="BK1327">
        <v>0</v>
      </c>
      <c r="BL1327">
        <v>0</v>
      </c>
      <c r="BM1327">
        <v>0</v>
      </c>
      <c r="BN1327">
        <v>0</v>
      </c>
      <c r="BO1327">
        <v>228</v>
      </c>
      <c r="BP1327">
        <v>141.5</v>
      </c>
      <c r="BQ1327">
        <v>32</v>
      </c>
      <c r="BR1327">
        <v>2782.5</v>
      </c>
      <c r="BS1327">
        <v>0</v>
      </c>
      <c r="BT1327">
        <v>0</v>
      </c>
      <c r="BU1327">
        <v>0</v>
      </c>
      <c r="BV1327">
        <v>0</v>
      </c>
      <c r="BW1327">
        <v>0</v>
      </c>
      <c r="BX1327">
        <v>0</v>
      </c>
      <c r="BY1327">
        <v>3184</v>
      </c>
    </row>
    <row r="1328" spans="1:77" hidden="1" x14ac:dyDescent="0.25">
      <c r="A1328" t="str">
        <f t="shared" si="40"/>
        <v>201536 Üzleti jellegű szolgáltatások ügyintézői, hatósági ügyintézők, ügynökökI2 Általános Iskola 8 osztály</v>
      </c>
      <c r="B1328" t="str">
        <f t="shared" si="41"/>
        <v>201536 Üzleti jellegű szolgáltatások ügyintézői, hatósági ügyintézők, ügynökökI2 Általános Iskola 8 osztály</v>
      </c>
      <c r="C1328">
        <v>1315</v>
      </c>
      <c r="D1328" t="s">
        <v>168</v>
      </c>
      <c r="E1328" t="s">
        <v>169</v>
      </c>
      <c r="F1328" s="4" t="s">
        <v>173</v>
      </c>
      <c r="G1328">
        <v>0</v>
      </c>
      <c r="H1328" t="s">
        <v>158</v>
      </c>
      <c r="I1328">
        <v>632</v>
      </c>
      <c r="J1328">
        <v>21</v>
      </c>
      <c r="K1328" t="s">
        <v>88</v>
      </c>
      <c r="L1328" t="s">
        <v>128</v>
      </c>
      <c r="M1328">
        <v>0</v>
      </c>
      <c r="N1328">
        <v>0</v>
      </c>
      <c r="O1328">
        <v>0</v>
      </c>
      <c r="P1328">
        <v>0</v>
      </c>
      <c r="Q1328">
        <v>0</v>
      </c>
      <c r="R1328">
        <v>0</v>
      </c>
      <c r="S1328">
        <v>0</v>
      </c>
      <c r="T1328">
        <v>0</v>
      </c>
      <c r="U1328">
        <v>0</v>
      </c>
      <c r="V1328">
        <v>0</v>
      </c>
      <c r="W1328">
        <v>0</v>
      </c>
      <c r="X1328">
        <v>0</v>
      </c>
      <c r="Y1328">
        <v>0</v>
      </c>
      <c r="Z1328">
        <v>0</v>
      </c>
      <c r="AA1328">
        <v>0</v>
      </c>
      <c r="AB1328">
        <v>0</v>
      </c>
      <c r="AC1328">
        <v>0</v>
      </c>
      <c r="AD1328">
        <v>0</v>
      </c>
      <c r="AE1328">
        <v>0</v>
      </c>
      <c r="AF1328">
        <v>0</v>
      </c>
      <c r="AG1328">
        <v>0</v>
      </c>
      <c r="AH1328">
        <v>0</v>
      </c>
      <c r="AI1328">
        <v>0</v>
      </c>
      <c r="AJ1328">
        <v>0</v>
      </c>
      <c r="AK1328">
        <v>0</v>
      </c>
      <c r="AL1328">
        <v>0</v>
      </c>
      <c r="AM1328">
        <v>0</v>
      </c>
      <c r="AN1328">
        <v>0</v>
      </c>
      <c r="AO1328">
        <v>0</v>
      </c>
      <c r="AP1328">
        <v>0</v>
      </c>
      <c r="AQ1328">
        <v>0</v>
      </c>
      <c r="AR1328">
        <v>0</v>
      </c>
      <c r="AS1328">
        <v>0</v>
      </c>
      <c r="AT1328">
        <v>0</v>
      </c>
      <c r="AU1328">
        <v>0</v>
      </c>
      <c r="AV1328">
        <v>0</v>
      </c>
      <c r="AW1328">
        <v>0</v>
      </c>
      <c r="AX1328">
        <v>0</v>
      </c>
      <c r="AY1328">
        <v>0</v>
      </c>
      <c r="AZ1328">
        <v>0</v>
      </c>
      <c r="BA1328">
        <v>0</v>
      </c>
      <c r="BB1328">
        <v>0</v>
      </c>
      <c r="BC1328">
        <v>0</v>
      </c>
      <c r="BD1328">
        <v>0</v>
      </c>
      <c r="BE1328">
        <v>0</v>
      </c>
      <c r="BF1328">
        <v>0</v>
      </c>
      <c r="BG1328">
        <v>0</v>
      </c>
      <c r="BH1328">
        <v>0</v>
      </c>
      <c r="BI1328">
        <v>0</v>
      </c>
      <c r="BJ1328">
        <v>0</v>
      </c>
      <c r="BK1328">
        <v>0</v>
      </c>
      <c r="BL1328">
        <v>0</v>
      </c>
      <c r="BM1328">
        <v>0</v>
      </c>
      <c r="BN1328">
        <v>0</v>
      </c>
      <c r="BO1328">
        <v>47</v>
      </c>
      <c r="BP1328">
        <v>5</v>
      </c>
      <c r="BQ1328">
        <v>10</v>
      </c>
      <c r="BR1328">
        <v>1.5</v>
      </c>
      <c r="BS1328">
        <v>0</v>
      </c>
      <c r="BT1328">
        <v>0</v>
      </c>
      <c r="BU1328">
        <v>0</v>
      </c>
      <c r="BV1328">
        <v>0</v>
      </c>
      <c r="BW1328">
        <v>0</v>
      </c>
      <c r="BX1328">
        <v>0</v>
      </c>
      <c r="BY1328">
        <v>63.5</v>
      </c>
    </row>
    <row r="1329" spans="1:77" hidden="1" x14ac:dyDescent="0.25">
      <c r="A1329" t="str">
        <f t="shared" si="40"/>
        <v>201537 Művészeti, kulturális, sport- és vallási foglalkozásokI2 Általános Iskola 8 osztály</v>
      </c>
      <c r="B1329" t="str">
        <f t="shared" si="41"/>
        <v>201537 Művészeti, kulturális, sport- és vallási foglalkozásokI2 Általános Iskola 8 osztály</v>
      </c>
      <c r="C1329">
        <v>1316</v>
      </c>
      <c r="D1329" t="s">
        <v>168</v>
      </c>
      <c r="E1329" t="s">
        <v>169</v>
      </c>
      <c r="F1329" s="4" t="s">
        <v>173</v>
      </c>
      <c r="G1329">
        <v>0</v>
      </c>
      <c r="H1329" t="s">
        <v>158</v>
      </c>
      <c r="I1329">
        <v>633</v>
      </c>
      <c r="J1329">
        <v>22</v>
      </c>
      <c r="K1329" t="s">
        <v>89</v>
      </c>
      <c r="L1329" t="s">
        <v>129</v>
      </c>
      <c r="M1329">
        <v>0</v>
      </c>
      <c r="N1329">
        <v>0</v>
      </c>
      <c r="O1329">
        <v>0</v>
      </c>
      <c r="P1329">
        <v>0</v>
      </c>
      <c r="Q1329">
        <v>0</v>
      </c>
      <c r="R1329">
        <v>0</v>
      </c>
      <c r="S1329">
        <v>0</v>
      </c>
      <c r="T1329">
        <v>0</v>
      </c>
      <c r="U1329">
        <v>0</v>
      </c>
      <c r="V1329">
        <v>0</v>
      </c>
      <c r="W1329">
        <v>0</v>
      </c>
      <c r="X1329">
        <v>0</v>
      </c>
      <c r="Y1329">
        <v>0</v>
      </c>
      <c r="Z1329">
        <v>0</v>
      </c>
      <c r="AA1329">
        <v>0</v>
      </c>
      <c r="AB1329">
        <v>0</v>
      </c>
      <c r="AC1329">
        <v>0</v>
      </c>
      <c r="AD1329">
        <v>0</v>
      </c>
      <c r="AE1329">
        <v>0</v>
      </c>
      <c r="AF1329">
        <v>0</v>
      </c>
      <c r="AG1329">
        <v>0</v>
      </c>
      <c r="AH1329">
        <v>0</v>
      </c>
      <c r="AI1329">
        <v>0</v>
      </c>
      <c r="AJ1329">
        <v>0</v>
      </c>
      <c r="AK1329">
        <v>0</v>
      </c>
      <c r="AL1329">
        <v>0</v>
      </c>
      <c r="AM1329">
        <v>0</v>
      </c>
      <c r="AN1329">
        <v>0</v>
      </c>
      <c r="AO1329">
        <v>0</v>
      </c>
      <c r="AP1329">
        <v>0</v>
      </c>
      <c r="AQ1329">
        <v>0</v>
      </c>
      <c r="AR1329">
        <v>0</v>
      </c>
      <c r="AS1329">
        <v>0</v>
      </c>
      <c r="AT1329">
        <v>0</v>
      </c>
      <c r="AU1329">
        <v>0</v>
      </c>
      <c r="AV1329">
        <v>0</v>
      </c>
      <c r="AW1329">
        <v>0</v>
      </c>
      <c r="AX1329">
        <v>0</v>
      </c>
      <c r="AY1329">
        <v>0</v>
      </c>
      <c r="AZ1329">
        <v>0</v>
      </c>
      <c r="BA1329">
        <v>0</v>
      </c>
      <c r="BB1329">
        <v>0</v>
      </c>
      <c r="BC1329">
        <v>0</v>
      </c>
      <c r="BD1329">
        <v>0</v>
      </c>
      <c r="BE1329">
        <v>0</v>
      </c>
      <c r="BF1329">
        <v>0</v>
      </c>
      <c r="BG1329">
        <v>0</v>
      </c>
      <c r="BH1329">
        <v>0</v>
      </c>
      <c r="BI1329">
        <v>0</v>
      </c>
      <c r="BJ1329">
        <v>0</v>
      </c>
      <c r="BK1329">
        <v>0</v>
      </c>
      <c r="BL1329">
        <v>0</v>
      </c>
      <c r="BM1329">
        <v>0</v>
      </c>
      <c r="BN1329">
        <v>0</v>
      </c>
      <c r="BO1329">
        <v>5</v>
      </c>
      <c r="BP1329">
        <v>6</v>
      </c>
      <c r="BQ1329">
        <v>1</v>
      </c>
      <c r="BR1329">
        <v>0</v>
      </c>
      <c r="BS1329">
        <v>98</v>
      </c>
      <c r="BT1329">
        <v>0</v>
      </c>
      <c r="BU1329">
        <v>0</v>
      </c>
      <c r="BV1329">
        <v>0</v>
      </c>
      <c r="BW1329">
        <v>0</v>
      </c>
      <c r="BX1329">
        <v>0</v>
      </c>
      <c r="BY1329">
        <v>110</v>
      </c>
    </row>
    <row r="1330" spans="1:77" hidden="1" x14ac:dyDescent="0.25">
      <c r="A1330" t="str">
        <f t="shared" si="40"/>
        <v>201539 Egyéb ügyintézőkI2 Általános Iskola 8 osztály</v>
      </c>
      <c r="B1330" t="str">
        <f t="shared" si="41"/>
        <v>201539 Egyéb ügyintézőkI2 Általános Iskola 8 osztály</v>
      </c>
      <c r="C1330">
        <v>1317</v>
      </c>
      <c r="D1330" t="s">
        <v>168</v>
      </c>
      <c r="E1330" t="s">
        <v>169</v>
      </c>
      <c r="F1330" s="4" t="s">
        <v>173</v>
      </c>
      <c r="G1330">
        <v>0</v>
      </c>
      <c r="H1330" t="s">
        <v>158</v>
      </c>
      <c r="I1330">
        <v>634</v>
      </c>
      <c r="J1330">
        <v>23</v>
      </c>
      <c r="K1330" t="s">
        <v>90</v>
      </c>
      <c r="L1330" t="s">
        <v>91</v>
      </c>
      <c r="M1330">
        <v>0</v>
      </c>
      <c r="N1330">
        <v>0</v>
      </c>
      <c r="O1330">
        <v>0</v>
      </c>
      <c r="P1330">
        <v>0</v>
      </c>
      <c r="Q1330">
        <v>0</v>
      </c>
      <c r="R1330">
        <v>0</v>
      </c>
      <c r="S1330">
        <v>0</v>
      </c>
      <c r="T1330">
        <v>2</v>
      </c>
      <c r="U1330">
        <v>0</v>
      </c>
      <c r="V1330">
        <v>0</v>
      </c>
      <c r="W1330">
        <v>0</v>
      </c>
      <c r="X1330">
        <v>0</v>
      </c>
      <c r="Y1330">
        <v>0</v>
      </c>
      <c r="Z1330">
        <v>0</v>
      </c>
      <c r="AA1330">
        <v>0</v>
      </c>
      <c r="AB1330">
        <v>0</v>
      </c>
      <c r="AC1330">
        <v>0</v>
      </c>
      <c r="AD1330">
        <v>0</v>
      </c>
      <c r="AE1330">
        <v>0</v>
      </c>
      <c r="AF1330">
        <v>0</v>
      </c>
      <c r="AG1330">
        <v>0</v>
      </c>
      <c r="AH1330">
        <v>0</v>
      </c>
      <c r="AI1330">
        <v>0</v>
      </c>
      <c r="AJ1330">
        <v>0</v>
      </c>
      <c r="AK1330">
        <v>0</v>
      </c>
      <c r="AL1330">
        <v>0</v>
      </c>
      <c r="AM1330">
        <v>7</v>
      </c>
      <c r="AN1330">
        <v>0</v>
      </c>
      <c r="AO1330">
        <v>0</v>
      </c>
      <c r="AP1330">
        <v>0</v>
      </c>
      <c r="AQ1330">
        <v>0</v>
      </c>
      <c r="AR1330">
        <v>0</v>
      </c>
      <c r="AS1330">
        <v>0</v>
      </c>
      <c r="AT1330">
        <v>0.5</v>
      </c>
      <c r="AU1330">
        <v>0</v>
      </c>
      <c r="AV1330">
        <v>0.5</v>
      </c>
      <c r="AW1330">
        <v>0</v>
      </c>
      <c r="AX1330">
        <v>0</v>
      </c>
      <c r="AY1330">
        <v>0</v>
      </c>
      <c r="AZ1330">
        <v>0</v>
      </c>
      <c r="BA1330">
        <v>0</v>
      </c>
      <c r="BB1330">
        <v>7.5</v>
      </c>
      <c r="BC1330">
        <v>0</v>
      </c>
      <c r="BD1330">
        <v>0</v>
      </c>
      <c r="BE1330">
        <v>0</v>
      </c>
      <c r="BF1330">
        <v>0</v>
      </c>
      <c r="BG1330">
        <v>0</v>
      </c>
      <c r="BH1330">
        <v>0</v>
      </c>
      <c r="BI1330">
        <v>0</v>
      </c>
      <c r="BJ1330">
        <v>0</v>
      </c>
      <c r="BK1330">
        <v>0</v>
      </c>
      <c r="BL1330">
        <v>0</v>
      </c>
      <c r="BM1330">
        <v>0</v>
      </c>
      <c r="BN1330">
        <v>0</v>
      </c>
      <c r="BO1330">
        <v>86</v>
      </c>
      <c r="BP1330">
        <v>18</v>
      </c>
      <c r="BQ1330">
        <v>5.5</v>
      </c>
      <c r="BR1330">
        <v>5</v>
      </c>
      <c r="BS1330">
        <v>5.5</v>
      </c>
      <c r="BT1330">
        <v>2</v>
      </c>
      <c r="BU1330">
        <v>0</v>
      </c>
      <c r="BV1330">
        <v>0</v>
      </c>
      <c r="BW1330">
        <v>0</v>
      </c>
      <c r="BX1330">
        <v>0</v>
      </c>
      <c r="BY1330">
        <v>139.5</v>
      </c>
    </row>
    <row r="1331" spans="1:77" hidden="1" x14ac:dyDescent="0.25">
      <c r="A1331" t="str">
        <f t="shared" si="40"/>
        <v>201541 Irodai, ügyviteli foglalkozásokI2 Általános Iskola 8 osztály</v>
      </c>
      <c r="B1331" t="str">
        <f t="shared" si="41"/>
        <v>201541 Irodai, ügyviteli foglalkozásokI2 Általános Iskola 8 osztály</v>
      </c>
      <c r="C1331">
        <v>1318</v>
      </c>
      <c r="D1331" t="s">
        <v>168</v>
      </c>
      <c r="E1331" t="s">
        <v>169</v>
      </c>
      <c r="F1331" s="4" t="s">
        <v>173</v>
      </c>
      <c r="G1331">
        <v>0</v>
      </c>
      <c r="H1331" t="s">
        <v>158</v>
      </c>
      <c r="I1331">
        <v>635</v>
      </c>
      <c r="J1331">
        <v>24</v>
      </c>
      <c r="K1331" t="s">
        <v>92</v>
      </c>
      <c r="L1331" t="s">
        <v>130</v>
      </c>
      <c r="M1331">
        <v>28.5</v>
      </c>
      <c r="N1331">
        <v>10.5</v>
      </c>
      <c r="O1331">
        <v>8</v>
      </c>
      <c r="P1331">
        <v>16</v>
      </c>
      <c r="Q1331">
        <v>82</v>
      </c>
      <c r="R1331">
        <v>20</v>
      </c>
      <c r="S1331">
        <v>12.5</v>
      </c>
      <c r="T1331">
        <v>9.5</v>
      </c>
      <c r="U1331">
        <v>14.5</v>
      </c>
      <c r="V1331">
        <v>0</v>
      </c>
      <c r="W1331">
        <v>27</v>
      </c>
      <c r="X1331">
        <v>15</v>
      </c>
      <c r="Y1331">
        <v>30.5</v>
      </c>
      <c r="Z1331">
        <v>17.5</v>
      </c>
      <c r="AA1331">
        <v>18.5</v>
      </c>
      <c r="AB1331">
        <v>44</v>
      </c>
      <c r="AC1331">
        <v>48</v>
      </c>
      <c r="AD1331">
        <v>14.5</v>
      </c>
      <c r="AE1331">
        <v>3</v>
      </c>
      <c r="AF1331">
        <v>38</v>
      </c>
      <c r="AG1331">
        <v>9.5</v>
      </c>
      <c r="AH1331">
        <v>37</v>
      </c>
      <c r="AI1331">
        <v>0</v>
      </c>
      <c r="AJ1331">
        <v>47.5</v>
      </c>
      <c r="AK1331">
        <v>28.5</v>
      </c>
      <c r="AL1331">
        <v>10</v>
      </c>
      <c r="AM1331">
        <v>114</v>
      </c>
      <c r="AN1331">
        <v>22.5</v>
      </c>
      <c r="AO1331">
        <v>242</v>
      </c>
      <c r="AP1331">
        <v>275</v>
      </c>
      <c r="AQ1331">
        <v>113.5</v>
      </c>
      <c r="AR1331">
        <v>7</v>
      </c>
      <c r="AS1331">
        <v>0</v>
      </c>
      <c r="AT1331">
        <v>142</v>
      </c>
      <c r="AU1331">
        <v>0</v>
      </c>
      <c r="AV1331">
        <v>39.5</v>
      </c>
      <c r="AW1331">
        <v>20</v>
      </c>
      <c r="AX1331">
        <v>0</v>
      </c>
      <c r="AY1331">
        <v>0</v>
      </c>
      <c r="AZ1331">
        <v>78.5</v>
      </c>
      <c r="BA1331">
        <v>24</v>
      </c>
      <c r="BB1331">
        <v>0</v>
      </c>
      <c r="BC1331">
        <v>118.5</v>
      </c>
      <c r="BD1331">
        <v>43.5</v>
      </c>
      <c r="BE1331">
        <v>0</v>
      </c>
      <c r="BF1331">
        <v>312.5</v>
      </c>
      <c r="BG1331">
        <v>10.5</v>
      </c>
      <c r="BH1331">
        <v>6.5</v>
      </c>
      <c r="BI1331">
        <v>0</v>
      </c>
      <c r="BJ1331">
        <v>21.5</v>
      </c>
      <c r="BK1331">
        <v>21</v>
      </c>
      <c r="BL1331">
        <v>35</v>
      </c>
      <c r="BM1331">
        <v>0</v>
      </c>
      <c r="BN1331">
        <v>43.5</v>
      </c>
      <c r="BO1331">
        <v>482.5</v>
      </c>
      <c r="BP1331">
        <v>123</v>
      </c>
      <c r="BQ1331">
        <v>128.5</v>
      </c>
      <c r="BR1331">
        <v>31.5</v>
      </c>
      <c r="BS1331">
        <v>60.5</v>
      </c>
      <c r="BT1331">
        <v>1.5</v>
      </c>
      <c r="BU1331">
        <v>10.5</v>
      </c>
      <c r="BV1331">
        <v>4</v>
      </c>
      <c r="BW1331">
        <v>13.5</v>
      </c>
      <c r="BX1331">
        <v>0</v>
      </c>
      <c r="BY1331">
        <v>3136</v>
      </c>
    </row>
    <row r="1332" spans="1:77" hidden="1" x14ac:dyDescent="0.25">
      <c r="A1332" t="str">
        <f t="shared" si="40"/>
        <v>201542 Ügyfélkapcsolati foglalkozásokI2 Általános Iskola 8 osztály</v>
      </c>
      <c r="B1332" t="str">
        <f t="shared" si="41"/>
        <v>201542 Ügyfélkapcsolati foglalkozásokI2 Általános Iskola 8 osztály</v>
      </c>
      <c r="C1332">
        <v>1319</v>
      </c>
      <c r="D1332" t="s">
        <v>168</v>
      </c>
      <c r="E1332" t="s">
        <v>169</v>
      </c>
      <c r="F1332" s="4" t="s">
        <v>173</v>
      </c>
      <c r="G1332">
        <v>0</v>
      </c>
      <c r="H1332" t="s">
        <v>158</v>
      </c>
      <c r="I1332">
        <v>636</v>
      </c>
      <c r="J1332">
        <v>25</v>
      </c>
      <c r="K1332" t="s">
        <v>93</v>
      </c>
      <c r="L1332" t="s">
        <v>131</v>
      </c>
      <c r="M1332">
        <v>0</v>
      </c>
      <c r="N1332">
        <v>5.5</v>
      </c>
      <c r="O1332">
        <v>0</v>
      </c>
      <c r="P1332">
        <v>5.5</v>
      </c>
      <c r="Q1332">
        <v>0</v>
      </c>
      <c r="R1332">
        <v>4</v>
      </c>
      <c r="S1332">
        <v>0</v>
      </c>
      <c r="T1332">
        <v>0</v>
      </c>
      <c r="U1332">
        <v>0</v>
      </c>
      <c r="V1332">
        <v>0</v>
      </c>
      <c r="W1332">
        <v>0</v>
      </c>
      <c r="X1332">
        <v>0</v>
      </c>
      <c r="Y1332">
        <v>0</v>
      </c>
      <c r="Z1332">
        <v>0</v>
      </c>
      <c r="AA1332">
        <v>0</v>
      </c>
      <c r="AB1332">
        <v>0.5</v>
      </c>
      <c r="AC1332">
        <v>0</v>
      </c>
      <c r="AD1332">
        <v>0</v>
      </c>
      <c r="AE1332">
        <v>0</v>
      </c>
      <c r="AF1332">
        <v>0</v>
      </c>
      <c r="AG1332">
        <v>0</v>
      </c>
      <c r="AH1332">
        <v>0</v>
      </c>
      <c r="AI1332">
        <v>0</v>
      </c>
      <c r="AJ1332">
        <v>42</v>
      </c>
      <c r="AK1332">
        <v>1</v>
      </c>
      <c r="AL1332">
        <v>15</v>
      </c>
      <c r="AM1332">
        <v>7.5</v>
      </c>
      <c r="AN1332">
        <v>5.5</v>
      </c>
      <c r="AO1332">
        <v>7.5</v>
      </c>
      <c r="AP1332">
        <v>85.5</v>
      </c>
      <c r="AQ1332">
        <v>118</v>
      </c>
      <c r="AR1332">
        <v>0</v>
      </c>
      <c r="AS1332">
        <v>0</v>
      </c>
      <c r="AT1332">
        <v>54</v>
      </c>
      <c r="AU1332">
        <v>0</v>
      </c>
      <c r="AV1332">
        <v>38</v>
      </c>
      <c r="AW1332">
        <v>3</v>
      </c>
      <c r="AX1332">
        <v>0</v>
      </c>
      <c r="AY1332">
        <v>6</v>
      </c>
      <c r="AZ1332">
        <v>0.5</v>
      </c>
      <c r="BA1332">
        <v>50.5</v>
      </c>
      <c r="BB1332">
        <v>0</v>
      </c>
      <c r="BC1332">
        <v>46</v>
      </c>
      <c r="BD1332">
        <v>3.5</v>
      </c>
      <c r="BE1332">
        <v>0</v>
      </c>
      <c r="BF1332">
        <v>20.5</v>
      </c>
      <c r="BG1332">
        <v>0</v>
      </c>
      <c r="BH1332">
        <v>0</v>
      </c>
      <c r="BI1332">
        <v>0</v>
      </c>
      <c r="BJ1332">
        <v>0</v>
      </c>
      <c r="BK1332">
        <v>0</v>
      </c>
      <c r="BL1332">
        <v>84</v>
      </c>
      <c r="BM1332">
        <v>0</v>
      </c>
      <c r="BN1332">
        <v>14</v>
      </c>
      <c r="BO1332">
        <v>29.5</v>
      </c>
      <c r="BP1332">
        <v>10</v>
      </c>
      <c r="BQ1332">
        <v>156</v>
      </c>
      <c r="BR1332">
        <v>9</v>
      </c>
      <c r="BS1332">
        <v>13</v>
      </c>
      <c r="BT1332">
        <v>7</v>
      </c>
      <c r="BU1332">
        <v>3</v>
      </c>
      <c r="BV1332">
        <v>2</v>
      </c>
      <c r="BW1332">
        <v>52.5</v>
      </c>
      <c r="BX1332">
        <v>0</v>
      </c>
      <c r="BY1332">
        <v>899.5</v>
      </c>
    </row>
    <row r="1333" spans="1:77" hidden="1" x14ac:dyDescent="0.25">
      <c r="A1333" t="str">
        <f t="shared" si="40"/>
        <v>201551 Kereskedelmi és vendéglátó-ipari foglalkozásokI2 Általános Iskola 8 osztály</v>
      </c>
      <c r="B1333" t="str">
        <f t="shared" si="41"/>
        <v>201551 Kereskedelmi és vendéglátó-ipari foglalkozásokI2 Általános Iskola 8 osztály</v>
      </c>
      <c r="C1333">
        <v>1320</v>
      </c>
      <c r="D1333" t="s">
        <v>168</v>
      </c>
      <c r="E1333" t="s">
        <v>169</v>
      </c>
      <c r="F1333" s="4" t="s">
        <v>173</v>
      </c>
      <c r="G1333">
        <v>0</v>
      </c>
      <c r="H1333" t="s">
        <v>158</v>
      </c>
      <c r="I1333">
        <v>637</v>
      </c>
      <c r="J1333">
        <v>26</v>
      </c>
      <c r="K1333" t="s">
        <v>94</v>
      </c>
      <c r="L1333" t="s">
        <v>132</v>
      </c>
      <c r="M1333">
        <v>25.5</v>
      </c>
      <c r="N1333">
        <v>0</v>
      </c>
      <c r="O1333">
        <v>0</v>
      </c>
      <c r="P1333">
        <v>0</v>
      </c>
      <c r="Q1333">
        <v>573</v>
      </c>
      <c r="R1333">
        <v>57.5</v>
      </c>
      <c r="S1333">
        <v>8</v>
      </c>
      <c r="T1333">
        <v>6.5</v>
      </c>
      <c r="U1333">
        <v>0</v>
      </c>
      <c r="V1333">
        <v>0</v>
      </c>
      <c r="W1333">
        <v>3</v>
      </c>
      <c r="X1333">
        <v>0</v>
      </c>
      <c r="Y1333">
        <v>9.5</v>
      </c>
      <c r="Z1333">
        <v>16.5</v>
      </c>
      <c r="AA1333">
        <v>0</v>
      </c>
      <c r="AB1333">
        <v>0</v>
      </c>
      <c r="AC1333">
        <v>7.5</v>
      </c>
      <c r="AD1333">
        <v>0</v>
      </c>
      <c r="AE1333">
        <v>0</v>
      </c>
      <c r="AF1333">
        <v>0</v>
      </c>
      <c r="AG1333">
        <v>0</v>
      </c>
      <c r="AH1333">
        <v>72</v>
      </c>
      <c r="AI1333">
        <v>0</v>
      </c>
      <c r="AJ1333">
        <v>0</v>
      </c>
      <c r="AK1333">
        <v>0</v>
      </c>
      <c r="AL1333">
        <v>17.5</v>
      </c>
      <c r="AM1333">
        <v>116</v>
      </c>
      <c r="AN1333">
        <v>195</v>
      </c>
      <c r="AO1333">
        <v>878.5</v>
      </c>
      <c r="AP1333">
        <v>7585.5</v>
      </c>
      <c r="AQ1333">
        <v>17.5</v>
      </c>
      <c r="AR1333">
        <v>6</v>
      </c>
      <c r="AS1333">
        <v>0</v>
      </c>
      <c r="AT1333">
        <v>42</v>
      </c>
      <c r="AU1333">
        <v>0</v>
      </c>
      <c r="AV1333">
        <v>1686</v>
      </c>
      <c r="AW1333">
        <v>12.5</v>
      </c>
      <c r="AX1333">
        <v>72</v>
      </c>
      <c r="AY1333">
        <v>0</v>
      </c>
      <c r="AZ1333">
        <v>55</v>
      </c>
      <c r="BA1333">
        <v>5.5</v>
      </c>
      <c r="BB1333">
        <v>0</v>
      </c>
      <c r="BC1333">
        <v>148.5</v>
      </c>
      <c r="BD1333">
        <v>20.5</v>
      </c>
      <c r="BE1333">
        <v>0</v>
      </c>
      <c r="BF1333">
        <v>39.5</v>
      </c>
      <c r="BG1333">
        <v>44.5</v>
      </c>
      <c r="BH1333">
        <v>2.5</v>
      </c>
      <c r="BI1333">
        <v>0</v>
      </c>
      <c r="BJ1333">
        <v>174</v>
      </c>
      <c r="BK1333">
        <v>0</v>
      </c>
      <c r="BL1333">
        <v>0</v>
      </c>
      <c r="BM1333">
        <v>0</v>
      </c>
      <c r="BN1333">
        <v>86.5</v>
      </c>
      <c r="BO1333">
        <v>257.5</v>
      </c>
      <c r="BP1333">
        <v>90.5</v>
      </c>
      <c r="BQ1333">
        <v>77</v>
      </c>
      <c r="BR1333">
        <v>182</v>
      </c>
      <c r="BS1333">
        <v>39</v>
      </c>
      <c r="BT1333">
        <v>17</v>
      </c>
      <c r="BU1333">
        <v>2</v>
      </c>
      <c r="BV1333">
        <v>64</v>
      </c>
      <c r="BW1333">
        <v>10</v>
      </c>
      <c r="BX1333">
        <v>0</v>
      </c>
      <c r="BY1333">
        <v>12723</v>
      </c>
    </row>
    <row r="1334" spans="1:77" hidden="1" x14ac:dyDescent="0.25">
      <c r="A1334" t="str">
        <f t="shared" si="40"/>
        <v>201552 Szolgáltatási foglalkozásokI2 Általános Iskola 8 osztály</v>
      </c>
      <c r="B1334" t="str">
        <f t="shared" si="41"/>
        <v>201552 Szolgáltatási foglalkozásokI2 Általános Iskola 8 osztály</v>
      </c>
      <c r="C1334">
        <v>1321</v>
      </c>
      <c r="D1334" t="s">
        <v>168</v>
      </c>
      <c r="E1334" t="s">
        <v>169</v>
      </c>
      <c r="F1334" s="4" t="s">
        <v>173</v>
      </c>
      <c r="G1334">
        <v>0</v>
      </c>
      <c r="H1334" t="s">
        <v>158</v>
      </c>
      <c r="I1334">
        <v>638</v>
      </c>
      <c r="J1334">
        <v>27</v>
      </c>
      <c r="K1334" t="s">
        <v>95</v>
      </c>
      <c r="L1334" t="s">
        <v>133</v>
      </c>
      <c r="M1334">
        <v>82</v>
      </c>
      <c r="N1334">
        <v>7</v>
      </c>
      <c r="O1334">
        <v>6.5</v>
      </c>
      <c r="P1334">
        <v>10</v>
      </c>
      <c r="Q1334">
        <v>39</v>
      </c>
      <c r="R1334">
        <v>0</v>
      </c>
      <c r="S1334">
        <v>0</v>
      </c>
      <c r="T1334">
        <v>0</v>
      </c>
      <c r="U1334">
        <v>0</v>
      </c>
      <c r="V1334">
        <v>0</v>
      </c>
      <c r="W1334">
        <v>0</v>
      </c>
      <c r="X1334">
        <v>11</v>
      </c>
      <c r="Y1334">
        <v>0</v>
      </c>
      <c r="Z1334">
        <v>3.5</v>
      </c>
      <c r="AA1334">
        <v>0</v>
      </c>
      <c r="AB1334">
        <v>22</v>
      </c>
      <c r="AC1334">
        <v>0</v>
      </c>
      <c r="AD1334">
        <v>4.5</v>
      </c>
      <c r="AE1334">
        <v>26.5</v>
      </c>
      <c r="AF1334">
        <v>0</v>
      </c>
      <c r="AG1334">
        <v>0</v>
      </c>
      <c r="AH1334">
        <v>0</v>
      </c>
      <c r="AI1334">
        <v>31</v>
      </c>
      <c r="AJ1334">
        <v>43</v>
      </c>
      <c r="AK1334">
        <v>110.5</v>
      </c>
      <c r="AL1334">
        <v>248</v>
      </c>
      <c r="AM1334">
        <v>16.5</v>
      </c>
      <c r="AN1334">
        <v>51.5</v>
      </c>
      <c r="AO1334">
        <v>45.5</v>
      </c>
      <c r="AP1334">
        <v>56.5</v>
      </c>
      <c r="AQ1334">
        <v>455</v>
      </c>
      <c r="AR1334">
        <v>0</v>
      </c>
      <c r="AS1334">
        <v>0</v>
      </c>
      <c r="AT1334">
        <v>102</v>
      </c>
      <c r="AU1334">
        <v>0</v>
      </c>
      <c r="AV1334">
        <v>71</v>
      </c>
      <c r="AW1334">
        <v>0</v>
      </c>
      <c r="AX1334">
        <v>0</v>
      </c>
      <c r="AY1334">
        <v>12.5</v>
      </c>
      <c r="AZ1334">
        <v>0</v>
      </c>
      <c r="BA1334">
        <v>0</v>
      </c>
      <c r="BB1334">
        <v>0</v>
      </c>
      <c r="BC1334">
        <v>0</v>
      </c>
      <c r="BD1334">
        <v>235.5</v>
      </c>
      <c r="BE1334">
        <v>0</v>
      </c>
      <c r="BF1334">
        <v>0</v>
      </c>
      <c r="BG1334">
        <v>7</v>
      </c>
      <c r="BH1334">
        <v>5.5</v>
      </c>
      <c r="BI1334">
        <v>0</v>
      </c>
      <c r="BJ1334">
        <v>25.5</v>
      </c>
      <c r="BK1334">
        <v>0</v>
      </c>
      <c r="BL1334">
        <v>2</v>
      </c>
      <c r="BM1334">
        <v>0</v>
      </c>
      <c r="BN1334">
        <v>919.5</v>
      </c>
      <c r="BO1334">
        <v>1862.5</v>
      </c>
      <c r="BP1334">
        <v>2930</v>
      </c>
      <c r="BQ1334">
        <v>3704</v>
      </c>
      <c r="BR1334">
        <v>961.5</v>
      </c>
      <c r="BS1334">
        <v>59.5</v>
      </c>
      <c r="BT1334">
        <v>65</v>
      </c>
      <c r="BU1334">
        <v>37.5</v>
      </c>
      <c r="BV1334">
        <v>14</v>
      </c>
      <c r="BW1334">
        <v>650.5</v>
      </c>
      <c r="BX1334">
        <v>0</v>
      </c>
      <c r="BY1334">
        <v>12934.5</v>
      </c>
    </row>
    <row r="1335" spans="1:77" hidden="1" x14ac:dyDescent="0.25">
      <c r="A1335" t="str">
        <f t="shared" si="40"/>
        <v>201561 Mezőgazdasági foglalkozásokI2 Általános Iskola 8 osztály</v>
      </c>
      <c r="B1335" t="str">
        <f t="shared" si="41"/>
        <v>201561 Mezőgazdasági foglalkozásokI2 Általános Iskola 8 osztály</v>
      </c>
      <c r="C1335">
        <v>1322</v>
      </c>
      <c r="D1335" t="s">
        <v>168</v>
      </c>
      <c r="E1335" t="s">
        <v>169</v>
      </c>
      <c r="F1335" s="4" t="s">
        <v>173</v>
      </c>
      <c r="G1335">
        <v>0</v>
      </c>
      <c r="H1335" t="s">
        <v>158</v>
      </c>
      <c r="I1335">
        <v>639</v>
      </c>
      <c r="J1335">
        <v>28</v>
      </c>
      <c r="K1335" t="s">
        <v>96</v>
      </c>
      <c r="L1335" t="s">
        <v>97</v>
      </c>
      <c r="M1335">
        <v>5260</v>
      </c>
      <c r="N1335">
        <v>47.5</v>
      </c>
      <c r="O1335">
        <v>0</v>
      </c>
      <c r="P1335">
        <v>0</v>
      </c>
      <c r="Q1335">
        <v>77</v>
      </c>
      <c r="R1335">
        <v>0</v>
      </c>
      <c r="S1335">
        <v>0</v>
      </c>
      <c r="T1335">
        <v>0</v>
      </c>
      <c r="U1335">
        <v>0</v>
      </c>
      <c r="V1335">
        <v>0</v>
      </c>
      <c r="W1335">
        <v>8</v>
      </c>
      <c r="X1335">
        <v>24</v>
      </c>
      <c r="Y1335">
        <v>0</v>
      </c>
      <c r="Z1335">
        <v>0</v>
      </c>
      <c r="AA1335">
        <v>1</v>
      </c>
      <c r="AB1335">
        <v>0</v>
      </c>
      <c r="AC1335">
        <v>0</v>
      </c>
      <c r="AD1335">
        <v>0.5</v>
      </c>
      <c r="AE1335">
        <v>0</v>
      </c>
      <c r="AF1335">
        <v>0</v>
      </c>
      <c r="AG1335">
        <v>0</v>
      </c>
      <c r="AH1335">
        <v>12.5</v>
      </c>
      <c r="AI1335">
        <v>0</v>
      </c>
      <c r="AJ1335">
        <v>14.5</v>
      </c>
      <c r="AK1335">
        <v>0</v>
      </c>
      <c r="AL1335">
        <v>35</v>
      </c>
      <c r="AM1335">
        <v>21.5</v>
      </c>
      <c r="AN1335">
        <v>0</v>
      </c>
      <c r="AO1335">
        <v>252.5</v>
      </c>
      <c r="AP1335">
        <v>170.5</v>
      </c>
      <c r="AQ1335">
        <v>14.5</v>
      </c>
      <c r="AR1335">
        <v>0</v>
      </c>
      <c r="AS1335">
        <v>0</v>
      </c>
      <c r="AT1335">
        <v>0</v>
      </c>
      <c r="AU1335">
        <v>0</v>
      </c>
      <c r="AV1335">
        <v>13</v>
      </c>
      <c r="AW1335">
        <v>0</v>
      </c>
      <c r="AX1335">
        <v>0</v>
      </c>
      <c r="AY1335">
        <v>0</v>
      </c>
      <c r="AZ1335">
        <v>0</v>
      </c>
      <c r="BA1335">
        <v>0</v>
      </c>
      <c r="BB1335">
        <v>0</v>
      </c>
      <c r="BC1335">
        <v>0</v>
      </c>
      <c r="BD1335">
        <v>66.5</v>
      </c>
      <c r="BE1335">
        <v>0</v>
      </c>
      <c r="BF1335">
        <v>0</v>
      </c>
      <c r="BG1335">
        <v>0</v>
      </c>
      <c r="BH1335">
        <v>26.5</v>
      </c>
      <c r="BI1335">
        <v>0</v>
      </c>
      <c r="BJ1335">
        <v>0</v>
      </c>
      <c r="BK1335">
        <v>0</v>
      </c>
      <c r="BL1335">
        <v>0</v>
      </c>
      <c r="BM1335">
        <v>0</v>
      </c>
      <c r="BN1335">
        <v>136.5</v>
      </c>
      <c r="BO1335">
        <v>1196.5</v>
      </c>
      <c r="BP1335">
        <v>87</v>
      </c>
      <c r="BQ1335">
        <v>27.5</v>
      </c>
      <c r="BR1335">
        <v>124</v>
      </c>
      <c r="BS1335">
        <v>6.5</v>
      </c>
      <c r="BT1335">
        <v>25.5</v>
      </c>
      <c r="BU1335">
        <v>2</v>
      </c>
      <c r="BV1335">
        <v>7.5</v>
      </c>
      <c r="BW1335">
        <v>12</v>
      </c>
      <c r="BX1335">
        <v>0</v>
      </c>
      <c r="BY1335">
        <v>7670</v>
      </c>
    </row>
    <row r="1336" spans="1:77" hidden="1" x14ac:dyDescent="0.25">
      <c r="A1336" t="str">
        <f t="shared" si="40"/>
        <v>201562 Erdőgazdálkodási, vadgazdálkodási és halászati foglalkozásokI2 Általános Iskola 8 osztály</v>
      </c>
      <c r="B1336" t="str">
        <f t="shared" si="41"/>
        <v>201562 Erdőgazdálkodási, vadgazdálkodási és halászati foglalkozásokI2 Általános Iskola 8 osztály</v>
      </c>
      <c r="C1336">
        <v>1323</v>
      </c>
      <c r="D1336" t="s">
        <v>168</v>
      </c>
      <c r="E1336" t="s">
        <v>169</v>
      </c>
      <c r="F1336" s="4" t="s">
        <v>173</v>
      </c>
      <c r="G1336">
        <v>0</v>
      </c>
      <c r="H1336" t="s">
        <v>158</v>
      </c>
      <c r="I1336">
        <v>640</v>
      </c>
      <c r="J1336">
        <v>29</v>
      </c>
      <c r="K1336" t="s">
        <v>98</v>
      </c>
      <c r="L1336" t="s">
        <v>134</v>
      </c>
      <c r="M1336">
        <v>13.5</v>
      </c>
      <c r="N1336">
        <v>940.5</v>
      </c>
      <c r="O1336">
        <v>310</v>
      </c>
      <c r="P1336">
        <v>0</v>
      </c>
      <c r="Q1336">
        <v>0</v>
      </c>
      <c r="R1336">
        <v>0</v>
      </c>
      <c r="S1336">
        <v>0</v>
      </c>
      <c r="T1336">
        <v>0</v>
      </c>
      <c r="U1336">
        <v>0</v>
      </c>
      <c r="V1336">
        <v>0</v>
      </c>
      <c r="W1336">
        <v>0</v>
      </c>
      <c r="X1336">
        <v>0</v>
      </c>
      <c r="Y1336">
        <v>0</v>
      </c>
      <c r="Z1336">
        <v>0</v>
      </c>
      <c r="AA1336">
        <v>0</v>
      </c>
      <c r="AB1336">
        <v>0</v>
      </c>
      <c r="AC1336">
        <v>0</v>
      </c>
      <c r="AD1336">
        <v>0</v>
      </c>
      <c r="AE1336">
        <v>0</v>
      </c>
      <c r="AF1336">
        <v>0</v>
      </c>
      <c r="AG1336">
        <v>0</v>
      </c>
      <c r="AH1336">
        <v>0</v>
      </c>
      <c r="AI1336">
        <v>0</v>
      </c>
      <c r="AJ1336">
        <v>0</v>
      </c>
      <c r="AK1336">
        <v>0</v>
      </c>
      <c r="AL1336">
        <v>0</v>
      </c>
      <c r="AM1336">
        <v>0</v>
      </c>
      <c r="AN1336">
        <v>4</v>
      </c>
      <c r="AO1336">
        <v>0</v>
      </c>
      <c r="AP1336">
        <v>0</v>
      </c>
      <c r="AQ1336">
        <v>0</v>
      </c>
      <c r="AR1336">
        <v>0</v>
      </c>
      <c r="AS1336">
        <v>0</v>
      </c>
      <c r="AT1336">
        <v>0</v>
      </c>
      <c r="AU1336">
        <v>0</v>
      </c>
      <c r="AV1336">
        <v>0</v>
      </c>
      <c r="AW1336">
        <v>0</v>
      </c>
      <c r="AX1336">
        <v>0</v>
      </c>
      <c r="AY1336">
        <v>0</v>
      </c>
      <c r="AZ1336">
        <v>0</v>
      </c>
      <c r="BA1336">
        <v>0</v>
      </c>
      <c r="BB1336">
        <v>0</v>
      </c>
      <c r="BC1336">
        <v>0</v>
      </c>
      <c r="BD1336">
        <v>11</v>
      </c>
      <c r="BE1336">
        <v>0</v>
      </c>
      <c r="BF1336">
        <v>0</v>
      </c>
      <c r="BG1336">
        <v>0</v>
      </c>
      <c r="BH1336">
        <v>4.5</v>
      </c>
      <c r="BI1336">
        <v>0</v>
      </c>
      <c r="BJ1336">
        <v>0</v>
      </c>
      <c r="BK1336">
        <v>0</v>
      </c>
      <c r="BL1336">
        <v>0</v>
      </c>
      <c r="BM1336">
        <v>0</v>
      </c>
      <c r="BN1336">
        <v>0</v>
      </c>
      <c r="BO1336">
        <v>26.5</v>
      </c>
      <c r="BP1336">
        <v>2</v>
      </c>
      <c r="BQ1336">
        <v>0</v>
      </c>
      <c r="BR1336">
        <v>0.5</v>
      </c>
      <c r="BS1336">
        <v>3</v>
      </c>
      <c r="BT1336">
        <v>0</v>
      </c>
      <c r="BU1336">
        <v>0</v>
      </c>
      <c r="BV1336">
        <v>0</v>
      </c>
      <c r="BW1336">
        <v>0</v>
      </c>
      <c r="BX1336">
        <v>0</v>
      </c>
      <c r="BY1336">
        <v>1315.5</v>
      </c>
    </row>
    <row r="1337" spans="1:77" hidden="1" x14ac:dyDescent="0.25">
      <c r="A1337" t="str">
        <f t="shared" si="40"/>
        <v>201571 Élelmiszer-ipari foglalkozásokI2 Általános Iskola 8 osztály</v>
      </c>
      <c r="B1337" t="str">
        <f t="shared" si="41"/>
        <v>201571 Élelmiszer-ipari foglalkozásokI2 Általános Iskola 8 osztály</v>
      </c>
      <c r="C1337">
        <v>1324</v>
      </c>
      <c r="D1337" t="s">
        <v>168</v>
      </c>
      <c r="E1337" t="s">
        <v>169</v>
      </c>
      <c r="F1337" s="4" t="s">
        <v>173</v>
      </c>
      <c r="G1337">
        <v>0</v>
      </c>
      <c r="H1337" t="s">
        <v>158</v>
      </c>
      <c r="I1337">
        <v>641</v>
      </c>
      <c r="J1337">
        <v>30</v>
      </c>
      <c r="K1337" t="s">
        <v>99</v>
      </c>
      <c r="L1337" t="s">
        <v>135</v>
      </c>
      <c r="M1337">
        <v>40.5</v>
      </c>
      <c r="N1337">
        <v>0</v>
      </c>
      <c r="O1337">
        <v>21</v>
      </c>
      <c r="P1337">
        <v>0</v>
      </c>
      <c r="Q1337">
        <v>3497.5</v>
      </c>
      <c r="R1337">
        <v>0</v>
      </c>
      <c r="S1337">
        <v>0</v>
      </c>
      <c r="T1337">
        <v>0</v>
      </c>
      <c r="U1337">
        <v>0</v>
      </c>
      <c r="V1337">
        <v>0</v>
      </c>
      <c r="W1337">
        <v>0</v>
      </c>
      <c r="X1337">
        <v>0</v>
      </c>
      <c r="Y1337">
        <v>0</v>
      </c>
      <c r="Z1337">
        <v>0</v>
      </c>
      <c r="AA1337">
        <v>0</v>
      </c>
      <c r="AB1337">
        <v>0</v>
      </c>
      <c r="AC1337">
        <v>0</v>
      </c>
      <c r="AD1337">
        <v>9</v>
      </c>
      <c r="AE1337">
        <v>26</v>
      </c>
      <c r="AF1337">
        <v>0</v>
      </c>
      <c r="AG1337">
        <v>0</v>
      </c>
      <c r="AH1337">
        <v>0</v>
      </c>
      <c r="AI1337">
        <v>0</v>
      </c>
      <c r="AJ1337">
        <v>0</v>
      </c>
      <c r="AK1337">
        <v>0</v>
      </c>
      <c r="AL1337">
        <v>0</v>
      </c>
      <c r="AM1337">
        <v>0</v>
      </c>
      <c r="AN1337">
        <v>0</v>
      </c>
      <c r="AO1337">
        <v>210.5</v>
      </c>
      <c r="AP1337">
        <v>209.5</v>
      </c>
      <c r="AQ1337">
        <v>0</v>
      </c>
      <c r="AR1337">
        <v>0</v>
      </c>
      <c r="AS1337">
        <v>0</v>
      </c>
      <c r="AT1337">
        <v>0</v>
      </c>
      <c r="AU1337">
        <v>0</v>
      </c>
      <c r="AV1337">
        <v>3.5</v>
      </c>
      <c r="AW1337">
        <v>0</v>
      </c>
      <c r="AX1337">
        <v>0</v>
      </c>
      <c r="AY1337">
        <v>0</v>
      </c>
      <c r="AZ1337">
        <v>0</v>
      </c>
      <c r="BA1337">
        <v>0</v>
      </c>
      <c r="BB1337">
        <v>0</v>
      </c>
      <c r="BC1337">
        <v>0</v>
      </c>
      <c r="BD1337">
        <v>38.5</v>
      </c>
      <c r="BE1337">
        <v>0</v>
      </c>
      <c r="BF1337">
        <v>0</v>
      </c>
      <c r="BG1337">
        <v>0</v>
      </c>
      <c r="BH1337">
        <v>0.5</v>
      </c>
      <c r="BI1337">
        <v>0</v>
      </c>
      <c r="BJ1337">
        <v>0</v>
      </c>
      <c r="BK1337">
        <v>0</v>
      </c>
      <c r="BL1337">
        <v>143.5</v>
      </c>
      <c r="BM1337">
        <v>0</v>
      </c>
      <c r="BN1337">
        <v>0</v>
      </c>
      <c r="BO1337">
        <v>34.5</v>
      </c>
      <c r="BP1337">
        <v>1.5</v>
      </c>
      <c r="BQ1337">
        <v>1.5</v>
      </c>
      <c r="BR1337">
        <v>1</v>
      </c>
      <c r="BS1337">
        <v>0</v>
      </c>
      <c r="BT1337">
        <v>0</v>
      </c>
      <c r="BU1337">
        <v>0</v>
      </c>
      <c r="BV1337">
        <v>0</v>
      </c>
      <c r="BW1337">
        <v>0</v>
      </c>
      <c r="BX1337">
        <v>0</v>
      </c>
      <c r="BY1337">
        <v>4238.5</v>
      </c>
    </row>
    <row r="1338" spans="1:77" hidden="1" x14ac:dyDescent="0.25">
      <c r="A1338" t="str">
        <f t="shared" si="40"/>
        <v>201572 Könnyűipari foglalkozásokI2 Általános Iskola 8 osztály</v>
      </c>
      <c r="B1338" t="str">
        <f t="shared" si="41"/>
        <v>201572 Könnyűipari foglalkozásokI2 Általános Iskola 8 osztály</v>
      </c>
      <c r="C1338">
        <v>1325</v>
      </c>
      <c r="D1338" t="s">
        <v>168</v>
      </c>
      <c r="E1338" t="s">
        <v>169</v>
      </c>
      <c r="F1338" s="4" t="s">
        <v>173</v>
      </c>
      <c r="G1338">
        <v>0</v>
      </c>
      <c r="H1338" t="s">
        <v>158</v>
      </c>
      <c r="I1338">
        <v>642</v>
      </c>
      <c r="J1338">
        <v>31</v>
      </c>
      <c r="K1338" t="s">
        <v>100</v>
      </c>
      <c r="L1338" t="s">
        <v>136</v>
      </c>
      <c r="M1338">
        <v>11</v>
      </c>
      <c r="N1338">
        <v>40</v>
      </c>
      <c r="O1338">
        <v>0</v>
      </c>
      <c r="P1338">
        <v>0</v>
      </c>
      <c r="Q1338">
        <v>69.5</v>
      </c>
      <c r="R1338">
        <v>2051.5</v>
      </c>
      <c r="S1338">
        <v>265</v>
      </c>
      <c r="T1338">
        <v>229</v>
      </c>
      <c r="U1338">
        <v>245.5</v>
      </c>
      <c r="V1338">
        <v>0</v>
      </c>
      <c r="W1338">
        <v>0</v>
      </c>
      <c r="X1338">
        <v>0</v>
      </c>
      <c r="Y1338">
        <v>14.5</v>
      </c>
      <c r="Z1338">
        <v>0</v>
      </c>
      <c r="AA1338">
        <v>0</v>
      </c>
      <c r="AB1338">
        <v>23</v>
      </c>
      <c r="AC1338">
        <v>0</v>
      </c>
      <c r="AD1338">
        <v>0</v>
      </c>
      <c r="AE1338">
        <v>11</v>
      </c>
      <c r="AF1338">
        <v>115.5</v>
      </c>
      <c r="AG1338">
        <v>3.5</v>
      </c>
      <c r="AH1338">
        <v>648</v>
      </c>
      <c r="AI1338">
        <v>0</v>
      </c>
      <c r="AJ1338">
        <v>0</v>
      </c>
      <c r="AK1338">
        <v>0</v>
      </c>
      <c r="AL1338">
        <v>76</v>
      </c>
      <c r="AM1338">
        <v>11</v>
      </c>
      <c r="AN1338">
        <v>0</v>
      </c>
      <c r="AO1338">
        <v>75</v>
      </c>
      <c r="AP1338">
        <v>80.5</v>
      </c>
      <c r="AQ1338">
        <v>8</v>
      </c>
      <c r="AR1338">
        <v>0</v>
      </c>
      <c r="AS1338">
        <v>0</v>
      </c>
      <c r="AT1338">
        <v>0</v>
      </c>
      <c r="AU1338">
        <v>0</v>
      </c>
      <c r="AV1338">
        <v>0</v>
      </c>
      <c r="AW1338">
        <v>0</v>
      </c>
      <c r="AX1338">
        <v>0</v>
      </c>
      <c r="AY1338">
        <v>0</v>
      </c>
      <c r="AZ1338">
        <v>55</v>
      </c>
      <c r="BA1338">
        <v>0</v>
      </c>
      <c r="BB1338">
        <v>0</v>
      </c>
      <c r="BC1338">
        <v>0</v>
      </c>
      <c r="BD1338">
        <v>0.5</v>
      </c>
      <c r="BE1338">
        <v>0</v>
      </c>
      <c r="BF1338">
        <v>0</v>
      </c>
      <c r="BG1338">
        <v>0</v>
      </c>
      <c r="BH1338">
        <v>0</v>
      </c>
      <c r="BI1338">
        <v>21.5</v>
      </c>
      <c r="BJ1338">
        <v>0.5</v>
      </c>
      <c r="BK1338">
        <v>0</v>
      </c>
      <c r="BL1338">
        <v>23.5</v>
      </c>
      <c r="BM1338">
        <v>0</v>
      </c>
      <c r="BN1338">
        <v>71.5</v>
      </c>
      <c r="BO1338">
        <v>72</v>
      </c>
      <c r="BP1338">
        <v>2.5</v>
      </c>
      <c r="BQ1338">
        <v>18.5</v>
      </c>
      <c r="BR1338">
        <v>44.5</v>
      </c>
      <c r="BS1338">
        <v>6</v>
      </c>
      <c r="BT1338">
        <v>0</v>
      </c>
      <c r="BU1338">
        <v>0.5</v>
      </c>
      <c r="BV1338">
        <v>37</v>
      </c>
      <c r="BW1338">
        <v>18.5</v>
      </c>
      <c r="BX1338">
        <v>0</v>
      </c>
      <c r="BY1338">
        <v>4349.5</v>
      </c>
    </row>
    <row r="1339" spans="1:77" hidden="1" x14ac:dyDescent="0.25">
      <c r="A1339" t="str">
        <f t="shared" si="40"/>
        <v>201573 Fém- és villamosipari foglalkozásokI2 Általános Iskola 8 osztály</v>
      </c>
      <c r="B1339" t="str">
        <f t="shared" si="41"/>
        <v>201573 Fém- és villamosipari foglalkozásokI2 Általános Iskola 8 osztály</v>
      </c>
      <c r="C1339">
        <v>1326</v>
      </c>
      <c r="D1339" t="s">
        <v>168</v>
      </c>
      <c r="E1339" t="s">
        <v>169</v>
      </c>
      <c r="F1339" s="4" t="s">
        <v>173</v>
      </c>
      <c r="G1339">
        <v>0</v>
      </c>
      <c r="H1339" t="s">
        <v>158</v>
      </c>
      <c r="I1339">
        <v>643</v>
      </c>
      <c r="J1339">
        <v>32</v>
      </c>
      <c r="K1339" t="s">
        <v>101</v>
      </c>
      <c r="L1339" t="s">
        <v>137</v>
      </c>
      <c r="M1339">
        <v>48</v>
      </c>
      <c r="N1339">
        <v>3.5</v>
      </c>
      <c r="O1339">
        <v>3.5</v>
      </c>
      <c r="P1339">
        <v>25</v>
      </c>
      <c r="Q1339">
        <v>62</v>
      </c>
      <c r="R1339">
        <v>129</v>
      </c>
      <c r="S1339">
        <v>13.5</v>
      </c>
      <c r="T1339">
        <v>37</v>
      </c>
      <c r="U1339">
        <v>0</v>
      </c>
      <c r="V1339">
        <v>7.5</v>
      </c>
      <c r="W1339">
        <v>10.5</v>
      </c>
      <c r="X1339">
        <v>4.5</v>
      </c>
      <c r="Y1339">
        <v>55.5</v>
      </c>
      <c r="Z1339">
        <v>23.5</v>
      </c>
      <c r="AA1339">
        <v>157.5</v>
      </c>
      <c r="AB1339">
        <v>735</v>
      </c>
      <c r="AC1339">
        <v>482</v>
      </c>
      <c r="AD1339">
        <v>828.5</v>
      </c>
      <c r="AE1339">
        <v>405</v>
      </c>
      <c r="AF1339">
        <v>385</v>
      </c>
      <c r="AG1339">
        <v>24</v>
      </c>
      <c r="AH1339">
        <v>60</v>
      </c>
      <c r="AI1339">
        <v>31.5</v>
      </c>
      <c r="AJ1339">
        <v>95.5</v>
      </c>
      <c r="AK1339">
        <v>21.5</v>
      </c>
      <c r="AL1339">
        <v>22</v>
      </c>
      <c r="AM1339">
        <v>212</v>
      </c>
      <c r="AN1339">
        <v>436</v>
      </c>
      <c r="AO1339">
        <v>225.5</v>
      </c>
      <c r="AP1339">
        <v>195</v>
      </c>
      <c r="AQ1339">
        <v>291.5</v>
      </c>
      <c r="AR1339">
        <v>4</v>
      </c>
      <c r="AS1339">
        <v>0</v>
      </c>
      <c r="AT1339">
        <v>88.5</v>
      </c>
      <c r="AU1339">
        <v>0</v>
      </c>
      <c r="AV1339">
        <v>0.5</v>
      </c>
      <c r="AW1339">
        <v>4</v>
      </c>
      <c r="AX1339">
        <v>7</v>
      </c>
      <c r="AY1339">
        <v>40.5</v>
      </c>
      <c r="AZ1339">
        <v>8.5</v>
      </c>
      <c r="BA1339">
        <v>0</v>
      </c>
      <c r="BB1339">
        <v>0</v>
      </c>
      <c r="BC1339">
        <v>0</v>
      </c>
      <c r="BD1339">
        <v>39</v>
      </c>
      <c r="BE1339">
        <v>0</v>
      </c>
      <c r="BF1339">
        <v>28</v>
      </c>
      <c r="BG1339">
        <v>66.5</v>
      </c>
      <c r="BH1339">
        <v>0</v>
      </c>
      <c r="BI1339">
        <v>0</v>
      </c>
      <c r="BJ1339">
        <v>25</v>
      </c>
      <c r="BK1339">
        <v>4</v>
      </c>
      <c r="BL1339">
        <v>162</v>
      </c>
      <c r="BM1339">
        <v>7</v>
      </c>
      <c r="BN1339">
        <v>32</v>
      </c>
      <c r="BO1339">
        <v>266</v>
      </c>
      <c r="BP1339">
        <v>44</v>
      </c>
      <c r="BQ1339">
        <v>14</v>
      </c>
      <c r="BR1339">
        <v>19.5</v>
      </c>
      <c r="BS1339">
        <v>5</v>
      </c>
      <c r="BT1339">
        <v>1</v>
      </c>
      <c r="BU1339">
        <v>0</v>
      </c>
      <c r="BV1339">
        <v>3</v>
      </c>
      <c r="BW1339">
        <v>0</v>
      </c>
      <c r="BX1339">
        <v>0</v>
      </c>
      <c r="BY1339">
        <v>5899.5</v>
      </c>
    </row>
    <row r="1340" spans="1:77" hidden="1" x14ac:dyDescent="0.25">
      <c r="A1340" t="str">
        <f t="shared" si="40"/>
        <v>201574 Kézműipari foglalkozásokI2 Általános Iskola 8 osztály</v>
      </c>
      <c r="B1340" t="str">
        <f t="shared" si="41"/>
        <v>201574 Kézműipari foglalkozásokI2 Általános Iskola 8 osztály</v>
      </c>
      <c r="C1340">
        <v>1327</v>
      </c>
      <c r="D1340" t="s">
        <v>168</v>
      </c>
      <c r="E1340" t="s">
        <v>169</v>
      </c>
      <c r="F1340" s="4" t="s">
        <v>173</v>
      </c>
      <c r="G1340">
        <v>0</v>
      </c>
      <c r="H1340" t="s">
        <v>158</v>
      </c>
      <c r="I1340">
        <v>644</v>
      </c>
      <c r="J1340">
        <v>33</v>
      </c>
      <c r="K1340" t="s">
        <v>102</v>
      </c>
      <c r="L1340" t="s">
        <v>138</v>
      </c>
      <c r="M1340">
        <v>12</v>
      </c>
      <c r="N1340">
        <v>0</v>
      </c>
      <c r="O1340">
        <v>0</v>
      </c>
      <c r="P1340">
        <v>0</v>
      </c>
      <c r="Q1340">
        <v>368.5</v>
      </c>
      <c r="R1340">
        <v>68</v>
      </c>
      <c r="S1340">
        <v>23</v>
      </c>
      <c r="T1340">
        <v>0</v>
      </c>
      <c r="U1340">
        <v>41</v>
      </c>
      <c r="V1340">
        <v>0</v>
      </c>
      <c r="W1340">
        <v>0</v>
      </c>
      <c r="X1340">
        <v>0</v>
      </c>
      <c r="Y1340">
        <v>2</v>
      </c>
      <c r="Z1340">
        <v>178.5</v>
      </c>
      <c r="AA1340">
        <v>2</v>
      </c>
      <c r="AB1340">
        <v>0</v>
      </c>
      <c r="AC1340">
        <v>35</v>
      </c>
      <c r="AD1340">
        <v>0</v>
      </c>
      <c r="AE1340">
        <v>0</v>
      </c>
      <c r="AF1340">
        <v>43.5</v>
      </c>
      <c r="AG1340">
        <v>9</v>
      </c>
      <c r="AH1340">
        <v>137.5</v>
      </c>
      <c r="AI1340">
        <v>0</v>
      </c>
      <c r="AJ1340">
        <v>0</v>
      </c>
      <c r="AK1340">
        <v>0</v>
      </c>
      <c r="AL1340">
        <v>0</v>
      </c>
      <c r="AM1340">
        <v>0</v>
      </c>
      <c r="AN1340">
        <v>0</v>
      </c>
      <c r="AO1340">
        <v>53.5</v>
      </c>
      <c r="AP1340">
        <v>0</v>
      </c>
      <c r="AQ1340">
        <v>0</v>
      </c>
      <c r="AR1340">
        <v>0</v>
      </c>
      <c r="AS1340">
        <v>0</v>
      </c>
      <c r="AT1340">
        <v>0</v>
      </c>
      <c r="AU1340">
        <v>0</v>
      </c>
      <c r="AV1340">
        <v>0</v>
      </c>
      <c r="AW1340">
        <v>0</v>
      </c>
      <c r="AX1340">
        <v>0</v>
      </c>
      <c r="AY1340">
        <v>0</v>
      </c>
      <c r="AZ1340">
        <v>0</v>
      </c>
      <c r="BA1340">
        <v>0</v>
      </c>
      <c r="BB1340">
        <v>0</v>
      </c>
      <c r="BC1340">
        <v>0</v>
      </c>
      <c r="BD1340">
        <v>0</v>
      </c>
      <c r="BE1340">
        <v>0</v>
      </c>
      <c r="BF1340">
        <v>0</v>
      </c>
      <c r="BG1340">
        <v>4</v>
      </c>
      <c r="BH1340">
        <v>0</v>
      </c>
      <c r="BI1340">
        <v>0</v>
      </c>
      <c r="BJ1340">
        <v>0</v>
      </c>
      <c r="BK1340">
        <v>0</v>
      </c>
      <c r="BL1340">
        <v>0</v>
      </c>
      <c r="BM1340">
        <v>0</v>
      </c>
      <c r="BN1340">
        <v>0</v>
      </c>
      <c r="BO1340">
        <v>63.5</v>
      </c>
      <c r="BP1340">
        <v>0</v>
      </c>
      <c r="BQ1340">
        <v>0</v>
      </c>
      <c r="BR1340">
        <v>52</v>
      </c>
      <c r="BS1340">
        <v>0.5</v>
      </c>
      <c r="BT1340">
        <v>0</v>
      </c>
      <c r="BU1340">
        <v>12</v>
      </c>
      <c r="BV1340">
        <v>0</v>
      </c>
      <c r="BW1340">
        <v>0</v>
      </c>
      <c r="BX1340">
        <v>0</v>
      </c>
      <c r="BY1340">
        <v>1105.5</v>
      </c>
    </row>
    <row r="1341" spans="1:77" hidden="1" x14ac:dyDescent="0.25">
      <c r="A1341" t="str">
        <f t="shared" si="40"/>
        <v>201575 Építőipari foglalkozásokI2 Általános Iskola 8 osztály</v>
      </c>
      <c r="B1341" t="str">
        <f t="shared" si="41"/>
        <v>201575 Építőipari foglalkozásokI2 Általános Iskola 8 osztály</v>
      </c>
      <c r="C1341">
        <v>1328</v>
      </c>
      <c r="D1341" t="s">
        <v>168</v>
      </c>
      <c r="E1341" t="s">
        <v>169</v>
      </c>
      <c r="F1341" s="4" t="s">
        <v>173</v>
      </c>
      <c r="G1341">
        <v>0</v>
      </c>
      <c r="H1341" t="s">
        <v>158</v>
      </c>
      <c r="I1341">
        <v>645</v>
      </c>
      <c r="J1341">
        <v>34</v>
      </c>
      <c r="K1341" t="s">
        <v>103</v>
      </c>
      <c r="L1341" t="s">
        <v>139</v>
      </c>
      <c r="M1341">
        <v>52</v>
      </c>
      <c r="N1341">
        <v>0</v>
      </c>
      <c r="O1341">
        <v>3.5</v>
      </c>
      <c r="P1341">
        <v>9</v>
      </c>
      <c r="Q1341">
        <v>53.5</v>
      </c>
      <c r="R1341">
        <v>0.5</v>
      </c>
      <c r="S1341">
        <v>62.5</v>
      </c>
      <c r="T1341">
        <v>0</v>
      </c>
      <c r="U1341">
        <v>0</v>
      </c>
      <c r="V1341">
        <v>0</v>
      </c>
      <c r="W1341">
        <v>7</v>
      </c>
      <c r="X1341">
        <v>0</v>
      </c>
      <c r="Y1341">
        <v>51</v>
      </c>
      <c r="Z1341">
        <v>62.5</v>
      </c>
      <c r="AA1341">
        <v>39</v>
      </c>
      <c r="AB1341">
        <v>105</v>
      </c>
      <c r="AC1341">
        <v>6</v>
      </c>
      <c r="AD1341">
        <v>48.5</v>
      </c>
      <c r="AE1341">
        <v>16.5</v>
      </c>
      <c r="AF1341">
        <v>7</v>
      </c>
      <c r="AG1341">
        <v>14</v>
      </c>
      <c r="AH1341">
        <v>27</v>
      </c>
      <c r="AI1341">
        <v>56</v>
      </c>
      <c r="AJ1341">
        <v>93</v>
      </c>
      <c r="AK1341">
        <v>274</v>
      </c>
      <c r="AL1341">
        <v>17.5</v>
      </c>
      <c r="AM1341">
        <v>953</v>
      </c>
      <c r="AN1341">
        <v>9</v>
      </c>
      <c r="AO1341">
        <v>65</v>
      </c>
      <c r="AP1341">
        <v>62</v>
      </c>
      <c r="AQ1341">
        <v>36</v>
      </c>
      <c r="AR1341">
        <v>0</v>
      </c>
      <c r="AS1341">
        <v>0</v>
      </c>
      <c r="AT1341">
        <v>79</v>
      </c>
      <c r="AU1341">
        <v>0</v>
      </c>
      <c r="AV1341">
        <v>47</v>
      </c>
      <c r="AW1341">
        <v>41.5</v>
      </c>
      <c r="AX1341">
        <v>0</v>
      </c>
      <c r="AY1341">
        <v>0</v>
      </c>
      <c r="AZ1341">
        <v>0</v>
      </c>
      <c r="BA1341">
        <v>8.5</v>
      </c>
      <c r="BB1341">
        <v>0</v>
      </c>
      <c r="BC1341">
        <v>0</v>
      </c>
      <c r="BD1341">
        <v>149.5</v>
      </c>
      <c r="BE1341">
        <v>0</v>
      </c>
      <c r="BF1341">
        <v>0</v>
      </c>
      <c r="BG1341">
        <v>24.5</v>
      </c>
      <c r="BH1341">
        <v>7</v>
      </c>
      <c r="BI1341">
        <v>0</v>
      </c>
      <c r="BJ1341">
        <v>0</v>
      </c>
      <c r="BK1341">
        <v>0</v>
      </c>
      <c r="BL1341">
        <v>46.5</v>
      </c>
      <c r="BM1341">
        <v>0</v>
      </c>
      <c r="BN1341">
        <v>1.5</v>
      </c>
      <c r="BO1341">
        <v>411</v>
      </c>
      <c r="BP1341">
        <v>31.5</v>
      </c>
      <c r="BQ1341">
        <v>48</v>
      </c>
      <c r="BR1341">
        <v>39</v>
      </c>
      <c r="BS1341">
        <v>6.5</v>
      </c>
      <c r="BT1341">
        <v>2</v>
      </c>
      <c r="BU1341">
        <v>7.5</v>
      </c>
      <c r="BV1341">
        <v>0</v>
      </c>
      <c r="BW1341">
        <v>0</v>
      </c>
      <c r="BX1341">
        <v>0</v>
      </c>
      <c r="BY1341">
        <v>3080.5</v>
      </c>
    </row>
    <row r="1342" spans="1:77" hidden="1" x14ac:dyDescent="0.25">
      <c r="A1342" t="str">
        <f t="shared" si="40"/>
        <v>201579 Egyéb ipari és építőipari foglalkozásokI2 Általános Iskola 8 osztály</v>
      </c>
      <c r="B1342" t="str">
        <f t="shared" si="41"/>
        <v>201579 Egyéb ipari és építőipari foglalkozásokI2 Általános Iskola 8 osztály</v>
      </c>
      <c r="C1342">
        <v>1329</v>
      </c>
      <c r="D1342" t="s">
        <v>168</v>
      </c>
      <c r="E1342" t="s">
        <v>169</v>
      </c>
      <c r="F1342" s="4" t="s">
        <v>173</v>
      </c>
      <c r="G1342">
        <v>0</v>
      </c>
      <c r="H1342" t="s">
        <v>158</v>
      </c>
      <c r="I1342">
        <v>646</v>
      </c>
      <c r="J1342">
        <v>35</v>
      </c>
      <c r="K1342" t="s">
        <v>140</v>
      </c>
      <c r="L1342" t="s">
        <v>141</v>
      </c>
      <c r="M1342">
        <v>32</v>
      </c>
      <c r="N1342">
        <v>7.5</v>
      </c>
      <c r="O1342">
        <v>0</v>
      </c>
      <c r="P1342">
        <v>0</v>
      </c>
      <c r="Q1342">
        <v>18.5</v>
      </c>
      <c r="R1342">
        <v>61</v>
      </c>
      <c r="S1342">
        <v>15</v>
      </c>
      <c r="T1342">
        <v>0.5</v>
      </c>
      <c r="U1342">
        <v>0</v>
      </c>
      <c r="V1342">
        <v>132.5</v>
      </c>
      <c r="W1342">
        <v>7</v>
      </c>
      <c r="X1342">
        <v>0</v>
      </c>
      <c r="Y1342">
        <v>8.5</v>
      </c>
      <c r="Z1342">
        <v>140.5</v>
      </c>
      <c r="AA1342">
        <v>63</v>
      </c>
      <c r="AB1342">
        <v>112.5</v>
      </c>
      <c r="AC1342">
        <v>7</v>
      </c>
      <c r="AD1342">
        <v>110</v>
      </c>
      <c r="AE1342">
        <v>8</v>
      </c>
      <c r="AF1342">
        <v>11</v>
      </c>
      <c r="AG1342">
        <v>0</v>
      </c>
      <c r="AH1342">
        <v>18.5</v>
      </c>
      <c r="AI1342">
        <v>0</v>
      </c>
      <c r="AJ1342">
        <v>0</v>
      </c>
      <c r="AK1342">
        <v>0</v>
      </c>
      <c r="AL1342">
        <v>10</v>
      </c>
      <c r="AM1342">
        <v>379</v>
      </c>
      <c r="AN1342">
        <v>9</v>
      </c>
      <c r="AO1342">
        <v>0</v>
      </c>
      <c r="AP1342">
        <v>0</v>
      </c>
      <c r="AQ1342">
        <v>40</v>
      </c>
      <c r="AR1342">
        <v>0</v>
      </c>
      <c r="AS1342">
        <v>0</v>
      </c>
      <c r="AT1342">
        <v>513.5</v>
      </c>
      <c r="AU1342">
        <v>0</v>
      </c>
      <c r="AV1342">
        <v>0</v>
      </c>
      <c r="AW1342">
        <v>0</v>
      </c>
      <c r="AX1342">
        <v>0</v>
      </c>
      <c r="AY1342">
        <v>0</v>
      </c>
      <c r="AZ1342">
        <v>0</v>
      </c>
      <c r="BA1342">
        <v>0</v>
      </c>
      <c r="BB1342">
        <v>0</v>
      </c>
      <c r="BC1342">
        <v>0</v>
      </c>
      <c r="BD1342">
        <v>22.5</v>
      </c>
      <c r="BE1342">
        <v>0</v>
      </c>
      <c r="BF1342">
        <v>0</v>
      </c>
      <c r="BG1342">
        <v>0</v>
      </c>
      <c r="BH1342">
        <v>6.5</v>
      </c>
      <c r="BI1342">
        <v>0</v>
      </c>
      <c r="BJ1342">
        <v>0</v>
      </c>
      <c r="BK1342">
        <v>0</v>
      </c>
      <c r="BL1342">
        <v>5.5</v>
      </c>
      <c r="BM1342">
        <v>0</v>
      </c>
      <c r="BN1342">
        <v>0.5</v>
      </c>
      <c r="BO1342">
        <v>195.5</v>
      </c>
      <c r="BP1342">
        <v>5</v>
      </c>
      <c r="BQ1342">
        <v>2</v>
      </c>
      <c r="BR1342">
        <v>6</v>
      </c>
      <c r="BS1342">
        <v>0.5</v>
      </c>
      <c r="BT1342">
        <v>19</v>
      </c>
      <c r="BU1342">
        <v>0</v>
      </c>
      <c r="BV1342">
        <v>0</v>
      </c>
      <c r="BW1342">
        <v>0</v>
      </c>
      <c r="BX1342">
        <v>0</v>
      </c>
      <c r="BY1342">
        <v>1967.5</v>
      </c>
    </row>
    <row r="1343" spans="1:77" hidden="1" x14ac:dyDescent="0.25">
      <c r="A1343" t="str">
        <f t="shared" si="40"/>
        <v>201581 Feldolgozóipari gépek kezelőiI2 Általános Iskola 8 osztály</v>
      </c>
      <c r="B1343" t="str">
        <f t="shared" si="41"/>
        <v>201581 Feldolgozóipari gépek kezelőiI2 Általános Iskola 8 osztály</v>
      </c>
      <c r="C1343">
        <v>1330</v>
      </c>
      <c r="D1343" t="s">
        <v>168</v>
      </c>
      <c r="E1343" t="s">
        <v>169</v>
      </c>
      <c r="F1343" s="4" t="s">
        <v>173</v>
      </c>
      <c r="G1343">
        <v>0</v>
      </c>
      <c r="H1343" t="s">
        <v>158</v>
      </c>
      <c r="I1343">
        <v>647</v>
      </c>
      <c r="J1343">
        <v>36</v>
      </c>
      <c r="K1343" t="s">
        <v>104</v>
      </c>
      <c r="L1343" t="s">
        <v>105</v>
      </c>
      <c r="M1343">
        <v>112</v>
      </c>
      <c r="N1343">
        <v>87.5</v>
      </c>
      <c r="O1343">
        <v>3</v>
      </c>
      <c r="P1343">
        <v>11.5</v>
      </c>
      <c r="Q1343">
        <v>1371</v>
      </c>
      <c r="R1343">
        <v>3274.5</v>
      </c>
      <c r="S1343">
        <v>511.5</v>
      </c>
      <c r="T1343">
        <v>389.5</v>
      </c>
      <c r="U1343">
        <v>183.5</v>
      </c>
      <c r="V1343">
        <v>17</v>
      </c>
      <c r="W1343">
        <v>302</v>
      </c>
      <c r="X1343">
        <v>80.5</v>
      </c>
      <c r="Y1343">
        <v>2614</v>
      </c>
      <c r="Z1343">
        <v>1141</v>
      </c>
      <c r="AA1343">
        <v>853</v>
      </c>
      <c r="AB1343">
        <v>1627.5</v>
      </c>
      <c r="AC1343">
        <v>517.5</v>
      </c>
      <c r="AD1343">
        <v>2018</v>
      </c>
      <c r="AE1343">
        <v>756.5</v>
      </c>
      <c r="AF1343">
        <v>2055</v>
      </c>
      <c r="AG1343">
        <v>20.5</v>
      </c>
      <c r="AH1343">
        <v>531.5</v>
      </c>
      <c r="AI1343">
        <v>0</v>
      </c>
      <c r="AJ1343">
        <v>20</v>
      </c>
      <c r="AK1343">
        <v>0</v>
      </c>
      <c r="AL1343">
        <v>98</v>
      </c>
      <c r="AM1343">
        <v>32</v>
      </c>
      <c r="AN1343">
        <v>0</v>
      </c>
      <c r="AO1343">
        <v>366.5</v>
      </c>
      <c r="AP1343">
        <v>11</v>
      </c>
      <c r="AQ1343">
        <v>82.5</v>
      </c>
      <c r="AR1343">
        <v>0</v>
      </c>
      <c r="AS1343">
        <v>0</v>
      </c>
      <c r="AT1343">
        <v>21</v>
      </c>
      <c r="AU1343">
        <v>0</v>
      </c>
      <c r="AV1343">
        <v>0</v>
      </c>
      <c r="AW1343">
        <v>0</v>
      </c>
      <c r="AX1343">
        <v>0</v>
      </c>
      <c r="AY1343">
        <v>0</v>
      </c>
      <c r="AZ1343">
        <v>220.5</v>
      </c>
      <c r="BA1343">
        <v>0</v>
      </c>
      <c r="BB1343">
        <v>0</v>
      </c>
      <c r="BC1343">
        <v>0</v>
      </c>
      <c r="BD1343">
        <v>27</v>
      </c>
      <c r="BE1343">
        <v>0</v>
      </c>
      <c r="BF1343">
        <v>52.5</v>
      </c>
      <c r="BG1343">
        <v>17.5</v>
      </c>
      <c r="BH1343">
        <v>3.5</v>
      </c>
      <c r="BI1343">
        <v>0</v>
      </c>
      <c r="BJ1343">
        <v>0</v>
      </c>
      <c r="BK1343">
        <v>36.5</v>
      </c>
      <c r="BL1343">
        <v>974.5</v>
      </c>
      <c r="BM1343">
        <v>0</v>
      </c>
      <c r="BN1343">
        <v>74.5</v>
      </c>
      <c r="BO1343">
        <v>56.5</v>
      </c>
      <c r="BP1343">
        <v>8</v>
      </c>
      <c r="BQ1343">
        <v>8.5</v>
      </c>
      <c r="BR1343">
        <v>13</v>
      </c>
      <c r="BS1343">
        <v>1</v>
      </c>
      <c r="BT1343">
        <v>20</v>
      </c>
      <c r="BU1343">
        <v>0</v>
      </c>
      <c r="BV1343">
        <v>5</v>
      </c>
      <c r="BW1343">
        <v>21.5</v>
      </c>
      <c r="BX1343">
        <v>0</v>
      </c>
      <c r="BY1343">
        <v>20649</v>
      </c>
    </row>
    <row r="1344" spans="1:77" hidden="1" x14ac:dyDescent="0.25">
      <c r="A1344" t="str">
        <f t="shared" si="40"/>
        <v>201582 ÖsszeszerelőkI2 Általános Iskola 8 osztály</v>
      </c>
      <c r="B1344" t="str">
        <f t="shared" si="41"/>
        <v>201582 ÖsszeszerelőkI2 Általános Iskola 8 osztály</v>
      </c>
      <c r="C1344">
        <v>1331</v>
      </c>
      <c r="D1344" t="s">
        <v>168</v>
      </c>
      <c r="E1344" t="s">
        <v>169</v>
      </c>
      <c r="F1344" s="4" t="s">
        <v>173</v>
      </c>
      <c r="G1344">
        <v>0</v>
      </c>
      <c r="H1344" t="s">
        <v>158</v>
      </c>
      <c r="I1344">
        <v>648</v>
      </c>
      <c r="J1344">
        <v>37</v>
      </c>
      <c r="K1344" t="s">
        <v>106</v>
      </c>
      <c r="L1344" t="s">
        <v>142</v>
      </c>
      <c r="M1344">
        <v>0</v>
      </c>
      <c r="N1344">
        <v>0</v>
      </c>
      <c r="O1344">
        <v>0</v>
      </c>
      <c r="P1344">
        <v>12.5</v>
      </c>
      <c r="Q1344">
        <v>0</v>
      </c>
      <c r="R1344">
        <v>22.5</v>
      </c>
      <c r="S1344">
        <v>14.5</v>
      </c>
      <c r="T1344">
        <v>0</v>
      </c>
      <c r="U1344">
        <v>6.5</v>
      </c>
      <c r="V1344">
        <v>0</v>
      </c>
      <c r="W1344">
        <v>13.5</v>
      </c>
      <c r="X1344">
        <v>0</v>
      </c>
      <c r="Y1344">
        <v>643</v>
      </c>
      <c r="Z1344">
        <v>761</v>
      </c>
      <c r="AA1344">
        <v>8.5</v>
      </c>
      <c r="AB1344">
        <v>430.5</v>
      </c>
      <c r="AC1344">
        <v>4661</v>
      </c>
      <c r="AD1344">
        <v>2864.5</v>
      </c>
      <c r="AE1344">
        <v>809</v>
      </c>
      <c r="AF1344">
        <v>4508.5</v>
      </c>
      <c r="AG1344">
        <v>157</v>
      </c>
      <c r="AH1344">
        <v>300</v>
      </c>
      <c r="AI1344">
        <v>56.5</v>
      </c>
      <c r="AJ1344">
        <v>0</v>
      </c>
      <c r="AK1344">
        <v>0</v>
      </c>
      <c r="AL1344">
        <v>9</v>
      </c>
      <c r="AM1344">
        <v>8</v>
      </c>
      <c r="AN1344">
        <v>9.5</v>
      </c>
      <c r="AO1344">
        <v>357</v>
      </c>
      <c r="AP1344">
        <v>0</v>
      </c>
      <c r="AQ1344">
        <v>0</v>
      </c>
      <c r="AR1344">
        <v>0</v>
      </c>
      <c r="AS1344">
        <v>0</v>
      </c>
      <c r="AT1344">
        <v>15.5</v>
      </c>
      <c r="AU1344">
        <v>0</v>
      </c>
      <c r="AV1344">
        <v>0</v>
      </c>
      <c r="AW1344">
        <v>0</v>
      </c>
      <c r="AX1344">
        <v>0</v>
      </c>
      <c r="AY1344">
        <v>0</v>
      </c>
      <c r="AZ1344">
        <v>0</v>
      </c>
      <c r="BA1344">
        <v>0</v>
      </c>
      <c r="BB1344">
        <v>0</v>
      </c>
      <c r="BC1344">
        <v>0</v>
      </c>
      <c r="BD1344">
        <v>0</v>
      </c>
      <c r="BE1344">
        <v>0</v>
      </c>
      <c r="BF1344">
        <v>0</v>
      </c>
      <c r="BG1344">
        <v>96</v>
      </c>
      <c r="BH1344">
        <v>13.5</v>
      </c>
      <c r="BI1344">
        <v>0</v>
      </c>
      <c r="BJ1344">
        <v>0</v>
      </c>
      <c r="BK1344">
        <v>0</v>
      </c>
      <c r="BL1344">
        <v>1898.5</v>
      </c>
      <c r="BM1344">
        <v>0</v>
      </c>
      <c r="BN1344">
        <v>239.5</v>
      </c>
      <c r="BO1344">
        <v>0</v>
      </c>
      <c r="BP1344">
        <v>0</v>
      </c>
      <c r="BQ1344">
        <v>0</v>
      </c>
      <c r="BR1344">
        <v>63</v>
      </c>
      <c r="BS1344">
        <v>0</v>
      </c>
      <c r="BT1344">
        <v>0</v>
      </c>
      <c r="BU1344">
        <v>0</v>
      </c>
      <c r="BV1344">
        <v>15.5</v>
      </c>
      <c r="BW1344">
        <v>0</v>
      </c>
      <c r="BX1344">
        <v>0</v>
      </c>
      <c r="BY1344">
        <v>17994</v>
      </c>
    </row>
    <row r="1345" spans="1:77" hidden="1" x14ac:dyDescent="0.25">
      <c r="A1345" t="str">
        <f t="shared" si="40"/>
        <v>201583 Helyhez kötött gépek kezelőiI2 Általános Iskola 8 osztály</v>
      </c>
      <c r="B1345" t="str">
        <f t="shared" si="41"/>
        <v>201583 Helyhez kötött gépek kezelőiI2 Általános Iskola 8 osztály</v>
      </c>
      <c r="C1345">
        <v>1332</v>
      </c>
      <c r="D1345" t="s">
        <v>168</v>
      </c>
      <c r="E1345" t="s">
        <v>169</v>
      </c>
      <c r="F1345" s="4" t="s">
        <v>173</v>
      </c>
      <c r="G1345">
        <v>0</v>
      </c>
      <c r="H1345" t="s">
        <v>158</v>
      </c>
      <c r="I1345">
        <v>649</v>
      </c>
      <c r="J1345">
        <v>38</v>
      </c>
      <c r="K1345" t="s">
        <v>107</v>
      </c>
      <c r="L1345" t="s">
        <v>143</v>
      </c>
      <c r="M1345">
        <v>29</v>
      </c>
      <c r="N1345">
        <v>0</v>
      </c>
      <c r="O1345">
        <v>0</v>
      </c>
      <c r="P1345">
        <v>74</v>
      </c>
      <c r="Q1345">
        <v>318</v>
      </c>
      <c r="R1345">
        <v>0</v>
      </c>
      <c r="S1345">
        <v>2.5</v>
      </c>
      <c r="T1345">
        <v>118.5</v>
      </c>
      <c r="U1345">
        <v>42</v>
      </c>
      <c r="V1345">
        <v>15.5</v>
      </c>
      <c r="W1345">
        <v>42.5</v>
      </c>
      <c r="X1345">
        <v>91.5</v>
      </c>
      <c r="Y1345">
        <v>172.5</v>
      </c>
      <c r="Z1345">
        <v>80.5</v>
      </c>
      <c r="AA1345">
        <v>0</v>
      </c>
      <c r="AB1345">
        <v>242</v>
      </c>
      <c r="AC1345">
        <v>98</v>
      </c>
      <c r="AD1345">
        <v>19.5</v>
      </c>
      <c r="AE1345">
        <v>51.5</v>
      </c>
      <c r="AF1345">
        <v>24</v>
      </c>
      <c r="AG1345">
        <v>6.5</v>
      </c>
      <c r="AH1345">
        <v>84.5</v>
      </c>
      <c r="AI1345">
        <v>10.5</v>
      </c>
      <c r="AJ1345">
        <v>411</v>
      </c>
      <c r="AK1345">
        <v>238.5</v>
      </c>
      <c r="AL1345">
        <v>78</v>
      </c>
      <c r="AM1345">
        <v>136</v>
      </c>
      <c r="AN1345">
        <v>0</v>
      </c>
      <c r="AO1345">
        <v>39.5</v>
      </c>
      <c r="AP1345">
        <v>7</v>
      </c>
      <c r="AQ1345">
        <v>70</v>
      </c>
      <c r="AR1345">
        <v>0</v>
      </c>
      <c r="AS1345">
        <v>0</v>
      </c>
      <c r="AT1345">
        <v>0</v>
      </c>
      <c r="AU1345">
        <v>0</v>
      </c>
      <c r="AV1345">
        <v>58.5</v>
      </c>
      <c r="AW1345">
        <v>0</v>
      </c>
      <c r="AX1345">
        <v>0</v>
      </c>
      <c r="AY1345">
        <v>0</v>
      </c>
      <c r="AZ1345">
        <v>40.5</v>
      </c>
      <c r="BA1345">
        <v>0</v>
      </c>
      <c r="BB1345">
        <v>0</v>
      </c>
      <c r="BC1345">
        <v>0</v>
      </c>
      <c r="BD1345">
        <v>19</v>
      </c>
      <c r="BE1345">
        <v>0</v>
      </c>
      <c r="BF1345">
        <v>21.5</v>
      </c>
      <c r="BG1345">
        <v>0</v>
      </c>
      <c r="BH1345">
        <v>1.5</v>
      </c>
      <c r="BI1345">
        <v>0</v>
      </c>
      <c r="BJ1345">
        <v>0</v>
      </c>
      <c r="BK1345">
        <v>0</v>
      </c>
      <c r="BL1345">
        <v>139</v>
      </c>
      <c r="BM1345">
        <v>0</v>
      </c>
      <c r="BN1345">
        <v>116.5</v>
      </c>
      <c r="BO1345">
        <v>189.5</v>
      </c>
      <c r="BP1345">
        <v>32</v>
      </c>
      <c r="BQ1345">
        <v>111.5</v>
      </c>
      <c r="BR1345">
        <v>180.5</v>
      </c>
      <c r="BS1345">
        <v>5.5</v>
      </c>
      <c r="BT1345">
        <v>4</v>
      </c>
      <c r="BU1345">
        <v>1</v>
      </c>
      <c r="BV1345">
        <v>0</v>
      </c>
      <c r="BW1345">
        <v>227</v>
      </c>
      <c r="BX1345">
        <v>0</v>
      </c>
      <c r="BY1345">
        <v>3650.5</v>
      </c>
    </row>
    <row r="1346" spans="1:77" hidden="1" x14ac:dyDescent="0.25">
      <c r="A1346" t="str">
        <f t="shared" si="40"/>
        <v>201584 Járművezetők és mobil gépek kezelőiI2 Általános Iskola 8 osztály</v>
      </c>
      <c r="B1346" t="str">
        <f t="shared" si="41"/>
        <v>201584 Járművezetők és mobil gépek kezelőiI2 Általános Iskola 8 osztály</v>
      </c>
      <c r="C1346">
        <v>1333</v>
      </c>
      <c r="D1346" t="s">
        <v>168</v>
      </c>
      <c r="E1346" t="s">
        <v>169</v>
      </c>
      <c r="F1346" s="4" t="s">
        <v>173</v>
      </c>
      <c r="G1346">
        <v>0</v>
      </c>
      <c r="H1346" t="s">
        <v>158</v>
      </c>
      <c r="I1346">
        <v>650</v>
      </c>
      <c r="J1346">
        <v>39</v>
      </c>
      <c r="K1346" t="s">
        <v>144</v>
      </c>
      <c r="L1346" t="s">
        <v>145</v>
      </c>
      <c r="M1346">
        <v>1937</v>
      </c>
      <c r="N1346">
        <v>229.5</v>
      </c>
      <c r="O1346">
        <v>48</v>
      </c>
      <c r="P1346">
        <v>192.5</v>
      </c>
      <c r="Q1346">
        <v>1131</v>
      </c>
      <c r="R1346">
        <v>90.5</v>
      </c>
      <c r="S1346">
        <v>129.5</v>
      </c>
      <c r="T1346">
        <v>98</v>
      </c>
      <c r="U1346">
        <v>54.5</v>
      </c>
      <c r="V1346">
        <v>0</v>
      </c>
      <c r="W1346">
        <v>56</v>
      </c>
      <c r="X1346">
        <v>58</v>
      </c>
      <c r="Y1346">
        <v>65</v>
      </c>
      <c r="Z1346">
        <v>263</v>
      </c>
      <c r="AA1346">
        <v>194.5</v>
      </c>
      <c r="AB1346">
        <v>261</v>
      </c>
      <c r="AC1346">
        <v>125</v>
      </c>
      <c r="AD1346">
        <v>270.5</v>
      </c>
      <c r="AE1346">
        <v>156.5</v>
      </c>
      <c r="AF1346">
        <v>445.5</v>
      </c>
      <c r="AG1346">
        <v>67</v>
      </c>
      <c r="AH1346">
        <v>43</v>
      </c>
      <c r="AI1346">
        <v>4</v>
      </c>
      <c r="AJ1346">
        <v>68</v>
      </c>
      <c r="AK1346">
        <v>69.5</v>
      </c>
      <c r="AL1346">
        <v>1258</v>
      </c>
      <c r="AM1346">
        <v>1320.5</v>
      </c>
      <c r="AN1346">
        <v>408</v>
      </c>
      <c r="AO1346">
        <v>1292.5</v>
      </c>
      <c r="AP1346">
        <v>551</v>
      </c>
      <c r="AQ1346">
        <v>6857</v>
      </c>
      <c r="AR1346">
        <v>55</v>
      </c>
      <c r="AS1346">
        <v>0</v>
      </c>
      <c r="AT1346">
        <v>2915.5</v>
      </c>
      <c r="AU1346">
        <v>27</v>
      </c>
      <c r="AV1346">
        <v>104</v>
      </c>
      <c r="AW1346">
        <v>0.5</v>
      </c>
      <c r="AX1346">
        <v>17.5</v>
      </c>
      <c r="AY1346">
        <v>0</v>
      </c>
      <c r="AZ1346">
        <v>13.5</v>
      </c>
      <c r="BA1346">
        <v>79.5</v>
      </c>
      <c r="BB1346">
        <v>0</v>
      </c>
      <c r="BC1346">
        <v>0</v>
      </c>
      <c r="BD1346">
        <v>317</v>
      </c>
      <c r="BE1346">
        <v>0</v>
      </c>
      <c r="BF1346">
        <v>27.5</v>
      </c>
      <c r="BG1346">
        <v>19.5</v>
      </c>
      <c r="BH1346">
        <v>17.5</v>
      </c>
      <c r="BI1346">
        <v>11.5</v>
      </c>
      <c r="BJ1346">
        <v>7.5</v>
      </c>
      <c r="BK1346">
        <v>19</v>
      </c>
      <c r="BL1346">
        <v>266.5</v>
      </c>
      <c r="BM1346">
        <v>105.5</v>
      </c>
      <c r="BN1346">
        <v>151.5</v>
      </c>
      <c r="BO1346">
        <v>570.5</v>
      </c>
      <c r="BP1346">
        <v>52.5</v>
      </c>
      <c r="BQ1346">
        <v>347</v>
      </c>
      <c r="BR1346">
        <v>105</v>
      </c>
      <c r="BS1346">
        <v>8</v>
      </c>
      <c r="BT1346">
        <v>1.5</v>
      </c>
      <c r="BU1346">
        <v>2.5</v>
      </c>
      <c r="BV1346">
        <v>0</v>
      </c>
      <c r="BW1346">
        <v>18.5</v>
      </c>
      <c r="BX1346">
        <v>0</v>
      </c>
      <c r="BY1346">
        <v>23005</v>
      </c>
    </row>
    <row r="1347" spans="1:77" hidden="1" x14ac:dyDescent="0.25">
      <c r="A1347" t="str">
        <f t="shared" si="40"/>
        <v>201591 Takarítók és hasonló jellegű egyszerű foglalkozásokI2 Általános Iskola 8 osztály</v>
      </c>
      <c r="B1347" t="str">
        <f t="shared" si="41"/>
        <v>201591 Takarítók és hasonló jellegű egyszerű foglalkozásokI2 Általános Iskola 8 osztály</v>
      </c>
      <c r="C1347">
        <v>1334</v>
      </c>
      <c r="D1347" t="s">
        <v>168</v>
      </c>
      <c r="E1347" t="s">
        <v>169</v>
      </c>
      <c r="F1347" s="4" t="s">
        <v>173</v>
      </c>
      <c r="G1347">
        <v>0</v>
      </c>
      <c r="H1347" t="s">
        <v>158</v>
      </c>
      <c r="I1347">
        <v>651</v>
      </c>
      <c r="J1347">
        <v>40</v>
      </c>
      <c r="K1347" t="s">
        <v>108</v>
      </c>
      <c r="L1347" t="s">
        <v>146</v>
      </c>
      <c r="M1347">
        <v>820</v>
      </c>
      <c r="N1347">
        <v>96.5</v>
      </c>
      <c r="O1347">
        <v>44</v>
      </c>
      <c r="P1347">
        <v>11</v>
      </c>
      <c r="Q1347">
        <v>1392</v>
      </c>
      <c r="R1347">
        <v>370.5</v>
      </c>
      <c r="S1347">
        <v>69</v>
      </c>
      <c r="T1347">
        <v>89</v>
      </c>
      <c r="U1347">
        <v>108.5</v>
      </c>
      <c r="V1347">
        <v>0</v>
      </c>
      <c r="W1347">
        <v>44.5</v>
      </c>
      <c r="X1347">
        <v>27.5</v>
      </c>
      <c r="Y1347">
        <v>146</v>
      </c>
      <c r="Z1347">
        <v>101</v>
      </c>
      <c r="AA1347">
        <v>43.5</v>
      </c>
      <c r="AB1347">
        <v>382.5</v>
      </c>
      <c r="AC1347">
        <v>79</v>
      </c>
      <c r="AD1347">
        <v>95.5</v>
      </c>
      <c r="AE1347">
        <v>98.5</v>
      </c>
      <c r="AF1347">
        <v>151</v>
      </c>
      <c r="AG1347">
        <v>20.5</v>
      </c>
      <c r="AH1347">
        <v>167</v>
      </c>
      <c r="AI1347">
        <v>75.5</v>
      </c>
      <c r="AJ1347">
        <v>266.5</v>
      </c>
      <c r="AK1347">
        <v>104.5</v>
      </c>
      <c r="AL1347">
        <v>300</v>
      </c>
      <c r="AM1347">
        <v>768</v>
      </c>
      <c r="AN1347">
        <v>950</v>
      </c>
      <c r="AO1347">
        <v>499</v>
      </c>
      <c r="AP1347">
        <v>1441</v>
      </c>
      <c r="AQ1347">
        <v>483.5</v>
      </c>
      <c r="AR1347">
        <v>0</v>
      </c>
      <c r="AS1347">
        <v>0</v>
      </c>
      <c r="AT1347">
        <v>349.5</v>
      </c>
      <c r="AU1347">
        <v>7.5</v>
      </c>
      <c r="AV1347">
        <v>1968</v>
      </c>
      <c r="AW1347">
        <v>11</v>
      </c>
      <c r="AX1347">
        <v>5.5</v>
      </c>
      <c r="AY1347">
        <v>16.5</v>
      </c>
      <c r="AZ1347">
        <v>122.5</v>
      </c>
      <c r="BA1347">
        <v>168.5</v>
      </c>
      <c r="BB1347">
        <v>2</v>
      </c>
      <c r="BC1347">
        <v>12.5</v>
      </c>
      <c r="BD1347">
        <v>1704</v>
      </c>
      <c r="BE1347">
        <v>0</v>
      </c>
      <c r="BF1347">
        <v>74.5</v>
      </c>
      <c r="BG1347">
        <v>194.5</v>
      </c>
      <c r="BH1347">
        <v>87.5</v>
      </c>
      <c r="BI1347">
        <v>106</v>
      </c>
      <c r="BJ1347">
        <v>59.5</v>
      </c>
      <c r="BK1347">
        <v>54.5</v>
      </c>
      <c r="BL1347">
        <v>295.5</v>
      </c>
      <c r="BM1347">
        <v>35.5</v>
      </c>
      <c r="BN1347">
        <v>9551.5</v>
      </c>
      <c r="BO1347">
        <v>10464</v>
      </c>
      <c r="BP1347">
        <v>3573</v>
      </c>
      <c r="BQ1347">
        <v>5016</v>
      </c>
      <c r="BR1347">
        <v>4515.5</v>
      </c>
      <c r="BS1347">
        <v>494.5</v>
      </c>
      <c r="BT1347">
        <v>422</v>
      </c>
      <c r="BU1347">
        <v>156.5</v>
      </c>
      <c r="BV1347">
        <v>55.5</v>
      </c>
      <c r="BW1347">
        <v>943</v>
      </c>
      <c r="BX1347">
        <v>0</v>
      </c>
      <c r="BY1347">
        <v>49711.5</v>
      </c>
    </row>
    <row r="1348" spans="1:77" hidden="1" x14ac:dyDescent="0.25">
      <c r="A1348" t="str">
        <f t="shared" si="40"/>
        <v>201592 Egyszerű szolgáltatási, szállítási és hasonló foglalkozásokI2 Általános Iskola 8 osztály</v>
      </c>
      <c r="B1348" t="str">
        <f t="shared" si="41"/>
        <v>201592 Egyszerű szolgáltatási, szállítási és hasonló foglalkozásokI2 Általános Iskola 8 osztály</v>
      </c>
      <c r="C1348">
        <v>1335</v>
      </c>
      <c r="D1348" t="s">
        <v>168</v>
      </c>
      <c r="E1348" t="s">
        <v>169</v>
      </c>
      <c r="F1348" s="4" t="s">
        <v>173</v>
      </c>
      <c r="G1348">
        <v>0</v>
      </c>
      <c r="H1348" t="s">
        <v>158</v>
      </c>
      <c r="I1348">
        <v>652</v>
      </c>
      <c r="J1348">
        <v>41</v>
      </c>
      <c r="K1348" t="s">
        <v>109</v>
      </c>
      <c r="L1348" t="s">
        <v>147</v>
      </c>
      <c r="M1348">
        <v>2216</v>
      </c>
      <c r="N1348">
        <v>224</v>
      </c>
      <c r="O1348">
        <v>66</v>
      </c>
      <c r="P1348">
        <v>133.5</v>
      </c>
      <c r="Q1348">
        <v>4404</v>
      </c>
      <c r="R1348">
        <v>646</v>
      </c>
      <c r="S1348">
        <v>394.5</v>
      </c>
      <c r="T1348">
        <v>312</v>
      </c>
      <c r="U1348">
        <v>837</v>
      </c>
      <c r="V1348">
        <v>0</v>
      </c>
      <c r="W1348">
        <v>463.5</v>
      </c>
      <c r="X1348">
        <v>246</v>
      </c>
      <c r="Y1348">
        <v>538.5</v>
      </c>
      <c r="Z1348">
        <v>574</v>
      </c>
      <c r="AA1348">
        <v>95</v>
      </c>
      <c r="AB1348">
        <v>656</v>
      </c>
      <c r="AC1348">
        <v>647</v>
      </c>
      <c r="AD1348">
        <v>502</v>
      </c>
      <c r="AE1348">
        <v>231.5</v>
      </c>
      <c r="AF1348">
        <v>427.5</v>
      </c>
      <c r="AG1348">
        <v>149.5</v>
      </c>
      <c r="AH1348">
        <v>637.5</v>
      </c>
      <c r="AI1348">
        <v>85</v>
      </c>
      <c r="AJ1348">
        <v>190.5</v>
      </c>
      <c r="AK1348">
        <v>337.5</v>
      </c>
      <c r="AL1348">
        <v>3924.5</v>
      </c>
      <c r="AM1348">
        <v>2710</v>
      </c>
      <c r="AN1348">
        <v>1130.5</v>
      </c>
      <c r="AO1348">
        <v>3802.5</v>
      </c>
      <c r="AP1348">
        <v>6666</v>
      </c>
      <c r="AQ1348">
        <v>686.5</v>
      </c>
      <c r="AR1348">
        <v>0.5</v>
      </c>
      <c r="AS1348">
        <v>0</v>
      </c>
      <c r="AT1348">
        <v>1653</v>
      </c>
      <c r="AU1348">
        <v>317.5</v>
      </c>
      <c r="AV1348">
        <v>7042</v>
      </c>
      <c r="AW1348">
        <v>45</v>
      </c>
      <c r="AX1348">
        <v>57</v>
      </c>
      <c r="AY1348">
        <v>3.5</v>
      </c>
      <c r="AZ1348">
        <v>110</v>
      </c>
      <c r="BA1348">
        <v>95.5</v>
      </c>
      <c r="BB1348">
        <v>0</v>
      </c>
      <c r="BC1348">
        <v>0</v>
      </c>
      <c r="BD1348">
        <v>1039.5</v>
      </c>
      <c r="BE1348">
        <v>0</v>
      </c>
      <c r="BF1348">
        <v>333.5</v>
      </c>
      <c r="BG1348">
        <v>159</v>
      </c>
      <c r="BH1348">
        <v>38</v>
      </c>
      <c r="BI1348">
        <v>24.5</v>
      </c>
      <c r="BJ1348">
        <v>27</v>
      </c>
      <c r="BK1348">
        <v>266.5</v>
      </c>
      <c r="BL1348">
        <v>1661</v>
      </c>
      <c r="BM1348">
        <v>4</v>
      </c>
      <c r="BN1348">
        <v>2642.5</v>
      </c>
      <c r="BO1348">
        <v>47716.5</v>
      </c>
      <c r="BP1348">
        <v>2084.5</v>
      </c>
      <c r="BQ1348">
        <v>2412</v>
      </c>
      <c r="BR1348">
        <v>3384</v>
      </c>
      <c r="BS1348">
        <v>293.5</v>
      </c>
      <c r="BT1348">
        <v>323.5</v>
      </c>
      <c r="BU1348">
        <v>268</v>
      </c>
      <c r="BV1348">
        <v>122.5</v>
      </c>
      <c r="BW1348">
        <v>396.5</v>
      </c>
      <c r="BX1348">
        <v>0</v>
      </c>
      <c r="BY1348">
        <v>106454.5</v>
      </c>
    </row>
    <row r="1349" spans="1:77" hidden="1" x14ac:dyDescent="0.25">
      <c r="A1349" t="str">
        <f t="shared" si="40"/>
        <v>201593 Egyszerű ipari, építőipari, mezőgazdasági foglalkozásokI2 Általános Iskola 8 osztály</v>
      </c>
      <c r="B1349" t="str">
        <f t="shared" si="41"/>
        <v>201593 Egyszerű ipari, építőipari, mezőgazdasági foglalkozásokI2 Általános Iskola 8 osztály</v>
      </c>
      <c r="C1349">
        <v>1336</v>
      </c>
      <c r="D1349" t="s">
        <v>168</v>
      </c>
      <c r="E1349" t="s">
        <v>169</v>
      </c>
      <c r="F1349" s="4" t="s">
        <v>173</v>
      </c>
      <c r="G1349">
        <v>0</v>
      </c>
      <c r="H1349" t="s">
        <v>158</v>
      </c>
      <c r="I1349">
        <v>653</v>
      </c>
      <c r="J1349">
        <v>42</v>
      </c>
      <c r="K1349" t="s">
        <v>148</v>
      </c>
      <c r="L1349" t="s">
        <v>149</v>
      </c>
      <c r="M1349">
        <v>3974.5</v>
      </c>
      <c r="N1349">
        <v>3396.5</v>
      </c>
      <c r="O1349">
        <v>497.5</v>
      </c>
      <c r="P1349">
        <v>214</v>
      </c>
      <c r="Q1349">
        <v>4725</v>
      </c>
      <c r="R1349">
        <v>2227.5</v>
      </c>
      <c r="S1349">
        <v>1120</v>
      </c>
      <c r="T1349">
        <v>1804.5</v>
      </c>
      <c r="U1349">
        <v>210</v>
      </c>
      <c r="V1349">
        <v>46</v>
      </c>
      <c r="W1349">
        <v>269.5</v>
      </c>
      <c r="X1349">
        <v>27</v>
      </c>
      <c r="Y1349">
        <v>963</v>
      </c>
      <c r="Z1349">
        <v>1185</v>
      </c>
      <c r="AA1349">
        <v>426.5</v>
      </c>
      <c r="AB1349">
        <v>2437.5</v>
      </c>
      <c r="AC1349">
        <v>818</v>
      </c>
      <c r="AD1349">
        <v>1875</v>
      </c>
      <c r="AE1349">
        <v>734</v>
      </c>
      <c r="AF1349">
        <v>996</v>
      </c>
      <c r="AG1349">
        <v>115.5</v>
      </c>
      <c r="AH1349">
        <v>2608.5</v>
      </c>
      <c r="AI1349">
        <v>136</v>
      </c>
      <c r="AJ1349">
        <v>89</v>
      </c>
      <c r="AK1349">
        <v>99</v>
      </c>
      <c r="AL1349">
        <v>466.5</v>
      </c>
      <c r="AM1349">
        <v>14383.5</v>
      </c>
      <c r="AN1349">
        <v>849.5</v>
      </c>
      <c r="AO1349">
        <v>2350.5</v>
      </c>
      <c r="AP1349">
        <v>807.5</v>
      </c>
      <c r="AQ1349">
        <v>218.5</v>
      </c>
      <c r="AR1349">
        <v>0</v>
      </c>
      <c r="AS1349">
        <v>0</v>
      </c>
      <c r="AT1349">
        <v>1207.5</v>
      </c>
      <c r="AU1349">
        <v>0</v>
      </c>
      <c r="AV1349">
        <v>113.5</v>
      </c>
      <c r="AW1349">
        <v>43</v>
      </c>
      <c r="AX1349">
        <v>0</v>
      </c>
      <c r="AY1349">
        <v>13</v>
      </c>
      <c r="AZ1349">
        <v>79.5</v>
      </c>
      <c r="BA1349">
        <v>37</v>
      </c>
      <c r="BB1349">
        <v>0.5</v>
      </c>
      <c r="BC1349">
        <v>0</v>
      </c>
      <c r="BD1349">
        <v>1202.5</v>
      </c>
      <c r="BE1349">
        <v>0</v>
      </c>
      <c r="BF1349">
        <v>162.5</v>
      </c>
      <c r="BG1349">
        <v>350.5</v>
      </c>
      <c r="BH1349">
        <v>151.5</v>
      </c>
      <c r="BI1349">
        <v>0</v>
      </c>
      <c r="BJ1349">
        <v>42.5</v>
      </c>
      <c r="BK1349">
        <v>224</v>
      </c>
      <c r="BL1349">
        <v>2822.5</v>
      </c>
      <c r="BM1349">
        <v>0</v>
      </c>
      <c r="BN1349">
        <v>1110</v>
      </c>
      <c r="BO1349">
        <v>16332.5</v>
      </c>
      <c r="BP1349">
        <v>79.5</v>
      </c>
      <c r="BQ1349">
        <v>22</v>
      </c>
      <c r="BR1349">
        <v>1409.5</v>
      </c>
      <c r="BS1349">
        <v>71.5</v>
      </c>
      <c r="BT1349">
        <v>92.5</v>
      </c>
      <c r="BU1349">
        <v>617.5</v>
      </c>
      <c r="BV1349">
        <v>14</v>
      </c>
      <c r="BW1349">
        <v>252.5</v>
      </c>
      <c r="BX1349">
        <v>0</v>
      </c>
      <c r="BY1349">
        <v>76522.5</v>
      </c>
    </row>
    <row r="1350" spans="1:77" hidden="1" x14ac:dyDescent="0.25">
      <c r="A1350" t="str">
        <f t="shared" si="40"/>
        <v>201501 Fegyveres szervek felsőfokú képesítést igénylő foglalkozásaiI3 Szakiskola</v>
      </c>
      <c r="B1350" t="str">
        <f t="shared" si="41"/>
        <v>201501 Fegyveres szervek felsőfokú képesítést igénylő foglalkozásaiI3 Szakiskola</v>
      </c>
      <c r="C1350">
        <v>1968</v>
      </c>
      <c r="D1350" t="s">
        <v>168</v>
      </c>
      <c r="E1350" t="s">
        <v>169</v>
      </c>
      <c r="F1350" s="4" t="s">
        <v>173</v>
      </c>
      <c r="G1350">
        <v>0</v>
      </c>
      <c r="H1350" t="s">
        <v>159</v>
      </c>
      <c r="I1350">
        <v>612</v>
      </c>
      <c r="J1350">
        <v>1</v>
      </c>
      <c r="K1350" t="s">
        <v>65</v>
      </c>
      <c r="L1350" t="s">
        <v>66</v>
      </c>
      <c r="M1350">
        <v>0</v>
      </c>
      <c r="N1350">
        <v>0</v>
      </c>
      <c r="O1350">
        <v>0</v>
      </c>
      <c r="P1350">
        <v>0</v>
      </c>
      <c r="Q1350">
        <v>0</v>
      </c>
      <c r="R1350">
        <v>0</v>
      </c>
      <c r="S1350">
        <v>0</v>
      </c>
      <c r="T1350">
        <v>0</v>
      </c>
      <c r="U1350">
        <v>0</v>
      </c>
      <c r="V1350">
        <v>0</v>
      </c>
      <c r="W1350">
        <v>0</v>
      </c>
      <c r="X1350">
        <v>0</v>
      </c>
      <c r="Y1350">
        <v>0</v>
      </c>
      <c r="Z1350">
        <v>0</v>
      </c>
      <c r="AA1350">
        <v>0</v>
      </c>
      <c r="AB1350">
        <v>0</v>
      </c>
      <c r="AC1350">
        <v>0</v>
      </c>
      <c r="AD1350">
        <v>0</v>
      </c>
      <c r="AE1350">
        <v>0</v>
      </c>
      <c r="AF1350">
        <v>0</v>
      </c>
      <c r="AG1350">
        <v>0</v>
      </c>
      <c r="AH1350">
        <v>0</v>
      </c>
      <c r="AI1350">
        <v>0</v>
      </c>
      <c r="AJ1350">
        <v>0</v>
      </c>
      <c r="AK1350">
        <v>0</v>
      </c>
      <c r="AL1350">
        <v>0</v>
      </c>
      <c r="AM1350">
        <v>0</v>
      </c>
      <c r="AN1350">
        <v>0</v>
      </c>
      <c r="AO1350">
        <v>0</v>
      </c>
      <c r="AP1350">
        <v>0</v>
      </c>
      <c r="AQ1350">
        <v>0</v>
      </c>
      <c r="AR1350">
        <v>0</v>
      </c>
      <c r="AS1350">
        <v>0</v>
      </c>
      <c r="AT1350">
        <v>0</v>
      </c>
      <c r="AU1350">
        <v>0</v>
      </c>
      <c r="AV1350">
        <v>0</v>
      </c>
      <c r="AW1350">
        <v>0</v>
      </c>
      <c r="AX1350">
        <v>0</v>
      </c>
      <c r="AY1350">
        <v>0</v>
      </c>
      <c r="AZ1350">
        <v>0</v>
      </c>
      <c r="BA1350">
        <v>0</v>
      </c>
      <c r="BB1350">
        <v>0</v>
      </c>
      <c r="BC1350">
        <v>0</v>
      </c>
      <c r="BD1350">
        <v>0</v>
      </c>
      <c r="BE1350">
        <v>0</v>
      </c>
      <c r="BF1350">
        <v>0</v>
      </c>
      <c r="BG1350">
        <v>0</v>
      </c>
      <c r="BH1350">
        <v>0</v>
      </c>
      <c r="BI1350">
        <v>0</v>
      </c>
      <c r="BJ1350">
        <v>0</v>
      </c>
      <c r="BK1350">
        <v>0</v>
      </c>
      <c r="BL1350">
        <v>0</v>
      </c>
      <c r="BM1350">
        <v>0</v>
      </c>
      <c r="BN1350">
        <v>0</v>
      </c>
      <c r="BO1350">
        <v>5</v>
      </c>
      <c r="BP1350">
        <v>0</v>
      </c>
      <c r="BQ1350">
        <v>0</v>
      </c>
      <c r="BR1350">
        <v>0</v>
      </c>
      <c r="BS1350">
        <v>0</v>
      </c>
      <c r="BT1350">
        <v>0</v>
      </c>
      <c r="BU1350">
        <v>0</v>
      </c>
      <c r="BV1350">
        <v>0</v>
      </c>
      <c r="BW1350">
        <v>0</v>
      </c>
      <c r="BX1350">
        <v>0</v>
      </c>
      <c r="BY1350">
        <v>5</v>
      </c>
    </row>
    <row r="1351" spans="1:77" hidden="1" x14ac:dyDescent="0.25">
      <c r="A1351" t="str">
        <f t="shared" ref="A1351:A1414" si="42">CONCATENATE(F1351,L1351,H1351)</f>
        <v>201502 Fegyveres szervek középfokú képesítést igénylő foglalkozásaiI3 Szakiskola</v>
      </c>
      <c r="B1351" t="str">
        <f t="shared" ref="B1351:B1414" si="43">CONCATENATE(F1351,L1351,H1351)</f>
        <v>201502 Fegyveres szervek középfokú képesítést igénylő foglalkozásaiI3 Szakiskola</v>
      </c>
      <c r="C1351">
        <v>1969</v>
      </c>
      <c r="D1351" t="s">
        <v>168</v>
      </c>
      <c r="E1351" t="s">
        <v>169</v>
      </c>
      <c r="F1351" s="4" t="s">
        <v>173</v>
      </c>
      <c r="G1351">
        <v>0</v>
      </c>
      <c r="H1351" t="s">
        <v>159</v>
      </c>
      <c r="I1351">
        <v>613</v>
      </c>
      <c r="J1351">
        <v>2</v>
      </c>
      <c r="K1351" t="s">
        <v>67</v>
      </c>
      <c r="L1351" t="s">
        <v>68</v>
      </c>
      <c r="M1351">
        <v>0</v>
      </c>
      <c r="N1351">
        <v>0</v>
      </c>
      <c r="O1351">
        <v>0</v>
      </c>
      <c r="P1351">
        <v>0</v>
      </c>
      <c r="Q1351">
        <v>0</v>
      </c>
      <c r="R1351">
        <v>0</v>
      </c>
      <c r="S1351">
        <v>0</v>
      </c>
      <c r="T1351">
        <v>0</v>
      </c>
      <c r="U1351">
        <v>0</v>
      </c>
      <c r="V1351">
        <v>0</v>
      </c>
      <c r="W1351">
        <v>0</v>
      </c>
      <c r="X1351">
        <v>0</v>
      </c>
      <c r="Y1351">
        <v>0</v>
      </c>
      <c r="Z1351">
        <v>0</v>
      </c>
      <c r="AA1351">
        <v>0</v>
      </c>
      <c r="AB1351">
        <v>0</v>
      </c>
      <c r="AC1351">
        <v>0</v>
      </c>
      <c r="AD1351">
        <v>0</v>
      </c>
      <c r="AE1351">
        <v>0</v>
      </c>
      <c r="AF1351">
        <v>0</v>
      </c>
      <c r="AG1351">
        <v>0</v>
      </c>
      <c r="AH1351">
        <v>0</v>
      </c>
      <c r="AI1351">
        <v>0</v>
      </c>
      <c r="AJ1351">
        <v>0</v>
      </c>
      <c r="AK1351">
        <v>0</v>
      </c>
      <c r="AL1351">
        <v>0</v>
      </c>
      <c r="AM1351">
        <v>0</v>
      </c>
      <c r="AN1351">
        <v>0</v>
      </c>
      <c r="AO1351">
        <v>0</v>
      </c>
      <c r="AP1351">
        <v>0</v>
      </c>
      <c r="AQ1351">
        <v>0</v>
      </c>
      <c r="AR1351">
        <v>0</v>
      </c>
      <c r="AS1351">
        <v>0</v>
      </c>
      <c r="AT1351">
        <v>0</v>
      </c>
      <c r="AU1351">
        <v>0</v>
      </c>
      <c r="AV1351">
        <v>0</v>
      </c>
      <c r="AW1351">
        <v>0</v>
      </c>
      <c r="AX1351">
        <v>0</v>
      </c>
      <c r="AY1351">
        <v>0</v>
      </c>
      <c r="AZ1351">
        <v>0</v>
      </c>
      <c r="BA1351">
        <v>0</v>
      </c>
      <c r="BB1351">
        <v>0</v>
      </c>
      <c r="BC1351">
        <v>0</v>
      </c>
      <c r="BD1351">
        <v>0</v>
      </c>
      <c r="BE1351">
        <v>0</v>
      </c>
      <c r="BF1351">
        <v>0</v>
      </c>
      <c r="BG1351">
        <v>0</v>
      </c>
      <c r="BH1351">
        <v>0</v>
      </c>
      <c r="BI1351">
        <v>0</v>
      </c>
      <c r="BJ1351">
        <v>0</v>
      </c>
      <c r="BK1351">
        <v>0</v>
      </c>
      <c r="BL1351">
        <v>0</v>
      </c>
      <c r="BM1351">
        <v>0</v>
      </c>
      <c r="BN1351">
        <v>0</v>
      </c>
      <c r="BO1351">
        <v>199</v>
      </c>
      <c r="BP1351">
        <v>1</v>
      </c>
      <c r="BQ1351">
        <v>0</v>
      </c>
      <c r="BR1351">
        <v>0</v>
      </c>
      <c r="BS1351">
        <v>0</v>
      </c>
      <c r="BT1351">
        <v>0</v>
      </c>
      <c r="BU1351">
        <v>0</v>
      </c>
      <c r="BV1351">
        <v>0</v>
      </c>
      <c r="BW1351">
        <v>0</v>
      </c>
      <c r="BX1351">
        <v>0</v>
      </c>
      <c r="BY1351">
        <v>200</v>
      </c>
    </row>
    <row r="1352" spans="1:77" hidden="1" x14ac:dyDescent="0.25">
      <c r="A1352" t="str">
        <f t="shared" si="42"/>
        <v>201503 Fegyveres szervek középfokú képesítést nem igénylő foglalkozásaiI3 Szakiskola</v>
      </c>
      <c r="B1352" t="str">
        <f t="shared" si="43"/>
        <v>201503 Fegyveres szervek középfokú képesítést nem igénylő foglalkozásaiI3 Szakiskola</v>
      </c>
      <c r="C1352">
        <v>1970</v>
      </c>
      <c r="D1352" t="s">
        <v>168</v>
      </c>
      <c r="E1352" t="s">
        <v>169</v>
      </c>
      <c r="F1352" s="4" t="s">
        <v>173</v>
      </c>
      <c r="G1352">
        <v>0</v>
      </c>
      <c r="H1352" t="s">
        <v>159</v>
      </c>
      <c r="I1352">
        <v>614</v>
      </c>
      <c r="J1352">
        <v>3</v>
      </c>
      <c r="K1352" t="s">
        <v>69</v>
      </c>
      <c r="L1352" t="s">
        <v>70</v>
      </c>
      <c r="M1352">
        <v>0</v>
      </c>
      <c r="N1352">
        <v>0</v>
      </c>
      <c r="O1352">
        <v>0</v>
      </c>
      <c r="P1352">
        <v>0</v>
      </c>
      <c r="Q1352">
        <v>0</v>
      </c>
      <c r="R1352">
        <v>0</v>
      </c>
      <c r="S1352">
        <v>0</v>
      </c>
      <c r="T1352">
        <v>0</v>
      </c>
      <c r="U1352">
        <v>0</v>
      </c>
      <c r="V1352">
        <v>0</v>
      </c>
      <c r="W1352">
        <v>0</v>
      </c>
      <c r="X1352">
        <v>0</v>
      </c>
      <c r="Y1352">
        <v>0</v>
      </c>
      <c r="Z1352">
        <v>0</v>
      </c>
      <c r="AA1352">
        <v>0</v>
      </c>
      <c r="AB1352">
        <v>0</v>
      </c>
      <c r="AC1352">
        <v>0</v>
      </c>
      <c r="AD1352">
        <v>0</v>
      </c>
      <c r="AE1352">
        <v>0</v>
      </c>
      <c r="AF1352">
        <v>0</v>
      </c>
      <c r="AG1352">
        <v>0</v>
      </c>
      <c r="AH1352">
        <v>0</v>
      </c>
      <c r="AI1352">
        <v>0</v>
      </c>
      <c r="AJ1352">
        <v>0</v>
      </c>
      <c r="AK1352">
        <v>0</v>
      </c>
      <c r="AL1352">
        <v>0</v>
      </c>
      <c r="AM1352">
        <v>0</v>
      </c>
      <c r="AN1352">
        <v>0</v>
      </c>
      <c r="AO1352">
        <v>0</v>
      </c>
      <c r="AP1352">
        <v>0</v>
      </c>
      <c r="AQ1352">
        <v>0</v>
      </c>
      <c r="AR1352">
        <v>0</v>
      </c>
      <c r="AS1352">
        <v>0</v>
      </c>
      <c r="AT1352">
        <v>0</v>
      </c>
      <c r="AU1352">
        <v>0</v>
      </c>
      <c r="AV1352">
        <v>0</v>
      </c>
      <c r="AW1352">
        <v>0</v>
      </c>
      <c r="AX1352">
        <v>0</v>
      </c>
      <c r="AY1352">
        <v>0</v>
      </c>
      <c r="AZ1352">
        <v>0</v>
      </c>
      <c r="BA1352">
        <v>0</v>
      </c>
      <c r="BB1352">
        <v>0</v>
      </c>
      <c r="BC1352">
        <v>0</v>
      </c>
      <c r="BD1352">
        <v>0</v>
      </c>
      <c r="BE1352">
        <v>0</v>
      </c>
      <c r="BF1352">
        <v>0</v>
      </c>
      <c r="BG1352">
        <v>0</v>
      </c>
      <c r="BH1352">
        <v>0</v>
      </c>
      <c r="BI1352">
        <v>0</v>
      </c>
      <c r="BJ1352">
        <v>0</v>
      </c>
      <c r="BK1352">
        <v>0</v>
      </c>
      <c r="BL1352">
        <v>0</v>
      </c>
      <c r="BM1352">
        <v>0</v>
      </c>
      <c r="BN1352">
        <v>0</v>
      </c>
      <c r="BO1352">
        <v>516</v>
      </c>
      <c r="BP1352">
        <v>1</v>
      </c>
      <c r="BQ1352">
        <v>0</v>
      </c>
      <c r="BR1352">
        <v>0</v>
      </c>
      <c r="BS1352">
        <v>0</v>
      </c>
      <c r="BT1352">
        <v>0</v>
      </c>
      <c r="BU1352">
        <v>0</v>
      </c>
      <c r="BV1352">
        <v>0</v>
      </c>
      <c r="BW1352">
        <v>0</v>
      </c>
      <c r="BX1352">
        <v>0</v>
      </c>
      <c r="BY1352">
        <v>517</v>
      </c>
    </row>
    <row r="1353" spans="1:77" hidden="1" x14ac:dyDescent="0.25">
      <c r="A1353" t="str">
        <f t="shared" si="42"/>
        <v>201511 Törvényhozók, igazgatási és érdek-képviseleti vezetőkI3 Szakiskola</v>
      </c>
      <c r="B1353" t="str">
        <f t="shared" si="43"/>
        <v>201511 Törvényhozók, igazgatási és érdek-képviseleti vezetőkI3 Szakiskola</v>
      </c>
      <c r="C1353">
        <v>1971</v>
      </c>
      <c r="D1353" t="s">
        <v>168</v>
      </c>
      <c r="E1353" t="s">
        <v>169</v>
      </c>
      <c r="F1353" s="4" t="s">
        <v>173</v>
      </c>
      <c r="G1353">
        <v>0</v>
      </c>
      <c r="H1353" t="s">
        <v>159</v>
      </c>
      <c r="I1353">
        <v>615</v>
      </c>
      <c r="J1353">
        <v>4</v>
      </c>
      <c r="K1353" t="s">
        <v>71</v>
      </c>
      <c r="L1353" t="s">
        <v>111</v>
      </c>
      <c r="M1353">
        <v>0</v>
      </c>
      <c r="N1353">
        <v>0</v>
      </c>
      <c r="O1353">
        <v>0</v>
      </c>
      <c r="P1353">
        <v>0</v>
      </c>
      <c r="Q1353">
        <v>0</v>
      </c>
      <c r="R1353">
        <v>0</v>
      </c>
      <c r="S1353">
        <v>0</v>
      </c>
      <c r="T1353">
        <v>0</v>
      </c>
      <c r="U1353">
        <v>0</v>
      </c>
      <c r="V1353">
        <v>0</v>
      </c>
      <c r="W1353">
        <v>0</v>
      </c>
      <c r="X1353">
        <v>0</v>
      </c>
      <c r="Y1353">
        <v>0</v>
      </c>
      <c r="Z1353">
        <v>0</v>
      </c>
      <c r="AA1353">
        <v>0</v>
      </c>
      <c r="AB1353">
        <v>0</v>
      </c>
      <c r="AC1353">
        <v>0</v>
      </c>
      <c r="AD1353">
        <v>0</v>
      </c>
      <c r="AE1353">
        <v>0</v>
      </c>
      <c r="AF1353">
        <v>0</v>
      </c>
      <c r="AG1353">
        <v>0</v>
      </c>
      <c r="AH1353">
        <v>0</v>
      </c>
      <c r="AI1353">
        <v>0</v>
      </c>
      <c r="AJ1353">
        <v>0</v>
      </c>
      <c r="AK1353">
        <v>0</v>
      </c>
      <c r="AL1353">
        <v>0</v>
      </c>
      <c r="AM1353">
        <v>0</v>
      </c>
      <c r="AN1353">
        <v>0</v>
      </c>
      <c r="AO1353">
        <v>0</v>
      </c>
      <c r="AP1353">
        <v>0</v>
      </c>
      <c r="AQ1353">
        <v>0</v>
      </c>
      <c r="AR1353">
        <v>0</v>
      </c>
      <c r="AS1353">
        <v>0</v>
      </c>
      <c r="AT1353">
        <v>5</v>
      </c>
      <c r="AU1353">
        <v>0</v>
      </c>
      <c r="AV1353">
        <v>0</v>
      </c>
      <c r="AW1353">
        <v>0</v>
      </c>
      <c r="AX1353">
        <v>0</v>
      </c>
      <c r="AY1353">
        <v>0</v>
      </c>
      <c r="AZ1353">
        <v>0</v>
      </c>
      <c r="BA1353">
        <v>0</v>
      </c>
      <c r="BB1353">
        <v>0</v>
      </c>
      <c r="BC1353">
        <v>0</v>
      </c>
      <c r="BD1353">
        <v>0</v>
      </c>
      <c r="BE1353">
        <v>0</v>
      </c>
      <c r="BF1353">
        <v>0</v>
      </c>
      <c r="BG1353">
        <v>0</v>
      </c>
      <c r="BH1353">
        <v>0</v>
      </c>
      <c r="BI1353">
        <v>0</v>
      </c>
      <c r="BJ1353">
        <v>0</v>
      </c>
      <c r="BK1353">
        <v>0</v>
      </c>
      <c r="BL1353">
        <v>0</v>
      </c>
      <c r="BM1353">
        <v>0</v>
      </c>
      <c r="BN1353">
        <v>0</v>
      </c>
      <c r="BO1353">
        <v>8.5</v>
      </c>
      <c r="BP1353">
        <v>0</v>
      </c>
      <c r="BQ1353">
        <v>0</v>
      </c>
      <c r="BR1353">
        <v>0</v>
      </c>
      <c r="BS1353">
        <v>0</v>
      </c>
      <c r="BT1353">
        <v>0</v>
      </c>
      <c r="BU1353">
        <v>0</v>
      </c>
      <c r="BV1353">
        <v>0</v>
      </c>
      <c r="BW1353">
        <v>0</v>
      </c>
      <c r="BX1353">
        <v>0</v>
      </c>
      <c r="BY1353">
        <v>13.5</v>
      </c>
    </row>
    <row r="1354" spans="1:77" hidden="1" x14ac:dyDescent="0.25">
      <c r="A1354" t="str">
        <f t="shared" si="42"/>
        <v>201512 Gazdasági, költségvetési szervezetek vezetőiI3 Szakiskola</v>
      </c>
      <c r="B1354" t="str">
        <f t="shared" si="43"/>
        <v>201512 Gazdasági, költségvetési szervezetek vezetőiI3 Szakiskola</v>
      </c>
      <c r="C1354">
        <v>1972</v>
      </c>
      <c r="D1354" t="s">
        <v>168</v>
      </c>
      <c r="E1354" t="s">
        <v>169</v>
      </c>
      <c r="F1354" s="4" t="s">
        <v>173</v>
      </c>
      <c r="G1354">
        <v>0</v>
      </c>
      <c r="H1354" t="s">
        <v>159</v>
      </c>
      <c r="I1354">
        <v>616</v>
      </c>
      <c r="J1354">
        <v>5</v>
      </c>
      <c r="K1354" t="s">
        <v>72</v>
      </c>
      <c r="L1354" t="s">
        <v>112</v>
      </c>
      <c r="M1354">
        <v>10.5</v>
      </c>
      <c r="N1354">
        <v>10.5</v>
      </c>
      <c r="O1354">
        <v>0</v>
      </c>
      <c r="P1354">
        <v>0</v>
      </c>
      <c r="Q1354">
        <v>0</v>
      </c>
      <c r="R1354">
        <v>0</v>
      </c>
      <c r="S1354">
        <v>0</v>
      </c>
      <c r="T1354">
        <v>0</v>
      </c>
      <c r="U1354">
        <v>0</v>
      </c>
      <c r="V1354">
        <v>0</v>
      </c>
      <c r="W1354">
        <v>0</v>
      </c>
      <c r="X1354">
        <v>0</v>
      </c>
      <c r="Y1354">
        <v>0</v>
      </c>
      <c r="Z1354">
        <v>0</v>
      </c>
      <c r="AA1354">
        <v>0</v>
      </c>
      <c r="AB1354">
        <v>0.5</v>
      </c>
      <c r="AC1354">
        <v>0</v>
      </c>
      <c r="AD1354">
        <v>0</v>
      </c>
      <c r="AE1354">
        <v>0</v>
      </c>
      <c r="AF1354">
        <v>0</v>
      </c>
      <c r="AG1354">
        <v>5.5</v>
      </c>
      <c r="AH1354">
        <v>5.5</v>
      </c>
      <c r="AI1354">
        <v>0</v>
      </c>
      <c r="AJ1354">
        <v>0</v>
      </c>
      <c r="AK1354">
        <v>0</v>
      </c>
      <c r="AL1354">
        <v>2.5</v>
      </c>
      <c r="AM1354">
        <v>134</v>
      </c>
      <c r="AN1354">
        <v>20.5</v>
      </c>
      <c r="AO1354">
        <v>123.5</v>
      </c>
      <c r="AP1354">
        <v>141.5</v>
      </c>
      <c r="AQ1354">
        <v>11</v>
      </c>
      <c r="AR1354">
        <v>0</v>
      </c>
      <c r="AS1354">
        <v>0</v>
      </c>
      <c r="AT1354">
        <v>0</v>
      </c>
      <c r="AU1354">
        <v>0</v>
      </c>
      <c r="AV1354">
        <v>57.5</v>
      </c>
      <c r="AW1354">
        <v>0</v>
      </c>
      <c r="AX1354">
        <v>0</v>
      </c>
      <c r="AY1354">
        <v>0</v>
      </c>
      <c r="AZ1354">
        <v>0</v>
      </c>
      <c r="BA1354">
        <v>0</v>
      </c>
      <c r="BB1354">
        <v>0</v>
      </c>
      <c r="BC1354">
        <v>0</v>
      </c>
      <c r="BD1354">
        <v>73.5</v>
      </c>
      <c r="BE1354">
        <v>0</v>
      </c>
      <c r="BF1354">
        <v>0</v>
      </c>
      <c r="BG1354">
        <v>0</v>
      </c>
      <c r="BH1354">
        <v>0</v>
      </c>
      <c r="BI1354">
        <v>0</v>
      </c>
      <c r="BJ1354">
        <v>0</v>
      </c>
      <c r="BK1354">
        <v>0</v>
      </c>
      <c r="BL1354">
        <v>0</v>
      </c>
      <c r="BM1354">
        <v>0</v>
      </c>
      <c r="BN1354">
        <v>16</v>
      </c>
      <c r="BO1354">
        <v>0.5</v>
      </c>
      <c r="BP1354">
        <v>1</v>
      </c>
      <c r="BQ1354">
        <v>0</v>
      </c>
      <c r="BR1354">
        <v>0.5</v>
      </c>
      <c r="BS1354">
        <v>1</v>
      </c>
      <c r="BT1354">
        <v>0</v>
      </c>
      <c r="BU1354">
        <v>0</v>
      </c>
      <c r="BV1354">
        <v>0</v>
      </c>
      <c r="BW1354">
        <v>0</v>
      </c>
      <c r="BX1354">
        <v>0</v>
      </c>
      <c r="BY1354">
        <v>615.5</v>
      </c>
    </row>
    <row r="1355" spans="1:77" hidden="1" x14ac:dyDescent="0.25">
      <c r="A1355" t="str">
        <f t="shared" si="42"/>
        <v>201513 Termelési és szolgáltatást nyújtó egységek vezetőiI3 Szakiskola</v>
      </c>
      <c r="B1355" t="str">
        <f t="shared" si="43"/>
        <v>201513 Termelési és szolgáltatást nyújtó egységek vezetőiI3 Szakiskola</v>
      </c>
      <c r="C1355">
        <v>1973</v>
      </c>
      <c r="D1355" t="s">
        <v>168</v>
      </c>
      <c r="E1355" t="s">
        <v>169</v>
      </c>
      <c r="F1355" s="4" t="s">
        <v>173</v>
      </c>
      <c r="G1355">
        <v>0</v>
      </c>
      <c r="H1355" t="s">
        <v>159</v>
      </c>
      <c r="I1355">
        <v>617</v>
      </c>
      <c r="J1355">
        <v>6</v>
      </c>
      <c r="K1355" t="s">
        <v>73</v>
      </c>
      <c r="L1355" t="s">
        <v>113</v>
      </c>
      <c r="M1355">
        <v>84.5</v>
      </c>
      <c r="N1355">
        <v>78</v>
      </c>
      <c r="O1355">
        <v>0</v>
      </c>
      <c r="P1355">
        <v>2.5</v>
      </c>
      <c r="Q1355">
        <v>17.5</v>
      </c>
      <c r="R1355">
        <v>42</v>
      </c>
      <c r="S1355">
        <v>2.5</v>
      </c>
      <c r="T1355">
        <v>38.5</v>
      </c>
      <c r="U1355">
        <v>79.5</v>
      </c>
      <c r="V1355">
        <v>0</v>
      </c>
      <c r="W1355">
        <v>0</v>
      </c>
      <c r="X1355">
        <v>0</v>
      </c>
      <c r="Y1355">
        <v>34.5</v>
      </c>
      <c r="Z1355">
        <v>31</v>
      </c>
      <c r="AA1355">
        <v>0</v>
      </c>
      <c r="AB1355">
        <v>8.5</v>
      </c>
      <c r="AC1355">
        <v>10</v>
      </c>
      <c r="AD1355">
        <v>0</v>
      </c>
      <c r="AE1355">
        <v>0</v>
      </c>
      <c r="AF1355">
        <v>18</v>
      </c>
      <c r="AG1355">
        <v>0</v>
      </c>
      <c r="AH1355">
        <v>7.5</v>
      </c>
      <c r="AI1355">
        <v>53.5</v>
      </c>
      <c r="AJ1355">
        <v>0</v>
      </c>
      <c r="AK1355">
        <v>0</v>
      </c>
      <c r="AL1355">
        <v>1</v>
      </c>
      <c r="AM1355">
        <v>443.5</v>
      </c>
      <c r="AN1355">
        <v>205.5</v>
      </c>
      <c r="AO1355">
        <v>275</v>
      </c>
      <c r="AP1355">
        <v>430</v>
      </c>
      <c r="AQ1355">
        <v>69.5</v>
      </c>
      <c r="AR1355">
        <v>5.5</v>
      </c>
      <c r="AS1355">
        <v>0</v>
      </c>
      <c r="AT1355">
        <v>25</v>
      </c>
      <c r="AU1355">
        <v>0</v>
      </c>
      <c r="AV1355">
        <v>102.5</v>
      </c>
      <c r="AW1355">
        <v>21</v>
      </c>
      <c r="AX1355">
        <v>0</v>
      </c>
      <c r="AY1355">
        <v>2.5</v>
      </c>
      <c r="AZ1355">
        <v>13</v>
      </c>
      <c r="BA1355">
        <v>0.5</v>
      </c>
      <c r="BB1355">
        <v>0</v>
      </c>
      <c r="BC1355">
        <v>0</v>
      </c>
      <c r="BD1355">
        <v>27</v>
      </c>
      <c r="BE1355">
        <v>0</v>
      </c>
      <c r="BF1355">
        <v>0</v>
      </c>
      <c r="BG1355">
        <v>10.5</v>
      </c>
      <c r="BH1355">
        <v>0</v>
      </c>
      <c r="BI1355">
        <v>0</v>
      </c>
      <c r="BJ1355">
        <v>42</v>
      </c>
      <c r="BK1355">
        <v>0</v>
      </c>
      <c r="BL1355">
        <v>2.5</v>
      </c>
      <c r="BM1355">
        <v>0</v>
      </c>
      <c r="BN1355">
        <v>39</v>
      </c>
      <c r="BO1355">
        <v>7.5</v>
      </c>
      <c r="BP1355">
        <v>17.5</v>
      </c>
      <c r="BQ1355">
        <v>4.5</v>
      </c>
      <c r="BR1355">
        <v>36.5</v>
      </c>
      <c r="BS1355">
        <v>12.5</v>
      </c>
      <c r="BT1355">
        <v>10</v>
      </c>
      <c r="BU1355">
        <v>0.5</v>
      </c>
      <c r="BV1355">
        <v>3.5</v>
      </c>
      <c r="BW1355">
        <v>0</v>
      </c>
      <c r="BX1355">
        <v>0</v>
      </c>
      <c r="BY1355">
        <v>2316</v>
      </c>
    </row>
    <row r="1356" spans="1:77" hidden="1" x14ac:dyDescent="0.25">
      <c r="A1356" t="str">
        <f t="shared" si="42"/>
        <v>201514 Gazdasági tevékenységet segítő egységek vezetőiI3 Szakiskola</v>
      </c>
      <c r="B1356" t="str">
        <f t="shared" si="43"/>
        <v>201514 Gazdasági tevékenységet segítő egységek vezetőiI3 Szakiskola</v>
      </c>
      <c r="C1356">
        <v>1974</v>
      </c>
      <c r="D1356" t="s">
        <v>168</v>
      </c>
      <c r="E1356" t="s">
        <v>169</v>
      </c>
      <c r="F1356" s="4" t="s">
        <v>173</v>
      </c>
      <c r="G1356">
        <v>0</v>
      </c>
      <c r="H1356" t="s">
        <v>159</v>
      </c>
      <c r="I1356">
        <v>618</v>
      </c>
      <c r="J1356">
        <v>7</v>
      </c>
      <c r="K1356" t="s">
        <v>74</v>
      </c>
      <c r="L1356" t="s">
        <v>114</v>
      </c>
      <c r="M1356">
        <v>10.5</v>
      </c>
      <c r="N1356">
        <v>0</v>
      </c>
      <c r="O1356">
        <v>0</v>
      </c>
      <c r="P1356">
        <v>0</v>
      </c>
      <c r="Q1356">
        <v>0</v>
      </c>
      <c r="R1356">
        <v>0</v>
      </c>
      <c r="S1356">
        <v>2.5</v>
      </c>
      <c r="T1356">
        <v>15</v>
      </c>
      <c r="U1356">
        <v>0</v>
      </c>
      <c r="V1356">
        <v>0</v>
      </c>
      <c r="W1356">
        <v>0</v>
      </c>
      <c r="X1356">
        <v>0</v>
      </c>
      <c r="Y1356">
        <v>0</v>
      </c>
      <c r="Z1356">
        <v>0</v>
      </c>
      <c r="AA1356">
        <v>0</v>
      </c>
      <c r="AB1356">
        <v>0</v>
      </c>
      <c r="AC1356">
        <v>0</v>
      </c>
      <c r="AD1356">
        <v>3</v>
      </c>
      <c r="AE1356">
        <v>0</v>
      </c>
      <c r="AF1356">
        <v>0</v>
      </c>
      <c r="AG1356">
        <v>0</v>
      </c>
      <c r="AH1356">
        <v>0</v>
      </c>
      <c r="AI1356">
        <v>0</v>
      </c>
      <c r="AJ1356">
        <v>0</v>
      </c>
      <c r="AK1356">
        <v>0</v>
      </c>
      <c r="AL1356">
        <v>3</v>
      </c>
      <c r="AM1356">
        <v>11</v>
      </c>
      <c r="AN1356">
        <v>6</v>
      </c>
      <c r="AO1356">
        <v>5.5</v>
      </c>
      <c r="AP1356">
        <v>2</v>
      </c>
      <c r="AQ1356">
        <v>0</v>
      </c>
      <c r="AR1356">
        <v>0</v>
      </c>
      <c r="AS1356">
        <v>0</v>
      </c>
      <c r="AT1356">
        <v>0</v>
      </c>
      <c r="AU1356">
        <v>0</v>
      </c>
      <c r="AV1356">
        <v>0</v>
      </c>
      <c r="AW1356">
        <v>0</v>
      </c>
      <c r="AX1356">
        <v>5</v>
      </c>
      <c r="AY1356">
        <v>0</v>
      </c>
      <c r="AZ1356">
        <v>0.5</v>
      </c>
      <c r="BA1356">
        <v>0</v>
      </c>
      <c r="BB1356">
        <v>0</v>
      </c>
      <c r="BC1356">
        <v>4.5</v>
      </c>
      <c r="BD1356">
        <v>0</v>
      </c>
      <c r="BE1356">
        <v>0</v>
      </c>
      <c r="BF1356">
        <v>11</v>
      </c>
      <c r="BG1356">
        <v>0</v>
      </c>
      <c r="BH1356">
        <v>0</v>
      </c>
      <c r="BI1356">
        <v>0</v>
      </c>
      <c r="BJ1356">
        <v>0</v>
      </c>
      <c r="BK1356">
        <v>0</v>
      </c>
      <c r="BL1356">
        <v>0</v>
      </c>
      <c r="BM1356">
        <v>0</v>
      </c>
      <c r="BN1356">
        <v>0</v>
      </c>
      <c r="BO1356">
        <v>2</v>
      </c>
      <c r="BP1356">
        <v>0</v>
      </c>
      <c r="BQ1356">
        <v>2.5</v>
      </c>
      <c r="BR1356">
        <v>5.5</v>
      </c>
      <c r="BS1356">
        <v>1</v>
      </c>
      <c r="BT1356">
        <v>0</v>
      </c>
      <c r="BU1356">
        <v>1</v>
      </c>
      <c r="BV1356">
        <v>0</v>
      </c>
      <c r="BW1356">
        <v>0</v>
      </c>
      <c r="BX1356">
        <v>0</v>
      </c>
      <c r="BY1356">
        <v>91.5</v>
      </c>
    </row>
    <row r="1357" spans="1:77" hidden="1" x14ac:dyDescent="0.25">
      <c r="A1357" t="str">
        <f t="shared" si="42"/>
        <v>201521 Műszaki, informatikai és természettudományi foglalkozásokI3 Szakiskola</v>
      </c>
      <c r="B1357" t="str">
        <f t="shared" si="43"/>
        <v>201521 Műszaki, informatikai és természettudományi foglalkozásokI3 Szakiskola</v>
      </c>
      <c r="C1357">
        <v>1975</v>
      </c>
      <c r="D1357" t="s">
        <v>168</v>
      </c>
      <c r="E1357" t="s">
        <v>169</v>
      </c>
      <c r="F1357" s="4" t="s">
        <v>173</v>
      </c>
      <c r="G1357">
        <v>0</v>
      </c>
      <c r="H1357" t="s">
        <v>159</v>
      </c>
      <c r="I1357">
        <v>619</v>
      </c>
      <c r="J1357">
        <v>8</v>
      </c>
      <c r="K1357" t="s">
        <v>75</v>
      </c>
      <c r="L1357" t="s">
        <v>115</v>
      </c>
      <c r="M1357">
        <v>0</v>
      </c>
      <c r="N1357">
        <v>0</v>
      </c>
      <c r="O1357">
        <v>0</v>
      </c>
      <c r="P1357">
        <v>0</v>
      </c>
      <c r="Q1357">
        <v>0</v>
      </c>
      <c r="R1357">
        <v>0</v>
      </c>
      <c r="S1357">
        <v>0</v>
      </c>
      <c r="T1357">
        <v>0</v>
      </c>
      <c r="U1357">
        <v>0</v>
      </c>
      <c r="V1357">
        <v>0</v>
      </c>
      <c r="W1357">
        <v>0</v>
      </c>
      <c r="X1357">
        <v>0</v>
      </c>
      <c r="Y1357">
        <v>0</v>
      </c>
      <c r="Z1357">
        <v>0</v>
      </c>
      <c r="AA1357">
        <v>0</v>
      </c>
      <c r="AB1357">
        <v>0</v>
      </c>
      <c r="AC1357">
        <v>0</v>
      </c>
      <c r="AD1357">
        <v>0</v>
      </c>
      <c r="AE1357">
        <v>0</v>
      </c>
      <c r="AF1357">
        <v>0</v>
      </c>
      <c r="AG1357">
        <v>0</v>
      </c>
      <c r="AH1357">
        <v>0</v>
      </c>
      <c r="AI1357">
        <v>0</v>
      </c>
      <c r="AJ1357">
        <v>0</v>
      </c>
      <c r="AK1357">
        <v>0</v>
      </c>
      <c r="AL1357">
        <v>0</v>
      </c>
      <c r="AM1357">
        <v>0</v>
      </c>
      <c r="AN1357">
        <v>0</v>
      </c>
      <c r="AO1357">
        <v>0</v>
      </c>
      <c r="AP1357">
        <v>0</v>
      </c>
      <c r="AQ1357">
        <v>0</v>
      </c>
      <c r="AR1357">
        <v>0</v>
      </c>
      <c r="AS1357">
        <v>0</v>
      </c>
      <c r="AT1357">
        <v>0</v>
      </c>
      <c r="AU1357">
        <v>0</v>
      </c>
      <c r="AV1357">
        <v>0</v>
      </c>
      <c r="AW1357">
        <v>0</v>
      </c>
      <c r="AX1357">
        <v>0</v>
      </c>
      <c r="AY1357">
        <v>0</v>
      </c>
      <c r="AZ1357">
        <v>0</v>
      </c>
      <c r="BA1357">
        <v>0</v>
      </c>
      <c r="BB1357">
        <v>0</v>
      </c>
      <c r="BC1357">
        <v>0</v>
      </c>
      <c r="BD1357">
        <v>0</v>
      </c>
      <c r="BE1357">
        <v>0</v>
      </c>
      <c r="BF1357">
        <v>0</v>
      </c>
      <c r="BG1357">
        <v>0</v>
      </c>
      <c r="BH1357">
        <v>0</v>
      </c>
      <c r="BI1357">
        <v>0</v>
      </c>
      <c r="BJ1357">
        <v>0</v>
      </c>
      <c r="BK1357">
        <v>0</v>
      </c>
      <c r="BL1357">
        <v>0</v>
      </c>
      <c r="BM1357">
        <v>0</v>
      </c>
      <c r="BN1357">
        <v>0</v>
      </c>
      <c r="BO1357">
        <v>15</v>
      </c>
      <c r="BP1357">
        <v>1</v>
      </c>
      <c r="BQ1357">
        <v>1</v>
      </c>
      <c r="BR1357">
        <v>0</v>
      </c>
      <c r="BS1357">
        <v>0.5</v>
      </c>
      <c r="BT1357">
        <v>0</v>
      </c>
      <c r="BU1357">
        <v>0</v>
      </c>
      <c r="BV1357">
        <v>0</v>
      </c>
      <c r="BW1357">
        <v>0</v>
      </c>
      <c r="BX1357">
        <v>0</v>
      </c>
      <c r="BY1357">
        <v>17.5</v>
      </c>
    </row>
    <row r="1358" spans="1:77" hidden="1" x14ac:dyDescent="0.25">
      <c r="A1358" t="str">
        <f t="shared" si="42"/>
        <v>201522 Egészségügyi foglalkozások (felsőfokú képzettséghez kapcsolódó)I3 Szakiskola</v>
      </c>
      <c r="B1358" t="str">
        <f t="shared" si="43"/>
        <v>201522 Egészségügyi foglalkozások (felsőfokú képzettséghez kapcsolódó)I3 Szakiskola</v>
      </c>
      <c r="C1358">
        <v>1976</v>
      </c>
      <c r="D1358" t="s">
        <v>168</v>
      </c>
      <c r="E1358" t="s">
        <v>169</v>
      </c>
      <c r="F1358" s="4" t="s">
        <v>173</v>
      </c>
      <c r="G1358">
        <v>0</v>
      </c>
      <c r="H1358" t="s">
        <v>159</v>
      </c>
      <c r="I1358">
        <v>620</v>
      </c>
      <c r="J1358">
        <v>9</v>
      </c>
      <c r="K1358" t="s">
        <v>76</v>
      </c>
      <c r="L1358" t="s">
        <v>116</v>
      </c>
      <c r="M1358">
        <v>0</v>
      </c>
      <c r="N1358">
        <v>0</v>
      </c>
      <c r="O1358">
        <v>0</v>
      </c>
      <c r="P1358">
        <v>0</v>
      </c>
      <c r="Q1358">
        <v>0</v>
      </c>
      <c r="R1358">
        <v>0</v>
      </c>
      <c r="S1358">
        <v>0</v>
      </c>
      <c r="T1358">
        <v>0</v>
      </c>
      <c r="U1358">
        <v>0</v>
      </c>
      <c r="V1358">
        <v>0</v>
      </c>
      <c r="W1358">
        <v>0</v>
      </c>
      <c r="X1358">
        <v>0</v>
      </c>
      <c r="Y1358">
        <v>0</v>
      </c>
      <c r="Z1358">
        <v>0</v>
      </c>
      <c r="AA1358">
        <v>0</v>
      </c>
      <c r="AB1358">
        <v>0</v>
      </c>
      <c r="AC1358">
        <v>0</v>
      </c>
      <c r="AD1358">
        <v>0</v>
      </c>
      <c r="AE1358">
        <v>0</v>
      </c>
      <c r="AF1358">
        <v>0</v>
      </c>
      <c r="AG1358">
        <v>0</v>
      </c>
      <c r="AH1358">
        <v>0</v>
      </c>
      <c r="AI1358">
        <v>0</v>
      </c>
      <c r="AJ1358">
        <v>0</v>
      </c>
      <c r="AK1358">
        <v>0</v>
      </c>
      <c r="AL1358">
        <v>0</v>
      </c>
      <c r="AM1358">
        <v>0</v>
      </c>
      <c r="AN1358">
        <v>0</v>
      </c>
      <c r="AO1358">
        <v>0</v>
      </c>
      <c r="AP1358">
        <v>0</v>
      </c>
      <c r="AQ1358">
        <v>0</v>
      </c>
      <c r="AR1358">
        <v>0</v>
      </c>
      <c r="AS1358">
        <v>0</v>
      </c>
      <c r="AT1358">
        <v>0</v>
      </c>
      <c r="AU1358">
        <v>0</v>
      </c>
      <c r="AV1358">
        <v>0</v>
      </c>
      <c r="AW1358">
        <v>0</v>
      </c>
      <c r="AX1358">
        <v>0</v>
      </c>
      <c r="AY1358">
        <v>0</v>
      </c>
      <c r="AZ1358">
        <v>0</v>
      </c>
      <c r="BA1358">
        <v>0</v>
      </c>
      <c r="BB1358">
        <v>0</v>
      </c>
      <c r="BC1358">
        <v>0</v>
      </c>
      <c r="BD1358">
        <v>0</v>
      </c>
      <c r="BE1358">
        <v>0</v>
      </c>
      <c r="BF1358">
        <v>0</v>
      </c>
      <c r="BG1358">
        <v>0</v>
      </c>
      <c r="BH1358">
        <v>0</v>
      </c>
      <c r="BI1358">
        <v>0</v>
      </c>
      <c r="BJ1358">
        <v>0</v>
      </c>
      <c r="BK1358">
        <v>0</v>
      </c>
      <c r="BL1358">
        <v>0</v>
      </c>
      <c r="BM1358">
        <v>0</v>
      </c>
      <c r="BN1358">
        <v>0</v>
      </c>
      <c r="BO1358">
        <v>1.5</v>
      </c>
      <c r="BP1358">
        <v>1</v>
      </c>
      <c r="BQ1358">
        <v>9</v>
      </c>
      <c r="BR1358">
        <v>0</v>
      </c>
      <c r="BS1358">
        <v>0</v>
      </c>
      <c r="BT1358">
        <v>0</v>
      </c>
      <c r="BU1358">
        <v>0</v>
      </c>
      <c r="BV1358">
        <v>0</v>
      </c>
      <c r="BW1358">
        <v>0</v>
      </c>
      <c r="BX1358">
        <v>0</v>
      </c>
      <c r="BY1358">
        <v>11.5</v>
      </c>
    </row>
    <row r="1359" spans="1:77" hidden="1" x14ac:dyDescent="0.25">
      <c r="A1359" t="str">
        <f t="shared" si="42"/>
        <v>201523 Szociális szolgáltatási foglalkozások (felsőfokú képzettséghez kapcsolódó)I3 Szakiskola</v>
      </c>
      <c r="B1359" t="str">
        <f t="shared" si="43"/>
        <v>201523 Szociális szolgáltatási foglalkozások (felsőfokú képzettséghez kapcsolódó)I3 Szakiskola</v>
      </c>
      <c r="C1359">
        <v>1977</v>
      </c>
      <c r="D1359" t="s">
        <v>168</v>
      </c>
      <c r="E1359" t="s">
        <v>169</v>
      </c>
      <c r="F1359" s="4" t="s">
        <v>173</v>
      </c>
      <c r="G1359">
        <v>0</v>
      </c>
      <c r="H1359" t="s">
        <v>159</v>
      </c>
      <c r="I1359">
        <v>621</v>
      </c>
      <c r="J1359">
        <v>10</v>
      </c>
      <c r="K1359" t="s">
        <v>77</v>
      </c>
      <c r="L1359" t="s">
        <v>117</v>
      </c>
      <c r="M1359">
        <v>0</v>
      </c>
      <c r="N1359">
        <v>0</v>
      </c>
      <c r="O1359">
        <v>0</v>
      </c>
      <c r="P1359">
        <v>0</v>
      </c>
      <c r="Q1359">
        <v>0</v>
      </c>
      <c r="R1359">
        <v>0</v>
      </c>
      <c r="S1359">
        <v>0</v>
      </c>
      <c r="T1359">
        <v>0</v>
      </c>
      <c r="U1359">
        <v>0</v>
      </c>
      <c r="V1359">
        <v>0</v>
      </c>
      <c r="W1359">
        <v>0</v>
      </c>
      <c r="X1359">
        <v>0</v>
      </c>
      <c r="Y1359">
        <v>0</v>
      </c>
      <c r="Z1359">
        <v>0</v>
      </c>
      <c r="AA1359">
        <v>0</v>
      </c>
      <c r="AB1359">
        <v>0</v>
      </c>
      <c r="AC1359">
        <v>0</v>
      </c>
      <c r="AD1359">
        <v>0</v>
      </c>
      <c r="AE1359">
        <v>0</v>
      </c>
      <c r="AF1359">
        <v>0</v>
      </c>
      <c r="AG1359">
        <v>0</v>
      </c>
      <c r="AH1359">
        <v>0</v>
      </c>
      <c r="AI1359">
        <v>0</v>
      </c>
      <c r="AJ1359">
        <v>0</v>
      </c>
      <c r="AK1359">
        <v>0</v>
      </c>
      <c r="AL1359">
        <v>0</v>
      </c>
      <c r="AM1359">
        <v>0</v>
      </c>
      <c r="AN1359">
        <v>0</v>
      </c>
      <c r="AO1359">
        <v>0</v>
      </c>
      <c r="AP1359">
        <v>0</v>
      </c>
      <c r="AQ1359">
        <v>0</v>
      </c>
      <c r="AR1359">
        <v>0</v>
      </c>
      <c r="AS1359">
        <v>0</v>
      </c>
      <c r="AT1359">
        <v>0</v>
      </c>
      <c r="AU1359">
        <v>0</v>
      </c>
      <c r="AV1359">
        <v>0</v>
      </c>
      <c r="AW1359">
        <v>0</v>
      </c>
      <c r="AX1359">
        <v>0</v>
      </c>
      <c r="AY1359">
        <v>0</v>
      </c>
      <c r="AZ1359">
        <v>0</v>
      </c>
      <c r="BA1359">
        <v>0</v>
      </c>
      <c r="BB1359">
        <v>0</v>
      </c>
      <c r="BC1359">
        <v>0</v>
      </c>
      <c r="BD1359">
        <v>0</v>
      </c>
      <c r="BE1359">
        <v>0</v>
      </c>
      <c r="BF1359">
        <v>0</v>
      </c>
      <c r="BG1359">
        <v>0</v>
      </c>
      <c r="BH1359">
        <v>0</v>
      </c>
      <c r="BI1359">
        <v>0</v>
      </c>
      <c r="BJ1359">
        <v>0</v>
      </c>
      <c r="BK1359">
        <v>0</v>
      </c>
      <c r="BL1359">
        <v>0</v>
      </c>
      <c r="BM1359">
        <v>0</v>
      </c>
      <c r="BN1359">
        <v>0</v>
      </c>
      <c r="BO1359">
        <v>0</v>
      </c>
      <c r="BP1359">
        <v>0</v>
      </c>
      <c r="BQ1359">
        <v>1</v>
      </c>
      <c r="BR1359">
        <v>3</v>
      </c>
      <c r="BS1359">
        <v>0</v>
      </c>
      <c r="BT1359">
        <v>0</v>
      </c>
      <c r="BU1359">
        <v>0</v>
      </c>
      <c r="BV1359">
        <v>0</v>
      </c>
      <c r="BW1359">
        <v>0</v>
      </c>
      <c r="BX1359">
        <v>0</v>
      </c>
      <c r="BY1359">
        <v>4</v>
      </c>
    </row>
    <row r="1360" spans="1:77" hidden="1" x14ac:dyDescent="0.25">
      <c r="A1360" t="str">
        <f t="shared" si="42"/>
        <v>201524 Oktatók, pedagógusokI3 Szakiskola</v>
      </c>
      <c r="B1360" t="str">
        <f t="shared" si="43"/>
        <v>201524 Oktatók, pedagógusokI3 Szakiskola</v>
      </c>
      <c r="C1360">
        <v>1978</v>
      </c>
      <c r="D1360" t="s">
        <v>168</v>
      </c>
      <c r="E1360" t="s">
        <v>169</v>
      </c>
      <c r="F1360" s="4" t="s">
        <v>173</v>
      </c>
      <c r="G1360">
        <v>0</v>
      </c>
      <c r="H1360" t="s">
        <v>159</v>
      </c>
      <c r="I1360">
        <v>622</v>
      </c>
      <c r="J1360">
        <v>11</v>
      </c>
      <c r="K1360" t="s">
        <v>78</v>
      </c>
      <c r="L1360" t="s">
        <v>118</v>
      </c>
      <c r="M1360">
        <v>0</v>
      </c>
      <c r="N1360">
        <v>0</v>
      </c>
      <c r="O1360">
        <v>0</v>
      </c>
      <c r="P1360">
        <v>0</v>
      </c>
      <c r="Q1360">
        <v>0</v>
      </c>
      <c r="R1360">
        <v>0</v>
      </c>
      <c r="S1360">
        <v>0</v>
      </c>
      <c r="T1360">
        <v>0</v>
      </c>
      <c r="U1360">
        <v>0</v>
      </c>
      <c r="V1360">
        <v>0</v>
      </c>
      <c r="W1360">
        <v>0</v>
      </c>
      <c r="X1360">
        <v>0</v>
      </c>
      <c r="Y1360">
        <v>0</v>
      </c>
      <c r="Z1360">
        <v>0</v>
      </c>
      <c r="AA1360">
        <v>0</v>
      </c>
      <c r="AB1360">
        <v>0</v>
      </c>
      <c r="AC1360">
        <v>0</v>
      </c>
      <c r="AD1360">
        <v>0</v>
      </c>
      <c r="AE1360">
        <v>0</v>
      </c>
      <c r="AF1360">
        <v>0</v>
      </c>
      <c r="AG1360">
        <v>0</v>
      </c>
      <c r="AH1360">
        <v>0</v>
      </c>
      <c r="AI1360">
        <v>0</v>
      </c>
      <c r="AJ1360">
        <v>0</v>
      </c>
      <c r="AK1360">
        <v>0</v>
      </c>
      <c r="AL1360">
        <v>0</v>
      </c>
      <c r="AM1360">
        <v>0</v>
      </c>
      <c r="AN1360">
        <v>0</v>
      </c>
      <c r="AO1360">
        <v>0</v>
      </c>
      <c r="AP1360">
        <v>0</v>
      </c>
      <c r="AQ1360">
        <v>0</v>
      </c>
      <c r="AR1360">
        <v>0</v>
      </c>
      <c r="AS1360">
        <v>0</v>
      </c>
      <c r="AT1360">
        <v>0</v>
      </c>
      <c r="AU1360">
        <v>0</v>
      </c>
      <c r="AV1360">
        <v>0</v>
      </c>
      <c r="AW1360">
        <v>0</v>
      </c>
      <c r="AX1360">
        <v>0</v>
      </c>
      <c r="AY1360">
        <v>0</v>
      </c>
      <c r="AZ1360">
        <v>0</v>
      </c>
      <c r="BA1360">
        <v>0</v>
      </c>
      <c r="BB1360">
        <v>0</v>
      </c>
      <c r="BC1360">
        <v>0</v>
      </c>
      <c r="BD1360">
        <v>0</v>
      </c>
      <c r="BE1360">
        <v>0</v>
      </c>
      <c r="BF1360">
        <v>0</v>
      </c>
      <c r="BG1360">
        <v>0</v>
      </c>
      <c r="BH1360">
        <v>0</v>
      </c>
      <c r="BI1360">
        <v>0</v>
      </c>
      <c r="BJ1360">
        <v>0</v>
      </c>
      <c r="BK1360">
        <v>0</v>
      </c>
      <c r="BL1360">
        <v>0</v>
      </c>
      <c r="BM1360">
        <v>0</v>
      </c>
      <c r="BN1360">
        <v>0</v>
      </c>
      <c r="BO1360">
        <v>9.5</v>
      </c>
      <c r="BP1360">
        <v>31</v>
      </c>
      <c r="BQ1360">
        <v>0</v>
      </c>
      <c r="BR1360">
        <v>38.5</v>
      </c>
      <c r="BS1360">
        <v>0</v>
      </c>
      <c r="BT1360">
        <v>0</v>
      </c>
      <c r="BU1360">
        <v>0</v>
      </c>
      <c r="BV1360">
        <v>0</v>
      </c>
      <c r="BW1360">
        <v>0</v>
      </c>
      <c r="BX1360">
        <v>0</v>
      </c>
      <c r="BY1360">
        <v>79</v>
      </c>
    </row>
    <row r="1361" spans="1:77" hidden="1" x14ac:dyDescent="0.25">
      <c r="A1361" t="str">
        <f t="shared" si="42"/>
        <v>201525 Gazdálkodási jellegű foglalkozásokI3 Szakiskola</v>
      </c>
      <c r="B1361" t="str">
        <f t="shared" si="43"/>
        <v>201525 Gazdálkodási jellegű foglalkozásokI3 Szakiskola</v>
      </c>
      <c r="C1361">
        <v>1979</v>
      </c>
      <c r="D1361" t="s">
        <v>168</v>
      </c>
      <c r="E1361" t="s">
        <v>169</v>
      </c>
      <c r="F1361" s="4" t="s">
        <v>173</v>
      </c>
      <c r="G1361">
        <v>0</v>
      </c>
      <c r="H1361" t="s">
        <v>159</v>
      </c>
      <c r="I1361">
        <v>623</v>
      </c>
      <c r="J1361">
        <v>12</v>
      </c>
      <c r="K1361" t="s">
        <v>79</v>
      </c>
      <c r="L1361" t="s">
        <v>119</v>
      </c>
      <c r="M1361">
        <v>0</v>
      </c>
      <c r="N1361">
        <v>0</v>
      </c>
      <c r="O1361">
        <v>0</v>
      </c>
      <c r="P1361">
        <v>0</v>
      </c>
      <c r="Q1361">
        <v>0</v>
      </c>
      <c r="R1361">
        <v>0</v>
      </c>
      <c r="S1361">
        <v>0</v>
      </c>
      <c r="T1361">
        <v>0</v>
      </c>
      <c r="U1361">
        <v>0</v>
      </c>
      <c r="V1361">
        <v>0</v>
      </c>
      <c r="W1361">
        <v>0</v>
      </c>
      <c r="X1361">
        <v>0</v>
      </c>
      <c r="Y1361">
        <v>0</v>
      </c>
      <c r="Z1361">
        <v>0</v>
      </c>
      <c r="AA1361">
        <v>0</v>
      </c>
      <c r="AB1361">
        <v>0</v>
      </c>
      <c r="AC1361">
        <v>0</v>
      </c>
      <c r="AD1361">
        <v>0</v>
      </c>
      <c r="AE1361">
        <v>0</v>
      </c>
      <c r="AF1361">
        <v>0</v>
      </c>
      <c r="AG1361">
        <v>0</v>
      </c>
      <c r="AH1361">
        <v>0</v>
      </c>
      <c r="AI1361">
        <v>0</v>
      </c>
      <c r="AJ1361">
        <v>0</v>
      </c>
      <c r="AK1361">
        <v>0</v>
      </c>
      <c r="AL1361">
        <v>0</v>
      </c>
      <c r="AM1361">
        <v>0</v>
      </c>
      <c r="AN1361">
        <v>0</v>
      </c>
      <c r="AO1361">
        <v>0</v>
      </c>
      <c r="AP1361">
        <v>0</v>
      </c>
      <c r="AQ1361">
        <v>0</v>
      </c>
      <c r="AR1361">
        <v>0</v>
      </c>
      <c r="AS1361">
        <v>0</v>
      </c>
      <c r="AT1361">
        <v>0</v>
      </c>
      <c r="AU1361">
        <v>0</v>
      </c>
      <c r="AV1361">
        <v>0</v>
      </c>
      <c r="AW1361">
        <v>0</v>
      </c>
      <c r="AX1361">
        <v>0</v>
      </c>
      <c r="AY1361">
        <v>0</v>
      </c>
      <c r="AZ1361">
        <v>0</v>
      </c>
      <c r="BA1361">
        <v>0</v>
      </c>
      <c r="BB1361">
        <v>0</v>
      </c>
      <c r="BC1361">
        <v>0</v>
      </c>
      <c r="BD1361">
        <v>0</v>
      </c>
      <c r="BE1361">
        <v>0</v>
      </c>
      <c r="BF1361">
        <v>0</v>
      </c>
      <c r="BG1361">
        <v>0</v>
      </c>
      <c r="BH1361">
        <v>0</v>
      </c>
      <c r="BI1361">
        <v>0</v>
      </c>
      <c r="BJ1361">
        <v>0</v>
      </c>
      <c r="BK1361">
        <v>0</v>
      </c>
      <c r="BL1361">
        <v>0</v>
      </c>
      <c r="BM1361">
        <v>0</v>
      </c>
      <c r="BN1361">
        <v>0</v>
      </c>
      <c r="BO1361">
        <v>3</v>
      </c>
      <c r="BP1361">
        <v>0.5</v>
      </c>
      <c r="BQ1361">
        <v>0</v>
      </c>
      <c r="BR1361">
        <v>0</v>
      </c>
      <c r="BS1361">
        <v>0</v>
      </c>
      <c r="BT1361">
        <v>0</v>
      </c>
      <c r="BU1361">
        <v>0</v>
      </c>
      <c r="BV1361">
        <v>0</v>
      </c>
      <c r="BW1361">
        <v>0</v>
      </c>
      <c r="BX1361">
        <v>0</v>
      </c>
      <c r="BY1361">
        <v>3.5</v>
      </c>
    </row>
    <row r="1362" spans="1:77" hidden="1" x14ac:dyDescent="0.25">
      <c r="A1362" t="str">
        <f t="shared" si="42"/>
        <v>201526 Jogi és társadalomtudományi foglalkozásokI3 Szakiskola</v>
      </c>
      <c r="B1362" t="str">
        <f t="shared" si="43"/>
        <v>201526 Jogi és társadalomtudományi foglalkozásokI3 Szakiskola</v>
      </c>
      <c r="C1362">
        <v>1980</v>
      </c>
      <c r="D1362" t="s">
        <v>168</v>
      </c>
      <c r="E1362" t="s">
        <v>169</v>
      </c>
      <c r="F1362" s="4" t="s">
        <v>173</v>
      </c>
      <c r="G1362">
        <v>0</v>
      </c>
      <c r="H1362" t="s">
        <v>159</v>
      </c>
      <c r="I1362">
        <v>624</v>
      </c>
      <c r="J1362">
        <v>13</v>
      </c>
      <c r="K1362" t="s">
        <v>80</v>
      </c>
      <c r="L1362" t="s">
        <v>120</v>
      </c>
      <c r="M1362">
        <v>0</v>
      </c>
      <c r="N1362">
        <v>0</v>
      </c>
      <c r="O1362">
        <v>0</v>
      </c>
      <c r="P1362">
        <v>0</v>
      </c>
      <c r="Q1362">
        <v>0</v>
      </c>
      <c r="R1362">
        <v>0</v>
      </c>
      <c r="S1362">
        <v>0</v>
      </c>
      <c r="T1362">
        <v>0</v>
      </c>
      <c r="U1362">
        <v>0</v>
      </c>
      <c r="V1362">
        <v>0</v>
      </c>
      <c r="W1362">
        <v>0</v>
      </c>
      <c r="X1362">
        <v>0</v>
      </c>
      <c r="Y1362">
        <v>0</v>
      </c>
      <c r="Z1362">
        <v>0</v>
      </c>
      <c r="AA1362">
        <v>0</v>
      </c>
      <c r="AB1362">
        <v>0</v>
      </c>
      <c r="AC1362">
        <v>0</v>
      </c>
      <c r="AD1362">
        <v>0</v>
      </c>
      <c r="AE1362">
        <v>0</v>
      </c>
      <c r="AF1362">
        <v>0</v>
      </c>
      <c r="AG1362">
        <v>0</v>
      </c>
      <c r="AH1362">
        <v>0</v>
      </c>
      <c r="AI1362">
        <v>0</v>
      </c>
      <c r="AJ1362">
        <v>0</v>
      </c>
      <c r="AK1362">
        <v>0</v>
      </c>
      <c r="AL1362">
        <v>0</v>
      </c>
      <c r="AM1362">
        <v>0</v>
      </c>
      <c r="AN1362">
        <v>0</v>
      </c>
      <c r="AO1362">
        <v>0</v>
      </c>
      <c r="AP1362">
        <v>0</v>
      </c>
      <c r="AQ1362">
        <v>0</v>
      </c>
      <c r="AR1362">
        <v>0</v>
      </c>
      <c r="AS1362">
        <v>0</v>
      </c>
      <c r="AT1362">
        <v>0</v>
      </c>
      <c r="AU1362">
        <v>0</v>
      </c>
      <c r="AV1362">
        <v>0</v>
      </c>
      <c r="AW1362">
        <v>0</v>
      </c>
      <c r="AX1362">
        <v>0</v>
      </c>
      <c r="AY1362">
        <v>0</v>
      </c>
      <c r="AZ1362">
        <v>0</v>
      </c>
      <c r="BA1362">
        <v>0</v>
      </c>
      <c r="BB1362">
        <v>0</v>
      </c>
      <c r="BC1362">
        <v>0</v>
      </c>
      <c r="BD1362">
        <v>0</v>
      </c>
      <c r="BE1362">
        <v>0</v>
      </c>
      <c r="BF1362">
        <v>0</v>
      </c>
      <c r="BG1362">
        <v>0</v>
      </c>
      <c r="BH1362">
        <v>0</v>
      </c>
      <c r="BI1362">
        <v>0</v>
      </c>
      <c r="BJ1362">
        <v>0</v>
      </c>
      <c r="BK1362">
        <v>0</v>
      </c>
      <c r="BL1362">
        <v>0</v>
      </c>
      <c r="BM1362">
        <v>0</v>
      </c>
      <c r="BN1362">
        <v>0</v>
      </c>
      <c r="BO1362">
        <v>1</v>
      </c>
      <c r="BP1362">
        <v>0</v>
      </c>
      <c r="BQ1362">
        <v>0</v>
      </c>
      <c r="BR1362">
        <v>0</v>
      </c>
      <c r="BS1362">
        <v>0.5</v>
      </c>
      <c r="BT1362">
        <v>0</v>
      </c>
      <c r="BU1362">
        <v>0</v>
      </c>
      <c r="BV1362">
        <v>0</v>
      </c>
      <c r="BW1362">
        <v>0</v>
      </c>
      <c r="BX1362">
        <v>0</v>
      </c>
      <c r="BY1362">
        <v>1.5</v>
      </c>
    </row>
    <row r="1363" spans="1:77" hidden="1" x14ac:dyDescent="0.25">
      <c r="A1363" t="str">
        <f t="shared" si="42"/>
        <v>201527 Kulturális, sport-, művészeti és vallási foglalkozások (felsőfokú képzettséghez kapcsolódó)I3 Szakiskola</v>
      </c>
      <c r="B1363" t="str">
        <f t="shared" si="43"/>
        <v>201527 Kulturális, sport-, művészeti és vallási foglalkozások (felsőfokú képzettséghez kapcsolódó)I3 Szakiskola</v>
      </c>
      <c r="C1363">
        <v>1981</v>
      </c>
      <c r="D1363" t="s">
        <v>168</v>
      </c>
      <c r="E1363" t="s">
        <v>169</v>
      </c>
      <c r="F1363" s="4" t="s">
        <v>173</v>
      </c>
      <c r="G1363">
        <v>0</v>
      </c>
      <c r="H1363" t="s">
        <v>159</v>
      </c>
      <c r="I1363">
        <v>625</v>
      </c>
      <c r="J1363">
        <v>14</v>
      </c>
      <c r="K1363" t="s">
        <v>121</v>
      </c>
      <c r="L1363" t="s">
        <v>122</v>
      </c>
      <c r="M1363">
        <v>0</v>
      </c>
      <c r="N1363">
        <v>0</v>
      </c>
      <c r="O1363">
        <v>0</v>
      </c>
      <c r="P1363">
        <v>0</v>
      </c>
      <c r="Q1363">
        <v>0</v>
      </c>
      <c r="R1363">
        <v>0</v>
      </c>
      <c r="S1363">
        <v>0</v>
      </c>
      <c r="T1363">
        <v>0</v>
      </c>
      <c r="U1363">
        <v>0</v>
      </c>
      <c r="V1363">
        <v>0</v>
      </c>
      <c r="W1363">
        <v>0</v>
      </c>
      <c r="X1363">
        <v>0</v>
      </c>
      <c r="Y1363">
        <v>0</v>
      </c>
      <c r="Z1363">
        <v>0</v>
      </c>
      <c r="AA1363">
        <v>0</v>
      </c>
      <c r="AB1363">
        <v>0</v>
      </c>
      <c r="AC1363">
        <v>0</v>
      </c>
      <c r="AD1363">
        <v>0</v>
      </c>
      <c r="AE1363">
        <v>0</v>
      </c>
      <c r="AF1363">
        <v>0</v>
      </c>
      <c r="AG1363">
        <v>0</v>
      </c>
      <c r="AH1363">
        <v>0</v>
      </c>
      <c r="AI1363">
        <v>0</v>
      </c>
      <c r="AJ1363">
        <v>0</v>
      </c>
      <c r="AK1363">
        <v>0</v>
      </c>
      <c r="AL1363">
        <v>0</v>
      </c>
      <c r="AM1363">
        <v>0</v>
      </c>
      <c r="AN1363">
        <v>0</v>
      </c>
      <c r="AO1363">
        <v>0</v>
      </c>
      <c r="AP1363">
        <v>0</v>
      </c>
      <c r="AQ1363">
        <v>0</v>
      </c>
      <c r="AR1363">
        <v>0</v>
      </c>
      <c r="AS1363">
        <v>0</v>
      </c>
      <c r="AT1363">
        <v>0</v>
      </c>
      <c r="AU1363">
        <v>0</v>
      </c>
      <c r="AV1363">
        <v>0</v>
      </c>
      <c r="AW1363">
        <v>0</v>
      </c>
      <c r="AX1363">
        <v>0</v>
      </c>
      <c r="AY1363">
        <v>0</v>
      </c>
      <c r="AZ1363">
        <v>0</v>
      </c>
      <c r="BA1363">
        <v>0</v>
      </c>
      <c r="BB1363">
        <v>0</v>
      </c>
      <c r="BC1363">
        <v>0</v>
      </c>
      <c r="BD1363">
        <v>0</v>
      </c>
      <c r="BE1363">
        <v>0</v>
      </c>
      <c r="BF1363">
        <v>0</v>
      </c>
      <c r="BG1363">
        <v>0</v>
      </c>
      <c r="BH1363">
        <v>0</v>
      </c>
      <c r="BI1363">
        <v>0</v>
      </c>
      <c r="BJ1363">
        <v>0</v>
      </c>
      <c r="BK1363">
        <v>0</v>
      </c>
      <c r="BL1363">
        <v>0</v>
      </c>
      <c r="BM1363">
        <v>0</v>
      </c>
      <c r="BN1363">
        <v>0</v>
      </c>
      <c r="BO1363">
        <v>0</v>
      </c>
      <c r="BP1363">
        <v>1</v>
      </c>
      <c r="BQ1363">
        <v>0.5</v>
      </c>
      <c r="BR1363">
        <v>0</v>
      </c>
      <c r="BS1363">
        <v>2.5</v>
      </c>
      <c r="BT1363">
        <v>0</v>
      </c>
      <c r="BU1363">
        <v>0</v>
      </c>
      <c r="BV1363">
        <v>0</v>
      </c>
      <c r="BW1363">
        <v>0</v>
      </c>
      <c r="BX1363">
        <v>0</v>
      </c>
      <c r="BY1363">
        <v>4</v>
      </c>
    </row>
    <row r="1364" spans="1:77" hidden="1" x14ac:dyDescent="0.25">
      <c r="A1364" t="str">
        <f t="shared" si="42"/>
        <v>201529 Egyéb magasan képzett ügyintézőkI3 Szakiskola</v>
      </c>
      <c r="B1364" t="str">
        <f t="shared" si="43"/>
        <v>201529 Egyéb magasan képzett ügyintézőkI3 Szakiskola</v>
      </c>
      <c r="C1364">
        <v>1982</v>
      </c>
      <c r="D1364" t="s">
        <v>168</v>
      </c>
      <c r="E1364" t="s">
        <v>169</v>
      </c>
      <c r="F1364" s="4" t="s">
        <v>173</v>
      </c>
      <c r="G1364">
        <v>0</v>
      </c>
      <c r="H1364" t="s">
        <v>159</v>
      </c>
      <c r="I1364">
        <v>626</v>
      </c>
      <c r="J1364">
        <v>15</v>
      </c>
      <c r="K1364" t="s">
        <v>81</v>
      </c>
      <c r="L1364" t="s">
        <v>123</v>
      </c>
      <c r="M1364">
        <v>0</v>
      </c>
      <c r="N1364">
        <v>0</v>
      </c>
      <c r="O1364">
        <v>0</v>
      </c>
      <c r="P1364">
        <v>0</v>
      </c>
      <c r="Q1364">
        <v>0</v>
      </c>
      <c r="R1364">
        <v>0</v>
      </c>
      <c r="S1364">
        <v>0</v>
      </c>
      <c r="T1364">
        <v>0</v>
      </c>
      <c r="U1364">
        <v>0</v>
      </c>
      <c r="V1364">
        <v>0</v>
      </c>
      <c r="W1364">
        <v>0</v>
      </c>
      <c r="X1364">
        <v>0</v>
      </c>
      <c r="Y1364">
        <v>0</v>
      </c>
      <c r="Z1364">
        <v>0</v>
      </c>
      <c r="AA1364">
        <v>0</v>
      </c>
      <c r="AB1364">
        <v>0</v>
      </c>
      <c r="AC1364">
        <v>0</v>
      </c>
      <c r="AD1364">
        <v>0</v>
      </c>
      <c r="AE1364">
        <v>0</v>
      </c>
      <c r="AF1364">
        <v>0</v>
      </c>
      <c r="AG1364">
        <v>0</v>
      </c>
      <c r="AH1364">
        <v>0</v>
      </c>
      <c r="AI1364">
        <v>0</v>
      </c>
      <c r="AJ1364">
        <v>0</v>
      </c>
      <c r="AK1364">
        <v>0</v>
      </c>
      <c r="AL1364">
        <v>0</v>
      </c>
      <c r="AM1364">
        <v>0</v>
      </c>
      <c r="AN1364">
        <v>0</v>
      </c>
      <c r="AO1364">
        <v>0</v>
      </c>
      <c r="AP1364">
        <v>0</v>
      </c>
      <c r="AQ1364">
        <v>0</v>
      </c>
      <c r="AR1364">
        <v>0</v>
      </c>
      <c r="AS1364">
        <v>0</v>
      </c>
      <c r="AT1364">
        <v>0</v>
      </c>
      <c r="AU1364">
        <v>0</v>
      </c>
      <c r="AV1364">
        <v>0</v>
      </c>
      <c r="AW1364">
        <v>0</v>
      </c>
      <c r="AX1364">
        <v>0</v>
      </c>
      <c r="AY1364">
        <v>0</v>
      </c>
      <c r="AZ1364">
        <v>0</v>
      </c>
      <c r="BA1364">
        <v>0</v>
      </c>
      <c r="BB1364">
        <v>0</v>
      </c>
      <c r="BC1364">
        <v>0</v>
      </c>
      <c r="BD1364">
        <v>0</v>
      </c>
      <c r="BE1364">
        <v>0</v>
      </c>
      <c r="BF1364">
        <v>0</v>
      </c>
      <c r="BG1364">
        <v>0.5</v>
      </c>
      <c r="BH1364">
        <v>0</v>
      </c>
      <c r="BI1364">
        <v>0</v>
      </c>
      <c r="BJ1364">
        <v>0</v>
      </c>
      <c r="BK1364">
        <v>0</v>
      </c>
      <c r="BL1364">
        <v>0</v>
      </c>
      <c r="BM1364">
        <v>0</v>
      </c>
      <c r="BN1364">
        <v>0</v>
      </c>
      <c r="BO1364">
        <v>12.5</v>
      </c>
      <c r="BP1364">
        <v>0.5</v>
      </c>
      <c r="BQ1364">
        <v>0.5</v>
      </c>
      <c r="BR1364">
        <v>0</v>
      </c>
      <c r="BS1364">
        <v>0</v>
      </c>
      <c r="BT1364">
        <v>0</v>
      </c>
      <c r="BU1364">
        <v>0</v>
      </c>
      <c r="BV1364">
        <v>0</v>
      </c>
      <c r="BW1364">
        <v>0</v>
      </c>
      <c r="BX1364">
        <v>0</v>
      </c>
      <c r="BY1364">
        <v>14</v>
      </c>
    </row>
    <row r="1365" spans="1:77" hidden="1" x14ac:dyDescent="0.25">
      <c r="A1365" t="str">
        <f t="shared" si="42"/>
        <v>201531 Technikusok és hasonló műszaki foglalkozásokI3 Szakiskola</v>
      </c>
      <c r="B1365" t="str">
        <f t="shared" si="43"/>
        <v>201531 Technikusok és hasonló műszaki foglalkozásokI3 Szakiskola</v>
      </c>
      <c r="C1365">
        <v>1983</v>
      </c>
      <c r="D1365" t="s">
        <v>168</v>
      </c>
      <c r="E1365" t="s">
        <v>169</v>
      </c>
      <c r="F1365" s="4" t="s">
        <v>173</v>
      </c>
      <c r="G1365">
        <v>0</v>
      </c>
      <c r="H1365" t="s">
        <v>159</v>
      </c>
      <c r="I1365">
        <v>627</v>
      </c>
      <c r="J1365">
        <v>16</v>
      </c>
      <c r="K1365" t="s">
        <v>82</v>
      </c>
      <c r="L1365" t="s">
        <v>83</v>
      </c>
      <c r="M1365">
        <v>19.5</v>
      </c>
      <c r="N1365">
        <v>0</v>
      </c>
      <c r="O1365">
        <v>0</v>
      </c>
      <c r="P1365">
        <v>11.5</v>
      </c>
      <c r="Q1365">
        <v>58</v>
      </c>
      <c r="R1365">
        <v>5</v>
      </c>
      <c r="S1365">
        <v>11.5</v>
      </c>
      <c r="T1365">
        <v>0</v>
      </c>
      <c r="U1365">
        <v>0</v>
      </c>
      <c r="V1365">
        <v>1.5</v>
      </c>
      <c r="W1365">
        <v>11.5</v>
      </c>
      <c r="X1365">
        <v>0</v>
      </c>
      <c r="Y1365">
        <v>20.5</v>
      </c>
      <c r="Z1365">
        <v>17.5</v>
      </c>
      <c r="AA1365">
        <v>1</v>
      </c>
      <c r="AB1365">
        <v>46.5</v>
      </c>
      <c r="AC1365">
        <v>123.5</v>
      </c>
      <c r="AD1365">
        <v>12</v>
      </c>
      <c r="AE1365">
        <v>49</v>
      </c>
      <c r="AF1365">
        <v>70.5</v>
      </c>
      <c r="AG1365">
        <v>7.5</v>
      </c>
      <c r="AH1365">
        <v>35</v>
      </c>
      <c r="AI1365">
        <v>49</v>
      </c>
      <c r="AJ1365">
        <v>29</v>
      </c>
      <c r="AK1365">
        <v>50</v>
      </c>
      <c r="AL1365">
        <v>68</v>
      </c>
      <c r="AM1365">
        <v>63.5</v>
      </c>
      <c r="AN1365">
        <v>102.5</v>
      </c>
      <c r="AO1365">
        <v>21.5</v>
      </c>
      <c r="AP1365">
        <v>84</v>
      </c>
      <c r="AQ1365">
        <v>8.5</v>
      </c>
      <c r="AR1365">
        <v>0</v>
      </c>
      <c r="AS1365">
        <v>0</v>
      </c>
      <c r="AT1365">
        <v>82</v>
      </c>
      <c r="AU1365">
        <v>0</v>
      </c>
      <c r="AV1365">
        <v>3.5</v>
      </c>
      <c r="AW1365">
        <v>3</v>
      </c>
      <c r="AX1365">
        <v>8.5</v>
      </c>
      <c r="AY1365">
        <v>3.5</v>
      </c>
      <c r="AZ1365">
        <v>8</v>
      </c>
      <c r="BA1365">
        <v>0</v>
      </c>
      <c r="BB1365">
        <v>0</v>
      </c>
      <c r="BC1365">
        <v>0</v>
      </c>
      <c r="BD1365">
        <v>7</v>
      </c>
      <c r="BE1365">
        <v>0</v>
      </c>
      <c r="BF1365">
        <v>23</v>
      </c>
      <c r="BG1365">
        <v>38</v>
      </c>
      <c r="BH1365">
        <v>1</v>
      </c>
      <c r="BI1365">
        <v>0</v>
      </c>
      <c r="BJ1365">
        <v>0</v>
      </c>
      <c r="BK1365">
        <v>0</v>
      </c>
      <c r="BL1365">
        <v>11.5</v>
      </c>
      <c r="BM1365">
        <v>0</v>
      </c>
      <c r="BN1365">
        <v>6.5</v>
      </c>
      <c r="BO1365">
        <v>191.5</v>
      </c>
      <c r="BP1365">
        <v>24</v>
      </c>
      <c r="BQ1365">
        <v>44</v>
      </c>
      <c r="BR1365">
        <v>11.5</v>
      </c>
      <c r="BS1365">
        <v>3</v>
      </c>
      <c r="BT1365">
        <v>3</v>
      </c>
      <c r="BU1365">
        <v>0.5</v>
      </c>
      <c r="BV1365">
        <v>17</v>
      </c>
      <c r="BW1365">
        <v>0</v>
      </c>
      <c r="BX1365">
        <v>0</v>
      </c>
      <c r="BY1365">
        <v>1467.5</v>
      </c>
    </row>
    <row r="1366" spans="1:77" hidden="1" x14ac:dyDescent="0.25">
      <c r="A1366" t="str">
        <f t="shared" si="42"/>
        <v>201532 Szakmai irányítók, felügyelőkI3 Szakiskola</v>
      </c>
      <c r="B1366" t="str">
        <f t="shared" si="43"/>
        <v>201532 Szakmai irányítók, felügyelőkI3 Szakiskola</v>
      </c>
      <c r="C1366">
        <v>1984</v>
      </c>
      <c r="D1366" t="s">
        <v>168</v>
      </c>
      <c r="E1366" t="s">
        <v>169</v>
      </c>
      <c r="F1366" s="4" t="s">
        <v>173</v>
      </c>
      <c r="G1366">
        <v>0</v>
      </c>
      <c r="H1366" t="s">
        <v>159</v>
      </c>
      <c r="I1366">
        <v>628</v>
      </c>
      <c r="J1366">
        <v>17</v>
      </c>
      <c r="K1366" t="s">
        <v>84</v>
      </c>
      <c r="L1366" t="s">
        <v>124</v>
      </c>
      <c r="M1366">
        <v>0</v>
      </c>
      <c r="N1366">
        <v>0</v>
      </c>
      <c r="O1366">
        <v>0</v>
      </c>
      <c r="P1366">
        <v>4.5</v>
      </c>
      <c r="Q1366">
        <v>32.5</v>
      </c>
      <c r="R1366">
        <v>3.5</v>
      </c>
      <c r="S1366">
        <v>0.5</v>
      </c>
      <c r="T1366">
        <v>3</v>
      </c>
      <c r="U1366">
        <v>0</v>
      </c>
      <c r="V1366">
        <v>0.5</v>
      </c>
      <c r="W1366">
        <v>0</v>
      </c>
      <c r="X1366">
        <v>0</v>
      </c>
      <c r="Y1366">
        <v>6</v>
      </c>
      <c r="Z1366">
        <v>8</v>
      </c>
      <c r="AA1366">
        <v>0</v>
      </c>
      <c r="AB1366">
        <v>0</v>
      </c>
      <c r="AC1366">
        <v>11.5</v>
      </c>
      <c r="AD1366">
        <v>6.5</v>
      </c>
      <c r="AE1366">
        <v>6.5</v>
      </c>
      <c r="AF1366">
        <v>18.5</v>
      </c>
      <c r="AG1366">
        <v>0</v>
      </c>
      <c r="AH1366">
        <v>0</v>
      </c>
      <c r="AI1366">
        <v>7.5</v>
      </c>
      <c r="AJ1366">
        <v>0</v>
      </c>
      <c r="AK1366">
        <v>0</v>
      </c>
      <c r="AL1366">
        <v>2.5</v>
      </c>
      <c r="AM1366">
        <v>79</v>
      </c>
      <c r="AN1366">
        <v>0</v>
      </c>
      <c r="AO1366">
        <v>0</v>
      </c>
      <c r="AP1366">
        <v>5</v>
      </c>
      <c r="AQ1366">
        <v>0</v>
      </c>
      <c r="AR1366">
        <v>0</v>
      </c>
      <c r="AS1366">
        <v>0</v>
      </c>
      <c r="AT1366">
        <v>0</v>
      </c>
      <c r="AU1366">
        <v>0</v>
      </c>
      <c r="AV1366">
        <v>16.5</v>
      </c>
      <c r="AW1366">
        <v>0</v>
      </c>
      <c r="AX1366">
        <v>0</v>
      </c>
      <c r="AY1366">
        <v>0</v>
      </c>
      <c r="AZ1366">
        <v>0</v>
      </c>
      <c r="BA1366">
        <v>0</v>
      </c>
      <c r="BB1366">
        <v>0</v>
      </c>
      <c r="BC1366">
        <v>0</v>
      </c>
      <c r="BD1366">
        <v>72</v>
      </c>
      <c r="BE1366">
        <v>0</v>
      </c>
      <c r="BF1366">
        <v>4.5</v>
      </c>
      <c r="BG1366">
        <v>0</v>
      </c>
      <c r="BH1366">
        <v>0</v>
      </c>
      <c r="BI1366">
        <v>0</v>
      </c>
      <c r="BJ1366">
        <v>0</v>
      </c>
      <c r="BK1366">
        <v>0</v>
      </c>
      <c r="BL1366">
        <v>0</v>
      </c>
      <c r="BM1366">
        <v>0</v>
      </c>
      <c r="BN1366">
        <v>0</v>
      </c>
      <c r="BO1366">
        <v>22.5</v>
      </c>
      <c r="BP1366">
        <v>5</v>
      </c>
      <c r="BQ1366">
        <v>31</v>
      </c>
      <c r="BR1366">
        <v>40.5</v>
      </c>
      <c r="BS1366">
        <v>0</v>
      </c>
      <c r="BT1366">
        <v>0</v>
      </c>
      <c r="BU1366">
        <v>0</v>
      </c>
      <c r="BV1366">
        <v>0</v>
      </c>
      <c r="BW1366">
        <v>0</v>
      </c>
      <c r="BX1366">
        <v>0</v>
      </c>
      <c r="BY1366">
        <v>387.5</v>
      </c>
    </row>
    <row r="1367" spans="1:77" hidden="1" x14ac:dyDescent="0.25">
      <c r="A1367" t="str">
        <f t="shared" si="42"/>
        <v>201533 Egészségügyi foglalkozásokI3 Szakiskola</v>
      </c>
      <c r="B1367" t="str">
        <f t="shared" si="43"/>
        <v>201533 Egészségügyi foglalkozásokI3 Szakiskola</v>
      </c>
      <c r="C1367">
        <v>1985</v>
      </c>
      <c r="D1367" t="s">
        <v>168</v>
      </c>
      <c r="E1367" t="s">
        <v>169</v>
      </c>
      <c r="F1367" s="4" t="s">
        <v>173</v>
      </c>
      <c r="G1367">
        <v>0</v>
      </c>
      <c r="H1367" t="s">
        <v>159</v>
      </c>
      <c r="I1367">
        <v>629</v>
      </c>
      <c r="J1367">
        <v>18</v>
      </c>
      <c r="K1367" t="s">
        <v>85</v>
      </c>
      <c r="L1367" t="s">
        <v>125</v>
      </c>
      <c r="M1367">
        <v>68</v>
      </c>
      <c r="N1367">
        <v>0</v>
      </c>
      <c r="O1367">
        <v>0</v>
      </c>
      <c r="P1367">
        <v>0</v>
      </c>
      <c r="Q1367">
        <v>0</v>
      </c>
      <c r="R1367">
        <v>0</v>
      </c>
      <c r="S1367">
        <v>0</v>
      </c>
      <c r="T1367">
        <v>0</v>
      </c>
      <c r="U1367">
        <v>0</v>
      </c>
      <c r="V1367">
        <v>0</v>
      </c>
      <c r="W1367">
        <v>0</v>
      </c>
      <c r="X1367">
        <v>36</v>
      </c>
      <c r="Y1367">
        <v>0</v>
      </c>
      <c r="Z1367">
        <v>0</v>
      </c>
      <c r="AA1367">
        <v>0</v>
      </c>
      <c r="AB1367">
        <v>0</v>
      </c>
      <c r="AC1367">
        <v>0</v>
      </c>
      <c r="AD1367">
        <v>0</v>
      </c>
      <c r="AE1367">
        <v>0</v>
      </c>
      <c r="AF1367">
        <v>0</v>
      </c>
      <c r="AG1367">
        <v>0</v>
      </c>
      <c r="AH1367">
        <v>0</v>
      </c>
      <c r="AI1367">
        <v>0</v>
      </c>
      <c r="AJ1367">
        <v>0</v>
      </c>
      <c r="AK1367">
        <v>0</v>
      </c>
      <c r="AL1367">
        <v>6</v>
      </c>
      <c r="AM1367">
        <v>0</v>
      </c>
      <c r="AN1367">
        <v>0</v>
      </c>
      <c r="AO1367">
        <v>1.5</v>
      </c>
      <c r="AP1367">
        <v>292</v>
      </c>
      <c r="AQ1367">
        <v>0</v>
      </c>
      <c r="AR1367">
        <v>0</v>
      </c>
      <c r="AS1367">
        <v>0</v>
      </c>
      <c r="AT1367">
        <v>0</v>
      </c>
      <c r="AU1367">
        <v>0</v>
      </c>
      <c r="AV1367">
        <v>3.5</v>
      </c>
      <c r="AW1367">
        <v>63</v>
      </c>
      <c r="AX1367">
        <v>0</v>
      </c>
      <c r="AY1367">
        <v>0</v>
      </c>
      <c r="AZ1367">
        <v>0</v>
      </c>
      <c r="BA1367">
        <v>0</v>
      </c>
      <c r="BB1367">
        <v>0</v>
      </c>
      <c r="BC1367">
        <v>0</v>
      </c>
      <c r="BD1367">
        <v>0</v>
      </c>
      <c r="BE1367">
        <v>0</v>
      </c>
      <c r="BF1367">
        <v>7</v>
      </c>
      <c r="BG1367">
        <v>0</v>
      </c>
      <c r="BH1367">
        <v>4</v>
      </c>
      <c r="BI1367">
        <v>0</v>
      </c>
      <c r="BJ1367">
        <v>51.5</v>
      </c>
      <c r="BK1367">
        <v>0</v>
      </c>
      <c r="BL1367">
        <v>0</v>
      </c>
      <c r="BM1367">
        <v>0</v>
      </c>
      <c r="BN1367">
        <v>0</v>
      </c>
      <c r="BO1367">
        <v>60.5</v>
      </c>
      <c r="BP1367">
        <v>206.5</v>
      </c>
      <c r="BQ1367">
        <v>4072.5</v>
      </c>
      <c r="BR1367">
        <v>924.5</v>
      </c>
      <c r="BS1367">
        <v>0</v>
      </c>
      <c r="BT1367">
        <v>6</v>
      </c>
      <c r="BU1367">
        <v>55.5</v>
      </c>
      <c r="BV1367">
        <v>0</v>
      </c>
      <c r="BW1367">
        <v>352</v>
      </c>
      <c r="BX1367">
        <v>0</v>
      </c>
      <c r="BY1367">
        <v>6210</v>
      </c>
    </row>
    <row r="1368" spans="1:77" hidden="1" x14ac:dyDescent="0.25">
      <c r="A1368" t="str">
        <f t="shared" si="42"/>
        <v>201534 Oktatási asszisztensekI3 Szakiskola</v>
      </c>
      <c r="B1368" t="str">
        <f t="shared" si="43"/>
        <v>201534 Oktatási asszisztensekI3 Szakiskola</v>
      </c>
      <c r="C1368">
        <v>1986</v>
      </c>
      <c r="D1368" t="s">
        <v>168</v>
      </c>
      <c r="E1368" t="s">
        <v>169</v>
      </c>
      <c r="F1368" s="4" t="s">
        <v>173</v>
      </c>
      <c r="G1368">
        <v>0</v>
      </c>
      <c r="H1368" t="s">
        <v>159</v>
      </c>
      <c r="I1368">
        <v>630</v>
      </c>
      <c r="J1368">
        <v>19</v>
      </c>
      <c r="K1368" t="s">
        <v>86</v>
      </c>
      <c r="L1368" t="s">
        <v>126</v>
      </c>
      <c r="M1368">
        <v>0</v>
      </c>
      <c r="N1368">
        <v>0</v>
      </c>
      <c r="O1368">
        <v>0</v>
      </c>
      <c r="P1368">
        <v>0</v>
      </c>
      <c r="Q1368">
        <v>0</v>
      </c>
      <c r="R1368">
        <v>0</v>
      </c>
      <c r="S1368">
        <v>0</v>
      </c>
      <c r="T1368">
        <v>0</v>
      </c>
      <c r="U1368">
        <v>0</v>
      </c>
      <c r="V1368">
        <v>0</v>
      </c>
      <c r="W1368">
        <v>0</v>
      </c>
      <c r="X1368">
        <v>0</v>
      </c>
      <c r="Y1368">
        <v>0</v>
      </c>
      <c r="Z1368">
        <v>0</v>
      </c>
      <c r="AA1368">
        <v>0</v>
      </c>
      <c r="AB1368">
        <v>0</v>
      </c>
      <c r="AC1368">
        <v>0</v>
      </c>
      <c r="AD1368">
        <v>0</v>
      </c>
      <c r="AE1368">
        <v>0</v>
      </c>
      <c r="AF1368">
        <v>0</v>
      </c>
      <c r="AG1368">
        <v>0</v>
      </c>
      <c r="AH1368">
        <v>0</v>
      </c>
      <c r="AI1368">
        <v>0</v>
      </c>
      <c r="AJ1368">
        <v>0</v>
      </c>
      <c r="AK1368">
        <v>0</v>
      </c>
      <c r="AL1368">
        <v>0</v>
      </c>
      <c r="AM1368">
        <v>0</v>
      </c>
      <c r="AN1368">
        <v>0</v>
      </c>
      <c r="AO1368">
        <v>0</v>
      </c>
      <c r="AP1368">
        <v>0</v>
      </c>
      <c r="AQ1368">
        <v>0</v>
      </c>
      <c r="AR1368">
        <v>0</v>
      </c>
      <c r="AS1368">
        <v>0</v>
      </c>
      <c r="AT1368">
        <v>0</v>
      </c>
      <c r="AU1368">
        <v>0</v>
      </c>
      <c r="AV1368">
        <v>0</v>
      </c>
      <c r="AW1368">
        <v>0</v>
      </c>
      <c r="AX1368">
        <v>0</v>
      </c>
      <c r="AY1368">
        <v>0</v>
      </c>
      <c r="AZ1368">
        <v>0.5</v>
      </c>
      <c r="BA1368">
        <v>0</v>
      </c>
      <c r="BB1368">
        <v>0</v>
      </c>
      <c r="BC1368">
        <v>0</v>
      </c>
      <c r="BD1368">
        <v>0</v>
      </c>
      <c r="BE1368">
        <v>0</v>
      </c>
      <c r="BF1368">
        <v>0</v>
      </c>
      <c r="BG1368">
        <v>0</v>
      </c>
      <c r="BH1368">
        <v>0</v>
      </c>
      <c r="BI1368">
        <v>0</v>
      </c>
      <c r="BJ1368">
        <v>0</v>
      </c>
      <c r="BK1368">
        <v>0</v>
      </c>
      <c r="BL1368">
        <v>0</v>
      </c>
      <c r="BM1368">
        <v>0</v>
      </c>
      <c r="BN1368">
        <v>0</v>
      </c>
      <c r="BO1368">
        <v>13</v>
      </c>
      <c r="BP1368">
        <v>60.5</v>
      </c>
      <c r="BQ1368">
        <v>29</v>
      </c>
      <c r="BR1368">
        <v>2.5</v>
      </c>
      <c r="BS1368">
        <v>0</v>
      </c>
      <c r="BT1368">
        <v>0</v>
      </c>
      <c r="BU1368">
        <v>0</v>
      </c>
      <c r="BV1368">
        <v>0</v>
      </c>
      <c r="BW1368">
        <v>0</v>
      </c>
      <c r="BX1368">
        <v>0</v>
      </c>
      <c r="BY1368">
        <v>105.5</v>
      </c>
    </row>
    <row r="1369" spans="1:77" hidden="1" x14ac:dyDescent="0.25">
      <c r="A1369" t="str">
        <f t="shared" si="42"/>
        <v>201535 Szociális gondozási és munkaerő-piaci szolgáltatási foglalkozásokI3 Szakiskola</v>
      </c>
      <c r="B1369" t="str">
        <f t="shared" si="43"/>
        <v>201535 Szociális gondozási és munkaerő-piaci szolgáltatási foglalkozásokI3 Szakiskola</v>
      </c>
      <c r="C1369">
        <v>1987</v>
      </c>
      <c r="D1369" t="s">
        <v>168</v>
      </c>
      <c r="E1369" t="s">
        <v>169</v>
      </c>
      <c r="F1369" s="4" t="s">
        <v>173</v>
      </c>
      <c r="G1369">
        <v>0</v>
      </c>
      <c r="H1369" t="s">
        <v>159</v>
      </c>
      <c r="I1369">
        <v>631</v>
      </c>
      <c r="J1369">
        <v>20</v>
      </c>
      <c r="K1369" t="s">
        <v>87</v>
      </c>
      <c r="L1369" t="s">
        <v>127</v>
      </c>
      <c r="M1369">
        <v>0</v>
      </c>
      <c r="N1369">
        <v>0</v>
      </c>
      <c r="O1369">
        <v>0</v>
      </c>
      <c r="P1369">
        <v>0</v>
      </c>
      <c r="Q1369">
        <v>0</v>
      </c>
      <c r="R1369">
        <v>0</v>
      </c>
      <c r="S1369">
        <v>0</v>
      </c>
      <c r="T1369">
        <v>0</v>
      </c>
      <c r="U1369">
        <v>0</v>
      </c>
      <c r="V1369">
        <v>0</v>
      </c>
      <c r="W1369">
        <v>0</v>
      </c>
      <c r="X1369">
        <v>0</v>
      </c>
      <c r="Y1369">
        <v>0</v>
      </c>
      <c r="Z1369">
        <v>0</v>
      </c>
      <c r="AA1369">
        <v>0</v>
      </c>
      <c r="AB1369">
        <v>0</v>
      </c>
      <c r="AC1369">
        <v>0</v>
      </c>
      <c r="AD1369">
        <v>0</v>
      </c>
      <c r="AE1369">
        <v>0</v>
      </c>
      <c r="AF1369">
        <v>0</v>
      </c>
      <c r="AG1369">
        <v>0</v>
      </c>
      <c r="AH1369">
        <v>0</v>
      </c>
      <c r="AI1369">
        <v>0</v>
      </c>
      <c r="AJ1369">
        <v>0</v>
      </c>
      <c r="AK1369">
        <v>0</v>
      </c>
      <c r="AL1369">
        <v>0</v>
      </c>
      <c r="AM1369">
        <v>0</v>
      </c>
      <c r="AN1369">
        <v>0</v>
      </c>
      <c r="AO1369">
        <v>0</v>
      </c>
      <c r="AP1369">
        <v>0</v>
      </c>
      <c r="AQ1369">
        <v>0</v>
      </c>
      <c r="AR1369">
        <v>0</v>
      </c>
      <c r="AS1369">
        <v>0</v>
      </c>
      <c r="AT1369">
        <v>0</v>
      </c>
      <c r="AU1369">
        <v>0</v>
      </c>
      <c r="AV1369">
        <v>13</v>
      </c>
      <c r="AW1369">
        <v>0</v>
      </c>
      <c r="AX1369">
        <v>0</v>
      </c>
      <c r="AY1369">
        <v>0</v>
      </c>
      <c r="AZ1369">
        <v>0</v>
      </c>
      <c r="BA1369">
        <v>0</v>
      </c>
      <c r="BB1369">
        <v>0</v>
      </c>
      <c r="BC1369">
        <v>0</v>
      </c>
      <c r="BD1369">
        <v>0</v>
      </c>
      <c r="BE1369">
        <v>0</v>
      </c>
      <c r="BF1369">
        <v>0</v>
      </c>
      <c r="BG1369">
        <v>0</v>
      </c>
      <c r="BH1369">
        <v>0</v>
      </c>
      <c r="BI1369">
        <v>0</v>
      </c>
      <c r="BJ1369">
        <v>0</v>
      </c>
      <c r="BK1369">
        <v>0</v>
      </c>
      <c r="BL1369">
        <v>0</v>
      </c>
      <c r="BM1369">
        <v>0</v>
      </c>
      <c r="BN1369">
        <v>65</v>
      </c>
      <c r="BO1369">
        <v>93.5</v>
      </c>
      <c r="BP1369">
        <v>89</v>
      </c>
      <c r="BQ1369">
        <v>63.5</v>
      </c>
      <c r="BR1369">
        <v>3546</v>
      </c>
      <c r="BS1369">
        <v>0.5</v>
      </c>
      <c r="BT1369">
        <v>0</v>
      </c>
      <c r="BU1369">
        <v>172</v>
      </c>
      <c r="BV1369">
        <v>0</v>
      </c>
      <c r="BW1369">
        <v>0</v>
      </c>
      <c r="BX1369">
        <v>0</v>
      </c>
      <c r="BY1369">
        <v>4042.5</v>
      </c>
    </row>
    <row r="1370" spans="1:77" hidden="1" x14ac:dyDescent="0.25">
      <c r="A1370" t="str">
        <f t="shared" si="42"/>
        <v>201536 Üzleti jellegű szolgáltatások ügyintézői, hatósági ügyintézők, ügynökökI3 Szakiskola</v>
      </c>
      <c r="B1370" t="str">
        <f t="shared" si="43"/>
        <v>201536 Üzleti jellegű szolgáltatások ügyintézői, hatósági ügyintézők, ügynökökI3 Szakiskola</v>
      </c>
      <c r="C1370">
        <v>1988</v>
      </c>
      <c r="D1370" t="s">
        <v>168</v>
      </c>
      <c r="E1370" t="s">
        <v>169</v>
      </c>
      <c r="F1370" s="4" t="s">
        <v>173</v>
      </c>
      <c r="G1370">
        <v>0</v>
      </c>
      <c r="H1370" t="s">
        <v>159</v>
      </c>
      <c r="I1370">
        <v>632</v>
      </c>
      <c r="J1370">
        <v>21</v>
      </c>
      <c r="K1370" t="s">
        <v>88</v>
      </c>
      <c r="L1370" t="s">
        <v>128</v>
      </c>
      <c r="M1370">
        <v>5</v>
      </c>
      <c r="N1370">
        <v>0</v>
      </c>
      <c r="O1370">
        <v>0</v>
      </c>
      <c r="P1370">
        <v>0</v>
      </c>
      <c r="Q1370">
        <v>74.5</v>
      </c>
      <c r="R1370">
        <v>5</v>
      </c>
      <c r="S1370">
        <v>21</v>
      </c>
      <c r="T1370">
        <v>3.5</v>
      </c>
      <c r="U1370">
        <v>108.5</v>
      </c>
      <c r="V1370">
        <v>2</v>
      </c>
      <c r="W1370">
        <v>6.5</v>
      </c>
      <c r="X1370">
        <v>0</v>
      </c>
      <c r="Y1370">
        <v>3</v>
      </c>
      <c r="Z1370">
        <v>21</v>
      </c>
      <c r="AA1370">
        <v>0</v>
      </c>
      <c r="AB1370">
        <v>10</v>
      </c>
      <c r="AC1370">
        <v>0.5</v>
      </c>
      <c r="AD1370">
        <v>21</v>
      </c>
      <c r="AE1370">
        <v>0.5</v>
      </c>
      <c r="AF1370">
        <v>21</v>
      </c>
      <c r="AG1370">
        <v>5.5</v>
      </c>
      <c r="AH1370">
        <v>22.5</v>
      </c>
      <c r="AI1370">
        <v>6.5</v>
      </c>
      <c r="AJ1370">
        <v>0</v>
      </c>
      <c r="AK1370">
        <v>5</v>
      </c>
      <c r="AL1370">
        <v>13.5</v>
      </c>
      <c r="AM1370">
        <v>33</v>
      </c>
      <c r="AN1370">
        <v>128.5</v>
      </c>
      <c r="AO1370">
        <v>488.5</v>
      </c>
      <c r="AP1370">
        <v>155.5</v>
      </c>
      <c r="AQ1370">
        <v>38.5</v>
      </c>
      <c r="AR1370">
        <v>0</v>
      </c>
      <c r="AS1370">
        <v>0</v>
      </c>
      <c r="AT1370">
        <v>8.5</v>
      </c>
      <c r="AU1370">
        <v>0</v>
      </c>
      <c r="AV1370">
        <v>28</v>
      </c>
      <c r="AW1370">
        <v>6</v>
      </c>
      <c r="AX1370">
        <v>3</v>
      </c>
      <c r="AY1370">
        <v>6</v>
      </c>
      <c r="AZ1370">
        <v>5.5</v>
      </c>
      <c r="BA1370">
        <v>15</v>
      </c>
      <c r="BB1370">
        <v>15.5</v>
      </c>
      <c r="BC1370">
        <v>10</v>
      </c>
      <c r="BD1370">
        <v>149.5</v>
      </c>
      <c r="BE1370">
        <v>0</v>
      </c>
      <c r="BF1370">
        <v>52.5</v>
      </c>
      <c r="BG1370">
        <v>85</v>
      </c>
      <c r="BH1370">
        <v>0.5</v>
      </c>
      <c r="BI1370">
        <v>0</v>
      </c>
      <c r="BJ1370">
        <v>0</v>
      </c>
      <c r="BK1370">
        <v>68.5</v>
      </c>
      <c r="BL1370">
        <v>10</v>
      </c>
      <c r="BM1370">
        <v>0</v>
      </c>
      <c r="BN1370">
        <v>23</v>
      </c>
      <c r="BO1370">
        <v>87.5</v>
      </c>
      <c r="BP1370">
        <v>19.5</v>
      </c>
      <c r="BQ1370">
        <v>48</v>
      </c>
      <c r="BR1370">
        <v>34</v>
      </c>
      <c r="BS1370">
        <v>8.5</v>
      </c>
      <c r="BT1370">
        <v>3</v>
      </c>
      <c r="BU1370">
        <v>2</v>
      </c>
      <c r="BV1370">
        <v>10.5</v>
      </c>
      <c r="BW1370">
        <v>0</v>
      </c>
      <c r="BX1370">
        <v>0</v>
      </c>
      <c r="BY1370">
        <v>1899.5</v>
      </c>
    </row>
    <row r="1371" spans="1:77" hidden="1" x14ac:dyDescent="0.25">
      <c r="A1371" t="str">
        <f t="shared" si="42"/>
        <v>201537 Művészeti, kulturális, sport- és vallási foglalkozásokI3 Szakiskola</v>
      </c>
      <c r="B1371" t="str">
        <f t="shared" si="43"/>
        <v>201537 Művészeti, kulturális, sport- és vallási foglalkozásokI3 Szakiskola</v>
      </c>
      <c r="C1371">
        <v>1989</v>
      </c>
      <c r="D1371" t="s">
        <v>168</v>
      </c>
      <c r="E1371" t="s">
        <v>169</v>
      </c>
      <c r="F1371" s="4" t="s">
        <v>173</v>
      </c>
      <c r="G1371">
        <v>0</v>
      </c>
      <c r="H1371" t="s">
        <v>159</v>
      </c>
      <c r="I1371">
        <v>633</v>
      </c>
      <c r="J1371">
        <v>22</v>
      </c>
      <c r="K1371" t="s">
        <v>89</v>
      </c>
      <c r="L1371" t="s">
        <v>129</v>
      </c>
      <c r="M1371">
        <v>0</v>
      </c>
      <c r="N1371">
        <v>0</v>
      </c>
      <c r="O1371">
        <v>0</v>
      </c>
      <c r="P1371">
        <v>0</v>
      </c>
      <c r="Q1371">
        <v>0</v>
      </c>
      <c r="R1371">
        <v>0</v>
      </c>
      <c r="S1371">
        <v>0</v>
      </c>
      <c r="T1371">
        <v>0</v>
      </c>
      <c r="U1371">
        <v>0</v>
      </c>
      <c r="V1371">
        <v>0</v>
      </c>
      <c r="W1371">
        <v>0</v>
      </c>
      <c r="X1371">
        <v>0</v>
      </c>
      <c r="Y1371">
        <v>0</v>
      </c>
      <c r="Z1371">
        <v>0</v>
      </c>
      <c r="AA1371">
        <v>0</v>
      </c>
      <c r="AB1371">
        <v>0</v>
      </c>
      <c r="AC1371">
        <v>0</v>
      </c>
      <c r="AD1371">
        <v>0</v>
      </c>
      <c r="AE1371">
        <v>0</v>
      </c>
      <c r="AF1371">
        <v>0</v>
      </c>
      <c r="AG1371">
        <v>0</v>
      </c>
      <c r="AH1371">
        <v>0</v>
      </c>
      <c r="AI1371">
        <v>0</v>
      </c>
      <c r="AJ1371">
        <v>0</v>
      </c>
      <c r="AK1371">
        <v>0</v>
      </c>
      <c r="AL1371">
        <v>0</v>
      </c>
      <c r="AM1371">
        <v>0</v>
      </c>
      <c r="AN1371">
        <v>0</v>
      </c>
      <c r="AO1371">
        <v>3</v>
      </c>
      <c r="AP1371">
        <v>7</v>
      </c>
      <c r="AQ1371">
        <v>0</v>
      </c>
      <c r="AR1371">
        <v>0</v>
      </c>
      <c r="AS1371">
        <v>0</v>
      </c>
      <c r="AT1371">
        <v>0</v>
      </c>
      <c r="AU1371">
        <v>0</v>
      </c>
      <c r="AV1371">
        <v>0</v>
      </c>
      <c r="AW1371">
        <v>0</v>
      </c>
      <c r="AX1371">
        <v>0.5</v>
      </c>
      <c r="AY1371">
        <v>0</v>
      </c>
      <c r="AZ1371">
        <v>0</v>
      </c>
      <c r="BA1371">
        <v>0</v>
      </c>
      <c r="BB1371">
        <v>0</v>
      </c>
      <c r="BC1371">
        <v>0</v>
      </c>
      <c r="BD1371">
        <v>0</v>
      </c>
      <c r="BE1371">
        <v>0</v>
      </c>
      <c r="BF1371">
        <v>0</v>
      </c>
      <c r="BG1371">
        <v>0</v>
      </c>
      <c r="BH1371">
        <v>0</v>
      </c>
      <c r="BI1371">
        <v>0</v>
      </c>
      <c r="BJ1371">
        <v>90.5</v>
      </c>
      <c r="BK1371">
        <v>3</v>
      </c>
      <c r="BL1371">
        <v>0</v>
      </c>
      <c r="BM1371">
        <v>0</v>
      </c>
      <c r="BN1371">
        <v>0</v>
      </c>
      <c r="BO1371">
        <v>3.5</v>
      </c>
      <c r="BP1371">
        <v>2</v>
      </c>
      <c r="BQ1371">
        <v>0</v>
      </c>
      <c r="BR1371">
        <v>0.5</v>
      </c>
      <c r="BS1371">
        <v>70</v>
      </c>
      <c r="BT1371">
        <v>4.5</v>
      </c>
      <c r="BU1371">
        <v>6</v>
      </c>
      <c r="BV1371">
        <v>0</v>
      </c>
      <c r="BW1371">
        <v>0</v>
      </c>
      <c r="BX1371">
        <v>0</v>
      </c>
      <c r="BY1371">
        <v>190.5</v>
      </c>
    </row>
    <row r="1372" spans="1:77" hidden="1" x14ac:dyDescent="0.25">
      <c r="A1372" t="str">
        <f t="shared" si="42"/>
        <v>201539 Egyéb ügyintézőkI3 Szakiskola</v>
      </c>
      <c r="B1372" t="str">
        <f t="shared" si="43"/>
        <v>201539 Egyéb ügyintézőkI3 Szakiskola</v>
      </c>
      <c r="C1372">
        <v>1990</v>
      </c>
      <c r="D1372" t="s">
        <v>168</v>
      </c>
      <c r="E1372" t="s">
        <v>169</v>
      </c>
      <c r="F1372" s="4" t="s">
        <v>173</v>
      </c>
      <c r="G1372">
        <v>0</v>
      </c>
      <c r="H1372" t="s">
        <v>159</v>
      </c>
      <c r="I1372">
        <v>634</v>
      </c>
      <c r="J1372">
        <v>23</v>
      </c>
      <c r="K1372" t="s">
        <v>90</v>
      </c>
      <c r="L1372" t="s">
        <v>91</v>
      </c>
      <c r="M1372">
        <v>4.5</v>
      </c>
      <c r="N1372">
        <v>0</v>
      </c>
      <c r="O1372">
        <v>0</v>
      </c>
      <c r="P1372">
        <v>0</v>
      </c>
      <c r="Q1372">
        <v>0</v>
      </c>
      <c r="R1372">
        <v>32.5</v>
      </c>
      <c r="S1372">
        <v>0</v>
      </c>
      <c r="T1372">
        <v>9</v>
      </c>
      <c r="U1372">
        <v>20</v>
      </c>
      <c r="V1372">
        <v>5.5</v>
      </c>
      <c r="W1372">
        <v>0</v>
      </c>
      <c r="X1372">
        <v>0</v>
      </c>
      <c r="Y1372">
        <v>0</v>
      </c>
      <c r="Z1372">
        <v>0.5</v>
      </c>
      <c r="AA1372">
        <v>0</v>
      </c>
      <c r="AB1372">
        <v>0</v>
      </c>
      <c r="AC1372">
        <v>0.5</v>
      </c>
      <c r="AD1372">
        <v>0</v>
      </c>
      <c r="AE1372">
        <v>7</v>
      </c>
      <c r="AF1372">
        <v>9</v>
      </c>
      <c r="AG1372">
        <v>0</v>
      </c>
      <c r="AH1372">
        <v>0</v>
      </c>
      <c r="AI1372">
        <v>0</v>
      </c>
      <c r="AJ1372">
        <v>0</v>
      </c>
      <c r="AK1372">
        <v>9</v>
      </c>
      <c r="AL1372">
        <v>3</v>
      </c>
      <c r="AM1372">
        <v>17</v>
      </c>
      <c r="AN1372">
        <v>48</v>
      </c>
      <c r="AO1372">
        <v>56</v>
      </c>
      <c r="AP1372">
        <v>3</v>
      </c>
      <c r="AQ1372">
        <v>25</v>
      </c>
      <c r="AR1372">
        <v>0</v>
      </c>
      <c r="AS1372">
        <v>0</v>
      </c>
      <c r="AT1372">
        <v>5</v>
      </c>
      <c r="AU1372">
        <v>0</v>
      </c>
      <c r="AV1372">
        <v>7.5</v>
      </c>
      <c r="AW1372">
        <v>10.5</v>
      </c>
      <c r="AX1372">
        <v>0</v>
      </c>
      <c r="AY1372">
        <v>2</v>
      </c>
      <c r="AZ1372">
        <v>0.5</v>
      </c>
      <c r="BA1372">
        <v>0</v>
      </c>
      <c r="BB1372">
        <v>0</v>
      </c>
      <c r="BC1372">
        <v>0</v>
      </c>
      <c r="BD1372">
        <v>0</v>
      </c>
      <c r="BE1372">
        <v>0</v>
      </c>
      <c r="BF1372">
        <v>99</v>
      </c>
      <c r="BG1372">
        <v>0</v>
      </c>
      <c r="BH1372">
        <v>1.5</v>
      </c>
      <c r="BI1372">
        <v>0</v>
      </c>
      <c r="BJ1372">
        <v>4</v>
      </c>
      <c r="BK1372">
        <v>5</v>
      </c>
      <c r="BL1372">
        <v>147.5</v>
      </c>
      <c r="BM1372">
        <v>0</v>
      </c>
      <c r="BN1372">
        <v>0</v>
      </c>
      <c r="BO1372">
        <v>206</v>
      </c>
      <c r="BP1372">
        <v>30</v>
      </c>
      <c r="BQ1372">
        <v>26.5</v>
      </c>
      <c r="BR1372">
        <v>48</v>
      </c>
      <c r="BS1372">
        <v>2.5</v>
      </c>
      <c r="BT1372">
        <v>0</v>
      </c>
      <c r="BU1372">
        <v>2</v>
      </c>
      <c r="BV1372">
        <v>10.5</v>
      </c>
      <c r="BW1372">
        <v>0</v>
      </c>
      <c r="BX1372">
        <v>0</v>
      </c>
      <c r="BY1372">
        <v>857.5</v>
      </c>
    </row>
    <row r="1373" spans="1:77" hidden="1" x14ac:dyDescent="0.25">
      <c r="A1373" t="str">
        <f t="shared" si="42"/>
        <v>201541 Irodai, ügyviteli foglalkozásokI3 Szakiskola</v>
      </c>
      <c r="B1373" t="str">
        <f t="shared" si="43"/>
        <v>201541 Irodai, ügyviteli foglalkozásokI3 Szakiskola</v>
      </c>
      <c r="C1373">
        <v>1991</v>
      </c>
      <c r="D1373" t="s">
        <v>168</v>
      </c>
      <c r="E1373" t="s">
        <v>169</v>
      </c>
      <c r="F1373" s="4" t="s">
        <v>173</v>
      </c>
      <c r="G1373">
        <v>0</v>
      </c>
      <c r="H1373" t="s">
        <v>159</v>
      </c>
      <c r="I1373">
        <v>635</v>
      </c>
      <c r="J1373">
        <v>24</v>
      </c>
      <c r="K1373" t="s">
        <v>92</v>
      </c>
      <c r="L1373" t="s">
        <v>130</v>
      </c>
      <c r="M1373">
        <v>68</v>
      </c>
      <c r="N1373">
        <v>21</v>
      </c>
      <c r="O1373">
        <v>8</v>
      </c>
      <c r="P1373">
        <v>5.5</v>
      </c>
      <c r="Q1373">
        <v>53</v>
      </c>
      <c r="R1373">
        <v>8.5</v>
      </c>
      <c r="S1373">
        <v>18.5</v>
      </c>
      <c r="T1373">
        <v>16</v>
      </c>
      <c r="U1373">
        <v>10</v>
      </c>
      <c r="V1373">
        <v>0.5</v>
      </c>
      <c r="W1373">
        <v>5.5</v>
      </c>
      <c r="X1373">
        <v>0</v>
      </c>
      <c r="Y1373">
        <v>24</v>
      </c>
      <c r="Z1373">
        <v>5</v>
      </c>
      <c r="AA1373">
        <v>0</v>
      </c>
      <c r="AB1373">
        <v>55.5</v>
      </c>
      <c r="AC1373">
        <v>100.5</v>
      </c>
      <c r="AD1373">
        <v>37</v>
      </c>
      <c r="AE1373">
        <v>18.5</v>
      </c>
      <c r="AF1373">
        <v>17.5</v>
      </c>
      <c r="AG1373">
        <v>0</v>
      </c>
      <c r="AH1373">
        <v>25</v>
      </c>
      <c r="AI1373">
        <v>5.5</v>
      </c>
      <c r="AJ1373">
        <v>24.5</v>
      </c>
      <c r="AK1373">
        <v>28.5</v>
      </c>
      <c r="AL1373">
        <v>75</v>
      </c>
      <c r="AM1373">
        <v>165.5</v>
      </c>
      <c r="AN1373">
        <v>173.5</v>
      </c>
      <c r="AO1373">
        <v>171</v>
      </c>
      <c r="AP1373">
        <v>218.5</v>
      </c>
      <c r="AQ1373">
        <v>193</v>
      </c>
      <c r="AR1373">
        <v>5.5</v>
      </c>
      <c r="AS1373">
        <v>0</v>
      </c>
      <c r="AT1373">
        <v>71.5</v>
      </c>
      <c r="AU1373">
        <v>122.5</v>
      </c>
      <c r="AV1373">
        <v>86</v>
      </c>
      <c r="AW1373">
        <v>61</v>
      </c>
      <c r="AX1373">
        <v>5</v>
      </c>
      <c r="AY1373">
        <v>22</v>
      </c>
      <c r="AZ1373">
        <v>80.5</v>
      </c>
      <c r="BA1373">
        <v>157.5</v>
      </c>
      <c r="BB1373">
        <v>6.5</v>
      </c>
      <c r="BC1373">
        <v>86.5</v>
      </c>
      <c r="BD1373">
        <v>152.5</v>
      </c>
      <c r="BE1373">
        <v>0</v>
      </c>
      <c r="BF1373">
        <v>452.5</v>
      </c>
      <c r="BG1373">
        <v>32.5</v>
      </c>
      <c r="BH1373">
        <v>10</v>
      </c>
      <c r="BI1373">
        <v>0</v>
      </c>
      <c r="BJ1373">
        <v>88.5</v>
      </c>
      <c r="BK1373">
        <v>0</v>
      </c>
      <c r="BL1373">
        <v>33</v>
      </c>
      <c r="BM1373">
        <v>12</v>
      </c>
      <c r="BN1373">
        <v>106.5</v>
      </c>
      <c r="BO1373">
        <v>538.5</v>
      </c>
      <c r="BP1373">
        <v>114.5</v>
      </c>
      <c r="BQ1373">
        <v>154</v>
      </c>
      <c r="BR1373">
        <v>148.5</v>
      </c>
      <c r="BS1373">
        <v>172.5</v>
      </c>
      <c r="BT1373">
        <v>5.5</v>
      </c>
      <c r="BU1373">
        <v>11</v>
      </c>
      <c r="BV1373">
        <v>0</v>
      </c>
      <c r="BW1373">
        <v>6.5</v>
      </c>
      <c r="BX1373">
        <v>0</v>
      </c>
      <c r="BY1373">
        <v>4295.5</v>
      </c>
    </row>
    <row r="1374" spans="1:77" hidden="1" x14ac:dyDescent="0.25">
      <c r="A1374" t="str">
        <f t="shared" si="42"/>
        <v>201542 Ügyfélkapcsolati foglalkozásokI3 Szakiskola</v>
      </c>
      <c r="B1374" t="str">
        <f t="shared" si="43"/>
        <v>201542 Ügyfélkapcsolati foglalkozásokI3 Szakiskola</v>
      </c>
      <c r="C1374">
        <v>1992</v>
      </c>
      <c r="D1374" t="s">
        <v>168</v>
      </c>
      <c r="E1374" t="s">
        <v>169</v>
      </c>
      <c r="F1374" s="4" t="s">
        <v>173</v>
      </c>
      <c r="G1374">
        <v>0</v>
      </c>
      <c r="H1374" t="s">
        <v>159</v>
      </c>
      <c r="I1374">
        <v>636</v>
      </c>
      <c r="J1374">
        <v>25</v>
      </c>
      <c r="K1374" t="s">
        <v>93</v>
      </c>
      <c r="L1374" t="s">
        <v>131</v>
      </c>
      <c r="M1374">
        <v>0</v>
      </c>
      <c r="N1374">
        <v>5.5</v>
      </c>
      <c r="O1374">
        <v>0</v>
      </c>
      <c r="P1374">
        <v>0</v>
      </c>
      <c r="Q1374">
        <v>5.5</v>
      </c>
      <c r="R1374">
        <v>0</v>
      </c>
      <c r="S1374">
        <v>0</v>
      </c>
      <c r="T1374">
        <v>0</v>
      </c>
      <c r="U1374">
        <v>0</v>
      </c>
      <c r="V1374">
        <v>0</v>
      </c>
      <c r="W1374">
        <v>0</v>
      </c>
      <c r="X1374">
        <v>0</v>
      </c>
      <c r="Y1374">
        <v>0</v>
      </c>
      <c r="Z1374">
        <v>0</v>
      </c>
      <c r="AA1374">
        <v>0</v>
      </c>
      <c r="AB1374">
        <v>0</v>
      </c>
      <c r="AC1374">
        <v>0</v>
      </c>
      <c r="AD1374">
        <v>0</v>
      </c>
      <c r="AE1374">
        <v>0</v>
      </c>
      <c r="AF1374">
        <v>0</v>
      </c>
      <c r="AG1374">
        <v>0</v>
      </c>
      <c r="AH1374">
        <v>0</v>
      </c>
      <c r="AI1374">
        <v>0.5</v>
      </c>
      <c r="AJ1374">
        <v>0</v>
      </c>
      <c r="AK1374">
        <v>29</v>
      </c>
      <c r="AL1374">
        <v>3</v>
      </c>
      <c r="AM1374">
        <v>0.5</v>
      </c>
      <c r="AN1374">
        <v>24</v>
      </c>
      <c r="AO1374">
        <v>11</v>
      </c>
      <c r="AP1374">
        <v>47.5</v>
      </c>
      <c r="AQ1374">
        <v>10</v>
      </c>
      <c r="AR1374">
        <v>0</v>
      </c>
      <c r="AS1374">
        <v>0</v>
      </c>
      <c r="AT1374">
        <v>5.5</v>
      </c>
      <c r="AU1374">
        <v>0</v>
      </c>
      <c r="AV1374">
        <v>119</v>
      </c>
      <c r="AW1374">
        <v>7.5</v>
      </c>
      <c r="AX1374">
        <v>0</v>
      </c>
      <c r="AY1374">
        <v>0</v>
      </c>
      <c r="AZ1374">
        <v>13.5</v>
      </c>
      <c r="BA1374">
        <v>103</v>
      </c>
      <c r="BB1374">
        <v>2.5</v>
      </c>
      <c r="BC1374">
        <v>11</v>
      </c>
      <c r="BD1374">
        <v>69.5</v>
      </c>
      <c r="BE1374">
        <v>0</v>
      </c>
      <c r="BF1374">
        <v>32.5</v>
      </c>
      <c r="BG1374">
        <v>0</v>
      </c>
      <c r="BH1374">
        <v>0</v>
      </c>
      <c r="BI1374">
        <v>0</v>
      </c>
      <c r="BJ1374">
        <v>0</v>
      </c>
      <c r="BK1374">
        <v>0</v>
      </c>
      <c r="BL1374">
        <v>6</v>
      </c>
      <c r="BM1374">
        <v>44</v>
      </c>
      <c r="BN1374">
        <v>55</v>
      </c>
      <c r="BO1374">
        <v>18.5</v>
      </c>
      <c r="BP1374">
        <v>1</v>
      </c>
      <c r="BQ1374">
        <v>93.5</v>
      </c>
      <c r="BR1374">
        <v>1.5</v>
      </c>
      <c r="BS1374">
        <v>33.5</v>
      </c>
      <c r="BT1374">
        <v>0.5</v>
      </c>
      <c r="BU1374">
        <v>10.5</v>
      </c>
      <c r="BV1374">
        <v>19.5</v>
      </c>
      <c r="BW1374">
        <v>9.5</v>
      </c>
      <c r="BX1374">
        <v>0</v>
      </c>
      <c r="BY1374">
        <v>793.5</v>
      </c>
    </row>
    <row r="1375" spans="1:77" hidden="1" x14ac:dyDescent="0.25">
      <c r="A1375" t="str">
        <f t="shared" si="42"/>
        <v>201551 Kereskedelmi és vendéglátó-ipari foglalkozásokI3 Szakiskola</v>
      </c>
      <c r="B1375" t="str">
        <f t="shared" si="43"/>
        <v>201551 Kereskedelmi és vendéglátó-ipari foglalkozásokI3 Szakiskola</v>
      </c>
      <c r="C1375">
        <v>1993</v>
      </c>
      <c r="D1375" t="s">
        <v>168</v>
      </c>
      <c r="E1375" t="s">
        <v>169</v>
      </c>
      <c r="F1375" s="4" t="s">
        <v>173</v>
      </c>
      <c r="G1375">
        <v>0</v>
      </c>
      <c r="H1375" t="s">
        <v>159</v>
      </c>
      <c r="I1375">
        <v>637</v>
      </c>
      <c r="J1375">
        <v>26</v>
      </c>
      <c r="K1375" t="s">
        <v>94</v>
      </c>
      <c r="L1375" t="s">
        <v>132</v>
      </c>
      <c r="M1375">
        <v>96.5</v>
      </c>
      <c r="N1375">
        <v>45</v>
      </c>
      <c r="O1375">
        <v>4.5</v>
      </c>
      <c r="P1375">
        <v>0</v>
      </c>
      <c r="Q1375">
        <v>565.5</v>
      </c>
      <c r="R1375">
        <v>47.5</v>
      </c>
      <c r="S1375">
        <v>0</v>
      </c>
      <c r="T1375">
        <v>4</v>
      </c>
      <c r="U1375">
        <v>63.5</v>
      </c>
      <c r="V1375">
        <v>0</v>
      </c>
      <c r="W1375">
        <v>0</v>
      </c>
      <c r="X1375">
        <v>0</v>
      </c>
      <c r="Y1375">
        <v>0</v>
      </c>
      <c r="Z1375">
        <v>17</v>
      </c>
      <c r="AA1375">
        <v>0</v>
      </c>
      <c r="AB1375">
        <v>2</v>
      </c>
      <c r="AC1375">
        <v>39</v>
      </c>
      <c r="AD1375">
        <v>0</v>
      </c>
      <c r="AE1375">
        <v>26</v>
      </c>
      <c r="AF1375">
        <v>0</v>
      </c>
      <c r="AG1375">
        <v>26.5</v>
      </c>
      <c r="AH1375">
        <v>57</v>
      </c>
      <c r="AI1375">
        <v>56</v>
      </c>
      <c r="AJ1375">
        <v>0</v>
      </c>
      <c r="AK1375">
        <v>0</v>
      </c>
      <c r="AL1375">
        <v>13</v>
      </c>
      <c r="AM1375">
        <v>247</v>
      </c>
      <c r="AN1375">
        <v>817.5</v>
      </c>
      <c r="AO1375">
        <v>1649.5</v>
      </c>
      <c r="AP1375">
        <v>13596</v>
      </c>
      <c r="AQ1375">
        <v>9</v>
      </c>
      <c r="AR1375">
        <v>25</v>
      </c>
      <c r="AS1375">
        <v>0</v>
      </c>
      <c r="AT1375">
        <v>16.5</v>
      </c>
      <c r="AU1375">
        <v>0</v>
      </c>
      <c r="AV1375">
        <v>4720.5</v>
      </c>
      <c r="AW1375">
        <v>63</v>
      </c>
      <c r="AX1375">
        <v>0</v>
      </c>
      <c r="AY1375">
        <v>37.5</v>
      </c>
      <c r="AZ1375">
        <v>0</v>
      </c>
      <c r="BA1375">
        <v>51.5</v>
      </c>
      <c r="BB1375">
        <v>0</v>
      </c>
      <c r="BC1375">
        <v>18.5</v>
      </c>
      <c r="BD1375">
        <v>248</v>
      </c>
      <c r="BE1375">
        <v>0</v>
      </c>
      <c r="BF1375">
        <v>26</v>
      </c>
      <c r="BG1375">
        <v>0</v>
      </c>
      <c r="BH1375">
        <v>0</v>
      </c>
      <c r="BI1375">
        <v>0</v>
      </c>
      <c r="BJ1375">
        <v>146</v>
      </c>
      <c r="BK1375">
        <v>66</v>
      </c>
      <c r="BL1375">
        <v>58</v>
      </c>
      <c r="BM1375">
        <v>0</v>
      </c>
      <c r="BN1375">
        <v>281.5</v>
      </c>
      <c r="BO1375">
        <v>189</v>
      </c>
      <c r="BP1375">
        <v>119.5</v>
      </c>
      <c r="BQ1375">
        <v>85.5</v>
      </c>
      <c r="BR1375">
        <v>173.5</v>
      </c>
      <c r="BS1375">
        <v>89.5</v>
      </c>
      <c r="BT1375">
        <v>18</v>
      </c>
      <c r="BU1375">
        <v>3.5</v>
      </c>
      <c r="BV1375">
        <v>70.5</v>
      </c>
      <c r="BW1375">
        <v>24</v>
      </c>
      <c r="BX1375">
        <v>0</v>
      </c>
      <c r="BY1375">
        <v>23913</v>
      </c>
    </row>
    <row r="1376" spans="1:77" hidden="1" x14ac:dyDescent="0.25">
      <c r="A1376" t="str">
        <f t="shared" si="42"/>
        <v>201552 Szolgáltatási foglalkozásokI3 Szakiskola</v>
      </c>
      <c r="B1376" t="str">
        <f t="shared" si="43"/>
        <v>201552 Szolgáltatási foglalkozásokI3 Szakiskola</v>
      </c>
      <c r="C1376">
        <v>1994</v>
      </c>
      <c r="D1376" t="s">
        <v>168</v>
      </c>
      <c r="E1376" t="s">
        <v>169</v>
      </c>
      <c r="F1376" s="4" t="s">
        <v>173</v>
      </c>
      <c r="G1376">
        <v>0</v>
      </c>
      <c r="H1376" t="s">
        <v>159</v>
      </c>
      <c r="I1376">
        <v>638</v>
      </c>
      <c r="J1376">
        <v>27</v>
      </c>
      <c r="K1376" t="s">
        <v>95</v>
      </c>
      <c r="L1376" t="s">
        <v>133</v>
      </c>
      <c r="M1376">
        <v>0</v>
      </c>
      <c r="N1376">
        <v>0</v>
      </c>
      <c r="O1376">
        <v>19</v>
      </c>
      <c r="P1376">
        <v>0</v>
      </c>
      <c r="Q1376">
        <v>21.5</v>
      </c>
      <c r="R1376">
        <v>4</v>
      </c>
      <c r="S1376">
        <v>0</v>
      </c>
      <c r="T1376">
        <v>24</v>
      </c>
      <c r="U1376">
        <v>0</v>
      </c>
      <c r="V1376">
        <v>0</v>
      </c>
      <c r="W1376">
        <v>1.5</v>
      </c>
      <c r="X1376">
        <v>0.5</v>
      </c>
      <c r="Y1376">
        <v>0</v>
      </c>
      <c r="Z1376">
        <v>0</v>
      </c>
      <c r="AA1376">
        <v>0</v>
      </c>
      <c r="AB1376">
        <v>0</v>
      </c>
      <c r="AC1376">
        <v>13</v>
      </c>
      <c r="AD1376">
        <v>0</v>
      </c>
      <c r="AE1376">
        <v>0</v>
      </c>
      <c r="AF1376">
        <v>3</v>
      </c>
      <c r="AG1376">
        <v>56.5</v>
      </c>
      <c r="AH1376">
        <v>0</v>
      </c>
      <c r="AI1376">
        <v>74</v>
      </c>
      <c r="AJ1376">
        <v>4.5</v>
      </c>
      <c r="AK1376">
        <v>29.5</v>
      </c>
      <c r="AL1376">
        <v>18</v>
      </c>
      <c r="AM1376">
        <v>48</v>
      </c>
      <c r="AN1376">
        <v>89</v>
      </c>
      <c r="AO1376">
        <v>27</v>
      </c>
      <c r="AP1376">
        <v>191</v>
      </c>
      <c r="AQ1376">
        <v>55</v>
      </c>
      <c r="AR1376">
        <v>0</v>
      </c>
      <c r="AS1376">
        <v>0</v>
      </c>
      <c r="AT1376">
        <v>0</v>
      </c>
      <c r="AU1376">
        <v>0</v>
      </c>
      <c r="AV1376">
        <v>158.5</v>
      </c>
      <c r="AW1376">
        <v>39</v>
      </c>
      <c r="AX1376">
        <v>0</v>
      </c>
      <c r="AY1376">
        <v>7.5</v>
      </c>
      <c r="AZ1376">
        <v>0</v>
      </c>
      <c r="BA1376">
        <v>219.5</v>
      </c>
      <c r="BB1376">
        <v>0</v>
      </c>
      <c r="BC1376">
        <v>18</v>
      </c>
      <c r="BD1376">
        <v>36.5</v>
      </c>
      <c r="BE1376">
        <v>0</v>
      </c>
      <c r="BF1376">
        <v>60.5</v>
      </c>
      <c r="BG1376">
        <v>0</v>
      </c>
      <c r="BH1376">
        <v>0</v>
      </c>
      <c r="BI1376">
        <v>0</v>
      </c>
      <c r="BJ1376">
        <v>0</v>
      </c>
      <c r="BK1376">
        <v>0</v>
      </c>
      <c r="BL1376">
        <v>12.5</v>
      </c>
      <c r="BM1376">
        <v>0</v>
      </c>
      <c r="BN1376">
        <v>478.5</v>
      </c>
      <c r="BO1376">
        <v>621.5</v>
      </c>
      <c r="BP1376">
        <v>1240.5</v>
      </c>
      <c r="BQ1376">
        <v>654</v>
      </c>
      <c r="BR1376">
        <v>538.5</v>
      </c>
      <c r="BS1376">
        <v>74.5</v>
      </c>
      <c r="BT1376">
        <v>46</v>
      </c>
      <c r="BU1376">
        <v>29.5</v>
      </c>
      <c r="BV1376">
        <v>42</v>
      </c>
      <c r="BW1376">
        <v>385.5</v>
      </c>
      <c r="BX1376">
        <v>0</v>
      </c>
      <c r="BY1376">
        <v>5341.5</v>
      </c>
    </row>
    <row r="1377" spans="1:77" hidden="1" x14ac:dyDescent="0.25">
      <c r="A1377" t="str">
        <f t="shared" si="42"/>
        <v>201561 Mezőgazdasági foglalkozásokI3 Szakiskola</v>
      </c>
      <c r="B1377" t="str">
        <f t="shared" si="43"/>
        <v>201561 Mezőgazdasági foglalkozásokI3 Szakiskola</v>
      </c>
      <c r="C1377">
        <v>1995</v>
      </c>
      <c r="D1377" t="s">
        <v>168</v>
      </c>
      <c r="E1377" t="s">
        <v>169</v>
      </c>
      <c r="F1377" s="4" t="s">
        <v>173</v>
      </c>
      <c r="G1377">
        <v>0</v>
      </c>
      <c r="H1377" t="s">
        <v>159</v>
      </c>
      <c r="I1377">
        <v>639</v>
      </c>
      <c r="J1377">
        <v>28</v>
      </c>
      <c r="K1377" t="s">
        <v>96</v>
      </c>
      <c r="L1377" t="s">
        <v>97</v>
      </c>
      <c r="M1377">
        <v>968</v>
      </c>
      <c r="N1377">
        <v>0</v>
      </c>
      <c r="O1377">
        <v>0</v>
      </c>
      <c r="P1377">
        <v>0</v>
      </c>
      <c r="Q1377">
        <v>90.5</v>
      </c>
      <c r="R1377">
        <v>0</v>
      </c>
      <c r="S1377">
        <v>0</v>
      </c>
      <c r="T1377">
        <v>0</v>
      </c>
      <c r="U1377">
        <v>0</v>
      </c>
      <c r="V1377">
        <v>0</v>
      </c>
      <c r="W1377">
        <v>0</v>
      </c>
      <c r="X1377">
        <v>6.5</v>
      </c>
      <c r="Y1377">
        <v>0</v>
      </c>
      <c r="Z1377">
        <v>0.5</v>
      </c>
      <c r="AA1377">
        <v>0</v>
      </c>
      <c r="AB1377">
        <v>0</v>
      </c>
      <c r="AC1377">
        <v>0</v>
      </c>
      <c r="AD1377">
        <v>0</v>
      </c>
      <c r="AE1377">
        <v>0</v>
      </c>
      <c r="AF1377">
        <v>0.5</v>
      </c>
      <c r="AG1377">
        <v>0</v>
      </c>
      <c r="AH1377">
        <v>6.5</v>
      </c>
      <c r="AI1377">
        <v>0</v>
      </c>
      <c r="AJ1377">
        <v>10.5</v>
      </c>
      <c r="AK1377">
        <v>0</v>
      </c>
      <c r="AL1377">
        <v>0.5</v>
      </c>
      <c r="AM1377">
        <v>3.5</v>
      </c>
      <c r="AN1377">
        <v>0</v>
      </c>
      <c r="AO1377">
        <v>12.5</v>
      </c>
      <c r="AP1377">
        <v>0</v>
      </c>
      <c r="AQ1377">
        <v>0</v>
      </c>
      <c r="AR1377">
        <v>0</v>
      </c>
      <c r="AS1377">
        <v>0</v>
      </c>
      <c r="AT1377">
        <v>12</v>
      </c>
      <c r="AU1377">
        <v>0</v>
      </c>
      <c r="AV1377">
        <v>18.5</v>
      </c>
      <c r="AW1377">
        <v>26.5</v>
      </c>
      <c r="AX1377">
        <v>0</v>
      </c>
      <c r="AY1377">
        <v>0</v>
      </c>
      <c r="AZ1377">
        <v>0</v>
      </c>
      <c r="BA1377">
        <v>0</v>
      </c>
      <c r="BB1377">
        <v>0</v>
      </c>
      <c r="BC1377">
        <v>0</v>
      </c>
      <c r="BD1377">
        <v>12</v>
      </c>
      <c r="BE1377">
        <v>0</v>
      </c>
      <c r="BF1377">
        <v>12.5</v>
      </c>
      <c r="BG1377">
        <v>6.5</v>
      </c>
      <c r="BH1377">
        <v>5</v>
      </c>
      <c r="BI1377">
        <v>0</v>
      </c>
      <c r="BJ1377">
        <v>0</v>
      </c>
      <c r="BK1377">
        <v>0</v>
      </c>
      <c r="BL1377">
        <v>0</v>
      </c>
      <c r="BM1377">
        <v>0</v>
      </c>
      <c r="BN1377">
        <v>31</v>
      </c>
      <c r="BO1377">
        <v>170.5</v>
      </c>
      <c r="BP1377">
        <v>27</v>
      </c>
      <c r="BQ1377">
        <v>5.5</v>
      </c>
      <c r="BR1377">
        <v>34.5</v>
      </c>
      <c r="BS1377">
        <v>27</v>
      </c>
      <c r="BT1377">
        <v>22.5</v>
      </c>
      <c r="BU1377">
        <v>0.5</v>
      </c>
      <c r="BV1377">
        <v>0</v>
      </c>
      <c r="BW1377">
        <v>7.5</v>
      </c>
      <c r="BX1377">
        <v>0</v>
      </c>
      <c r="BY1377">
        <v>1518.5</v>
      </c>
    </row>
    <row r="1378" spans="1:77" hidden="1" x14ac:dyDescent="0.25">
      <c r="A1378" t="str">
        <f t="shared" si="42"/>
        <v>201562 Erdőgazdálkodási, vadgazdálkodási és halászati foglalkozásokI3 Szakiskola</v>
      </c>
      <c r="B1378" t="str">
        <f t="shared" si="43"/>
        <v>201562 Erdőgazdálkodási, vadgazdálkodási és halászati foglalkozásokI3 Szakiskola</v>
      </c>
      <c r="C1378">
        <v>1996</v>
      </c>
      <c r="D1378" t="s">
        <v>168</v>
      </c>
      <c r="E1378" t="s">
        <v>169</v>
      </c>
      <c r="F1378" s="4" t="s">
        <v>173</v>
      </c>
      <c r="G1378">
        <v>0</v>
      </c>
      <c r="H1378" t="s">
        <v>159</v>
      </c>
      <c r="I1378">
        <v>640</v>
      </c>
      <c r="J1378">
        <v>29</v>
      </c>
      <c r="K1378" t="s">
        <v>98</v>
      </c>
      <c r="L1378" t="s">
        <v>134</v>
      </c>
      <c r="M1378">
        <v>0.5</v>
      </c>
      <c r="N1378">
        <v>229.5</v>
      </c>
      <c r="O1378">
        <v>71.5</v>
      </c>
      <c r="P1378">
        <v>0</v>
      </c>
      <c r="Q1378">
        <v>3</v>
      </c>
      <c r="R1378">
        <v>0</v>
      </c>
      <c r="S1378">
        <v>0</v>
      </c>
      <c r="T1378">
        <v>0</v>
      </c>
      <c r="U1378">
        <v>0</v>
      </c>
      <c r="V1378">
        <v>0</v>
      </c>
      <c r="W1378">
        <v>27</v>
      </c>
      <c r="X1378">
        <v>0</v>
      </c>
      <c r="Y1378">
        <v>0</v>
      </c>
      <c r="Z1378">
        <v>0</v>
      </c>
      <c r="AA1378">
        <v>0</v>
      </c>
      <c r="AB1378">
        <v>0</v>
      </c>
      <c r="AC1378">
        <v>0</v>
      </c>
      <c r="AD1378">
        <v>0</v>
      </c>
      <c r="AE1378">
        <v>0</v>
      </c>
      <c r="AF1378">
        <v>0</v>
      </c>
      <c r="AG1378">
        <v>0</v>
      </c>
      <c r="AH1378">
        <v>0</v>
      </c>
      <c r="AI1378">
        <v>0</v>
      </c>
      <c r="AJ1378">
        <v>0</v>
      </c>
      <c r="AK1378">
        <v>0</v>
      </c>
      <c r="AL1378">
        <v>0.5</v>
      </c>
      <c r="AM1378">
        <v>24</v>
      </c>
      <c r="AN1378">
        <v>0</v>
      </c>
      <c r="AO1378">
        <v>0</v>
      </c>
      <c r="AP1378">
        <v>7.5</v>
      </c>
      <c r="AQ1378">
        <v>0</v>
      </c>
      <c r="AR1378">
        <v>0</v>
      </c>
      <c r="AS1378">
        <v>0</v>
      </c>
      <c r="AT1378">
        <v>9</v>
      </c>
      <c r="AU1378">
        <v>0</v>
      </c>
      <c r="AV1378">
        <v>0</v>
      </c>
      <c r="AW1378">
        <v>0</v>
      </c>
      <c r="AX1378">
        <v>0</v>
      </c>
      <c r="AY1378">
        <v>0</v>
      </c>
      <c r="AZ1378">
        <v>0</v>
      </c>
      <c r="BA1378">
        <v>0</v>
      </c>
      <c r="BB1378">
        <v>0</v>
      </c>
      <c r="BC1378">
        <v>0</v>
      </c>
      <c r="BD1378">
        <v>0</v>
      </c>
      <c r="BE1378">
        <v>0</v>
      </c>
      <c r="BF1378">
        <v>0</v>
      </c>
      <c r="BG1378">
        <v>0</v>
      </c>
      <c r="BH1378">
        <v>0</v>
      </c>
      <c r="BI1378">
        <v>0</v>
      </c>
      <c r="BJ1378">
        <v>0</v>
      </c>
      <c r="BK1378">
        <v>0</v>
      </c>
      <c r="BL1378">
        <v>0</v>
      </c>
      <c r="BM1378">
        <v>0</v>
      </c>
      <c r="BN1378">
        <v>6.5</v>
      </c>
      <c r="BO1378">
        <v>9</v>
      </c>
      <c r="BP1378">
        <v>0</v>
      </c>
      <c r="BQ1378">
        <v>0</v>
      </c>
      <c r="BR1378">
        <v>0</v>
      </c>
      <c r="BS1378">
        <v>0.5</v>
      </c>
      <c r="BT1378">
        <v>0</v>
      </c>
      <c r="BU1378">
        <v>0</v>
      </c>
      <c r="BV1378">
        <v>0</v>
      </c>
      <c r="BW1378">
        <v>0</v>
      </c>
      <c r="BX1378">
        <v>0</v>
      </c>
      <c r="BY1378">
        <v>388.5</v>
      </c>
    </row>
    <row r="1379" spans="1:77" hidden="1" x14ac:dyDescent="0.25">
      <c r="A1379" t="str">
        <f t="shared" si="42"/>
        <v>201571 Élelmiszer-ipari foglalkozásokI3 Szakiskola</v>
      </c>
      <c r="B1379" t="str">
        <f t="shared" si="43"/>
        <v>201571 Élelmiszer-ipari foglalkozásokI3 Szakiskola</v>
      </c>
      <c r="C1379">
        <v>1997</v>
      </c>
      <c r="D1379" t="s">
        <v>168</v>
      </c>
      <c r="E1379" t="s">
        <v>169</v>
      </c>
      <c r="F1379" s="4" t="s">
        <v>173</v>
      </c>
      <c r="G1379">
        <v>0</v>
      </c>
      <c r="H1379" t="s">
        <v>159</v>
      </c>
      <c r="I1379">
        <v>641</v>
      </c>
      <c r="J1379">
        <v>30</v>
      </c>
      <c r="K1379" t="s">
        <v>99</v>
      </c>
      <c r="L1379" t="s">
        <v>135</v>
      </c>
      <c r="M1379">
        <v>44</v>
      </c>
      <c r="N1379">
        <v>0</v>
      </c>
      <c r="O1379">
        <v>16</v>
      </c>
      <c r="P1379">
        <v>0</v>
      </c>
      <c r="Q1379">
        <v>789</v>
      </c>
      <c r="R1379">
        <v>4</v>
      </c>
      <c r="S1379">
        <v>0</v>
      </c>
      <c r="T1379">
        <v>0</v>
      </c>
      <c r="U1379">
        <v>0</v>
      </c>
      <c r="V1379">
        <v>0</v>
      </c>
      <c r="W1379">
        <v>0</v>
      </c>
      <c r="X1379">
        <v>0</v>
      </c>
      <c r="Y1379">
        <v>0</v>
      </c>
      <c r="Z1379">
        <v>0</v>
      </c>
      <c r="AA1379">
        <v>0</v>
      </c>
      <c r="AB1379">
        <v>0</v>
      </c>
      <c r="AC1379">
        <v>0</v>
      </c>
      <c r="AD1379">
        <v>0</v>
      </c>
      <c r="AE1379">
        <v>0</v>
      </c>
      <c r="AF1379">
        <v>0</v>
      </c>
      <c r="AG1379">
        <v>0</v>
      </c>
      <c r="AH1379">
        <v>0</v>
      </c>
      <c r="AI1379">
        <v>9</v>
      </c>
      <c r="AJ1379">
        <v>0</v>
      </c>
      <c r="AK1379">
        <v>0</v>
      </c>
      <c r="AL1379">
        <v>0</v>
      </c>
      <c r="AM1379">
        <v>7.5</v>
      </c>
      <c r="AN1379">
        <v>0</v>
      </c>
      <c r="AO1379">
        <v>70.5</v>
      </c>
      <c r="AP1379">
        <v>177</v>
      </c>
      <c r="AQ1379">
        <v>0</v>
      </c>
      <c r="AR1379">
        <v>0</v>
      </c>
      <c r="AS1379">
        <v>0</v>
      </c>
      <c r="AT1379">
        <v>0</v>
      </c>
      <c r="AU1379">
        <v>0</v>
      </c>
      <c r="AV1379">
        <v>122.5</v>
      </c>
      <c r="AW1379">
        <v>0</v>
      </c>
      <c r="AX1379">
        <v>0</v>
      </c>
      <c r="AY1379">
        <v>0</v>
      </c>
      <c r="AZ1379">
        <v>0</v>
      </c>
      <c r="BA1379">
        <v>0</v>
      </c>
      <c r="BB1379">
        <v>0</v>
      </c>
      <c r="BC1379">
        <v>0</v>
      </c>
      <c r="BD1379">
        <v>0</v>
      </c>
      <c r="BE1379">
        <v>0</v>
      </c>
      <c r="BF1379">
        <v>16</v>
      </c>
      <c r="BG1379">
        <v>0</v>
      </c>
      <c r="BH1379">
        <v>0</v>
      </c>
      <c r="BI1379">
        <v>0</v>
      </c>
      <c r="BJ1379">
        <v>0</v>
      </c>
      <c r="BK1379">
        <v>0</v>
      </c>
      <c r="BL1379">
        <v>0</v>
      </c>
      <c r="BM1379">
        <v>0</v>
      </c>
      <c r="BN1379">
        <v>0</v>
      </c>
      <c r="BO1379">
        <v>8.5</v>
      </c>
      <c r="BP1379">
        <v>0.5</v>
      </c>
      <c r="BQ1379">
        <v>3.5</v>
      </c>
      <c r="BR1379">
        <v>0.5</v>
      </c>
      <c r="BS1379">
        <v>0</v>
      </c>
      <c r="BT1379">
        <v>0</v>
      </c>
      <c r="BU1379">
        <v>10</v>
      </c>
      <c r="BV1379">
        <v>0</v>
      </c>
      <c r="BW1379">
        <v>0</v>
      </c>
      <c r="BX1379">
        <v>0</v>
      </c>
      <c r="BY1379">
        <v>1278.5</v>
      </c>
    </row>
    <row r="1380" spans="1:77" hidden="1" x14ac:dyDescent="0.25">
      <c r="A1380" t="str">
        <f t="shared" si="42"/>
        <v>201572 Könnyűipari foglalkozásokI3 Szakiskola</v>
      </c>
      <c r="B1380" t="str">
        <f t="shared" si="43"/>
        <v>201572 Könnyűipari foglalkozásokI3 Szakiskola</v>
      </c>
      <c r="C1380">
        <v>1998</v>
      </c>
      <c r="D1380" t="s">
        <v>168</v>
      </c>
      <c r="E1380" t="s">
        <v>169</v>
      </c>
      <c r="F1380" s="4" t="s">
        <v>173</v>
      </c>
      <c r="G1380">
        <v>0</v>
      </c>
      <c r="H1380" t="s">
        <v>159</v>
      </c>
      <c r="I1380">
        <v>642</v>
      </c>
      <c r="J1380">
        <v>31</v>
      </c>
      <c r="K1380" t="s">
        <v>100</v>
      </c>
      <c r="L1380" t="s">
        <v>136</v>
      </c>
      <c r="M1380">
        <v>4.5</v>
      </c>
      <c r="N1380">
        <v>26.5</v>
      </c>
      <c r="O1380">
        <v>0</v>
      </c>
      <c r="P1380">
        <v>0</v>
      </c>
      <c r="Q1380">
        <v>33</v>
      </c>
      <c r="R1380">
        <v>522</v>
      </c>
      <c r="S1380">
        <v>355.5</v>
      </c>
      <c r="T1380">
        <v>50.5</v>
      </c>
      <c r="U1380">
        <v>310.5</v>
      </c>
      <c r="V1380">
        <v>0</v>
      </c>
      <c r="W1380">
        <v>0</v>
      </c>
      <c r="X1380">
        <v>0</v>
      </c>
      <c r="Y1380">
        <v>51.5</v>
      </c>
      <c r="Z1380">
        <v>0</v>
      </c>
      <c r="AA1380">
        <v>0</v>
      </c>
      <c r="AB1380">
        <v>7.5</v>
      </c>
      <c r="AC1380">
        <v>49.5</v>
      </c>
      <c r="AD1380">
        <v>0</v>
      </c>
      <c r="AE1380">
        <v>4</v>
      </c>
      <c r="AF1380">
        <v>41</v>
      </c>
      <c r="AG1380">
        <v>0</v>
      </c>
      <c r="AH1380">
        <v>480</v>
      </c>
      <c r="AI1380">
        <v>6</v>
      </c>
      <c r="AJ1380">
        <v>0</v>
      </c>
      <c r="AK1380">
        <v>0</v>
      </c>
      <c r="AL1380">
        <v>3.5</v>
      </c>
      <c r="AM1380">
        <v>120.5</v>
      </c>
      <c r="AN1380">
        <v>14</v>
      </c>
      <c r="AO1380">
        <v>62.5</v>
      </c>
      <c r="AP1380">
        <v>189.5</v>
      </c>
      <c r="AQ1380">
        <v>11.5</v>
      </c>
      <c r="AR1380">
        <v>0</v>
      </c>
      <c r="AS1380">
        <v>5</v>
      </c>
      <c r="AT1380">
        <v>0</v>
      </c>
      <c r="AU1380">
        <v>0</v>
      </c>
      <c r="AV1380">
        <v>0</v>
      </c>
      <c r="AW1380">
        <v>42.5</v>
      </c>
      <c r="AX1380">
        <v>0</v>
      </c>
      <c r="AY1380">
        <v>0</v>
      </c>
      <c r="AZ1380">
        <v>0</v>
      </c>
      <c r="BA1380">
        <v>0</v>
      </c>
      <c r="BB1380">
        <v>0</v>
      </c>
      <c r="BC1380">
        <v>0</v>
      </c>
      <c r="BD1380">
        <v>9</v>
      </c>
      <c r="BE1380">
        <v>0</v>
      </c>
      <c r="BF1380">
        <v>30</v>
      </c>
      <c r="BG1380">
        <v>0</v>
      </c>
      <c r="BH1380">
        <v>0</v>
      </c>
      <c r="BI1380">
        <v>10</v>
      </c>
      <c r="BJ1380">
        <v>0</v>
      </c>
      <c r="BK1380">
        <v>0</v>
      </c>
      <c r="BL1380">
        <v>9</v>
      </c>
      <c r="BM1380">
        <v>0</v>
      </c>
      <c r="BN1380">
        <v>14.5</v>
      </c>
      <c r="BO1380">
        <v>39</v>
      </c>
      <c r="BP1380">
        <v>9</v>
      </c>
      <c r="BQ1380">
        <v>12</v>
      </c>
      <c r="BR1380">
        <v>7.5</v>
      </c>
      <c r="BS1380">
        <v>13</v>
      </c>
      <c r="BT1380">
        <v>0</v>
      </c>
      <c r="BU1380">
        <v>0.5</v>
      </c>
      <c r="BV1380">
        <v>46</v>
      </c>
      <c r="BW1380">
        <v>0</v>
      </c>
      <c r="BX1380">
        <v>0</v>
      </c>
      <c r="BY1380">
        <v>2590.5</v>
      </c>
    </row>
    <row r="1381" spans="1:77" hidden="1" x14ac:dyDescent="0.25">
      <c r="A1381" t="str">
        <f t="shared" si="42"/>
        <v>201573 Fém- és villamosipari foglalkozásokI3 Szakiskola</v>
      </c>
      <c r="B1381" t="str">
        <f t="shared" si="43"/>
        <v>201573 Fém- és villamosipari foglalkozásokI3 Szakiskola</v>
      </c>
      <c r="C1381">
        <v>1999</v>
      </c>
      <c r="D1381" t="s">
        <v>168</v>
      </c>
      <c r="E1381" t="s">
        <v>169</v>
      </c>
      <c r="F1381" s="4" t="s">
        <v>173</v>
      </c>
      <c r="G1381">
        <v>0</v>
      </c>
      <c r="H1381" t="s">
        <v>159</v>
      </c>
      <c r="I1381">
        <v>643</v>
      </c>
      <c r="J1381">
        <v>32</v>
      </c>
      <c r="K1381" t="s">
        <v>101</v>
      </c>
      <c r="L1381" t="s">
        <v>137</v>
      </c>
      <c r="M1381">
        <v>176</v>
      </c>
      <c r="N1381">
        <v>0</v>
      </c>
      <c r="O1381">
        <v>0</v>
      </c>
      <c r="P1381">
        <v>29</v>
      </c>
      <c r="Q1381">
        <v>126.5</v>
      </c>
      <c r="R1381">
        <v>74.5</v>
      </c>
      <c r="S1381">
        <v>9</v>
      </c>
      <c r="T1381">
        <v>18.5</v>
      </c>
      <c r="U1381">
        <v>18</v>
      </c>
      <c r="V1381">
        <v>8.5</v>
      </c>
      <c r="W1381">
        <v>22</v>
      </c>
      <c r="X1381">
        <v>0</v>
      </c>
      <c r="Y1381">
        <v>94</v>
      </c>
      <c r="Z1381">
        <v>72.5</v>
      </c>
      <c r="AA1381">
        <v>111</v>
      </c>
      <c r="AB1381">
        <v>940.5</v>
      </c>
      <c r="AC1381">
        <v>126</v>
      </c>
      <c r="AD1381">
        <v>285.5</v>
      </c>
      <c r="AE1381">
        <v>336</v>
      </c>
      <c r="AF1381">
        <v>486.5</v>
      </c>
      <c r="AG1381">
        <v>70.5</v>
      </c>
      <c r="AH1381">
        <v>78.5</v>
      </c>
      <c r="AI1381">
        <v>333</v>
      </c>
      <c r="AJ1381">
        <v>27</v>
      </c>
      <c r="AK1381">
        <v>28.5</v>
      </c>
      <c r="AL1381">
        <v>25</v>
      </c>
      <c r="AM1381">
        <v>618</v>
      </c>
      <c r="AN1381">
        <v>1485</v>
      </c>
      <c r="AO1381">
        <v>267</v>
      </c>
      <c r="AP1381">
        <v>115.5</v>
      </c>
      <c r="AQ1381">
        <v>277.5</v>
      </c>
      <c r="AR1381">
        <v>25</v>
      </c>
      <c r="AS1381">
        <v>0</v>
      </c>
      <c r="AT1381">
        <v>17.5</v>
      </c>
      <c r="AU1381">
        <v>0</v>
      </c>
      <c r="AV1381">
        <v>49</v>
      </c>
      <c r="AW1381">
        <v>0</v>
      </c>
      <c r="AX1381">
        <v>15</v>
      </c>
      <c r="AY1381">
        <v>63.5</v>
      </c>
      <c r="AZ1381">
        <v>0</v>
      </c>
      <c r="BA1381">
        <v>0</v>
      </c>
      <c r="BB1381">
        <v>0</v>
      </c>
      <c r="BC1381">
        <v>9</v>
      </c>
      <c r="BD1381">
        <v>22.5</v>
      </c>
      <c r="BE1381">
        <v>0</v>
      </c>
      <c r="BF1381">
        <v>86.5</v>
      </c>
      <c r="BG1381">
        <v>272.5</v>
      </c>
      <c r="BH1381">
        <v>3</v>
      </c>
      <c r="BI1381">
        <v>0</v>
      </c>
      <c r="BJ1381">
        <v>8.5</v>
      </c>
      <c r="BK1381">
        <v>47</v>
      </c>
      <c r="BL1381">
        <v>285</v>
      </c>
      <c r="BM1381">
        <v>3</v>
      </c>
      <c r="BN1381">
        <v>28.5</v>
      </c>
      <c r="BO1381">
        <v>119.5</v>
      </c>
      <c r="BP1381">
        <v>22</v>
      </c>
      <c r="BQ1381">
        <v>95</v>
      </c>
      <c r="BR1381">
        <v>16</v>
      </c>
      <c r="BS1381">
        <v>5</v>
      </c>
      <c r="BT1381">
        <v>20.5</v>
      </c>
      <c r="BU1381">
        <v>11.5</v>
      </c>
      <c r="BV1381">
        <v>11</v>
      </c>
      <c r="BW1381">
        <v>0</v>
      </c>
      <c r="BX1381">
        <v>0</v>
      </c>
      <c r="BY1381">
        <v>7495.5</v>
      </c>
    </row>
    <row r="1382" spans="1:77" hidden="1" x14ac:dyDescent="0.25">
      <c r="A1382" t="str">
        <f t="shared" si="42"/>
        <v>201574 Kézműipari foglalkozásokI3 Szakiskola</v>
      </c>
      <c r="B1382" t="str">
        <f t="shared" si="43"/>
        <v>201574 Kézműipari foglalkozásokI3 Szakiskola</v>
      </c>
      <c r="C1382">
        <v>2000</v>
      </c>
      <c r="D1382" t="s">
        <v>168</v>
      </c>
      <c r="E1382" t="s">
        <v>169</v>
      </c>
      <c r="F1382" s="4" t="s">
        <v>173</v>
      </c>
      <c r="G1382">
        <v>0</v>
      </c>
      <c r="H1382" t="s">
        <v>159</v>
      </c>
      <c r="I1382">
        <v>644</v>
      </c>
      <c r="J1382">
        <v>33</v>
      </c>
      <c r="K1382" t="s">
        <v>102</v>
      </c>
      <c r="L1382" t="s">
        <v>138</v>
      </c>
      <c r="M1382">
        <v>4.5</v>
      </c>
      <c r="N1382">
        <v>0</v>
      </c>
      <c r="O1382">
        <v>0</v>
      </c>
      <c r="P1382">
        <v>0</v>
      </c>
      <c r="Q1382">
        <v>89.5</v>
      </c>
      <c r="R1382">
        <v>117</v>
      </c>
      <c r="S1382">
        <v>0</v>
      </c>
      <c r="T1382">
        <v>0</v>
      </c>
      <c r="U1382">
        <v>0</v>
      </c>
      <c r="V1382">
        <v>0</v>
      </c>
      <c r="W1382">
        <v>0</v>
      </c>
      <c r="X1382">
        <v>0</v>
      </c>
      <c r="Y1382">
        <v>0</v>
      </c>
      <c r="Z1382">
        <v>25.5</v>
      </c>
      <c r="AA1382">
        <v>0.5</v>
      </c>
      <c r="AB1382">
        <v>0</v>
      </c>
      <c r="AC1382">
        <v>28</v>
      </c>
      <c r="AD1382">
        <v>0</v>
      </c>
      <c r="AE1382">
        <v>0</v>
      </c>
      <c r="AF1382">
        <v>17</v>
      </c>
      <c r="AG1382">
        <v>0</v>
      </c>
      <c r="AH1382">
        <v>86.5</v>
      </c>
      <c r="AI1382">
        <v>18</v>
      </c>
      <c r="AJ1382">
        <v>0</v>
      </c>
      <c r="AK1382">
        <v>0</v>
      </c>
      <c r="AL1382">
        <v>0</v>
      </c>
      <c r="AM1382">
        <v>11</v>
      </c>
      <c r="AN1382">
        <v>0</v>
      </c>
      <c r="AO1382">
        <v>51.5</v>
      </c>
      <c r="AP1382">
        <v>6.5</v>
      </c>
      <c r="AQ1382">
        <v>0</v>
      </c>
      <c r="AR1382">
        <v>0</v>
      </c>
      <c r="AS1382">
        <v>0</v>
      </c>
      <c r="AT1382">
        <v>0</v>
      </c>
      <c r="AU1382">
        <v>0</v>
      </c>
      <c r="AV1382">
        <v>0</v>
      </c>
      <c r="AW1382">
        <v>0</v>
      </c>
      <c r="AX1382">
        <v>0</v>
      </c>
      <c r="AY1382">
        <v>0</v>
      </c>
      <c r="AZ1382">
        <v>0</v>
      </c>
      <c r="BA1382">
        <v>0</v>
      </c>
      <c r="BB1382">
        <v>0</v>
      </c>
      <c r="BC1382">
        <v>0</v>
      </c>
      <c r="BD1382">
        <v>0</v>
      </c>
      <c r="BE1382">
        <v>0</v>
      </c>
      <c r="BF1382">
        <v>0</v>
      </c>
      <c r="BG1382">
        <v>0</v>
      </c>
      <c r="BH1382">
        <v>0.5</v>
      </c>
      <c r="BI1382">
        <v>0</v>
      </c>
      <c r="BJ1382">
        <v>19</v>
      </c>
      <c r="BK1382">
        <v>12.5</v>
      </c>
      <c r="BL1382">
        <v>0</v>
      </c>
      <c r="BM1382">
        <v>0</v>
      </c>
      <c r="BN1382">
        <v>0</v>
      </c>
      <c r="BO1382">
        <v>10</v>
      </c>
      <c r="BP1382">
        <v>0.5</v>
      </c>
      <c r="BQ1382">
        <v>1</v>
      </c>
      <c r="BR1382">
        <v>8</v>
      </c>
      <c r="BS1382">
        <v>0</v>
      </c>
      <c r="BT1382">
        <v>0</v>
      </c>
      <c r="BU1382">
        <v>0.5</v>
      </c>
      <c r="BV1382">
        <v>6.5</v>
      </c>
      <c r="BW1382">
        <v>0</v>
      </c>
      <c r="BX1382">
        <v>0</v>
      </c>
      <c r="BY1382">
        <v>514</v>
      </c>
    </row>
    <row r="1383" spans="1:77" hidden="1" x14ac:dyDescent="0.25">
      <c r="A1383" t="str">
        <f t="shared" si="42"/>
        <v>201575 Építőipari foglalkozásokI3 Szakiskola</v>
      </c>
      <c r="B1383" t="str">
        <f t="shared" si="43"/>
        <v>201575 Építőipari foglalkozásokI3 Szakiskola</v>
      </c>
      <c r="C1383">
        <v>2001</v>
      </c>
      <c r="D1383" t="s">
        <v>168</v>
      </c>
      <c r="E1383" t="s">
        <v>169</v>
      </c>
      <c r="F1383" s="4" t="s">
        <v>173</v>
      </c>
      <c r="G1383">
        <v>0</v>
      </c>
      <c r="H1383" t="s">
        <v>159</v>
      </c>
      <c r="I1383">
        <v>645</v>
      </c>
      <c r="J1383">
        <v>34</v>
      </c>
      <c r="K1383" t="s">
        <v>103</v>
      </c>
      <c r="L1383" t="s">
        <v>139</v>
      </c>
      <c r="M1383">
        <v>26.5</v>
      </c>
      <c r="N1383">
        <v>0</v>
      </c>
      <c r="O1383">
        <v>6.5</v>
      </c>
      <c r="P1383">
        <v>0</v>
      </c>
      <c r="Q1383">
        <v>18.5</v>
      </c>
      <c r="R1383">
        <v>33</v>
      </c>
      <c r="S1383">
        <v>58.5</v>
      </c>
      <c r="T1383">
        <v>0</v>
      </c>
      <c r="U1383">
        <v>0</v>
      </c>
      <c r="V1383">
        <v>2.5</v>
      </c>
      <c r="W1383">
        <v>0</v>
      </c>
      <c r="X1383">
        <v>0</v>
      </c>
      <c r="Y1383">
        <v>9</v>
      </c>
      <c r="Z1383">
        <v>139.5</v>
      </c>
      <c r="AA1383">
        <v>41.5</v>
      </c>
      <c r="AB1383">
        <v>45</v>
      </c>
      <c r="AC1383">
        <v>13</v>
      </c>
      <c r="AD1383">
        <v>41</v>
      </c>
      <c r="AE1383">
        <v>54</v>
      </c>
      <c r="AF1383">
        <v>11</v>
      </c>
      <c r="AG1383">
        <v>0</v>
      </c>
      <c r="AH1383">
        <v>12.5</v>
      </c>
      <c r="AI1383">
        <v>62</v>
      </c>
      <c r="AJ1383">
        <v>73</v>
      </c>
      <c r="AK1383">
        <v>80</v>
      </c>
      <c r="AL1383">
        <v>18</v>
      </c>
      <c r="AM1383">
        <v>4193</v>
      </c>
      <c r="AN1383">
        <v>44</v>
      </c>
      <c r="AO1383">
        <v>56.5</v>
      </c>
      <c r="AP1383">
        <v>16.5</v>
      </c>
      <c r="AQ1383">
        <v>35</v>
      </c>
      <c r="AR1383">
        <v>0</v>
      </c>
      <c r="AS1383">
        <v>0</v>
      </c>
      <c r="AT1383">
        <v>3</v>
      </c>
      <c r="AU1383">
        <v>0</v>
      </c>
      <c r="AV1383">
        <v>30.5</v>
      </c>
      <c r="AW1383">
        <v>6.5</v>
      </c>
      <c r="AX1383">
        <v>0</v>
      </c>
      <c r="AY1383">
        <v>52.5</v>
      </c>
      <c r="AZ1383">
        <v>0</v>
      </c>
      <c r="BA1383">
        <v>0</v>
      </c>
      <c r="BB1383">
        <v>0</v>
      </c>
      <c r="BC1383">
        <v>0</v>
      </c>
      <c r="BD1383">
        <v>165</v>
      </c>
      <c r="BE1383">
        <v>0</v>
      </c>
      <c r="BF1383">
        <v>10</v>
      </c>
      <c r="BG1383">
        <v>16</v>
      </c>
      <c r="BH1383">
        <v>13.5</v>
      </c>
      <c r="BI1383">
        <v>10</v>
      </c>
      <c r="BJ1383">
        <v>0</v>
      </c>
      <c r="BK1383">
        <v>0</v>
      </c>
      <c r="BL1383">
        <v>21.5</v>
      </c>
      <c r="BM1383">
        <v>0</v>
      </c>
      <c r="BN1383">
        <v>44</v>
      </c>
      <c r="BO1383">
        <v>229</v>
      </c>
      <c r="BP1383">
        <v>39</v>
      </c>
      <c r="BQ1383">
        <v>57</v>
      </c>
      <c r="BR1383">
        <v>33.5</v>
      </c>
      <c r="BS1383">
        <v>8.5</v>
      </c>
      <c r="BT1383">
        <v>5.5</v>
      </c>
      <c r="BU1383">
        <v>2</v>
      </c>
      <c r="BV1383">
        <v>0</v>
      </c>
      <c r="BW1383">
        <v>30</v>
      </c>
      <c r="BX1383">
        <v>0</v>
      </c>
      <c r="BY1383">
        <v>5867</v>
      </c>
    </row>
    <row r="1384" spans="1:77" hidden="1" x14ac:dyDescent="0.25">
      <c r="A1384" t="str">
        <f t="shared" si="42"/>
        <v>201579 Egyéb ipari és építőipari foglalkozásokI3 Szakiskola</v>
      </c>
      <c r="B1384" t="str">
        <f t="shared" si="43"/>
        <v>201579 Egyéb ipari és építőipari foglalkozásokI3 Szakiskola</v>
      </c>
      <c r="C1384">
        <v>2002</v>
      </c>
      <c r="D1384" t="s">
        <v>168</v>
      </c>
      <c r="E1384" t="s">
        <v>169</v>
      </c>
      <c r="F1384" s="4" t="s">
        <v>173</v>
      </c>
      <c r="G1384">
        <v>0</v>
      </c>
      <c r="H1384" t="s">
        <v>159</v>
      </c>
      <c r="I1384">
        <v>646</v>
      </c>
      <c r="J1384">
        <v>35</v>
      </c>
      <c r="K1384" t="s">
        <v>140</v>
      </c>
      <c r="L1384" t="s">
        <v>141</v>
      </c>
      <c r="M1384">
        <v>0</v>
      </c>
      <c r="N1384">
        <v>0</v>
      </c>
      <c r="O1384">
        <v>0</v>
      </c>
      <c r="P1384">
        <v>31</v>
      </c>
      <c r="Q1384">
        <v>10.5</v>
      </c>
      <c r="R1384">
        <v>19</v>
      </c>
      <c r="S1384">
        <v>0</v>
      </c>
      <c r="T1384">
        <v>0</v>
      </c>
      <c r="U1384">
        <v>0</v>
      </c>
      <c r="V1384">
        <v>0.5</v>
      </c>
      <c r="W1384">
        <v>0</v>
      </c>
      <c r="X1384">
        <v>4.5</v>
      </c>
      <c r="Y1384">
        <v>0</v>
      </c>
      <c r="Z1384">
        <v>1</v>
      </c>
      <c r="AA1384">
        <v>0</v>
      </c>
      <c r="AB1384">
        <v>73.5</v>
      </c>
      <c r="AC1384">
        <v>13</v>
      </c>
      <c r="AD1384">
        <v>58</v>
      </c>
      <c r="AE1384">
        <v>13</v>
      </c>
      <c r="AF1384">
        <v>0</v>
      </c>
      <c r="AG1384">
        <v>70</v>
      </c>
      <c r="AH1384">
        <v>6</v>
      </c>
      <c r="AI1384">
        <v>0</v>
      </c>
      <c r="AJ1384">
        <v>0</v>
      </c>
      <c r="AK1384">
        <v>8</v>
      </c>
      <c r="AL1384">
        <v>30</v>
      </c>
      <c r="AM1384">
        <v>122</v>
      </c>
      <c r="AN1384">
        <v>0</v>
      </c>
      <c r="AO1384">
        <v>201.5</v>
      </c>
      <c r="AP1384">
        <v>6</v>
      </c>
      <c r="AQ1384">
        <v>0</v>
      </c>
      <c r="AR1384">
        <v>0</v>
      </c>
      <c r="AS1384">
        <v>0</v>
      </c>
      <c r="AT1384">
        <v>107.5</v>
      </c>
      <c r="AU1384">
        <v>0</v>
      </c>
      <c r="AV1384">
        <v>2</v>
      </c>
      <c r="AW1384">
        <v>7</v>
      </c>
      <c r="AX1384">
        <v>0</v>
      </c>
      <c r="AY1384">
        <v>0</v>
      </c>
      <c r="AZ1384">
        <v>0</v>
      </c>
      <c r="BA1384">
        <v>0</v>
      </c>
      <c r="BB1384">
        <v>0</v>
      </c>
      <c r="BC1384">
        <v>0</v>
      </c>
      <c r="BD1384">
        <v>0</v>
      </c>
      <c r="BE1384">
        <v>0</v>
      </c>
      <c r="BF1384">
        <v>3.5</v>
      </c>
      <c r="BG1384">
        <v>0</v>
      </c>
      <c r="BH1384">
        <v>0</v>
      </c>
      <c r="BI1384">
        <v>0</v>
      </c>
      <c r="BJ1384">
        <v>0</v>
      </c>
      <c r="BK1384">
        <v>0</v>
      </c>
      <c r="BL1384">
        <v>5.5</v>
      </c>
      <c r="BM1384">
        <v>0</v>
      </c>
      <c r="BN1384">
        <v>21</v>
      </c>
      <c r="BO1384">
        <v>41.5</v>
      </c>
      <c r="BP1384">
        <v>2.5</v>
      </c>
      <c r="BQ1384">
        <v>1</v>
      </c>
      <c r="BR1384">
        <v>1</v>
      </c>
      <c r="BS1384">
        <v>0</v>
      </c>
      <c r="BT1384">
        <v>0</v>
      </c>
      <c r="BU1384">
        <v>0</v>
      </c>
      <c r="BV1384">
        <v>15.5</v>
      </c>
      <c r="BW1384">
        <v>0</v>
      </c>
      <c r="BX1384">
        <v>0</v>
      </c>
      <c r="BY1384">
        <v>875.5</v>
      </c>
    </row>
    <row r="1385" spans="1:77" hidden="1" x14ac:dyDescent="0.25">
      <c r="A1385" t="str">
        <f t="shared" si="42"/>
        <v>201581 Feldolgozóipari gépek kezelőiI3 Szakiskola</v>
      </c>
      <c r="B1385" t="str">
        <f t="shared" si="43"/>
        <v>201581 Feldolgozóipari gépek kezelőiI3 Szakiskola</v>
      </c>
      <c r="C1385">
        <v>2003</v>
      </c>
      <c r="D1385" t="s">
        <v>168</v>
      </c>
      <c r="E1385" t="s">
        <v>169</v>
      </c>
      <c r="F1385" s="4" t="s">
        <v>173</v>
      </c>
      <c r="G1385">
        <v>0</v>
      </c>
      <c r="H1385" t="s">
        <v>159</v>
      </c>
      <c r="I1385">
        <v>647</v>
      </c>
      <c r="J1385">
        <v>36</v>
      </c>
      <c r="K1385" t="s">
        <v>104</v>
      </c>
      <c r="L1385" t="s">
        <v>105</v>
      </c>
      <c r="M1385">
        <v>10</v>
      </c>
      <c r="N1385">
        <v>11</v>
      </c>
      <c r="O1385">
        <v>0</v>
      </c>
      <c r="P1385">
        <v>10.5</v>
      </c>
      <c r="Q1385">
        <v>281.5</v>
      </c>
      <c r="R1385">
        <v>651</v>
      </c>
      <c r="S1385">
        <v>118</v>
      </c>
      <c r="T1385">
        <v>113.5</v>
      </c>
      <c r="U1385">
        <v>30.5</v>
      </c>
      <c r="V1385">
        <v>9</v>
      </c>
      <c r="W1385">
        <v>101</v>
      </c>
      <c r="X1385">
        <v>78.5</v>
      </c>
      <c r="Y1385">
        <v>855.5</v>
      </c>
      <c r="Z1385">
        <v>379</v>
      </c>
      <c r="AA1385">
        <v>214</v>
      </c>
      <c r="AB1385">
        <v>359.5</v>
      </c>
      <c r="AC1385">
        <v>62.5</v>
      </c>
      <c r="AD1385">
        <v>124</v>
      </c>
      <c r="AE1385">
        <v>274.5</v>
      </c>
      <c r="AF1385">
        <v>581</v>
      </c>
      <c r="AG1385">
        <v>95.5</v>
      </c>
      <c r="AH1385">
        <v>180.5</v>
      </c>
      <c r="AI1385">
        <v>0</v>
      </c>
      <c r="AJ1385">
        <v>0</v>
      </c>
      <c r="AK1385">
        <v>0</v>
      </c>
      <c r="AL1385">
        <v>20.5</v>
      </c>
      <c r="AM1385">
        <v>10.5</v>
      </c>
      <c r="AN1385">
        <v>28</v>
      </c>
      <c r="AO1385">
        <v>39.5</v>
      </c>
      <c r="AP1385">
        <v>11</v>
      </c>
      <c r="AQ1385">
        <v>0</v>
      </c>
      <c r="AR1385">
        <v>0</v>
      </c>
      <c r="AS1385">
        <v>0</v>
      </c>
      <c r="AT1385">
        <v>3</v>
      </c>
      <c r="AU1385">
        <v>0</v>
      </c>
      <c r="AV1385">
        <v>0</v>
      </c>
      <c r="AW1385">
        <v>3</v>
      </c>
      <c r="AX1385">
        <v>0</v>
      </c>
      <c r="AY1385">
        <v>0</v>
      </c>
      <c r="AZ1385">
        <v>0</v>
      </c>
      <c r="BA1385">
        <v>0</v>
      </c>
      <c r="BB1385">
        <v>0</v>
      </c>
      <c r="BC1385">
        <v>0</v>
      </c>
      <c r="BD1385">
        <v>42</v>
      </c>
      <c r="BE1385">
        <v>0</v>
      </c>
      <c r="BF1385">
        <v>128.5</v>
      </c>
      <c r="BG1385">
        <v>0</v>
      </c>
      <c r="BH1385">
        <v>0</v>
      </c>
      <c r="BI1385">
        <v>0</v>
      </c>
      <c r="BJ1385">
        <v>42</v>
      </c>
      <c r="BK1385">
        <v>0</v>
      </c>
      <c r="BL1385">
        <v>584</v>
      </c>
      <c r="BM1385">
        <v>0</v>
      </c>
      <c r="BN1385">
        <v>1</v>
      </c>
      <c r="BO1385">
        <v>8</v>
      </c>
      <c r="BP1385">
        <v>1</v>
      </c>
      <c r="BQ1385">
        <v>0.5</v>
      </c>
      <c r="BR1385">
        <v>0</v>
      </c>
      <c r="BS1385">
        <v>1</v>
      </c>
      <c r="BT1385">
        <v>0.5</v>
      </c>
      <c r="BU1385">
        <v>2</v>
      </c>
      <c r="BV1385">
        <v>33</v>
      </c>
      <c r="BW1385">
        <v>0</v>
      </c>
      <c r="BX1385">
        <v>0</v>
      </c>
      <c r="BY1385">
        <v>5499.5</v>
      </c>
    </row>
    <row r="1386" spans="1:77" hidden="1" x14ac:dyDescent="0.25">
      <c r="A1386" t="str">
        <f t="shared" si="42"/>
        <v>201582 ÖsszeszerelőkI3 Szakiskola</v>
      </c>
      <c r="B1386" t="str">
        <f t="shared" si="43"/>
        <v>201582 ÖsszeszerelőkI3 Szakiskola</v>
      </c>
      <c r="C1386">
        <v>2004</v>
      </c>
      <c r="D1386" t="s">
        <v>168</v>
      </c>
      <c r="E1386" t="s">
        <v>169</v>
      </c>
      <c r="F1386" s="4" t="s">
        <v>173</v>
      </c>
      <c r="G1386">
        <v>0</v>
      </c>
      <c r="H1386" t="s">
        <v>159</v>
      </c>
      <c r="I1386">
        <v>648</v>
      </c>
      <c r="J1386">
        <v>37</v>
      </c>
      <c r="K1386" t="s">
        <v>106</v>
      </c>
      <c r="L1386" t="s">
        <v>142</v>
      </c>
      <c r="M1386">
        <v>0</v>
      </c>
      <c r="N1386">
        <v>0</v>
      </c>
      <c r="O1386">
        <v>0</v>
      </c>
      <c r="P1386">
        <v>3.5</v>
      </c>
      <c r="Q1386">
        <v>0</v>
      </c>
      <c r="R1386">
        <v>6.5</v>
      </c>
      <c r="S1386">
        <v>0</v>
      </c>
      <c r="T1386">
        <v>0</v>
      </c>
      <c r="U1386">
        <v>0</v>
      </c>
      <c r="V1386">
        <v>0</v>
      </c>
      <c r="W1386">
        <v>0</v>
      </c>
      <c r="X1386">
        <v>0</v>
      </c>
      <c r="Y1386">
        <v>97.5</v>
      </c>
      <c r="Z1386">
        <v>81.5</v>
      </c>
      <c r="AA1386">
        <v>0</v>
      </c>
      <c r="AB1386">
        <v>132</v>
      </c>
      <c r="AC1386">
        <v>716</v>
      </c>
      <c r="AD1386">
        <v>461</v>
      </c>
      <c r="AE1386">
        <v>118</v>
      </c>
      <c r="AF1386">
        <v>827.5</v>
      </c>
      <c r="AG1386">
        <v>12</v>
      </c>
      <c r="AH1386">
        <v>146.5</v>
      </c>
      <c r="AI1386">
        <v>7</v>
      </c>
      <c r="AJ1386">
        <v>0</v>
      </c>
      <c r="AK1386">
        <v>19</v>
      </c>
      <c r="AL1386">
        <v>0</v>
      </c>
      <c r="AM1386">
        <v>43</v>
      </c>
      <c r="AN1386">
        <v>6.5</v>
      </c>
      <c r="AO1386">
        <v>29</v>
      </c>
      <c r="AP1386">
        <v>0</v>
      </c>
      <c r="AQ1386">
        <v>0</v>
      </c>
      <c r="AR1386">
        <v>0</v>
      </c>
      <c r="AS1386">
        <v>0</v>
      </c>
      <c r="AT1386">
        <v>0</v>
      </c>
      <c r="AU1386">
        <v>0</v>
      </c>
      <c r="AV1386">
        <v>0</v>
      </c>
      <c r="AW1386">
        <v>0</v>
      </c>
      <c r="AX1386">
        <v>0</v>
      </c>
      <c r="AY1386">
        <v>0</v>
      </c>
      <c r="AZ1386">
        <v>0</v>
      </c>
      <c r="BA1386">
        <v>0</v>
      </c>
      <c r="BB1386">
        <v>0</v>
      </c>
      <c r="BC1386">
        <v>0</v>
      </c>
      <c r="BD1386">
        <v>15</v>
      </c>
      <c r="BE1386">
        <v>0</v>
      </c>
      <c r="BF1386">
        <v>748.5</v>
      </c>
      <c r="BG1386">
        <v>0</v>
      </c>
      <c r="BH1386">
        <v>0</v>
      </c>
      <c r="BI1386">
        <v>0</v>
      </c>
      <c r="BJ1386">
        <v>1</v>
      </c>
      <c r="BK1386">
        <v>0</v>
      </c>
      <c r="BL1386">
        <v>586</v>
      </c>
      <c r="BM1386">
        <v>0</v>
      </c>
      <c r="BN1386">
        <v>7</v>
      </c>
      <c r="BO1386">
        <v>0</v>
      </c>
      <c r="BP1386">
        <v>0</v>
      </c>
      <c r="BQ1386">
        <v>0</v>
      </c>
      <c r="BR1386">
        <v>0</v>
      </c>
      <c r="BS1386">
        <v>0</v>
      </c>
      <c r="BT1386">
        <v>0</v>
      </c>
      <c r="BU1386">
        <v>0</v>
      </c>
      <c r="BV1386">
        <v>0</v>
      </c>
      <c r="BW1386">
        <v>0</v>
      </c>
      <c r="BX1386">
        <v>0</v>
      </c>
      <c r="BY1386">
        <v>4064</v>
      </c>
    </row>
    <row r="1387" spans="1:77" hidden="1" x14ac:dyDescent="0.25">
      <c r="A1387" t="str">
        <f t="shared" si="42"/>
        <v>201583 Helyhez kötött gépek kezelőiI3 Szakiskola</v>
      </c>
      <c r="B1387" t="str">
        <f t="shared" si="43"/>
        <v>201583 Helyhez kötött gépek kezelőiI3 Szakiskola</v>
      </c>
      <c r="C1387">
        <v>2005</v>
      </c>
      <c r="D1387" t="s">
        <v>168</v>
      </c>
      <c r="E1387" t="s">
        <v>169</v>
      </c>
      <c r="F1387" s="4" t="s">
        <v>173</v>
      </c>
      <c r="G1387">
        <v>0</v>
      </c>
      <c r="H1387" t="s">
        <v>159</v>
      </c>
      <c r="I1387">
        <v>649</v>
      </c>
      <c r="J1387">
        <v>38</v>
      </c>
      <c r="K1387" t="s">
        <v>107</v>
      </c>
      <c r="L1387" t="s">
        <v>143</v>
      </c>
      <c r="M1387">
        <v>42.5</v>
      </c>
      <c r="N1387">
        <v>0</v>
      </c>
      <c r="O1387">
        <v>0</v>
      </c>
      <c r="P1387">
        <v>92.5</v>
      </c>
      <c r="Q1387">
        <v>111.5</v>
      </c>
      <c r="R1387">
        <v>6</v>
      </c>
      <c r="S1387">
        <v>0</v>
      </c>
      <c r="T1387">
        <v>4</v>
      </c>
      <c r="U1387">
        <v>5</v>
      </c>
      <c r="V1387">
        <v>0</v>
      </c>
      <c r="W1387">
        <v>17.5</v>
      </c>
      <c r="X1387">
        <v>16.5</v>
      </c>
      <c r="Y1387">
        <v>26</v>
      </c>
      <c r="Z1387">
        <v>16</v>
      </c>
      <c r="AA1387">
        <v>8.5</v>
      </c>
      <c r="AB1387">
        <v>40</v>
      </c>
      <c r="AC1387">
        <v>85.5</v>
      </c>
      <c r="AD1387">
        <v>0</v>
      </c>
      <c r="AE1387">
        <v>0</v>
      </c>
      <c r="AF1387">
        <v>11</v>
      </c>
      <c r="AG1387">
        <v>0</v>
      </c>
      <c r="AH1387">
        <v>32</v>
      </c>
      <c r="AI1387">
        <v>0</v>
      </c>
      <c r="AJ1387">
        <v>47</v>
      </c>
      <c r="AK1387">
        <v>36</v>
      </c>
      <c r="AL1387">
        <v>61</v>
      </c>
      <c r="AM1387">
        <v>52.5</v>
      </c>
      <c r="AN1387">
        <v>7</v>
      </c>
      <c r="AO1387">
        <v>85</v>
      </c>
      <c r="AP1387">
        <v>57</v>
      </c>
      <c r="AQ1387">
        <v>0</v>
      </c>
      <c r="AR1387">
        <v>0</v>
      </c>
      <c r="AS1387">
        <v>0</v>
      </c>
      <c r="AT1387">
        <v>34.5</v>
      </c>
      <c r="AU1387">
        <v>0</v>
      </c>
      <c r="AV1387">
        <v>0</v>
      </c>
      <c r="AW1387">
        <v>0</v>
      </c>
      <c r="AX1387">
        <v>0</v>
      </c>
      <c r="AY1387">
        <v>8</v>
      </c>
      <c r="AZ1387">
        <v>0</v>
      </c>
      <c r="BA1387">
        <v>0</v>
      </c>
      <c r="BB1387">
        <v>0</v>
      </c>
      <c r="BC1387">
        <v>0</v>
      </c>
      <c r="BD1387">
        <v>0</v>
      </c>
      <c r="BE1387">
        <v>0</v>
      </c>
      <c r="BF1387">
        <v>0</v>
      </c>
      <c r="BG1387">
        <v>0</v>
      </c>
      <c r="BH1387">
        <v>0.5</v>
      </c>
      <c r="BI1387">
        <v>0</v>
      </c>
      <c r="BJ1387">
        <v>0</v>
      </c>
      <c r="BK1387">
        <v>0</v>
      </c>
      <c r="BL1387">
        <v>93.5</v>
      </c>
      <c r="BM1387">
        <v>0</v>
      </c>
      <c r="BN1387">
        <v>0</v>
      </c>
      <c r="BO1387">
        <v>47.5</v>
      </c>
      <c r="BP1387">
        <v>28</v>
      </c>
      <c r="BQ1387">
        <v>16.5</v>
      </c>
      <c r="BR1387">
        <v>22.5</v>
      </c>
      <c r="BS1387">
        <v>1.5</v>
      </c>
      <c r="BT1387">
        <v>5.5</v>
      </c>
      <c r="BU1387">
        <v>0</v>
      </c>
      <c r="BV1387">
        <v>0</v>
      </c>
      <c r="BW1387">
        <v>0</v>
      </c>
      <c r="BX1387">
        <v>0</v>
      </c>
      <c r="BY1387">
        <v>1118</v>
      </c>
    </row>
    <row r="1388" spans="1:77" hidden="1" x14ac:dyDescent="0.25">
      <c r="A1388" t="str">
        <f t="shared" si="42"/>
        <v>201584 Járművezetők és mobil gépek kezelőiI3 Szakiskola</v>
      </c>
      <c r="B1388" t="str">
        <f t="shared" si="43"/>
        <v>201584 Járművezetők és mobil gépek kezelőiI3 Szakiskola</v>
      </c>
      <c r="C1388">
        <v>2006</v>
      </c>
      <c r="D1388" t="s">
        <v>168</v>
      </c>
      <c r="E1388" t="s">
        <v>169</v>
      </c>
      <c r="F1388" s="4" t="s">
        <v>173</v>
      </c>
      <c r="G1388">
        <v>0</v>
      </c>
      <c r="H1388" t="s">
        <v>159</v>
      </c>
      <c r="I1388">
        <v>650</v>
      </c>
      <c r="J1388">
        <v>39</v>
      </c>
      <c r="K1388" t="s">
        <v>144</v>
      </c>
      <c r="L1388" t="s">
        <v>145</v>
      </c>
      <c r="M1388">
        <v>976.5</v>
      </c>
      <c r="N1388">
        <v>51</v>
      </c>
      <c r="O1388">
        <v>22.5</v>
      </c>
      <c r="P1388">
        <v>174.5</v>
      </c>
      <c r="Q1388">
        <v>389</v>
      </c>
      <c r="R1388">
        <v>49.5</v>
      </c>
      <c r="S1388">
        <v>64.5</v>
      </c>
      <c r="T1388">
        <v>75</v>
      </c>
      <c r="U1388">
        <v>9.5</v>
      </c>
      <c r="V1388">
        <v>16.5</v>
      </c>
      <c r="W1388">
        <v>67</v>
      </c>
      <c r="X1388">
        <v>32</v>
      </c>
      <c r="Y1388">
        <v>68.5</v>
      </c>
      <c r="Z1388">
        <v>11</v>
      </c>
      <c r="AA1388">
        <v>34</v>
      </c>
      <c r="AB1388">
        <v>76.5</v>
      </c>
      <c r="AC1388">
        <v>88</v>
      </c>
      <c r="AD1388">
        <v>54.5</v>
      </c>
      <c r="AE1388">
        <v>13</v>
      </c>
      <c r="AF1388">
        <v>82</v>
      </c>
      <c r="AG1388">
        <v>0</v>
      </c>
      <c r="AH1388">
        <v>18</v>
      </c>
      <c r="AI1388">
        <v>21</v>
      </c>
      <c r="AJ1388">
        <v>10</v>
      </c>
      <c r="AK1388">
        <v>7.5</v>
      </c>
      <c r="AL1388">
        <v>472</v>
      </c>
      <c r="AM1388">
        <v>1332</v>
      </c>
      <c r="AN1388">
        <v>274</v>
      </c>
      <c r="AO1388">
        <v>949.5</v>
      </c>
      <c r="AP1388">
        <v>402</v>
      </c>
      <c r="AQ1388">
        <v>5571.5</v>
      </c>
      <c r="AR1388">
        <v>157</v>
      </c>
      <c r="AS1388">
        <v>0</v>
      </c>
      <c r="AT1388">
        <v>633</v>
      </c>
      <c r="AU1388">
        <v>109</v>
      </c>
      <c r="AV1388">
        <v>78.5</v>
      </c>
      <c r="AW1388">
        <v>1.5</v>
      </c>
      <c r="AX1388">
        <v>0</v>
      </c>
      <c r="AY1388">
        <v>0</v>
      </c>
      <c r="AZ1388">
        <v>0</v>
      </c>
      <c r="BA1388">
        <v>36.5</v>
      </c>
      <c r="BB1388">
        <v>0</v>
      </c>
      <c r="BC1388">
        <v>5.5</v>
      </c>
      <c r="BD1388">
        <v>146</v>
      </c>
      <c r="BE1388">
        <v>0</v>
      </c>
      <c r="BF1388">
        <v>13</v>
      </c>
      <c r="BG1388">
        <v>17</v>
      </c>
      <c r="BH1388">
        <v>7</v>
      </c>
      <c r="BI1388">
        <v>0</v>
      </c>
      <c r="BJ1388">
        <v>0</v>
      </c>
      <c r="BK1388">
        <v>115.5</v>
      </c>
      <c r="BL1388">
        <v>351.5</v>
      </c>
      <c r="BM1388">
        <v>0.5</v>
      </c>
      <c r="BN1388">
        <v>88.5</v>
      </c>
      <c r="BO1388">
        <v>126</v>
      </c>
      <c r="BP1388">
        <v>23</v>
      </c>
      <c r="BQ1388">
        <v>207.5</v>
      </c>
      <c r="BR1388">
        <v>47</v>
      </c>
      <c r="BS1388">
        <v>14.5</v>
      </c>
      <c r="BT1388">
        <v>0</v>
      </c>
      <c r="BU1388">
        <v>2</v>
      </c>
      <c r="BV1388">
        <v>7</v>
      </c>
      <c r="BW1388">
        <v>42.5</v>
      </c>
      <c r="BX1388">
        <v>0</v>
      </c>
      <c r="BY1388">
        <v>13642</v>
      </c>
    </row>
    <row r="1389" spans="1:77" hidden="1" x14ac:dyDescent="0.25">
      <c r="A1389" t="str">
        <f t="shared" si="42"/>
        <v>201591 Takarítók és hasonló jellegű egyszerű foglalkozásokI3 Szakiskola</v>
      </c>
      <c r="B1389" t="str">
        <f t="shared" si="43"/>
        <v>201591 Takarítók és hasonló jellegű egyszerű foglalkozásokI3 Szakiskola</v>
      </c>
      <c r="C1389">
        <v>2007</v>
      </c>
      <c r="D1389" t="s">
        <v>168</v>
      </c>
      <c r="E1389" t="s">
        <v>169</v>
      </c>
      <c r="F1389" s="4" t="s">
        <v>173</v>
      </c>
      <c r="G1389">
        <v>0</v>
      </c>
      <c r="H1389" t="s">
        <v>159</v>
      </c>
      <c r="I1389">
        <v>651</v>
      </c>
      <c r="J1389">
        <v>40</v>
      </c>
      <c r="K1389" t="s">
        <v>108</v>
      </c>
      <c r="L1389" t="s">
        <v>146</v>
      </c>
      <c r="M1389">
        <v>70</v>
      </c>
      <c r="N1389">
        <v>0</v>
      </c>
      <c r="O1389">
        <v>7.5</v>
      </c>
      <c r="P1389">
        <v>19.5</v>
      </c>
      <c r="Q1389">
        <v>185.5</v>
      </c>
      <c r="R1389">
        <v>21.5</v>
      </c>
      <c r="S1389">
        <v>26.5</v>
      </c>
      <c r="T1389">
        <v>21</v>
      </c>
      <c r="U1389">
        <v>7.5</v>
      </c>
      <c r="V1389">
        <v>0</v>
      </c>
      <c r="W1389">
        <v>9.5</v>
      </c>
      <c r="X1389">
        <v>3.5</v>
      </c>
      <c r="Y1389">
        <v>64.5</v>
      </c>
      <c r="Z1389">
        <v>39.5</v>
      </c>
      <c r="AA1389">
        <v>1.5</v>
      </c>
      <c r="AB1389">
        <v>68</v>
      </c>
      <c r="AC1389">
        <v>0</v>
      </c>
      <c r="AD1389">
        <v>6</v>
      </c>
      <c r="AE1389">
        <v>9.5</v>
      </c>
      <c r="AF1389">
        <v>9.5</v>
      </c>
      <c r="AG1389">
        <v>11</v>
      </c>
      <c r="AH1389">
        <v>3.5</v>
      </c>
      <c r="AI1389">
        <v>19</v>
      </c>
      <c r="AJ1389">
        <v>48</v>
      </c>
      <c r="AK1389">
        <v>1</v>
      </c>
      <c r="AL1389">
        <v>39</v>
      </c>
      <c r="AM1389">
        <v>116.5</v>
      </c>
      <c r="AN1389">
        <v>170</v>
      </c>
      <c r="AO1389">
        <v>184</v>
      </c>
      <c r="AP1389">
        <v>251.5</v>
      </c>
      <c r="AQ1389">
        <v>33.5</v>
      </c>
      <c r="AR1389">
        <v>0</v>
      </c>
      <c r="AS1389">
        <v>0</v>
      </c>
      <c r="AT1389">
        <v>78</v>
      </c>
      <c r="AU1389">
        <v>0</v>
      </c>
      <c r="AV1389">
        <v>294</v>
      </c>
      <c r="AW1389">
        <v>0.5</v>
      </c>
      <c r="AX1389">
        <v>16</v>
      </c>
      <c r="AY1389">
        <v>1</v>
      </c>
      <c r="AZ1389">
        <v>9.5</v>
      </c>
      <c r="BA1389">
        <v>38</v>
      </c>
      <c r="BB1389">
        <v>0</v>
      </c>
      <c r="BC1389">
        <v>0</v>
      </c>
      <c r="BD1389">
        <v>387.5</v>
      </c>
      <c r="BE1389">
        <v>0</v>
      </c>
      <c r="BF1389">
        <v>283.5</v>
      </c>
      <c r="BG1389">
        <v>26.5</v>
      </c>
      <c r="BH1389">
        <v>4</v>
      </c>
      <c r="BI1389">
        <v>13</v>
      </c>
      <c r="BJ1389">
        <v>0</v>
      </c>
      <c r="BK1389">
        <v>7</v>
      </c>
      <c r="BL1389">
        <v>230</v>
      </c>
      <c r="BM1389">
        <v>0</v>
      </c>
      <c r="BN1389">
        <v>690.5</v>
      </c>
      <c r="BO1389">
        <v>996.5</v>
      </c>
      <c r="BP1389">
        <v>442.5</v>
      </c>
      <c r="BQ1389">
        <v>254</v>
      </c>
      <c r="BR1389">
        <v>606.5</v>
      </c>
      <c r="BS1389">
        <v>40</v>
      </c>
      <c r="BT1389">
        <v>332.5</v>
      </c>
      <c r="BU1389">
        <v>38.5</v>
      </c>
      <c r="BV1389">
        <v>3.5</v>
      </c>
      <c r="BW1389">
        <v>58.5</v>
      </c>
      <c r="BX1389">
        <v>0</v>
      </c>
      <c r="BY1389">
        <v>6299</v>
      </c>
    </row>
    <row r="1390" spans="1:77" hidden="1" x14ac:dyDescent="0.25">
      <c r="A1390" t="str">
        <f t="shared" si="42"/>
        <v>201592 Egyszerű szolgáltatási, szállítási és hasonló foglalkozásokI3 Szakiskola</v>
      </c>
      <c r="B1390" t="str">
        <f t="shared" si="43"/>
        <v>201592 Egyszerű szolgáltatási, szállítási és hasonló foglalkozásokI3 Szakiskola</v>
      </c>
      <c r="C1390">
        <v>2008</v>
      </c>
      <c r="D1390" t="s">
        <v>168</v>
      </c>
      <c r="E1390" t="s">
        <v>169</v>
      </c>
      <c r="F1390" s="4" t="s">
        <v>173</v>
      </c>
      <c r="G1390">
        <v>0</v>
      </c>
      <c r="H1390" t="s">
        <v>159</v>
      </c>
      <c r="I1390">
        <v>652</v>
      </c>
      <c r="J1390">
        <v>41</v>
      </c>
      <c r="K1390" t="s">
        <v>109</v>
      </c>
      <c r="L1390" t="s">
        <v>147</v>
      </c>
      <c r="M1390">
        <v>215.5</v>
      </c>
      <c r="N1390">
        <v>38.5</v>
      </c>
      <c r="O1390">
        <v>8</v>
      </c>
      <c r="P1390">
        <v>37</v>
      </c>
      <c r="Q1390">
        <v>736</v>
      </c>
      <c r="R1390">
        <v>76.5</v>
      </c>
      <c r="S1390">
        <v>68</v>
      </c>
      <c r="T1390">
        <v>59</v>
      </c>
      <c r="U1390">
        <v>25.5</v>
      </c>
      <c r="V1390">
        <v>1</v>
      </c>
      <c r="W1390">
        <v>146.5</v>
      </c>
      <c r="X1390">
        <v>12.5</v>
      </c>
      <c r="Y1390">
        <v>174.5</v>
      </c>
      <c r="Z1390">
        <v>202.5</v>
      </c>
      <c r="AA1390">
        <v>14.5</v>
      </c>
      <c r="AB1390">
        <v>170.5</v>
      </c>
      <c r="AC1390">
        <v>73.5</v>
      </c>
      <c r="AD1390">
        <v>75</v>
      </c>
      <c r="AE1390">
        <v>64</v>
      </c>
      <c r="AF1390">
        <v>64</v>
      </c>
      <c r="AG1390">
        <v>0</v>
      </c>
      <c r="AH1390">
        <v>215.5</v>
      </c>
      <c r="AI1390">
        <v>45.5</v>
      </c>
      <c r="AJ1390">
        <v>29.5</v>
      </c>
      <c r="AK1390">
        <v>92.5</v>
      </c>
      <c r="AL1390">
        <v>210</v>
      </c>
      <c r="AM1390">
        <v>854.5</v>
      </c>
      <c r="AN1390">
        <v>321.5</v>
      </c>
      <c r="AO1390">
        <v>1443.5</v>
      </c>
      <c r="AP1390">
        <v>1017</v>
      </c>
      <c r="AQ1390">
        <v>108.5</v>
      </c>
      <c r="AR1390">
        <v>4</v>
      </c>
      <c r="AS1390">
        <v>5</v>
      </c>
      <c r="AT1390">
        <v>414</v>
      </c>
      <c r="AU1390">
        <v>50.5</v>
      </c>
      <c r="AV1390">
        <v>1972</v>
      </c>
      <c r="AW1390">
        <v>37</v>
      </c>
      <c r="AX1390">
        <v>5.5</v>
      </c>
      <c r="AY1390">
        <v>0</v>
      </c>
      <c r="AZ1390">
        <v>16.5</v>
      </c>
      <c r="BA1390">
        <v>9.5</v>
      </c>
      <c r="BB1390">
        <v>0</v>
      </c>
      <c r="BC1390">
        <v>89</v>
      </c>
      <c r="BD1390">
        <v>387.5</v>
      </c>
      <c r="BE1390">
        <v>0</v>
      </c>
      <c r="BF1390">
        <v>129</v>
      </c>
      <c r="BG1390">
        <v>64.5</v>
      </c>
      <c r="BH1390">
        <v>4</v>
      </c>
      <c r="BI1390">
        <v>198</v>
      </c>
      <c r="BJ1390">
        <v>24</v>
      </c>
      <c r="BK1390">
        <v>55.5</v>
      </c>
      <c r="BL1390">
        <v>597</v>
      </c>
      <c r="BM1390">
        <v>27</v>
      </c>
      <c r="BN1390">
        <v>624</v>
      </c>
      <c r="BO1390">
        <v>3699</v>
      </c>
      <c r="BP1390">
        <v>329</v>
      </c>
      <c r="BQ1390">
        <v>122</v>
      </c>
      <c r="BR1390">
        <v>575</v>
      </c>
      <c r="BS1390">
        <v>86.5</v>
      </c>
      <c r="BT1390">
        <v>89</v>
      </c>
      <c r="BU1390">
        <v>23</v>
      </c>
      <c r="BV1390">
        <v>24</v>
      </c>
      <c r="BW1390">
        <v>38</v>
      </c>
      <c r="BX1390">
        <v>0</v>
      </c>
      <c r="BY1390">
        <v>16299.5</v>
      </c>
    </row>
    <row r="1391" spans="1:77" hidden="1" x14ac:dyDescent="0.25">
      <c r="A1391" t="str">
        <f t="shared" si="42"/>
        <v>201593 Egyszerű ipari, építőipari, mezőgazdasági foglalkozásokI3 Szakiskola</v>
      </c>
      <c r="B1391" t="str">
        <f t="shared" si="43"/>
        <v>201593 Egyszerű ipari, építőipari, mezőgazdasági foglalkozásokI3 Szakiskola</v>
      </c>
      <c r="C1391">
        <v>2009</v>
      </c>
      <c r="D1391" t="s">
        <v>168</v>
      </c>
      <c r="E1391" t="s">
        <v>169</v>
      </c>
      <c r="F1391" s="4" t="s">
        <v>173</v>
      </c>
      <c r="G1391">
        <v>0</v>
      </c>
      <c r="H1391" t="s">
        <v>159</v>
      </c>
      <c r="I1391">
        <v>653</v>
      </c>
      <c r="J1391">
        <v>42</v>
      </c>
      <c r="K1391" t="s">
        <v>148</v>
      </c>
      <c r="L1391" t="s">
        <v>149</v>
      </c>
      <c r="M1391">
        <v>518</v>
      </c>
      <c r="N1391">
        <v>408.5</v>
      </c>
      <c r="O1391">
        <v>55</v>
      </c>
      <c r="P1391">
        <v>24</v>
      </c>
      <c r="Q1391">
        <v>526.5</v>
      </c>
      <c r="R1391">
        <v>230.5</v>
      </c>
      <c r="S1391">
        <v>322</v>
      </c>
      <c r="T1391">
        <v>290</v>
      </c>
      <c r="U1391">
        <v>8.5</v>
      </c>
      <c r="V1391">
        <v>0.5</v>
      </c>
      <c r="W1391">
        <v>12</v>
      </c>
      <c r="X1391">
        <v>22</v>
      </c>
      <c r="Y1391">
        <v>221.5</v>
      </c>
      <c r="Z1391">
        <v>136</v>
      </c>
      <c r="AA1391">
        <v>17.5</v>
      </c>
      <c r="AB1391">
        <v>450</v>
      </c>
      <c r="AC1391">
        <v>103</v>
      </c>
      <c r="AD1391">
        <v>106</v>
      </c>
      <c r="AE1391">
        <v>211</v>
      </c>
      <c r="AF1391">
        <v>142.5</v>
      </c>
      <c r="AG1391">
        <v>39.5</v>
      </c>
      <c r="AH1391">
        <v>249.5</v>
      </c>
      <c r="AI1391">
        <v>63</v>
      </c>
      <c r="AJ1391">
        <v>0</v>
      </c>
      <c r="AK1391">
        <v>8</v>
      </c>
      <c r="AL1391">
        <v>33.5</v>
      </c>
      <c r="AM1391">
        <v>1967.5</v>
      </c>
      <c r="AN1391">
        <v>113.5</v>
      </c>
      <c r="AO1391">
        <v>339</v>
      </c>
      <c r="AP1391">
        <v>158.5</v>
      </c>
      <c r="AQ1391">
        <v>61.5</v>
      </c>
      <c r="AR1391">
        <v>0</v>
      </c>
      <c r="AS1391">
        <v>0</v>
      </c>
      <c r="AT1391">
        <v>37</v>
      </c>
      <c r="AU1391">
        <v>0</v>
      </c>
      <c r="AV1391">
        <v>70.5</v>
      </c>
      <c r="AW1391">
        <v>0</v>
      </c>
      <c r="AX1391">
        <v>0</v>
      </c>
      <c r="AY1391">
        <v>0</v>
      </c>
      <c r="AZ1391">
        <v>0</v>
      </c>
      <c r="BA1391">
        <v>36.5</v>
      </c>
      <c r="BB1391">
        <v>0</v>
      </c>
      <c r="BC1391">
        <v>0</v>
      </c>
      <c r="BD1391">
        <v>236</v>
      </c>
      <c r="BE1391">
        <v>0</v>
      </c>
      <c r="BF1391">
        <v>50.5</v>
      </c>
      <c r="BG1391">
        <v>150.5</v>
      </c>
      <c r="BH1391">
        <v>16.5</v>
      </c>
      <c r="BI1391">
        <v>0</v>
      </c>
      <c r="BJ1391">
        <v>0</v>
      </c>
      <c r="BK1391">
        <v>91.5</v>
      </c>
      <c r="BL1391">
        <v>637.5</v>
      </c>
      <c r="BM1391">
        <v>13</v>
      </c>
      <c r="BN1391">
        <v>108.5</v>
      </c>
      <c r="BO1391">
        <v>1142.5</v>
      </c>
      <c r="BP1391">
        <v>17</v>
      </c>
      <c r="BQ1391">
        <v>4</v>
      </c>
      <c r="BR1391">
        <v>325</v>
      </c>
      <c r="BS1391">
        <v>23.5</v>
      </c>
      <c r="BT1391">
        <v>0</v>
      </c>
      <c r="BU1391">
        <v>1</v>
      </c>
      <c r="BV1391">
        <v>0</v>
      </c>
      <c r="BW1391">
        <v>23.5</v>
      </c>
      <c r="BX1391">
        <v>0</v>
      </c>
      <c r="BY1391">
        <v>9823</v>
      </c>
    </row>
    <row r="1392" spans="1:77" hidden="1" x14ac:dyDescent="0.25">
      <c r="A1392" t="str">
        <f t="shared" si="42"/>
        <v>201501 Fegyveres szervek felsőfokú képesítést igénylő foglalkozásaiI4 Szakmunkásképző iskola</v>
      </c>
      <c r="B1392" t="str">
        <f t="shared" si="43"/>
        <v>201501 Fegyveres szervek felsőfokú képesítést igénylő foglalkozásaiI4 Szakmunkásképző iskola</v>
      </c>
      <c r="C1392">
        <v>2641</v>
      </c>
      <c r="D1392" t="s">
        <v>168</v>
      </c>
      <c r="E1392" t="s">
        <v>169</v>
      </c>
      <c r="F1392" s="4" t="s">
        <v>173</v>
      </c>
      <c r="G1392">
        <v>0</v>
      </c>
      <c r="H1392" t="s">
        <v>160</v>
      </c>
      <c r="I1392">
        <v>612</v>
      </c>
      <c r="J1392">
        <v>1</v>
      </c>
      <c r="K1392" t="s">
        <v>65</v>
      </c>
      <c r="L1392" t="s">
        <v>66</v>
      </c>
      <c r="M1392">
        <v>0</v>
      </c>
      <c r="N1392">
        <v>0</v>
      </c>
      <c r="O1392">
        <v>0</v>
      </c>
      <c r="P1392">
        <v>0</v>
      </c>
      <c r="Q1392">
        <v>0</v>
      </c>
      <c r="R1392">
        <v>0</v>
      </c>
      <c r="S1392">
        <v>0</v>
      </c>
      <c r="T1392">
        <v>0</v>
      </c>
      <c r="U1392">
        <v>0</v>
      </c>
      <c r="V1392">
        <v>0</v>
      </c>
      <c r="W1392">
        <v>0</v>
      </c>
      <c r="X1392">
        <v>0</v>
      </c>
      <c r="Y1392">
        <v>0</v>
      </c>
      <c r="Z1392">
        <v>0</v>
      </c>
      <c r="AA1392">
        <v>0</v>
      </c>
      <c r="AB1392">
        <v>0</v>
      </c>
      <c r="AC1392">
        <v>0</v>
      </c>
      <c r="AD1392">
        <v>0</v>
      </c>
      <c r="AE1392">
        <v>0</v>
      </c>
      <c r="AF1392">
        <v>0</v>
      </c>
      <c r="AG1392">
        <v>0</v>
      </c>
      <c r="AH1392">
        <v>0</v>
      </c>
      <c r="AI1392">
        <v>0</v>
      </c>
      <c r="AJ1392">
        <v>0</v>
      </c>
      <c r="AK1392">
        <v>0</v>
      </c>
      <c r="AL1392">
        <v>0</v>
      </c>
      <c r="AM1392">
        <v>0</v>
      </c>
      <c r="AN1392">
        <v>0</v>
      </c>
      <c r="AO1392">
        <v>0</v>
      </c>
      <c r="AP1392">
        <v>0</v>
      </c>
      <c r="AQ1392">
        <v>0</v>
      </c>
      <c r="AR1392">
        <v>0</v>
      </c>
      <c r="AS1392">
        <v>0</v>
      </c>
      <c r="AT1392">
        <v>0</v>
      </c>
      <c r="AU1392">
        <v>0</v>
      </c>
      <c r="AV1392">
        <v>0</v>
      </c>
      <c r="AW1392">
        <v>0</v>
      </c>
      <c r="AX1392">
        <v>0</v>
      </c>
      <c r="AY1392">
        <v>0</v>
      </c>
      <c r="AZ1392">
        <v>0</v>
      </c>
      <c r="BA1392">
        <v>0</v>
      </c>
      <c r="BB1392">
        <v>0</v>
      </c>
      <c r="BC1392">
        <v>0</v>
      </c>
      <c r="BD1392">
        <v>0</v>
      </c>
      <c r="BE1392">
        <v>0</v>
      </c>
      <c r="BF1392">
        <v>0</v>
      </c>
      <c r="BG1392">
        <v>0</v>
      </c>
      <c r="BH1392">
        <v>0</v>
      </c>
      <c r="BI1392">
        <v>0</v>
      </c>
      <c r="BJ1392">
        <v>0</v>
      </c>
      <c r="BK1392">
        <v>0</v>
      </c>
      <c r="BL1392">
        <v>0</v>
      </c>
      <c r="BM1392">
        <v>0</v>
      </c>
      <c r="BN1392">
        <v>0</v>
      </c>
      <c r="BO1392">
        <v>1970.5</v>
      </c>
      <c r="BP1392">
        <v>0</v>
      </c>
      <c r="BQ1392">
        <v>0</v>
      </c>
      <c r="BR1392">
        <v>0</v>
      </c>
      <c r="BS1392">
        <v>0</v>
      </c>
      <c r="BT1392">
        <v>0</v>
      </c>
      <c r="BU1392">
        <v>0</v>
      </c>
      <c r="BV1392">
        <v>0</v>
      </c>
      <c r="BW1392">
        <v>0</v>
      </c>
      <c r="BX1392">
        <v>0</v>
      </c>
      <c r="BY1392">
        <v>1970.5</v>
      </c>
    </row>
    <row r="1393" spans="1:77" hidden="1" x14ac:dyDescent="0.25">
      <c r="A1393" t="str">
        <f t="shared" si="42"/>
        <v>201502 Fegyveres szervek középfokú képesítést igénylő foglalkozásaiI4 Szakmunkásképző iskola</v>
      </c>
      <c r="B1393" t="str">
        <f t="shared" si="43"/>
        <v>201502 Fegyveres szervek középfokú képesítést igénylő foglalkozásaiI4 Szakmunkásképző iskola</v>
      </c>
      <c r="C1393">
        <v>2642</v>
      </c>
      <c r="D1393" t="s">
        <v>168</v>
      </c>
      <c r="E1393" t="s">
        <v>169</v>
      </c>
      <c r="F1393" s="4" t="s">
        <v>173</v>
      </c>
      <c r="G1393">
        <v>0</v>
      </c>
      <c r="H1393" t="s">
        <v>160</v>
      </c>
      <c r="I1393">
        <v>613</v>
      </c>
      <c r="J1393">
        <v>2</v>
      </c>
      <c r="K1393" t="s">
        <v>67</v>
      </c>
      <c r="L1393" t="s">
        <v>68</v>
      </c>
      <c r="M1393">
        <v>0</v>
      </c>
      <c r="N1393">
        <v>0</v>
      </c>
      <c r="O1393">
        <v>0</v>
      </c>
      <c r="P1393">
        <v>0</v>
      </c>
      <c r="Q1393">
        <v>0</v>
      </c>
      <c r="R1393">
        <v>0</v>
      </c>
      <c r="S1393">
        <v>0</v>
      </c>
      <c r="T1393">
        <v>0</v>
      </c>
      <c r="U1393">
        <v>0</v>
      </c>
      <c r="V1393">
        <v>0</v>
      </c>
      <c r="W1393">
        <v>0</v>
      </c>
      <c r="X1393">
        <v>0</v>
      </c>
      <c r="Y1393">
        <v>0</v>
      </c>
      <c r="Z1393">
        <v>0</v>
      </c>
      <c r="AA1393">
        <v>0</v>
      </c>
      <c r="AB1393">
        <v>0</v>
      </c>
      <c r="AC1393">
        <v>0</v>
      </c>
      <c r="AD1393">
        <v>0</v>
      </c>
      <c r="AE1393">
        <v>0</v>
      </c>
      <c r="AF1393">
        <v>0</v>
      </c>
      <c r="AG1393">
        <v>0</v>
      </c>
      <c r="AH1393">
        <v>0</v>
      </c>
      <c r="AI1393">
        <v>0</v>
      </c>
      <c r="AJ1393">
        <v>0</v>
      </c>
      <c r="AK1393">
        <v>0</v>
      </c>
      <c r="AL1393">
        <v>0</v>
      </c>
      <c r="AM1393">
        <v>0</v>
      </c>
      <c r="AN1393">
        <v>0</v>
      </c>
      <c r="AO1393">
        <v>0</v>
      </c>
      <c r="AP1393">
        <v>0</v>
      </c>
      <c r="AQ1393">
        <v>0</v>
      </c>
      <c r="AR1393">
        <v>0</v>
      </c>
      <c r="AS1393">
        <v>0</v>
      </c>
      <c r="AT1393">
        <v>0</v>
      </c>
      <c r="AU1393">
        <v>0</v>
      </c>
      <c r="AV1393">
        <v>0</v>
      </c>
      <c r="AW1393">
        <v>0</v>
      </c>
      <c r="AX1393">
        <v>0</v>
      </c>
      <c r="AY1393">
        <v>0</v>
      </c>
      <c r="AZ1393">
        <v>0</v>
      </c>
      <c r="BA1393">
        <v>0</v>
      </c>
      <c r="BB1393">
        <v>0</v>
      </c>
      <c r="BC1393">
        <v>0</v>
      </c>
      <c r="BD1393">
        <v>0</v>
      </c>
      <c r="BE1393">
        <v>0</v>
      </c>
      <c r="BF1393">
        <v>0</v>
      </c>
      <c r="BG1393">
        <v>0</v>
      </c>
      <c r="BH1393">
        <v>0</v>
      </c>
      <c r="BI1393">
        <v>0</v>
      </c>
      <c r="BJ1393">
        <v>0</v>
      </c>
      <c r="BK1393">
        <v>0</v>
      </c>
      <c r="BL1393">
        <v>0</v>
      </c>
      <c r="BM1393">
        <v>0</v>
      </c>
      <c r="BN1393">
        <v>0</v>
      </c>
      <c r="BO1393">
        <v>7817</v>
      </c>
      <c r="BP1393">
        <v>0.5</v>
      </c>
      <c r="BQ1393">
        <v>0</v>
      </c>
      <c r="BR1393">
        <v>0</v>
      </c>
      <c r="BS1393">
        <v>0</v>
      </c>
      <c r="BT1393">
        <v>0</v>
      </c>
      <c r="BU1393">
        <v>0</v>
      </c>
      <c r="BV1393">
        <v>0</v>
      </c>
      <c r="BW1393">
        <v>0</v>
      </c>
      <c r="BX1393">
        <v>0</v>
      </c>
      <c r="BY1393">
        <v>7817.5</v>
      </c>
    </row>
    <row r="1394" spans="1:77" hidden="1" x14ac:dyDescent="0.25">
      <c r="A1394" t="str">
        <f t="shared" si="42"/>
        <v>201503 Fegyveres szervek középfokú képesítést nem igénylő foglalkozásaiI4 Szakmunkásképző iskola</v>
      </c>
      <c r="B1394" t="str">
        <f t="shared" si="43"/>
        <v>201503 Fegyveres szervek középfokú képesítést nem igénylő foglalkozásaiI4 Szakmunkásképző iskola</v>
      </c>
      <c r="C1394">
        <v>2643</v>
      </c>
      <c r="D1394" t="s">
        <v>168</v>
      </c>
      <c r="E1394" t="s">
        <v>169</v>
      </c>
      <c r="F1394" s="4" t="s">
        <v>173</v>
      </c>
      <c r="G1394">
        <v>0</v>
      </c>
      <c r="H1394" t="s">
        <v>160</v>
      </c>
      <c r="I1394">
        <v>614</v>
      </c>
      <c r="J1394">
        <v>3</v>
      </c>
      <c r="K1394" t="s">
        <v>69</v>
      </c>
      <c r="L1394" t="s">
        <v>70</v>
      </c>
      <c r="M1394">
        <v>0</v>
      </c>
      <c r="N1394">
        <v>0</v>
      </c>
      <c r="O1394">
        <v>0</v>
      </c>
      <c r="P1394">
        <v>0</v>
      </c>
      <c r="Q1394">
        <v>0</v>
      </c>
      <c r="R1394">
        <v>0</v>
      </c>
      <c r="S1394">
        <v>0</v>
      </c>
      <c r="T1394">
        <v>0</v>
      </c>
      <c r="U1394">
        <v>0</v>
      </c>
      <c r="V1394">
        <v>0</v>
      </c>
      <c r="W1394">
        <v>0</v>
      </c>
      <c r="X1394">
        <v>0</v>
      </c>
      <c r="Y1394">
        <v>0</v>
      </c>
      <c r="Z1394">
        <v>0</v>
      </c>
      <c r="AA1394">
        <v>0</v>
      </c>
      <c r="AB1394">
        <v>0</v>
      </c>
      <c r="AC1394">
        <v>0</v>
      </c>
      <c r="AD1394">
        <v>0</v>
      </c>
      <c r="AE1394">
        <v>0</v>
      </c>
      <c r="AF1394">
        <v>0</v>
      </c>
      <c r="AG1394">
        <v>0</v>
      </c>
      <c r="AH1394">
        <v>0</v>
      </c>
      <c r="AI1394">
        <v>0</v>
      </c>
      <c r="AJ1394">
        <v>0</v>
      </c>
      <c r="AK1394">
        <v>0</v>
      </c>
      <c r="AL1394">
        <v>0</v>
      </c>
      <c r="AM1394">
        <v>0</v>
      </c>
      <c r="AN1394">
        <v>0</v>
      </c>
      <c r="AO1394">
        <v>0</v>
      </c>
      <c r="AP1394">
        <v>0</v>
      </c>
      <c r="AQ1394">
        <v>0</v>
      </c>
      <c r="AR1394">
        <v>0</v>
      </c>
      <c r="AS1394">
        <v>0</v>
      </c>
      <c r="AT1394">
        <v>0</v>
      </c>
      <c r="AU1394">
        <v>0</v>
      </c>
      <c r="AV1394">
        <v>0</v>
      </c>
      <c r="AW1394">
        <v>0</v>
      </c>
      <c r="AX1394">
        <v>0</v>
      </c>
      <c r="AY1394">
        <v>0</v>
      </c>
      <c r="AZ1394">
        <v>0</v>
      </c>
      <c r="BA1394">
        <v>0</v>
      </c>
      <c r="BB1394">
        <v>0</v>
      </c>
      <c r="BC1394">
        <v>0</v>
      </c>
      <c r="BD1394">
        <v>0</v>
      </c>
      <c r="BE1394">
        <v>0</v>
      </c>
      <c r="BF1394">
        <v>0</v>
      </c>
      <c r="BG1394">
        <v>0</v>
      </c>
      <c r="BH1394">
        <v>0</v>
      </c>
      <c r="BI1394">
        <v>0</v>
      </c>
      <c r="BJ1394">
        <v>0</v>
      </c>
      <c r="BK1394">
        <v>0</v>
      </c>
      <c r="BL1394">
        <v>0</v>
      </c>
      <c r="BM1394">
        <v>0</v>
      </c>
      <c r="BN1394">
        <v>0</v>
      </c>
      <c r="BO1394">
        <v>6934</v>
      </c>
      <c r="BP1394">
        <v>2</v>
      </c>
      <c r="BQ1394">
        <v>0</v>
      </c>
      <c r="BR1394">
        <v>0</v>
      </c>
      <c r="BS1394">
        <v>0</v>
      </c>
      <c r="BT1394">
        <v>0</v>
      </c>
      <c r="BU1394">
        <v>0</v>
      </c>
      <c r="BV1394">
        <v>0</v>
      </c>
      <c r="BW1394">
        <v>0</v>
      </c>
      <c r="BX1394">
        <v>0</v>
      </c>
      <c r="BY1394">
        <v>6936</v>
      </c>
    </row>
    <row r="1395" spans="1:77" hidden="1" x14ac:dyDescent="0.25">
      <c r="A1395" t="str">
        <f t="shared" si="42"/>
        <v>201511 Törvényhozók, igazgatási és érdek-képviseleti vezetőkI4 Szakmunkásképző iskola</v>
      </c>
      <c r="B1395" t="str">
        <f t="shared" si="43"/>
        <v>201511 Törvényhozók, igazgatási és érdek-képviseleti vezetőkI4 Szakmunkásképző iskola</v>
      </c>
      <c r="C1395">
        <v>2644</v>
      </c>
      <c r="D1395" t="s">
        <v>168</v>
      </c>
      <c r="E1395" t="s">
        <v>169</v>
      </c>
      <c r="F1395" s="4" t="s">
        <v>173</v>
      </c>
      <c r="G1395">
        <v>0</v>
      </c>
      <c r="H1395" t="s">
        <v>160</v>
      </c>
      <c r="I1395">
        <v>615</v>
      </c>
      <c r="J1395">
        <v>4</v>
      </c>
      <c r="K1395" t="s">
        <v>71</v>
      </c>
      <c r="L1395" t="s">
        <v>111</v>
      </c>
      <c r="M1395">
        <v>0</v>
      </c>
      <c r="N1395">
        <v>0</v>
      </c>
      <c r="O1395">
        <v>0</v>
      </c>
      <c r="P1395">
        <v>0</v>
      </c>
      <c r="Q1395">
        <v>0</v>
      </c>
      <c r="R1395">
        <v>0</v>
      </c>
      <c r="S1395">
        <v>0</v>
      </c>
      <c r="T1395">
        <v>0</v>
      </c>
      <c r="U1395">
        <v>0</v>
      </c>
      <c r="V1395">
        <v>0</v>
      </c>
      <c r="W1395">
        <v>1</v>
      </c>
      <c r="X1395">
        <v>0</v>
      </c>
      <c r="Y1395">
        <v>0</v>
      </c>
      <c r="Z1395">
        <v>0</v>
      </c>
      <c r="AA1395">
        <v>0.5</v>
      </c>
      <c r="AB1395">
        <v>0</v>
      </c>
      <c r="AC1395">
        <v>0</v>
      </c>
      <c r="AD1395">
        <v>0</v>
      </c>
      <c r="AE1395">
        <v>0</v>
      </c>
      <c r="AF1395">
        <v>0</v>
      </c>
      <c r="AG1395">
        <v>0</v>
      </c>
      <c r="AH1395">
        <v>0</v>
      </c>
      <c r="AI1395">
        <v>0</v>
      </c>
      <c r="AJ1395">
        <v>0</v>
      </c>
      <c r="AK1395">
        <v>0</v>
      </c>
      <c r="AL1395">
        <v>0</v>
      </c>
      <c r="AM1395">
        <v>0</v>
      </c>
      <c r="AN1395">
        <v>0</v>
      </c>
      <c r="AO1395">
        <v>0</v>
      </c>
      <c r="AP1395">
        <v>0</v>
      </c>
      <c r="AQ1395">
        <v>8.5</v>
      </c>
      <c r="AR1395">
        <v>0</v>
      </c>
      <c r="AS1395">
        <v>0</v>
      </c>
      <c r="AT1395">
        <v>0</v>
      </c>
      <c r="AU1395">
        <v>0</v>
      </c>
      <c r="AV1395">
        <v>0.5</v>
      </c>
      <c r="AW1395">
        <v>0</v>
      </c>
      <c r="AX1395">
        <v>0</v>
      </c>
      <c r="AY1395">
        <v>0</v>
      </c>
      <c r="AZ1395">
        <v>0</v>
      </c>
      <c r="BA1395">
        <v>0</v>
      </c>
      <c r="BB1395">
        <v>0</v>
      </c>
      <c r="BC1395">
        <v>0</v>
      </c>
      <c r="BD1395">
        <v>0</v>
      </c>
      <c r="BE1395">
        <v>0</v>
      </c>
      <c r="BF1395">
        <v>0</v>
      </c>
      <c r="BG1395">
        <v>0</v>
      </c>
      <c r="BH1395">
        <v>0</v>
      </c>
      <c r="BI1395">
        <v>0</v>
      </c>
      <c r="BJ1395">
        <v>0</v>
      </c>
      <c r="BK1395">
        <v>0</v>
      </c>
      <c r="BL1395">
        <v>0</v>
      </c>
      <c r="BM1395">
        <v>0</v>
      </c>
      <c r="BN1395">
        <v>0</v>
      </c>
      <c r="BO1395">
        <v>64</v>
      </c>
      <c r="BP1395">
        <v>1</v>
      </c>
      <c r="BQ1395">
        <v>0.5</v>
      </c>
      <c r="BR1395">
        <v>1</v>
      </c>
      <c r="BS1395">
        <v>0</v>
      </c>
      <c r="BT1395">
        <v>0</v>
      </c>
      <c r="BU1395">
        <v>0</v>
      </c>
      <c r="BV1395">
        <v>0</v>
      </c>
      <c r="BW1395">
        <v>0</v>
      </c>
      <c r="BX1395">
        <v>0</v>
      </c>
      <c r="BY1395">
        <v>77</v>
      </c>
    </row>
    <row r="1396" spans="1:77" hidden="1" x14ac:dyDescent="0.25">
      <c r="A1396" t="str">
        <f t="shared" si="42"/>
        <v>201512 Gazdasági, költségvetési szervezetek vezetőiI4 Szakmunkásképző iskola</v>
      </c>
      <c r="B1396" t="str">
        <f t="shared" si="43"/>
        <v>201512 Gazdasági, költségvetési szervezetek vezetőiI4 Szakmunkásképző iskola</v>
      </c>
      <c r="C1396">
        <v>2645</v>
      </c>
      <c r="D1396" t="s">
        <v>168</v>
      </c>
      <c r="E1396" t="s">
        <v>169</v>
      </c>
      <c r="F1396" s="4" t="s">
        <v>173</v>
      </c>
      <c r="G1396">
        <v>0</v>
      </c>
      <c r="H1396" t="s">
        <v>160</v>
      </c>
      <c r="I1396">
        <v>616</v>
      </c>
      <c r="J1396">
        <v>5</v>
      </c>
      <c r="K1396" t="s">
        <v>72</v>
      </c>
      <c r="L1396" t="s">
        <v>112</v>
      </c>
      <c r="M1396">
        <v>161.5</v>
      </c>
      <c r="N1396">
        <v>0</v>
      </c>
      <c r="O1396">
        <v>21.5</v>
      </c>
      <c r="P1396">
        <v>0</v>
      </c>
      <c r="Q1396">
        <v>32.5</v>
      </c>
      <c r="R1396">
        <v>98</v>
      </c>
      <c r="S1396">
        <v>49.5</v>
      </c>
      <c r="T1396">
        <v>3</v>
      </c>
      <c r="U1396">
        <v>0</v>
      </c>
      <c r="V1396">
        <v>0</v>
      </c>
      <c r="W1396">
        <v>5.5</v>
      </c>
      <c r="X1396">
        <v>0</v>
      </c>
      <c r="Y1396">
        <v>8.5</v>
      </c>
      <c r="Z1396">
        <v>29.5</v>
      </c>
      <c r="AA1396">
        <v>0</v>
      </c>
      <c r="AB1396">
        <v>43</v>
      </c>
      <c r="AC1396">
        <v>0</v>
      </c>
      <c r="AD1396">
        <v>23</v>
      </c>
      <c r="AE1396">
        <v>22</v>
      </c>
      <c r="AF1396">
        <v>0.5</v>
      </c>
      <c r="AG1396">
        <v>3</v>
      </c>
      <c r="AH1396">
        <v>88</v>
      </c>
      <c r="AI1396">
        <v>3</v>
      </c>
      <c r="AJ1396">
        <v>0</v>
      </c>
      <c r="AK1396">
        <v>3</v>
      </c>
      <c r="AL1396">
        <v>61.5</v>
      </c>
      <c r="AM1396">
        <v>524.5</v>
      </c>
      <c r="AN1396">
        <v>307</v>
      </c>
      <c r="AO1396">
        <v>239.5</v>
      </c>
      <c r="AP1396">
        <v>406.5</v>
      </c>
      <c r="AQ1396">
        <v>176.5</v>
      </c>
      <c r="AR1396">
        <v>3</v>
      </c>
      <c r="AS1396">
        <v>4</v>
      </c>
      <c r="AT1396">
        <v>10.5</v>
      </c>
      <c r="AU1396">
        <v>7.5</v>
      </c>
      <c r="AV1396">
        <v>27</v>
      </c>
      <c r="AW1396">
        <v>0</v>
      </c>
      <c r="AX1396">
        <v>0</v>
      </c>
      <c r="AY1396">
        <v>0</v>
      </c>
      <c r="AZ1396">
        <v>0</v>
      </c>
      <c r="BA1396">
        <v>11.5</v>
      </c>
      <c r="BB1396">
        <v>0</v>
      </c>
      <c r="BC1396">
        <v>0</v>
      </c>
      <c r="BD1396">
        <v>5.5</v>
      </c>
      <c r="BE1396">
        <v>0</v>
      </c>
      <c r="BF1396">
        <v>109.5</v>
      </c>
      <c r="BG1396">
        <v>0</v>
      </c>
      <c r="BH1396">
        <v>0</v>
      </c>
      <c r="BI1396">
        <v>0</v>
      </c>
      <c r="BJ1396">
        <v>7.5</v>
      </c>
      <c r="BK1396">
        <v>10.5</v>
      </c>
      <c r="BL1396">
        <v>5</v>
      </c>
      <c r="BM1396">
        <v>35</v>
      </c>
      <c r="BN1396">
        <v>50</v>
      </c>
      <c r="BO1396">
        <v>6.5</v>
      </c>
      <c r="BP1396">
        <v>0.5</v>
      </c>
      <c r="BQ1396">
        <v>0</v>
      </c>
      <c r="BR1396">
        <v>2.5</v>
      </c>
      <c r="BS1396">
        <v>0</v>
      </c>
      <c r="BT1396">
        <v>1</v>
      </c>
      <c r="BU1396">
        <v>0.5</v>
      </c>
      <c r="BV1396">
        <v>54</v>
      </c>
      <c r="BW1396">
        <v>200</v>
      </c>
      <c r="BX1396">
        <v>0</v>
      </c>
      <c r="BY1396">
        <v>2862</v>
      </c>
    </row>
    <row r="1397" spans="1:77" hidden="1" x14ac:dyDescent="0.25">
      <c r="A1397" t="str">
        <f t="shared" si="42"/>
        <v>201513 Termelési és szolgáltatást nyújtó egységek vezetőiI4 Szakmunkásképző iskola</v>
      </c>
      <c r="B1397" t="str">
        <f t="shared" si="43"/>
        <v>201513 Termelési és szolgáltatást nyújtó egységek vezetőiI4 Szakmunkásképző iskola</v>
      </c>
      <c r="C1397">
        <v>2646</v>
      </c>
      <c r="D1397" t="s">
        <v>168</v>
      </c>
      <c r="E1397" t="s">
        <v>169</v>
      </c>
      <c r="F1397" s="4" t="s">
        <v>173</v>
      </c>
      <c r="G1397">
        <v>0</v>
      </c>
      <c r="H1397" t="s">
        <v>160</v>
      </c>
      <c r="I1397">
        <v>617</v>
      </c>
      <c r="J1397">
        <v>6</v>
      </c>
      <c r="K1397" t="s">
        <v>73</v>
      </c>
      <c r="L1397" t="s">
        <v>113</v>
      </c>
      <c r="M1397">
        <v>427.5</v>
      </c>
      <c r="N1397">
        <v>20.5</v>
      </c>
      <c r="O1397">
        <v>18</v>
      </c>
      <c r="P1397">
        <v>57.5</v>
      </c>
      <c r="Q1397">
        <v>306.5</v>
      </c>
      <c r="R1397">
        <v>177</v>
      </c>
      <c r="S1397">
        <v>59</v>
      </c>
      <c r="T1397">
        <v>55.5</v>
      </c>
      <c r="U1397">
        <v>18.5</v>
      </c>
      <c r="V1397">
        <v>0</v>
      </c>
      <c r="W1397">
        <v>44</v>
      </c>
      <c r="X1397">
        <v>0</v>
      </c>
      <c r="Y1397">
        <v>95.5</v>
      </c>
      <c r="Z1397">
        <v>61.5</v>
      </c>
      <c r="AA1397">
        <v>23</v>
      </c>
      <c r="AB1397">
        <v>216.5</v>
      </c>
      <c r="AC1397">
        <v>61</v>
      </c>
      <c r="AD1397">
        <v>106</v>
      </c>
      <c r="AE1397">
        <v>210.5</v>
      </c>
      <c r="AF1397">
        <v>65</v>
      </c>
      <c r="AG1397">
        <v>32.5</v>
      </c>
      <c r="AH1397">
        <v>120</v>
      </c>
      <c r="AI1397">
        <v>36.5</v>
      </c>
      <c r="AJ1397">
        <v>70.5</v>
      </c>
      <c r="AK1397">
        <v>18</v>
      </c>
      <c r="AL1397">
        <v>112.5</v>
      </c>
      <c r="AM1397">
        <v>774</v>
      </c>
      <c r="AN1397">
        <v>426</v>
      </c>
      <c r="AO1397">
        <v>936.5</v>
      </c>
      <c r="AP1397">
        <v>3686.5</v>
      </c>
      <c r="AQ1397">
        <v>346</v>
      </c>
      <c r="AR1397">
        <v>0</v>
      </c>
      <c r="AS1397">
        <v>0</v>
      </c>
      <c r="AT1397">
        <v>57</v>
      </c>
      <c r="AU1397">
        <v>33</v>
      </c>
      <c r="AV1397">
        <v>605.5</v>
      </c>
      <c r="AW1397">
        <v>0</v>
      </c>
      <c r="AX1397">
        <v>5</v>
      </c>
      <c r="AY1397">
        <v>0</v>
      </c>
      <c r="AZ1397">
        <v>15</v>
      </c>
      <c r="BA1397">
        <v>21.5</v>
      </c>
      <c r="BB1397">
        <v>7.5</v>
      </c>
      <c r="BC1397">
        <v>0</v>
      </c>
      <c r="BD1397">
        <v>147</v>
      </c>
      <c r="BE1397">
        <v>0</v>
      </c>
      <c r="BF1397">
        <v>7.5</v>
      </c>
      <c r="BG1397">
        <v>29</v>
      </c>
      <c r="BH1397">
        <v>2</v>
      </c>
      <c r="BI1397">
        <v>0</v>
      </c>
      <c r="BJ1397">
        <v>0</v>
      </c>
      <c r="BK1397">
        <v>13.5</v>
      </c>
      <c r="BL1397">
        <v>6.5</v>
      </c>
      <c r="BM1397">
        <v>5.5</v>
      </c>
      <c r="BN1397">
        <v>165.5</v>
      </c>
      <c r="BO1397">
        <v>209</v>
      </c>
      <c r="BP1397">
        <v>15.5</v>
      </c>
      <c r="BQ1397">
        <v>6</v>
      </c>
      <c r="BR1397">
        <v>56</v>
      </c>
      <c r="BS1397">
        <v>12.5</v>
      </c>
      <c r="BT1397">
        <v>27</v>
      </c>
      <c r="BU1397">
        <v>10.5</v>
      </c>
      <c r="BV1397">
        <v>8</v>
      </c>
      <c r="BW1397">
        <v>74</v>
      </c>
      <c r="BX1397">
        <v>0</v>
      </c>
      <c r="BY1397">
        <v>10121.5</v>
      </c>
    </row>
    <row r="1398" spans="1:77" hidden="1" x14ac:dyDescent="0.25">
      <c r="A1398" t="str">
        <f t="shared" si="42"/>
        <v>201514 Gazdasági tevékenységet segítő egységek vezetőiI4 Szakmunkásképző iskola</v>
      </c>
      <c r="B1398" t="str">
        <f t="shared" si="43"/>
        <v>201514 Gazdasági tevékenységet segítő egységek vezetőiI4 Szakmunkásképző iskola</v>
      </c>
      <c r="C1398">
        <v>2647</v>
      </c>
      <c r="D1398" t="s">
        <v>168</v>
      </c>
      <c r="E1398" t="s">
        <v>169</v>
      </c>
      <c r="F1398" s="4" t="s">
        <v>173</v>
      </c>
      <c r="G1398">
        <v>0</v>
      </c>
      <c r="H1398" t="s">
        <v>160</v>
      </c>
      <c r="I1398">
        <v>618</v>
      </c>
      <c r="J1398">
        <v>7</v>
      </c>
      <c r="K1398" t="s">
        <v>74</v>
      </c>
      <c r="L1398" t="s">
        <v>114</v>
      </c>
      <c r="M1398">
        <v>13</v>
      </c>
      <c r="N1398">
        <v>0</v>
      </c>
      <c r="O1398">
        <v>0</v>
      </c>
      <c r="P1398">
        <v>11.5</v>
      </c>
      <c r="Q1398">
        <v>39.5</v>
      </c>
      <c r="R1398">
        <v>3.5</v>
      </c>
      <c r="S1398">
        <v>19</v>
      </c>
      <c r="T1398">
        <v>0</v>
      </c>
      <c r="U1398">
        <v>3</v>
      </c>
      <c r="V1398">
        <v>0</v>
      </c>
      <c r="W1398">
        <v>3.5</v>
      </c>
      <c r="X1398">
        <v>0</v>
      </c>
      <c r="Y1398">
        <v>0</v>
      </c>
      <c r="Z1398">
        <v>12.5</v>
      </c>
      <c r="AA1398">
        <v>0</v>
      </c>
      <c r="AB1398">
        <v>30.5</v>
      </c>
      <c r="AC1398">
        <v>12.5</v>
      </c>
      <c r="AD1398">
        <v>49.5</v>
      </c>
      <c r="AE1398">
        <v>21.5</v>
      </c>
      <c r="AF1398">
        <v>29.5</v>
      </c>
      <c r="AG1398">
        <v>0</v>
      </c>
      <c r="AH1398">
        <v>7.5</v>
      </c>
      <c r="AI1398">
        <v>26</v>
      </c>
      <c r="AJ1398">
        <v>5.5</v>
      </c>
      <c r="AK1398">
        <v>0.5</v>
      </c>
      <c r="AL1398">
        <v>7.5</v>
      </c>
      <c r="AM1398">
        <v>123.5</v>
      </c>
      <c r="AN1398">
        <v>35</v>
      </c>
      <c r="AO1398">
        <v>57.5</v>
      </c>
      <c r="AP1398">
        <v>105.5</v>
      </c>
      <c r="AQ1398">
        <v>8</v>
      </c>
      <c r="AR1398">
        <v>3</v>
      </c>
      <c r="AS1398">
        <v>0</v>
      </c>
      <c r="AT1398">
        <v>15.5</v>
      </c>
      <c r="AU1398">
        <v>0</v>
      </c>
      <c r="AV1398">
        <v>0</v>
      </c>
      <c r="AW1398">
        <v>0</v>
      </c>
      <c r="AX1398">
        <v>0</v>
      </c>
      <c r="AY1398">
        <v>0</v>
      </c>
      <c r="AZ1398">
        <v>0</v>
      </c>
      <c r="BA1398">
        <v>9.5</v>
      </c>
      <c r="BB1398">
        <v>0</v>
      </c>
      <c r="BC1398">
        <v>3.5</v>
      </c>
      <c r="BD1398">
        <v>8.5</v>
      </c>
      <c r="BE1398">
        <v>0</v>
      </c>
      <c r="BF1398">
        <v>0</v>
      </c>
      <c r="BG1398">
        <v>0</v>
      </c>
      <c r="BH1398">
        <v>3.5</v>
      </c>
      <c r="BI1398">
        <v>0</v>
      </c>
      <c r="BJ1398">
        <v>0</v>
      </c>
      <c r="BK1398">
        <v>0</v>
      </c>
      <c r="BL1398">
        <v>0</v>
      </c>
      <c r="BM1398">
        <v>0</v>
      </c>
      <c r="BN1398">
        <v>58.5</v>
      </c>
      <c r="BO1398">
        <v>21.5</v>
      </c>
      <c r="BP1398">
        <v>1</v>
      </c>
      <c r="BQ1398">
        <v>0</v>
      </c>
      <c r="BR1398">
        <v>6</v>
      </c>
      <c r="BS1398">
        <v>6</v>
      </c>
      <c r="BT1398">
        <v>0</v>
      </c>
      <c r="BU1398">
        <v>0.5</v>
      </c>
      <c r="BV1398">
        <v>0</v>
      </c>
      <c r="BW1398">
        <v>0</v>
      </c>
      <c r="BX1398">
        <v>0</v>
      </c>
      <c r="BY1398">
        <v>762.5</v>
      </c>
    </row>
    <row r="1399" spans="1:77" hidden="1" x14ac:dyDescent="0.25">
      <c r="A1399" t="str">
        <f t="shared" si="42"/>
        <v>201521 Műszaki, informatikai és természettudományi foglalkozásokI4 Szakmunkásképző iskola</v>
      </c>
      <c r="B1399" t="str">
        <f t="shared" si="43"/>
        <v>201521 Műszaki, informatikai és természettudományi foglalkozásokI4 Szakmunkásképző iskola</v>
      </c>
      <c r="C1399">
        <v>2648</v>
      </c>
      <c r="D1399" t="s">
        <v>168</v>
      </c>
      <c r="E1399" t="s">
        <v>169</v>
      </c>
      <c r="F1399" s="4" t="s">
        <v>173</v>
      </c>
      <c r="G1399">
        <v>0</v>
      </c>
      <c r="H1399" t="s">
        <v>160</v>
      </c>
      <c r="I1399">
        <v>619</v>
      </c>
      <c r="J1399">
        <v>8</v>
      </c>
      <c r="K1399" t="s">
        <v>75</v>
      </c>
      <c r="L1399" t="s">
        <v>115</v>
      </c>
      <c r="M1399">
        <v>0</v>
      </c>
      <c r="N1399">
        <v>0</v>
      </c>
      <c r="O1399">
        <v>0</v>
      </c>
      <c r="P1399">
        <v>0</v>
      </c>
      <c r="Q1399">
        <v>0</v>
      </c>
      <c r="R1399">
        <v>0</v>
      </c>
      <c r="S1399">
        <v>0</v>
      </c>
      <c r="T1399">
        <v>0</v>
      </c>
      <c r="U1399">
        <v>76.5</v>
      </c>
      <c r="V1399">
        <v>0</v>
      </c>
      <c r="W1399">
        <v>0</v>
      </c>
      <c r="X1399">
        <v>0</v>
      </c>
      <c r="Y1399">
        <v>4.5</v>
      </c>
      <c r="Z1399">
        <v>0.5</v>
      </c>
      <c r="AA1399">
        <v>0</v>
      </c>
      <c r="AB1399">
        <v>6</v>
      </c>
      <c r="AC1399">
        <v>0.5</v>
      </c>
      <c r="AD1399">
        <v>3.5</v>
      </c>
      <c r="AE1399">
        <v>0</v>
      </c>
      <c r="AF1399">
        <v>7</v>
      </c>
      <c r="AG1399">
        <v>0</v>
      </c>
      <c r="AH1399">
        <v>0</v>
      </c>
      <c r="AI1399">
        <v>0</v>
      </c>
      <c r="AJ1399">
        <v>0</v>
      </c>
      <c r="AK1399">
        <v>5.5</v>
      </c>
      <c r="AL1399">
        <v>0</v>
      </c>
      <c r="AM1399">
        <v>0</v>
      </c>
      <c r="AN1399">
        <v>8.5</v>
      </c>
      <c r="AO1399">
        <v>8</v>
      </c>
      <c r="AP1399">
        <v>9.5</v>
      </c>
      <c r="AQ1399">
        <v>0</v>
      </c>
      <c r="AR1399">
        <v>0</v>
      </c>
      <c r="AS1399">
        <v>0</v>
      </c>
      <c r="AT1399">
        <v>2.5</v>
      </c>
      <c r="AU1399">
        <v>0</v>
      </c>
      <c r="AV1399">
        <v>0</v>
      </c>
      <c r="AW1399">
        <v>6.5</v>
      </c>
      <c r="AX1399">
        <v>5</v>
      </c>
      <c r="AY1399">
        <v>19</v>
      </c>
      <c r="AZ1399">
        <v>187.5</v>
      </c>
      <c r="BA1399">
        <v>0</v>
      </c>
      <c r="BB1399">
        <v>16.5</v>
      </c>
      <c r="BC1399">
        <v>0</v>
      </c>
      <c r="BD1399">
        <v>0</v>
      </c>
      <c r="BE1399">
        <v>0</v>
      </c>
      <c r="BF1399">
        <v>6</v>
      </c>
      <c r="BG1399">
        <v>0</v>
      </c>
      <c r="BH1399">
        <v>7.5</v>
      </c>
      <c r="BI1399">
        <v>4.5</v>
      </c>
      <c r="BJ1399">
        <v>7.5</v>
      </c>
      <c r="BK1399">
        <v>0</v>
      </c>
      <c r="BL1399">
        <v>0</v>
      </c>
      <c r="BM1399">
        <v>0</v>
      </c>
      <c r="BN1399">
        <v>13</v>
      </c>
      <c r="BO1399">
        <v>67</v>
      </c>
      <c r="BP1399">
        <v>6.5</v>
      </c>
      <c r="BQ1399">
        <v>1.5</v>
      </c>
      <c r="BR1399">
        <v>0</v>
      </c>
      <c r="BS1399">
        <v>0.5</v>
      </c>
      <c r="BT1399">
        <v>0</v>
      </c>
      <c r="BU1399">
        <v>0</v>
      </c>
      <c r="BV1399">
        <v>12</v>
      </c>
      <c r="BW1399">
        <v>0</v>
      </c>
      <c r="BX1399">
        <v>0</v>
      </c>
      <c r="BY1399">
        <v>493</v>
      </c>
    </row>
    <row r="1400" spans="1:77" hidden="1" x14ac:dyDescent="0.25">
      <c r="A1400" t="str">
        <f t="shared" si="42"/>
        <v>201522 Egészségügyi foglalkozások (felsőfokú képzettséghez kapcsolódó)I4 Szakmunkásképző iskola</v>
      </c>
      <c r="B1400" t="str">
        <f t="shared" si="43"/>
        <v>201522 Egészségügyi foglalkozások (felsőfokú képzettséghez kapcsolódó)I4 Szakmunkásképző iskola</v>
      </c>
      <c r="C1400">
        <v>2649</v>
      </c>
      <c r="D1400" t="s">
        <v>168</v>
      </c>
      <c r="E1400" t="s">
        <v>169</v>
      </c>
      <c r="F1400" s="4" t="s">
        <v>173</v>
      </c>
      <c r="G1400">
        <v>0</v>
      </c>
      <c r="H1400" t="s">
        <v>160</v>
      </c>
      <c r="I1400">
        <v>620</v>
      </c>
      <c r="J1400">
        <v>9</v>
      </c>
      <c r="K1400" t="s">
        <v>76</v>
      </c>
      <c r="L1400" t="s">
        <v>116</v>
      </c>
      <c r="M1400">
        <v>0</v>
      </c>
      <c r="N1400">
        <v>0</v>
      </c>
      <c r="O1400">
        <v>0</v>
      </c>
      <c r="P1400">
        <v>0</v>
      </c>
      <c r="Q1400">
        <v>0</v>
      </c>
      <c r="R1400">
        <v>0</v>
      </c>
      <c r="S1400">
        <v>0</v>
      </c>
      <c r="T1400">
        <v>0</v>
      </c>
      <c r="U1400">
        <v>0</v>
      </c>
      <c r="V1400">
        <v>0</v>
      </c>
      <c r="W1400">
        <v>0</v>
      </c>
      <c r="X1400">
        <v>0</v>
      </c>
      <c r="Y1400">
        <v>0</v>
      </c>
      <c r="Z1400">
        <v>0</v>
      </c>
      <c r="AA1400">
        <v>0</v>
      </c>
      <c r="AB1400">
        <v>0</v>
      </c>
      <c r="AC1400">
        <v>0</v>
      </c>
      <c r="AD1400">
        <v>0</v>
      </c>
      <c r="AE1400">
        <v>0</v>
      </c>
      <c r="AF1400">
        <v>0</v>
      </c>
      <c r="AG1400">
        <v>0</v>
      </c>
      <c r="AH1400">
        <v>0</v>
      </c>
      <c r="AI1400">
        <v>0</v>
      </c>
      <c r="AJ1400">
        <v>0</v>
      </c>
      <c r="AK1400">
        <v>0</v>
      </c>
      <c r="AL1400">
        <v>0</v>
      </c>
      <c r="AM1400">
        <v>0</v>
      </c>
      <c r="AN1400">
        <v>0</v>
      </c>
      <c r="AO1400">
        <v>0</v>
      </c>
      <c r="AP1400">
        <v>0</v>
      </c>
      <c r="AQ1400">
        <v>0</v>
      </c>
      <c r="AR1400">
        <v>0</v>
      </c>
      <c r="AS1400">
        <v>0</v>
      </c>
      <c r="AT1400">
        <v>0</v>
      </c>
      <c r="AU1400">
        <v>0</v>
      </c>
      <c r="AV1400">
        <v>0</v>
      </c>
      <c r="AW1400">
        <v>0</v>
      </c>
      <c r="AX1400">
        <v>0</v>
      </c>
      <c r="AY1400">
        <v>0</v>
      </c>
      <c r="AZ1400">
        <v>0</v>
      </c>
      <c r="BA1400">
        <v>0</v>
      </c>
      <c r="BB1400">
        <v>0</v>
      </c>
      <c r="BC1400">
        <v>0</v>
      </c>
      <c r="BD1400">
        <v>0</v>
      </c>
      <c r="BE1400">
        <v>0</v>
      </c>
      <c r="BF1400">
        <v>0</v>
      </c>
      <c r="BG1400">
        <v>0</v>
      </c>
      <c r="BH1400">
        <v>0</v>
      </c>
      <c r="BI1400">
        <v>0</v>
      </c>
      <c r="BJ1400">
        <v>0</v>
      </c>
      <c r="BK1400">
        <v>0</v>
      </c>
      <c r="BL1400">
        <v>0</v>
      </c>
      <c r="BM1400">
        <v>0</v>
      </c>
      <c r="BN1400">
        <v>0</v>
      </c>
      <c r="BO1400">
        <v>67.5</v>
      </c>
      <c r="BP1400">
        <v>0.5</v>
      </c>
      <c r="BQ1400">
        <v>10</v>
      </c>
      <c r="BR1400">
        <v>2.5</v>
      </c>
      <c r="BS1400">
        <v>0</v>
      </c>
      <c r="BT1400">
        <v>0</v>
      </c>
      <c r="BU1400">
        <v>0</v>
      </c>
      <c r="BV1400">
        <v>0</v>
      </c>
      <c r="BW1400">
        <v>0</v>
      </c>
      <c r="BX1400">
        <v>0</v>
      </c>
      <c r="BY1400">
        <v>80.5</v>
      </c>
    </row>
    <row r="1401" spans="1:77" hidden="1" x14ac:dyDescent="0.25">
      <c r="A1401" t="str">
        <f t="shared" si="42"/>
        <v>201523 Szociális szolgáltatási foglalkozások (felsőfokú képzettséghez kapcsolódó)I4 Szakmunkásképző iskola</v>
      </c>
      <c r="B1401" t="str">
        <f t="shared" si="43"/>
        <v>201523 Szociális szolgáltatási foglalkozások (felsőfokú képzettséghez kapcsolódó)I4 Szakmunkásképző iskola</v>
      </c>
      <c r="C1401">
        <v>2650</v>
      </c>
      <c r="D1401" t="s">
        <v>168</v>
      </c>
      <c r="E1401" t="s">
        <v>169</v>
      </c>
      <c r="F1401" s="4" t="s">
        <v>173</v>
      </c>
      <c r="G1401">
        <v>0</v>
      </c>
      <c r="H1401" t="s">
        <v>160</v>
      </c>
      <c r="I1401">
        <v>621</v>
      </c>
      <c r="J1401">
        <v>10</v>
      </c>
      <c r="K1401" t="s">
        <v>77</v>
      </c>
      <c r="L1401" t="s">
        <v>117</v>
      </c>
      <c r="M1401">
        <v>0</v>
      </c>
      <c r="N1401">
        <v>0</v>
      </c>
      <c r="O1401">
        <v>0</v>
      </c>
      <c r="P1401">
        <v>0</v>
      </c>
      <c r="Q1401">
        <v>0</v>
      </c>
      <c r="R1401">
        <v>0</v>
      </c>
      <c r="S1401">
        <v>0</v>
      </c>
      <c r="T1401">
        <v>0</v>
      </c>
      <c r="U1401">
        <v>0</v>
      </c>
      <c r="V1401">
        <v>0</v>
      </c>
      <c r="W1401">
        <v>0</v>
      </c>
      <c r="X1401">
        <v>0</v>
      </c>
      <c r="Y1401">
        <v>0</v>
      </c>
      <c r="Z1401">
        <v>0</v>
      </c>
      <c r="AA1401">
        <v>0</v>
      </c>
      <c r="AB1401">
        <v>0</v>
      </c>
      <c r="AC1401">
        <v>0</v>
      </c>
      <c r="AD1401">
        <v>0</v>
      </c>
      <c r="AE1401">
        <v>0</v>
      </c>
      <c r="AF1401">
        <v>0</v>
      </c>
      <c r="AG1401">
        <v>0</v>
      </c>
      <c r="AH1401">
        <v>0</v>
      </c>
      <c r="AI1401">
        <v>0</v>
      </c>
      <c r="AJ1401">
        <v>0</v>
      </c>
      <c r="AK1401">
        <v>0</v>
      </c>
      <c r="AL1401">
        <v>0</v>
      </c>
      <c r="AM1401">
        <v>0</v>
      </c>
      <c r="AN1401">
        <v>0</v>
      </c>
      <c r="AO1401">
        <v>0</v>
      </c>
      <c r="AP1401">
        <v>0</v>
      </c>
      <c r="AQ1401">
        <v>0</v>
      </c>
      <c r="AR1401">
        <v>0</v>
      </c>
      <c r="AS1401">
        <v>0</v>
      </c>
      <c r="AT1401">
        <v>0</v>
      </c>
      <c r="AU1401">
        <v>0</v>
      </c>
      <c r="AV1401">
        <v>0</v>
      </c>
      <c r="AW1401">
        <v>0</v>
      </c>
      <c r="AX1401">
        <v>0</v>
      </c>
      <c r="AY1401">
        <v>0</v>
      </c>
      <c r="AZ1401">
        <v>0</v>
      </c>
      <c r="BA1401">
        <v>0</v>
      </c>
      <c r="BB1401">
        <v>0</v>
      </c>
      <c r="BC1401">
        <v>0</v>
      </c>
      <c r="BD1401">
        <v>0</v>
      </c>
      <c r="BE1401">
        <v>0</v>
      </c>
      <c r="BF1401">
        <v>0</v>
      </c>
      <c r="BG1401">
        <v>0</v>
      </c>
      <c r="BH1401">
        <v>0</v>
      </c>
      <c r="BI1401">
        <v>0</v>
      </c>
      <c r="BJ1401">
        <v>0</v>
      </c>
      <c r="BK1401">
        <v>0</v>
      </c>
      <c r="BL1401">
        <v>0</v>
      </c>
      <c r="BM1401">
        <v>0</v>
      </c>
      <c r="BN1401">
        <v>0</v>
      </c>
      <c r="BO1401">
        <v>2</v>
      </c>
      <c r="BP1401">
        <v>0</v>
      </c>
      <c r="BQ1401">
        <v>0</v>
      </c>
      <c r="BR1401">
        <v>1</v>
      </c>
      <c r="BS1401">
        <v>0</v>
      </c>
      <c r="BT1401">
        <v>0</v>
      </c>
      <c r="BU1401">
        <v>0</v>
      </c>
      <c r="BV1401">
        <v>0</v>
      </c>
      <c r="BW1401">
        <v>0</v>
      </c>
      <c r="BX1401">
        <v>0</v>
      </c>
      <c r="BY1401">
        <v>3</v>
      </c>
    </row>
    <row r="1402" spans="1:77" hidden="1" x14ac:dyDescent="0.25">
      <c r="A1402" t="str">
        <f t="shared" si="42"/>
        <v>201524 Oktatók, pedagógusokI4 Szakmunkásképző iskola</v>
      </c>
      <c r="B1402" t="str">
        <f t="shared" si="43"/>
        <v>201524 Oktatók, pedagógusokI4 Szakmunkásképző iskola</v>
      </c>
      <c r="C1402">
        <v>2651</v>
      </c>
      <c r="D1402" t="s">
        <v>168</v>
      </c>
      <c r="E1402" t="s">
        <v>169</v>
      </c>
      <c r="F1402" s="4" t="s">
        <v>173</v>
      </c>
      <c r="G1402">
        <v>0</v>
      </c>
      <c r="H1402" t="s">
        <v>160</v>
      </c>
      <c r="I1402">
        <v>622</v>
      </c>
      <c r="J1402">
        <v>11</v>
      </c>
      <c r="K1402" t="s">
        <v>78</v>
      </c>
      <c r="L1402" t="s">
        <v>118</v>
      </c>
      <c r="M1402">
        <v>0</v>
      </c>
      <c r="N1402">
        <v>0</v>
      </c>
      <c r="O1402">
        <v>0</v>
      </c>
      <c r="P1402">
        <v>0</v>
      </c>
      <c r="Q1402">
        <v>0</v>
      </c>
      <c r="R1402">
        <v>0</v>
      </c>
      <c r="S1402">
        <v>0</v>
      </c>
      <c r="T1402">
        <v>0</v>
      </c>
      <c r="U1402">
        <v>0</v>
      </c>
      <c r="V1402">
        <v>0</v>
      </c>
      <c r="W1402">
        <v>0</v>
      </c>
      <c r="X1402">
        <v>0</v>
      </c>
      <c r="Y1402">
        <v>0</v>
      </c>
      <c r="Z1402">
        <v>0</v>
      </c>
      <c r="AA1402">
        <v>0</v>
      </c>
      <c r="AB1402">
        <v>3.5</v>
      </c>
      <c r="AC1402">
        <v>0</v>
      </c>
      <c r="AD1402">
        <v>0</v>
      </c>
      <c r="AE1402">
        <v>5.5</v>
      </c>
      <c r="AF1402">
        <v>0</v>
      </c>
      <c r="AG1402">
        <v>0</v>
      </c>
      <c r="AH1402">
        <v>11</v>
      </c>
      <c r="AI1402">
        <v>6</v>
      </c>
      <c r="AJ1402">
        <v>0</v>
      </c>
      <c r="AK1402">
        <v>0</v>
      </c>
      <c r="AL1402">
        <v>0</v>
      </c>
      <c r="AM1402">
        <v>0</v>
      </c>
      <c r="AN1402">
        <v>0</v>
      </c>
      <c r="AO1402">
        <v>0</v>
      </c>
      <c r="AP1402">
        <v>0</v>
      </c>
      <c r="AQ1402">
        <v>0</v>
      </c>
      <c r="AR1402">
        <v>0</v>
      </c>
      <c r="AS1402">
        <v>0</v>
      </c>
      <c r="AT1402">
        <v>0</v>
      </c>
      <c r="AU1402">
        <v>0</v>
      </c>
      <c r="AV1402">
        <v>0</v>
      </c>
      <c r="AW1402">
        <v>0</v>
      </c>
      <c r="AX1402">
        <v>0</v>
      </c>
      <c r="AY1402">
        <v>0</v>
      </c>
      <c r="AZ1402">
        <v>0</v>
      </c>
      <c r="BA1402">
        <v>0</v>
      </c>
      <c r="BB1402">
        <v>0</v>
      </c>
      <c r="BC1402">
        <v>0</v>
      </c>
      <c r="BD1402">
        <v>2.5</v>
      </c>
      <c r="BE1402">
        <v>0</v>
      </c>
      <c r="BF1402">
        <v>0</v>
      </c>
      <c r="BG1402">
        <v>0</v>
      </c>
      <c r="BH1402">
        <v>0</v>
      </c>
      <c r="BI1402">
        <v>0</v>
      </c>
      <c r="BJ1402">
        <v>0</v>
      </c>
      <c r="BK1402">
        <v>0</v>
      </c>
      <c r="BL1402">
        <v>0</v>
      </c>
      <c r="BM1402">
        <v>0</v>
      </c>
      <c r="BN1402">
        <v>0</v>
      </c>
      <c r="BO1402">
        <v>69</v>
      </c>
      <c r="BP1402">
        <v>259.5</v>
      </c>
      <c r="BQ1402">
        <v>0</v>
      </c>
      <c r="BR1402">
        <v>83</v>
      </c>
      <c r="BS1402">
        <v>0</v>
      </c>
      <c r="BT1402">
        <v>0</v>
      </c>
      <c r="BU1402">
        <v>0.5</v>
      </c>
      <c r="BV1402">
        <v>0</v>
      </c>
      <c r="BW1402">
        <v>0</v>
      </c>
      <c r="BX1402">
        <v>0</v>
      </c>
      <c r="BY1402">
        <v>440.5</v>
      </c>
    </row>
    <row r="1403" spans="1:77" hidden="1" x14ac:dyDescent="0.25">
      <c r="A1403" t="str">
        <f t="shared" si="42"/>
        <v>201525 Gazdálkodási jellegű foglalkozásokI4 Szakmunkásképző iskola</v>
      </c>
      <c r="B1403" t="str">
        <f t="shared" si="43"/>
        <v>201525 Gazdálkodási jellegű foglalkozásokI4 Szakmunkásképző iskola</v>
      </c>
      <c r="C1403">
        <v>2652</v>
      </c>
      <c r="D1403" t="s">
        <v>168</v>
      </c>
      <c r="E1403" t="s">
        <v>169</v>
      </c>
      <c r="F1403" s="4" t="s">
        <v>173</v>
      </c>
      <c r="G1403">
        <v>0</v>
      </c>
      <c r="H1403" t="s">
        <v>160</v>
      </c>
      <c r="I1403">
        <v>623</v>
      </c>
      <c r="J1403">
        <v>12</v>
      </c>
      <c r="K1403" t="s">
        <v>79</v>
      </c>
      <c r="L1403" t="s">
        <v>119</v>
      </c>
      <c r="M1403">
        <v>0.5</v>
      </c>
      <c r="N1403">
        <v>0</v>
      </c>
      <c r="O1403">
        <v>0</v>
      </c>
      <c r="P1403">
        <v>0</v>
      </c>
      <c r="Q1403">
        <v>5.5</v>
      </c>
      <c r="R1403">
        <v>0</v>
      </c>
      <c r="S1403">
        <v>5</v>
      </c>
      <c r="T1403">
        <v>0</v>
      </c>
      <c r="U1403">
        <v>0</v>
      </c>
      <c r="V1403">
        <v>0</v>
      </c>
      <c r="W1403">
        <v>0</v>
      </c>
      <c r="X1403">
        <v>0</v>
      </c>
      <c r="Y1403">
        <v>0</v>
      </c>
      <c r="Z1403">
        <v>0</v>
      </c>
      <c r="AA1403">
        <v>0</v>
      </c>
      <c r="AB1403">
        <v>0</v>
      </c>
      <c r="AC1403">
        <v>5</v>
      </c>
      <c r="AD1403">
        <v>0</v>
      </c>
      <c r="AE1403">
        <v>0</v>
      </c>
      <c r="AF1403">
        <v>0</v>
      </c>
      <c r="AG1403">
        <v>0</v>
      </c>
      <c r="AH1403">
        <v>0</v>
      </c>
      <c r="AI1403">
        <v>0</v>
      </c>
      <c r="AJ1403">
        <v>0</v>
      </c>
      <c r="AK1403">
        <v>0</v>
      </c>
      <c r="AL1403">
        <v>0</v>
      </c>
      <c r="AM1403">
        <v>10</v>
      </c>
      <c r="AN1403">
        <v>0</v>
      </c>
      <c r="AO1403">
        <v>10.5</v>
      </c>
      <c r="AP1403">
        <v>31</v>
      </c>
      <c r="AQ1403">
        <v>10.5</v>
      </c>
      <c r="AR1403">
        <v>0</v>
      </c>
      <c r="AS1403">
        <v>0</v>
      </c>
      <c r="AT1403">
        <v>0</v>
      </c>
      <c r="AU1403">
        <v>5.5</v>
      </c>
      <c r="AV1403">
        <v>5</v>
      </c>
      <c r="AW1403">
        <v>0</v>
      </c>
      <c r="AX1403">
        <v>0</v>
      </c>
      <c r="AY1403">
        <v>0</v>
      </c>
      <c r="AZ1403">
        <v>0</v>
      </c>
      <c r="BA1403">
        <v>0</v>
      </c>
      <c r="BB1403">
        <v>0</v>
      </c>
      <c r="BC1403">
        <v>0</v>
      </c>
      <c r="BD1403">
        <v>0</v>
      </c>
      <c r="BE1403">
        <v>0</v>
      </c>
      <c r="BF1403">
        <v>0</v>
      </c>
      <c r="BG1403">
        <v>0</v>
      </c>
      <c r="BH1403">
        <v>0</v>
      </c>
      <c r="BI1403">
        <v>0</v>
      </c>
      <c r="BJ1403">
        <v>0</v>
      </c>
      <c r="BK1403">
        <v>0</v>
      </c>
      <c r="BL1403">
        <v>0</v>
      </c>
      <c r="BM1403">
        <v>0</v>
      </c>
      <c r="BN1403">
        <v>0</v>
      </c>
      <c r="BO1403">
        <v>17</v>
      </c>
      <c r="BP1403">
        <v>0</v>
      </c>
      <c r="BQ1403">
        <v>0</v>
      </c>
      <c r="BR1403">
        <v>1</v>
      </c>
      <c r="BS1403">
        <v>0</v>
      </c>
      <c r="BT1403">
        <v>0</v>
      </c>
      <c r="BU1403">
        <v>0</v>
      </c>
      <c r="BV1403">
        <v>0</v>
      </c>
      <c r="BW1403">
        <v>0</v>
      </c>
      <c r="BX1403">
        <v>0</v>
      </c>
      <c r="BY1403">
        <v>106.5</v>
      </c>
    </row>
    <row r="1404" spans="1:77" hidden="1" x14ac:dyDescent="0.25">
      <c r="A1404" t="str">
        <f t="shared" si="42"/>
        <v>201526 Jogi és társadalomtudományi foglalkozásokI4 Szakmunkásképző iskola</v>
      </c>
      <c r="B1404" t="str">
        <f t="shared" si="43"/>
        <v>201526 Jogi és társadalomtudományi foglalkozásokI4 Szakmunkásképző iskola</v>
      </c>
      <c r="C1404">
        <v>2653</v>
      </c>
      <c r="D1404" t="s">
        <v>168</v>
      </c>
      <c r="E1404" t="s">
        <v>169</v>
      </c>
      <c r="F1404" s="4" t="s">
        <v>173</v>
      </c>
      <c r="G1404">
        <v>0</v>
      </c>
      <c r="H1404" t="s">
        <v>160</v>
      </c>
      <c r="I1404">
        <v>624</v>
      </c>
      <c r="J1404">
        <v>13</v>
      </c>
      <c r="K1404" t="s">
        <v>80</v>
      </c>
      <c r="L1404" t="s">
        <v>120</v>
      </c>
      <c r="M1404">
        <v>0</v>
      </c>
      <c r="N1404">
        <v>0</v>
      </c>
      <c r="O1404">
        <v>0</v>
      </c>
      <c r="P1404">
        <v>0</v>
      </c>
      <c r="Q1404">
        <v>0</v>
      </c>
      <c r="R1404">
        <v>0</v>
      </c>
      <c r="S1404">
        <v>0</v>
      </c>
      <c r="T1404">
        <v>0</v>
      </c>
      <c r="U1404">
        <v>0</v>
      </c>
      <c r="V1404">
        <v>0</v>
      </c>
      <c r="W1404">
        <v>0</v>
      </c>
      <c r="X1404">
        <v>0</v>
      </c>
      <c r="Y1404">
        <v>0</v>
      </c>
      <c r="Z1404">
        <v>0</v>
      </c>
      <c r="AA1404">
        <v>0</v>
      </c>
      <c r="AB1404">
        <v>0</v>
      </c>
      <c r="AC1404">
        <v>0</v>
      </c>
      <c r="AD1404">
        <v>0</v>
      </c>
      <c r="AE1404">
        <v>0</v>
      </c>
      <c r="AF1404">
        <v>4</v>
      </c>
      <c r="AG1404">
        <v>0</v>
      </c>
      <c r="AH1404">
        <v>0</v>
      </c>
      <c r="AI1404">
        <v>0</v>
      </c>
      <c r="AJ1404">
        <v>0</v>
      </c>
      <c r="AK1404">
        <v>0</v>
      </c>
      <c r="AL1404">
        <v>0</v>
      </c>
      <c r="AM1404">
        <v>0</v>
      </c>
      <c r="AN1404">
        <v>0</v>
      </c>
      <c r="AO1404">
        <v>0</v>
      </c>
      <c r="AP1404">
        <v>0</v>
      </c>
      <c r="AQ1404">
        <v>0</v>
      </c>
      <c r="AR1404">
        <v>0</v>
      </c>
      <c r="AS1404">
        <v>0</v>
      </c>
      <c r="AT1404">
        <v>0</v>
      </c>
      <c r="AU1404">
        <v>0</v>
      </c>
      <c r="AV1404">
        <v>0</v>
      </c>
      <c r="AW1404">
        <v>0</v>
      </c>
      <c r="AX1404">
        <v>0</v>
      </c>
      <c r="AY1404">
        <v>0</v>
      </c>
      <c r="AZ1404">
        <v>0</v>
      </c>
      <c r="BA1404">
        <v>0</v>
      </c>
      <c r="BB1404">
        <v>0</v>
      </c>
      <c r="BC1404">
        <v>0</v>
      </c>
      <c r="BD1404">
        <v>0</v>
      </c>
      <c r="BE1404">
        <v>0</v>
      </c>
      <c r="BF1404">
        <v>0</v>
      </c>
      <c r="BG1404">
        <v>0</v>
      </c>
      <c r="BH1404">
        <v>0</v>
      </c>
      <c r="BI1404">
        <v>0</v>
      </c>
      <c r="BJ1404">
        <v>0</v>
      </c>
      <c r="BK1404">
        <v>0</v>
      </c>
      <c r="BL1404">
        <v>0</v>
      </c>
      <c r="BM1404">
        <v>0</v>
      </c>
      <c r="BN1404">
        <v>0</v>
      </c>
      <c r="BO1404">
        <v>7</v>
      </c>
      <c r="BP1404">
        <v>50.5</v>
      </c>
      <c r="BQ1404">
        <v>0</v>
      </c>
      <c r="BR1404">
        <v>0</v>
      </c>
      <c r="BS1404">
        <v>0</v>
      </c>
      <c r="BT1404">
        <v>0</v>
      </c>
      <c r="BU1404">
        <v>0</v>
      </c>
      <c r="BV1404">
        <v>0</v>
      </c>
      <c r="BW1404">
        <v>0</v>
      </c>
      <c r="BX1404">
        <v>0</v>
      </c>
      <c r="BY1404">
        <v>61.5</v>
      </c>
    </row>
    <row r="1405" spans="1:77" hidden="1" x14ac:dyDescent="0.25">
      <c r="A1405" t="str">
        <f t="shared" si="42"/>
        <v>201527 Kulturális, sport-, művészeti és vallási foglalkozások (felsőfokú képzettséghez kapcsolódó)I4 Szakmunkásképző iskola</v>
      </c>
      <c r="B1405" t="str">
        <f t="shared" si="43"/>
        <v>201527 Kulturális, sport-, művészeti és vallási foglalkozások (felsőfokú képzettséghez kapcsolódó)I4 Szakmunkásképző iskola</v>
      </c>
      <c r="C1405">
        <v>2654</v>
      </c>
      <c r="D1405" t="s">
        <v>168</v>
      </c>
      <c r="E1405" t="s">
        <v>169</v>
      </c>
      <c r="F1405" s="4" t="s">
        <v>173</v>
      </c>
      <c r="G1405">
        <v>0</v>
      </c>
      <c r="H1405" t="s">
        <v>160</v>
      </c>
      <c r="I1405">
        <v>625</v>
      </c>
      <c r="J1405">
        <v>14</v>
      </c>
      <c r="K1405" t="s">
        <v>121</v>
      </c>
      <c r="L1405" t="s">
        <v>122</v>
      </c>
      <c r="M1405">
        <v>0</v>
      </c>
      <c r="N1405">
        <v>0</v>
      </c>
      <c r="O1405">
        <v>0</v>
      </c>
      <c r="P1405">
        <v>0</v>
      </c>
      <c r="Q1405">
        <v>0</v>
      </c>
      <c r="R1405">
        <v>0</v>
      </c>
      <c r="S1405">
        <v>0</v>
      </c>
      <c r="T1405">
        <v>0</v>
      </c>
      <c r="U1405">
        <v>2</v>
      </c>
      <c r="V1405">
        <v>0</v>
      </c>
      <c r="W1405">
        <v>0</v>
      </c>
      <c r="X1405">
        <v>0</v>
      </c>
      <c r="Y1405">
        <v>0</v>
      </c>
      <c r="Z1405">
        <v>0</v>
      </c>
      <c r="AA1405">
        <v>0</v>
      </c>
      <c r="AB1405">
        <v>0</v>
      </c>
      <c r="AC1405">
        <v>0</v>
      </c>
      <c r="AD1405">
        <v>0</v>
      </c>
      <c r="AE1405">
        <v>0</v>
      </c>
      <c r="AF1405">
        <v>0</v>
      </c>
      <c r="AG1405">
        <v>0</v>
      </c>
      <c r="AH1405">
        <v>0</v>
      </c>
      <c r="AI1405">
        <v>0</v>
      </c>
      <c r="AJ1405">
        <v>0</v>
      </c>
      <c r="AK1405">
        <v>0</v>
      </c>
      <c r="AL1405">
        <v>0</v>
      </c>
      <c r="AM1405">
        <v>5.5</v>
      </c>
      <c r="AN1405">
        <v>0</v>
      </c>
      <c r="AO1405">
        <v>0</v>
      </c>
      <c r="AP1405">
        <v>0</v>
      </c>
      <c r="AQ1405">
        <v>0</v>
      </c>
      <c r="AR1405">
        <v>0</v>
      </c>
      <c r="AS1405">
        <v>0</v>
      </c>
      <c r="AT1405">
        <v>0</v>
      </c>
      <c r="AU1405">
        <v>0</v>
      </c>
      <c r="AV1405">
        <v>17.5</v>
      </c>
      <c r="AW1405">
        <v>0</v>
      </c>
      <c r="AX1405">
        <v>9.5</v>
      </c>
      <c r="AY1405">
        <v>0</v>
      </c>
      <c r="AZ1405">
        <v>0</v>
      </c>
      <c r="BA1405">
        <v>0</v>
      </c>
      <c r="BB1405">
        <v>0</v>
      </c>
      <c r="BC1405">
        <v>0</v>
      </c>
      <c r="BD1405">
        <v>0</v>
      </c>
      <c r="BE1405">
        <v>0</v>
      </c>
      <c r="BF1405">
        <v>0</v>
      </c>
      <c r="BG1405">
        <v>0</v>
      </c>
      <c r="BH1405">
        <v>0</v>
      </c>
      <c r="BI1405">
        <v>0</v>
      </c>
      <c r="BJ1405">
        <v>0</v>
      </c>
      <c r="BK1405">
        <v>0</v>
      </c>
      <c r="BL1405">
        <v>0</v>
      </c>
      <c r="BM1405">
        <v>0</v>
      </c>
      <c r="BN1405">
        <v>6</v>
      </c>
      <c r="BO1405">
        <v>18</v>
      </c>
      <c r="BP1405">
        <v>0</v>
      </c>
      <c r="BQ1405">
        <v>0</v>
      </c>
      <c r="BR1405">
        <v>0</v>
      </c>
      <c r="BS1405">
        <v>23.5</v>
      </c>
      <c r="BT1405">
        <v>4.5</v>
      </c>
      <c r="BU1405">
        <v>0</v>
      </c>
      <c r="BV1405">
        <v>0</v>
      </c>
      <c r="BW1405">
        <v>0</v>
      </c>
      <c r="BX1405">
        <v>0</v>
      </c>
      <c r="BY1405">
        <v>86.5</v>
      </c>
    </row>
    <row r="1406" spans="1:77" hidden="1" x14ac:dyDescent="0.25">
      <c r="A1406" t="str">
        <f t="shared" si="42"/>
        <v>201529 Egyéb magasan képzett ügyintézőkI4 Szakmunkásképző iskola</v>
      </c>
      <c r="B1406" t="str">
        <f t="shared" si="43"/>
        <v>201529 Egyéb magasan képzett ügyintézőkI4 Szakmunkásképző iskola</v>
      </c>
      <c r="C1406">
        <v>2655</v>
      </c>
      <c r="D1406" t="s">
        <v>168</v>
      </c>
      <c r="E1406" t="s">
        <v>169</v>
      </c>
      <c r="F1406" s="4" t="s">
        <v>173</v>
      </c>
      <c r="G1406">
        <v>0</v>
      </c>
      <c r="H1406" t="s">
        <v>160</v>
      </c>
      <c r="I1406">
        <v>626</v>
      </c>
      <c r="J1406">
        <v>15</v>
      </c>
      <c r="K1406" t="s">
        <v>81</v>
      </c>
      <c r="L1406" t="s">
        <v>123</v>
      </c>
      <c r="M1406">
        <v>0</v>
      </c>
      <c r="N1406">
        <v>0</v>
      </c>
      <c r="O1406">
        <v>0</v>
      </c>
      <c r="P1406">
        <v>0</v>
      </c>
      <c r="Q1406">
        <v>0</v>
      </c>
      <c r="R1406">
        <v>0</v>
      </c>
      <c r="S1406">
        <v>0</v>
      </c>
      <c r="T1406">
        <v>0</v>
      </c>
      <c r="U1406">
        <v>0</v>
      </c>
      <c r="V1406">
        <v>0</v>
      </c>
      <c r="W1406">
        <v>0</v>
      </c>
      <c r="X1406">
        <v>0</v>
      </c>
      <c r="Y1406">
        <v>0</v>
      </c>
      <c r="Z1406">
        <v>0</v>
      </c>
      <c r="AA1406">
        <v>0</v>
      </c>
      <c r="AB1406">
        <v>0</v>
      </c>
      <c r="AC1406">
        <v>0</v>
      </c>
      <c r="AD1406">
        <v>0</v>
      </c>
      <c r="AE1406">
        <v>0</v>
      </c>
      <c r="AF1406">
        <v>0</v>
      </c>
      <c r="AG1406">
        <v>0</v>
      </c>
      <c r="AH1406">
        <v>0</v>
      </c>
      <c r="AI1406">
        <v>0</v>
      </c>
      <c r="AJ1406">
        <v>0</v>
      </c>
      <c r="AK1406">
        <v>0</v>
      </c>
      <c r="AL1406">
        <v>0</v>
      </c>
      <c r="AM1406">
        <v>0</v>
      </c>
      <c r="AN1406">
        <v>0</v>
      </c>
      <c r="AO1406">
        <v>0</v>
      </c>
      <c r="AP1406">
        <v>0</v>
      </c>
      <c r="AQ1406">
        <v>0</v>
      </c>
      <c r="AR1406">
        <v>0</v>
      </c>
      <c r="AS1406">
        <v>0</v>
      </c>
      <c r="AT1406">
        <v>0</v>
      </c>
      <c r="AU1406">
        <v>0</v>
      </c>
      <c r="AV1406">
        <v>0</v>
      </c>
      <c r="AW1406">
        <v>0</v>
      </c>
      <c r="AX1406">
        <v>0</v>
      </c>
      <c r="AY1406">
        <v>0</v>
      </c>
      <c r="AZ1406">
        <v>0</v>
      </c>
      <c r="BA1406">
        <v>0</v>
      </c>
      <c r="BB1406">
        <v>0</v>
      </c>
      <c r="BC1406">
        <v>0</v>
      </c>
      <c r="BD1406">
        <v>0</v>
      </c>
      <c r="BE1406">
        <v>0</v>
      </c>
      <c r="BF1406">
        <v>0</v>
      </c>
      <c r="BG1406">
        <v>0</v>
      </c>
      <c r="BH1406">
        <v>0</v>
      </c>
      <c r="BI1406">
        <v>0</v>
      </c>
      <c r="BJ1406">
        <v>0</v>
      </c>
      <c r="BK1406">
        <v>0</v>
      </c>
      <c r="BL1406">
        <v>0</v>
      </c>
      <c r="BM1406">
        <v>0</v>
      </c>
      <c r="BN1406">
        <v>0</v>
      </c>
      <c r="BO1406">
        <v>45</v>
      </c>
      <c r="BP1406">
        <v>1.5</v>
      </c>
      <c r="BQ1406">
        <v>0</v>
      </c>
      <c r="BR1406">
        <v>0</v>
      </c>
      <c r="BS1406">
        <v>0</v>
      </c>
      <c r="BT1406">
        <v>0</v>
      </c>
      <c r="BU1406">
        <v>0</v>
      </c>
      <c r="BV1406">
        <v>0</v>
      </c>
      <c r="BW1406">
        <v>0</v>
      </c>
      <c r="BX1406">
        <v>0</v>
      </c>
      <c r="BY1406">
        <v>46.5</v>
      </c>
    </row>
    <row r="1407" spans="1:77" hidden="1" x14ac:dyDescent="0.25">
      <c r="A1407" t="str">
        <f t="shared" si="42"/>
        <v>201531 Technikusok és hasonló műszaki foglalkozásokI4 Szakmunkásképző iskola</v>
      </c>
      <c r="B1407" t="str">
        <f t="shared" si="43"/>
        <v>201531 Technikusok és hasonló műszaki foglalkozásokI4 Szakmunkásképző iskola</v>
      </c>
      <c r="C1407">
        <v>2656</v>
      </c>
      <c r="D1407" t="s">
        <v>168</v>
      </c>
      <c r="E1407" t="s">
        <v>169</v>
      </c>
      <c r="F1407" s="4" t="s">
        <v>173</v>
      </c>
      <c r="G1407">
        <v>0</v>
      </c>
      <c r="H1407" t="s">
        <v>160</v>
      </c>
      <c r="I1407">
        <v>627</v>
      </c>
      <c r="J1407">
        <v>16</v>
      </c>
      <c r="K1407" t="s">
        <v>82</v>
      </c>
      <c r="L1407" t="s">
        <v>83</v>
      </c>
      <c r="M1407">
        <v>141.5</v>
      </c>
      <c r="N1407">
        <v>42.5</v>
      </c>
      <c r="O1407">
        <v>3</v>
      </c>
      <c r="P1407">
        <v>27</v>
      </c>
      <c r="Q1407">
        <v>354.5</v>
      </c>
      <c r="R1407">
        <v>197</v>
      </c>
      <c r="S1407">
        <v>24.5</v>
      </c>
      <c r="T1407">
        <v>50.5</v>
      </c>
      <c r="U1407">
        <v>43</v>
      </c>
      <c r="V1407">
        <v>0</v>
      </c>
      <c r="W1407">
        <v>105.5</v>
      </c>
      <c r="X1407">
        <v>95.5</v>
      </c>
      <c r="Y1407">
        <v>276</v>
      </c>
      <c r="Z1407">
        <v>70</v>
      </c>
      <c r="AA1407">
        <v>154.5</v>
      </c>
      <c r="AB1407">
        <v>392</v>
      </c>
      <c r="AC1407">
        <v>729.5</v>
      </c>
      <c r="AD1407">
        <v>337.5</v>
      </c>
      <c r="AE1407">
        <v>313.5</v>
      </c>
      <c r="AF1407">
        <v>1158.5</v>
      </c>
      <c r="AG1407">
        <v>62.5</v>
      </c>
      <c r="AH1407">
        <v>227.5</v>
      </c>
      <c r="AI1407">
        <v>146</v>
      </c>
      <c r="AJ1407">
        <v>182.5</v>
      </c>
      <c r="AK1407">
        <v>162</v>
      </c>
      <c r="AL1407">
        <v>71</v>
      </c>
      <c r="AM1407">
        <v>328.5</v>
      </c>
      <c r="AN1407">
        <v>332.5</v>
      </c>
      <c r="AO1407">
        <v>266</v>
      </c>
      <c r="AP1407">
        <v>147.5</v>
      </c>
      <c r="AQ1407">
        <v>260</v>
      </c>
      <c r="AR1407">
        <v>16</v>
      </c>
      <c r="AS1407">
        <v>0</v>
      </c>
      <c r="AT1407">
        <v>307</v>
      </c>
      <c r="AU1407">
        <v>0</v>
      </c>
      <c r="AV1407">
        <v>17.5</v>
      </c>
      <c r="AW1407">
        <v>13.5</v>
      </c>
      <c r="AX1407">
        <v>18.5</v>
      </c>
      <c r="AY1407">
        <v>65</v>
      </c>
      <c r="AZ1407">
        <v>97</v>
      </c>
      <c r="BA1407">
        <v>13</v>
      </c>
      <c r="BB1407">
        <v>6</v>
      </c>
      <c r="BC1407">
        <v>0</v>
      </c>
      <c r="BD1407">
        <v>184</v>
      </c>
      <c r="BE1407">
        <v>0</v>
      </c>
      <c r="BF1407">
        <v>80.5</v>
      </c>
      <c r="BG1407">
        <v>169</v>
      </c>
      <c r="BH1407">
        <v>30</v>
      </c>
      <c r="BI1407">
        <v>9</v>
      </c>
      <c r="BJ1407">
        <v>45</v>
      </c>
      <c r="BK1407">
        <v>72</v>
      </c>
      <c r="BL1407">
        <v>50.5</v>
      </c>
      <c r="BM1407">
        <v>0.5</v>
      </c>
      <c r="BN1407">
        <v>208</v>
      </c>
      <c r="BO1407">
        <v>1430</v>
      </c>
      <c r="BP1407">
        <v>165</v>
      </c>
      <c r="BQ1407">
        <v>48.5</v>
      </c>
      <c r="BR1407">
        <v>68.5</v>
      </c>
      <c r="BS1407">
        <v>44.5</v>
      </c>
      <c r="BT1407">
        <v>56.5</v>
      </c>
      <c r="BU1407">
        <v>7</v>
      </c>
      <c r="BV1407">
        <v>11.5</v>
      </c>
      <c r="BW1407">
        <v>2</v>
      </c>
      <c r="BX1407">
        <v>0</v>
      </c>
      <c r="BY1407">
        <v>9937.5</v>
      </c>
    </row>
    <row r="1408" spans="1:77" hidden="1" x14ac:dyDescent="0.25">
      <c r="A1408" t="str">
        <f t="shared" si="42"/>
        <v>201532 Szakmai irányítók, felügyelőkI4 Szakmunkásképző iskola</v>
      </c>
      <c r="B1408" t="str">
        <f t="shared" si="43"/>
        <v>201532 Szakmai irányítók, felügyelőkI4 Szakmunkásképző iskola</v>
      </c>
      <c r="C1408">
        <v>2657</v>
      </c>
      <c r="D1408" t="s">
        <v>168</v>
      </c>
      <c r="E1408" t="s">
        <v>169</v>
      </c>
      <c r="F1408" s="4" t="s">
        <v>173</v>
      </c>
      <c r="G1408">
        <v>0</v>
      </c>
      <c r="H1408" t="s">
        <v>160</v>
      </c>
      <c r="I1408">
        <v>628</v>
      </c>
      <c r="J1408">
        <v>17</v>
      </c>
      <c r="K1408" t="s">
        <v>84</v>
      </c>
      <c r="L1408" t="s">
        <v>124</v>
      </c>
      <c r="M1408">
        <v>0</v>
      </c>
      <c r="N1408">
        <v>18</v>
      </c>
      <c r="O1408">
        <v>0</v>
      </c>
      <c r="P1408">
        <v>3</v>
      </c>
      <c r="Q1408">
        <v>94</v>
      </c>
      <c r="R1408">
        <v>90.5</v>
      </c>
      <c r="S1408">
        <v>19.5</v>
      </c>
      <c r="T1408">
        <v>5</v>
      </c>
      <c r="U1408">
        <v>12.5</v>
      </c>
      <c r="V1408">
        <v>0</v>
      </c>
      <c r="W1408">
        <v>12</v>
      </c>
      <c r="X1408">
        <v>12.5</v>
      </c>
      <c r="Y1408">
        <v>25</v>
      </c>
      <c r="Z1408">
        <v>36</v>
      </c>
      <c r="AA1408">
        <v>7</v>
      </c>
      <c r="AB1408">
        <v>129</v>
      </c>
      <c r="AC1408">
        <v>27</v>
      </c>
      <c r="AD1408">
        <v>29</v>
      </c>
      <c r="AE1408">
        <v>39</v>
      </c>
      <c r="AF1408">
        <v>88.5</v>
      </c>
      <c r="AG1408">
        <v>0</v>
      </c>
      <c r="AH1408">
        <v>31</v>
      </c>
      <c r="AI1408">
        <v>3</v>
      </c>
      <c r="AJ1408">
        <v>5</v>
      </c>
      <c r="AK1408">
        <v>0</v>
      </c>
      <c r="AL1408">
        <v>30.5</v>
      </c>
      <c r="AM1408">
        <v>303.5</v>
      </c>
      <c r="AN1408">
        <v>11</v>
      </c>
      <c r="AO1408">
        <v>27</v>
      </c>
      <c r="AP1408">
        <v>15</v>
      </c>
      <c r="AQ1408">
        <v>16</v>
      </c>
      <c r="AR1408">
        <v>0</v>
      </c>
      <c r="AS1408">
        <v>0</v>
      </c>
      <c r="AT1408">
        <v>0</v>
      </c>
      <c r="AU1408">
        <v>0</v>
      </c>
      <c r="AV1408">
        <v>482.5</v>
      </c>
      <c r="AW1408">
        <v>0</v>
      </c>
      <c r="AX1408">
        <v>0</v>
      </c>
      <c r="AY1408">
        <v>0</v>
      </c>
      <c r="AZ1408">
        <v>0</v>
      </c>
      <c r="BA1408">
        <v>10</v>
      </c>
      <c r="BB1408">
        <v>5.5</v>
      </c>
      <c r="BC1408">
        <v>0</v>
      </c>
      <c r="BD1408">
        <v>20</v>
      </c>
      <c r="BE1408">
        <v>0</v>
      </c>
      <c r="BF1408">
        <v>0</v>
      </c>
      <c r="BG1408">
        <v>28.5</v>
      </c>
      <c r="BH1408">
        <v>0</v>
      </c>
      <c r="BI1408">
        <v>0</v>
      </c>
      <c r="BJ1408">
        <v>0</v>
      </c>
      <c r="BK1408">
        <v>0</v>
      </c>
      <c r="BL1408">
        <v>0.5</v>
      </c>
      <c r="BM1408">
        <v>0</v>
      </c>
      <c r="BN1408">
        <v>6.5</v>
      </c>
      <c r="BO1408">
        <v>166.5</v>
      </c>
      <c r="BP1408">
        <v>9</v>
      </c>
      <c r="BQ1408">
        <v>10.5</v>
      </c>
      <c r="BR1408">
        <v>39</v>
      </c>
      <c r="BS1408">
        <v>0</v>
      </c>
      <c r="BT1408">
        <v>0</v>
      </c>
      <c r="BU1408">
        <v>2.5</v>
      </c>
      <c r="BV1408">
        <v>0</v>
      </c>
      <c r="BW1408">
        <v>0</v>
      </c>
      <c r="BX1408">
        <v>0</v>
      </c>
      <c r="BY1408">
        <v>1870.5</v>
      </c>
    </row>
    <row r="1409" spans="1:77" hidden="1" x14ac:dyDescent="0.25">
      <c r="A1409" t="str">
        <f t="shared" si="42"/>
        <v>201533 Egészségügyi foglalkozásokI4 Szakmunkásképző iskola</v>
      </c>
      <c r="B1409" t="str">
        <f t="shared" si="43"/>
        <v>201533 Egészségügyi foglalkozásokI4 Szakmunkásképző iskola</v>
      </c>
      <c r="C1409">
        <v>2658</v>
      </c>
      <c r="D1409" t="s">
        <v>168</v>
      </c>
      <c r="E1409" t="s">
        <v>169</v>
      </c>
      <c r="F1409" s="4" t="s">
        <v>173</v>
      </c>
      <c r="G1409">
        <v>0</v>
      </c>
      <c r="H1409" t="s">
        <v>160</v>
      </c>
      <c r="I1409">
        <v>629</v>
      </c>
      <c r="J1409">
        <v>18</v>
      </c>
      <c r="K1409" t="s">
        <v>85</v>
      </c>
      <c r="L1409" t="s">
        <v>125</v>
      </c>
      <c r="M1409">
        <v>32</v>
      </c>
      <c r="N1409">
        <v>7.5</v>
      </c>
      <c r="O1409">
        <v>0</v>
      </c>
      <c r="P1409">
        <v>0</v>
      </c>
      <c r="Q1409">
        <v>3.5</v>
      </c>
      <c r="R1409">
        <v>0</v>
      </c>
      <c r="S1409">
        <v>0</v>
      </c>
      <c r="T1409">
        <v>0</v>
      </c>
      <c r="U1409">
        <v>0</v>
      </c>
      <c r="V1409">
        <v>0</v>
      </c>
      <c r="W1409">
        <v>0</v>
      </c>
      <c r="X1409">
        <v>3</v>
      </c>
      <c r="Y1409">
        <v>0</v>
      </c>
      <c r="Z1409">
        <v>0</v>
      </c>
      <c r="AA1409">
        <v>0</v>
      </c>
      <c r="AB1409">
        <v>0</v>
      </c>
      <c r="AC1409">
        <v>10</v>
      </c>
      <c r="AD1409">
        <v>0</v>
      </c>
      <c r="AE1409">
        <v>0</v>
      </c>
      <c r="AF1409">
        <v>0</v>
      </c>
      <c r="AG1409">
        <v>0</v>
      </c>
      <c r="AH1409">
        <v>265.5</v>
      </c>
      <c r="AI1409">
        <v>0</v>
      </c>
      <c r="AJ1409">
        <v>0</v>
      </c>
      <c r="AK1409">
        <v>0</v>
      </c>
      <c r="AL1409">
        <v>0</v>
      </c>
      <c r="AM1409">
        <v>0</v>
      </c>
      <c r="AN1409">
        <v>0</v>
      </c>
      <c r="AO1409">
        <v>30.5</v>
      </c>
      <c r="AP1409">
        <v>100</v>
      </c>
      <c r="AQ1409">
        <v>14</v>
      </c>
      <c r="AR1409">
        <v>0</v>
      </c>
      <c r="AS1409">
        <v>0</v>
      </c>
      <c r="AT1409">
        <v>5</v>
      </c>
      <c r="AU1409">
        <v>0</v>
      </c>
      <c r="AV1409">
        <v>56</v>
      </c>
      <c r="AW1409">
        <v>10.5</v>
      </c>
      <c r="AX1409">
        <v>0</v>
      </c>
      <c r="AY1409">
        <v>0</v>
      </c>
      <c r="AZ1409">
        <v>0</v>
      </c>
      <c r="BA1409">
        <v>0</v>
      </c>
      <c r="BB1409">
        <v>0</v>
      </c>
      <c r="BC1409">
        <v>0</v>
      </c>
      <c r="BD1409">
        <v>2.5</v>
      </c>
      <c r="BE1409">
        <v>0</v>
      </c>
      <c r="BF1409">
        <v>0</v>
      </c>
      <c r="BG1409">
        <v>5.5</v>
      </c>
      <c r="BH1409">
        <v>33.5</v>
      </c>
      <c r="BI1409">
        <v>0</v>
      </c>
      <c r="BJ1409">
        <v>25.5</v>
      </c>
      <c r="BK1409">
        <v>0</v>
      </c>
      <c r="BL1409">
        <v>0.5</v>
      </c>
      <c r="BM1409">
        <v>0</v>
      </c>
      <c r="BN1409">
        <v>2</v>
      </c>
      <c r="BO1409">
        <v>1157.5</v>
      </c>
      <c r="BP1409">
        <v>35.5</v>
      </c>
      <c r="BQ1409">
        <v>1732</v>
      </c>
      <c r="BR1409">
        <v>680</v>
      </c>
      <c r="BS1409">
        <v>1.5</v>
      </c>
      <c r="BT1409">
        <v>20.5</v>
      </c>
      <c r="BU1409">
        <v>3.5</v>
      </c>
      <c r="BV1409">
        <v>0</v>
      </c>
      <c r="BW1409">
        <v>31</v>
      </c>
      <c r="BX1409">
        <v>0</v>
      </c>
      <c r="BY1409">
        <v>4268.5</v>
      </c>
    </row>
    <row r="1410" spans="1:77" hidden="1" x14ac:dyDescent="0.25">
      <c r="A1410" t="str">
        <f t="shared" si="42"/>
        <v>201534 Oktatási asszisztensekI4 Szakmunkásképző iskola</v>
      </c>
      <c r="B1410" t="str">
        <f t="shared" si="43"/>
        <v>201534 Oktatási asszisztensekI4 Szakmunkásképző iskola</v>
      </c>
      <c r="C1410">
        <v>2659</v>
      </c>
      <c r="D1410" t="s">
        <v>168</v>
      </c>
      <c r="E1410" t="s">
        <v>169</v>
      </c>
      <c r="F1410" s="4" t="s">
        <v>173</v>
      </c>
      <c r="G1410">
        <v>0</v>
      </c>
      <c r="H1410" t="s">
        <v>160</v>
      </c>
      <c r="I1410">
        <v>630</v>
      </c>
      <c r="J1410">
        <v>19</v>
      </c>
      <c r="K1410" t="s">
        <v>86</v>
      </c>
      <c r="L1410" t="s">
        <v>126</v>
      </c>
      <c r="M1410">
        <v>0</v>
      </c>
      <c r="N1410">
        <v>0</v>
      </c>
      <c r="O1410">
        <v>0</v>
      </c>
      <c r="P1410">
        <v>0</v>
      </c>
      <c r="Q1410">
        <v>0</v>
      </c>
      <c r="R1410">
        <v>0</v>
      </c>
      <c r="S1410">
        <v>0</v>
      </c>
      <c r="T1410">
        <v>0</v>
      </c>
      <c r="U1410">
        <v>0</v>
      </c>
      <c r="V1410">
        <v>0</v>
      </c>
      <c r="W1410">
        <v>0</v>
      </c>
      <c r="X1410">
        <v>0</v>
      </c>
      <c r="Y1410">
        <v>0</v>
      </c>
      <c r="Z1410">
        <v>0</v>
      </c>
      <c r="AA1410">
        <v>0</v>
      </c>
      <c r="AB1410">
        <v>0</v>
      </c>
      <c r="AC1410">
        <v>0</v>
      </c>
      <c r="AD1410">
        <v>0</v>
      </c>
      <c r="AE1410">
        <v>0</v>
      </c>
      <c r="AF1410">
        <v>0</v>
      </c>
      <c r="AG1410">
        <v>0</v>
      </c>
      <c r="AH1410">
        <v>0</v>
      </c>
      <c r="AI1410">
        <v>0</v>
      </c>
      <c r="AJ1410">
        <v>0</v>
      </c>
      <c r="AK1410">
        <v>0</v>
      </c>
      <c r="AL1410">
        <v>0</v>
      </c>
      <c r="AM1410">
        <v>0</v>
      </c>
      <c r="AN1410">
        <v>0</v>
      </c>
      <c r="AO1410">
        <v>0</v>
      </c>
      <c r="AP1410">
        <v>0</v>
      </c>
      <c r="AQ1410">
        <v>0</v>
      </c>
      <c r="AR1410">
        <v>0</v>
      </c>
      <c r="AS1410">
        <v>0</v>
      </c>
      <c r="AT1410">
        <v>0</v>
      </c>
      <c r="AU1410">
        <v>0</v>
      </c>
      <c r="AV1410">
        <v>0</v>
      </c>
      <c r="AW1410">
        <v>0</v>
      </c>
      <c r="AX1410">
        <v>0</v>
      </c>
      <c r="AY1410">
        <v>0</v>
      </c>
      <c r="AZ1410">
        <v>0</v>
      </c>
      <c r="BA1410">
        <v>0</v>
      </c>
      <c r="BB1410">
        <v>0</v>
      </c>
      <c r="BC1410">
        <v>0</v>
      </c>
      <c r="BD1410">
        <v>0</v>
      </c>
      <c r="BE1410">
        <v>0</v>
      </c>
      <c r="BF1410">
        <v>0</v>
      </c>
      <c r="BG1410">
        <v>0</v>
      </c>
      <c r="BH1410">
        <v>0</v>
      </c>
      <c r="BI1410">
        <v>0</v>
      </c>
      <c r="BJ1410">
        <v>0</v>
      </c>
      <c r="BK1410">
        <v>0</v>
      </c>
      <c r="BL1410">
        <v>0</v>
      </c>
      <c r="BM1410">
        <v>0</v>
      </c>
      <c r="BN1410">
        <v>0</v>
      </c>
      <c r="BO1410">
        <v>46.5</v>
      </c>
      <c r="BP1410">
        <v>155.5</v>
      </c>
      <c r="BQ1410">
        <v>0</v>
      </c>
      <c r="BR1410">
        <v>23.5</v>
      </c>
      <c r="BS1410">
        <v>0</v>
      </c>
      <c r="BT1410">
        <v>0</v>
      </c>
      <c r="BU1410">
        <v>0</v>
      </c>
      <c r="BV1410">
        <v>0</v>
      </c>
      <c r="BW1410">
        <v>0</v>
      </c>
      <c r="BX1410">
        <v>0</v>
      </c>
      <c r="BY1410">
        <v>225.5</v>
      </c>
    </row>
    <row r="1411" spans="1:77" hidden="1" x14ac:dyDescent="0.25">
      <c r="A1411" t="str">
        <f t="shared" si="42"/>
        <v>201535 Szociális gondozási és munkaerő-piaci szolgáltatási foglalkozásokI4 Szakmunkásképző iskola</v>
      </c>
      <c r="B1411" t="str">
        <f t="shared" si="43"/>
        <v>201535 Szociális gondozási és munkaerő-piaci szolgáltatási foglalkozásokI4 Szakmunkásképző iskola</v>
      </c>
      <c r="C1411">
        <v>2660</v>
      </c>
      <c r="D1411" t="s">
        <v>168</v>
      </c>
      <c r="E1411" t="s">
        <v>169</v>
      </c>
      <c r="F1411" s="4" t="s">
        <v>173</v>
      </c>
      <c r="G1411">
        <v>0</v>
      </c>
      <c r="H1411" t="s">
        <v>160</v>
      </c>
      <c r="I1411">
        <v>631</v>
      </c>
      <c r="J1411">
        <v>20</v>
      </c>
      <c r="K1411" t="s">
        <v>87</v>
      </c>
      <c r="L1411" t="s">
        <v>127</v>
      </c>
      <c r="M1411">
        <v>0</v>
      </c>
      <c r="N1411">
        <v>0</v>
      </c>
      <c r="O1411">
        <v>0</v>
      </c>
      <c r="P1411">
        <v>0</v>
      </c>
      <c r="Q1411">
        <v>0</v>
      </c>
      <c r="R1411">
        <v>2</v>
      </c>
      <c r="S1411">
        <v>0</v>
      </c>
      <c r="T1411">
        <v>0</v>
      </c>
      <c r="U1411">
        <v>0</v>
      </c>
      <c r="V1411">
        <v>0</v>
      </c>
      <c r="W1411">
        <v>0</v>
      </c>
      <c r="X1411">
        <v>0</v>
      </c>
      <c r="Y1411">
        <v>0</v>
      </c>
      <c r="Z1411">
        <v>0</v>
      </c>
      <c r="AA1411">
        <v>0</v>
      </c>
      <c r="AB1411">
        <v>0</v>
      </c>
      <c r="AC1411">
        <v>0</v>
      </c>
      <c r="AD1411">
        <v>0</v>
      </c>
      <c r="AE1411">
        <v>0</v>
      </c>
      <c r="AF1411">
        <v>0</v>
      </c>
      <c r="AG1411">
        <v>0</v>
      </c>
      <c r="AH1411">
        <v>0.5</v>
      </c>
      <c r="AI1411">
        <v>0</v>
      </c>
      <c r="AJ1411">
        <v>0</v>
      </c>
      <c r="AK1411">
        <v>0</v>
      </c>
      <c r="AL1411">
        <v>1</v>
      </c>
      <c r="AM1411">
        <v>0</v>
      </c>
      <c r="AN1411">
        <v>0</v>
      </c>
      <c r="AO1411">
        <v>5</v>
      </c>
      <c r="AP1411">
        <v>0</v>
      </c>
      <c r="AQ1411">
        <v>0</v>
      </c>
      <c r="AR1411">
        <v>0</v>
      </c>
      <c r="AS1411">
        <v>0</v>
      </c>
      <c r="AT1411">
        <v>0</v>
      </c>
      <c r="AU1411">
        <v>0</v>
      </c>
      <c r="AV1411">
        <v>0.5</v>
      </c>
      <c r="AW1411">
        <v>0</v>
      </c>
      <c r="AX1411">
        <v>4.5</v>
      </c>
      <c r="AY1411">
        <v>0</v>
      </c>
      <c r="AZ1411">
        <v>0</v>
      </c>
      <c r="BA1411">
        <v>0</v>
      </c>
      <c r="BB1411">
        <v>0</v>
      </c>
      <c r="BC1411">
        <v>0</v>
      </c>
      <c r="BD1411">
        <v>0</v>
      </c>
      <c r="BE1411">
        <v>0</v>
      </c>
      <c r="BF1411">
        <v>0</v>
      </c>
      <c r="BG1411">
        <v>0</v>
      </c>
      <c r="BH1411">
        <v>0</v>
      </c>
      <c r="BI1411">
        <v>0</v>
      </c>
      <c r="BJ1411">
        <v>0</v>
      </c>
      <c r="BK1411">
        <v>0</v>
      </c>
      <c r="BL1411">
        <v>6.5</v>
      </c>
      <c r="BM1411">
        <v>0</v>
      </c>
      <c r="BN1411">
        <v>0</v>
      </c>
      <c r="BO1411">
        <v>401.5</v>
      </c>
      <c r="BP1411">
        <v>289.5</v>
      </c>
      <c r="BQ1411">
        <v>45.5</v>
      </c>
      <c r="BR1411">
        <v>4316</v>
      </c>
      <c r="BS1411">
        <v>1</v>
      </c>
      <c r="BT1411">
        <v>0</v>
      </c>
      <c r="BU1411">
        <v>110.5</v>
      </c>
      <c r="BV1411">
        <v>0</v>
      </c>
      <c r="BW1411">
        <v>0</v>
      </c>
      <c r="BX1411">
        <v>0</v>
      </c>
      <c r="BY1411">
        <v>5184</v>
      </c>
    </row>
    <row r="1412" spans="1:77" hidden="1" x14ac:dyDescent="0.25">
      <c r="A1412" t="str">
        <f t="shared" si="42"/>
        <v>201536 Üzleti jellegű szolgáltatások ügyintézői, hatósági ügyintézők, ügynökökI4 Szakmunkásképző iskola</v>
      </c>
      <c r="B1412" t="str">
        <f t="shared" si="43"/>
        <v>201536 Üzleti jellegű szolgáltatások ügyintézői, hatósági ügyintézők, ügynökökI4 Szakmunkásképző iskola</v>
      </c>
      <c r="C1412">
        <v>2661</v>
      </c>
      <c r="D1412" t="s">
        <v>168</v>
      </c>
      <c r="E1412" t="s">
        <v>169</v>
      </c>
      <c r="F1412" s="4" t="s">
        <v>173</v>
      </c>
      <c r="G1412">
        <v>0</v>
      </c>
      <c r="H1412" t="s">
        <v>160</v>
      </c>
      <c r="I1412">
        <v>632</v>
      </c>
      <c r="J1412">
        <v>21</v>
      </c>
      <c r="K1412" t="s">
        <v>88</v>
      </c>
      <c r="L1412" t="s">
        <v>128</v>
      </c>
      <c r="M1412">
        <v>94.5</v>
      </c>
      <c r="N1412">
        <v>0</v>
      </c>
      <c r="O1412">
        <v>10.5</v>
      </c>
      <c r="P1412">
        <v>24</v>
      </c>
      <c r="Q1412">
        <v>193.5</v>
      </c>
      <c r="R1412">
        <v>19.5</v>
      </c>
      <c r="S1412">
        <v>38.5</v>
      </c>
      <c r="T1412">
        <v>26.5</v>
      </c>
      <c r="U1412">
        <v>13</v>
      </c>
      <c r="V1412">
        <v>0</v>
      </c>
      <c r="W1412">
        <v>45</v>
      </c>
      <c r="X1412">
        <v>9.5</v>
      </c>
      <c r="Y1412">
        <v>63.5</v>
      </c>
      <c r="Z1412">
        <v>19</v>
      </c>
      <c r="AA1412">
        <v>13.5</v>
      </c>
      <c r="AB1412">
        <v>97.5</v>
      </c>
      <c r="AC1412">
        <v>47</v>
      </c>
      <c r="AD1412">
        <v>29.5</v>
      </c>
      <c r="AE1412">
        <v>91.5</v>
      </c>
      <c r="AF1412">
        <v>61.5</v>
      </c>
      <c r="AG1412">
        <v>2</v>
      </c>
      <c r="AH1412">
        <v>25</v>
      </c>
      <c r="AI1412">
        <v>23.5</v>
      </c>
      <c r="AJ1412">
        <v>20.5</v>
      </c>
      <c r="AK1412">
        <v>43</v>
      </c>
      <c r="AL1412">
        <v>100.5</v>
      </c>
      <c r="AM1412">
        <v>268.5</v>
      </c>
      <c r="AN1412">
        <v>657</v>
      </c>
      <c r="AO1412">
        <v>1400</v>
      </c>
      <c r="AP1412">
        <v>538</v>
      </c>
      <c r="AQ1412">
        <v>120.5</v>
      </c>
      <c r="AR1412">
        <v>3</v>
      </c>
      <c r="AS1412">
        <v>0</v>
      </c>
      <c r="AT1412">
        <v>66.5</v>
      </c>
      <c r="AU1412">
        <v>0</v>
      </c>
      <c r="AV1412">
        <v>106</v>
      </c>
      <c r="AW1412">
        <v>53.5</v>
      </c>
      <c r="AX1412">
        <v>18.5</v>
      </c>
      <c r="AY1412">
        <v>21</v>
      </c>
      <c r="AZ1412">
        <v>18</v>
      </c>
      <c r="BA1412">
        <v>109.5</v>
      </c>
      <c r="BB1412">
        <v>146</v>
      </c>
      <c r="BC1412">
        <v>43.5</v>
      </c>
      <c r="BD1412">
        <v>137</v>
      </c>
      <c r="BE1412">
        <v>0</v>
      </c>
      <c r="BF1412">
        <v>249</v>
      </c>
      <c r="BG1412">
        <v>33.5</v>
      </c>
      <c r="BH1412">
        <v>8.5</v>
      </c>
      <c r="BI1412">
        <v>5</v>
      </c>
      <c r="BJ1412">
        <v>12.5</v>
      </c>
      <c r="BK1412">
        <v>14</v>
      </c>
      <c r="BL1412">
        <v>41</v>
      </c>
      <c r="BM1412">
        <v>0</v>
      </c>
      <c r="BN1412">
        <v>145.5</v>
      </c>
      <c r="BO1412">
        <v>623</v>
      </c>
      <c r="BP1412">
        <v>67</v>
      </c>
      <c r="BQ1412">
        <v>29.5</v>
      </c>
      <c r="BR1412">
        <v>22</v>
      </c>
      <c r="BS1412">
        <v>5</v>
      </c>
      <c r="BT1412">
        <v>1</v>
      </c>
      <c r="BU1412">
        <v>1</v>
      </c>
      <c r="BV1412">
        <v>19.5</v>
      </c>
      <c r="BW1412">
        <v>93</v>
      </c>
      <c r="BX1412">
        <v>0</v>
      </c>
      <c r="BY1412">
        <v>6188.5</v>
      </c>
    </row>
    <row r="1413" spans="1:77" hidden="1" x14ac:dyDescent="0.25">
      <c r="A1413" t="str">
        <f t="shared" si="42"/>
        <v>201537 Művészeti, kulturális, sport- és vallási foglalkozásokI4 Szakmunkásképző iskola</v>
      </c>
      <c r="B1413" t="str">
        <f t="shared" si="43"/>
        <v>201537 Művészeti, kulturális, sport- és vallási foglalkozásokI4 Szakmunkásképző iskola</v>
      </c>
      <c r="C1413">
        <v>2662</v>
      </c>
      <c r="D1413" t="s">
        <v>168</v>
      </c>
      <c r="E1413" t="s">
        <v>169</v>
      </c>
      <c r="F1413" s="4" t="s">
        <v>173</v>
      </c>
      <c r="G1413">
        <v>0</v>
      </c>
      <c r="H1413" t="s">
        <v>160</v>
      </c>
      <c r="I1413">
        <v>633</v>
      </c>
      <c r="J1413">
        <v>22</v>
      </c>
      <c r="K1413" t="s">
        <v>89</v>
      </c>
      <c r="L1413" t="s">
        <v>129</v>
      </c>
      <c r="M1413">
        <v>0</v>
      </c>
      <c r="N1413">
        <v>0</v>
      </c>
      <c r="O1413">
        <v>0</v>
      </c>
      <c r="P1413">
        <v>0</v>
      </c>
      <c r="Q1413">
        <v>0</v>
      </c>
      <c r="R1413">
        <v>0</v>
      </c>
      <c r="S1413">
        <v>0</v>
      </c>
      <c r="T1413">
        <v>0</v>
      </c>
      <c r="U1413">
        <v>0</v>
      </c>
      <c r="V1413">
        <v>0</v>
      </c>
      <c r="W1413">
        <v>0</v>
      </c>
      <c r="X1413">
        <v>0</v>
      </c>
      <c r="Y1413">
        <v>0</v>
      </c>
      <c r="Z1413">
        <v>0</v>
      </c>
      <c r="AA1413">
        <v>0</v>
      </c>
      <c r="AB1413">
        <v>0</v>
      </c>
      <c r="AC1413">
        <v>0</v>
      </c>
      <c r="AD1413">
        <v>0</v>
      </c>
      <c r="AE1413">
        <v>0</v>
      </c>
      <c r="AF1413">
        <v>0</v>
      </c>
      <c r="AG1413">
        <v>0</v>
      </c>
      <c r="AH1413">
        <v>26</v>
      </c>
      <c r="AI1413">
        <v>0</v>
      </c>
      <c r="AJ1413">
        <v>0</v>
      </c>
      <c r="AK1413">
        <v>0</v>
      </c>
      <c r="AL1413">
        <v>0</v>
      </c>
      <c r="AM1413">
        <v>0</v>
      </c>
      <c r="AN1413">
        <v>0</v>
      </c>
      <c r="AO1413">
        <v>0</v>
      </c>
      <c r="AP1413">
        <v>19</v>
      </c>
      <c r="AQ1413">
        <v>0</v>
      </c>
      <c r="AR1413">
        <v>0</v>
      </c>
      <c r="AS1413">
        <v>0</v>
      </c>
      <c r="AT1413">
        <v>0</v>
      </c>
      <c r="AU1413">
        <v>0</v>
      </c>
      <c r="AV1413">
        <v>0.5</v>
      </c>
      <c r="AW1413">
        <v>0.5</v>
      </c>
      <c r="AX1413">
        <v>35.5</v>
      </c>
      <c r="AY1413">
        <v>0</v>
      </c>
      <c r="AZ1413">
        <v>3</v>
      </c>
      <c r="BA1413">
        <v>5</v>
      </c>
      <c r="BB1413">
        <v>0</v>
      </c>
      <c r="BC1413">
        <v>0</v>
      </c>
      <c r="BD1413">
        <v>0</v>
      </c>
      <c r="BE1413">
        <v>0</v>
      </c>
      <c r="BF1413">
        <v>0</v>
      </c>
      <c r="BG1413">
        <v>0</v>
      </c>
      <c r="BH1413">
        <v>0</v>
      </c>
      <c r="BI1413">
        <v>10</v>
      </c>
      <c r="BJ1413">
        <v>0</v>
      </c>
      <c r="BK1413">
        <v>25</v>
      </c>
      <c r="BL1413">
        <v>1.5</v>
      </c>
      <c r="BM1413">
        <v>0</v>
      </c>
      <c r="BN1413">
        <v>101.5</v>
      </c>
      <c r="BO1413">
        <v>15.5</v>
      </c>
      <c r="BP1413">
        <v>11.5</v>
      </c>
      <c r="BQ1413">
        <v>1.5</v>
      </c>
      <c r="BR1413">
        <v>0</v>
      </c>
      <c r="BS1413">
        <v>303</v>
      </c>
      <c r="BT1413">
        <v>131.5</v>
      </c>
      <c r="BU1413">
        <v>23.5</v>
      </c>
      <c r="BV1413">
        <v>0</v>
      </c>
      <c r="BW1413">
        <v>0</v>
      </c>
      <c r="BX1413">
        <v>0</v>
      </c>
      <c r="BY1413">
        <v>714</v>
      </c>
    </row>
    <row r="1414" spans="1:77" hidden="1" x14ac:dyDescent="0.25">
      <c r="A1414" t="str">
        <f t="shared" si="42"/>
        <v>201539 Egyéb ügyintézőkI4 Szakmunkásképző iskola</v>
      </c>
      <c r="B1414" t="str">
        <f t="shared" si="43"/>
        <v>201539 Egyéb ügyintézőkI4 Szakmunkásképző iskola</v>
      </c>
      <c r="C1414">
        <v>2663</v>
      </c>
      <c r="D1414" t="s">
        <v>168</v>
      </c>
      <c r="E1414" t="s">
        <v>169</v>
      </c>
      <c r="F1414" s="4" t="s">
        <v>173</v>
      </c>
      <c r="G1414">
        <v>0</v>
      </c>
      <c r="H1414" t="s">
        <v>160</v>
      </c>
      <c r="I1414">
        <v>634</v>
      </c>
      <c r="J1414">
        <v>23</v>
      </c>
      <c r="K1414" t="s">
        <v>90</v>
      </c>
      <c r="L1414" t="s">
        <v>91</v>
      </c>
      <c r="M1414">
        <v>14.5</v>
      </c>
      <c r="N1414">
        <v>5.5</v>
      </c>
      <c r="O1414">
        <v>8.5</v>
      </c>
      <c r="P1414">
        <v>0</v>
      </c>
      <c r="Q1414">
        <v>15.5</v>
      </c>
      <c r="R1414">
        <v>20</v>
      </c>
      <c r="S1414">
        <v>0</v>
      </c>
      <c r="T1414">
        <v>3</v>
      </c>
      <c r="U1414">
        <v>4.5</v>
      </c>
      <c r="V1414">
        <v>0</v>
      </c>
      <c r="W1414">
        <v>0</v>
      </c>
      <c r="X1414">
        <v>12</v>
      </c>
      <c r="Y1414">
        <v>4.5</v>
      </c>
      <c r="Z1414">
        <v>0.5</v>
      </c>
      <c r="AA1414">
        <v>5</v>
      </c>
      <c r="AB1414">
        <v>31.5</v>
      </c>
      <c r="AC1414">
        <v>54.5</v>
      </c>
      <c r="AD1414">
        <v>12</v>
      </c>
      <c r="AE1414">
        <v>31</v>
      </c>
      <c r="AF1414">
        <v>14</v>
      </c>
      <c r="AG1414">
        <v>7.5</v>
      </c>
      <c r="AH1414">
        <v>10.5</v>
      </c>
      <c r="AI1414">
        <v>0</v>
      </c>
      <c r="AJ1414">
        <v>14.5</v>
      </c>
      <c r="AK1414">
        <v>13.5</v>
      </c>
      <c r="AL1414">
        <v>36.5</v>
      </c>
      <c r="AM1414">
        <v>144.5</v>
      </c>
      <c r="AN1414">
        <v>215</v>
      </c>
      <c r="AO1414">
        <v>104.5</v>
      </c>
      <c r="AP1414">
        <v>70.5</v>
      </c>
      <c r="AQ1414">
        <v>55.5</v>
      </c>
      <c r="AR1414">
        <v>3</v>
      </c>
      <c r="AS1414">
        <v>0</v>
      </c>
      <c r="AT1414">
        <v>19</v>
      </c>
      <c r="AU1414">
        <v>5</v>
      </c>
      <c r="AV1414">
        <v>157.5</v>
      </c>
      <c r="AW1414">
        <v>0</v>
      </c>
      <c r="AX1414">
        <v>0</v>
      </c>
      <c r="AY1414">
        <v>46.5</v>
      </c>
      <c r="AZ1414">
        <v>28</v>
      </c>
      <c r="BA1414">
        <v>0.5</v>
      </c>
      <c r="BB1414">
        <v>6</v>
      </c>
      <c r="BC1414">
        <v>98</v>
      </c>
      <c r="BD1414">
        <v>28</v>
      </c>
      <c r="BE1414">
        <v>0</v>
      </c>
      <c r="BF1414">
        <v>14.5</v>
      </c>
      <c r="BG1414">
        <v>0</v>
      </c>
      <c r="BH1414">
        <v>7.5</v>
      </c>
      <c r="BI1414">
        <v>0</v>
      </c>
      <c r="BJ1414">
        <v>0</v>
      </c>
      <c r="BK1414">
        <v>49.5</v>
      </c>
      <c r="BL1414">
        <v>51</v>
      </c>
      <c r="BM1414">
        <v>58.5</v>
      </c>
      <c r="BN1414">
        <v>35.5</v>
      </c>
      <c r="BO1414">
        <v>679</v>
      </c>
      <c r="BP1414">
        <v>67.5</v>
      </c>
      <c r="BQ1414">
        <v>16</v>
      </c>
      <c r="BR1414">
        <v>23</v>
      </c>
      <c r="BS1414">
        <v>13.5</v>
      </c>
      <c r="BT1414">
        <v>7.5</v>
      </c>
      <c r="BU1414">
        <v>34.5</v>
      </c>
      <c r="BV1414">
        <v>5</v>
      </c>
      <c r="BW1414">
        <v>4.5</v>
      </c>
      <c r="BX1414">
        <v>0</v>
      </c>
      <c r="BY1414">
        <v>2367.5</v>
      </c>
    </row>
    <row r="1415" spans="1:77" hidden="1" x14ac:dyDescent="0.25">
      <c r="A1415" t="str">
        <f t="shared" ref="A1415:A1478" si="44">CONCATENATE(F1415,L1415,H1415)</f>
        <v>201541 Irodai, ügyviteli foglalkozásokI4 Szakmunkásképző iskola</v>
      </c>
      <c r="B1415" t="str">
        <f t="shared" ref="B1415:B1478" si="45">CONCATENATE(F1415,L1415,H1415)</f>
        <v>201541 Irodai, ügyviteli foglalkozásokI4 Szakmunkásképző iskola</v>
      </c>
      <c r="C1415">
        <v>2664</v>
      </c>
      <c r="D1415" t="s">
        <v>168</v>
      </c>
      <c r="E1415" t="s">
        <v>169</v>
      </c>
      <c r="F1415" s="4" t="s">
        <v>173</v>
      </c>
      <c r="G1415">
        <v>0</v>
      </c>
      <c r="H1415" t="s">
        <v>160</v>
      </c>
      <c r="I1415">
        <v>635</v>
      </c>
      <c r="J1415">
        <v>24</v>
      </c>
      <c r="K1415" t="s">
        <v>92</v>
      </c>
      <c r="L1415" t="s">
        <v>130</v>
      </c>
      <c r="M1415">
        <v>256.5</v>
      </c>
      <c r="N1415">
        <v>43.5</v>
      </c>
      <c r="O1415">
        <v>23.5</v>
      </c>
      <c r="P1415">
        <v>59</v>
      </c>
      <c r="Q1415">
        <v>309</v>
      </c>
      <c r="R1415">
        <v>53.5</v>
      </c>
      <c r="S1415">
        <v>19.5</v>
      </c>
      <c r="T1415">
        <v>21.5</v>
      </c>
      <c r="U1415">
        <v>58</v>
      </c>
      <c r="V1415">
        <v>0</v>
      </c>
      <c r="W1415">
        <v>23.5</v>
      </c>
      <c r="X1415">
        <v>18</v>
      </c>
      <c r="Y1415">
        <v>129</v>
      </c>
      <c r="Z1415">
        <v>63</v>
      </c>
      <c r="AA1415">
        <v>19.5</v>
      </c>
      <c r="AB1415">
        <v>168</v>
      </c>
      <c r="AC1415">
        <v>242</v>
      </c>
      <c r="AD1415">
        <v>107</v>
      </c>
      <c r="AE1415">
        <v>153.5</v>
      </c>
      <c r="AF1415">
        <v>90</v>
      </c>
      <c r="AG1415">
        <v>3</v>
      </c>
      <c r="AH1415">
        <v>119</v>
      </c>
      <c r="AI1415">
        <v>17</v>
      </c>
      <c r="AJ1415">
        <v>41</v>
      </c>
      <c r="AK1415">
        <v>54.5</v>
      </c>
      <c r="AL1415">
        <v>87.5</v>
      </c>
      <c r="AM1415">
        <v>673</v>
      </c>
      <c r="AN1415">
        <v>327</v>
      </c>
      <c r="AO1415">
        <v>616</v>
      </c>
      <c r="AP1415">
        <v>654.5</v>
      </c>
      <c r="AQ1415">
        <v>373</v>
      </c>
      <c r="AR1415">
        <v>0</v>
      </c>
      <c r="AS1415">
        <v>3</v>
      </c>
      <c r="AT1415">
        <v>213</v>
      </c>
      <c r="AU1415">
        <v>91</v>
      </c>
      <c r="AV1415">
        <v>41.5</v>
      </c>
      <c r="AW1415">
        <v>21.5</v>
      </c>
      <c r="AX1415">
        <v>56</v>
      </c>
      <c r="AY1415">
        <v>19</v>
      </c>
      <c r="AZ1415">
        <v>255.5</v>
      </c>
      <c r="BA1415">
        <v>964</v>
      </c>
      <c r="BB1415">
        <v>87</v>
      </c>
      <c r="BC1415">
        <v>100.5</v>
      </c>
      <c r="BD1415">
        <v>138</v>
      </c>
      <c r="BE1415">
        <v>0</v>
      </c>
      <c r="BF1415">
        <v>501</v>
      </c>
      <c r="BG1415">
        <v>25</v>
      </c>
      <c r="BH1415">
        <v>13</v>
      </c>
      <c r="BI1415">
        <v>57.5</v>
      </c>
      <c r="BJ1415">
        <v>2.5</v>
      </c>
      <c r="BK1415">
        <v>5.5</v>
      </c>
      <c r="BL1415">
        <v>101.5</v>
      </c>
      <c r="BM1415">
        <v>0</v>
      </c>
      <c r="BN1415">
        <v>166</v>
      </c>
      <c r="BO1415">
        <v>1496.5</v>
      </c>
      <c r="BP1415">
        <v>197</v>
      </c>
      <c r="BQ1415">
        <v>126</v>
      </c>
      <c r="BR1415">
        <v>58</v>
      </c>
      <c r="BS1415">
        <v>129</v>
      </c>
      <c r="BT1415">
        <v>8</v>
      </c>
      <c r="BU1415">
        <v>16.5</v>
      </c>
      <c r="BV1415">
        <v>15.5</v>
      </c>
      <c r="BW1415">
        <v>97</v>
      </c>
      <c r="BX1415">
        <v>0</v>
      </c>
      <c r="BY1415">
        <v>9828.5</v>
      </c>
    </row>
    <row r="1416" spans="1:77" hidden="1" x14ac:dyDescent="0.25">
      <c r="A1416" t="str">
        <f t="shared" si="44"/>
        <v>201542 Ügyfélkapcsolati foglalkozásokI4 Szakmunkásképző iskola</v>
      </c>
      <c r="B1416" t="str">
        <f t="shared" si="45"/>
        <v>201542 Ügyfélkapcsolati foglalkozásokI4 Szakmunkásképző iskola</v>
      </c>
      <c r="C1416">
        <v>2665</v>
      </c>
      <c r="D1416" t="s">
        <v>168</v>
      </c>
      <c r="E1416" t="s">
        <v>169</v>
      </c>
      <c r="F1416" s="4" t="s">
        <v>173</v>
      </c>
      <c r="G1416">
        <v>0</v>
      </c>
      <c r="H1416" t="s">
        <v>160</v>
      </c>
      <c r="I1416">
        <v>636</v>
      </c>
      <c r="J1416">
        <v>25</v>
      </c>
      <c r="K1416" t="s">
        <v>93</v>
      </c>
      <c r="L1416" t="s">
        <v>131</v>
      </c>
      <c r="M1416">
        <v>18</v>
      </c>
      <c r="N1416">
        <v>12</v>
      </c>
      <c r="O1416">
        <v>10</v>
      </c>
      <c r="P1416">
        <v>0</v>
      </c>
      <c r="Q1416">
        <v>12</v>
      </c>
      <c r="R1416">
        <v>0</v>
      </c>
      <c r="S1416">
        <v>0</v>
      </c>
      <c r="T1416">
        <v>0</v>
      </c>
      <c r="U1416">
        <v>0</v>
      </c>
      <c r="V1416">
        <v>0</v>
      </c>
      <c r="W1416">
        <v>0</v>
      </c>
      <c r="X1416">
        <v>0</v>
      </c>
      <c r="Y1416">
        <v>2.5</v>
      </c>
      <c r="Z1416">
        <v>0</v>
      </c>
      <c r="AA1416">
        <v>0</v>
      </c>
      <c r="AB1416">
        <v>4.5</v>
      </c>
      <c r="AC1416">
        <v>2.5</v>
      </c>
      <c r="AD1416">
        <v>0</v>
      </c>
      <c r="AE1416">
        <v>0</v>
      </c>
      <c r="AF1416">
        <v>0</v>
      </c>
      <c r="AG1416">
        <v>0</v>
      </c>
      <c r="AH1416">
        <v>0</v>
      </c>
      <c r="AI1416">
        <v>5.5</v>
      </c>
      <c r="AJ1416">
        <v>9.5</v>
      </c>
      <c r="AK1416">
        <v>2.5</v>
      </c>
      <c r="AL1416">
        <v>20</v>
      </c>
      <c r="AM1416">
        <v>3.5</v>
      </c>
      <c r="AN1416">
        <v>50</v>
      </c>
      <c r="AO1416">
        <v>52.5</v>
      </c>
      <c r="AP1416">
        <v>183.5</v>
      </c>
      <c r="AQ1416">
        <v>130.5</v>
      </c>
      <c r="AR1416">
        <v>0</v>
      </c>
      <c r="AS1416">
        <v>0</v>
      </c>
      <c r="AT1416">
        <v>68</v>
      </c>
      <c r="AU1416">
        <v>17</v>
      </c>
      <c r="AV1416">
        <v>160</v>
      </c>
      <c r="AW1416">
        <v>20</v>
      </c>
      <c r="AX1416">
        <v>0</v>
      </c>
      <c r="AY1416">
        <v>8.5</v>
      </c>
      <c r="AZ1416">
        <v>107</v>
      </c>
      <c r="BA1416">
        <v>278</v>
      </c>
      <c r="BB1416">
        <v>84</v>
      </c>
      <c r="BC1416">
        <v>11.5</v>
      </c>
      <c r="BD1416">
        <v>70.5</v>
      </c>
      <c r="BE1416">
        <v>0</v>
      </c>
      <c r="BF1416">
        <v>18.5</v>
      </c>
      <c r="BG1416">
        <v>0</v>
      </c>
      <c r="BH1416">
        <v>1.5</v>
      </c>
      <c r="BI1416">
        <v>0</v>
      </c>
      <c r="BJ1416">
        <v>0</v>
      </c>
      <c r="BK1416">
        <v>12</v>
      </c>
      <c r="BL1416">
        <v>21.5</v>
      </c>
      <c r="BM1416">
        <v>38</v>
      </c>
      <c r="BN1416">
        <v>127.5</v>
      </c>
      <c r="BO1416">
        <v>131</v>
      </c>
      <c r="BP1416">
        <v>11.5</v>
      </c>
      <c r="BQ1416">
        <v>58</v>
      </c>
      <c r="BR1416">
        <v>3.5</v>
      </c>
      <c r="BS1416">
        <v>23.5</v>
      </c>
      <c r="BT1416">
        <v>153.5</v>
      </c>
      <c r="BU1416">
        <v>23</v>
      </c>
      <c r="BV1416">
        <v>0</v>
      </c>
      <c r="BW1416">
        <v>67</v>
      </c>
      <c r="BX1416">
        <v>0</v>
      </c>
      <c r="BY1416">
        <v>2033.5</v>
      </c>
    </row>
    <row r="1417" spans="1:77" hidden="1" x14ac:dyDescent="0.25">
      <c r="A1417" t="str">
        <f t="shared" si="44"/>
        <v>201551 Kereskedelmi és vendéglátó-ipari foglalkozásokI4 Szakmunkásképző iskola</v>
      </c>
      <c r="B1417" t="str">
        <f t="shared" si="45"/>
        <v>201551 Kereskedelmi és vendéglátó-ipari foglalkozásokI4 Szakmunkásképző iskola</v>
      </c>
      <c r="C1417">
        <v>2666</v>
      </c>
      <c r="D1417" t="s">
        <v>168</v>
      </c>
      <c r="E1417" t="s">
        <v>169</v>
      </c>
      <c r="F1417" s="4" t="s">
        <v>173</v>
      </c>
      <c r="G1417">
        <v>0</v>
      </c>
      <c r="H1417" t="s">
        <v>160</v>
      </c>
      <c r="I1417">
        <v>637</v>
      </c>
      <c r="J1417">
        <v>26</v>
      </c>
      <c r="K1417" t="s">
        <v>94</v>
      </c>
      <c r="L1417" t="s">
        <v>132</v>
      </c>
      <c r="M1417">
        <v>330.5</v>
      </c>
      <c r="N1417">
        <v>71.5</v>
      </c>
      <c r="O1417">
        <v>20.5</v>
      </c>
      <c r="P1417">
        <v>8.5</v>
      </c>
      <c r="Q1417">
        <v>3693</v>
      </c>
      <c r="R1417">
        <v>305.5</v>
      </c>
      <c r="S1417">
        <v>76.5</v>
      </c>
      <c r="T1417">
        <v>112</v>
      </c>
      <c r="U1417">
        <v>28.5</v>
      </c>
      <c r="V1417">
        <v>0</v>
      </c>
      <c r="W1417">
        <v>19.5</v>
      </c>
      <c r="X1417">
        <v>8.5</v>
      </c>
      <c r="Y1417">
        <v>24</v>
      </c>
      <c r="Z1417">
        <v>40</v>
      </c>
      <c r="AA1417">
        <v>8.5</v>
      </c>
      <c r="AB1417">
        <v>108.5</v>
      </c>
      <c r="AC1417">
        <v>0</v>
      </c>
      <c r="AD1417">
        <v>86.5</v>
      </c>
      <c r="AE1417">
        <v>29.5</v>
      </c>
      <c r="AF1417">
        <v>7.5</v>
      </c>
      <c r="AG1417">
        <v>17.5</v>
      </c>
      <c r="AH1417">
        <v>119</v>
      </c>
      <c r="AI1417">
        <v>20</v>
      </c>
      <c r="AJ1417">
        <v>1</v>
      </c>
      <c r="AK1417">
        <v>12.5</v>
      </c>
      <c r="AL1417">
        <v>197.5</v>
      </c>
      <c r="AM1417">
        <v>972.5</v>
      </c>
      <c r="AN1417">
        <v>2070.5</v>
      </c>
      <c r="AO1417">
        <v>7450.5</v>
      </c>
      <c r="AP1417">
        <v>54218.5</v>
      </c>
      <c r="AQ1417">
        <v>438</v>
      </c>
      <c r="AR1417">
        <v>67.5</v>
      </c>
      <c r="AS1417">
        <v>12.5</v>
      </c>
      <c r="AT1417">
        <v>228.5</v>
      </c>
      <c r="AU1417">
        <v>16.5</v>
      </c>
      <c r="AV1417">
        <v>19145.5</v>
      </c>
      <c r="AW1417">
        <v>29.5</v>
      </c>
      <c r="AX1417">
        <v>111.5</v>
      </c>
      <c r="AY1417">
        <v>11</v>
      </c>
      <c r="AZ1417">
        <v>0</v>
      </c>
      <c r="BA1417">
        <v>109.5</v>
      </c>
      <c r="BB1417">
        <v>51</v>
      </c>
      <c r="BC1417">
        <v>105</v>
      </c>
      <c r="BD1417">
        <v>1092</v>
      </c>
      <c r="BE1417">
        <v>0</v>
      </c>
      <c r="BF1417">
        <v>454.5</v>
      </c>
      <c r="BG1417">
        <v>26</v>
      </c>
      <c r="BH1417">
        <v>2</v>
      </c>
      <c r="BI1417">
        <v>38</v>
      </c>
      <c r="BJ1417">
        <v>408.5</v>
      </c>
      <c r="BK1417">
        <v>307.5</v>
      </c>
      <c r="BL1417">
        <v>264</v>
      </c>
      <c r="BM1417">
        <v>0.5</v>
      </c>
      <c r="BN1417">
        <v>816</v>
      </c>
      <c r="BO1417">
        <v>1172</v>
      </c>
      <c r="BP1417">
        <v>518.5</v>
      </c>
      <c r="BQ1417">
        <v>358.5</v>
      </c>
      <c r="BR1417">
        <v>725.5</v>
      </c>
      <c r="BS1417">
        <v>77</v>
      </c>
      <c r="BT1417">
        <v>248</v>
      </c>
      <c r="BU1417">
        <v>79</v>
      </c>
      <c r="BV1417">
        <v>19</v>
      </c>
      <c r="BW1417">
        <v>431</v>
      </c>
      <c r="BX1417">
        <v>0</v>
      </c>
      <c r="BY1417">
        <v>97422</v>
      </c>
    </row>
    <row r="1418" spans="1:77" hidden="1" x14ac:dyDescent="0.25">
      <c r="A1418" t="str">
        <f t="shared" si="44"/>
        <v>201552 Szolgáltatási foglalkozásokI4 Szakmunkásképző iskola</v>
      </c>
      <c r="B1418" t="str">
        <f t="shared" si="45"/>
        <v>201552 Szolgáltatási foglalkozásokI4 Szakmunkásképző iskola</v>
      </c>
      <c r="C1418">
        <v>2667</v>
      </c>
      <c r="D1418" t="s">
        <v>168</v>
      </c>
      <c r="E1418" t="s">
        <v>169</v>
      </c>
      <c r="F1418" s="4" t="s">
        <v>173</v>
      </c>
      <c r="G1418">
        <v>0</v>
      </c>
      <c r="H1418" t="s">
        <v>160</v>
      </c>
      <c r="I1418">
        <v>638</v>
      </c>
      <c r="J1418">
        <v>27</v>
      </c>
      <c r="K1418" t="s">
        <v>95</v>
      </c>
      <c r="L1418" t="s">
        <v>133</v>
      </c>
      <c r="M1418">
        <v>157.5</v>
      </c>
      <c r="N1418">
        <v>54.5</v>
      </c>
      <c r="O1418">
        <v>37.5</v>
      </c>
      <c r="P1418">
        <v>19.5</v>
      </c>
      <c r="Q1418">
        <v>125.5</v>
      </c>
      <c r="R1418">
        <v>5.5</v>
      </c>
      <c r="S1418">
        <v>0</v>
      </c>
      <c r="T1418">
        <v>42</v>
      </c>
      <c r="U1418">
        <v>20</v>
      </c>
      <c r="V1418">
        <v>16.5</v>
      </c>
      <c r="W1418">
        <v>39</v>
      </c>
      <c r="X1418">
        <v>49</v>
      </c>
      <c r="Y1418">
        <v>22</v>
      </c>
      <c r="Z1418">
        <v>8</v>
      </c>
      <c r="AA1418">
        <v>76</v>
      </c>
      <c r="AB1418">
        <v>63.5</v>
      </c>
      <c r="AC1418">
        <v>25</v>
      </c>
      <c r="AD1418">
        <v>5.5</v>
      </c>
      <c r="AE1418">
        <v>32</v>
      </c>
      <c r="AF1418">
        <v>79</v>
      </c>
      <c r="AG1418">
        <v>0</v>
      </c>
      <c r="AH1418">
        <v>36</v>
      </c>
      <c r="AI1418">
        <v>12.5</v>
      </c>
      <c r="AJ1418">
        <v>266</v>
      </c>
      <c r="AK1418">
        <v>937</v>
      </c>
      <c r="AL1418">
        <v>253.5</v>
      </c>
      <c r="AM1418">
        <v>309.5</v>
      </c>
      <c r="AN1418">
        <v>101.5</v>
      </c>
      <c r="AO1418">
        <v>492</v>
      </c>
      <c r="AP1418">
        <v>160.5</v>
      </c>
      <c r="AQ1418">
        <v>829.5</v>
      </c>
      <c r="AR1418">
        <v>17</v>
      </c>
      <c r="AS1418">
        <v>0.5</v>
      </c>
      <c r="AT1418">
        <v>208</v>
      </c>
      <c r="AU1418">
        <v>3</v>
      </c>
      <c r="AV1418">
        <v>501</v>
      </c>
      <c r="AW1418">
        <v>4</v>
      </c>
      <c r="AX1418">
        <v>6</v>
      </c>
      <c r="AY1418">
        <v>0</v>
      </c>
      <c r="AZ1418">
        <v>102</v>
      </c>
      <c r="BA1418">
        <v>1427.5</v>
      </c>
      <c r="BB1418">
        <v>1</v>
      </c>
      <c r="BC1418">
        <v>3</v>
      </c>
      <c r="BD1418">
        <v>442.5</v>
      </c>
      <c r="BE1418">
        <v>0</v>
      </c>
      <c r="BF1418">
        <v>354.5</v>
      </c>
      <c r="BG1418">
        <v>91</v>
      </c>
      <c r="BH1418">
        <v>18</v>
      </c>
      <c r="BI1418">
        <v>0</v>
      </c>
      <c r="BJ1418">
        <v>36.5</v>
      </c>
      <c r="BK1418">
        <v>37</v>
      </c>
      <c r="BL1418">
        <v>87</v>
      </c>
      <c r="BM1418">
        <v>3.5</v>
      </c>
      <c r="BN1418">
        <v>4675.5</v>
      </c>
      <c r="BO1418">
        <v>3401.5</v>
      </c>
      <c r="BP1418">
        <v>4730.5</v>
      </c>
      <c r="BQ1418">
        <v>1121</v>
      </c>
      <c r="BR1418">
        <v>1039</v>
      </c>
      <c r="BS1418">
        <v>194.5</v>
      </c>
      <c r="BT1418">
        <v>467</v>
      </c>
      <c r="BU1418">
        <v>84.5</v>
      </c>
      <c r="BV1418">
        <v>0</v>
      </c>
      <c r="BW1418">
        <v>2933.5</v>
      </c>
      <c r="BX1418">
        <v>0</v>
      </c>
      <c r="BY1418">
        <v>26265.5</v>
      </c>
    </row>
    <row r="1419" spans="1:77" hidden="1" x14ac:dyDescent="0.25">
      <c r="A1419" t="str">
        <f t="shared" si="44"/>
        <v>201561 Mezőgazdasági foglalkozásokI4 Szakmunkásképző iskola</v>
      </c>
      <c r="B1419" t="str">
        <f t="shared" si="45"/>
        <v>201561 Mezőgazdasági foglalkozásokI4 Szakmunkásképző iskola</v>
      </c>
      <c r="C1419">
        <v>2668</v>
      </c>
      <c r="D1419" t="s">
        <v>168</v>
      </c>
      <c r="E1419" t="s">
        <v>169</v>
      </c>
      <c r="F1419" s="4" t="s">
        <v>173</v>
      </c>
      <c r="G1419">
        <v>0</v>
      </c>
      <c r="H1419" t="s">
        <v>160</v>
      </c>
      <c r="I1419">
        <v>639</v>
      </c>
      <c r="J1419">
        <v>28</v>
      </c>
      <c r="K1419" t="s">
        <v>96</v>
      </c>
      <c r="L1419" t="s">
        <v>97</v>
      </c>
      <c r="M1419">
        <v>5203</v>
      </c>
      <c r="N1419">
        <v>10</v>
      </c>
      <c r="O1419">
        <v>0</v>
      </c>
      <c r="P1419">
        <v>0</v>
      </c>
      <c r="Q1419">
        <v>141.5</v>
      </c>
      <c r="R1419">
        <v>0</v>
      </c>
      <c r="S1419">
        <v>17.5</v>
      </c>
      <c r="T1419">
        <v>0</v>
      </c>
      <c r="U1419">
        <v>0</v>
      </c>
      <c r="V1419">
        <v>0</v>
      </c>
      <c r="W1419">
        <v>0</v>
      </c>
      <c r="X1419">
        <v>61.5</v>
      </c>
      <c r="Y1419">
        <v>0</v>
      </c>
      <c r="Z1419">
        <v>0</v>
      </c>
      <c r="AA1419">
        <v>0</v>
      </c>
      <c r="AB1419">
        <v>1</v>
      </c>
      <c r="AC1419">
        <v>6.5</v>
      </c>
      <c r="AD1419">
        <v>8</v>
      </c>
      <c r="AE1419">
        <v>12</v>
      </c>
      <c r="AF1419">
        <v>0.5</v>
      </c>
      <c r="AG1419">
        <v>0</v>
      </c>
      <c r="AH1419">
        <v>14.5</v>
      </c>
      <c r="AI1419">
        <v>0</v>
      </c>
      <c r="AJ1419">
        <v>19</v>
      </c>
      <c r="AK1419">
        <v>0.5</v>
      </c>
      <c r="AL1419">
        <v>52.5</v>
      </c>
      <c r="AM1419">
        <v>58.5</v>
      </c>
      <c r="AN1419">
        <v>0</v>
      </c>
      <c r="AO1419">
        <v>203</v>
      </c>
      <c r="AP1419">
        <v>19</v>
      </c>
      <c r="AQ1419">
        <v>27.5</v>
      </c>
      <c r="AR1419">
        <v>0</v>
      </c>
      <c r="AS1419">
        <v>0</v>
      </c>
      <c r="AT1419">
        <v>9.5</v>
      </c>
      <c r="AU1419">
        <v>0</v>
      </c>
      <c r="AV1419">
        <v>60.5</v>
      </c>
      <c r="AW1419">
        <v>4</v>
      </c>
      <c r="AX1419">
        <v>0</v>
      </c>
      <c r="AY1419">
        <v>0</v>
      </c>
      <c r="AZ1419">
        <v>0</v>
      </c>
      <c r="BA1419">
        <v>0</v>
      </c>
      <c r="BB1419">
        <v>0</v>
      </c>
      <c r="BC1419">
        <v>0</v>
      </c>
      <c r="BD1419">
        <v>107</v>
      </c>
      <c r="BE1419">
        <v>0</v>
      </c>
      <c r="BF1419">
        <v>0.5</v>
      </c>
      <c r="BG1419">
        <v>4.5</v>
      </c>
      <c r="BH1419">
        <v>31</v>
      </c>
      <c r="BI1419">
        <v>0</v>
      </c>
      <c r="BJ1419">
        <v>0</v>
      </c>
      <c r="BK1419">
        <v>0</v>
      </c>
      <c r="BL1419">
        <v>71.5</v>
      </c>
      <c r="BM1419">
        <v>0</v>
      </c>
      <c r="BN1419">
        <v>404.5</v>
      </c>
      <c r="BO1419">
        <v>834</v>
      </c>
      <c r="BP1419">
        <v>272</v>
      </c>
      <c r="BQ1419">
        <v>27.5</v>
      </c>
      <c r="BR1419">
        <v>27.5</v>
      </c>
      <c r="BS1419">
        <v>60</v>
      </c>
      <c r="BT1419">
        <v>16.5</v>
      </c>
      <c r="BU1419">
        <v>3</v>
      </c>
      <c r="BV1419">
        <v>7.5</v>
      </c>
      <c r="BW1419">
        <v>14.5</v>
      </c>
      <c r="BX1419">
        <v>0</v>
      </c>
      <c r="BY1419">
        <v>7811.5</v>
      </c>
    </row>
    <row r="1420" spans="1:77" hidden="1" x14ac:dyDescent="0.25">
      <c r="A1420" t="str">
        <f t="shared" si="44"/>
        <v>201562 Erdőgazdálkodási, vadgazdálkodási és halászati foglalkozásokI4 Szakmunkásképző iskola</v>
      </c>
      <c r="B1420" t="str">
        <f t="shared" si="45"/>
        <v>201562 Erdőgazdálkodási, vadgazdálkodási és halászati foglalkozásokI4 Szakmunkásképző iskola</v>
      </c>
      <c r="C1420">
        <v>2669</v>
      </c>
      <c r="D1420" t="s">
        <v>168</v>
      </c>
      <c r="E1420" t="s">
        <v>169</v>
      </c>
      <c r="F1420" s="4" t="s">
        <v>173</v>
      </c>
      <c r="G1420">
        <v>0</v>
      </c>
      <c r="H1420" t="s">
        <v>160</v>
      </c>
      <c r="I1420">
        <v>640</v>
      </c>
      <c r="J1420">
        <v>29</v>
      </c>
      <c r="K1420" t="s">
        <v>98</v>
      </c>
      <c r="L1420" t="s">
        <v>134</v>
      </c>
      <c r="M1420">
        <v>71.5</v>
      </c>
      <c r="N1420">
        <v>927</v>
      </c>
      <c r="O1420">
        <v>476</v>
      </c>
      <c r="P1420">
        <v>0</v>
      </c>
      <c r="Q1420">
        <v>5.5</v>
      </c>
      <c r="R1420">
        <v>0</v>
      </c>
      <c r="S1420">
        <v>0</v>
      </c>
      <c r="T1420">
        <v>0</v>
      </c>
      <c r="U1420">
        <v>0</v>
      </c>
      <c r="V1420">
        <v>0</v>
      </c>
      <c r="W1420">
        <v>9</v>
      </c>
      <c r="X1420">
        <v>0</v>
      </c>
      <c r="Y1420">
        <v>0</v>
      </c>
      <c r="Z1420">
        <v>0</v>
      </c>
      <c r="AA1420">
        <v>0</v>
      </c>
      <c r="AB1420">
        <v>0</v>
      </c>
      <c r="AC1420">
        <v>0</v>
      </c>
      <c r="AD1420">
        <v>0</v>
      </c>
      <c r="AE1420">
        <v>0</v>
      </c>
      <c r="AF1420">
        <v>0</v>
      </c>
      <c r="AG1420">
        <v>0</v>
      </c>
      <c r="AH1420">
        <v>0</v>
      </c>
      <c r="AI1420">
        <v>0</v>
      </c>
      <c r="AJ1420">
        <v>0</v>
      </c>
      <c r="AK1420">
        <v>0</v>
      </c>
      <c r="AL1420">
        <v>0</v>
      </c>
      <c r="AM1420">
        <v>9.5</v>
      </c>
      <c r="AN1420">
        <v>4</v>
      </c>
      <c r="AO1420">
        <v>6</v>
      </c>
      <c r="AP1420">
        <v>0</v>
      </c>
      <c r="AQ1420">
        <v>25</v>
      </c>
      <c r="AR1420">
        <v>0</v>
      </c>
      <c r="AS1420">
        <v>0</v>
      </c>
      <c r="AT1420">
        <v>0</v>
      </c>
      <c r="AU1420">
        <v>0</v>
      </c>
      <c r="AV1420">
        <v>0</v>
      </c>
      <c r="AW1420">
        <v>0</v>
      </c>
      <c r="AX1420">
        <v>0</v>
      </c>
      <c r="AY1420">
        <v>0</v>
      </c>
      <c r="AZ1420">
        <v>0</v>
      </c>
      <c r="BA1420">
        <v>0</v>
      </c>
      <c r="BB1420">
        <v>0</v>
      </c>
      <c r="BC1420">
        <v>0</v>
      </c>
      <c r="BD1420">
        <v>0</v>
      </c>
      <c r="BE1420">
        <v>0</v>
      </c>
      <c r="BF1420">
        <v>0</v>
      </c>
      <c r="BG1420">
        <v>0</v>
      </c>
      <c r="BH1420">
        <v>4</v>
      </c>
      <c r="BI1420">
        <v>0</v>
      </c>
      <c r="BJ1420">
        <v>0.5</v>
      </c>
      <c r="BK1420">
        <v>0</v>
      </c>
      <c r="BL1420">
        <v>0</v>
      </c>
      <c r="BM1420">
        <v>0</v>
      </c>
      <c r="BN1420">
        <v>12.5</v>
      </c>
      <c r="BO1420">
        <v>64.5</v>
      </c>
      <c r="BP1420">
        <v>2.5</v>
      </c>
      <c r="BQ1420">
        <v>0</v>
      </c>
      <c r="BR1420">
        <v>0.5</v>
      </c>
      <c r="BS1420">
        <v>2.5</v>
      </c>
      <c r="BT1420">
        <v>0</v>
      </c>
      <c r="BU1420">
        <v>0</v>
      </c>
      <c r="BV1420">
        <v>0</v>
      </c>
      <c r="BW1420">
        <v>0</v>
      </c>
      <c r="BX1420">
        <v>0</v>
      </c>
      <c r="BY1420">
        <v>1620.5</v>
      </c>
    </row>
    <row r="1421" spans="1:77" hidden="1" x14ac:dyDescent="0.25">
      <c r="A1421" t="str">
        <f t="shared" si="44"/>
        <v>201571 Élelmiszer-ipari foglalkozásokI4 Szakmunkásképző iskola</v>
      </c>
      <c r="B1421" t="str">
        <f t="shared" si="45"/>
        <v>201571 Élelmiszer-ipari foglalkozásokI4 Szakmunkásképző iskola</v>
      </c>
      <c r="C1421">
        <v>2670</v>
      </c>
      <c r="D1421" t="s">
        <v>168</v>
      </c>
      <c r="E1421" t="s">
        <v>169</v>
      </c>
      <c r="F1421" s="4" t="s">
        <v>173</v>
      </c>
      <c r="G1421">
        <v>0</v>
      </c>
      <c r="H1421" t="s">
        <v>160</v>
      </c>
      <c r="I1421">
        <v>641</v>
      </c>
      <c r="J1421">
        <v>30</v>
      </c>
      <c r="K1421" t="s">
        <v>99</v>
      </c>
      <c r="L1421" t="s">
        <v>135</v>
      </c>
      <c r="M1421">
        <v>90</v>
      </c>
      <c r="N1421">
        <v>0</v>
      </c>
      <c r="O1421">
        <v>15</v>
      </c>
      <c r="P1421">
        <v>0</v>
      </c>
      <c r="Q1421">
        <v>6279.5</v>
      </c>
      <c r="R1421">
        <v>34</v>
      </c>
      <c r="S1421">
        <v>0</v>
      </c>
      <c r="T1421">
        <v>0</v>
      </c>
      <c r="U1421">
        <v>0</v>
      </c>
      <c r="V1421">
        <v>0</v>
      </c>
      <c r="W1421">
        <v>0</v>
      </c>
      <c r="X1421">
        <v>0</v>
      </c>
      <c r="Y1421">
        <v>0</v>
      </c>
      <c r="Z1421">
        <v>0</v>
      </c>
      <c r="AA1421">
        <v>0</v>
      </c>
      <c r="AB1421">
        <v>0</v>
      </c>
      <c r="AC1421">
        <v>0</v>
      </c>
      <c r="AD1421">
        <v>0</v>
      </c>
      <c r="AE1421">
        <v>0</v>
      </c>
      <c r="AF1421">
        <v>0</v>
      </c>
      <c r="AG1421">
        <v>0</v>
      </c>
      <c r="AH1421">
        <v>3.5</v>
      </c>
      <c r="AI1421">
        <v>0</v>
      </c>
      <c r="AJ1421">
        <v>0</v>
      </c>
      <c r="AK1421">
        <v>0</v>
      </c>
      <c r="AL1421">
        <v>0</v>
      </c>
      <c r="AM1421">
        <v>0</v>
      </c>
      <c r="AN1421">
        <v>0</v>
      </c>
      <c r="AO1421">
        <v>389</v>
      </c>
      <c r="AP1421">
        <v>1719.5</v>
      </c>
      <c r="AQ1421">
        <v>0</v>
      </c>
      <c r="AR1421">
        <v>0</v>
      </c>
      <c r="AS1421">
        <v>0</v>
      </c>
      <c r="AT1421">
        <v>0</v>
      </c>
      <c r="AU1421">
        <v>0</v>
      </c>
      <c r="AV1421">
        <v>238.5</v>
      </c>
      <c r="AW1421">
        <v>0</v>
      </c>
      <c r="AX1421">
        <v>3</v>
      </c>
      <c r="AY1421">
        <v>0</v>
      </c>
      <c r="AZ1421">
        <v>0</v>
      </c>
      <c r="BA1421">
        <v>0</v>
      </c>
      <c r="BB1421">
        <v>0</v>
      </c>
      <c r="BC1421">
        <v>0</v>
      </c>
      <c r="BD1421">
        <v>27</v>
      </c>
      <c r="BE1421">
        <v>0</v>
      </c>
      <c r="BF1421">
        <v>0</v>
      </c>
      <c r="BG1421">
        <v>0</v>
      </c>
      <c r="BH1421">
        <v>2</v>
      </c>
      <c r="BI1421">
        <v>0</v>
      </c>
      <c r="BJ1421">
        <v>0</v>
      </c>
      <c r="BK1421">
        <v>0</v>
      </c>
      <c r="BL1421">
        <v>72.5</v>
      </c>
      <c r="BM1421">
        <v>0</v>
      </c>
      <c r="BN1421">
        <v>9</v>
      </c>
      <c r="BO1421">
        <v>39</v>
      </c>
      <c r="BP1421">
        <v>23</v>
      </c>
      <c r="BQ1421">
        <v>15.5</v>
      </c>
      <c r="BR1421">
        <v>2</v>
      </c>
      <c r="BS1421">
        <v>2.5</v>
      </c>
      <c r="BT1421">
        <v>0</v>
      </c>
      <c r="BU1421">
        <v>0</v>
      </c>
      <c r="BV1421">
        <v>0</v>
      </c>
      <c r="BW1421">
        <v>0</v>
      </c>
      <c r="BX1421">
        <v>0</v>
      </c>
      <c r="BY1421">
        <v>8964.5</v>
      </c>
    </row>
    <row r="1422" spans="1:77" hidden="1" x14ac:dyDescent="0.25">
      <c r="A1422" t="str">
        <f t="shared" si="44"/>
        <v>201572 Könnyűipari foglalkozásokI4 Szakmunkásképző iskola</v>
      </c>
      <c r="B1422" t="str">
        <f t="shared" si="45"/>
        <v>201572 Könnyűipari foglalkozásokI4 Szakmunkásképző iskola</v>
      </c>
      <c r="C1422">
        <v>2671</v>
      </c>
      <c r="D1422" t="s">
        <v>168</v>
      </c>
      <c r="E1422" t="s">
        <v>169</v>
      </c>
      <c r="F1422" s="4" t="s">
        <v>173</v>
      </c>
      <c r="G1422">
        <v>0</v>
      </c>
      <c r="H1422" t="s">
        <v>160</v>
      </c>
      <c r="I1422">
        <v>642</v>
      </c>
      <c r="J1422">
        <v>31</v>
      </c>
      <c r="K1422" t="s">
        <v>100</v>
      </c>
      <c r="L1422" t="s">
        <v>136</v>
      </c>
      <c r="M1422">
        <v>157</v>
      </c>
      <c r="N1422">
        <v>81.5</v>
      </c>
      <c r="O1422">
        <v>0</v>
      </c>
      <c r="P1422">
        <v>0</v>
      </c>
      <c r="Q1422">
        <v>89.5</v>
      </c>
      <c r="R1422">
        <v>5584.5</v>
      </c>
      <c r="S1422">
        <v>1274.5</v>
      </c>
      <c r="T1422">
        <v>486.5</v>
      </c>
      <c r="U1422">
        <v>2003</v>
      </c>
      <c r="V1422">
        <v>2</v>
      </c>
      <c r="W1422">
        <v>50</v>
      </c>
      <c r="X1422">
        <v>0</v>
      </c>
      <c r="Y1422">
        <v>256.5</v>
      </c>
      <c r="Z1422">
        <v>9</v>
      </c>
      <c r="AA1422">
        <v>0</v>
      </c>
      <c r="AB1422">
        <v>247.5</v>
      </c>
      <c r="AC1422">
        <v>9</v>
      </c>
      <c r="AD1422">
        <v>79.5</v>
      </c>
      <c r="AE1422">
        <v>74.5</v>
      </c>
      <c r="AF1422">
        <v>367</v>
      </c>
      <c r="AG1422">
        <v>87.5</v>
      </c>
      <c r="AH1422">
        <v>5518</v>
      </c>
      <c r="AI1422">
        <v>110.5</v>
      </c>
      <c r="AJ1422">
        <v>0</v>
      </c>
      <c r="AK1422">
        <v>0</v>
      </c>
      <c r="AL1422">
        <v>18.5</v>
      </c>
      <c r="AM1422">
        <v>588</v>
      </c>
      <c r="AN1422">
        <v>39.5</v>
      </c>
      <c r="AO1422">
        <v>359</v>
      </c>
      <c r="AP1422">
        <v>539</v>
      </c>
      <c r="AQ1422">
        <v>87</v>
      </c>
      <c r="AR1422">
        <v>3.5</v>
      </c>
      <c r="AS1422">
        <v>0</v>
      </c>
      <c r="AT1422">
        <v>0</v>
      </c>
      <c r="AU1422">
        <v>0</v>
      </c>
      <c r="AV1422">
        <v>20.5</v>
      </c>
      <c r="AW1422">
        <v>216</v>
      </c>
      <c r="AX1422">
        <v>0</v>
      </c>
      <c r="AY1422">
        <v>0</v>
      </c>
      <c r="AZ1422">
        <v>3.5</v>
      </c>
      <c r="BA1422">
        <v>0</v>
      </c>
      <c r="BB1422">
        <v>0</v>
      </c>
      <c r="BC1422">
        <v>0</v>
      </c>
      <c r="BD1422">
        <v>63.5</v>
      </c>
      <c r="BE1422">
        <v>0</v>
      </c>
      <c r="BF1422">
        <v>77</v>
      </c>
      <c r="BG1422">
        <v>55.5</v>
      </c>
      <c r="BH1422">
        <v>18.5</v>
      </c>
      <c r="BI1422">
        <v>12.5</v>
      </c>
      <c r="BJ1422">
        <v>139.5</v>
      </c>
      <c r="BK1422">
        <v>23</v>
      </c>
      <c r="BL1422">
        <v>144</v>
      </c>
      <c r="BM1422">
        <v>0.5</v>
      </c>
      <c r="BN1422">
        <v>193</v>
      </c>
      <c r="BO1422">
        <v>474</v>
      </c>
      <c r="BP1422">
        <v>112</v>
      </c>
      <c r="BQ1422">
        <v>106</v>
      </c>
      <c r="BR1422">
        <v>385.5</v>
      </c>
      <c r="BS1422">
        <v>345.5</v>
      </c>
      <c r="BT1422">
        <v>11</v>
      </c>
      <c r="BU1422">
        <v>12.5</v>
      </c>
      <c r="BV1422">
        <v>478</v>
      </c>
      <c r="BW1422">
        <v>63</v>
      </c>
      <c r="BX1422">
        <v>0</v>
      </c>
      <c r="BY1422">
        <v>21076.5</v>
      </c>
    </row>
    <row r="1423" spans="1:77" hidden="1" x14ac:dyDescent="0.25">
      <c r="A1423" t="str">
        <f t="shared" si="44"/>
        <v>201573 Fém- és villamosipari foglalkozásokI4 Szakmunkásképző iskola</v>
      </c>
      <c r="B1423" t="str">
        <f t="shared" si="45"/>
        <v>201573 Fém- és villamosipari foglalkozásokI4 Szakmunkásképző iskola</v>
      </c>
      <c r="C1423">
        <v>2672</v>
      </c>
      <c r="D1423" t="s">
        <v>168</v>
      </c>
      <c r="E1423" t="s">
        <v>169</v>
      </c>
      <c r="F1423" s="4" t="s">
        <v>173</v>
      </c>
      <c r="G1423">
        <v>0</v>
      </c>
      <c r="H1423" t="s">
        <v>160</v>
      </c>
      <c r="I1423">
        <v>643</v>
      </c>
      <c r="J1423">
        <v>32</v>
      </c>
      <c r="K1423" t="s">
        <v>101</v>
      </c>
      <c r="L1423" t="s">
        <v>137</v>
      </c>
      <c r="M1423">
        <v>4091</v>
      </c>
      <c r="N1423">
        <v>253</v>
      </c>
      <c r="O1423">
        <v>71</v>
      </c>
      <c r="P1423">
        <v>615</v>
      </c>
      <c r="Q1423">
        <v>1694</v>
      </c>
      <c r="R1423">
        <v>498.5</v>
      </c>
      <c r="S1423">
        <v>326.5</v>
      </c>
      <c r="T1423">
        <v>197</v>
      </c>
      <c r="U1423">
        <v>100.5</v>
      </c>
      <c r="V1423">
        <v>22.5</v>
      </c>
      <c r="W1423">
        <v>415</v>
      </c>
      <c r="X1423">
        <v>299</v>
      </c>
      <c r="Y1423">
        <v>1418.5</v>
      </c>
      <c r="Z1423">
        <v>771.5</v>
      </c>
      <c r="AA1423">
        <v>2165</v>
      </c>
      <c r="AB1423">
        <v>15385</v>
      </c>
      <c r="AC1423">
        <v>1448</v>
      </c>
      <c r="AD1423">
        <v>3701.5</v>
      </c>
      <c r="AE1423">
        <v>8470.5</v>
      </c>
      <c r="AF1423">
        <v>5258</v>
      </c>
      <c r="AG1423">
        <v>1208</v>
      </c>
      <c r="AH1423">
        <v>1114</v>
      </c>
      <c r="AI1423">
        <v>2150</v>
      </c>
      <c r="AJ1423">
        <v>1956.5</v>
      </c>
      <c r="AK1423">
        <v>591.5</v>
      </c>
      <c r="AL1423">
        <v>687.5</v>
      </c>
      <c r="AM1423">
        <v>7156.5</v>
      </c>
      <c r="AN1423">
        <v>10698</v>
      </c>
      <c r="AO1423">
        <v>2620.5</v>
      </c>
      <c r="AP1423">
        <v>1184</v>
      </c>
      <c r="AQ1423">
        <v>5644.5</v>
      </c>
      <c r="AR1423">
        <v>166</v>
      </c>
      <c r="AS1423">
        <v>0</v>
      </c>
      <c r="AT1423">
        <v>1109</v>
      </c>
      <c r="AU1423">
        <v>0</v>
      </c>
      <c r="AV1423">
        <v>311.5</v>
      </c>
      <c r="AW1423">
        <v>0.5</v>
      </c>
      <c r="AX1423">
        <v>20</v>
      </c>
      <c r="AY1423">
        <v>337</v>
      </c>
      <c r="AZ1423">
        <v>176.5</v>
      </c>
      <c r="BA1423">
        <v>158.5</v>
      </c>
      <c r="BB1423">
        <v>0</v>
      </c>
      <c r="BC1423">
        <v>27</v>
      </c>
      <c r="BD1423">
        <v>811.5</v>
      </c>
      <c r="BE1423">
        <v>0</v>
      </c>
      <c r="BF1423">
        <v>307</v>
      </c>
      <c r="BG1423">
        <v>587.5</v>
      </c>
      <c r="BH1423">
        <v>108</v>
      </c>
      <c r="BI1423">
        <v>89</v>
      </c>
      <c r="BJ1423">
        <v>44</v>
      </c>
      <c r="BK1423">
        <v>405.5</v>
      </c>
      <c r="BL1423">
        <v>1318</v>
      </c>
      <c r="BM1423">
        <v>8</v>
      </c>
      <c r="BN1423">
        <v>789.5</v>
      </c>
      <c r="BO1423">
        <v>2005.5</v>
      </c>
      <c r="BP1423">
        <v>427</v>
      </c>
      <c r="BQ1423">
        <v>222.5</v>
      </c>
      <c r="BR1423">
        <v>137.5</v>
      </c>
      <c r="BS1423">
        <v>197.5</v>
      </c>
      <c r="BT1423">
        <v>68</v>
      </c>
      <c r="BU1423">
        <v>89.5</v>
      </c>
      <c r="BV1423">
        <v>381</v>
      </c>
      <c r="BW1423">
        <v>50</v>
      </c>
      <c r="BX1423">
        <v>0</v>
      </c>
      <c r="BY1423">
        <v>92564.5</v>
      </c>
    </row>
    <row r="1424" spans="1:77" hidden="1" x14ac:dyDescent="0.25">
      <c r="A1424" t="str">
        <f t="shared" si="44"/>
        <v>201574 Kézműipari foglalkozásokI4 Szakmunkásképző iskola</v>
      </c>
      <c r="B1424" t="str">
        <f t="shared" si="45"/>
        <v>201574 Kézműipari foglalkozásokI4 Szakmunkásképző iskola</v>
      </c>
      <c r="C1424">
        <v>2673</v>
      </c>
      <c r="D1424" t="s">
        <v>168</v>
      </c>
      <c r="E1424" t="s">
        <v>169</v>
      </c>
      <c r="F1424" s="4" t="s">
        <v>173</v>
      </c>
      <c r="G1424">
        <v>0</v>
      </c>
      <c r="H1424" t="s">
        <v>160</v>
      </c>
      <c r="I1424">
        <v>644</v>
      </c>
      <c r="J1424">
        <v>33</v>
      </c>
      <c r="K1424" t="s">
        <v>102</v>
      </c>
      <c r="L1424" t="s">
        <v>138</v>
      </c>
      <c r="M1424">
        <v>25.5</v>
      </c>
      <c r="N1424">
        <v>0</v>
      </c>
      <c r="O1424">
        <v>0</v>
      </c>
      <c r="P1424">
        <v>0</v>
      </c>
      <c r="Q1424">
        <v>27</v>
      </c>
      <c r="R1424">
        <v>151</v>
      </c>
      <c r="S1424">
        <v>12.5</v>
      </c>
      <c r="T1424">
        <v>16</v>
      </c>
      <c r="U1424">
        <v>17.5</v>
      </c>
      <c r="V1424">
        <v>0</v>
      </c>
      <c r="W1424">
        <v>0</v>
      </c>
      <c r="X1424">
        <v>7</v>
      </c>
      <c r="Y1424">
        <v>15.5</v>
      </c>
      <c r="Z1424">
        <v>679.5</v>
      </c>
      <c r="AA1424">
        <v>28</v>
      </c>
      <c r="AB1424">
        <v>31</v>
      </c>
      <c r="AC1424">
        <v>254</v>
      </c>
      <c r="AD1424">
        <v>68</v>
      </c>
      <c r="AE1424">
        <v>33.5</v>
      </c>
      <c r="AF1424">
        <v>54.5</v>
      </c>
      <c r="AG1424">
        <v>18.5</v>
      </c>
      <c r="AH1424">
        <v>347.5</v>
      </c>
      <c r="AI1424">
        <v>3.5</v>
      </c>
      <c r="AJ1424">
        <v>0</v>
      </c>
      <c r="AK1424">
        <v>0</v>
      </c>
      <c r="AL1424">
        <v>31.5</v>
      </c>
      <c r="AM1424">
        <v>21.5</v>
      </c>
      <c r="AN1424">
        <v>46</v>
      </c>
      <c r="AO1424">
        <v>78</v>
      </c>
      <c r="AP1424">
        <v>88.5</v>
      </c>
      <c r="AQ1424">
        <v>0</v>
      </c>
      <c r="AR1424">
        <v>0</v>
      </c>
      <c r="AS1424">
        <v>0</v>
      </c>
      <c r="AT1424">
        <v>0</v>
      </c>
      <c r="AU1424">
        <v>0</v>
      </c>
      <c r="AV1424">
        <v>0</v>
      </c>
      <c r="AW1424">
        <v>0</v>
      </c>
      <c r="AX1424">
        <v>0</v>
      </c>
      <c r="AY1424">
        <v>0</v>
      </c>
      <c r="AZ1424">
        <v>0</v>
      </c>
      <c r="BA1424">
        <v>0</v>
      </c>
      <c r="BB1424">
        <v>0</v>
      </c>
      <c r="BC1424">
        <v>0</v>
      </c>
      <c r="BD1424">
        <v>0.5</v>
      </c>
      <c r="BE1424">
        <v>0</v>
      </c>
      <c r="BF1424">
        <v>0</v>
      </c>
      <c r="BG1424">
        <v>0</v>
      </c>
      <c r="BH1424">
        <v>1.5</v>
      </c>
      <c r="BI1424">
        <v>12.5</v>
      </c>
      <c r="BJ1424">
        <v>0</v>
      </c>
      <c r="BK1424">
        <v>12.5</v>
      </c>
      <c r="BL1424">
        <v>0</v>
      </c>
      <c r="BM1424">
        <v>0</v>
      </c>
      <c r="BN1424">
        <v>0</v>
      </c>
      <c r="BO1424">
        <v>27</v>
      </c>
      <c r="BP1424">
        <v>4.5</v>
      </c>
      <c r="BQ1424">
        <v>3.5</v>
      </c>
      <c r="BR1424">
        <v>19</v>
      </c>
      <c r="BS1424">
        <v>0</v>
      </c>
      <c r="BT1424">
        <v>0</v>
      </c>
      <c r="BU1424">
        <v>8</v>
      </c>
      <c r="BV1424">
        <v>47</v>
      </c>
      <c r="BW1424">
        <v>0</v>
      </c>
      <c r="BX1424">
        <v>0</v>
      </c>
      <c r="BY1424">
        <v>2191.5</v>
      </c>
    </row>
    <row r="1425" spans="1:77" hidden="1" x14ac:dyDescent="0.25">
      <c r="A1425" t="str">
        <f t="shared" si="44"/>
        <v>201575 Építőipari foglalkozásokI4 Szakmunkásképző iskola</v>
      </c>
      <c r="B1425" t="str">
        <f t="shared" si="45"/>
        <v>201575 Építőipari foglalkozásokI4 Szakmunkásképző iskola</v>
      </c>
      <c r="C1425">
        <v>2674</v>
      </c>
      <c r="D1425" t="s">
        <v>168</v>
      </c>
      <c r="E1425" t="s">
        <v>169</v>
      </c>
      <c r="F1425" s="4" t="s">
        <v>173</v>
      </c>
      <c r="G1425">
        <v>0</v>
      </c>
      <c r="H1425" t="s">
        <v>160</v>
      </c>
      <c r="I1425">
        <v>645</v>
      </c>
      <c r="J1425">
        <v>34</v>
      </c>
      <c r="K1425" t="s">
        <v>103</v>
      </c>
      <c r="L1425" t="s">
        <v>139</v>
      </c>
      <c r="M1425">
        <v>1184.5</v>
      </c>
      <c r="N1425">
        <v>12.5</v>
      </c>
      <c r="O1425">
        <v>24</v>
      </c>
      <c r="P1425">
        <v>150.5</v>
      </c>
      <c r="Q1425">
        <v>431.5</v>
      </c>
      <c r="R1425">
        <v>144</v>
      </c>
      <c r="S1425">
        <v>785.5</v>
      </c>
      <c r="T1425">
        <v>47.5</v>
      </c>
      <c r="U1425">
        <v>49.5</v>
      </c>
      <c r="V1425">
        <v>37</v>
      </c>
      <c r="W1425">
        <v>51</v>
      </c>
      <c r="X1425">
        <v>28</v>
      </c>
      <c r="Y1425">
        <v>440</v>
      </c>
      <c r="Z1425">
        <v>886</v>
      </c>
      <c r="AA1425">
        <v>377.5</v>
      </c>
      <c r="AB1425">
        <v>1644</v>
      </c>
      <c r="AC1425">
        <v>146</v>
      </c>
      <c r="AD1425">
        <v>150</v>
      </c>
      <c r="AE1425">
        <v>710.5</v>
      </c>
      <c r="AF1425">
        <v>304.5</v>
      </c>
      <c r="AG1425">
        <v>125.5</v>
      </c>
      <c r="AH1425">
        <v>198</v>
      </c>
      <c r="AI1425">
        <v>639</v>
      </c>
      <c r="AJ1425">
        <v>2124</v>
      </c>
      <c r="AK1425">
        <v>2638.5</v>
      </c>
      <c r="AL1425">
        <v>391.5</v>
      </c>
      <c r="AM1425">
        <v>30227</v>
      </c>
      <c r="AN1425">
        <v>337</v>
      </c>
      <c r="AO1425">
        <v>889</v>
      </c>
      <c r="AP1425">
        <v>683.5</v>
      </c>
      <c r="AQ1425">
        <v>363.5</v>
      </c>
      <c r="AR1425">
        <v>21.5</v>
      </c>
      <c r="AS1425">
        <v>0</v>
      </c>
      <c r="AT1425">
        <v>902.5</v>
      </c>
      <c r="AU1425">
        <v>0</v>
      </c>
      <c r="AV1425">
        <v>282</v>
      </c>
      <c r="AW1425">
        <v>43</v>
      </c>
      <c r="AX1425">
        <v>38</v>
      </c>
      <c r="AY1425">
        <v>27.5</v>
      </c>
      <c r="AZ1425">
        <v>27.5</v>
      </c>
      <c r="BA1425">
        <v>88</v>
      </c>
      <c r="BB1425">
        <v>10</v>
      </c>
      <c r="BC1425">
        <v>0</v>
      </c>
      <c r="BD1425">
        <v>2021</v>
      </c>
      <c r="BE1425">
        <v>0</v>
      </c>
      <c r="BF1425">
        <v>23.5</v>
      </c>
      <c r="BG1425">
        <v>479.5</v>
      </c>
      <c r="BH1425">
        <v>71.5</v>
      </c>
      <c r="BI1425">
        <v>0</v>
      </c>
      <c r="BJ1425">
        <v>16.5</v>
      </c>
      <c r="BK1425">
        <v>58.5</v>
      </c>
      <c r="BL1425">
        <v>281.5</v>
      </c>
      <c r="BM1425">
        <v>0.5</v>
      </c>
      <c r="BN1425">
        <v>1208.5</v>
      </c>
      <c r="BO1425">
        <v>3071.5</v>
      </c>
      <c r="BP1425">
        <v>771</v>
      </c>
      <c r="BQ1425">
        <v>631.5</v>
      </c>
      <c r="BR1425">
        <v>432.5</v>
      </c>
      <c r="BS1425">
        <v>131</v>
      </c>
      <c r="BT1425">
        <v>130</v>
      </c>
      <c r="BU1425">
        <v>67</v>
      </c>
      <c r="BV1425">
        <v>52.5</v>
      </c>
      <c r="BW1425">
        <v>137.5</v>
      </c>
      <c r="BX1425">
        <v>0</v>
      </c>
      <c r="BY1425">
        <v>57246</v>
      </c>
    </row>
    <row r="1426" spans="1:77" hidden="1" x14ac:dyDescent="0.25">
      <c r="A1426" t="str">
        <f t="shared" si="44"/>
        <v>201579 Egyéb ipari és építőipari foglalkozásokI4 Szakmunkásképző iskola</v>
      </c>
      <c r="B1426" t="str">
        <f t="shared" si="45"/>
        <v>201579 Egyéb ipari és építőipari foglalkozásokI4 Szakmunkásképző iskola</v>
      </c>
      <c r="C1426">
        <v>2675</v>
      </c>
      <c r="D1426" t="s">
        <v>168</v>
      </c>
      <c r="E1426" t="s">
        <v>169</v>
      </c>
      <c r="F1426" s="4" t="s">
        <v>173</v>
      </c>
      <c r="G1426">
        <v>0</v>
      </c>
      <c r="H1426" t="s">
        <v>160</v>
      </c>
      <c r="I1426">
        <v>646</v>
      </c>
      <c r="J1426">
        <v>35</v>
      </c>
      <c r="K1426" t="s">
        <v>140</v>
      </c>
      <c r="L1426" t="s">
        <v>141</v>
      </c>
      <c r="M1426">
        <v>0</v>
      </c>
      <c r="N1426">
        <v>30</v>
      </c>
      <c r="O1426">
        <v>0</v>
      </c>
      <c r="P1426">
        <v>22</v>
      </c>
      <c r="Q1426">
        <v>50.5</v>
      </c>
      <c r="R1426">
        <v>127.5</v>
      </c>
      <c r="S1426">
        <v>19</v>
      </c>
      <c r="T1426">
        <v>0</v>
      </c>
      <c r="U1426">
        <v>17.5</v>
      </c>
      <c r="V1426">
        <v>118</v>
      </c>
      <c r="W1426">
        <v>46.5</v>
      </c>
      <c r="X1426">
        <v>20.5</v>
      </c>
      <c r="Y1426">
        <v>56.5</v>
      </c>
      <c r="Z1426">
        <v>454.5</v>
      </c>
      <c r="AA1426">
        <v>185.5</v>
      </c>
      <c r="AB1426">
        <v>180</v>
      </c>
      <c r="AC1426">
        <v>171.5</v>
      </c>
      <c r="AD1426">
        <v>364</v>
      </c>
      <c r="AE1426">
        <v>122.5</v>
      </c>
      <c r="AF1426">
        <v>188.5</v>
      </c>
      <c r="AG1426">
        <v>7</v>
      </c>
      <c r="AH1426">
        <v>75</v>
      </c>
      <c r="AI1426">
        <v>21.5</v>
      </c>
      <c r="AJ1426">
        <v>30</v>
      </c>
      <c r="AK1426">
        <v>33.5</v>
      </c>
      <c r="AL1426">
        <v>91.5</v>
      </c>
      <c r="AM1426">
        <v>1165.5</v>
      </c>
      <c r="AN1426">
        <v>21</v>
      </c>
      <c r="AO1426">
        <v>13</v>
      </c>
      <c r="AP1426">
        <v>14</v>
      </c>
      <c r="AQ1426">
        <v>9.5</v>
      </c>
      <c r="AR1426">
        <v>0</v>
      </c>
      <c r="AS1426">
        <v>0</v>
      </c>
      <c r="AT1426">
        <v>3300.5</v>
      </c>
      <c r="AU1426">
        <v>0</v>
      </c>
      <c r="AV1426">
        <v>24</v>
      </c>
      <c r="AW1426">
        <v>4</v>
      </c>
      <c r="AX1426">
        <v>0</v>
      </c>
      <c r="AY1426">
        <v>0</v>
      </c>
      <c r="AZ1426">
        <v>0</v>
      </c>
      <c r="BA1426">
        <v>0</v>
      </c>
      <c r="BB1426">
        <v>0</v>
      </c>
      <c r="BC1426">
        <v>0</v>
      </c>
      <c r="BD1426">
        <v>9</v>
      </c>
      <c r="BE1426">
        <v>0</v>
      </c>
      <c r="BF1426">
        <v>28.5</v>
      </c>
      <c r="BG1426">
        <v>61.5</v>
      </c>
      <c r="BH1426">
        <v>0</v>
      </c>
      <c r="BI1426">
        <v>0</v>
      </c>
      <c r="BJ1426">
        <v>0</v>
      </c>
      <c r="BK1426">
        <v>10.5</v>
      </c>
      <c r="BL1426">
        <v>14</v>
      </c>
      <c r="BM1426">
        <v>0</v>
      </c>
      <c r="BN1426">
        <v>397.5</v>
      </c>
      <c r="BO1426">
        <v>640</v>
      </c>
      <c r="BP1426">
        <v>25</v>
      </c>
      <c r="BQ1426">
        <v>12</v>
      </c>
      <c r="BR1426">
        <v>9</v>
      </c>
      <c r="BS1426">
        <v>6</v>
      </c>
      <c r="BT1426">
        <v>0</v>
      </c>
      <c r="BU1426">
        <v>6.5</v>
      </c>
      <c r="BV1426">
        <v>3.5</v>
      </c>
      <c r="BW1426">
        <v>32.5</v>
      </c>
      <c r="BX1426">
        <v>0</v>
      </c>
      <c r="BY1426">
        <v>8240</v>
      </c>
    </row>
    <row r="1427" spans="1:77" hidden="1" x14ac:dyDescent="0.25">
      <c r="A1427" t="str">
        <f t="shared" si="44"/>
        <v>201581 Feldolgozóipari gépek kezelőiI4 Szakmunkásképző iskola</v>
      </c>
      <c r="B1427" t="str">
        <f t="shared" si="45"/>
        <v>201581 Feldolgozóipari gépek kezelőiI4 Szakmunkásképző iskola</v>
      </c>
      <c r="C1427">
        <v>2676</v>
      </c>
      <c r="D1427" t="s">
        <v>168</v>
      </c>
      <c r="E1427" t="s">
        <v>169</v>
      </c>
      <c r="F1427" s="4" t="s">
        <v>173</v>
      </c>
      <c r="G1427">
        <v>0</v>
      </c>
      <c r="H1427" t="s">
        <v>160</v>
      </c>
      <c r="I1427">
        <v>647</v>
      </c>
      <c r="J1427">
        <v>36</v>
      </c>
      <c r="K1427" t="s">
        <v>104</v>
      </c>
      <c r="L1427" t="s">
        <v>105</v>
      </c>
      <c r="M1427">
        <v>237.5</v>
      </c>
      <c r="N1427">
        <v>176.5</v>
      </c>
      <c r="O1427">
        <v>0</v>
      </c>
      <c r="P1427">
        <v>67.5</v>
      </c>
      <c r="Q1427">
        <v>2209</v>
      </c>
      <c r="R1427">
        <v>4656.5</v>
      </c>
      <c r="S1427">
        <v>1354</v>
      </c>
      <c r="T1427">
        <v>1136</v>
      </c>
      <c r="U1427">
        <v>208.5</v>
      </c>
      <c r="V1427">
        <v>137</v>
      </c>
      <c r="W1427">
        <v>1023.5</v>
      </c>
      <c r="X1427">
        <v>608.5</v>
      </c>
      <c r="Y1427">
        <v>5898.5</v>
      </c>
      <c r="Z1427">
        <v>1981.5</v>
      </c>
      <c r="AA1427">
        <v>3022</v>
      </c>
      <c r="AB1427">
        <v>4038.5</v>
      </c>
      <c r="AC1427">
        <v>987.5</v>
      </c>
      <c r="AD1427">
        <v>1909.5</v>
      </c>
      <c r="AE1427">
        <v>1822.5</v>
      </c>
      <c r="AF1427">
        <v>2699</v>
      </c>
      <c r="AG1427">
        <v>54.5</v>
      </c>
      <c r="AH1427">
        <v>1082</v>
      </c>
      <c r="AI1427">
        <v>125.5</v>
      </c>
      <c r="AJ1427">
        <v>116</v>
      </c>
      <c r="AK1427">
        <v>8</v>
      </c>
      <c r="AL1427">
        <v>183.5</v>
      </c>
      <c r="AM1427">
        <v>290.5</v>
      </c>
      <c r="AN1427">
        <v>156</v>
      </c>
      <c r="AO1427">
        <v>912</v>
      </c>
      <c r="AP1427">
        <v>292</v>
      </c>
      <c r="AQ1427">
        <v>64</v>
      </c>
      <c r="AR1427">
        <v>0</v>
      </c>
      <c r="AS1427">
        <v>0</v>
      </c>
      <c r="AT1427">
        <v>43.5</v>
      </c>
      <c r="AU1427">
        <v>14</v>
      </c>
      <c r="AV1427">
        <v>16</v>
      </c>
      <c r="AW1427">
        <v>18.5</v>
      </c>
      <c r="AX1427">
        <v>0</v>
      </c>
      <c r="AY1427">
        <v>0</v>
      </c>
      <c r="AZ1427">
        <v>870</v>
      </c>
      <c r="BA1427">
        <v>0</v>
      </c>
      <c r="BB1427">
        <v>0</v>
      </c>
      <c r="BC1427">
        <v>0</v>
      </c>
      <c r="BD1427">
        <v>129</v>
      </c>
      <c r="BE1427">
        <v>0</v>
      </c>
      <c r="BF1427">
        <v>61.5</v>
      </c>
      <c r="BG1427">
        <v>0</v>
      </c>
      <c r="BH1427">
        <v>23</v>
      </c>
      <c r="BI1427">
        <v>0</v>
      </c>
      <c r="BJ1427">
        <v>12.5</v>
      </c>
      <c r="BK1427">
        <v>98.5</v>
      </c>
      <c r="BL1427">
        <v>1871.5</v>
      </c>
      <c r="BM1427">
        <v>0</v>
      </c>
      <c r="BN1427">
        <v>44</v>
      </c>
      <c r="BO1427">
        <v>68</v>
      </c>
      <c r="BP1427">
        <v>31.5</v>
      </c>
      <c r="BQ1427">
        <v>4</v>
      </c>
      <c r="BR1427">
        <v>13.5</v>
      </c>
      <c r="BS1427">
        <v>0</v>
      </c>
      <c r="BT1427">
        <v>3.5</v>
      </c>
      <c r="BU1427">
        <v>2</v>
      </c>
      <c r="BV1427">
        <v>0</v>
      </c>
      <c r="BW1427">
        <v>59</v>
      </c>
      <c r="BX1427">
        <v>0</v>
      </c>
      <c r="BY1427">
        <v>40841</v>
      </c>
    </row>
    <row r="1428" spans="1:77" hidden="1" x14ac:dyDescent="0.25">
      <c r="A1428" t="str">
        <f t="shared" si="44"/>
        <v>201582 ÖsszeszerelőkI4 Szakmunkásképző iskola</v>
      </c>
      <c r="B1428" t="str">
        <f t="shared" si="45"/>
        <v>201582 ÖsszeszerelőkI4 Szakmunkásképző iskola</v>
      </c>
      <c r="C1428">
        <v>2677</v>
      </c>
      <c r="D1428" t="s">
        <v>168</v>
      </c>
      <c r="E1428" t="s">
        <v>169</v>
      </c>
      <c r="F1428" s="4" t="s">
        <v>173</v>
      </c>
      <c r="G1428">
        <v>0</v>
      </c>
      <c r="H1428" t="s">
        <v>160</v>
      </c>
      <c r="I1428">
        <v>648</v>
      </c>
      <c r="J1428">
        <v>37</v>
      </c>
      <c r="K1428" t="s">
        <v>106</v>
      </c>
      <c r="L1428" t="s">
        <v>142</v>
      </c>
      <c r="M1428">
        <v>0</v>
      </c>
      <c r="N1428">
        <v>0</v>
      </c>
      <c r="O1428">
        <v>3.5</v>
      </c>
      <c r="P1428">
        <v>3.5</v>
      </c>
      <c r="Q1428">
        <v>0.5</v>
      </c>
      <c r="R1428">
        <v>26.5</v>
      </c>
      <c r="S1428">
        <v>25</v>
      </c>
      <c r="T1428">
        <v>23.5</v>
      </c>
      <c r="U1428">
        <v>6.5</v>
      </c>
      <c r="V1428">
        <v>0</v>
      </c>
      <c r="W1428">
        <v>0</v>
      </c>
      <c r="X1428">
        <v>0</v>
      </c>
      <c r="Y1428">
        <v>587</v>
      </c>
      <c r="Z1428">
        <v>292</v>
      </c>
      <c r="AA1428">
        <v>28.5</v>
      </c>
      <c r="AB1428">
        <v>540</v>
      </c>
      <c r="AC1428">
        <v>4792</v>
      </c>
      <c r="AD1428">
        <v>2560</v>
      </c>
      <c r="AE1428">
        <v>1678</v>
      </c>
      <c r="AF1428">
        <v>7999</v>
      </c>
      <c r="AG1428">
        <v>133.5</v>
      </c>
      <c r="AH1428">
        <v>512</v>
      </c>
      <c r="AI1428">
        <v>58.5</v>
      </c>
      <c r="AJ1428">
        <v>0</v>
      </c>
      <c r="AK1428">
        <v>12.5</v>
      </c>
      <c r="AL1428">
        <v>36.5</v>
      </c>
      <c r="AM1428">
        <v>82.5</v>
      </c>
      <c r="AN1428">
        <v>44.5</v>
      </c>
      <c r="AO1428">
        <v>392.5</v>
      </c>
      <c r="AP1428">
        <v>41.5</v>
      </c>
      <c r="AQ1428">
        <v>0</v>
      </c>
      <c r="AR1428">
        <v>0</v>
      </c>
      <c r="AS1428">
        <v>0</v>
      </c>
      <c r="AT1428">
        <v>16</v>
      </c>
      <c r="AU1428">
        <v>0</v>
      </c>
      <c r="AV1428">
        <v>0</v>
      </c>
      <c r="AW1428">
        <v>3.5</v>
      </c>
      <c r="AX1428">
        <v>0</v>
      </c>
      <c r="AY1428">
        <v>0</v>
      </c>
      <c r="AZ1428">
        <v>525.5</v>
      </c>
      <c r="BA1428">
        <v>0</v>
      </c>
      <c r="BB1428">
        <v>0</v>
      </c>
      <c r="BC1428">
        <v>0</v>
      </c>
      <c r="BD1428">
        <v>179.5</v>
      </c>
      <c r="BE1428">
        <v>0</v>
      </c>
      <c r="BF1428">
        <v>0</v>
      </c>
      <c r="BG1428">
        <v>89</v>
      </c>
      <c r="BH1428">
        <v>49</v>
      </c>
      <c r="BI1428">
        <v>0</v>
      </c>
      <c r="BJ1428">
        <v>0</v>
      </c>
      <c r="BK1428">
        <v>0</v>
      </c>
      <c r="BL1428">
        <v>1258.5</v>
      </c>
      <c r="BM1428">
        <v>0</v>
      </c>
      <c r="BN1428">
        <v>97</v>
      </c>
      <c r="BO1428">
        <v>1</v>
      </c>
      <c r="BP1428">
        <v>2</v>
      </c>
      <c r="BQ1428">
        <v>1.5</v>
      </c>
      <c r="BR1428">
        <v>21</v>
      </c>
      <c r="BS1428">
        <v>0</v>
      </c>
      <c r="BT1428">
        <v>0</v>
      </c>
      <c r="BU1428">
        <v>0</v>
      </c>
      <c r="BV1428">
        <v>14.5</v>
      </c>
      <c r="BW1428">
        <v>0</v>
      </c>
      <c r="BX1428">
        <v>0</v>
      </c>
      <c r="BY1428">
        <v>22137.5</v>
      </c>
    </row>
    <row r="1429" spans="1:77" hidden="1" x14ac:dyDescent="0.25">
      <c r="A1429" t="str">
        <f t="shared" si="44"/>
        <v>201583 Helyhez kötött gépek kezelőiI4 Szakmunkásképző iskola</v>
      </c>
      <c r="B1429" t="str">
        <f t="shared" si="45"/>
        <v>201583 Helyhez kötött gépek kezelőiI4 Szakmunkásképző iskola</v>
      </c>
      <c r="C1429">
        <v>2678</v>
      </c>
      <c r="D1429" t="s">
        <v>168</v>
      </c>
      <c r="E1429" t="s">
        <v>169</v>
      </c>
      <c r="F1429" s="4" t="s">
        <v>173</v>
      </c>
      <c r="G1429">
        <v>0</v>
      </c>
      <c r="H1429" t="s">
        <v>160</v>
      </c>
      <c r="I1429">
        <v>649</v>
      </c>
      <c r="J1429">
        <v>38</v>
      </c>
      <c r="K1429" t="s">
        <v>107</v>
      </c>
      <c r="L1429" t="s">
        <v>143</v>
      </c>
      <c r="M1429">
        <v>269.5</v>
      </c>
      <c r="N1429">
        <v>9.5</v>
      </c>
      <c r="O1429">
        <v>0</v>
      </c>
      <c r="P1429">
        <v>737</v>
      </c>
      <c r="Q1429">
        <v>762</v>
      </c>
      <c r="R1429">
        <v>15.5</v>
      </c>
      <c r="S1429">
        <v>7.5</v>
      </c>
      <c r="T1429">
        <v>157.5</v>
      </c>
      <c r="U1429">
        <v>25.5</v>
      </c>
      <c r="V1429">
        <v>106.5</v>
      </c>
      <c r="W1429">
        <v>195.5</v>
      </c>
      <c r="X1429">
        <v>194.5</v>
      </c>
      <c r="Y1429">
        <v>135.5</v>
      </c>
      <c r="Z1429">
        <v>167.5</v>
      </c>
      <c r="AA1429">
        <v>130.5</v>
      </c>
      <c r="AB1429">
        <v>527</v>
      </c>
      <c r="AC1429">
        <v>328.5</v>
      </c>
      <c r="AD1429">
        <v>83</v>
      </c>
      <c r="AE1429">
        <v>261</v>
      </c>
      <c r="AF1429">
        <v>157.5</v>
      </c>
      <c r="AG1429">
        <v>0</v>
      </c>
      <c r="AH1429">
        <v>192.5</v>
      </c>
      <c r="AI1429">
        <v>127</v>
      </c>
      <c r="AJ1429">
        <v>2157.5</v>
      </c>
      <c r="AK1429">
        <v>2112</v>
      </c>
      <c r="AL1429">
        <v>481.5</v>
      </c>
      <c r="AM1429">
        <v>518</v>
      </c>
      <c r="AN1429">
        <v>3</v>
      </c>
      <c r="AO1429">
        <v>316.5</v>
      </c>
      <c r="AP1429">
        <v>13</v>
      </c>
      <c r="AQ1429">
        <v>208.5</v>
      </c>
      <c r="AR1429">
        <v>0</v>
      </c>
      <c r="AS1429">
        <v>0</v>
      </c>
      <c r="AT1429">
        <v>69.5</v>
      </c>
      <c r="AU1429">
        <v>0</v>
      </c>
      <c r="AV1429">
        <v>44.5</v>
      </c>
      <c r="AW1429">
        <v>5.5</v>
      </c>
      <c r="AX1429">
        <v>3.5</v>
      </c>
      <c r="AY1429">
        <v>10.5</v>
      </c>
      <c r="AZ1429">
        <v>29</v>
      </c>
      <c r="BA1429">
        <v>10</v>
      </c>
      <c r="BB1429">
        <v>0</v>
      </c>
      <c r="BC1429">
        <v>0</v>
      </c>
      <c r="BD1429">
        <v>140.5</v>
      </c>
      <c r="BE1429">
        <v>0</v>
      </c>
      <c r="BF1429">
        <v>9.5</v>
      </c>
      <c r="BG1429">
        <v>150</v>
      </c>
      <c r="BH1429">
        <v>2.5</v>
      </c>
      <c r="BI1429">
        <v>0</v>
      </c>
      <c r="BJ1429">
        <v>14.5</v>
      </c>
      <c r="BK1429">
        <v>62.5</v>
      </c>
      <c r="BL1429">
        <v>297.5</v>
      </c>
      <c r="BM1429">
        <v>0</v>
      </c>
      <c r="BN1429">
        <v>211</v>
      </c>
      <c r="BO1429">
        <v>661.5</v>
      </c>
      <c r="BP1429">
        <v>249.5</v>
      </c>
      <c r="BQ1429">
        <v>162</v>
      </c>
      <c r="BR1429">
        <v>96</v>
      </c>
      <c r="BS1429">
        <v>22</v>
      </c>
      <c r="BT1429">
        <v>100</v>
      </c>
      <c r="BU1429">
        <v>11.5</v>
      </c>
      <c r="BV1429">
        <v>0</v>
      </c>
      <c r="BW1429">
        <v>73.5</v>
      </c>
      <c r="BX1429">
        <v>0</v>
      </c>
      <c r="BY1429">
        <v>12837</v>
      </c>
    </row>
    <row r="1430" spans="1:77" hidden="1" x14ac:dyDescent="0.25">
      <c r="A1430" t="str">
        <f t="shared" si="44"/>
        <v>201584 Járművezetők és mobil gépek kezelőiI4 Szakmunkásképző iskola</v>
      </c>
      <c r="B1430" t="str">
        <f t="shared" si="45"/>
        <v>201584 Járművezetők és mobil gépek kezelőiI4 Szakmunkásképző iskola</v>
      </c>
      <c r="C1430">
        <v>2679</v>
      </c>
      <c r="D1430" t="s">
        <v>168</v>
      </c>
      <c r="E1430" t="s">
        <v>169</v>
      </c>
      <c r="F1430" s="4" t="s">
        <v>173</v>
      </c>
      <c r="G1430">
        <v>0</v>
      </c>
      <c r="H1430" t="s">
        <v>160</v>
      </c>
      <c r="I1430">
        <v>650</v>
      </c>
      <c r="J1430">
        <v>39</v>
      </c>
      <c r="K1430" t="s">
        <v>144</v>
      </c>
      <c r="L1430" t="s">
        <v>145</v>
      </c>
      <c r="M1430">
        <v>10199.5</v>
      </c>
      <c r="N1430">
        <v>679.5</v>
      </c>
      <c r="O1430">
        <v>171.5</v>
      </c>
      <c r="P1430">
        <v>900.5</v>
      </c>
      <c r="Q1430">
        <v>2628.5</v>
      </c>
      <c r="R1430">
        <v>51.5</v>
      </c>
      <c r="S1430">
        <v>276.5</v>
      </c>
      <c r="T1430">
        <v>406</v>
      </c>
      <c r="U1430">
        <v>107</v>
      </c>
      <c r="V1430">
        <v>8</v>
      </c>
      <c r="W1430">
        <v>252</v>
      </c>
      <c r="X1430">
        <v>99.5</v>
      </c>
      <c r="Y1430">
        <v>467</v>
      </c>
      <c r="Z1430">
        <v>577.5</v>
      </c>
      <c r="AA1430">
        <v>410</v>
      </c>
      <c r="AB1430">
        <v>2270</v>
      </c>
      <c r="AC1430">
        <v>364.5</v>
      </c>
      <c r="AD1430">
        <v>512</v>
      </c>
      <c r="AE1430">
        <v>481</v>
      </c>
      <c r="AF1430">
        <v>972.5</v>
      </c>
      <c r="AG1430">
        <v>52.5</v>
      </c>
      <c r="AH1430">
        <v>255</v>
      </c>
      <c r="AI1430">
        <v>183.5</v>
      </c>
      <c r="AJ1430">
        <v>392</v>
      </c>
      <c r="AK1430">
        <v>377</v>
      </c>
      <c r="AL1430">
        <v>2605</v>
      </c>
      <c r="AM1430">
        <v>5301</v>
      </c>
      <c r="AN1430">
        <v>1674</v>
      </c>
      <c r="AO1430">
        <v>5868</v>
      </c>
      <c r="AP1430">
        <v>2246</v>
      </c>
      <c r="AQ1430">
        <v>28146</v>
      </c>
      <c r="AR1430">
        <v>612.5</v>
      </c>
      <c r="AS1430">
        <v>3.5</v>
      </c>
      <c r="AT1430">
        <v>5159</v>
      </c>
      <c r="AU1430">
        <v>224.5</v>
      </c>
      <c r="AV1430">
        <v>276.5</v>
      </c>
      <c r="AW1430">
        <v>26</v>
      </c>
      <c r="AX1430">
        <v>0</v>
      </c>
      <c r="AY1430">
        <v>0</v>
      </c>
      <c r="AZ1430">
        <v>123</v>
      </c>
      <c r="BA1430">
        <v>1751</v>
      </c>
      <c r="BB1430">
        <v>0</v>
      </c>
      <c r="BC1430">
        <v>4</v>
      </c>
      <c r="BD1430">
        <v>700</v>
      </c>
      <c r="BE1430">
        <v>0</v>
      </c>
      <c r="BF1430">
        <v>51</v>
      </c>
      <c r="BG1430">
        <v>101.5</v>
      </c>
      <c r="BH1430">
        <v>40</v>
      </c>
      <c r="BI1430">
        <v>14.5</v>
      </c>
      <c r="BJ1430">
        <v>1</v>
      </c>
      <c r="BK1430">
        <v>495</v>
      </c>
      <c r="BL1430">
        <v>638.5</v>
      </c>
      <c r="BM1430">
        <v>42</v>
      </c>
      <c r="BN1430">
        <v>484.5</v>
      </c>
      <c r="BO1430">
        <v>1683.5</v>
      </c>
      <c r="BP1430">
        <v>289.5</v>
      </c>
      <c r="BQ1430">
        <v>790.5</v>
      </c>
      <c r="BR1430">
        <v>378</v>
      </c>
      <c r="BS1430">
        <v>106.5</v>
      </c>
      <c r="BT1430">
        <v>21.5</v>
      </c>
      <c r="BU1430">
        <v>77</v>
      </c>
      <c r="BV1430">
        <v>14.5</v>
      </c>
      <c r="BW1430">
        <v>226</v>
      </c>
      <c r="BX1430">
        <v>0</v>
      </c>
      <c r="BY1430">
        <v>83269.5</v>
      </c>
    </row>
    <row r="1431" spans="1:77" hidden="1" x14ac:dyDescent="0.25">
      <c r="A1431" t="str">
        <f t="shared" si="44"/>
        <v>201591 Takarítók és hasonló jellegű egyszerű foglalkozásokI4 Szakmunkásképző iskola</v>
      </c>
      <c r="B1431" t="str">
        <f t="shared" si="45"/>
        <v>201591 Takarítók és hasonló jellegű egyszerű foglalkozásokI4 Szakmunkásképző iskola</v>
      </c>
      <c r="C1431">
        <v>2680</v>
      </c>
      <c r="D1431" t="s">
        <v>168</v>
      </c>
      <c r="E1431" t="s">
        <v>169</v>
      </c>
      <c r="F1431" s="4" t="s">
        <v>173</v>
      </c>
      <c r="G1431">
        <v>0</v>
      </c>
      <c r="H1431" t="s">
        <v>160</v>
      </c>
      <c r="I1431">
        <v>651</v>
      </c>
      <c r="J1431">
        <v>40</v>
      </c>
      <c r="K1431" t="s">
        <v>108</v>
      </c>
      <c r="L1431" t="s">
        <v>146</v>
      </c>
      <c r="M1431">
        <v>472</v>
      </c>
      <c r="N1431">
        <v>74</v>
      </c>
      <c r="O1431">
        <v>22</v>
      </c>
      <c r="P1431">
        <v>18.5</v>
      </c>
      <c r="Q1431">
        <v>733</v>
      </c>
      <c r="R1431">
        <v>192.5</v>
      </c>
      <c r="S1431">
        <v>51</v>
      </c>
      <c r="T1431">
        <v>37.5</v>
      </c>
      <c r="U1431">
        <v>101</v>
      </c>
      <c r="V1431">
        <v>0</v>
      </c>
      <c r="W1431">
        <v>19</v>
      </c>
      <c r="X1431">
        <v>59.5</v>
      </c>
      <c r="Y1431">
        <v>123.5</v>
      </c>
      <c r="Z1431">
        <v>143</v>
      </c>
      <c r="AA1431">
        <v>79</v>
      </c>
      <c r="AB1431">
        <v>257.5</v>
      </c>
      <c r="AC1431">
        <v>85.5</v>
      </c>
      <c r="AD1431">
        <v>47</v>
      </c>
      <c r="AE1431">
        <v>94</v>
      </c>
      <c r="AF1431">
        <v>126.5</v>
      </c>
      <c r="AG1431">
        <v>0</v>
      </c>
      <c r="AH1431">
        <v>50.5</v>
      </c>
      <c r="AI1431">
        <v>76</v>
      </c>
      <c r="AJ1431">
        <v>99</v>
      </c>
      <c r="AK1431">
        <v>180</v>
      </c>
      <c r="AL1431">
        <v>142</v>
      </c>
      <c r="AM1431">
        <v>528</v>
      </c>
      <c r="AN1431">
        <v>895.5</v>
      </c>
      <c r="AO1431">
        <v>589</v>
      </c>
      <c r="AP1431">
        <v>640</v>
      </c>
      <c r="AQ1431">
        <v>516</v>
      </c>
      <c r="AR1431">
        <v>16.5</v>
      </c>
      <c r="AS1431">
        <v>7.5</v>
      </c>
      <c r="AT1431">
        <v>175</v>
      </c>
      <c r="AU1431">
        <v>0</v>
      </c>
      <c r="AV1431">
        <v>1262</v>
      </c>
      <c r="AW1431">
        <v>16.5</v>
      </c>
      <c r="AX1431">
        <v>13.5</v>
      </c>
      <c r="AY1431">
        <v>5</v>
      </c>
      <c r="AZ1431">
        <v>54.5</v>
      </c>
      <c r="BA1431">
        <v>167.5</v>
      </c>
      <c r="BB1431">
        <v>3.5</v>
      </c>
      <c r="BC1431">
        <v>0</v>
      </c>
      <c r="BD1431">
        <v>837.5</v>
      </c>
      <c r="BE1431">
        <v>0</v>
      </c>
      <c r="BF1431">
        <v>148.5</v>
      </c>
      <c r="BG1431">
        <v>68.5</v>
      </c>
      <c r="BH1431">
        <v>21.5</v>
      </c>
      <c r="BI1431">
        <v>28.5</v>
      </c>
      <c r="BJ1431">
        <v>46</v>
      </c>
      <c r="BK1431">
        <v>86.5</v>
      </c>
      <c r="BL1431">
        <v>221</v>
      </c>
      <c r="BM1431">
        <v>14</v>
      </c>
      <c r="BN1431">
        <v>2135.5</v>
      </c>
      <c r="BO1431">
        <v>5171</v>
      </c>
      <c r="BP1431">
        <v>2547</v>
      </c>
      <c r="BQ1431">
        <v>997.5</v>
      </c>
      <c r="BR1431">
        <v>1340.5</v>
      </c>
      <c r="BS1431">
        <v>390</v>
      </c>
      <c r="BT1431">
        <v>326</v>
      </c>
      <c r="BU1431">
        <v>136.5</v>
      </c>
      <c r="BV1431">
        <v>9</v>
      </c>
      <c r="BW1431">
        <v>333</v>
      </c>
      <c r="BX1431">
        <v>0</v>
      </c>
      <c r="BY1431">
        <v>23031.5</v>
      </c>
    </row>
    <row r="1432" spans="1:77" hidden="1" x14ac:dyDescent="0.25">
      <c r="A1432" t="str">
        <f t="shared" si="44"/>
        <v>201592 Egyszerű szolgáltatási, szállítási és hasonló foglalkozásokI4 Szakmunkásképző iskola</v>
      </c>
      <c r="B1432" t="str">
        <f t="shared" si="45"/>
        <v>201592 Egyszerű szolgáltatási, szállítási és hasonló foglalkozásokI4 Szakmunkásképző iskola</v>
      </c>
      <c r="C1432">
        <v>2681</v>
      </c>
      <c r="D1432" t="s">
        <v>168</v>
      </c>
      <c r="E1432" t="s">
        <v>169</v>
      </c>
      <c r="F1432" s="4" t="s">
        <v>173</v>
      </c>
      <c r="G1432">
        <v>0</v>
      </c>
      <c r="H1432" t="s">
        <v>160</v>
      </c>
      <c r="I1432">
        <v>652</v>
      </c>
      <c r="J1432">
        <v>41</v>
      </c>
      <c r="K1432" t="s">
        <v>109</v>
      </c>
      <c r="L1432" t="s">
        <v>147</v>
      </c>
      <c r="M1432">
        <v>1433</v>
      </c>
      <c r="N1432">
        <v>162</v>
      </c>
      <c r="O1432">
        <v>111</v>
      </c>
      <c r="P1432">
        <v>386</v>
      </c>
      <c r="Q1432">
        <v>3198</v>
      </c>
      <c r="R1432">
        <v>744</v>
      </c>
      <c r="S1432">
        <v>362.5</v>
      </c>
      <c r="T1432">
        <v>150.5</v>
      </c>
      <c r="U1432">
        <v>388</v>
      </c>
      <c r="V1432">
        <v>0</v>
      </c>
      <c r="W1432">
        <v>286.5</v>
      </c>
      <c r="X1432">
        <v>54.5</v>
      </c>
      <c r="Y1432">
        <v>884.5</v>
      </c>
      <c r="Z1432">
        <v>326.5</v>
      </c>
      <c r="AA1432">
        <v>119</v>
      </c>
      <c r="AB1432">
        <v>712.5</v>
      </c>
      <c r="AC1432">
        <v>392</v>
      </c>
      <c r="AD1432">
        <v>559</v>
      </c>
      <c r="AE1432">
        <v>628</v>
      </c>
      <c r="AF1432">
        <v>456</v>
      </c>
      <c r="AG1432">
        <v>38</v>
      </c>
      <c r="AH1432">
        <v>755.5</v>
      </c>
      <c r="AI1432">
        <v>169</v>
      </c>
      <c r="AJ1432">
        <v>312.5</v>
      </c>
      <c r="AK1432">
        <v>412</v>
      </c>
      <c r="AL1432">
        <v>1352.5</v>
      </c>
      <c r="AM1432">
        <v>1688</v>
      </c>
      <c r="AN1432">
        <v>1422.5</v>
      </c>
      <c r="AO1432">
        <v>4863</v>
      </c>
      <c r="AP1432">
        <v>5359.5</v>
      </c>
      <c r="AQ1432">
        <v>944</v>
      </c>
      <c r="AR1432">
        <v>54</v>
      </c>
      <c r="AS1432">
        <v>26.5</v>
      </c>
      <c r="AT1432">
        <v>1345.5</v>
      </c>
      <c r="AU1432">
        <v>322.5</v>
      </c>
      <c r="AV1432">
        <v>4243</v>
      </c>
      <c r="AW1432">
        <v>64</v>
      </c>
      <c r="AX1432">
        <v>24</v>
      </c>
      <c r="AY1432">
        <v>67.5</v>
      </c>
      <c r="AZ1432">
        <v>123.5</v>
      </c>
      <c r="BA1432">
        <v>45</v>
      </c>
      <c r="BB1432">
        <v>0</v>
      </c>
      <c r="BC1432">
        <v>20</v>
      </c>
      <c r="BD1432">
        <v>1190</v>
      </c>
      <c r="BE1432">
        <v>0</v>
      </c>
      <c r="BF1432">
        <v>199</v>
      </c>
      <c r="BG1432">
        <v>106.5</v>
      </c>
      <c r="BH1432">
        <v>117.5</v>
      </c>
      <c r="BI1432">
        <v>144</v>
      </c>
      <c r="BJ1432">
        <v>66.5</v>
      </c>
      <c r="BK1432">
        <v>182</v>
      </c>
      <c r="BL1432">
        <v>1608</v>
      </c>
      <c r="BM1432">
        <v>66.5</v>
      </c>
      <c r="BN1432">
        <v>1406</v>
      </c>
      <c r="BO1432">
        <v>13866</v>
      </c>
      <c r="BP1432">
        <v>1909.5</v>
      </c>
      <c r="BQ1432">
        <v>548.5</v>
      </c>
      <c r="BR1432">
        <v>1122.5</v>
      </c>
      <c r="BS1432">
        <v>352.5</v>
      </c>
      <c r="BT1432">
        <v>255.5</v>
      </c>
      <c r="BU1432">
        <v>165.5</v>
      </c>
      <c r="BV1432">
        <v>119</v>
      </c>
      <c r="BW1432">
        <v>168.5</v>
      </c>
      <c r="BX1432">
        <v>0</v>
      </c>
      <c r="BY1432">
        <v>58599</v>
      </c>
    </row>
    <row r="1433" spans="1:77" hidden="1" x14ac:dyDescent="0.25">
      <c r="A1433" t="str">
        <f t="shared" si="44"/>
        <v>201593 Egyszerű ipari, építőipari, mezőgazdasági foglalkozásokI4 Szakmunkásképző iskola</v>
      </c>
      <c r="B1433" t="str">
        <f t="shared" si="45"/>
        <v>201593 Egyszerű ipari, építőipari, mezőgazdasági foglalkozásokI4 Szakmunkásképző iskola</v>
      </c>
      <c r="C1433">
        <v>2682</v>
      </c>
      <c r="D1433" t="s">
        <v>168</v>
      </c>
      <c r="E1433" t="s">
        <v>169</v>
      </c>
      <c r="F1433" s="4" t="s">
        <v>173</v>
      </c>
      <c r="G1433">
        <v>0</v>
      </c>
      <c r="H1433" t="s">
        <v>160</v>
      </c>
      <c r="I1433">
        <v>653</v>
      </c>
      <c r="J1433">
        <v>42</v>
      </c>
      <c r="K1433" t="s">
        <v>148</v>
      </c>
      <c r="L1433" t="s">
        <v>149</v>
      </c>
      <c r="M1433">
        <v>2385</v>
      </c>
      <c r="N1433">
        <v>912</v>
      </c>
      <c r="O1433">
        <v>474</v>
      </c>
      <c r="P1433">
        <v>62</v>
      </c>
      <c r="Q1433">
        <v>2623.5</v>
      </c>
      <c r="R1433">
        <v>1359</v>
      </c>
      <c r="S1433">
        <v>431.5</v>
      </c>
      <c r="T1433">
        <v>618</v>
      </c>
      <c r="U1433">
        <v>215</v>
      </c>
      <c r="V1433">
        <v>0</v>
      </c>
      <c r="W1433">
        <v>263.5</v>
      </c>
      <c r="X1433">
        <v>73.5</v>
      </c>
      <c r="Y1433">
        <v>1213</v>
      </c>
      <c r="Z1433">
        <v>701</v>
      </c>
      <c r="AA1433">
        <v>503.5</v>
      </c>
      <c r="AB1433">
        <v>1600</v>
      </c>
      <c r="AC1433">
        <v>991</v>
      </c>
      <c r="AD1433">
        <v>1354</v>
      </c>
      <c r="AE1433">
        <v>718</v>
      </c>
      <c r="AF1433">
        <v>1204.5</v>
      </c>
      <c r="AG1433">
        <v>88</v>
      </c>
      <c r="AH1433">
        <v>1379</v>
      </c>
      <c r="AI1433">
        <v>166</v>
      </c>
      <c r="AJ1433">
        <v>121</v>
      </c>
      <c r="AK1433">
        <v>130.5</v>
      </c>
      <c r="AL1433">
        <v>176</v>
      </c>
      <c r="AM1433">
        <v>8050</v>
      </c>
      <c r="AN1433">
        <v>381.5</v>
      </c>
      <c r="AO1433">
        <v>1506.5</v>
      </c>
      <c r="AP1433">
        <v>399.5</v>
      </c>
      <c r="AQ1433">
        <v>135.5</v>
      </c>
      <c r="AR1433">
        <v>0</v>
      </c>
      <c r="AS1433">
        <v>0</v>
      </c>
      <c r="AT1433">
        <v>505</v>
      </c>
      <c r="AU1433">
        <v>0</v>
      </c>
      <c r="AV1433">
        <v>66</v>
      </c>
      <c r="AW1433">
        <v>11.5</v>
      </c>
      <c r="AX1433">
        <v>0</v>
      </c>
      <c r="AY1433">
        <v>15.5</v>
      </c>
      <c r="AZ1433">
        <v>452</v>
      </c>
      <c r="BA1433">
        <v>417.5</v>
      </c>
      <c r="BB1433">
        <v>0</v>
      </c>
      <c r="BC1433">
        <v>0</v>
      </c>
      <c r="BD1433">
        <v>313</v>
      </c>
      <c r="BE1433">
        <v>0</v>
      </c>
      <c r="BF1433">
        <v>62</v>
      </c>
      <c r="BG1433">
        <v>258.5</v>
      </c>
      <c r="BH1433">
        <v>86</v>
      </c>
      <c r="BI1433">
        <v>0</v>
      </c>
      <c r="BJ1433">
        <v>10.5</v>
      </c>
      <c r="BK1433">
        <v>230.5</v>
      </c>
      <c r="BL1433">
        <v>1183.5</v>
      </c>
      <c r="BM1433">
        <v>49</v>
      </c>
      <c r="BN1433">
        <v>529.5</v>
      </c>
      <c r="BO1433">
        <v>4978.5</v>
      </c>
      <c r="BP1433">
        <v>62</v>
      </c>
      <c r="BQ1433">
        <v>9</v>
      </c>
      <c r="BR1433">
        <v>207</v>
      </c>
      <c r="BS1433">
        <v>40</v>
      </c>
      <c r="BT1433">
        <v>59.5</v>
      </c>
      <c r="BU1433">
        <v>37</v>
      </c>
      <c r="BV1433">
        <v>14</v>
      </c>
      <c r="BW1433">
        <v>48</v>
      </c>
      <c r="BX1433">
        <v>0</v>
      </c>
      <c r="BY1433">
        <v>39880.5</v>
      </c>
    </row>
    <row r="1434" spans="1:77" hidden="1" x14ac:dyDescent="0.25">
      <c r="A1434" t="str">
        <f t="shared" si="44"/>
        <v>201501 Fegyveres szervek felsőfokú képesítést igénylő foglalkozásaiI5 Szakközépiskola</v>
      </c>
      <c r="B1434" t="str">
        <f t="shared" si="45"/>
        <v>201501 Fegyveres szervek felsőfokú képesítést igénylő foglalkozásaiI5 Szakközépiskola</v>
      </c>
      <c r="C1434">
        <v>3314</v>
      </c>
      <c r="D1434" t="s">
        <v>168</v>
      </c>
      <c r="E1434" t="s">
        <v>169</v>
      </c>
      <c r="F1434" s="4" t="s">
        <v>173</v>
      </c>
      <c r="G1434">
        <v>0</v>
      </c>
      <c r="H1434" t="s">
        <v>161</v>
      </c>
      <c r="I1434">
        <v>612</v>
      </c>
      <c r="J1434">
        <v>1</v>
      </c>
      <c r="K1434" t="s">
        <v>65</v>
      </c>
      <c r="L1434" t="s">
        <v>66</v>
      </c>
      <c r="M1434">
        <v>0</v>
      </c>
      <c r="N1434">
        <v>0</v>
      </c>
      <c r="O1434">
        <v>0</v>
      </c>
      <c r="P1434">
        <v>0</v>
      </c>
      <c r="Q1434">
        <v>0</v>
      </c>
      <c r="R1434">
        <v>0</v>
      </c>
      <c r="S1434">
        <v>0</v>
      </c>
      <c r="T1434">
        <v>0</v>
      </c>
      <c r="U1434">
        <v>0</v>
      </c>
      <c r="V1434">
        <v>0</v>
      </c>
      <c r="W1434">
        <v>0</v>
      </c>
      <c r="X1434">
        <v>0</v>
      </c>
      <c r="Y1434">
        <v>0</v>
      </c>
      <c r="Z1434">
        <v>0</v>
      </c>
      <c r="AA1434">
        <v>0</v>
      </c>
      <c r="AB1434">
        <v>0</v>
      </c>
      <c r="AC1434">
        <v>0</v>
      </c>
      <c r="AD1434">
        <v>0</v>
      </c>
      <c r="AE1434">
        <v>0</v>
      </c>
      <c r="AF1434">
        <v>0</v>
      </c>
      <c r="AG1434">
        <v>0</v>
      </c>
      <c r="AH1434">
        <v>0</v>
      </c>
      <c r="AI1434">
        <v>0</v>
      </c>
      <c r="AJ1434">
        <v>0</v>
      </c>
      <c r="AK1434">
        <v>0</v>
      </c>
      <c r="AL1434">
        <v>0</v>
      </c>
      <c r="AM1434">
        <v>0</v>
      </c>
      <c r="AN1434">
        <v>0</v>
      </c>
      <c r="AO1434">
        <v>0</v>
      </c>
      <c r="AP1434">
        <v>0</v>
      </c>
      <c r="AQ1434">
        <v>0</v>
      </c>
      <c r="AR1434">
        <v>0</v>
      </c>
      <c r="AS1434">
        <v>0</v>
      </c>
      <c r="AT1434">
        <v>0</v>
      </c>
      <c r="AU1434">
        <v>0</v>
      </c>
      <c r="AV1434">
        <v>0</v>
      </c>
      <c r="AW1434">
        <v>0</v>
      </c>
      <c r="AX1434">
        <v>0</v>
      </c>
      <c r="AY1434">
        <v>0</v>
      </c>
      <c r="AZ1434">
        <v>0</v>
      </c>
      <c r="BA1434">
        <v>0</v>
      </c>
      <c r="BB1434">
        <v>0</v>
      </c>
      <c r="BC1434">
        <v>0</v>
      </c>
      <c r="BD1434">
        <v>0</v>
      </c>
      <c r="BE1434">
        <v>0</v>
      </c>
      <c r="BF1434">
        <v>0</v>
      </c>
      <c r="BG1434">
        <v>0</v>
      </c>
      <c r="BH1434">
        <v>0</v>
      </c>
      <c r="BI1434">
        <v>0</v>
      </c>
      <c r="BJ1434">
        <v>0</v>
      </c>
      <c r="BK1434">
        <v>0</v>
      </c>
      <c r="BL1434">
        <v>0</v>
      </c>
      <c r="BM1434">
        <v>0</v>
      </c>
      <c r="BN1434">
        <v>0</v>
      </c>
      <c r="BO1434">
        <v>287</v>
      </c>
      <c r="BP1434">
        <v>2</v>
      </c>
      <c r="BQ1434">
        <v>0</v>
      </c>
      <c r="BR1434">
        <v>0</v>
      </c>
      <c r="BS1434">
        <v>0</v>
      </c>
      <c r="BT1434">
        <v>0</v>
      </c>
      <c r="BU1434">
        <v>0</v>
      </c>
      <c r="BV1434">
        <v>0</v>
      </c>
      <c r="BW1434">
        <v>0</v>
      </c>
      <c r="BX1434">
        <v>0</v>
      </c>
      <c r="BY1434">
        <v>289</v>
      </c>
    </row>
    <row r="1435" spans="1:77" hidden="1" x14ac:dyDescent="0.25">
      <c r="A1435" t="str">
        <f t="shared" si="44"/>
        <v>201502 Fegyveres szervek középfokú képesítést igénylő foglalkozásaiI5 Szakközépiskola</v>
      </c>
      <c r="B1435" t="str">
        <f t="shared" si="45"/>
        <v>201502 Fegyveres szervek középfokú képesítést igénylő foglalkozásaiI5 Szakközépiskola</v>
      </c>
      <c r="C1435">
        <v>3315</v>
      </c>
      <c r="D1435" t="s">
        <v>168</v>
      </c>
      <c r="E1435" t="s">
        <v>169</v>
      </c>
      <c r="F1435" s="4" t="s">
        <v>173</v>
      </c>
      <c r="G1435">
        <v>0</v>
      </c>
      <c r="H1435" t="s">
        <v>161</v>
      </c>
      <c r="I1435">
        <v>613</v>
      </c>
      <c r="J1435">
        <v>2</v>
      </c>
      <c r="K1435" t="s">
        <v>67</v>
      </c>
      <c r="L1435" t="s">
        <v>68</v>
      </c>
      <c r="M1435">
        <v>0</v>
      </c>
      <c r="N1435">
        <v>0</v>
      </c>
      <c r="O1435">
        <v>0</v>
      </c>
      <c r="P1435">
        <v>0</v>
      </c>
      <c r="Q1435">
        <v>0</v>
      </c>
      <c r="R1435">
        <v>0</v>
      </c>
      <c r="S1435">
        <v>0</v>
      </c>
      <c r="T1435">
        <v>0</v>
      </c>
      <c r="U1435">
        <v>0</v>
      </c>
      <c r="V1435">
        <v>0</v>
      </c>
      <c r="W1435">
        <v>0</v>
      </c>
      <c r="X1435">
        <v>0</v>
      </c>
      <c r="Y1435">
        <v>0</v>
      </c>
      <c r="Z1435">
        <v>0</v>
      </c>
      <c r="AA1435">
        <v>0</v>
      </c>
      <c r="AB1435">
        <v>0</v>
      </c>
      <c r="AC1435">
        <v>0</v>
      </c>
      <c r="AD1435">
        <v>0</v>
      </c>
      <c r="AE1435">
        <v>0</v>
      </c>
      <c r="AF1435">
        <v>0</v>
      </c>
      <c r="AG1435">
        <v>0</v>
      </c>
      <c r="AH1435">
        <v>0</v>
      </c>
      <c r="AI1435">
        <v>0</v>
      </c>
      <c r="AJ1435">
        <v>0</v>
      </c>
      <c r="AK1435">
        <v>0</v>
      </c>
      <c r="AL1435">
        <v>0</v>
      </c>
      <c r="AM1435">
        <v>0</v>
      </c>
      <c r="AN1435">
        <v>0</v>
      </c>
      <c r="AO1435">
        <v>0</v>
      </c>
      <c r="AP1435">
        <v>0</v>
      </c>
      <c r="AQ1435">
        <v>0</v>
      </c>
      <c r="AR1435">
        <v>0</v>
      </c>
      <c r="AS1435">
        <v>0</v>
      </c>
      <c r="AT1435">
        <v>0</v>
      </c>
      <c r="AU1435">
        <v>0</v>
      </c>
      <c r="AV1435">
        <v>0</v>
      </c>
      <c r="AW1435">
        <v>0</v>
      </c>
      <c r="AX1435">
        <v>0</v>
      </c>
      <c r="AY1435">
        <v>0</v>
      </c>
      <c r="AZ1435">
        <v>0</v>
      </c>
      <c r="BA1435">
        <v>0</v>
      </c>
      <c r="BB1435">
        <v>0</v>
      </c>
      <c r="BC1435">
        <v>0</v>
      </c>
      <c r="BD1435">
        <v>0</v>
      </c>
      <c r="BE1435">
        <v>0</v>
      </c>
      <c r="BF1435">
        <v>0</v>
      </c>
      <c r="BG1435">
        <v>0</v>
      </c>
      <c r="BH1435">
        <v>0</v>
      </c>
      <c r="BI1435">
        <v>0</v>
      </c>
      <c r="BJ1435">
        <v>0</v>
      </c>
      <c r="BK1435">
        <v>0</v>
      </c>
      <c r="BL1435">
        <v>0</v>
      </c>
      <c r="BM1435">
        <v>0</v>
      </c>
      <c r="BN1435">
        <v>0</v>
      </c>
      <c r="BO1435">
        <v>24850</v>
      </c>
      <c r="BP1435">
        <v>46</v>
      </c>
      <c r="BQ1435">
        <v>0</v>
      </c>
      <c r="BR1435">
        <v>0</v>
      </c>
      <c r="BS1435">
        <v>0</v>
      </c>
      <c r="BT1435">
        <v>0</v>
      </c>
      <c r="BU1435">
        <v>0</v>
      </c>
      <c r="BV1435">
        <v>0</v>
      </c>
      <c r="BW1435">
        <v>0</v>
      </c>
      <c r="BX1435">
        <v>0</v>
      </c>
      <c r="BY1435">
        <v>24896</v>
      </c>
    </row>
    <row r="1436" spans="1:77" hidden="1" x14ac:dyDescent="0.25">
      <c r="A1436" t="str">
        <f t="shared" si="44"/>
        <v>201503 Fegyveres szervek középfokú képesítést nem igénylő foglalkozásaiI5 Szakközépiskola</v>
      </c>
      <c r="B1436" t="str">
        <f t="shared" si="45"/>
        <v>201503 Fegyveres szervek középfokú képesítést nem igénylő foglalkozásaiI5 Szakközépiskola</v>
      </c>
      <c r="C1436">
        <v>3316</v>
      </c>
      <c r="D1436" t="s">
        <v>168</v>
      </c>
      <c r="E1436" t="s">
        <v>169</v>
      </c>
      <c r="F1436" s="4" t="s">
        <v>173</v>
      </c>
      <c r="G1436">
        <v>0</v>
      </c>
      <c r="H1436" t="s">
        <v>161</v>
      </c>
      <c r="I1436">
        <v>614</v>
      </c>
      <c r="J1436">
        <v>3</v>
      </c>
      <c r="K1436" t="s">
        <v>69</v>
      </c>
      <c r="L1436" t="s">
        <v>70</v>
      </c>
      <c r="M1436">
        <v>0</v>
      </c>
      <c r="N1436">
        <v>0</v>
      </c>
      <c r="O1436">
        <v>0</v>
      </c>
      <c r="P1436">
        <v>0</v>
      </c>
      <c r="Q1436">
        <v>0</v>
      </c>
      <c r="R1436">
        <v>0</v>
      </c>
      <c r="S1436">
        <v>0</v>
      </c>
      <c r="T1436">
        <v>0</v>
      </c>
      <c r="U1436">
        <v>0</v>
      </c>
      <c r="V1436">
        <v>0</v>
      </c>
      <c r="W1436">
        <v>0</v>
      </c>
      <c r="X1436">
        <v>0</v>
      </c>
      <c r="Y1436">
        <v>0</v>
      </c>
      <c r="Z1436">
        <v>0</v>
      </c>
      <c r="AA1436">
        <v>0</v>
      </c>
      <c r="AB1436">
        <v>0</v>
      </c>
      <c r="AC1436">
        <v>0</v>
      </c>
      <c r="AD1436">
        <v>0</v>
      </c>
      <c r="AE1436">
        <v>0</v>
      </c>
      <c r="AF1436">
        <v>0</v>
      </c>
      <c r="AG1436">
        <v>0</v>
      </c>
      <c r="AH1436">
        <v>0</v>
      </c>
      <c r="AI1436">
        <v>0</v>
      </c>
      <c r="AJ1436">
        <v>0</v>
      </c>
      <c r="AK1436">
        <v>0</v>
      </c>
      <c r="AL1436">
        <v>0</v>
      </c>
      <c r="AM1436">
        <v>0</v>
      </c>
      <c r="AN1436">
        <v>0</v>
      </c>
      <c r="AO1436">
        <v>0</v>
      </c>
      <c r="AP1436">
        <v>0</v>
      </c>
      <c r="AQ1436">
        <v>0</v>
      </c>
      <c r="AR1436">
        <v>0</v>
      </c>
      <c r="AS1436">
        <v>0</v>
      </c>
      <c r="AT1436">
        <v>0</v>
      </c>
      <c r="AU1436">
        <v>0</v>
      </c>
      <c r="AV1436">
        <v>0</v>
      </c>
      <c r="AW1436">
        <v>0</v>
      </c>
      <c r="AX1436">
        <v>0</v>
      </c>
      <c r="AY1436">
        <v>0</v>
      </c>
      <c r="AZ1436">
        <v>0</v>
      </c>
      <c r="BA1436">
        <v>0</v>
      </c>
      <c r="BB1436">
        <v>0</v>
      </c>
      <c r="BC1436">
        <v>0</v>
      </c>
      <c r="BD1436">
        <v>0</v>
      </c>
      <c r="BE1436">
        <v>0</v>
      </c>
      <c r="BF1436">
        <v>0</v>
      </c>
      <c r="BG1436">
        <v>0</v>
      </c>
      <c r="BH1436">
        <v>0</v>
      </c>
      <c r="BI1436">
        <v>0</v>
      </c>
      <c r="BJ1436">
        <v>0</v>
      </c>
      <c r="BK1436">
        <v>0</v>
      </c>
      <c r="BL1436">
        <v>0</v>
      </c>
      <c r="BM1436">
        <v>0</v>
      </c>
      <c r="BN1436">
        <v>0</v>
      </c>
      <c r="BO1436">
        <v>454.5</v>
      </c>
      <c r="BP1436">
        <v>0</v>
      </c>
      <c r="BQ1436">
        <v>0</v>
      </c>
      <c r="BR1436">
        <v>0</v>
      </c>
      <c r="BS1436">
        <v>0</v>
      </c>
      <c r="BT1436">
        <v>0</v>
      </c>
      <c r="BU1436">
        <v>0</v>
      </c>
      <c r="BV1436">
        <v>0</v>
      </c>
      <c r="BW1436">
        <v>0</v>
      </c>
      <c r="BX1436">
        <v>0</v>
      </c>
      <c r="BY1436">
        <v>454.5</v>
      </c>
    </row>
    <row r="1437" spans="1:77" hidden="1" x14ac:dyDescent="0.25">
      <c r="A1437" t="str">
        <f t="shared" si="44"/>
        <v>201511 Törvényhozók, igazgatási és érdek-képviseleti vezetőkI5 Szakközépiskola</v>
      </c>
      <c r="B1437" t="str">
        <f t="shared" si="45"/>
        <v>201511 Törvényhozók, igazgatási és érdek-képviseleti vezetőkI5 Szakközépiskola</v>
      </c>
      <c r="C1437">
        <v>3317</v>
      </c>
      <c r="D1437" t="s">
        <v>168</v>
      </c>
      <c r="E1437" t="s">
        <v>169</v>
      </c>
      <c r="F1437" s="4" t="s">
        <v>173</v>
      </c>
      <c r="G1437">
        <v>0</v>
      </c>
      <c r="H1437" t="s">
        <v>161</v>
      </c>
      <c r="I1437">
        <v>615</v>
      </c>
      <c r="J1437">
        <v>4</v>
      </c>
      <c r="K1437" t="s">
        <v>71</v>
      </c>
      <c r="L1437" t="s">
        <v>111</v>
      </c>
      <c r="M1437">
        <v>0</v>
      </c>
      <c r="N1437">
        <v>0</v>
      </c>
      <c r="O1437">
        <v>0</v>
      </c>
      <c r="P1437">
        <v>0</v>
      </c>
      <c r="Q1437">
        <v>0</v>
      </c>
      <c r="R1437">
        <v>0</v>
      </c>
      <c r="S1437">
        <v>0</v>
      </c>
      <c r="T1437">
        <v>0</v>
      </c>
      <c r="U1437">
        <v>0</v>
      </c>
      <c r="V1437">
        <v>0</v>
      </c>
      <c r="W1437">
        <v>0</v>
      </c>
      <c r="X1437">
        <v>0</v>
      </c>
      <c r="Y1437">
        <v>0</v>
      </c>
      <c r="Z1437">
        <v>0</v>
      </c>
      <c r="AA1437">
        <v>0</v>
      </c>
      <c r="AB1437">
        <v>3</v>
      </c>
      <c r="AC1437">
        <v>0</v>
      </c>
      <c r="AD1437">
        <v>0</v>
      </c>
      <c r="AE1437">
        <v>0</v>
      </c>
      <c r="AF1437">
        <v>0</v>
      </c>
      <c r="AG1437">
        <v>0</v>
      </c>
      <c r="AH1437">
        <v>0</v>
      </c>
      <c r="AI1437">
        <v>0</v>
      </c>
      <c r="AJ1437">
        <v>0</v>
      </c>
      <c r="AK1437">
        <v>0</v>
      </c>
      <c r="AL1437">
        <v>0</v>
      </c>
      <c r="AM1437">
        <v>0</v>
      </c>
      <c r="AN1437">
        <v>0</v>
      </c>
      <c r="AO1437">
        <v>0</v>
      </c>
      <c r="AP1437">
        <v>18.5</v>
      </c>
      <c r="AQ1437">
        <v>5.5</v>
      </c>
      <c r="AR1437">
        <v>0</v>
      </c>
      <c r="AS1437">
        <v>0</v>
      </c>
      <c r="AT1437">
        <v>0</v>
      </c>
      <c r="AU1437">
        <v>0</v>
      </c>
      <c r="AV1437">
        <v>0</v>
      </c>
      <c r="AW1437">
        <v>0</v>
      </c>
      <c r="AX1437">
        <v>0</v>
      </c>
      <c r="AY1437">
        <v>0</v>
      </c>
      <c r="AZ1437">
        <v>0</v>
      </c>
      <c r="BA1437">
        <v>0</v>
      </c>
      <c r="BB1437">
        <v>0</v>
      </c>
      <c r="BC1437">
        <v>0</v>
      </c>
      <c r="BD1437">
        <v>0</v>
      </c>
      <c r="BE1437">
        <v>0</v>
      </c>
      <c r="BF1437">
        <v>0</v>
      </c>
      <c r="BG1437">
        <v>0</v>
      </c>
      <c r="BH1437">
        <v>0</v>
      </c>
      <c r="BI1437">
        <v>0</v>
      </c>
      <c r="BJ1437">
        <v>0</v>
      </c>
      <c r="BK1437">
        <v>0</v>
      </c>
      <c r="BL1437">
        <v>0</v>
      </c>
      <c r="BM1437">
        <v>0</v>
      </c>
      <c r="BN1437">
        <v>0</v>
      </c>
      <c r="BO1437">
        <v>501</v>
      </c>
      <c r="BP1437">
        <v>2.5</v>
      </c>
      <c r="BQ1437">
        <v>0.5</v>
      </c>
      <c r="BR1437">
        <v>6.5</v>
      </c>
      <c r="BS1437">
        <v>0.5</v>
      </c>
      <c r="BT1437">
        <v>0</v>
      </c>
      <c r="BU1437">
        <v>2.5</v>
      </c>
      <c r="BV1437">
        <v>0</v>
      </c>
      <c r="BW1437">
        <v>0</v>
      </c>
      <c r="BX1437">
        <v>0</v>
      </c>
      <c r="BY1437">
        <v>540.5</v>
      </c>
    </row>
    <row r="1438" spans="1:77" hidden="1" x14ac:dyDescent="0.25">
      <c r="A1438" t="str">
        <f t="shared" si="44"/>
        <v>201512 Gazdasági, költségvetési szervezetek vezetőiI5 Szakközépiskola</v>
      </c>
      <c r="B1438" t="str">
        <f t="shared" si="45"/>
        <v>201512 Gazdasági, költségvetési szervezetek vezetőiI5 Szakközépiskola</v>
      </c>
      <c r="C1438">
        <v>3318</v>
      </c>
      <c r="D1438" t="s">
        <v>168</v>
      </c>
      <c r="E1438" t="s">
        <v>169</v>
      </c>
      <c r="F1438" s="4" t="s">
        <v>173</v>
      </c>
      <c r="G1438">
        <v>0</v>
      </c>
      <c r="H1438" t="s">
        <v>161</v>
      </c>
      <c r="I1438">
        <v>616</v>
      </c>
      <c r="J1438">
        <v>5</v>
      </c>
      <c r="K1438" t="s">
        <v>72</v>
      </c>
      <c r="L1438" t="s">
        <v>112</v>
      </c>
      <c r="M1438">
        <v>84</v>
      </c>
      <c r="N1438">
        <v>0</v>
      </c>
      <c r="O1438">
        <v>0</v>
      </c>
      <c r="P1438">
        <v>0</v>
      </c>
      <c r="Q1438">
        <v>71.5</v>
      </c>
      <c r="R1438">
        <v>29.5</v>
      </c>
      <c r="S1438">
        <v>110.5</v>
      </c>
      <c r="T1438">
        <v>31.5</v>
      </c>
      <c r="U1438">
        <v>50</v>
      </c>
      <c r="V1438">
        <v>0</v>
      </c>
      <c r="W1438">
        <v>5</v>
      </c>
      <c r="X1438">
        <v>0</v>
      </c>
      <c r="Y1438">
        <v>95.5</v>
      </c>
      <c r="Z1438">
        <v>15.5</v>
      </c>
      <c r="AA1438">
        <v>2.5</v>
      </c>
      <c r="AB1438">
        <v>81</v>
      </c>
      <c r="AC1438">
        <v>58.5</v>
      </c>
      <c r="AD1438">
        <v>56</v>
      </c>
      <c r="AE1438">
        <v>23</v>
      </c>
      <c r="AF1438">
        <v>1.5</v>
      </c>
      <c r="AG1438">
        <v>0</v>
      </c>
      <c r="AH1438">
        <v>93</v>
      </c>
      <c r="AI1438">
        <v>64</v>
      </c>
      <c r="AJ1438">
        <v>5.5</v>
      </c>
      <c r="AK1438">
        <v>22.5</v>
      </c>
      <c r="AL1438">
        <v>22</v>
      </c>
      <c r="AM1438">
        <v>546.5</v>
      </c>
      <c r="AN1438">
        <v>751.5</v>
      </c>
      <c r="AO1438">
        <v>449</v>
      </c>
      <c r="AP1438">
        <v>730.5</v>
      </c>
      <c r="AQ1438">
        <v>270</v>
      </c>
      <c r="AR1438">
        <v>30</v>
      </c>
      <c r="AS1438">
        <v>10.5</v>
      </c>
      <c r="AT1438">
        <v>48.5</v>
      </c>
      <c r="AU1438">
        <v>36.5</v>
      </c>
      <c r="AV1438">
        <v>305</v>
      </c>
      <c r="AW1438">
        <v>57</v>
      </c>
      <c r="AX1438">
        <v>19</v>
      </c>
      <c r="AY1438">
        <v>100</v>
      </c>
      <c r="AZ1438">
        <v>107.5</v>
      </c>
      <c r="BA1438">
        <v>32.5</v>
      </c>
      <c r="BB1438">
        <v>0</v>
      </c>
      <c r="BC1438">
        <v>13.5</v>
      </c>
      <c r="BD1438">
        <v>415.5</v>
      </c>
      <c r="BE1438">
        <v>0</v>
      </c>
      <c r="BF1438">
        <v>360.5</v>
      </c>
      <c r="BG1438">
        <v>199.5</v>
      </c>
      <c r="BH1438">
        <v>13</v>
      </c>
      <c r="BI1438">
        <v>62.5</v>
      </c>
      <c r="BJ1438">
        <v>48.5</v>
      </c>
      <c r="BK1438">
        <v>13</v>
      </c>
      <c r="BL1438">
        <v>17</v>
      </c>
      <c r="BM1438">
        <v>20</v>
      </c>
      <c r="BN1438">
        <v>317.5</v>
      </c>
      <c r="BO1438">
        <v>302</v>
      </c>
      <c r="BP1438">
        <v>64</v>
      </c>
      <c r="BQ1438">
        <v>59</v>
      </c>
      <c r="BR1438">
        <v>21</v>
      </c>
      <c r="BS1438">
        <v>25</v>
      </c>
      <c r="BT1438">
        <v>69.5</v>
      </c>
      <c r="BU1438">
        <v>0</v>
      </c>
      <c r="BV1438">
        <v>10.5</v>
      </c>
      <c r="BW1438">
        <v>256</v>
      </c>
      <c r="BX1438">
        <v>0</v>
      </c>
      <c r="BY1438">
        <v>6704</v>
      </c>
    </row>
    <row r="1439" spans="1:77" hidden="1" x14ac:dyDescent="0.25">
      <c r="A1439" t="str">
        <f t="shared" si="44"/>
        <v>201513 Termelési és szolgáltatást nyújtó egységek vezetőiI5 Szakközépiskola</v>
      </c>
      <c r="B1439" t="str">
        <f t="shared" si="45"/>
        <v>201513 Termelési és szolgáltatást nyújtó egységek vezetőiI5 Szakközépiskola</v>
      </c>
      <c r="C1439">
        <v>3319</v>
      </c>
      <c r="D1439" t="s">
        <v>168</v>
      </c>
      <c r="E1439" t="s">
        <v>169</v>
      </c>
      <c r="F1439" s="4" t="s">
        <v>173</v>
      </c>
      <c r="G1439">
        <v>0</v>
      </c>
      <c r="H1439" t="s">
        <v>161</v>
      </c>
      <c r="I1439">
        <v>617</v>
      </c>
      <c r="J1439">
        <v>6</v>
      </c>
      <c r="K1439" t="s">
        <v>73</v>
      </c>
      <c r="L1439" t="s">
        <v>113</v>
      </c>
      <c r="M1439">
        <v>882</v>
      </c>
      <c r="N1439">
        <v>79.5</v>
      </c>
      <c r="O1439">
        <v>21</v>
      </c>
      <c r="P1439">
        <v>60</v>
      </c>
      <c r="Q1439">
        <v>517.5</v>
      </c>
      <c r="R1439">
        <v>314.5</v>
      </c>
      <c r="S1439">
        <v>88.5</v>
      </c>
      <c r="T1439">
        <v>127.5</v>
      </c>
      <c r="U1439">
        <v>142.5</v>
      </c>
      <c r="V1439">
        <v>18</v>
      </c>
      <c r="W1439">
        <v>152</v>
      </c>
      <c r="X1439">
        <v>28</v>
      </c>
      <c r="Y1439">
        <v>179.5</v>
      </c>
      <c r="Z1439">
        <v>190.5</v>
      </c>
      <c r="AA1439">
        <v>72.5</v>
      </c>
      <c r="AB1439">
        <v>454</v>
      </c>
      <c r="AC1439">
        <v>238.5</v>
      </c>
      <c r="AD1439">
        <v>135.5</v>
      </c>
      <c r="AE1439">
        <v>286.5</v>
      </c>
      <c r="AF1439">
        <v>228</v>
      </c>
      <c r="AG1439">
        <v>37.5</v>
      </c>
      <c r="AH1439">
        <v>134.5</v>
      </c>
      <c r="AI1439">
        <v>101</v>
      </c>
      <c r="AJ1439">
        <v>182</v>
      </c>
      <c r="AK1439">
        <v>115</v>
      </c>
      <c r="AL1439">
        <v>158</v>
      </c>
      <c r="AM1439">
        <v>1480</v>
      </c>
      <c r="AN1439">
        <v>1261</v>
      </c>
      <c r="AO1439">
        <v>2426.5</v>
      </c>
      <c r="AP1439">
        <v>5340.5</v>
      </c>
      <c r="AQ1439">
        <v>840.5</v>
      </c>
      <c r="AR1439">
        <v>32.5</v>
      </c>
      <c r="AS1439">
        <v>0</v>
      </c>
      <c r="AT1439">
        <v>400.5</v>
      </c>
      <c r="AU1439">
        <v>19.5</v>
      </c>
      <c r="AV1439">
        <v>1277</v>
      </c>
      <c r="AW1439">
        <v>115.5</v>
      </c>
      <c r="AX1439">
        <v>151</v>
      </c>
      <c r="AY1439">
        <v>132</v>
      </c>
      <c r="AZ1439">
        <v>202.5</v>
      </c>
      <c r="BA1439">
        <v>1115.5</v>
      </c>
      <c r="BB1439">
        <v>31</v>
      </c>
      <c r="BC1439">
        <v>157</v>
      </c>
      <c r="BD1439">
        <v>633.5</v>
      </c>
      <c r="BE1439">
        <v>0</v>
      </c>
      <c r="BF1439">
        <v>125</v>
      </c>
      <c r="BG1439">
        <v>127.5</v>
      </c>
      <c r="BH1439">
        <v>31</v>
      </c>
      <c r="BI1439">
        <v>198.5</v>
      </c>
      <c r="BJ1439">
        <v>111</v>
      </c>
      <c r="BK1439">
        <v>164.5</v>
      </c>
      <c r="BL1439">
        <v>46.5</v>
      </c>
      <c r="BM1439">
        <v>85</v>
      </c>
      <c r="BN1439">
        <v>733</v>
      </c>
      <c r="BO1439">
        <v>120.5</v>
      </c>
      <c r="BP1439">
        <v>493.5</v>
      </c>
      <c r="BQ1439">
        <v>326.5</v>
      </c>
      <c r="BR1439">
        <v>626</v>
      </c>
      <c r="BS1439">
        <v>218</v>
      </c>
      <c r="BT1439">
        <v>59.5</v>
      </c>
      <c r="BU1439">
        <v>46.5</v>
      </c>
      <c r="BV1439">
        <v>185</v>
      </c>
      <c r="BW1439">
        <v>171.5</v>
      </c>
      <c r="BX1439">
        <v>0</v>
      </c>
      <c r="BY1439">
        <v>24429</v>
      </c>
    </row>
    <row r="1440" spans="1:77" hidden="1" x14ac:dyDescent="0.25">
      <c r="A1440" t="str">
        <f t="shared" si="44"/>
        <v>201514 Gazdasági tevékenységet segítő egységek vezetőiI5 Szakközépiskola</v>
      </c>
      <c r="B1440" t="str">
        <f t="shared" si="45"/>
        <v>201514 Gazdasági tevékenységet segítő egységek vezetőiI5 Szakközépiskola</v>
      </c>
      <c r="C1440">
        <v>3320</v>
      </c>
      <c r="D1440" t="s">
        <v>168</v>
      </c>
      <c r="E1440" t="s">
        <v>169</v>
      </c>
      <c r="F1440" s="4" t="s">
        <v>173</v>
      </c>
      <c r="G1440">
        <v>0</v>
      </c>
      <c r="H1440" t="s">
        <v>161</v>
      </c>
      <c r="I1440">
        <v>618</v>
      </c>
      <c r="J1440">
        <v>7</v>
      </c>
      <c r="K1440" t="s">
        <v>74</v>
      </c>
      <c r="L1440" t="s">
        <v>114</v>
      </c>
      <c r="M1440">
        <v>160</v>
      </c>
      <c r="N1440">
        <v>17.5</v>
      </c>
      <c r="O1440">
        <v>13.5</v>
      </c>
      <c r="P1440">
        <v>20</v>
      </c>
      <c r="Q1440">
        <v>110.5</v>
      </c>
      <c r="R1440">
        <v>33</v>
      </c>
      <c r="S1440">
        <v>14.5</v>
      </c>
      <c r="T1440">
        <v>16</v>
      </c>
      <c r="U1440">
        <v>21.5</v>
      </c>
      <c r="V1440">
        <v>0</v>
      </c>
      <c r="W1440">
        <v>25</v>
      </c>
      <c r="X1440">
        <v>29.5</v>
      </c>
      <c r="Y1440">
        <v>25.5</v>
      </c>
      <c r="Z1440">
        <v>23.5</v>
      </c>
      <c r="AA1440">
        <v>14</v>
      </c>
      <c r="AB1440">
        <v>100.5</v>
      </c>
      <c r="AC1440">
        <v>27.5</v>
      </c>
      <c r="AD1440">
        <v>69</v>
      </c>
      <c r="AE1440">
        <v>17</v>
      </c>
      <c r="AF1440">
        <v>47.5</v>
      </c>
      <c r="AG1440">
        <v>23</v>
      </c>
      <c r="AH1440">
        <v>116</v>
      </c>
      <c r="AI1440">
        <v>15.5</v>
      </c>
      <c r="AJ1440">
        <v>141.5</v>
      </c>
      <c r="AK1440">
        <v>28.5</v>
      </c>
      <c r="AL1440">
        <v>65.5</v>
      </c>
      <c r="AM1440">
        <v>319</v>
      </c>
      <c r="AN1440">
        <v>228.5</v>
      </c>
      <c r="AO1440">
        <v>580</v>
      </c>
      <c r="AP1440">
        <v>505</v>
      </c>
      <c r="AQ1440">
        <v>95</v>
      </c>
      <c r="AR1440">
        <v>5.5</v>
      </c>
      <c r="AS1440">
        <v>0</v>
      </c>
      <c r="AT1440">
        <v>56</v>
      </c>
      <c r="AU1440">
        <v>21</v>
      </c>
      <c r="AV1440">
        <v>152.5</v>
      </c>
      <c r="AW1440">
        <v>20.5</v>
      </c>
      <c r="AX1440">
        <v>0</v>
      </c>
      <c r="AY1440">
        <v>22</v>
      </c>
      <c r="AZ1440">
        <v>55.5</v>
      </c>
      <c r="BA1440">
        <v>274</v>
      </c>
      <c r="BB1440">
        <v>11</v>
      </c>
      <c r="BC1440">
        <v>109</v>
      </c>
      <c r="BD1440">
        <v>468.5</v>
      </c>
      <c r="BE1440">
        <v>0</v>
      </c>
      <c r="BF1440">
        <v>195</v>
      </c>
      <c r="BG1440">
        <v>20.5</v>
      </c>
      <c r="BH1440">
        <v>11.5</v>
      </c>
      <c r="BI1440">
        <v>5</v>
      </c>
      <c r="BJ1440">
        <v>0</v>
      </c>
      <c r="BK1440">
        <v>10.5</v>
      </c>
      <c r="BL1440">
        <v>8.5</v>
      </c>
      <c r="BM1440">
        <v>17</v>
      </c>
      <c r="BN1440">
        <v>56</v>
      </c>
      <c r="BO1440">
        <v>97.5</v>
      </c>
      <c r="BP1440">
        <v>118</v>
      </c>
      <c r="BQ1440">
        <v>53.5</v>
      </c>
      <c r="BR1440">
        <v>72.5</v>
      </c>
      <c r="BS1440">
        <v>47</v>
      </c>
      <c r="BT1440">
        <v>2.5</v>
      </c>
      <c r="BU1440">
        <v>31</v>
      </c>
      <c r="BV1440">
        <v>28.5</v>
      </c>
      <c r="BW1440">
        <v>90</v>
      </c>
      <c r="BX1440">
        <v>0</v>
      </c>
      <c r="BY1440">
        <v>4963</v>
      </c>
    </row>
    <row r="1441" spans="1:77" hidden="1" x14ac:dyDescent="0.25">
      <c r="A1441" t="str">
        <f t="shared" si="44"/>
        <v>201521 Műszaki, informatikai és természettudományi foglalkozásokI5 Szakközépiskola</v>
      </c>
      <c r="B1441" t="str">
        <f t="shared" si="45"/>
        <v>201521 Műszaki, informatikai és természettudományi foglalkozásokI5 Szakközépiskola</v>
      </c>
      <c r="C1441">
        <v>3321</v>
      </c>
      <c r="D1441" t="s">
        <v>168</v>
      </c>
      <c r="E1441" t="s">
        <v>169</v>
      </c>
      <c r="F1441" s="4" t="s">
        <v>173</v>
      </c>
      <c r="G1441">
        <v>0</v>
      </c>
      <c r="H1441" t="s">
        <v>161</v>
      </c>
      <c r="I1441">
        <v>619</v>
      </c>
      <c r="J1441">
        <v>8</v>
      </c>
      <c r="K1441" t="s">
        <v>75</v>
      </c>
      <c r="L1441" t="s">
        <v>115</v>
      </c>
      <c r="M1441">
        <v>13.5</v>
      </c>
      <c r="N1441">
        <v>0</v>
      </c>
      <c r="O1441">
        <v>0</v>
      </c>
      <c r="P1441">
        <v>0</v>
      </c>
      <c r="Q1441">
        <v>47.5</v>
      </c>
      <c r="R1441">
        <v>37.5</v>
      </c>
      <c r="S1441">
        <v>0</v>
      </c>
      <c r="T1441">
        <v>65.5</v>
      </c>
      <c r="U1441">
        <v>159</v>
      </c>
      <c r="V1441">
        <v>14</v>
      </c>
      <c r="W1441">
        <v>4.5</v>
      </c>
      <c r="X1441">
        <v>0</v>
      </c>
      <c r="Y1441">
        <v>10.5</v>
      </c>
      <c r="Z1441">
        <v>36</v>
      </c>
      <c r="AA1441">
        <v>16.5</v>
      </c>
      <c r="AB1441">
        <v>31.5</v>
      </c>
      <c r="AC1441">
        <v>198</v>
      </c>
      <c r="AD1441">
        <v>15.5</v>
      </c>
      <c r="AE1441">
        <v>9</v>
      </c>
      <c r="AF1441">
        <v>31.5</v>
      </c>
      <c r="AG1441">
        <v>0</v>
      </c>
      <c r="AH1441">
        <v>16.5</v>
      </c>
      <c r="AI1441">
        <v>2.5</v>
      </c>
      <c r="AJ1441">
        <v>50.5</v>
      </c>
      <c r="AK1441">
        <v>11</v>
      </c>
      <c r="AL1441">
        <v>4</v>
      </c>
      <c r="AM1441">
        <v>77.5</v>
      </c>
      <c r="AN1441">
        <v>21</v>
      </c>
      <c r="AO1441">
        <v>199</v>
      </c>
      <c r="AP1441">
        <v>254.5</v>
      </c>
      <c r="AQ1441">
        <v>32</v>
      </c>
      <c r="AR1441">
        <v>0</v>
      </c>
      <c r="AS1441">
        <v>3</v>
      </c>
      <c r="AT1441">
        <v>46</v>
      </c>
      <c r="AU1441">
        <v>5</v>
      </c>
      <c r="AV1441">
        <v>3</v>
      </c>
      <c r="AW1441">
        <v>131.5</v>
      </c>
      <c r="AX1441">
        <v>49.5</v>
      </c>
      <c r="AY1441">
        <v>214</v>
      </c>
      <c r="AZ1441">
        <v>1294.5</v>
      </c>
      <c r="BA1441">
        <v>131</v>
      </c>
      <c r="BB1441">
        <v>95.5</v>
      </c>
      <c r="BC1441">
        <v>10</v>
      </c>
      <c r="BD1441">
        <v>16.5</v>
      </c>
      <c r="BE1441">
        <v>0</v>
      </c>
      <c r="BF1441">
        <v>245.5</v>
      </c>
      <c r="BG1441">
        <v>42.5</v>
      </c>
      <c r="BH1441">
        <v>161.5</v>
      </c>
      <c r="BI1441">
        <v>84</v>
      </c>
      <c r="BJ1441">
        <v>152</v>
      </c>
      <c r="BK1441">
        <v>19</v>
      </c>
      <c r="BL1441">
        <v>23.5</v>
      </c>
      <c r="BM1441">
        <v>30.5</v>
      </c>
      <c r="BN1441">
        <v>113</v>
      </c>
      <c r="BO1441">
        <v>469</v>
      </c>
      <c r="BP1441">
        <v>289</v>
      </c>
      <c r="BQ1441">
        <v>96</v>
      </c>
      <c r="BR1441">
        <v>17.5</v>
      </c>
      <c r="BS1441">
        <v>21.5</v>
      </c>
      <c r="BT1441">
        <v>8</v>
      </c>
      <c r="BU1441">
        <v>23</v>
      </c>
      <c r="BV1441">
        <v>220</v>
      </c>
      <c r="BW1441">
        <v>0</v>
      </c>
      <c r="BX1441">
        <v>0</v>
      </c>
      <c r="BY1441">
        <v>5373.5</v>
      </c>
    </row>
    <row r="1442" spans="1:77" hidden="1" x14ac:dyDescent="0.25">
      <c r="A1442" t="str">
        <f t="shared" si="44"/>
        <v>201522 Egészségügyi foglalkozások (felsőfokú képzettséghez kapcsolódó)I5 Szakközépiskola</v>
      </c>
      <c r="B1442" t="str">
        <f t="shared" si="45"/>
        <v>201522 Egészségügyi foglalkozások (felsőfokú képzettséghez kapcsolódó)I5 Szakközépiskola</v>
      </c>
      <c r="C1442">
        <v>3322</v>
      </c>
      <c r="D1442" t="s">
        <v>168</v>
      </c>
      <c r="E1442" t="s">
        <v>169</v>
      </c>
      <c r="F1442" s="4" t="s">
        <v>173</v>
      </c>
      <c r="G1442">
        <v>0</v>
      </c>
      <c r="H1442" t="s">
        <v>161</v>
      </c>
      <c r="I1442">
        <v>620</v>
      </c>
      <c r="J1442">
        <v>9</v>
      </c>
      <c r="K1442" t="s">
        <v>76</v>
      </c>
      <c r="L1442" t="s">
        <v>116</v>
      </c>
      <c r="M1442">
        <v>0</v>
      </c>
      <c r="N1442">
        <v>1.5</v>
      </c>
      <c r="O1442">
        <v>0</v>
      </c>
      <c r="P1442">
        <v>0</v>
      </c>
      <c r="Q1442">
        <v>0</v>
      </c>
      <c r="R1442">
        <v>0</v>
      </c>
      <c r="S1442">
        <v>0</v>
      </c>
      <c r="T1442">
        <v>0</v>
      </c>
      <c r="U1442">
        <v>0</v>
      </c>
      <c r="V1442">
        <v>0</v>
      </c>
      <c r="W1442">
        <v>0</v>
      </c>
      <c r="X1442">
        <v>0</v>
      </c>
      <c r="Y1442">
        <v>0</v>
      </c>
      <c r="Z1442">
        <v>0</v>
      </c>
      <c r="AA1442">
        <v>0</v>
      </c>
      <c r="AB1442">
        <v>0</v>
      </c>
      <c r="AC1442">
        <v>0</v>
      </c>
      <c r="AD1442">
        <v>0</v>
      </c>
      <c r="AE1442">
        <v>0</v>
      </c>
      <c r="AF1442">
        <v>0</v>
      </c>
      <c r="AG1442">
        <v>0</v>
      </c>
      <c r="AH1442">
        <v>0</v>
      </c>
      <c r="AI1442">
        <v>0</v>
      </c>
      <c r="AJ1442">
        <v>0</v>
      </c>
      <c r="AK1442">
        <v>0</v>
      </c>
      <c r="AL1442">
        <v>0</v>
      </c>
      <c r="AM1442">
        <v>5</v>
      </c>
      <c r="AN1442">
        <v>0</v>
      </c>
      <c r="AO1442">
        <v>0</v>
      </c>
      <c r="AP1442">
        <v>5</v>
      </c>
      <c r="AQ1442">
        <v>0</v>
      </c>
      <c r="AR1442">
        <v>0</v>
      </c>
      <c r="AS1442">
        <v>0</v>
      </c>
      <c r="AT1442">
        <v>0</v>
      </c>
      <c r="AU1442">
        <v>0</v>
      </c>
      <c r="AV1442">
        <v>7</v>
      </c>
      <c r="AW1442">
        <v>0</v>
      </c>
      <c r="AX1442">
        <v>0</v>
      </c>
      <c r="AY1442">
        <v>0</v>
      </c>
      <c r="AZ1442">
        <v>0</v>
      </c>
      <c r="BA1442">
        <v>0</v>
      </c>
      <c r="BB1442">
        <v>0</v>
      </c>
      <c r="BC1442">
        <v>0</v>
      </c>
      <c r="BD1442">
        <v>0</v>
      </c>
      <c r="BE1442">
        <v>0</v>
      </c>
      <c r="BF1442">
        <v>0</v>
      </c>
      <c r="BG1442">
        <v>16</v>
      </c>
      <c r="BH1442">
        <v>0</v>
      </c>
      <c r="BI1442">
        <v>0</v>
      </c>
      <c r="BJ1442">
        <v>0</v>
      </c>
      <c r="BK1442">
        <v>0</v>
      </c>
      <c r="BL1442">
        <v>0</v>
      </c>
      <c r="BM1442">
        <v>0</v>
      </c>
      <c r="BN1442">
        <v>7.5</v>
      </c>
      <c r="BO1442">
        <v>34</v>
      </c>
      <c r="BP1442">
        <v>50.5</v>
      </c>
      <c r="BQ1442">
        <v>611</v>
      </c>
      <c r="BR1442">
        <v>41.5</v>
      </c>
      <c r="BS1442">
        <v>0.5</v>
      </c>
      <c r="BT1442">
        <v>0</v>
      </c>
      <c r="BU1442">
        <v>1</v>
      </c>
      <c r="BV1442">
        <v>0</v>
      </c>
      <c r="BW1442">
        <v>3</v>
      </c>
      <c r="BX1442">
        <v>0</v>
      </c>
      <c r="BY1442">
        <v>783.5</v>
      </c>
    </row>
    <row r="1443" spans="1:77" hidden="1" x14ac:dyDescent="0.25">
      <c r="A1443" t="str">
        <f t="shared" si="44"/>
        <v>201523 Szociális szolgáltatási foglalkozások (felsőfokú képzettséghez kapcsolódó)I5 Szakközépiskola</v>
      </c>
      <c r="B1443" t="str">
        <f t="shared" si="45"/>
        <v>201523 Szociális szolgáltatási foglalkozások (felsőfokú képzettséghez kapcsolódó)I5 Szakközépiskola</v>
      </c>
      <c r="C1443">
        <v>3323</v>
      </c>
      <c r="D1443" t="s">
        <v>168</v>
      </c>
      <c r="E1443" t="s">
        <v>169</v>
      </c>
      <c r="F1443" s="4" t="s">
        <v>173</v>
      </c>
      <c r="G1443">
        <v>0</v>
      </c>
      <c r="H1443" t="s">
        <v>161</v>
      </c>
      <c r="I1443">
        <v>621</v>
      </c>
      <c r="J1443">
        <v>10</v>
      </c>
      <c r="K1443" t="s">
        <v>77</v>
      </c>
      <c r="L1443" t="s">
        <v>117</v>
      </c>
      <c r="M1443">
        <v>0</v>
      </c>
      <c r="N1443">
        <v>0</v>
      </c>
      <c r="O1443">
        <v>0</v>
      </c>
      <c r="P1443">
        <v>0</v>
      </c>
      <c r="Q1443">
        <v>0</v>
      </c>
      <c r="R1443">
        <v>0</v>
      </c>
      <c r="S1443">
        <v>0</v>
      </c>
      <c r="T1443">
        <v>0</v>
      </c>
      <c r="U1443">
        <v>0</v>
      </c>
      <c r="V1443">
        <v>0</v>
      </c>
      <c r="W1443">
        <v>0</v>
      </c>
      <c r="X1443">
        <v>0</v>
      </c>
      <c r="Y1443">
        <v>0</v>
      </c>
      <c r="Z1443">
        <v>0</v>
      </c>
      <c r="AA1443">
        <v>0</v>
      </c>
      <c r="AB1443">
        <v>0</v>
      </c>
      <c r="AC1443">
        <v>0</v>
      </c>
      <c r="AD1443">
        <v>0</v>
      </c>
      <c r="AE1443">
        <v>0</v>
      </c>
      <c r="AF1443">
        <v>0</v>
      </c>
      <c r="AG1443">
        <v>0</v>
      </c>
      <c r="AH1443">
        <v>0</v>
      </c>
      <c r="AI1443">
        <v>0</v>
      </c>
      <c r="AJ1443">
        <v>0</v>
      </c>
      <c r="AK1443">
        <v>0</v>
      </c>
      <c r="AL1443">
        <v>0</v>
      </c>
      <c r="AM1443">
        <v>0</v>
      </c>
      <c r="AN1443">
        <v>0</v>
      </c>
      <c r="AO1443">
        <v>0</v>
      </c>
      <c r="AP1443">
        <v>0</v>
      </c>
      <c r="AQ1443">
        <v>0</v>
      </c>
      <c r="AR1443">
        <v>0</v>
      </c>
      <c r="AS1443">
        <v>0</v>
      </c>
      <c r="AT1443">
        <v>0</v>
      </c>
      <c r="AU1443">
        <v>0</v>
      </c>
      <c r="AV1443">
        <v>0</v>
      </c>
      <c r="AW1443">
        <v>0</v>
      </c>
      <c r="AX1443">
        <v>0</v>
      </c>
      <c r="AY1443">
        <v>0</v>
      </c>
      <c r="AZ1443">
        <v>0</v>
      </c>
      <c r="BA1443">
        <v>0</v>
      </c>
      <c r="BB1443">
        <v>0</v>
      </c>
      <c r="BC1443">
        <v>0</v>
      </c>
      <c r="BD1443">
        <v>0</v>
      </c>
      <c r="BE1443">
        <v>0</v>
      </c>
      <c r="BF1443">
        <v>0</v>
      </c>
      <c r="BG1443">
        <v>0</v>
      </c>
      <c r="BH1443">
        <v>0</v>
      </c>
      <c r="BI1443">
        <v>0</v>
      </c>
      <c r="BJ1443">
        <v>0</v>
      </c>
      <c r="BK1443">
        <v>0</v>
      </c>
      <c r="BL1443">
        <v>0</v>
      </c>
      <c r="BM1443">
        <v>0</v>
      </c>
      <c r="BN1443">
        <v>0</v>
      </c>
      <c r="BO1443">
        <v>10.5</v>
      </c>
      <c r="BP1443">
        <v>0.5</v>
      </c>
      <c r="BQ1443">
        <v>1.5</v>
      </c>
      <c r="BR1443">
        <v>50.5</v>
      </c>
      <c r="BS1443">
        <v>0</v>
      </c>
      <c r="BT1443">
        <v>0</v>
      </c>
      <c r="BU1443">
        <v>0</v>
      </c>
      <c r="BV1443">
        <v>0</v>
      </c>
      <c r="BW1443">
        <v>0</v>
      </c>
      <c r="BX1443">
        <v>0</v>
      </c>
      <c r="BY1443">
        <v>63</v>
      </c>
    </row>
    <row r="1444" spans="1:77" hidden="1" x14ac:dyDescent="0.25">
      <c r="A1444" t="str">
        <f t="shared" si="44"/>
        <v>201524 Oktatók, pedagógusokI5 Szakközépiskola</v>
      </c>
      <c r="B1444" t="str">
        <f t="shared" si="45"/>
        <v>201524 Oktatók, pedagógusokI5 Szakközépiskola</v>
      </c>
      <c r="C1444">
        <v>3324</v>
      </c>
      <c r="D1444" t="s">
        <v>168</v>
      </c>
      <c r="E1444" t="s">
        <v>169</v>
      </c>
      <c r="F1444" s="4" t="s">
        <v>173</v>
      </c>
      <c r="G1444">
        <v>0</v>
      </c>
      <c r="H1444" t="s">
        <v>161</v>
      </c>
      <c r="I1444">
        <v>622</v>
      </c>
      <c r="J1444">
        <v>11</v>
      </c>
      <c r="K1444" t="s">
        <v>78</v>
      </c>
      <c r="L1444" t="s">
        <v>118</v>
      </c>
      <c r="M1444">
        <v>0</v>
      </c>
      <c r="N1444">
        <v>0</v>
      </c>
      <c r="O1444">
        <v>0</v>
      </c>
      <c r="P1444">
        <v>0</v>
      </c>
      <c r="Q1444">
        <v>0</v>
      </c>
      <c r="R1444">
        <v>3</v>
      </c>
      <c r="S1444">
        <v>0</v>
      </c>
      <c r="T1444">
        <v>0</v>
      </c>
      <c r="U1444">
        <v>0</v>
      </c>
      <c r="V1444">
        <v>0</v>
      </c>
      <c r="W1444">
        <v>0</v>
      </c>
      <c r="X1444">
        <v>0</v>
      </c>
      <c r="Y1444">
        <v>0</v>
      </c>
      <c r="Z1444">
        <v>0.5</v>
      </c>
      <c r="AA1444">
        <v>0</v>
      </c>
      <c r="AB1444">
        <v>1.5</v>
      </c>
      <c r="AC1444">
        <v>0</v>
      </c>
      <c r="AD1444">
        <v>0</v>
      </c>
      <c r="AE1444">
        <v>0.5</v>
      </c>
      <c r="AF1444">
        <v>11.5</v>
      </c>
      <c r="AG1444">
        <v>0</v>
      </c>
      <c r="AH1444">
        <v>2.5</v>
      </c>
      <c r="AI1444">
        <v>0</v>
      </c>
      <c r="AJ1444">
        <v>0</v>
      </c>
      <c r="AK1444">
        <v>0</v>
      </c>
      <c r="AL1444">
        <v>0</v>
      </c>
      <c r="AM1444">
        <v>0</v>
      </c>
      <c r="AN1444">
        <v>3</v>
      </c>
      <c r="AO1444">
        <v>13</v>
      </c>
      <c r="AP1444">
        <v>0</v>
      </c>
      <c r="AQ1444">
        <v>0</v>
      </c>
      <c r="AR1444">
        <v>0</v>
      </c>
      <c r="AS1444">
        <v>0</v>
      </c>
      <c r="AT1444">
        <v>0</v>
      </c>
      <c r="AU1444">
        <v>0</v>
      </c>
      <c r="AV1444">
        <v>0</v>
      </c>
      <c r="AW1444">
        <v>0</v>
      </c>
      <c r="AX1444">
        <v>0</v>
      </c>
      <c r="AY1444">
        <v>0</v>
      </c>
      <c r="AZ1444">
        <v>0</v>
      </c>
      <c r="BA1444">
        <v>0</v>
      </c>
      <c r="BB1444">
        <v>0</v>
      </c>
      <c r="BC1444">
        <v>0</v>
      </c>
      <c r="BD1444">
        <v>0</v>
      </c>
      <c r="BE1444">
        <v>0</v>
      </c>
      <c r="BF1444">
        <v>0</v>
      </c>
      <c r="BG1444">
        <v>0</v>
      </c>
      <c r="BH1444">
        <v>0</v>
      </c>
      <c r="BI1444">
        <v>0</v>
      </c>
      <c r="BJ1444">
        <v>0</v>
      </c>
      <c r="BK1444">
        <v>0</v>
      </c>
      <c r="BL1444">
        <v>4.5</v>
      </c>
      <c r="BM1444">
        <v>0</v>
      </c>
      <c r="BN1444">
        <v>1</v>
      </c>
      <c r="BO1444">
        <v>350.5</v>
      </c>
      <c r="BP1444">
        <v>1757</v>
      </c>
      <c r="BQ1444">
        <v>41</v>
      </c>
      <c r="BR1444">
        <v>1394.5</v>
      </c>
      <c r="BS1444">
        <v>2</v>
      </c>
      <c r="BT1444">
        <v>0.5</v>
      </c>
      <c r="BU1444">
        <v>14</v>
      </c>
      <c r="BV1444">
        <v>0</v>
      </c>
      <c r="BW1444">
        <v>0</v>
      </c>
      <c r="BX1444">
        <v>0</v>
      </c>
      <c r="BY1444">
        <v>3600.5</v>
      </c>
    </row>
    <row r="1445" spans="1:77" hidden="1" x14ac:dyDescent="0.25">
      <c r="A1445" t="str">
        <f t="shared" si="44"/>
        <v>201525 Gazdálkodási jellegű foglalkozásokI5 Szakközépiskola</v>
      </c>
      <c r="B1445" t="str">
        <f t="shared" si="45"/>
        <v>201525 Gazdálkodási jellegű foglalkozásokI5 Szakközépiskola</v>
      </c>
      <c r="C1445">
        <v>3325</v>
      </c>
      <c r="D1445" t="s">
        <v>168</v>
      </c>
      <c r="E1445" t="s">
        <v>169</v>
      </c>
      <c r="F1445" s="4" t="s">
        <v>173</v>
      </c>
      <c r="G1445">
        <v>0</v>
      </c>
      <c r="H1445" t="s">
        <v>161</v>
      </c>
      <c r="I1445">
        <v>623</v>
      </c>
      <c r="J1445">
        <v>12</v>
      </c>
      <c r="K1445" t="s">
        <v>79</v>
      </c>
      <c r="L1445" t="s">
        <v>119</v>
      </c>
      <c r="M1445">
        <v>6.5</v>
      </c>
      <c r="N1445">
        <v>0</v>
      </c>
      <c r="O1445">
        <v>0</v>
      </c>
      <c r="P1445">
        <v>0</v>
      </c>
      <c r="Q1445">
        <v>13</v>
      </c>
      <c r="R1445">
        <v>0</v>
      </c>
      <c r="S1445">
        <v>0</v>
      </c>
      <c r="T1445">
        <v>3</v>
      </c>
      <c r="U1445">
        <v>0</v>
      </c>
      <c r="V1445">
        <v>0</v>
      </c>
      <c r="W1445">
        <v>3.5</v>
      </c>
      <c r="X1445">
        <v>0</v>
      </c>
      <c r="Y1445">
        <v>0.5</v>
      </c>
      <c r="Z1445">
        <v>2.5</v>
      </c>
      <c r="AA1445">
        <v>0</v>
      </c>
      <c r="AB1445">
        <v>11.5</v>
      </c>
      <c r="AC1445">
        <v>22</v>
      </c>
      <c r="AD1445">
        <v>3.5</v>
      </c>
      <c r="AE1445">
        <v>4.5</v>
      </c>
      <c r="AF1445">
        <v>7.5</v>
      </c>
      <c r="AG1445">
        <v>0</v>
      </c>
      <c r="AH1445">
        <v>12</v>
      </c>
      <c r="AI1445">
        <v>0</v>
      </c>
      <c r="AJ1445">
        <v>0</v>
      </c>
      <c r="AK1445">
        <v>7</v>
      </c>
      <c r="AL1445">
        <v>0.5</v>
      </c>
      <c r="AM1445">
        <v>7.5</v>
      </c>
      <c r="AN1445">
        <v>5.5</v>
      </c>
      <c r="AO1445">
        <v>225</v>
      </c>
      <c r="AP1445">
        <v>53</v>
      </c>
      <c r="AQ1445">
        <v>0.5</v>
      </c>
      <c r="AR1445">
        <v>0</v>
      </c>
      <c r="AS1445">
        <v>0</v>
      </c>
      <c r="AT1445">
        <v>13.5</v>
      </c>
      <c r="AU1445">
        <v>0</v>
      </c>
      <c r="AV1445">
        <v>0</v>
      </c>
      <c r="AW1445">
        <v>14</v>
      </c>
      <c r="AX1445">
        <v>3</v>
      </c>
      <c r="AY1445">
        <v>14</v>
      </c>
      <c r="AZ1445">
        <v>24</v>
      </c>
      <c r="BA1445">
        <v>159.5</v>
      </c>
      <c r="BB1445">
        <v>30</v>
      </c>
      <c r="BC1445">
        <v>0</v>
      </c>
      <c r="BD1445">
        <v>17</v>
      </c>
      <c r="BE1445">
        <v>0</v>
      </c>
      <c r="BF1445">
        <v>88</v>
      </c>
      <c r="BG1445">
        <v>10.5</v>
      </c>
      <c r="BH1445">
        <v>4</v>
      </c>
      <c r="BI1445">
        <v>86</v>
      </c>
      <c r="BJ1445">
        <v>42</v>
      </c>
      <c r="BK1445">
        <v>0</v>
      </c>
      <c r="BL1445">
        <v>0</v>
      </c>
      <c r="BM1445">
        <v>0</v>
      </c>
      <c r="BN1445">
        <v>60.5</v>
      </c>
      <c r="BO1445">
        <v>134.5</v>
      </c>
      <c r="BP1445">
        <v>40</v>
      </c>
      <c r="BQ1445">
        <v>39.5</v>
      </c>
      <c r="BR1445">
        <v>14.5</v>
      </c>
      <c r="BS1445">
        <v>5.5</v>
      </c>
      <c r="BT1445">
        <v>2.5</v>
      </c>
      <c r="BU1445">
        <v>0</v>
      </c>
      <c r="BV1445">
        <v>2.5</v>
      </c>
      <c r="BW1445">
        <v>0</v>
      </c>
      <c r="BX1445">
        <v>0</v>
      </c>
      <c r="BY1445">
        <v>1194</v>
      </c>
    </row>
    <row r="1446" spans="1:77" hidden="1" x14ac:dyDescent="0.25">
      <c r="A1446" t="str">
        <f t="shared" si="44"/>
        <v>201526 Jogi és társadalomtudományi foglalkozásokI5 Szakközépiskola</v>
      </c>
      <c r="B1446" t="str">
        <f t="shared" si="45"/>
        <v>201526 Jogi és társadalomtudományi foglalkozásokI5 Szakközépiskola</v>
      </c>
      <c r="C1446">
        <v>3326</v>
      </c>
      <c r="D1446" t="s">
        <v>168</v>
      </c>
      <c r="E1446" t="s">
        <v>169</v>
      </c>
      <c r="F1446" s="4" t="s">
        <v>173</v>
      </c>
      <c r="G1446">
        <v>0</v>
      </c>
      <c r="H1446" t="s">
        <v>161</v>
      </c>
      <c r="I1446">
        <v>624</v>
      </c>
      <c r="J1446">
        <v>13</v>
      </c>
      <c r="K1446" t="s">
        <v>80</v>
      </c>
      <c r="L1446" t="s">
        <v>120</v>
      </c>
      <c r="M1446">
        <v>0</v>
      </c>
      <c r="N1446">
        <v>0</v>
      </c>
      <c r="O1446">
        <v>0</v>
      </c>
      <c r="P1446">
        <v>0</v>
      </c>
      <c r="Q1446">
        <v>0</v>
      </c>
      <c r="R1446">
        <v>0.5</v>
      </c>
      <c r="S1446">
        <v>0</v>
      </c>
      <c r="T1446">
        <v>0</v>
      </c>
      <c r="U1446">
        <v>0</v>
      </c>
      <c r="V1446">
        <v>0</v>
      </c>
      <c r="W1446">
        <v>0</v>
      </c>
      <c r="X1446">
        <v>0</v>
      </c>
      <c r="Y1446">
        <v>0</v>
      </c>
      <c r="Z1446">
        <v>0</v>
      </c>
      <c r="AA1446">
        <v>0</v>
      </c>
      <c r="AB1446">
        <v>0</v>
      </c>
      <c r="AC1446">
        <v>0</v>
      </c>
      <c r="AD1446">
        <v>0</v>
      </c>
      <c r="AE1446">
        <v>0</v>
      </c>
      <c r="AF1446">
        <v>0</v>
      </c>
      <c r="AG1446">
        <v>0</v>
      </c>
      <c r="AH1446">
        <v>0</v>
      </c>
      <c r="AI1446">
        <v>7</v>
      </c>
      <c r="AJ1446">
        <v>3</v>
      </c>
      <c r="AK1446">
        <v>0.5</v>
      </c>
      <c r="AL1446">
        <v>0</v>
      </c>
      <c r="AM1446">
        <v>17</v>
      </c>
      <c r="AN1446">
        <v>4</v>
      </c>
      <c r="AO1446">
        <v>5</v>
      </c>
      <c r="AP1446">
        <v>0</v>
      </c>
      <c r="AQ1446">
        <v>0</v>
      </c>
      <c r="AR1446">
        <v>0</v>
      </c>
      <c r="AS1446">
        <v>0</v>
      </c>
      <c r="AT1446">
        <v>0</v>
      </c>
      <c r="AU1446">
        <v>0</v>
      </c>
      <c r="AV1446">
        <v>0</v>
      </c>
      <c r="AW1446">
        <v>0</v>
      </c>
      <c r="AX1446">
        <v>0</v>
      </c>
      <c r="AY1446">
        <v>0</v>
      </c>
      <c r="AZ1446">
        <v>13</v>
      </c>
      <c r="BA1446">
        <v>5</v>
      </c>
      <c r="BB1446">
        <v>0</v>
      </c>
      <c r="BC1446">
        <v>0</v>
      </c>
      <c r="BD1446">
        <v>0</v>
      </c>
      <c r="BE1446">
        <v>0</v>
      </c>
      <c r="BF1446">
        <v>0</v>
      </c>
      <c r="BG1446">
        <v>0</v>
      </c>
      <c r="BH1446">
        <v>0</v>
      </c>
      <c r="BI1446">
        <v>0</v>
      </c>
      <c r="BJ1446">
        <v>0</v>
      </c>
      <c r="BK1446">
        <v>0</v>
      </c>
      <c r="BL1446">
        <v>0</v>
      </c>
      <c r="BM1446">
        <v>0</v>
      </c>
      <c r="BN1446">
        <v>6</v>
      </c>
      <c r="BO1446">
        <v>105.5</v>
      </c>
      <c r="BP1446">
        <v>1</v>
      </c>
      <c r="BQ1446">
        <v>4</v>
      </c>
      <c r="BR1446">
        <v>2.5</v>
      </c>
      <c r="BS1446">
        <v>0.5</v>
      </c>
      <c r="BT1446">
        <v>0</v>
      </c>
      <c r="BU1446">
        <v>0</v>
      </c>
      <c r="BV1446">
        <v>0</v>
      </c>
      <c r="BW1446">
        <v>0</v>
      </c>
      <c r="BX1446">
        <v>0</v>
      </c>
      <c r="BY1446">
        <v>174.5</v>
      </c>
    </row>
    <row r="1447" spans="1:77" hidden="1" x14ac:dyDescent="0.25">
      <c r="A1447" t="str">
        <f t="shared" si="44"/>
        <v>201527 Kulturális, sport-, művészeti és vallási foglalkozások (felsőfokú képzettséghez kapcsolódó)I5 Szakközépiskola</v>
      </c>
      <c r="B1447" t="str">
        <f t="shared" si="45"/>
        <v>201527 Kulturális, sport-, művészeti és vallási foglalkozások (felsőfokú képzettséghez kapcsolódó)I5 Szakközépiskola</v>
      </c>
      <c r="C1447">
        <v>3327</v>
      </c>
      <c r="D1447" t="s">
        <v>168</v>
      </c>
      <c r="E1447" t="s">
        <v>169</v>
      </c>
      <c r="F1447" s="4" t="s">
        <v>173</v>
      </c>
      <c r="G1447">
        <v>0</v>
      </c>
      <c r="H1447" t="s">
        <v>161</v>
      </c>
      <c r="I1447">
        <v>625</v>
      </c>
      <c r="J1447">
        <v>14</v>
      </c>
      <c r="K1447" t="s">
        <v>121</v>
      </c>
      <c r="L1447" t="s">
        <v>122</v>
      </c>
      <c r="M1447">
        <v>0</v>
      </c>
      <c r="N1447">
        <v>0</v>
      </c>
      <c r="O1447">
        <v>0</v>
      </c>
      <c r="P1447">
        <v>0</v>
      </c>
      <c r="Q1447">
        <v>0</v>
      </c>
      <c r="R1447">
        <v>0</v>
      </c>
      <c r="S1447">
        <v>0</v>
      </c>
      <c r="T1447">
        <v>0</v>
      </c>
      <c r="U1447">
        <v>93</v>
      </c>
      <c r="V1447">
        <v>0</v>
      </c>
      <c r="W1447">
        <v>0</v>
      </c>
      <c r="X1447">
        <v>0</v>
      </c>
      <c r="Y1447">
        <v>3</v>
      </c>
      <c r="Z1447">
        <v>2.5</v>
      </c>
      <c r="AA1447">
        <v>0</v>
      </c>
      <c r="AB1447">
        <v>0</v>
      </c>
      <c r="AC1447">
        <v>0</v>
      </c>
      <c r="AD1447">
        <v>0</v>
      </c>
      <c r="AE1447">
        <v>0</v>
      </c>
      <c r="AF1447">
        <v>0</v>
      </c>
      <c r="AG1447">
        <v>0</v>
      </c>
      <c r="AH1447">
        <v>0</v>
      </c>
      <c r="AI1447">
        <v>0</v>
      </c>
      <c r="AJ1447">
        <v>0</v>
      </c>
      <c r="AK1447">
        <v>0</v>
      </c>
      <c r="AL1447">
        <v>4.5</v>
      </c>
      <c r="AM1447">
        <v>50.5</v>
      </c>
      <c r="AN1447">
        <v>0</v>
      </c>
      <c r="AO1447">
        <v>0</v>
      </c>
      <c r="AP1447">
        <v>89</v>
      </c>
      <c r="AQ1447">
        <v>0</v>
      </c>
      <c r="AR1447">
        <v>0</v>
      </c>
      <c r="AS1447">
        <v>4</v>
      </c>
      <c r="AT1447">
        <v>6</v>
      </c>
      <c r="AU1447">
        <v>0</v>
      </c>
      <c r="AV1447">
        <v>27.5</v>
      </c>
      <c r="AW1447">
        <v>108.5</v>
      </c>
      <c r="AX1447">
        <v>219.5</v>
      </c>
      <c r="AY1447">
        <v>0.5</v>
      </c>
      <c r="AZ1447">
        <v>0</v>
      </c>
      <c r="BA1447">
        <v>0</v>
      </c>
      <c r="BB1447">
        <v>0</v>
      </c>
      <c r="BC1447">
        <v>0</v>
      </c>
      <c r="BD1447">
        <v>7</v>
      </c>
      <c r="BE1447">
        <v>0</v>
      </c>
      <c r="BF1447">
        <v>15</v>
      </c>
      <c r="BG1447">
        <v>0</v>
      </c>
      <c r="BH1447">
        <v>1.5</v>
      </c>
      <c r="BI1447">
        <v>75</v>
      </c>
      <c r="BJ1447">
        <v>9</v>
      </c>
      <c r="BK1447">
        <v>5</v>
      </c>
      <c r="BL1447">
        <v>0</v>
      </c>
      <c r="BM1447">
        <v>0</v>
      </c>
      <c r="BN1447">
        <v>28</v>
      </c>
      <c r="BO1447">
        <v>85.5</v>
      </c>
      <c r="BP1447">
        <v>38</v>
      </c>
      <c r="BQ1447">
        <v>2</v>
      </c>
      <c r="BR1447">
        <v>3</v>
      </c>
      <c r="BS1447">
        <v>619.5</v>
      </c>
      <c r="BT1447">
        <v>126</v>
      </c>
      <c r="BU1447">
        <v>32.5</v>
      </c>
      <c r="BV1447">
        <v>0</v>
      </c>
      <c r="BW1447">
        <v>0</v>
      </c>
      <c r="BX1447">
        <v>0</v>
      </c>
      <c r="BY1447">
        <v>1655.5</v>
      </c>
    </row>
    <row r="1448" spans="1:77" hidden="1" x14ac:dyDescent="0.25">
      <c r="A1448" t="str">
        <f t="shared" si="44"/>
        <v>201529 Egyéb magasan képzett ügyintézőkI5 Szakközépiskola</v>
      </c>
      <c r="B1448" t="str">
        <f t="shared" si="45"/>
        <v>201529 Egyéb magasan képzett ügyintézőkI5 Szakközépiskola</v>
      </c>
      <c r="C1448">
        <v>3328</v>
      </c>
      <c r="D1448" t="s">
        <v>168</v>
      </c>
      <c r="E1448" t="s">
        <v>169</v>
      </c>
      <c r="F1448" s="4" t="s">
        <v>173</v>
      </c>
      <c r="G1448">
        <v>0</v>
      </c>
      <c r="H1448" t="s">
        <v>161</v>
      </c>
      <c r="I1448">
        <v>626</v>
      </c>
      <c r="J1448">
        <v>15</v>
      </c>
      <c r="K1448" t="s">
        <v>81</v>
      </c>
      <c r="L1448" t="s">
        <v>123</v>
      </c>
      <c r="M1448">
        <v>0</v>
      </c>
      <c r="N1448">
        <v>0</v>
      </c>
      <c r="O1448">
        <v>0</v>
      </c>
      <c r="P1448">
        <v>0</v>
      </c>
      <c r="Q1448">
        <v>0</v>
      </c>
      <c r="R1448">
        <v>0</v>
      </c>
      <c r="S1448">
        <v>0</v>
      </c>
      <c r="T1448">
        <v>0</v>
      </c>
      <c r="U1448">
        <v>0</v>
      </c>
      <c r="V1448">
        <v>0</v>
      </c>
      <c r="W1448">
        <v>0</v>
      </c>
      <c r="X1448">
        <v>0</v>
      </c>
      <c r="Y1448">
        <v>0</v>
      </c>
      <c r="Z1448">
        <v>0</v>
      </c>
      <c r="AA1448">
        <v>0</v>
      </c>
      <c r="AB1448">
        <v>0</v>
      </c>
      <c r="AC1448">
        <v>0</v>
      </c>
      <c r="AD1448">
        <v>0</v>
      </c>
      <c r="AE1448">
        <v>0</v>
      </c>
      <c r="AF1448">
        <v>0</v>
      </c>
      <c r="AG1448">
        <v>0</v>
      </c>
      <c r="AH1448">
        <v>0</v>
      </c>
      <c r="AI1448">
        <v>0</v>
      </c>
      <c r="AJ1448">
        <v>0</v>
      </c>
      <c r="AK1448">
        <v>0</v>
      </c>
      <c r="AL1448">
        <v>3</v>
      </c>
      <c r="AM1448">
        <v>5.5</v>
      </c>
      <c r="AN1448">
        <v>0</v>
      </c>
      <c r="AO1448">
        <v>0</v>
      </c>
      <c r="AP1448">
        <v>0</v>
      </c>
      <c r="AQ1448">
        <v>0</v>
      </c>
      <c r="AR1448">
        <v>0</v>
      </c>
      <c r="AS1448">
        <v>0</v>
      </c>
      <c r="AT1448">
        <v>0</v>
      </c>
      <c r="AU1448">
        <v>0</v>
      </c>
      <c r="AV1448">
        <v>0.5</v>
      </c>
      <c r="AW1448">
        <v>0</v>
      </c>
      <c r="AX1448">
        <v>0</v>
      </c>
      <c r="AY1448">
        <v>0</v>
      </c>
      <c r="AZ1448">
        <v>0</v>
      </c>
      <c r="BA1448">
        <v>0</v>
      </c>
      <c r="BB1448">
        <v>0</v>
      </c>
      <c r="BC1448">
        <v>0</v>
      </c>
      <c r="BD1448">
        <v>0</v>
      </c>
      <c r="BE1448">
        <v>0</v>
      </c>
      <c r="BF1448">
        <v>0</v>
      </c>
      <c r="BG1448">
        <v>1.5</v>
      </c>
      <c r="BH1448">
        <v>3.5</v>
      </c>
      <c r="BI1448">
        <v>0.5</v>
      </c>
      <c r="BJ1448">
        <v>0.5</v>
      </c>
      <c r="BK1448">
        <v>0</v>
      </c>
      <c r="BL1448">
        <v>0</v>
      </c>
      <c r="BM1448">
        <v>0</v>
      </c>
      <c r="BN1448">
        <v>0</v>
      </c>
      <c r="BO1448">
        <v>881.5</v>
      </c>
      <c r="BP1448">
        <v>88.5</v>
      </c>
      <c r="BQ1448">
        <v>12.5</v>
      </c>
      <c r="BR1448">
        <v>10.5</v>
      </c>
      <c r="BS1448">
        <v>12</v>
      </c>
      <c r="BT1448">
        <v>1</v>
      </c>
      <c r="BU1448">
        <v>0</v>
      </c>
      <c r="BV1448">
        <v>0</v>
      </c>
      <c r="BW1448">
        <v>0</v>
      </c>
      <c r="BX1448">
        <v>0</v>
      </c>
      <c r="BY1448">
        <v>1021</v>
      </c>
    </row>
    <row r="1449" spans="1:77" hidden="1" x14ac:dyDescent="0.25">
      <c r="A1449" t="str">
        <f t="shared" si="44"/>
        <v>201531 Technikusok és hasonló műszaki foglalkozásokI5 Szakközépiskola</v>
      </c>
      <c r="B1449" t="str">
        <f t="shared" si="45"/>
        <v>201531 Technikusok és hasonló műszaki foglalkozásokI5 Szakközépiskola</v>
      </c>
      <c r="C1449">
        <v>3329</v>
      </c>
      <c r="D1449" t="s">
        <v>168</v>
      </c>
      <c r="E1449" t="s">
        <v>169</v>
      </c>
      <c r="F1449" s="4" t="s">
        <v>173</v>
      </c>
      <c r="G1449">
        <v>0</v>
      </c>
      <c r="H1449" t="s">
        <v>161</v>
      </c>
      <c r="I1449">
        <v>627</v>
      </c>
      <c r="J1449">
        <v>16</v>
      </c>
      <c r="K1449" t="s">
        <v>82</v>
      </c>
      <c r="L1449" t="s">
        <v>83</v>
      </c>
      <c r="M1449">
        <v>607.5</v>
      </c>
      <c r="N1449">
        <v>146.5</v>
      </c>
      <c r="O1449">
        <v>15.5</v>
      </c>
      <c r="P1449">
        <v>52</v>
      </c>
      <c r="Q1449">
        <v>731.5</v>
      </c>
      <c r="R1449">
        <v>311.5</v>
      </c>
      <c r="S1449">
        <v>90</v>
      </c>
      <c r="T1449">
        <v>140</v>
      </c>
      <c r="U1449">
        <v>107</v>
      </c>
      <c r="V1449">
        <v>45</v>
      </c>
      <c r="W1449">
        <v>416</v>
      </c>
      <c r="X1449">
        <v>672</v>
      </c>
      <c r="Y1449">
        <v>587</v>
      </c>
      <c r="Z1449">
        <v>321.5</v>
      </c>
      <c r="AA1449">
        <v>433.5</v>
      </c>
      <c r="AB1449">
        <v>1402.5</v>
      </c>
      <c r="AC1449">
        <v>1845.5</v>
      </c>
      <c r="AD1449">
        <v>721.5</v>
      </c>
      <c r="AE1449">
        <v>716</v>
      </c>
      <c r="AF1449">
        <v>1524</v>
      </c>
      <c r="AG1449">
        <v>97.5</v>
      </c>
      <c r="AH1449">
        <v>490</v>
      </c>
      <c r="AI1449">
        <v>384</v>
      </c>
      <c r="AJ1449">
        <v>948.5</v>
      </c>
      <c r="AK1449">
        <v>445</v>
      </c>
      <c r="AL1449">
        <v>287</v>
      </c>
      <c r="AM1449">
        <v>1507.5</v>
      </c>
      <c r="AN1449">
        <v>680</v>
      </c>
      <c r="AO1449">
        <v>1218.5</v>
      </c>
      <c r="AP1449">
        <v>681.5</v>
      </c>
      <c r="AQ1449">
        <v>1328.5</v>
      </c>
      <c r="AR1449">
        <v>110.5</v>
      </c>
      <c r="AS1449">
        <v>30</v>
      </c>
      <c r="AT1449">
        <v>731.5</v>
      </c>
      <c r="AU1449">
        <v>70</v>
      </c>
      <c r="AV1449">
        <v>154</v>
      </c>
      <c r="AW1449">
        <v>84.5</v>
      </c>
      <c r="AX1449">
        <v>69.5</v>
      </c>
      <c r="AY1449">
        <v>515</v>
      </c>
      <c r="AZ1449">
        <v>1089.5</v>
      </c>
      <c r="BA1449">
        <v>481</v>
      </c>
      <c r="BB1449">
        <v>49</v>
      </c>
      <c r="BC1449">
        <v>78.5</v>
      </c>
      <c r="BD1449">
        <v>423</v>
      </c>
      <c r="BE1449">
        <v>0</v>
      </c>
      <c r="BF1449">
        <v>254.5</v>
      </c>
      <c r="BG1449">
        <v>1812.5</v>
      </c>
      <c r="BH1449">
        <v>264</v>
      </c>
      <c r="BI1449">
        <v>22.5</v>
      </c>
      <c r="BJ1449">
        <v>116</v>
      </c>
      <c r="BK1449">
        <v>44</v>
      </c>
      <c r="BL1449">
        <v>396</v>
      </c>
      <c r="BM1449">
        <v>11</v>
      </c>
      <c r="BN1449">
        <v>760.5</v>
      </c>
      <c r="BO1449">
        <v>1859.5</v>
      </c>
      <c r="BP1449">
        <v>825</v>
      </c>
      <c r="BQ1449">
        <v>411.5</v>
      </c>
      <c r="BR1449">
        <v>113.5</v>
      </c>
      <c r="BS1449">
        <v>295.5</v>
      </c>
      <c r="BT1449">
        <v>86.5</v>
      </c>
      <c r="BU1449">
        <v>90.5</v>
      </c>
      <c r="BV1449">
        <v>295.5</v>
      </c>
      <c r="BW1449">
        <v>28</v>
      </c>
      <c r="BX1449">
        <v>0</v>
      </c>
      <c r="BY1449">
        <v>30526.5</v>
      </c>
    </row>
    <row r="1450" spans="1:77" hidden="1" x14ac:dyDescent="0.25">
      <c r="A1450" t="str">
        <f t="shared" si="44"/>
        <v>201532 Szakmai irányítók, felügyelőkI5 Szakközépiskola</v>
      </c>
      <c r="B1450" t="str">
        <f t="shared" si="45"/>
        <v>201532 Szakmai irányítók, felügyelőkI5 Szakközépiskola</v>
      </c>
      <c r="C1450">
        <v>3330</v>
      </c>
      <c r="D1450" t="s">
        <v>168</v>
      </c>
      <c r="E1450" t="s">
        <v>169</v>
      </c>
      <c r="F1450" s="4" t="s">
        <v>173</v>
      </c>
      <c r="G1450">
        <v>0</v>
      </c>
      <c r="H1450" t="s">
        <v>161</v>
      </c>
      <c r="I1450">
        <v>628</v>
      </c>
      <c r="J1450">
        <v>17</v>
      </c>
      <c r="K1450" t="s">
        <v>84</v>
      </c>
      <c r="L1450" t="s">
        <v>124</v>
      </c>
      <c r="M1450">
        <v>20</v>
      </c>
      <c r="N1450">
        <v>0</v>
      </c>
      <c r="O1450">
        <v>10.5</v>
      </c>
      <c r="P1450">
        <v>26</v>
      </c>
      <c r="Q1450">
        <v>184.5</v>
      </c>
      <c r="R1450">
        <v>82</v>
      </c>
      <c r="S1450">
        <v>44</v>
      </c>
      <c r="T1450">
        <v>0</v>
      </c>
      <c r="U1450">
        <v>50</v>
      </c>
      <c r="V1450">
        <v>0</v>
      </c>
      <c r="W1450">
        <v>26.5</v>
      </c>
      <c r="X1450">
        <v>23.5</v>
      </c>
      <c r="Y1450">
        <v>23.5</v>
      </c>
      <c r="Z1450">
        <v>48</v>
      </c>
      <c r="AA1450">
        <v>0</v>
      </c>
      <c r="AB1450">
        <v>137</v>
      </c>
      <c r="AC1450">
        <v>23.5</v>
      </c>
      <c r="AD1450">
        <v>101</v>
      </c>
      <c r="AE1450">
        <v>59.5</v>
      </c>
      <c r="AF1450">
        <v>92.5</v>
      </c>
      <c r="AG1450">
        <v>10</v>
      </c>
      <c r="AH1450">
        <v>44</v>
      </c>
      <c r="AI1450">
        <v>75.5</v>
      </c>
      <c r="AJ1450">
        <v>0</v>
      </c>
      <c r="AK1450">
        <v>18</v>
      </c>
      <c r="AL1450">
        <v>157</v>
      </c>
      <c r="AM1450">
        <v>828.5</v>
      </c>
      <c r="AN1450">
        <v>49.5</v>
      </c>
      <c r="AO1450">
        <v>260.5</v>
      </c>
      <c r="AP1450">
        <v>65</v>
      </c>
      <c r="AQ1450">
        <v>56</v>
      </c>
      <c r="AR1450">
        <v>0</v>
      </c>
      <c r="AS1450">
        <v>0</v>
      </c>
      <c r="AT1450">
        <v>121</v>
      </c>
      <c r="AU1450">
        <v>0</v>
      </c>
      <c r="AV1450">
        <v>237.5</v>
      </c>
      <c r="AW1450">
        <v>0.5</v>
      </c>
      <c r="AX1450">
        <v>2</v>
      </c>
      <c r="AY1450">
        <v>0.5</v>
      </c>
      <c r="AZ1450">
        <v>24</v>
      </c>
      <c r="BA1450">
        <v>4.5</v>
      </c>
      <c r="BB1450">
        <v>5.5</v>
      </c>
      <c r="BC1450">
        <v>3</v>
      </c>
      <c r="BD1450">
        <v>39</v>
      </c>
      <c r="BE1450">
        <v>0</v>
      </c>
      <c r="BF1450">
        <v>19</v>
      </c>
      <c r="BG1450">
        <v>58</v>
      </c>
      <c r="BH1450">
        <v>2.5</v>
      </c>
      <c r="BI1450">
        <v>19.5</v>
      </c>
      <c r="BJ1450">
        <v>0</v>
      </c>
      <c r="BK1450">
        <v>0</v>
      </c>
      <c r="BL1450">
        <v>8.5</v>
      </c>
      <c r="BM1450">
        <v>6.5</v>
      </c>
      <c r="BN1450">
        <v>58.5</v>
      </c>
      <c r="BO1450">
        <v>190</v>
      </c>
      <c r="BP1450">
        <v>38</v>
      </c>
      <c r="BQ1450">
        <v>27.5</v>
      </c>
      <c r="BR1450">
        <v>79.5</v>
      </c>
      <c r="BS1450">
        <v>6.5</v>
      </c>
      <c r="BT1450">
        <v>3</v>
      </c>
      <c r="BU1450">
        <v>17</v>
      </c>
      <c r="BV1450">
        <v>0</v>
      </c>
      <c r="BW1450">
        <v>13</v>
      </c>
      <c r="BX1450">
        <v>0</v>
      </c>
      <c r="BY1450">
        <v>3500.5</v>
      </c>
    </row>
    <row r="1451" spans="1:77" hidden="1" x14ac:dyDescent="0.25">
      <c r="A1451" t="str">
        <f t="shared" si="44"/>
        <v>201533 Egészségügyi foglalkozásokI5 Szakközépiskola</v>
      </c>
      <c r="B1451" t="str">
        <f t="shared" si="45"/>
        <v>201533 Egészségügyi foglalkozásokI5 Szakközépiskola</v>
      </c>
      <c r="C1451">
        <v>3331</v>
      </c>
      <c r="D1451" t="s">
        <v>168</v>
      </c>
      <c r="E1451" t="s">
        <v>169</v>
      </c>
      <c r="F1451" s="4" t="s">
        <v>173</v>
      </c>
      <c r="G1451">
        <v>0</v>
      </c>
      <c r="H1451" t="s">
        <v>161</v>
      </c>
      <c r="I1451">
        <v>629</v>
      </c>
      <c r="J1451">
        <v>18</v>
      </c>
      <c r="K1451" t="s">
        <v>85</v>
      </c>
      <c r="L1451" t="s">
        <v>125</v>
      </c>
      <c r="M1451">
        <v>162</v>
      </c>
      <c r="N1451">
        <v>6</v>
      </c>
      <c r="O1451">
        <v>0</v>
      </c>
      <c r="P1451">
        <v>0</v>
      </c>
      <c r="Q1451">
        <v>18.5</v>
      </c>
      <c r="R1451">
        <v>3.5</v>
      </c>
      <c r="S1451">
        <v>0</v>
      </c>
      <c r="T1451">
        <v>0</v>
      </c>
      <c r="U1451">
        <v>0</v>
      </c>
      <c r="V1451">
        <v>0</v>
      </c>
      <c r="W1451">
        <v>2.5</v>
      </c>
      <c r="X1451">
        <v>109.5</v>
      </c>
      <c r="Y1451">
        <v>43</v>
      </c>
      <c r="Z1451">
        <v>1</v>
      </c>
      <c r="AA1451">
        <v>13</v>
      </c>
      <c r="AB1451">
        <v>21</v>
      </c>
      <c r="AC1451">
        <v>66</v>
      </c>
      <c r="AD1451">
        <v>17.5</v>
      </c>
      <c r="AE1451">
        <v>0.5</v>
      </c>
      <c r="AF1451">
        <v>14</v>
      </c>
      <c r="AG1451">
        <v>5</v>
      </c>
      <c r="AH1451">
        <v>571</v>
      </c>
      <c r="AI1451">
        <v>6</v>
      </c>
      <c r="AJ1451">
        <v>0.5</v>
      </c>
      <c r="AK1451">
        <v>22.5</v>
      </c>
      <c r="AL1451">
        <v>9</v>
      </c>
      <c r="AM1451">
        <v>49</v>
      </c>
      <c r="AN1451">
        <v>15.5</v>
      </c>
      <c r="AO1451">
        <v>388.5</v>
      </c>
      <c r="AP1451">
        <v>3692</v>
      </c>
      <c r="AQ1451">
        <v>16.5</v>
      </c>
      <c r="AR1451">
        <v>0</v>
      </c>
      <c r="AS1451">
        <v>0</v>
      </c>
      <c r="AT1451">
        <v>6.5</v>
      </c>
      <c r="AU1451">
        <v>0</v>
      </c>
      <c r="AV1451">
        <v>145</v>
      </c>
      <c r="AW1451">
        <v>0</v>
      </c>
      <c r="AX1451">
        <v>0</v>
      </c>
      <c r="AY1451">
        <v>0</v>
      </c>
      <c r="AZ1451">
        <v>34.5</v>
      </c>
      <c r="BA1451">
        <v>16</v>
      </c>
      <c r="BB1451">
        <v>3</v>
      </c>
      <c r="BC1451">
        <v>13.5</v>
      </c>
      <c r="BD1451">
        <v>50.5</v>
      </c>
      <c r="BE1451">
        <v>0</v>
      </c>
      <c r="BF1451">
        <v>94.5</v>
      </c>
      <c r="BG1451">
        <v>50.5</v>
      </c>
      <c r="BH1451">
        <v>213.5</v>
      </c>
      <c r="BI1451">
        <v>35</v>
      </c>
      <c r="BJ1451">
        <v>373</v>
      </c>
      <c r="BK1451">
        <v>0</v>
      </c>
      <c r="BL1451">
        <v>8</v>
      </c>
      <c r="BM1451">
        <v>13.5</v>
      </c>
      <c r="BN1451">
        <v>44</v>
      </c>
      <c r="BO1451">
        <v>943</v>
      </c>
      <c r="BP1451">
        <v>2393.5</v>
      </c>
      <c r="BQ1451">
        <v>34359</v>
      </c>
      <c r="BR1451">
        <v>2566.5</v>
      </c>
      <c r="BS1451">
        <v>3.5</v>
      </c>
      <c r="BT1451">
        <v>97</v>
      </c>
      <c r="BU1451">
        <v>191.5</v>
      </c>
      <c r="BV1451">
        <v>27</v>
      </c>
      <c r="BW1451">
        <v>366.5</v>
      </c>
      <c r="BX1451">
        <v>0</v>
      </c>
      <c r="BY1451">
        <v>47302</v>
      </c>
    </row>
    <row r="1452" spans="1:77" hidden="1" x14ac:dyDescent="0.25">
      <c r="A1452" t="str">
        <f t="shared" si="44"/>
        <v>201534 Oktatási asszisztensekI5 Szakközépiskola</v>
      </c>
      <c r="B1452" t="str">
        <f t="shared" si="45"/>
        <v>201534 Oktatási asszisztensekI5 Szakközépiskola</v>
      </c>
      <c r="C1452">
        <v>3332</v>
      </c>
      <c r="D1452" t="s">
        <v>168</v>
      </c>
      <c r="E1452" t="s">
        <v>169</v>
      </c>
      <c r="F1452" s="4" t="s">
        <v>173</v>
      </c>
      <c r="G1452">
        <v>0</v>
      </c>
      <c r="H1452" t="s">
        <v>161</v>
      </c>
      <c r="I1452">
        <v>630</v>
      </c>
      <c r="J1452">
        <v>19</v>
      </c>
      <c r="K1452" t="s">
        <v>86</v>
      </c>
      <c r="L1452" t="s">
        <v>126</v>
      </c>
      <c r="M1452">
        <v>0</v>
      </c>
      <c r="N1452">
        <v>0</v>
      </c>
      <c r="O1452">
        <v>0</v>
      </c>
      <c r="P1452">
        <v>0</v>
      </c>
      <c r="Q1452">
        <v>0</v>
      </c>
      <c r="R1452">
        <v>0</v>
      </c>
      <c r="S1452">
        <v>0</v>
      </c>
      <c r="T1452">
        <v>0</v>
      </c>
      <c r="U1452">
        <v>0</v>
      </c>
      <c r="V1452">
        <v>0</v>
      </c>
      <c r="W1452">
        <v>0</v>
      </c>
      <c r="X1452">
        <v>0</v>
      </c>
      <c r="Y1452">
        <v>0</v>
      </c>
      <c r="Z1452">
        <v>4.5</v>
      </c>
      <c r="AA1452">
        <v>0</v>
      </c>
      <c r="AB1452">
        <v>0</v>
      </c>
      <c r="AC1452">
        <v>2.5</v>
      </c>
      <c r="AD1452">
        <v>0</v>
      </c>
      <c r="AE1452">
        <v>0</v>
      </c>
      <c r="AF1452">
        <v>4.5</v>
      </c>
      <c r="AG1452">
        <v>0</v>
      </c>
      <c r="AH1452">
        <v>0</v>
      </c>
      <c r="AI1452">
        <v>0</v>
      </c>
      <c r="AJ1452">
        <v>0</v>
      </c>
      <c r="AK1452">
        <v>0</v>
      </c>
      <c r="AL1452">
        <v>0</v>
      </c>
      <c r="AM1452">
        <v>0</v>
      </c>
      <c r="AN1452">
        <v>0</v>
      </c>
      <c r="AO1452">
        <v>0</v>
      </c>
      <c r="AP1452">
        <v>29</v>
      </c>
      <c r="AQ1452">
        <v>15</v>
      </c>
      <c r="AR1452">
        <v>0</v>
      </c>
      <c r="AS1452">
        <v>10</v>
      </c>
      <c r="AT1452">
        <v>0</v>
      </c>
      <c r="AU1452">
        <v>0</v>
      </c>
      <c r="AV1452">
        <v>0</v>
      </c>
      <c r="AW1452">
        <v>0</v>
      </c>
      <c r="AX1452">
        <v>0</v>
      </c>
      <c r="AY1452">
        <v>11.5</v>
      </c>
      <c r="AZ1452">
        <v>0</v>
      </c>
      <c r="BA1452">
        <v>0</v>
      </c>
      <c r="BB1452">
        <v>4.5</v>
      </c>
      <c r="BC1452">
        <v>0</v>
      </c>
      <c r="BD1452">
        <v>0</v>
      </c>
      <c r="BE1452">
        <v>0</v>
      </c>
      <c r="BF1452">
        <v>0</v>
      </c>
      <c r="BG1452">
        <v>0</v>
      </c>
      <c r="BH1452">
        <v>0</v>
      </c>
      <c r="BI1452">
        <v>0</v>
      </c>
      <c r="BJ1452">
        <v>4</v>
      </c>
      <c r="BK1452">
        <v>0</v>
      </c>
      <c r="BL1452">
        <v>0</v>
      </c>
      <c r="BM1452">
        <v>0</v>
      </c>
      <c r="BN1452">
        <v>6.5</v>
      </c>
      <c r="BO1452">
        <v>492.5</v>
      </c>
      <c r="BP1452">
        <v>1804</v>
      </c>
      <c r="BQ1452">
        <v>3</v>
      </c>
      <c r="BR1452">
        <v>95</v>
      </c>
      <c r="BS1452">
        <v>17</v>
      </c>
      <c r="BT1452">
        <v>3</v>
      </c>
      <c r="BU1452">
        <v>4</v>
      </c>
      <c r="BV1452">
        <v>0</v>
      </c>
      <c r="BW1452">
        <v>0</v>
      </c>
      <c r="BX1452">
        <v>0</v>
      </c>
      <c r="BY1452">
        <v>2510.5</v>
      </c>
    </row>
    <row r="1453" spans="1:77" hidden="1" x14ac:dyDescent="0.25">
      <c r="A1453" t="str">
        <f t="shared" si="44"/>
        <v>201535 Szociális gondozási és munkaerő-piaci szolgáltatási foglalkozásokI5 Szakközépiskola</v>
      </c>
      <c r="B1453" t="str">
        <f t="shared" si="45"/>
        <v>201535 Szociális gondozási és munkaerő-piaci szolgáltatási foglalkozásokI5 Szakközépiskola</v>
      </c>
      <c r="C1453">
        <v>3333</v>
      </c>
      <c r="D1453" t="s">
        <v>168</v>
      </c>
      <c r="E1453" t="s">
        <v>169</v>
      </c>
      <c r="F1453" s="4" t="s">
        <v>173</v>
      </c>
      <c r="G1453">
        <v>0</v>
      </c>
      <c r="H1453" t="s">
        <v>161</v>
      </c>
      <c r="I1453">
        <v>631</v>
      </c>
      <c r="J1453">
        <v>20</v>
      </c>
      <c r="K1453" t="s">
        <v>87</v>
      </c>
      <c r="L1453" t="s">
        <v>127</v>
      </c>
      <c r="M1453">
        <v>0.5</v>
      </c>
      <c r="N1453">
        <v>0</v>
      </c>
      <c r="O1453">
        <v>0</v>
      </c>
      <c r="P1453">
        <v>0</v>
      </c>
      <c r="Q1453">
        <v>4</v>
      </c>
      <c r="R1453">
        <v>0</v>
      </c>
      <c r="S1453">
        <v>0</v>
      </c>
      <c r="T1453">
        <v>0</v>
      </c>
      <c r="U1453">
        <v>0</v>
      </c>
      <c r="V1453">
        <v>0</v>
      </c>
      <c r="W1453">
        <v>0</v>
      </c>
      <c r="X1453">
        <v>0</v>
      </c>
      <c r="Y1453">
        <v>0</v>
      </c>
      <c r="Z1453">
        <v>0</v>
      </c>
      <c r="AA1453">
        <v>14</v>
      </c>
      <c r="AB1453">
        <v>3</v>
      </c>
      <c r="AC1453">
        <v>11.5</v>
      </c>
      <c r="AD1453">
        <v>0</v>
      </c>
      <c r="AE1453">
        <v>0</v>
      </c>
      <c r="AF1453">
        <v>0</v>
      </c>
      <c r="AG1453">
        <v>0</v>
      </c>
      <c r="AH1453">
        <v>2.5</v>
      </c>
      <c r="AI1453">
        <v>0</v>
      </c>
      <c r="AJ1453">
        <v>0</v>
      </c>
      <c r="AK1453">
        <v>0</v>
      </c>
      <c r="AL1453">
        <v>0</v>
      </c>
      <c r="AM1453">
        <v>0</v>
      </c>
      <c r="AN1453">
        <v>0</v>
      </c>
      <c r="AO1453">
        <v>15</v>
      </c>
      <c r="AP1453">
        <v>0.5</v>
      </c>
      <c r="AQ1453">
        <v>34</v>
      </c>
      <c r="AR1453">
        <v>0</v>
      </c>
      <c r="AS1453">
        <v>0</v>
      </c>
      <c r="AT1453">
        <v>0</v>
      </c>
      <c r="AU1453">
        <v>0</v>
      </c>
      <c r="AV1453">
        <v>6</v>
      </c>
      <c r="AW1453">
        <v>0</v>
      </c>
      <c r="AX1453">
        <v>0</v>
      </c>
      <c r="AY1453">
        <v>0</v>
      </c>
      <c r="AZ1453">
        <v>25.5</v>
      </c>
      <c r="BA1453">
        <v>2.5</v>
      </c>
      <c r="BB1453">
        <v>0</v>
      </c>
      <c r="BC1453">
        <v>0</v>
      </c>
      <c r="BD1453">
        <v>0</v>
      </c>
      <c r="BE1453">
        <v>0</v>
      </c>
      <c r="BF1453">
        <v>0.5</v>
      </c>
      <c r="BG1453">
        <v>0</v>
      </c>
      <c r="BH1453">
        <v>0.5</v>
      </c>
      <c r="BI1453">
        <v>0</v>
      </c>
      <c r="BJ1453">
        <v>0</v>
      </c>
      <c r="BK1453">
        <v>0</v>
      </c>
      <c r="BL1453">
        <v>22</v>
      </c>
      <c r="BM1453">
        <v>0</v>
      </c>
      <c r="BN1453">
        <v>4.5</v>
      </c>
      <c r="BO1453">
        <v>765.5</v>
      </c>
      <c r="BP1453">
        <v>576.5</v>
      </c>
      <c r="BQ1453">
        <v>204.5</v>
      </c>
      <c r="BR1453">
        <v>8792.5</v>
      </c>
      <c r="BS1453">
        <v>2.5</v>
      </c>
      <c r="BT1453">
        <v>0.5</v>
      </c>
      <c r="BU1453">
        <v>405</v>
      </c>
      <c r="BV1453">
        <v>0</v>
      </c>
      <c r="BW1453">
        <v>0</v>
      </c>
      <c r="BX1453">
        <v>0</v>
      </c>
      <c r="BY1453">
        <v>10893.5</v>
      </c>
    </row>
    <row r="1454" spans="1:77" hidden="1" x14ac:dyDescent="0.25">
      <c r="A1454" t="str">
        <f t="shared" si="44"/>
        <v>201536 Üzleti jellegű szolgáltatások ügyintézői, hatósági ügyintézők, ügynökökI5 Szakközépiskola</v>
      </c>
      <c r="B1454" t="str">
        <f t="shared" si="45"/>
        <v>201536 Üzleti jellegű szolgáltatások ügyintézői, hatósági ügyintézők, ügynökökI5 Szakközépiskola</v>
      </c>
      <c r="C1454">
        <v>3334</v>
      </c>
      <c r="D1454" t="s">
        <v>168</v>
      </c>
      <c r="E1454" t="s">
        <v>169</v>
      </c>
      <c r="F1454" s="4" t="s">
        <v>173</v>
      </c>
      <c r="G1454">
        <v>0</v>
      </c>
      <c r="H1454" t="s">
        <v>161</v>
      </c>
      <c r="I1454">
        <v>632</v>
      </c>
      <c r="J1454">
        <v>21</v>
      </c>
      <c r="K1454" t="s">
        <v>88</v>
      </c>
      <c r="L1454" t="s">
        <v>128</v>
      </c>
      <c r="M1454">
        <v>721</v>
      </c>
      <c r="N1454">
        <v>104.5</v>
      </c>
      <c r="O1454">
        <v>20</v>
      </c>
      <c r="P1454">
        <v>90</v>
      </c>
      <c r="Q1454">
        <v>1613</v>
      </c>
      <c r="R1454">
        <v>307</v>
      </c>
      <c r="S1454">
        <v>152</v>
      </c>
      <c r="T1454">
        <v>269.5</v>
      </c>
      <c r="U1454">
        <v>232</v>
      </c>
      <c r="V1454">
        <v>31</v>
      </c>
      <c r="W1454">
        <v>379.5</v>
      </c>
      <c r="X1454">
        <v>239</v>
      </c>
      <c r="Y1454">
        <v>389.5</v>
      </c>
      <c r="Z1454">
        <v>318</v>
      </c>
      <c r="AA1454">
        <v>179.5</v>
      </c>
      <c r="AB1454">
        <v>461</v>
      </c>
      <c r="AC1454">
        <v>480.5</v>
      </c>
      <c r="AD1454">
        <v>343.5</v>
      </c>
      <c r="AE1454">
        <v>472.5</v>
      </c>
      <c r="AF1454">
        <v>399.5</v>
      </c>
      <c r="AG1454">
        <v>65.5</v>
      </c>
      <c r="AH1454">
        <v>232.5</v>
      </c>
      <c r="AI1454">
        <v>174</v>
      </c>
      <c r="AJ1454">
        <v>822</v>
      </c>
      <c r="AK1454">
        <v>578.5</v>
      </c>
      <c r="AL1454">
        <v>431.5</v>
      </c>
      <c r="AM1454">
        <v>1516</v>
      </c>
      <c r="AN1454">
        <v>2394.5</v>
      </c>
      <c r="AO1454">
        <v>8061.5</v>
      </c>
      <c r="AP1454">
        <v>3534.5</v>
      </c>
      <c r="AQ1454">
        <v>1189</v>
      </c>
      <c r="AR1454">
        <v>22</v>
      </c>
      <c r="AS1454">
        <v>195.5</v>
      </c>
      <c r="AT1454">
        <v>985</v>
      </c>
      <c r="AU1454">
        <v>110</v>
      </c>
      <c r="AV1454">
        <v>738</v>
      </c>
      <c r="AW1454">
        <v>286</v>
      </c>
      <c r="AX1454">
        <v>184</v>
      </c>
      <c r="AY1454">
        <v>897</v>
      </c>
      <c r="AZ1454">
        <v>658</v>
      </c>
      <c r="BA1454">
        <v>8647</v>
      </c>
      <c r="BB1454">
        <v>2491</v>
      </c>
      <c r="BC1454">
        <v>1182.5</v>
      </c>
      <c r="BD1454">
        <v>1263</v>
      </c>
      <c r="BE1454">
        <v>0</v>
      </c>
      <c r="BF1454">
        <v>2400.5</v>
      </c>
      <c r="BG1454">
        <v>471</v>
      </c>
      <c r="BH1454">
        <v>218</v>
      </c>
      <c r="BI1454">
        <v>224</v>
      </c>
      <c r="BJ1454">
        <v>86</v>
      </c>
      <c r="BK1454">
        <v>273.5</v>
      </c>
      <c r="BL1454">
        <v>401</v>
      </c>
      <c r="BM1454">
        <v>147</v>
      </c>
      <c r="BN1454">
        <v>2081</v>
      </c>
      <c r="BO1454">
        <v>10434</v>
      </c>
      <c r="BP1454">
        <v>1418</v>
      </c>
      <c r="BQ1454">
        <v>895.5</v>
      </c>
      <c r="BR1454">
        <v>576</v>
      </c>
      <c r="BS1454">
        <v>380</v>
      </c>
      <c r="BT1454">
        <v>142.5</v>
      </c>
      <c r="BU1454">
        <v>84</v>
      </c>
      <c r="BV1454">
        <v>131</v>
      </c>
      <c r="BW1454">
        <v>113.5</v>
      </c>
      <c r="BX1454">
        <v>0</v>
      </c>
      <c r="BY1454">
        <v>64337.5</v>
      </c>
    </row>
    <row r="1455" spans="1:77" hidden="1" x14ac:dyDescent="0.25">
      <c r="A1455" t="str">
        <f t="shared" si="44"/>
        <v>201537 Művészeti, kulturális, sport- és vallási foglalkozásokI5 Szakközépiskola</v>
      </c>
      <c r="B1455" t="str">
        <f t="shared" si="45"/>
        <v>201537 Művészeti, kulturális, sport- és vallási foglalkozásokI5 Szakközépiskola</v>
      </c>
      <c r="C1455">
        <v>3335</v>
      </c>
      <c r="D1455" t="s">
        <v>168</v>
      </c>
      <c r="E1455" t="s">
        <v>169</v>
      </c>
      <c r="F1455" s="4" t="s">
        <v>173</v>
      </c>
      <c r="G1455">
        <v>0</v>
      </c>
      <c r="H1455" t="s">
        <v>161</v>
      </c>
      <c r="I1455">
        <v>633</v>
      </c>
      <c r="J1455">
        <v>22</v>
      </c>
      <c r="K1455" t="s">
        <v>89</v>
      </c>
      <c r="L1455" t="s">
        <v>129</v>
      </c>
      <c r="M1455">
        <v>34</v>
      </c>
      <c r="N1455">
        <v>0</v>
      </c>
      <c r="O1455">
        <v>0</v>
      </c>
      <c r="P1455">
        <v>0</v>
      </c>
      <c r="Q1455">
        <v>0</v>
      </c>
      <c r="R1455">
        <v>1</v>
      </c>
      <c r="S1455">
        <v>0</v>
      </c>
      <c r="T1455">
        <v>0</v>
      </c>
      <c r="U1455">
        <v>26</v>
      </c>
      <c r="V1455">
        <v>0</v>
      </c>
      <c r="W1455">
        <v>0</v>
      </c>
      <c r="X1455">
        <v>0</v>
      </c>
      <c r="Y1455">
        <v>0</v>
      </c>
      <c r="Z1455">
        <v>0.5</v>
      </c>
      <c r="AA1455">
        <v>0</v>
      </c>
      <c r="AB1455">
        <v>0</v>
      </c>
      <c r="AC1455">
        <v>5.5</v>
      </c>
      <c r="AD1455">
        <v>0</v>
      </c>
      <c r="AE1455">
        <v>0</v>
      </c>
      <c r="AF1455">
        <v>0</v>
      </c>
      <c r="AG1455">
        <v>0</v>
      </c>
      <c r="AH1455">
        <v>0</v>
      </c>
      <c r="AI1455">
        <v>0</v>
      </c>
      <c r="AJ1455">
        <v>0</v>
      </c>
      <c r="AK1455">
        <v>0</v>
      </c>
      <c r="AL1455">
        <v>0</v>
      </c>
      <c r="AM1455">
        <v>22</v>
      </c>
      <c r="AN1455">
        <v>4.5</v>
      </c>
      <c r="AO1455">
        <v>52.5</v>
      </c>
      <c r="AP1455">
        <v>128</v>
      </c>
      <c r="AQ1455">
        <v>0</v>
      </c>
      <c r="AR1455">
        <v>0</v>
      </c>
      <c r="AS1455">
        <v>0</v>
      </c>
      <c r="AT1455">
        <v>0</v>
      </c>
      <c r="AU1455">
        <v>0</v>
      </c>
      <c r="AV1455">
        <v>10</v>
      </c>
      <c r="AW1455">
        <v>43.5</v>
      </c>
      <c r="AX1455">
        <v>347</v>
      </c>
      <c r="AY1455">
        <v>3.5</v>
      </c>
      <c r="AZ1455">
        <v>3</v>
      </c>
      <c r="BA1455">
        <v>9.5</v>
      </c>
      <c r="BB1455">
        <v>0</v>
      </c>
      <c r="BC1455">
        <v>0</v>
      </c>
      <c r="BD1455">
        <v>97.5</v>
      </c>
      <c r="BE1455">
        <v>0</v>
      </c>
      <c r="BF1455">
        <v>8</v>
      </c>
      <c r="BG1455">
        <v>0</v>
      </c>
      <c r="BH1455">
        <v>1</v>
      </c>
      <c r="BI1455">
        <v>5</v>
      </c>
      <c r="BJ1455">
        <v>258.5</v>
      </c>
      <c r="BK1455">
        <v>14.5</v>
      </c>
      <c r="BL1455">
        <v>5</v>
      </c>
      <c r="BM1455">
        <v>4.5</v>
      </c>
      <c r="BN1455">
        <v>19</v>
      </c>
      <c r="BO1455">
        <v>62.5</v>
      </c>
      <c r="BP1455">
        <v>41</v>
      </c>
      <c r="BQ1455">
        <v>46.5</v>
      </c>
      <c r="BR1455">
        <v>1.5</v>
      </c>
      <c r="BS1455">
        <v>1018.5</v>
      </c>
      <c r="BT1455">
        <v>858.5</v>
      </c>
      <c r="BU1455">
        <v>161</v>
      </c>
      <c r="BV1455">
        <v>0</v>
      </c>
      <c r="BW1455">
        <v>129</v>
      </c>
      <c r="BX1455">
        <v>0</v>
      </c>
      <c r="BY1455">
        <v>3422</v>
      </c>
    </row>
    <row r="1456" spans="1:77" hidden="1" x14ac:dyDescent="0.25">
      <c r="A1456" t="str">
        <f t="shared" si="44"/>
        <v>201539 Egyéb ügyintézőkI5 Szakközépiskola</v>
      </c>
      <c r="B1456" t="str">
        <f t="shared" si="45"/>
        <v>201539 Egyéb ügyintézőkI5 Szakközépiskola</v>
      </c>
      <c r="C1456">
        <v>3336</v>
      </c>
      <c r="D1456" t="s">
        <v>168</v>
      </c>
      <c r="E1456" t="s">
        <v>169</v>
      </c>
      <c r="F1456" s="4" t="s">
        <v>173</v>
      </c>
      <c r="G1456">
        <v>0</v>
      </c>
      <c r="H1456" t="s">
        <v>161</v>
      </c>
      <c r="I1456">
        <v>634</v>
      </c>
      <c r="J1456">
        <v>23</v>
      </c>
      <c r="K1456" t="s">
        <v>90</v>
      </c>
      <c r="L1456" t="s">
        <v>91</v>
      </c>
      <c r="M1456">
        <v>242.5</v>
      </c>
      <c r="N1456">
        <v>38.5</v>
      </c>
      <c r="O1456">
        <v>4.5</v>
      </c>
      <c r="P1456">
        <v>20.5</v>
      </c>
      <c r="Q1456">
        <v>228.5</v>
      </c>
      <c r="R1456">
        <v>120</v>
      </c>
      <c r="S1456">
        <v>20.5</v>
      </c>
      <c r="T1456">
        <v>48.5</v>
      </c>
      <c r="U1456">
        <v>77.5</v>
      </c>
      <c r="V1456">
        <v>57</v>
      </c>
      <c r="W1456">
        <v>19</v>
      </c>
      <c r="X1456">
        <v>56.5</v>
      </c>
      <c r="Y1456">
        <v>50.5</v>
      </c>
      <c r="Z1456">
        <v>54</v>
      </c>
      <c r="AA1456">
        <v>54</v>
      </c>
      <c r="AB1456">
        <v>103.5</v>
      </c>
      <c r="AC1456">
        <v>246</v>
      </c>
      <c r="AD1456">
        <v>96.5</v>
      </c>
      <c r="AE1456">
        <v>171.5</v>
      </c>
      <c r="AF1456">
        <v>101</v>
      </c>
      <c r="AG1456">
        <v>15.5</v>
      </c>
      <c r="AH1456">
        <v>80</v>
      </c>
      <c r="AI1456">
        <v>76.5</v>
      </c>
      <c r="AJ1456">
        <v>223</v>
      </c>
      <c r="AK1456">
        <v>151.5</v>
      </c>
      <c r="AL1456">
        <v>142</v>
      </c>
      <c r="AM1456">
        <v>642</v>
      </c>
      <c r="AN1456">
        <v>596</v>
      </c>
      <c r="AO1456">
        <v>975.5</v>
      </c>
      <c r="AP1456">
        <v>719.5</v>
      </c>
      <c r="AQ1456">
        <v>449.5</v>
      </c>
      <c r="AR1456">
        <v>14</v>
      </c>
      <c r="AS1456">
        <v>24.5</v>
      </c>
      <c r="AT1456">
        <v>665</v>
      </c>
      <c r="AU1456">
        <v>28.5</v>
      </c>
      <c r="AV1456">
        <v>183.5</v>
      </c>
      <c r="AW1456">
        <v>80.5</v>
      </c>
      <c r="AX1456">
        <v>52.5</v>
      </c>
      <c r="AY1456">
        <v>92</v>
      </c>
      <c r="AZ1456">
        <v>328</v>
      </c>
      <c r="BA1456">
        <v>542.5</v>
      </c>
      <c r="BB1456">
        <v>170.5</v>
      </c>
      <c r="BC1456">
        <v>121.5</v>
      </c>
      <c r="BD1456">
        <v>419</v>
      </c>
      <c r="BE1456">
        <v>0</v>
      </c>
      <c r="BF1456">
        <v>356.5</v>
      </c>
      <c r="BG1456">
        <v>195</v>
      </c>
      <c r="BH1456">
        <v>92</v>
      </c>
      <c r="BI1456">
        <v>164</v>
      </c>
      <c r="BJ1456">
        <v>91.5</v>
      </c>
      <c r="BK1456">
        <v>144</v>
      </c>
      <c r="BL1456">
        <v>276.5</v>
      </c>
      <c r="BM1456">
        <v>99</v>
      </c>
      <c r="BN1456">
        <v>530</v>
      </c>
      <c r="BO1456">
        <v>12447</v>
      </c>
      <c r="BP1456">
        <v>2434</v>
      </c>
      <c r="BQ1456">
        <v>622</v>
      </c>
      <c r="BR1456">
        <v>469.5</v>
      </c>
      <c r="BS1456">
        <v>212.5</v>
      </c>
      <c r="BT1456">
        <v>120</v>
      </c>
      <c r="BU1456">
        <v>68.5</v>
      </c>
      <c r="BV1456">
        <v>46</v>
      </c>
      <c r="BW1456">
        <v>77</v>
      </c>
      <c r="BX1456">
        <v>0</v>
      </c>
      <c r="BY1456">
        <v>27048.5</v>
      </c>
    </row>
    <row r="1457" spans="1:77" hidden="1" x14ac:dyDescent="0.25">
      <c r="A1457" t="str">
        <f t="shared" si="44"/>
        <v>201541 Irodai, ügyviteli foglalkozásokI5 Szakközépiskola</v>
      </c>
      <c r="B1457" t="str">
        <f t="shared" si="45"/>
        <v>201541 Irodai, ügyviteli foglalkozásokI5 Szakközépiskola</v>
      </c>
      <c r="C1457">
        <v>3337</v>
      </c>
      <c r="D1457" t="s">
        <v>168</v>
      </c>
      <c r="E1457" t="s">
        <v>169</v>
      </c>
      <c r="F1457" s="4" t="s">
        <v>173</v>
      </c>
      <c r="G1457">
        <v>0</v>
      </c>
      <c r="H1457" t="s">
        <v>161</v>
      </c>
      <c r="I1457">
        <v>635</v>
      </c>
      <c r="J1457">
        <v>24</v>
      </c>
      <c r="K1457" t="s">
        <v>92</v>
      </c>
      <c r="L1457" t="s">
        <v>130</v>
      </c>
      <c r="M1457">
        <v>1635.5</v>
      </c>
      <c r="N1457">
        <v>239</v>
      </c>
      <c r="O1457">
        <v>54.5</v>
      </c>
      <c r="P1457">
        <v>156</v>
      </c>
      <c r="Q1457">
        <v>1332</v>
      </c>
      <c r="R1457">
        <v>278</v>
      </c>
      <c r="S1457">
        <v>208.5</v>
      </c>
      <c r="T1457">
        <v>196</v>
      </c>
      <c r="U1457">
        <v>306.5</v>
      </c>
      <c r="V1457">
        <v>30</v>
      </c>
      <c r="W1457">
        <v>299</v>
      </c>
      <c r="X1457">
        <v>203</v>
      </c>
      <c r="Y1457">
        <v>450</v>
      </c>
      <c r="Z1457">
        <v>253</v>
      </c>
      <c r="AA1457">
        <v>215</v>
      </c>
      <c r="AB1457">
        <v>621.5</v>
      </c>
      <c r="AC1457">
        <v>657</v>
      </c>
      <c r="AD1457">
        <v>250.5</v>
      </c>
      <c r="AE1457">
        <v>507.5</v>
      </c>
      <c r="AF1457">
        <v>493</v>
      </c>
      <c r="AG1457">
        <v>126</v>
      </c>
      <c r="AH1457">
        <v>436.5</v>
      </c>
      <c r="AI1457">
        <v>279</v>
      </c>
      <c r="AJ1457">
        <v>563</v>
      </c>
      <c r="AK1457">
        <v>511</v>
      </c>
      <c r="AL1457">
        <v>537</v>
      </c>
      <c r="AM1457">
        <v>3036</v>
      </c>
      <c r="AN1457">
        <v>1860.5</v>
      </c>
      <c r="AO1457">
        <v>4139.5</v>
      </c>
      <c r="AP1457">
        <v>2595</v>
      </c>
      <c r="AQ1457">
        <v>1594.5</v>
      </c>
      <c r="AR1457">
        <v>34</v>
      </c>
      <c r="AS1457">
        <v>9</v>
      </c>
      <c r="AT1457">
        <v>1342.5</v>
      </c>
      <c r="AU1457">
        <v>200</v>
      </c>
      <c r="AV1457">
        <v>462.5</v>
      </c>
      <c r="AW1457">
        <v>268</v>
      </c>
      <c r="AX1457">
        <v>135</v>
      </c>
      <c r="AY1457">
        <v>239.5</v>
      </c>
      <c r="AZ1457">
        <v>1160</v>
      </c>
      <c r="BA1457">
        <v>1995.5</v>
      </c>
      <c r="BB1457">
        <v>390</v>
      </c>
      <c r="BC1457">
        <v>602</v>
      </c>
      <c r="BD1457">
        <v>2154.5</v>
      </c>
      <c r="BE1457">
        <v>0</v>
      </c>
      <c r="BF1457">
        <v>7889.5</v>
      </c>
      <c r="BG1457">
        <v>791</v>
      </c>
      <c r="BH1457">
        <v>402</v>
      </c>
      <c r="BI1457">
        <v>331.5</v>
      </c>
      <c r="BJ1457">
        <v>86</v>
      </c>
      <c r="BK1457">
        <v>118.5</v>
      </c>
      <c r="BL1457">
        <v>619</v>
      </c>
      <c r="BM1457">
        <v>106</v>
      </c>
      <c r="BN1457">
        <v>1222</v>
      </c>
      <c r="BO1457">
        <v>9267</v>
      </c>
      <c r="BP1457">
        <v>2473</v>
      </c>
      <c r="BQ1457">
        <v>1583</v>
      </c>
      <c r="BR1457">
        <v>535</v>
      </c>
      <c r="BS1457">
        <v>1217.5</v>
      </c>
      <c r="BT1457">
        <v>225</v>
      </c>
      <c r="BU1457">
        <v>124</v>
      </c>
      <c r="BV1457">
        <v>134</v>
      </c>
      <c r="BW1457">
        <v>223.5</v>
      </c>
      <c r="BX1457">
        <v>0</v>
      </c>
      <c r="BY1457">
        <v>60403.5</v>
      </c>
    </row>
    <row r="1458" spans="1:77" hidden="1" x14ac:dyDescent="0.25">
      <c r="A1458" t="str">
        <f t="shared" si="44"/>
        <v>201542 Ügyfélkapcsolati foglalkozásokI5 Szakközépiskola</v>
      </c>
      <c r="B1458" t="str">
        <f t="shared" si="45"/>
        <v>201542 Ügyfélkapcsolati foglalkozásokI5 Szakközépiskola</v>
      </c>
      <c r="C1458">
        <v>3338</v>
      </c>
      <c r="D1458" t="s">
        <v>168</v>
      </c>
      <c r="E1458" t="s">
        <v>169</v>
      </c>
      <c r="F1458" s="4" t="s">
        <v>173</v>
      </c>
      <c r="G1458">
        <v>0</v>
      </c>
      <c r="H1458" t="s">
        <v>161</v>
      </c>
      <c r="I1458">
        <v>636</v>
      </c>
      <c r="J1458">
        <v>25</v>
      </c>
      <c r="K1458" t="s">
        <v>93</v>
      </c>
      <c r="L1458" t="s">
        <v>131</v>
      </c>
      <c r="M1458">
        <v>24.5</v>
      </c>
      <c r="N1458">
        <v>11.5</v>
      </c>
      <c r="O1458">
        <v>0</v>
      </c>
      <c r="P1458">
        <v>13</v>
      </c>
      <c r="Q1458">
        <v>83.5</v>
      </c>
      <c r="R1458">
        <v>12.5</v>
      </c>
      <c r="S1458">
        <v>0</v>
      </c>
      <c r="T1458">
        <v>6</v>
      </c>
      <c r="U1458">
        <v>46.5</v>
      </c>
      <c r="V1458">
        <v>3</v>
      </c>
      <c r="W1458">
        <v>0.5</v>
      </c>
      <c r="X1458">
        <v>19</v>
      </c>
      <c r="Y1458">
        <v>30.5</v>
      </c>
      <c r="Z1458">
        <v>13</v>
      </c>
      <c r="AA1458">
        <v>0</v>
      </c>
      <c r="AB1458">
        <v>22.5</v>
      </c>
      <c r="AC1458">
        <v>1.5</v>
      </c>
      <c r="AD1458">
        <v>0.5</v>
      </c>
      <c r="AE1458">
        <v>15.5</v>
      </c>
      <c r="AF1458">
        <v>1</v>
      </c>
      <c r="AG1458">
        <v>0</v>
      </c>
      <c r="AH1458">
        <v>18</v>
      </c>
      <c r="AI1458">
        <v>51</v>
      </c>
      <c r="AJ1458">
        <v>254</v>
      </c>
      <c r="AK1458">
        <v>83.5</v>
      </c>
      <c r="AL1458">
        <v>92.5</v>
      </c>
      <c r="AM1458">
        <v>68</v>
      </c>
      <c r="AN1458">
        <v>332.5</v>
      </c>
      <c r="AO1458">
        <v>391.5</v>
      </c>
      <c r="AP1458">
        <v>513.5</v>
      </c>
      <c r="AQ1458">
        <v>186.5</v>
      </c>
      <c r="AR1458">
        <v>0</v>
      </c>
      <c r="AS1458">
        <v>15.5</v>
      </c>
      <c r="AT1458">
        <v>452</v>
      </c>
      <c r="AU1458">
        <v>163.5</v>
      </c>
      <c r="AV1458">
        <v>554</v>
      </c>
      <c r="AW1458">
        <v>28</v>
      </c>
      <c r="AX1458">
        <v>4.5</v>
      </c>
      <c r="AY1458">
        <v>425.5</v>
      </c>
      <c r="AZ1458">
        <v>245.5</v>
      </c>
      <c r="BA1458">
        <v>3584</v>
      </c>
      <c r="BB1458">
        <v>251.5</v>
      </c>
      <c r="BC1458">
        <v>315.5</v>
      </c>
      <c r="BD1458">
        <v>216.5</v>
      </c>
      <c r="BE1458">
        <v>0</v>
      </c>
      <c r="BF1458">
        <v>322</v>
      </c>
      <c r="BG1458">
        <v>30</v>
      </c>
      <c r="BH1458">
        <v>14</v>
      </c>
      <c r="BI1458">
        <v>26.5</v>
      </c>
      <c r="BJ1458">
        <v>35</v>
      </c>
      <c r="BK1458">
        <v>32.5</v>
      </c>
      <c r="BL1458">
        <v>263.5</v>
      </c>
      <c r="BM1458">
        <v>599.5</v>
      </c>
      <c r="BN1458">
        <v>719.5</v>
      </c>
      <c r="BO1458">
        <v>318.5</v>
      </c>
      <c r="BP1458">
        <v>87</v>
      </c>
      <c r="BQ1458">
        <v>269</v>
      </c>
      <c r="BR1458">
        <v>55</v>
      </c>
      <c r="BS1458">
        <v>308</v>
      </c>
      <c r="BT1458">
        <v>162.5</v>
      </c>
      <c r="BU1458">
        <v>148.5</v>
      </c>
      <c r="BV1458">
        <v>63</v>
      </c>
      <c r="BW1458">
        <v>248</v>
      </c>
      <c r="BX1458">
        <v>0</v>
      </c>
      <c r="BY1458">
        <v>12253.5</v>
      </c>
    </row>
    <row r="1459" spans="1:77" hidden="1" x14ac:dyDescent="0.25">
      <c r="A1459" t="str">
        <f t="shared" si="44"/>
        <v>201551 Kereskedelmi és vendéglátó-ipari foglalkozásokI5 Szakközépiskola</v>
      </c>
      <c r="B1459" t="str">
        <f t="shared" si="45"/>
        <v>201551 Kereskedelmi és vendéglátó-ipari foglalkozásokI5 Szakközépiskola</v>
      </c>
      <c r="C1459">
        <v>3339</v>
      </c>
      <c r="D1459" t="s">
        <v>168</v>
      </c>
      <c r="E1459" t="s">
        <v>169</v>
      </c>
      <c r="F1459" s="4" t="s">
        <v>173</v>
      </c>
      <c r="G1459">
        <v>0</v>
      </c>
      <c r="H1459" t="s">
        <v>161</v>
      </c>
      <c r="I1459">
        <v>637</v>
      </c>
      <c r="J1459">
        <v>26</v>
      </c>
      <c r="K1459" t="s">
        <v>94</v>
      </c>
      <c r="L1459" t="s">
        <v>132</v>
      </c>
      <c r="M1459">
        <v>248.5</v>
      </c>
      <c r="N1459">
        <v>32.5</v>
      </c>
      <c r="O1459">
        <v>13</v>
      </c>
      <c r="P1459">
        <v>0</v>
      </c>
      <c r="Q1459">
        <v>1571.5</v>
      </c>
      <c r="R1459">
        <v>180</v>
      </c>
      <c r="S1459">
        <v>25.5</v>
      </c>
      <c r="T1459">
        <v>37.5</v>
      </c>
      <c r="U1459">
        <v>45.5</v>
      </c>
      <c r="V1459">
        <v>0</v>
      </c>
      <c r="W1459">
        <v>52</v>
      </c>
      <c r="X1459">
        <v>0</v>
      </c>
      <c r="Y1459">
        <v>126</v>
      </c>
      <c r="Z1459">
        <v>16</v>
      </c>
      <c r="AA1459">
        <v>13</v>
      </c>
      <c r="AB1459">
        <v>51</v>
      </c>
      <c r="AC1459">
        <v>0</v>
      </c>
      <c r="AD1459">
        <v>8</v>
      </c>
      <c r="AE1459">
        <v>53.5</v>
      </c>
      <c r="AF1459">
        <v>0</v>
      </c>
      <c r="AG1459">
        <v>51.5</v>
      </c>
      <c r="AH1459">
        <v>753</v>
      </c>
      <c r="AI1459">
        <v>125.5</v>
      </c>
      <c r="AJ1459">
        <v>4.5</v>
      </c>
      <c r="AK1459">
        <v>26</v>
      </c>
      <c r="AL1459">
        <v>85</v>
      </c>
      <c r="AM1459">
        <v>659.5</v>
      </c>
      <c r="AN1459">
        <v>2135.5</v>
      </c>
      <c r="AO1459">
        <v>6989.5</v>
      </c>
      <c r="AP1459">
        <v>39706</v>
      </c>
      <c r="AQ1459">
        <v>432.5</v>
      </c>
      <c r="AR1459">
        <v>141</v>
      </c>
      <c r="AS1459">
        <v>31.5</v>
      </c>
      <c r="AT1459">
        <v>105</v>
      </c>
      <c r="AU1459">
        <v>0</v>
      </c>
      <c r="AV1459">
        <v>11314.5</v>
      </c>
      <c r="AW1459">
        <v>199</v>
      </c>
      <c r="AX1459">
        <v>166.5</v>
      </c>
      <c r="AY1459">
        <v>42</v>
      </c>
      <c r="AZ1459">
        <v>267.5</v>
      </c>
      <c r="BA1459">
        <v>294</v>
      </c>
      <c r="BB1459">
        <v>1</v>
      </c>
      <c r="BC1459">
        <v>465.5</v>
      </c>
      <c r="BD1459">
        <v>885.5</v>
      </c>
      <c r="BE1459">
        <v>0</v>
      </c>
      <c r="BF1459">
        <v>473.5</v>
      </c>
      <c r="BG1459">
        <v>39</v>
      </c>
      <c r="BH1459">
        <v>20</v>
      </c>
      <c r="BI1459">
        <v>156.5</v>
      </c>
      <c r="BJ1459">
        <v>778</v>
      </c>
      <c r="BK1459">
        <v>266.5</v>
      </c>
      <c r="BL1459">
        <v>520</v>
      </c>
      <c r="BM1459">
        <v>49</v>
      </c>
      <c r="BN1459">
        <v>800.5</v>
      </c>
      <c r="BO1459">
        <v>325.5</v>
      </c>
      <c r="BP1459">
        <v>433.5</v>
      </c>
      <c r="BQ1459">
        <v>307.5</v>
      </c>
      <c r="BR1459">
        <v>245</v>
      </c>
      <c r="BS1459">
        <v>833</v>
      </c>
      <c r="BT1459">
        <v>277.5</v>
      </c>
      <c r="BU1459">
        <v>47.5</v>
      </c>
      <c r="BV1459">
        <v>280</v>
      </c>
      <c r="BW1459">
        <v>253.5</v>
      </c>
      <c r="BX1459">
        <v>0</v>
      </c>
      <c r="BY1459">
        <v>73461</v>
      </c>
    </row>
    <row r="1460" spans="1:77" hidden="1" x14ac:dyDescent="0.25">
      <c r="A1460" t="str">
        <f t="shared" si="44"/>
        <v>201552 Szolgáltatási foglalkozásokI5 Szakközépiskola</v>
      </c>
      <c r="B1460" t="str">
        <f t="shared" si="45"/>
        <v>201552 Szolgáltatási foglalkozásokI5 Szakközépiskola</v>
      </c>
      <c r="C1460">
        <v>3340</v>
      </c>
      <c r="D1460" t="s">
        <v>168</v>
      </c>
      <c r="E1460" t="s">
        <v>169</v>
      </c>
      <c r="F1460" s="4" t="s">
        <v>173</v>
      </c>
      <c r="G1460">
        <v>0</v>
      </c>
      <c r="H1460" t="s">
        <v>161</v>
      </c>
      <c r="I1460">
        <v>638</v>
      </c>
      <c r="J1460">
        <v>27</v>
      </c>
      <c r="K1460" t="s">
        <v>95</v>
      </c>
      <c r="L1460" t="s">
        <v>133</v>
      </c>
      <c r="M1460">
        <v>88</v>
      </c>
      <c r="N1460">
        <v>0</v>
      </c>
      <c r="O1460">
        <v>11.5</v>
      </c>
      <c r="P1460">
        <v>8.5</v>
      </c>
      <c r="Q1460">
        <v>137</v>
      </c>
      <c r="R1460">
        <v>17.5</v>
      </c>
      <c r="S1460">
        <v>0</v>
      </c>
      <c r="T1460">
        <v>37</v>
      </c>
      <c r="U1460">
        <v>36.5</v>
      </c>
      <c r="V1460">
        <v>0</v>
      </c>
      <c r="W1460">
        <v>18.5</v>
      </c>
      <c r="X1460">
        <v>91</v>
      </c>
      <c r="Y1460">
        <v>18</v>
      </c>
      <c r="Z1460">
        <v>9.5</v>
      </c>
      <c r="AA1460">
        <v>19.5</v>
      </c>
      <c r="AB1460">
        <v>3.5</v>
      </c>
      <c r="AC1460">
        <v>98</v>
      </c>
      <c r="AD1460">
        <v>0</v>
      </c>
      <c r="AE1460">
        <v>0</v>
      </c>
      <c r="AF1460">
        <v>44</v>
      </c>
      <c r="AG1460">
        <v>0</v>
      </c>
      <c r="AH1460">
        <v>43</v>
      </c>
      <c r="AI1460">
        <v>0.5</v>
      </c>
      <c r="AJ1460">
        <v>72.5</v>
      </c>
      <c r="AK1460">
        <v>403</v>
      </c>
      <c r="AL1460">
        <v>128</v>
      </c>
      <c r="AM1460">
        <v>162</v>
      </c>
      <c r="AN1460">
        <v>69</v>
      </c>
      <c r="AO1460">
        <v>287</v>
      </c>
      <c r="AP1460">
        <v>320</v>
      </c>
      <c r="AQ1460">
        <v>468.5</v>
      </c>
      <c r="AR1460">
        <v>0</v>
      </c>
      <c r="AS1460">
        <v>24.5</v>
      </c>
      <c r="AT1460">
        <v>354.5</v>
      </c>
      <c r="AU1460">
        <v>49.5</v>
      </c>
      <c r="AV1460">
        <v>451.5</v>
      </c>
      <c r="AW1460">
        <v>5.5</v>
      </c>
      <c r="AX1460">
        <v>41.5</v>
      </c>
      <c r="AY1460">
        <v>8.5</v>
      </c>
      <c r="AZ1460">
        <v>13</v>
      </c>
      <c r="BA1460">
        <v>421</v>
      </c>
      <c r="BB1460">
        <v>0.5</v>
      </c>
      <c r="BC1460">
        <v>35</v>
      </c>
      <c r="BD1460">
        <v>588</v>
      </c>
      <c r="BE1460">
        <v>0</v>
      </c>
      <c r="BF1460">
        <v>33</v>
      </c>
      <c r="BG1460">
        <v>167</v>
      </c>
      <c r="BH1460">
        <v>30</v>
      </c>
      <c r="BI1460">
        <v>0</v>
      </c>
      <c r="BJ1460">
        <v>114</v>
      </c>
      <c r="BK1460">
        <v>3.5</v>
      </c>
      <c r="BL1460">
        <v>119</v>
      </c>
      <c r="BM1460">
        <v>0</v>
      </c>
      <c r="BN1460">
        <v>3217</v>
      </c>
      <c r="BO1460">
        <v>2878.5</v>
      </c>
      <c r="BP1460">
        <v>2847</v>
      </c>
      <c r="BQ1460">
        <v>1146</v>
      </c>
      <c r="BR1460">
        <v>1209</v>
      </c>
      <c r="BS1460">
        <v>274</v>
      </c>
      <c r="BT1460">
        <v>490.5</v>
      </c>
      <c r="BU1460">
        <v>69.5</v>
      </c>
      <c r="BV1460">
        <v>0</v>
      </c>
      <c r="BW1460">
        <v>3000.5</v>
      </c>
      <c r="BX1460">
        <v>0</v>
      </c>
      <c r="BY1460">
        <v>20183</v>
      </c>
    </row>
    <row r="1461" spans="1:77" hidden="1" x14ac:dyDescent="0.25">
      <c r="A1461" t="str">
        <f t="shared" si="44"/>
        <v>201561 Mezőgazdasági foglalkozásokI5 Szakközépiskola</v>
      </c>
      <c r="B1461" t="str">
        <f t="shared" si="45"/>
        <v>201561 Mezőgazdasági foglalkozásokI5 Szakközépiskola</v>
      </c>
      <c r="C1461">
        <v>3341</v>
      </c>
      <c r="D1461" t="s">
        <v>168</v>
      </c>
      <c r="E1461" t="s">
        <v>169</v>
      </c>
      <c r="F1461" s="4" t="s">
        <v>173</v>
      </c>
      <c r="G1461">
        <v>0</v>
      </c>
      <c r="H1461" t="s">
        <v>161</v>
      </c>
      <c r="I1461">
        <v>639</v>
      </c>
      <c r="J1461">
        <v>28</v>
      </c>
      <c r="K1461" t="s">
        <v>96</v>
      </c>
      <c r="L1461" t="s">
        <v>97</v>
      </c>
      <c r="M1461">
        <v>1250.5</v>
      </c>
      <c r="N1461">
        <v>0</v>
      </c>
      <c r="O1461">
        <v>7</v>
      </c>
      <c r="P1461">
        <v>0</v>
      </c>
      <c r="Q1461">
        <v>88.5</v>
      </c>
      <c r="R1461">
        <v>0</v>
      </c>
      <c r="S1461">
        <v>0</v>
      </c>
      <c r="T1461">
        <v>0</v>
      </c>
      <c r="U1461">
        <v>0</v>
      </c>
      <c r="V1461">
        <v>0</v>
      </c>
      <c r="W1461">
        <v>0</v>
      </c>
      <c r="X1461">
        <v>0</v>
      </c>
      <c r="Y1461">
        <v>0</v>
      </c>
      <c r="Z1461">
        <v>0</v>
      </c>
      <c r="AA1461">
        <v>0</v>
      </c>
      <c r="AB1461">
        <v>0</v>
      </c>
      <c r="AC1461">
        <v>0</v>
      </c>
      <c r="AD1461">
        <v>0</v>
      </c>
      <c r="AE1461">
        <v>8</v>
      </c>
      <c r="AF1461">
        <v>0</v>
      </c>
      <c r="AG1461">
        <v>0</v>
      </c>
      <c r="AH1461">
        <v>11</v>
      </c>
      <c r="AI1461">
        <v>0</v>
      </c>
      <c r="AJ1461">
        <v>6.5</v>
      </c>
      <c r="AK1461">
        <v>8</v>
      </c>
      <c r="AL1461">
        <v>0.5</v>
      </c>
      <c r="AM1461">
        <v>6.5</v>
      </c>
      <c r="AN1461">
        <v>3.5</v>
      </c>
      <c r="AO1461">
        <v>140</v>
      </c>
      <c r="AP1461">
        <v>140.5</v>
      </c>
      <c r="AQ1461">
        <v>99</v>
      </c>
      <c r="AR1461">
        <v>0</v>
      </c>
      <c r="AS1461">
        <v>0</v>
      </c>
      <c r="AT1461">
        <v>0</v>
      </c>
      <c r="AU1461">
        <v>0</v>
      </c>
      <c r="AV1461">
        <v>13.5</v>
      </c>
      <c r="AW1461">
        <v>0</v>
      </c>
      <c r="AX1461">
        <v>0</v>
      </c>
      <c r="AY1461">
        <v>0</v>
      </c>
      <c r="AZ1461">
        <v>0</v>
      </c>
      <c r="BA1461">
        <v>0</v>
      </c>
      <c r="BB1461">
        <v>0</v>
      </c>
      <c r="BC1461">
        <v>0</v>
      </c>
      <c r="BD1461">
        <v>62.5</v>
      </c>
      <c r="BE1461">
        <v>0</v>
      </c>
      <c r="BF1461">
        <v>0</v>
      </c>
      <c r="BG1461">
        <v>0</v>
      </c>
      <c r="BH1461">
        <v>25</v>
      </c>
      <c r="BI1461">
        <v>0</v>
      </c>
      <c r="BJ1461">
        <v>0</v>
      </c>
      <c r="BK1461">
        <v>7</v>
      </c>
      <c r="BL1461">
        <v>0</v>
      </c>
      <c r="BM1461">
        <v>0</v>
      </c>
      <c r="BN1461">
        <v>69.5</v>
      </c>
      <c r="BO1461">
        <v>306.5</v>
      </c>
      <c r="BP1461">
        <v>107</v>
      </c>
      <c r="BQ1461">
        <v>26.5</v>
      </c>
      <c r="BR1461">
        <v>15.5</v>
      </c>
      <c r="BS1461">
        <v>49.5</v>
      </c>
      <c r="BT1461">
        <v>27.5</v>
      </c>
      <c r="BU1461">
        <v>2.5</v>
      </c>
      <c r="BV1461">
        <v>0</v>
      </c>
      <c r="BW1461">
        <v>0.5</v>
      </c>
      <c r="BX1461">
        <v>0</v>
      </c>
      <c r="BY1461">
        <v>2482.5</v>
      </c>
    </row>
    <row r="1462" spans="1:77" hidden="1" x14ac:dyDescent="0.25">
      <c r="A1462" t="str">
        <f t="shared" si="44"/>
        <v>201562 Erdőgazdálkodási, vadgazdálkodási és halászati foglalkozásokI5 Szakközépiskola</v>
      </c>
      <c r="B1462" t="str">
        <f t="shared" si="45"/>
        <v>201562 Erdőgazdálkodási, vadgazdálkodási és halászati foglalkozásokI5 Szakközépiskola</v>
      </c>
      <c r="C1462">
        <v>3342</v>
      </c>
      <c r="D1462" t="s">
        <v>168</v>
      </c>
      <c r="E1462" t="s">
        <v>169</v>
      </c>
      <c r="F1462" s="4" t="s">
        <v>173</v>
      </c>
      <c r="G1462">
        <v>0</v>
      </c>
      <c r="H1462" t="s">
        <v>161</v>
      </c>
      <c r="I1462">
        <v>640</v>
      </c>
      <c r="J1462">
        <v>29</v>
      </c>
      <c r="K1462" t="s">
        <v>98</v>
      </c>
      <c r="L1462" t="s">
        <v>134</v>
      </c>
      <c r="M1462">
        <v>31.5</v>
      </c>
      <c r="N1462">
        <v>277.5</v>
      </c>
      <c r="O1462">
        <v>93</v>
      </c>
      <c r="P1462">
        <v>0</v>
      </c>
      <c r="Q1462">
        <v>11.5</v>
      </c>
      <c r="R1462">
        <v>0</v>
      </c>
      <c r="S1462">
        <v>0</v>
      </c>
      <c r="T1462">
        <v>0</v>
      </c>
      <c r="U1462">
        <v>0</v>
      </c>
      <c r="V1462">
        <v>0</v>
      </c>
      <c r="W1462">
        <v>0</v>
      </c>
      <c r="X1462">
        <v>0</v>
      </c>
      <c r="Y1462">
        <v>0</v>
      </c>
      <c r="Z1462">
        <v>0</v>
      </c>
      <c r="AA1462">
        <v>0</v>
      </c>
      <c r="AB1462">
        <v>0</v>
      </c>
      <c r="AC1462">
        <v>0</v>
      </c>
      <c r="AD1462">
        <v>0</v>
      </c>
      <c r="AE1462">
        <v>0</v>
      </c>
      <c r="AF1462">
        <v>0</v>
      </c>
      <c r="AG1462">
        <v>0</v>
      </c>
      <c r="AH1462">
        <v>0</v>
      </c>
      <c r="AI1462">
        <v>0</v>
      </c>
      <c r="AJ1462">
        <v>0</v>
      </c>
      <c r="AK1462">
        <v>0</v>
      </c>
      <c r="AL1462">
        <v>21.5</v>
      </c>
      <c r="AM1462">
        <v>0</v>
      </c>
      <c r="AN1462">
        <v>0</v>
      </c>
      <c r="AO1462">
        <v>0</v>
      </c>
      <c r="AP1462">
        <v>77.5</v>
      </c>
      <c r="AQ1462">
        <v>12.5</v>
      </c>
      <c r="AR1462">
        <v>0</v>
      </c>
      <c r="AS1462">
        <v>0</v>
      </c>
      <c r="AT1462">
        <v>0</v>
      </c>
      <c r="AU1462">
        <v>0</v>
      </c>
      <c r="AV1462">
        <v>0</v>
      </c>
      <c r="AW1462">
        <v>0</v>
      </c>
      <c r="AX1462">
        <v>0</v>
      </c>
      <c r="AY1462">
        <v>0</v>
      </c>
      <c r="AZ1462">
        <v>0</v>
      </c>
      <c r="BA1462">
        <v>0</v>
      </c>
      <c r="BB1462">
        <v>0</v>
      </c>
      <c r="BC1462">
        <v>0</v>
      </c>
      <c r="BD1462">
        <v>0</v>
      </c>
      <c r="BE1462">
        <v>0</v>
      </c>
      <c r="BF1462">
        <v>0</v>
      </c>
      <c r="BG1462">
        <v>3.5</v>
      </c>
      <c r="BH1462">
        <v>1.5</v>
      </c>
      <c r="BI1462">
        <v>0</v>
      </c>
      <c r="BJ1462">
        <v>0</v>
      </c>
      <c r="BK1462">
        <v>58</v>
      </c>
      <c r="BL1462">
        <v>0</v>
      </c>
      <c r="BM1462">
        <v>0</v>
      </c>
      <c r="BN1462">
        <v>124.5</v>
      </c>
      <c r="BO1462">
        <v>17</v>
      </c>
      <c r="BP1462">
        <v>4.5</v>
      </c>
      <c r="BQ1462">
        <v>0</v>
      </c>
      <c r="BR1462">
        <v>0</v>
      </c>
      <c r="BS1462">
        <v>0.5</v>
      </c>
      <c r="BT1462">
        <v>0</v>
      </c>
      <c r="BU1462">
        <v>0</v>
      </c>
      <c r="BV1462">
        <v>0</v>
      </c>
      <c r="BW1462">
        <v>0</v>
      </c>
      <c r="BX1462">
        <v>0</v>
      </c>
      <c r="BY1462">
        <v>734.5</v>
      </c>
    </row>
    <row r="1463" spans="1:77" hidden="1" x14ac:dyDescent="0.25">
      <c r="A1463" t="str">
        <f t="shared" si="44"/>
        <v>201571 Élelmiszer-ipari foglalkozásokI5 Szakközépiskola</v>
      </c>
      <c r="B1463" t="str">
        <f t="shared" si="45"/>
        <v>201571 Élelmiszer-ipari foglalkozásokI5 Szakközépiskola</v>
      </c>
      <c r="C1463">
        <v>3343</v>
      </c>
      <c r="D1463" t="s">
        <v>168</v>
      </c>
      <c r="E1463" t="s">
        <v>169</v>
      </c>
      <c r="F1463" s="4" t="s">
        <v>173</v>
      </c>
      <c r="G1463">
        <v>0</v>
      </c>
      <c r="H1463" t="s">
        <v>161</v>
      </c>
      <c r="I1463">
        <v>641</v>
      </c>
      <c r="J1463">
        <v>30</v>
      </c>
      <c r="K1463" t="s">
        <v>99</v>
      </c>
      <c r="L1463" t="s">
        <v>135</v>
      </c>
      <c r="M1463">
        <v>63</v>
      </c>
      <c r="N1463">
        <v>0</v>
      </c>
      <c r="O1463">
        <v>0</v>
      </c>
      <c r="P1463">
        <v>0</v>
      </c>
      <c r="Q1463">
        <v>1354.5</v>
      </c>
      <c r="R1463">
        <v>4</v>
      </c>
      <c r="S1463">
        <v>0</v>
      </c>
      <c r="T1463">
        <v>0</v>
      </c>
      <c r="U1463">
        <v>0</v>
      </c>
      <c r="V1463">
        <v>0</v>
      </c>
      <c r="W1463">
        <v>0</v>
      </c>
      <c r="X1463">
        <v>0</v>
      </c>
      <c r="Y1463">
        <v>0</v>
      </c>
      <c r="Z1463">
        <v>0</v>
      </c>
      <c r="AA1463">
        <v>0</v>
      </c>
      <c r="AB1463">
        <v>0</v>
      </c>
      <c r="AC1463">
        <v>0</v>
      </c>
      <c r="AD1463">
        <v>0</v>
      </c>
      <c r="AE1463">
        <v>0</v>
      </c>
      <c r="AF1463">
        <v>0</v>
      </c>
      <c r="AG1463">
        <v>0</v>
      </c>
      <c r="AH1463">
        <v>0</v>
      </c>
      <c r="AI1463">
        <v>0</v>
      </c>
      <c r="AJ1463">
        <v>0</v>
      </c>
      <c r="AK1463">
        <v>0</v>
      </c>
      <c r="AL1463">
        <v>0</v>
      </c>
      <c r="AM1463">
        <v>0</v>
      </c>
      <c r="AN1463">
        <v>0</v>
      </c>
      <c r="AO1463">
        <v>101.5</v>
      </c>
      <c r="AP1463">
        <v>494.5</v>
      </c>
      <c r="AQ1463">
        <v>40</v>
      </c>
      <c r="AR1463">
        <v>0</v>
      </c>
      <c r="AS1463">
        <v>0</v>
      </c>
      <c r="AT1463">
        <v>0</v>
      </c>
      <c r="AU1463">
        <v>0</v>
      </c>
      <c r="AV1463">
        <v>201.5</v>
      </c>
      <c r="AW1463">
        <v>0</v>
      </c>
      <c r="AX1463">
        <v>0</v>
      </c>
      <c r="AY1463">
        <v>0</v>
      </c>
      <c r="AZ1463">
        <v>0</v>
      </c>
      <c r="BA1463">
        <v>0</v>
      </c>
      <c r="BB1463">
        <v>0</v>
      </c>
      <c r="BC1463">
        <v>0</v>
      </c>
      <c r="BD1463">
        <v>38.5</v>
      </c>
      <c r="BE1463">
        <v>0</v>
      </c>
      <c r="BF1463">
        <v>0</v>
      </c>
      <c r="BG1463">
        <v>0</v>
      </c>
      <c r="BH1463">
        <v>0</v>
      </c>
      <c r="BI1463">
        <v>0</v>
      </c>
      <c r="BJ1463">
        <v>0</v>
      </c>
      <c r="BK1463">
        <v>0</v>
      </c>
      <c r="BL1463">
        <v>29.5</v>
      </c>
      <c r="BM1463">
        <v>0</v>
      </c>
      <c r="BN1463">
        <v>8</v>
      </c>
      <c r="BO1463">
        <v>15</v>
      </c>
      <c r="BP1463">
        <v>5.5</v>
      </c>
      <c r="BQ1463">
        <v>1</v>
      </c>
      <c r="BR1463">
        <v>0</v>
      </c>
      <c r="BS1463">
        <v>0</v>
      </c>
      <c r="BT1463">
        <v>0</v>
      </c>
      <c r="BU1463">
        <v>0</v>
      </c>
      <c r="BV1463">
        <v>0</v>
      </c>
      <c r="BW1463">
        <v>0</v>
      </c>
      <c r="BX1463">
        <v>0</v>
      </c>
      <c r="BY1463">
        <v>2356.5</v>
      </c>
    </row>
    <row r="1464" spans="1:77" hidden="1" x14ac:dyDescent="0.25">
      <c r="A1464" t="str">
        <f t="shared" si="44"/>
        <v>201572 Könnyűipari foglalkozásokI5 Szakközépiskola</v>
      </c>
      <c r="B1464" t="str">
        <f t="shared" si="45"/>
        <v>201572 Könnyűipari foglalkozásokI5 Szakközépiskola</v>
      </c>
      <c r="C1464">
        <v>3344</v>
      </c>
      <c r="D1464" t="s">
        <v>168</v>
      </c>
      <c r="E1464" t="s">
        <v>169</v>
      </c>
      <c r="F1464" s="4" t="s">
        <v>173</v>
      </c>
      <c r="G1464">
        <v>0</v>
      </c>
      <c r="H1464" t="s">
        <v>161</v>
      </c>
      <c r="I1464">
        <v>642</v>
      </c>
      <c r="J1464">
        <v>31</v>
      </c>
      <c r="K1464" t="s">
        <v>100</v>
      </c>
      <c r="L1464" t="s">
        <v>136</v>
      </c>
      <c r="M1464">
        <v>9</v>
      </c>
      <c r="N1464">
        <v>0</v>
      </c>
      <c r="O1464">
        <v>0</v>
      </c>
      <c r="P1464">
        <v>0</v>
      </c>
      <c r="Q1464">
        <v>57</v>
      </c>
      <c r="R1464">
        <v>1133</v>
      </c>
      <c r="S1464">
        <v>268</v>
      </c>
      <c r="T1464">
        <v>414</v>
      </c>
      <c r="U1464">
        <v>1760.5</v>
      </c>
      <c r="V1464">
        <v>0</v>
      </c>
      <c r="W1464">
        <v>0</v>
      </c>
      <c r="X1464">
        <v>24.5</v>
      </c>
      <c r="Y1464">
        <v>136.5</v>
      </c>
      <c r="Z1464">
        <v>0</v>
      </c>
      <c r="AA1464">
        <v>0</v>
      </c>
      <c r="AB1464">
        <v>107.5</v>
      </c>
      <c r="AC1464">
        <v>8.5</v>
      </c>
      <c r="AD1464">
        <v>0</v>
      </c>
      <c r="AE1464">
        <v>2.5</v>
      </c>
      <c r="AF1464">
        <v>6.5</v>
      </c>
      <c r="AG1464">
        <v>0</v>
      </c>
      <c r="AH1464">
        <v>997.5</v>
      </c>
      <c r="AI1464">
        <v>0</v>
      </c>
      <c r="AJ1464">
        <v>0.5</v>
      </c>
      <c r="AK1464">
        <v>0</v>
      </c>
      <c r="AL1464">
        <v>1</v>
      </c>
      <c r="AM1464">
        <v>131.5</v>
      </c>
      <c r="AN1464">
        <v>7.5</v>
      </c>
      <c r="AO1464">
        <v>158</v>
      </c>
      <c r="AP1464">
        <v>277</v>
      </c>
      <c r="AQ1464">
        <v>54</v>
      </c>
      <c r="AR1464">
        <v>3.5</v>
      </c>
      <c r="AS1464">
        <v>0</v>
      </c>
      <c r="AT1464">
        <v>0</v>
      </c>
      <c r="AU1464">
        <v>0</v>
      </c>
      <c r="AV1464">
        <v>4</v>
      </c>
      <c r="AW1464">
        <v>63.5</v>
      </c>
      <c r="AX1464">
        <v>0</v>
      </c>
      <c r="AY1464">
        <v>0</v>
      </c>
      <c r="AZ1464">
        <v>9.5</v>
      </c>
      <c r="BA1464">
        <v>0</v>
      </c>
      <c r="BB1464">
        <v>0</v>
      </c>
      <c r="BC1464">
        <v>0</v>
      </c>
      <c r="BD1464">
        <v>68.5</v>
      </c>
      <c r="BE1464">
        <v>0</v>
      </c>
      <c r="BF1464">
        <v>6.5</v>
      </c>
      <c r="BG1464">
        <v>0.5</v>
      </c>
      <c r="BH1464">
        <v>0</v>
      </c>
      <c r="BI1464">
        <v>111.5</v>
      </c>
      <c r="BJ1464">
        <v>0</v>
      </c>
      <c r="BK1464">
        <v>52</v>
      </c>
      <c r="BL1464">
        <v>11.5</v>
      </c>
      <c r="BM1464">
        <v>0</v>
      </c>
      <c r="BN1464">
        <v>56</v>
      </c>
      <c r="BO1464">
        <v>94.5</v>
      </c>
      <c r="BP1464">
        <v>33.5</v>
      </c>
      <c r="BQ1464">
        <v>26</v>
      </c>
      <c r="BR1464">
        <v>35.5</v>
      </c>
      <c r="BS1464">
        <v>62</v>
      </c>
      <c r="BT1464">
        <v>2.5</v>
      </c>
      <c r="BU1464">
        <v>1.5</v>
      </c>
      <c r="BV1464">
        <v>221.5</v>
      </c>
      <c r="BW1464">
        <v>6</v>
      </c>
      <c r="BX1464">
        <v>0</v>
      </c>
      <c r="BY1464">
        <v>6424.5</v>
      </c>
    </row>
    <row r="1465" spans="1:77" hidden="1" x14ac:dyDescent="0.25">
      <c r="A1465" t="str">
        <f t="shared" si="44"/>
        <v>201573 Fém- és villamosipari foglalkozásokI5 Szakközépiskola</v>
      </c>
      <c r="B1465" t="str">
        <f t="shared" si="45"/>
        <v>201573 Fém- és villamosipari foglalkozásokI5 Szakközépiskola</v>
      </c>
      <c r="C1465">
        <v>3345</v>
      </c>
      <c r="D1465" t="s">
        <v>168</v>
      </c>
      <c r="E1465" t="s">
        <v>169</v>
      </c>
      <c r="F1465" s="4" t="s">
        <v>173</v>
      </c>
      <c r="G1465">
        <v>0</v>
      </c>
      <c r="H1465" t="s">
        <v>161</v>
      </c>
      <c r="I1465">
        <v>643</v>
      </c>
      <c r="J1465">
        <v>32</v>
      </c>
      <c r="K1465" t="s">
        <v>101</v>
      </c>
      <c r="L1465" t="s">
        <v>137</v>
      </c>
      <c r="M1465">
        <v>562.5</v>
      </c>
      <c r="N1465">
        <v>69</v>
      </c>
      <c r="O1465">
        <v>21.5</v>
      </c>
      <c r="P1465">
        <v>58</v>
      </c>
      <c r="Q1465">
        <v>626.5</v>
      </c>
      <c r="R1465">
        <v>198.5</v>
      </c>
      <c r="S1465">
        <v>32.5</v>
      </c>
      <c r="T1465">
        <v>83</v>
      </c>
      <c r="U1465">
        <v>93</v>
      </c>
      <c r="V1465">
        <v>15</v>
      </c>
      <c r="W1465">
        <v>175</v>
      </c>
      <c r="X1465">
        <v>381</v>
      </c>
      <c r="Y1465">
        <v>570</v>
      </c>
      <c r="Z1465">
        <v>175.5</v>
      </c>
      <c r="AA1465">
        <v>596.5</v>
      </c>
      <c r="AB1465">
        <v>2961</v>
      </c>
      <c r="AC1465">
        <v>1274</v>
      </c>
      <c r="AD1465">
        <v>1219</v>
      </c>
      <c r="AE1465">
        <v>1950.5</v>
      </c>
      <c r="AF1465">
        <v>1745</v>
      </c>
      <c r="AG1465">
        <v>516.5</v>
      </c>
      <c r="AH1465">
        <v>381.5</v>
      </c>
      <c r="AI1465">
        <v>1134.5</v>
      </c>
      <c r="AJ1465">
        <v>753</v>
      </c>
      <c r="AK1465">
        <v>137</v>
      </c>
      <c r="AL1465">
        <v>157</v>
      </c>
      <c r="AM1465">
        <v>1457.5</v>
      </c>
      <c r="AN1465">
        <v>5130.5</v>
      </c>
      <c r="AO1465">
        <v>1452.5</v>
      </c>
      <c r="AP1465">
        <v>386</v>
      </c>
      <c r="AQ1465">
        <v>1311</v>
      </c>
      <c r="AR1465">
        <v>37</v>
      </c>
      <c r="AS1465">
        <v>64</v>
      </c>
      <c r="AT1465">
        <v>266</v>
      </c>
      <c r="AU1465">
        <v>7.5</v>
      </c>
      <c r="AV1465">
        <v>169</v>
      </c>
      <c r="AW1465">
        <v>11</v>
      </c>
      <c r="AX1465">
        <v>56.5</v>
      </c>
      <c r="AY1465">
        <v>597.5</v>
      </c>
      <c r="AZ1465">
        <v>398.5</v>
      </c>
      <c r="BA1465">
        <v>45</v>
      </c>
      <c r="BB1465">
        <v>0</v>
      </c>
      <c r="BC1465">
        <v>13.5</v>
      </c>
      <c r="BD1465">
        <v>354</v>
      </c>
      <c r="BE1465">
        <v>0</v>
      </c>
      <c r="BF1465">
        <v>52</v>
      </c>
      <c r="BG1465">
        <v>441</v>
      </c>
      <c r="BH1465">
        <v>74.5</v>
      </c>
      <c r="BI1465">
        <v>18</v>
      </c>
      <c r="BJ1465">
        <v>156.5</v>
      </c>
      <c r="BK1465">
        <v>107</v>
      </c>
      <c r="BL1465">
        <v>472</v>
      </c>
      <c r="BM1465">
        <v>13.5</v>
      </c>
      <c r="BN1465">
        <v>574</v>
      </c>
      <c r="BO1465">
        <v>463.5</v>
      </c>
      <c r="BP1465">
        <v>164</v>
      </c>
      <c r="BQ1465">
        <v>137.5</v>
      </c>
      <c r="BR1465">
        <v>42.5</v>
      </c>
      <c r="BS1465">
        <v>16.5</v>
      </c>
      <c r="BT1465">
        <v>37.5</v>
      </c>
      <c r="BU1465">
        <v>94.5</v>
      </c>
      <c r="BV1465">
        <v>482</v>
      </c>
      <c r="BW1465">
        <v>49</v>
      </c>
      <c r="BX1465">
        <v>0</v>
      </c>
      <c r="BY1465">
        <v>31039</v>
      </c>
    </row>
    <row r="1466" spans="1:77" hidden="1" x14ac:dyDescent="0.25">
      <c r="A1466" t="str">
        <f t="shared" si="44"/>
        <v>201574 Kézműipari foglalkozásokI5 Szakközépiskola</v>
      </c>
      <c r="B1466" t="str">
        <f t="shared" si="45"/>
        <v>201574 Kézműipari foglalkozásokI5 Szakközépiskola</v>
      </c>
      <c r="C1466">
        <v>3346</v>
      </c>
      <c r="D1466" t="s">
        <v>168</v>
      </c>
      <c r="E1466" t="s">
        <v>169</v>
      </c>
      <c r="F1466" s="4" t="s">
        <v>173</v>
      </c>
      <c r="G1466">
        <v>0</v>
      </c>
      <c r="H1466" t="s">
        <v>161</v>
      </c>
      <c r="I1466">
        <v>644</v>
      </c>
      <c r="J1466">
        <v>33</v>
      </c>
      <c r="K1466" t="s">
        <v>102</v>
      </c>
      <c r="L1466" t="s">
        <v>138</v>
      </c>
      <c r="M1466">
        <v>0</v>
      </c>
      <c r="N1466">
        <v>0</v>
      </c>
      <c r="O1466">
        <v>0</v>
      </c>
      <c r="P1466">
        <v>7</v>
      </c>
      <c r="Q1466">
        <v>42</v>
      </c>
      <c r="R1466">
        <v>33</v>
      </c>
      <c r="S1466">
        <v>0</v>
      </c>
      <c r="T1466">
        <v>25</v>
      </c>
      <c r="U1466">
        <v>0</v>
      </c>
      <c r="V1466">
        <v>0</v>
      </c>
      <c r="W1466">
        <v>0</v>
      </c>
      <c r="X1466">
        <v>14</v>
      </c>
      <c r="Y1466">
        <v>0</v>
      </c>
      <c r="Z1466">
        <v>187.5</v>
      </c>
      <c r="AA1466">
        <v>2.5</v>
      </c>
      <c r="AB1466">
        <v>23</v>
      </c>
      <c r="AC1466">
        <v>151.5</v>
      </c>
      <c r="AD1466">
        <v>8</v>
      </c>
      <c r="AE1466">
        <v>13</v>
      </c>
      <c r="AF1466">
        <v>21.5</v>
      </c>
      <c r="AG1466">
        <v>25</v>
      </c>
      <c r="AH1466">
        <v>143.5</v>
      </c>
      <c r="AI1466">
        <v>15.5</v>
      </c>
      <c r="AJ1466">
        <v>0</v>
      </c>
      <c r="AK1466">
        <v>0</v>
      </c>
      <c r="AL1466">
        <v>0</v>
      </c>
      <c r="AM1466">
        <v>24</v>
      </c>
      <c r="AN1466">
        <v>6.5</v>
      </c>
      <c r="AO1466">
        <v>47.5</v>
      </c>
      <c r="AP1466">
        <v>167</v>
      </c>
      <c r="AQ1466">
        <v>0</v>
      </c>
      <c r="AR1466">
        <v>0</v>
      </c>
      <c r="AS1466">
        <v>0</v>
      </c>
      <c r="AT1466">
        <v>0</v>
      </c>
      <c r="AU1466">
        <v>0</v>
      </c>
      <c r="AV1466">
        <v>0</v>
      </c>
      <c r="AW1466">
        <v>0</v>
      </c>
      <c r="AX1466">
        <v>0</v>
      </c>
      <c r="AY1466">
        <v>0</v>
      </c>
      <c r="AZ1466">
        <v>0</v>
      </c>
      <c r="BA1466">
        <v>0</v>
      </c>
      <c r="BB1466">
        <v>0</v>
      </c>
      <c r="BC1466">
        <v>35.5</v>
      </c>
      <c r="BD1466">
        <v>35</v>
      </c>
      <c r="BE1466">
        <v>0</v>
      </c>
      <c r="BF1466">
        <v>0</v>
      </c>
      <c r="BG1466">
        <v>9.5</v>
      </c>
      <c r="BH1466">
        <v>10</v>
      </c>
      <c r="BI1466">
        <v>0</v>
      </c>
      <c r="BJ1466">
        <v>0</v>
      </c>
      <c r="BK1466">
        <v>11.5</v>
      </c>
      <c r="BL1466">
        <v>7.5</v>
      </c>
      <c r="BM1466">
        <v>0</v>
      </c>
      <c r="BN1466">
        <v>2</v>
      </c>
      <c r="BO1466">
        <v>20</v>
      </c>
      <c r="BP1466">
        <v>11.5</v>
      </c>
      <c r="BQ1466">
        <v>16</v>
      </c>
      <c r="BR1466">
        <v>12</v>
      </c>
      <c r="BS1466">
        <v>1</v>
      </c>
      <c r="BT1466">
        <v>0</v>
      </c>
      <c r="BU1466">
        <v>1</v>
      </c>
      <c r="BV1466">
        <v>67.5</v>
      </c>
      <c r="BW1466">
        <v>0</v>
      </c>
      <c r="BX1466">
        <v>0</v>
      </c>
      <c r="BY1466">
        <v>1197</v>
      </c>
    </row>
    <row r="1467" spans="1:77" hidden="1" x14ac:dyDescent="0.25">
      <c r="A1467" t="str">
        <f t="shared" si="44"/>
        <v>201575 Építőipari foglalkozásokI5 Szakközépiskola</v>
      </c>
      <c r="B1467" t="str">
        <f t="shared" si="45"/>
        <v>201575 Építőipari foglalkozásokI5 Szakközépiskola</v>
      </c>
      <c r="C1467">
        <v>3347</v>
      </c>
      <c r="D1467" t="s">
        <v>168</v>
      </c>
      <c r="E1467" t="s">
        <v>169</v>
      </c>
      <c r="F1467" s="4" t="s">
        <v>173</v>
      </c>
      <c r="G1467">
        <v>0</v>
      </c>
      <c r="H1467" t="s">
        <v>161</v>
      </c>
      <c r="I1467">
        <v>645</v>
      </c>
      <c r="J1467">
        <v>34</v>
      </c>
      <c r="K1467" t="s">
        <v>103</v>
      </c>
      <c r="L1467" t="s">
        <v>139</v>
      </c>
      <c r="M1467">
        <v>131</v>
      </c>
      <c r="N1467">
        <v>0</v>
      </c>
      <c r="O1467">
        <v>0</v>
      </c>
      <c r="P1467">
        <v>27</v>
      </c>
      <c r="Q1467">
        <v>127.5</v>
      </c>
      <c r="R1467">
        <v>19.5</v>
      </c>
      <c r="S1467">
        <v>76</v>
      </c>
      <c r="T1467">
        <v>28</v>
      </c>
      <c r="U1467">
        <v>7.5</v>
      </c>
      <c r="V1467">
        <v>8</v>
      </c>
      <c r="W1467">
        <v>0</v>
      </c>
      <c r="X1467">
        <v>47.5</v>
      </c>
      <c r="Y1467">
        <v>114.5</v>
      </c>
      <c r="Z1467">
        <v>142</v>
      </c>
      <c r="AA1467">
        <v>80.5</v>
      </c>
      <c r="AB1467">
        <v>133.5</v>
      </c>
      <c r="AC1467">
        <v>41</v>
      </c>
      <c r="AD1467">
        <v>193</v>
      </c>
      <c r="AE1467">
        <v>228</v>
      </c>
      <c r="AF1467">
        <v>59.5</v>
      </c>
      <c r="AG1467">
        <v>7.5</v>
      </c>
      <c r="AH1467">
        <v>56.5</v>
      </c>
      <c r="AI1467">
        <v>184.5</v>
      </c>
      <c r="AJ1467">
        <v>343</v>
      </c>
      <c r="AK1467">
        <v>309</v>
      </c>
      <c r="AL1467">
        <v>52.5</v>
      </c>
      <c r="AM1467">
        <v>4238.5</v>
      </c>
      <c r="AN1467">
        <v>84.5</v>
      </c>
      <c r="AO1467">
        <v>478</v>
      </c>
      <c r="AP1467">
        <v>101</v>
      </c>
      <c r="AQ1467">
        <v>74.5</v>
      </c>
      <c r="AR1467">
        <v>4</v>
      </c>
      <c r="AS1467">
        <v>0</v>
      </c>
      <c r="AT1467">
        <v>101</v>
      </c>
      <c r="AU1467">
        <v>0</v>
      </c>
      <c r="AV1467">
        <v>94</v>
      </c>
      <c r="AW1467">
        <v>0</v>
      </c>
      <c r="AX1467">
        <v>20.5</v>
      </c>
      <c r="AY1467">
        <v>69.5</v>
      </c>
      <c r="AZ1467">
        <v>0</v>
      </c>
      <c r="BA1467">
        <v>16</v>
      </c>
      <c r="BB1467">
        <v>0</v>
      </c>
      <c r="BC1467">
        <v>0</v>
      </c>
      <c r="BD1467">
        <v>679</v>
      </c>
      <c r="BE1467">
        <v>0</v>
      </c>
      <c r="BF1467">
        <v>0</v>
      </c>
      <c r="BG1467">
        <v>223</v>
      </c>
      <c r="BH1467">
        <v>27.5</v>
      </c>
      <c r="BI1467">
        <v>0</v>
      </c>
      <c r="BJ1467">
        <v>0</v>
      </c>
      <c r="BK1467">
        <v>7</v>
      </c>
      <c r="BL1467">
        <v>18</v>
      </c>
      <c r="BM1467">
        <v>3.5</v>
      </c>
      <c r="BN1467">
        <v>303</v>
      </c>
      <c r="BO1467">
        <v>405.5</v>
      </c>
      <c r="BP1467">
        <v>190.5</v>
      </c>
      <c r="BQ1467">
        <v>106</v>
      </c>
      <c r="BR1467">
        <v>61</v>
      </c>
      <c r="BS1467">
        <v>37.5</v>
      </c>
      <c r="BT1467">
        <v>28</v>
      </c>
      <c r="BU1467">
        <v>0</v>
      </c>
      <c r="BV1467">
        <v>11.5</v>
      </c>
      <c r="BW1467">
        <v>26</v>
      </c>
      <c r="BX1467">
        <v>0</v>
      </c>
      <c r="BY1467">
        <v>9825.5</v>
      </c>
    </row>
    <row r="1468" spans="1:77" hidden="1" x14ac:dyDescent="0.25">
      <c r="A1468" t="str">
        <f t="shared" si="44"/>
        <v>201579 Egyéb ipari és építőipari foglalkozásokI5 Szakközépiskola</v>
      </c>
      <c r="B1468" t="str">
        <f t="shared" si="45"/>
        <v>201579 Egyéb ipari és építőipari foglalkozásokI5 Szakközépiskola</v>
      </c>
      <c r="C1468">
        <v>3348</v>
      </c>
      <c r="D1468" t="s">
        <v>168</v>
      </c>
      <c r="E1468" t="s">
        <v>169</v>
      </c>
      <c r="F1468" s="4" t="s">
        <v>173</v>
      </c>
      <c r="G1468">
        <v>0</v>
      </c>
      <c r="H1468" t="s">
        <v>161</v>
      </c>
      <c r="I1468">
        <v>646</v>
      </c>
      <c r="J1468">
        <v>35</v>
      </c>
      <c r="K1468" t="s">
        <v>140</v>
      </c>
      <c r="L1468" t="s">
        <v>141</v>
      </c>
      <c r="M1468">
        <v>0</v>
      </c>
      <c r="N1468">
        <v>0</v>
      </c>
      <c r="O1468">
        <v>0</v>
      </c>
      <c r="P1468">
        <v>33.5</v>
      </c>
      <c r="Q1468">
        <v>24</v>
      </c>
      <c r="R1468">
        <v>67</v>
      </c>
      <c r="S1468">
        <v>10.5</v>
      </c>
      <c r="T1468">
        <v>0</v>
      </c>
      <c r="U1468">
        <v>0.5</v>
      </c>
      <c r="V1468">
        <v>83</v>
      </c>
      <c r="W1468">
        <v>7</v>
      </c>
      <c r="X1468">
        <v>87.5</v>
      </c>
      <c r="Y1468">
        <v>65.5</v>
      </c>
      <c r="Z1468">
        <v>41</v>
      </c>
      <c r="AA1468">
        <v>127.5</v>
      </c>
      <c r="AB1468">
        <v>122.5</v>
      </c>
      <c r="AC1468">
        <v>131.5</v>
      </c>
      <c r="AD1468">
        <v>268</v>
      </c>
      <c r="AE1468">
        <v>173.5</v>
      </c>
      <c r="AF1468">
        <v>144.5</v>
      </c>
      <c r="AG1468">
        <v>0</v>
      </c>
      <c r="AH1468">
        <v>16</v>
      </c>
      <c r="AI1468">
        <v>11.5</v>
      </c>
      <c r="AJ1468">
        <v>72</v>
      </c>
      <c r="AK1468">
        <v>42.5</v>
      </c>
      <c r="AL1468">
        <v>28.5</v>
      </c>
      <c r="AM1468">
        <v>182.5</v>
      </c>
      <c r="AN1468">
        <v>33</v>
      </c>
      <c r="AO1468">
        <v>44.5</v>
      </c>
      <c r="AP1468">
        <v>3</v>
      </c>
      <c r="AQ1468">
        <v>14</v>
      </c>
      <c r="AR1468">
        <v>0</v>
      </c>
      <c r="AS1468">
        <v>0</v>
      </c>
      <c r="AT1468">
        <v>511.5</v>
      </c>
      <c r="AU1468">
        <v>0</v>
      </c>
      <c r="AV1468">
        <v>0.5</v>
      </c>
      <c r="AW1468">
        <v>0</v>
      </c>
      <c r="AX1468">
        <v>0</v>
      </c>
      <c r="AY1468">
        <v>0</v>
      </c>
      <c r="AZ1468">
        <v>0</v>
      </c>
      <c r="BA1468">
        <v>0</v>
      </c>
      <c r="BB1468">
        <v>0</v>
      </c>
      <c r="BC1468">
        <v>0</v>
      </c>
      <c r="BD1468">
        <v>14.5</v>
      </c>
      <c r="BE1468">
        <v>0</v>
      </c>
      <c r="BF1468">
        <v>0</v>
      </c>
      <c r="BG1468">
        <v>38</v>
      </c>
      <c r="BH1468">
        <v>4.5</v>
      </c>
      <c r="BI1468">
        <v>0</v>
      </c>
      <c r="BJ1468">
        <v>85</v>
      </c>
      <c r="BK1468">
        <v>0</v>
      </c>
      <c r="BL1468">
        <v>24.5</v>
      </c>
      <c r="BM1468">
        <v>0.5</v>
      </c>
      <c r="BN1468">
        <v>112</v>
      </c>
      <c r="BO1468">
        <v>163.5</v>
      </c>
      <c r="BP1468">
        <v>15</v>
      </c>
      <c r="BQ1468">
        <v>5</v>
      </c>
      <c r="BR1468">
        <v>8.5</v>
      </c>
      <c r="BS1468">
        <v>5</v>
      </c>
      <c r="BT1468">
        <v>0</v>
      </c>
      <c r="BU1468">
        <v>0</v>
      </c>
      <c r="BV1468">
        <v>0</v>
      </c>
      <c r="BW1468">
        <v>9</v>
      </c>
      <c r="BX1468">
        <v>0</v>
      </c>
      <c r="BY1468">
        <v>2831.5</v>
      </c>
    </row>
    <row r="1469" spans="1:77" hidden="1" x14ac:dyDescent="0.25">
      <c r="A1469" t="str">
        <f t="shared" si="44"/>
        <v>201581 Feldolgozóipari gépek kezelőiI5 Szakközépiskola</v>
      </c>
      <c r="B1469" t="str">
        <f t="shared" si="45"/>
        <v>201581 Feldolgozóipari gépek kezelőiI5 Szakközépiskola</v>
      </c>
      <c r="C1469">
        <v>3349</v>
      </c>
      <c r="D1469" t="s">
        <v>168</v>
      </c>
      <c r="E1469" t="s">
        <v>169</v>
      </c>
      <c r="F1469" s="4" t="s">
        <v>173</v>
      </c>
      <c r="G1469">
        <v>0</v>
      </c>
      <c r="H1469" t="s">
        <v>161</v>
      </c>
      <c r="I1469">
        <v>647</v>
      </c>
      <c r="J1469">
        <v>36</v>
      </c>
      <c r="K1469" t="s">
        <v>104</v>
      </c>
      <c r="L1469" t="s">
        <v>105</v>
      </c>
      <c r="M1469">
        <v>50.5</v>
      </c>
      <c r="N1469">
        <v>22.5</v>
      </c>
      <c r="O1469">
        <v>0</v>
      </c>
      <c r="P1469">
        <v>38.5</v>
      </c>
      <c r="Q1469">
        <v>1215</v>
      </c>
      <c r="R1469">
        <v>1098</v>
      </c>
      <c r="S1469">
        <v>62</v>
      </c>
      <c r="T1469">
        <v>471</v>
      </c>
      <c r="U1469">
        <v>42</v>
      </c>
      <c r="V1469">
        <v>207</v>
      </c>
      <c r="W1469">
        <v>758.5</v>
      </c>
      <c r="X1469">
        <v>1258</v>
      </c>
      <c r="Y1469">
        <v>1761</v>
      </c>
      <c r="Z1469">
        <v>625</v>
      </c>
      <c r="AA1469">
        <v>577</v>
      </c>
      <c r="AB1469">
        <v>1228</v>
      </c>
      <c r="AC1469">
        <v>584.5</v>
      </c>
      <c r="AD1469">
        <v>830</v>
      </c>
      <c r="AE1469">
        <v>504</v>
      </c>
      <c r="AF1469">
        <v>1024.5</v>
      </c>
      <c r="AG1469">
        <v>35</v>
      </c>
      <c r="AH1469">
        <v>298.5</v>
      </c>
      <c r="AI1469">
        <v>52</v>
      </c>
      <c r="AJ1469">
        <v>33.5</v>
      </c>
      <c r="AK1469">
        <v>8.5</v>
      </c>
      <c r="AL1469">
        <v>43</v>
      </c>
      <c r="AM1469">
        <v>56.5</v>
      </c>
      <c r="AN1469">
        <v>119</v>
      </c>
      <c r="AO1469">
        <v>341.5</v>
      </c>
      <c r="AP1469">
        <v>91</v>
      </c>
      <c r="AQ1469">
        <v>33</v>
      </c>
      <c r="AR1469">
        <v>0</v>
      </c>
      <c r="AS1469">
        <v>0</v>
      </c>
      <c r="AT1469">
        <v>65.5</v>
      </c>
      <c r="AU1469">
        <v>4.5</v>
      </c>
      <c r="AV1469">
        <v>0</v>
      </c>
      <c r="AW1469">
        <v>1</v>
      </c>
      <c r="AX1469">
        <v>0</v>
      </c>
      <c r="AY1469">
        <v>0</v>
      </c>
      <c r="AZ1469">
        <v>0</v>
      </c>
      <c r="BA1469">
        <v>0</v>
      </c>
      <c r="BB1469">
        <v>0</v>
      </c>
      <c r="BC1469">
        <v>0</v>
      </c>
      <c r="BD1469">
        <v>3.5</v>
      </c>
      <c r="BE1469">
        <v>0</v>
      </c>
      <c r="BF1469">
        <v>53.5</v>
      </c>
      <c r="BG1469">
        <v>0</v>
      </c>
      <c r="BH1469">
        <v>11.5</v>
      </c>
      <c r="BI1469">
        <v>21.5</v>
      </c>
      <c r="BJ1469">
        <v>38</v>
      </c>
      <c r="BK1469">
        <v>7</v>
      </c>
      <c r="BL1469">
        <v>592</v>
      </c>
      <c r="BM1469">
        <v>0</v>
      </c>
      <c r="BN1469">
        <v>31</v>
      </c>
      <c r="BO1469">
        <v>6.5</v>
      </c>
      <c r="BP1469">
        <v>9.5</v>
      </c>
      <c r="BQ1469">
        <v>2</v>
      </c>
      <c r="BR1469">
        <v>1.5</v>
      </c>
      <c r="BS1469">
        <v>1</v>
      </c>
      <c r="BT1469">
        <v>0</v>
      </c>
      <c r="BU1469">
        <v>0</v>
      </c>
      <c r="BV1469">
        <v>0</v>
      </c>
      <c r="BW1469">
        <v>8</v>
      </c>
      <c r="BX1469">
        <v>0</v>
      </c>
      <c r="BY1469">
        <v>14326</v>
      </c>
    </row>
    <row r="1470" spans="1:77" hidden="1" x14ac:dyDescent="0.25">
      <c r="A1470" t="str">
        <f t="shared" si="44"/>
        <v>201582 ÖsszeszerelőkI5 Szakközépiskola</v>
      </c>
      <c r="B1470" t="str">
        <f t="shared" si="45"/>
        <v>201582 ÖsszeszerelőkI5 Szakközépiskola</v>
      </c>
      <c r="C1470">
        <v>3350</v>
      </c>
      <c r="D1470" t="s">
        <v>168</v>
      </c>
      <c r="E1470" t="s">
        <v>169</v>
      </c>
      <c r="F1470" s="4" t="s">
        <v>173</v>
      </c>
      <c r="G1470">
        <v>0</v>
      </c>
      <c r="H1470" t="s">
        <v>161</v>
      </c>
      <c r="I1470">
        <v>648</v>
      </c>
      <c r="J1470">
        <v>37</v>
      </c>
      <c r="K1470" t="s">
        <v>106</v>
      </c>
      <c r="L1470" t="s">
        <v>142</v>
      </c>
      <c r="M1470">
        <v>0</v>
      </c>
      <c r="N1470">
        <v>0</v>
      </c>
      <c r="O1470">
        <v>0</v>
      </c>
      <c r="P1470">
        <v>0</v>
      </c>
      <c r="Q1470">
        <v>0</v>
      </c>
      <c r="R1470">
        <v>13</v>
      </c>
      <c r="S1470">
        <v>0</v>
      </c>
      <c r="T1470">
        <v>11</v>
      </c>
      <c r="U1470">
        <v>0</v>
      </c>
      <c r="V1470">
        <v>0</v>
      </c>
      <c r="W1470">
        <v>0</v>
      </c>
      <c r="X1470">
        <v>0</v>
      </c>
      <c r="Y1470">
        <v>252</v>
      </c>
      <c r="Z1470">
        <v>183</v>
      </c>
      <c r="AA1470">
        <v>9.5</v>
      </c>
      <c r="AB1470">
        <v>237</v>
      </c>
      <c r="AC1470">
        <v>2270</v>
      </c>
      <c r="AD1470">
        <v>969.5</v>
      </c>
      <c r="AE1470">
        <v>915</v>
      </c>
      <c r="AF1470">
        <v>3139.5</v>
      </c>
      <c r="AG1470">
        <v>37.5</v>
      </c>
      <c r="AH1470">
        <v>282.5</v>
      </c>
      <c r="AI1470">
        <v>100</v>
      </c>
      <c r="AJ1470">
        <v>0</v>
      </c>
      <c r="AK1470">
        <v>0</v>
      </c>
      <c r="AL1470">
        <v>0</v>
      </c>
      <c r="AM1470">
        <v>33.5</v>
      </c>
      <c r="AN1470">
        <v>60.5</v>
      </c>
      <c r="AO1470">
        <v>354.5</v>
      </c>
      <c r="AP1470">
        <v>0</v>
      </c>
      <c r="AQ1470">
        <v>0</v>
      </c>
      <c r="AR1470">
        <v>0</v>
      </c>
      <c r="AS1470">
        <v>0</v>
      </c>
      <c r="AT1470">
        <v>18.5</v>
      </c>
      <c r="AU1470">
        <v>0</v>
      </c>
      <c r="AV1470">
        <v>0</v>
      </c>
      <c r="AW1470">
        <v>0</v>
      </c>
      <c r="AX1470">
        <v>0</v>
      </c>
      <c r="AY1470">
        <v>0</v>
      </c>
      <c r="AZ1470">
        <v>0</v>
      </c>
      <c r="BA1470">
        <v>0</v>
      </c>
      <c r="BB1470">
        <v>0</v>
      </c>
      <c r="BC1470">
        <v>0</v>
      </c>
      <c r="BD1470">
        <v>0</v>
      </c>
      <c r="BE1470">
        <v>0</v>
      </c>
      <c r="BF1470">
        <v>3.5</v>
      </c>
      <c r="BG1470">
        <v>149.5</v>
      </c>
      <c r="BH1470">
        <v>10</v>
      </c>
      <c r="BI1470">
        <v>0</v>
      </c>
      <c r="BJ1470">
        <v>0</v>
      </c>
      <c r="BK1470">
        <v>0</v>
      </c>
      <c r="BL1470">
        <v>533</v>
      </c>
      <c r="BM1470">
        <v>0</v>
      </c>
      <c r="BN1470">
        <v>7</v>
      </c>
      <c r="BO1470">
        <v>0.5</v>
      </c>
      <c r="BP1470">
        <v>1</v>
      </c>
      <c r="BQ1470">
        <v>2</v>
      </c>
      <c r="BR1470">
        <v>0</v>
      </c>
      <c r="BS1470">
        <v>0</v>
      </c>
      <c r="BT1470">
        <v>0</v>
      </c>
      <c r="BU1470">
        <v>0</v>
      </c>
      <c r="BV1470">
        <v>9.5</v>
      </c>
      <c r="BW1470">
        <v>0</v>
      </c>
      <c r="BX1470">
        <v>0</v>
      </c>
      <c r="BY1470">
        <v>9602.5</v>
      </c>
    </row>
    <row r="1471" spans="1:77" hidden="1" x14ac:dyDescent="0.25">
      <c r="A1471" t="str">
        <f t="shared" si="44"/>
        <v>201583 Helyhez kötött gépek kezelőiI5 Szakközépiskola</v>
      </c>
      <c r="B1471" t="str">
        <f t="shared" si="45"/>
        <v>201583 Helyhez kötött gépek kezelőiI5 Szakközépiskola</v>
      </c>
      <c r="C1471">
        <v>3351</v>
      </c>
      <c r="D1471" t="s">
        <v>168</v>
      </c>
      <c r="E1471" t="s">
        <v>169</v>
      </c>
      <c r="F1471" s="4" t="s">
        <v>173</v>
      </c>
      <c r="G1471">
        <v>0</v>
      </c>
      <c r="H1471" t="s">
        <v>161</v>
      </c>
      <c r="I1471">
        <v>649</v>
      </c>
      <c r="J1471">
        <v>38</v>
      </c>
      <c r="K1471" t="s">
        <v>107</v>
      </c>
      <c r="L1471" t="s">
        <v>143</v>
      </c>
      <c r="M1471">
        <v>44</v>
      </c>
      <c r="N1471">
        <v>0</v>
      </c>
      <c r="O1471">
        <v>0</v>
      </c>
      <c r="P1471">
        <v>196.5</v>
      </c>
      <c r="Q1471">
        <v>292.5</v>
      </c>
      <c r="R1471">
        <v>4</v>
      </c>
      <c r="S1471">
        <v>20</v>
      </c>
      <c r="T1471">
        <v>33</v>
      </c>
      <c r="U1471">
        <v>6.5</v>
      </c>
      <c r="V1471">
        <v>113.5</v>
      </c>
      <c r="W1471">
        <v>132.5</v>
      </c>
      <c r="X1471">
        <v>147</v>
      </c>
      <c r="Y1471">
        <v>49.5</v>
      </c>
      <c r="Z1471">
        <v>4</v>
      </c>
      <c r="AA1471">
        <v>40.5</v>
      </c>
      <c r="AB1471">
        <v>66.5</v>
      </c>
      <c r="AC1471">
        <v>176</v>
      </c>
      <c r="AD1471">
        <v>20.5</v>
      </c>
      <c r="AE1471">
        <v>103</v>
      </c>
      <c r="AF1471">
        <v>36</v>
      </c>
      <c r="AG1471">
        <v>20.5</v>
      </c>
      <c r="AH1471">
        <v>42.5</v>
      </c>
      <c r="AI1471">
        <v>0</v>
      </c>
      <c r="AJ1471">
        <v>726.5</v>
      </c>
      <c r="AK1471">
        <v>715</v>
      </c>
      <c r="AL1471">
        <v>182.5</v>
      </c>
      <c r="AM1471">
        <v>121.5</v>
      </c>
      <c r="AN1471">
        <v>0</v>
      </c>
      <c r="AO1471">
        <v>54.5</v>
      </c>
      <c r="AP1471">
        <v>39.5</v>
      </c>
      <c r="AQ1471">
        <v>147.5</v>
      </c>
      <c r="AR1471">
        <v>0</v>
      </c>
      <c r="AS1471">
        <v>0</v>
      </c>
      <c r="AT1471">
        <v>65</v>
      </c>
      <c r="AU1471">
        <v>0</v>
      </c>
      <c r="AV1471">
        <v>29</v>
      </c>
      <c r="AW1471">
        <v>10.5</v>
      </c>
      <c r="AX1471">
        <v>29.5</v>
      </c>
      <c r="AY1471">
        <v>0</v>
      </c>
      <c r="AZ1471">
        <v>13.5</v>
      </c>
      <c r="BA1471">
        <v>1.5</v>
      </c>
      <c r="BB1471">
        <v>0</v>
      </c>
      <c r="BC1471">
        <v>0</v>
      </c>
      <c r="BD1471">
        <v>26.5</v>
      </c>
      <c r="BE1471">
        <v>0</v>
      </c>
      <c r="BF1471">
        <v>0</v>
      </c>
      <c r="BG1471">
        <v>58.5</v>
      </c>
      <c r="BH1471">
        <v>1.5</v>
      </c>
      <c r="BI1471">
        <v>0</v>
      </c>
      <c r="BJ1471">
        <v>6.5</v>
      </c>
      <c r="BK1471">
        <v>17.5</v>
      </c>
      <c r="BL1471">
        <v>68</v>
      </c>
      <c r="BM1471">
        <v>0</v>
      </c>
      <c r="BN1471">
        <v>50.5</v>
      </c>
      <c r="BO1471">
        <v>253</v>
      </c>
      <c r="BP1471">
        <v>63</v>
      </c>
      <c r="BQ1471">
        <v>46.5</v>
      </c>
      <c r="BR1471">
        <v>39</v>
      </c>
      <c r="BS1471">
        <v>27</v>
      </c>
      <c r="BT1471">
        <v>61.5</v>
      </c>
      <c r="BU1471">
        <v>0</v>
      </c>
      <c r="BV1471">
        <v>0</v>
      </c>
      <c r="BW1471">
        <v>272</v>
      </c>
      <c r="BX1471">
        <v>0</v>
      </c>
      <c r="BY1471">
        <v>4675.5</v>
      </c>
    </row>
    <row r="1472" spans="1:77" hidden="1" x14ac:dyDescent="0.25">
      <c r="A1472" t="str">
        <f t="shared" si="44"/>
        <v>201584 Járművezetők és mobil gépek kezelőiI5 Szakközépiskola</v>
      </c>
      <c r="B1472" t="str">
        <f t="shared" si="45"/>
        <v>201584 Járművezetők és mobil gépek kezelőiI5 Szakközépiskola</v>
      </c>
      <c r="C1472">
        <v>3352</v>
      </c>
      <c r="D1472" t="s">
        <v>168</v>
      </c>
      <c r="E1472" t="s">
        <v>169</v>
      </c>
      <c r="F1472" s="4" t="s">
        <v>173</v>
      </c>
      <c r="G1472">
        <v>0</v>
      </c>
      <c r="H1472" t="s">
        <v>161</v>
      </c>
      <c r="I1472">
        <v>650</v>
      </c>
      <c r="J1472">
        <v>39</v>
      </c>
      <c r="K1472" t="s">
        <v>144</v>
      </c>
      <c r="L1472" t="s">
        <v>145</v>
      </c>
      <c r="M1472">
        <v>1347</v>
      </c>
      <c r="N1472">
        <v>87.5</v>
      </c>
      <c r="O1472">
        <v>28</v>
      </c>
      <c r="P1472">
        <v>170.5</v>
      </c>
      <c r="Q1472">
        <v>636.5</v>
      </c>
      <c r="R1472">
        <v>81</v>
      </c>
      <c r="S1472">
        <v>35</v>
      </c>
      <c r="T1472">
        <v>72.5</v>
      </c>
      <c r="U1472">
        <v>55</v>
      </c>
      <c r="V1472">
        <v>15</v>
      </c>
      <c r="W1472">
        <v>94.5</v>
      </c>
      <c r="X1472">
        <v>77</v>
      </c>
      <c r="Y1472">
        <v>192.5</v>
      </c>
      <c r="Z1472">
        <v>56</v>
      </c>
      <c r="AA1472">
        <v>117.5</v>
      </c>
      <c r="AB1472">
        <v>163.5</v>
      </c>
      <c r="AC1472">
        <v>140</v>
      </c>
      <c r="AD1472">
        <v>168.5</v>
      </c>
      <c r="AE1472">
        <v>176.5</v>
      </c>
      <c r="AF1472">
        <v>230.5</v>
      </c>
      <c r="AG1472">
        <v>73</v>
      </c>
      <c r="AH1472">
        <v>66</v>
      </c>
      <c r="AI1472">
        <v>123.5</v>
      </c>
      <c r="AJ1472">
        <v>70.5</v>
      </c>
      <c r="AK1472">
        <v>76.5</v>
      </c>
      <c r="AL1472">
        <v>928.5</v>
      </c>
      <c r="AM1472">
        <v>970.5</v>
      </c>
      <c r="AN1472">
        <v>1078</v>
      </c>
      <c r="AO1472">
        <v>2450.5</v>
      </c>
      <c r="AP1472">
        <v>909</v>
      </c>
      <c r="AQ1472">
        <v>9487</v>
      </c>
      <c r="AR1472">
        <v>143.5</v>
      </c>
      <c r="AS1472">
        <v>3</v>
      </c>
      <c r="AT1472">
        <v>1943</v>
      </c>
      <c r="AU1472">
        <v>190</v>
      </c>
      <c r="AV1472">
        <v>139</v>
      </c>
      <c r="AW1472">
        <v>5.5</v>
      </c>
      <c r="AX1472">
        <v>8.5</v>
      </c>
      <c r="AY1472">
        <v>3.5</v>
      </c>
      <c r="AZ1472">
        <v>0.5</v>
      </c>
      <c r="BA1472">
        <v>342.5</v>
      </c>
      <c r="BB1472">
        <v>1</v>
      </c>
      <c r="BC1472">
        <v>4.5</v>
      </c>
      <c r="BD1472">
        <v>159</v>
      </c>
      <c r="BE1472">
        <v>0</v>
      </c>
      <c r="BF1472">
        <v>179.5</v>
      </c>
      <c r="BG1472">
        <v>42.5</v>
      </c>
      <c r="BH1472">
        <v>16</v>
      </c>
      <c r="BI1472">
        <v>0.5</v>
      </c>
      <c r="BJ1472">
        <v>36.5</v>
      </c>
      <c r="BK1472">
        <v>240.5</v>
      </c>
      <c r="BL1472">
        <v>220.5</v>
      </c>
      <c r="BM1472">
        <v>125.5</v>
      </c>
      <c r="BN1472">
        <v>277</v>
      </c>
      <c r="BO1472">
        <v>672</v>
      </c>
      <c r="BP1472">
        <v>102</v>
      </c>
      <c r="BQ1472">
        <v>2310</v>
      </c>
      <c r="BR1472">
        <v>273</v>
      </c>
      <c r="BS1472">
        <v>22.5</v>
      </c>
      <c r="BT1472">
        <v>91.5</v>
      </c>
      <c r="BU1472">
        <v>41</v>
      </c>
      <c r="BV1472">
        <v>0</v>
      </c>
      <c r="BW1472">
        <v>41.5</v>
      </c>
      <c r="BX1472">
        <v>0</v>
      </c>
      <c r="BY1472">
        <v>27813</v>
      </c>
    </row>
    <row r="1473" spans="1:77" hidden="1" x14ac:dyDescent="0.25">
      <c r="A1473" t="str">
        <f t="shared" si="44"/>
        <v>201591 Takarítók és hasonló jellegű egyszerű foglalkozásokI5 Szakközépiskola</v>
      </c>
      <c r="B1473" t="str">
        <f t="shared" si="45"/>
        <v>201591 Takarítók és hasonló jellegű egyszerű foglalkozásokI5 Szakközépiskola</v>
      </c>
      <c r="C1473">
        <v>3353</v>
      </c>
      <c r="D1473" t="s">
        <v>168</v>
      </c>
      <c r="E1473" t="s">
        <v>169</v>
      </c>
      <c r="F1473" s="4" t="s">
        <v>173</v>
      </c>
      <c r="G1473">
        <v>0</v>
      </c>
      <c r="H1473" t="s">
        <v>161</v>
      </c>
      <c r="I1473">
        <v>651</v>
      </c>
      <c r="J1473">
        <v>40</v>
      </c>
      <c r="K1473" t="s">
        <v>108</v>
      </c>
      <c r="L1473" t="s">
        <v>146</v>
      </c>
      <c r="M1473">
        <v>70</v>
      </c>
      <c r="N1473">
        <v>12</v>
      </c>
      <c r="O1473">
        <v>6.5</v>
      </c>
      <c r="P1473">
        <v>7</v>
      </c>
      <c r="Q1473">
        <v>132</v>
      </c>
      <c r="R1473">
        <v>64</v>
      </c>
      <c r="S1473">
        <v>0</v>
      </c>
      <c r="T1473">
        <v>13.5</v>
      </c>
      <c r="U1473">
        <v>33.5</v>
      </c>
      <c r="V1473">
        <v>0</v>
      </c>
      <c r="W1473">
        <v>3</v>
      </c>
      <c r="X1473">
        <v>21</v>
      </c>
      <c r="Y1473">
        <v>38</v>
      </c>
      <c r="Z1473">
        <v>15.5</v>
      </c>
      <c r="AA1473">
        <v>9.5</v>
      </c>
      <c r="AB1473">
        <v>37</v>
      </c>
      <c r="AC1473">
        <v>20.5</v>
      </c>
      <c r="AD1473">
        <v>21.5</v>
      </c>
      <c r="AE1473">
        <v>15.5</v>
      </c>
      <c r="AF1473">
        <v>11</v>
      </c>
      <c r="AG1473">
        <v>5</v>
      </c>
      <c r="AH1473">
        <v>52</v>
      </c>
      <c r="AI1473">
        <v>5.5</v>
      </c>
      <c r="AJ1473">
        <v>15.5</v>
      </c>
      <c r="AK1473">
        <v>43</v>
      </c>
      <c r="AL1473">
        <v>45</v>
      </c>
      <c r="AM1473">
        <v>126</v>
      </c>
      <c r="AN1473">
        <v>256.5</v>
      </c>
      <c r="AO1473">
        <v>184</v>
      </c>
      <c r="AP1473">
        <v>474</v>
      </c>
      <c r="AQ1473">
        <v>192.5</v>
      </c>
      <c r="AR1473">
        <v>0</v>
      </c>
      <c r="AS1473">
        <v>0</v>
      </c>
      <c r="AT1473">
        <v>63.5</v>
      </c>
      <c r="AU1473">
        <v>0</v>
      </c>
      <c r="AV1473">
        <v>431</v>
      </c>
      <c r="AW1473">
        <v>0.5</v>
      </c>
      <c r="AX1473">
        <v>10.5</v>
      </c>
      <c r="AY1473">
        <v>0</v>
      </c>
      <c r="AZ1473">
        <v>11.5</v>
      </c>
      <c r="BA1473">
        <v>66.5</v>
      </c>
      <c r="BB1473">
        <v>0</v>
      </c>
      <c r="BC1473">
        <v>3.5</v>
      </c>
      <c r="BD1473">
        <v>287.5</v>
      </c>
      <c r="BE1473">
        <v>0</v>
      </c>
      <c r="BF1473">
        <v>495.5</v>
      </c>
      <c r="BG1473">
        <v>166</v>
      </c>
      <c r="BH1473">
        <v>28.5</v>
      </c>
      <c r="BI1473">
        <v>1</v>
      </c>
      <c r="BJ1473">
        <v>10</v>
      </c>
      <c r="BK1473">
        <v>3.5</v>
      </c>
      <c r="BL1473">
        <v>56</v>
      </c>
      <c r="BM1473">
        <v>8</v>
      </c>
      <c r="BN1473">
        <v>869.5</v>
      </c>
      <c r="BO1473">
        <v>1550.5</v>
      </c>
      <c r="BP1473">
        <v>844.5</v>
      </c>
      <c r="BQ1473">
        <v>248.5</v>
      </c>
      <c r="BR1473">
        <v>487.5</v>
      </c>
      <c r="BS1473">
        <v>128</v>
      </c>
      <c r="BT1473">
        <v>59.5</v>
      </c>
      <c r="BU1473">
        <v>32</v>
      </c>
      <c r="BV1473">
        <v>9</v>
      </c>
      <c r="BW1473">
        <v>197</v>
      </c>
      <c r="BX1473">
        <v>0</v>
      </c>
      <c r="BY1473">
        <v>7999</v>
      </c>
    </row>
    <row r="1474" spans="1:77" hidden="1" x14ac:dyDescent="0.25">
      <c r="A1474" t="str">
        <f t="shared" si="44"/>
        <v>201592 Egyszerű szolgáltatási, szállítási és hasonló foglalkozásokI5 Szakközépiskola</v>
      </c>
      <c r="B1474" t="str">
        <f t="shared" si="45"/>
        <v>201592 Egyszerű szolgáltatási, szállítási és hasonló foglalkozásokI5 Szakközépiskola</v>
      </c>
      <c r="C1474">
        <v>3354</v>
      </c>
      <c r="D1474" t="s">
        <v>168</v>
      </c>
      <c r="E1474" t="s">
        <v>169</v>
      </c>
      <c r="F1474" s="4" t="s">
        <v>173</v>
      </c>
      <c r="G1474">
        <v>0</v>
      </c>
      <c r="H1474" t="s">
        <v>161</v>
      </c>
      <c r="I1474">
        <v>652</v>
      </c>
      <c r="J1474">
        <v>41</v>
      </c>
      <c r="K1474" t="s">
        <v>109</v>
      </c>
      <c r="L1474" t="s">
        <v>147</v>
      </c>
      <c r="M1474">
        <v>256.5</v>
      </c>
      <c r="N1474">
        <v>60.5</v>
      </c>
      <c r="O1474">
        <v>9.5</v>
      </c>
      <c r="P1474">
        <v>61</v>
      </c>
      <c r="Q1474">
        <v>1121.5</v>
      </c>
      <c r="R1474">
        <v>306</v>
      </c>
      <c r="S1474">
        <v>146</v>
      </c>
      <c r="T1474">
        <v>182</v>
      </c>
      <c r="U1474">
        <v>97</v>
      </c>
      <c r="V1474">
        <v>0</v>
      </c>
      <c r="W1474">
        <v>176</v>
      </c>
      <c r="X1474">
        <v>202</v>
      </c>
      <c r="Y1474">
        <v>306</v>
      </c>
      <c r="Z1474">
        <v>177</v>
      </c>
      <c r="AA1474">
        <v>37.5</v>
      </c>
      <c r="AB1474">
        <v>290</v>
      </c>
      <c r="AC1474">
        <v>296.5</v>
      </c>
      <c r="AD1474">
        <v>251.5</v>
      </c>
      <c r="AE1474">
        <v>219.5</v>
      </c>
      <c r="AF1474">
        <v>202.5</v>
      </c>
      <c r="AG1474">
        <v>49</v>
      </c>
      <c r="AH1474">
        <v>185.5</v>
      </c>
      <c r="AI1474">
        <v>29.5</v>
      </c>
      <c r="AJ1474">
        <v>94.5</v>
      </c>
      <c r="AK1474">
        <v>280</v>
      </c>
      <c r="AL1474">
        <v>477</v>
      </c>
      <c r="AM1474">
        <v>506.5</v>
      </c>
      <c r="AN1474">
        <v>533</v>
      </c>
      <c r="AO1474">
        <v>3073.5</v>
      </c>
      <c r="AP1474">
        <v>3384</v>
      </c>
      <c r="AQ1474">
        <v>407.5</v>
      </c>
      <c r="AR1474">
        <v>9.5</v>
      </c>
      <c r="AS1474">
        <v>0</v>
      </c>
      <c r="AT1474">
        <v>1064</v>
      </c>
      <c r="AU1474">
        <v>120.5</v>
      </c>
      <c r="AV1474">
        <v>2043</v>
      </c>
      <c r="AW1474">
        <v>55</v>
      </c>
      <c r="AX1474">
        <v>27</v>
      </c>
      <c r="AY1474">
        <v>30</v>
      </c>
      <c r="AZ1474">
        <v>144</v>
      </c>
      <c r="BA1474">
        <v>71</v>
      </c>
      <c r="BB1474">
        <v>0</v>
      </c>
      <c r="BC1474">
        <v>37</v>
      </c>
      <c r="BD1474">
        <v>431.5</v>
      </c>
      <c r="BE1474">
        <v>0</v>
      </c>
      <c r="BF1474">
        <v>243</v>
      </c>
      <c r="BG1474">
        <v>44.5</v>
      </c>
      <c r="BH1474">
        <v>34</v>
      </c>
      <c r="BI1474">
        <v>75.5</v>
      </c>
      <c r="BJ1474">
        <v>34.5</v>
      </c>
      <c r="BK1474">
        <v>81.5</v>
      </c>
      <c r="BL1474">
        <v>565.5</v>
      </c>
      <c r="BM1474">
        <v>24.5</v>
      </c>
      <c r="BN1474">
        <v>748.5</v>
      </c>
      <c r="BO1474">
        <v>4789.5</v>
      </c>
      <c r="BP1474">
        <v>968</v>
      </c>
      <c r="BQ1474">
        <v>297.5</v>
      </c>
      <c r="BR1474">
        <v>464</v>
      </c>
      <c r="BS1474">
        <v>342</v>
      </c>
      <c r="BT1474">
        <v>121.5</v>
      </c>
      <c r="BU1474">
        <v>179.5</v>
      </c>
      <c r="BV1474">
        <v>42</v>
      </c>
      <c r="BW1474">
        <v>116</v>
      </c>
      <c r="BX1474">
        <v>0</v>
      </c>
      <c r="BY1474">
        <v>26622.5</v>
      </c>
    </row>
    <row r="1475" spans="1:77" hidden="1" x14ac:dyDescent="0.25">
      <c r="A1475" t="str">
        <f t="shared" si="44"/>
        <v>201593 Egyszerű ipari, építőipari, mezőgazdasági foglalkozásokI5 Szakközépiskola</v>
      </c>
      <c r="B1475" t="str">
        <f t="shared" si="45"/>
        <v>201593 Egyszerű ipari, építőipari, mezőgazdasági foglalkozásokI5 Szakközépiskola</v>
      </c>
      <c r="C1475">
        <v>3355</v>
      </c>
      <c r="D1475" t="s">
        <v>168</v>
      </c>
      <c r="E1475" t="s">
        <v>169</v>
      </c>
      <c r="F1475" s="4" t="s">
        <v>173</v>
      </c>
      <c r="G1475">
        <v>0</v>
      </c>
      <c r="H1475" t="s">
        <v>161</v>
      </c>
      <c r="I1475">
        <v>653</v>
      </c>
      <c r="J1475">
        <v>42</v>
      </c>
      <c r="K1475" t="s">
        <v>148</v>
      </c>
      <c r="L1475" t="s">
        <v>149</v>
      </c>
      <c r="M1475">
        <v>664</v>
      </c>
      <c r="N1475">
        <v>47</v>
      </c>
      <c r="O1475">
        <v>84</v>
      </c>
      <c r="P1475">
        <v>9</v>
      </c>
      <c r="Q1475">
        <v>671</v>
      </c>
      <c r="R1475">
        <v>409</v>
      </c>
      <c r="S1475">
        <v>28.5</v>
      </c>
      <c r="T1475">
        <v>221</v>
      </c>
      <c r="U1475">
        <v>57.5</v>
      </c>
      <c r="V1475">
        <v>0</v>
      </c>
      <c r="W1475">
        <v>90.5</v>
      </c>
      <c r="X1475">
        <v>0</v>
      </c>
      <c r="Y1475">
        <v>337</v>
      </c>
      <c r="Z1475">
        <v>116.5</v>
      </c>
      <c r="AA1475">
        <v>135</v>
      </c>
      <c r="AB1475">
        <v>355.5</v>
      </c>
      <c r="AC1475">
        <v>301.5</v>
      </c>
      <c r="AD1475">
        <v>423</v>
      </c>
      <c r="AE1475">
        <v>378.5</v>
      </c>
      <c r="AF1475">
        <v>632</v>
      </c>
      <c r="AG1475">
        <v>19</v>
      </c>
      <c r="AH1475">
        <v>325.5</v>
      </c>
      <c r="AI1475">
        <v>42</v>
      </c>
      <c r="AJ1475">
        <v>10.5</v>
      </c>
      <c r="AK1475">
        <v>0</v>
      </c>
      <c r="AL1475">
        <v>28.5</v>
      </c>
      <c r="AM1475">
        <v>1195</v>
      </c>
      <c r="AN1475">
        <v>93</v>
      </c>
      <c r="AO1475">
        <v>434.5</v>
      </c>
      <c r="AP1475">
        <v>169</v>
      </c>
      <c r="AQ1475">
        <v>151</v>
      </c>
      <c r="AR1475">
        <v>0</v>
      </c>
      <c r="AS1475">
        <v>0</v>
      </c>
      <c r="AT1475">
        <v>46.5</v>
      </c>
      <c r="AU1475">
        <v>0</v>
      </c>
      <c r="AV1475">
        <v>20.5</v>
      </c>
      <c r="AW1475">
        <v>0</v>
      </c>
      <c r="AX1475">
        <v>0</v>
      </c>
      <c r="AY1475">
        <v>37.5</v>
      </c>
      <c r="AZ1475">
        <v>3.5</v>
      </c>
      <c r="BA1475">
        <v>110</v>
      </c>
      <c r="BB1475">
        <v>0.5</v>
      </c>
      <c r="BC1475">
        <v>0</v>
      </c>
      <c r="BD1475">
        <v>324</v>
      </c>
      <c r="BE1475">
        <v>0</v>
      </c>
      <c r="BF1475">
        <v>0</v>
      </c>
      <c r="BG1475">
        <v>98.5</v>
      </c>
      <c r="BH1475">
        <v>3</v>
      </c>
      <c r="BI1475">
        <v>0</v>
      </c>
      <c r="BJ1475">
        <v>0</v>
      </c>
      <c r="BK1475">
        <v>58.5</v>
      </c>
      <c r="BL1475">
        <v>509.5</v>
      </c>
      <c r="BM1475">
        <v>0</v>
      </c>
      <c r="BN1475">
        <v>153.5</v>
      </c>
      <c r="BO1475">
        <v>1162.5</v>
      </c>
      <c r="BP1475">
        <v>13</v>
      </c>
      <c r="BQ1475">
        <v>3</v>
      </c>
      <c r="BR1475">
        <v>103</v>
      </c>
      <c r="BS1475">
        <v>113</v>
      </c>
      <c r="BT1475">
        <v>0.5</v>
      </c>
      <c r="BU1475">
        <v>7.5</v>
      </c>
      <c r="BV1475">
        <v>19</v>
      </c>
      <c r="BW1475">
        <v>6</v>
      </c>
      <c r="BX1475">
        <v>0</v>
      </c>
      <c r="BY1475">
        <v>10221.5</v>
      </c>
    </row>
    <row r="1476" spans="1:77" hidden="1" x14ac:dyDescent="0.25">
      <c r="A1476" t="str">
        <f t="shared" si="44"/>
        <v>201501 Fegyveres szervek felsőfokú képesítést igénylő foglalkozásaiI6 Gimnázium</v>
      </c>
      <c r="B1476" t="str">
        <f t="shared" si="45"/>
        <v>201501 Fegyveres szervek felsőfokú képesítést igénylő foglalkozásaiI6 Gimnázium</v>
      </c>
      <c r="C1476">
        <v>3987</v>
      </c>
      <c r="D1476" t="s">
        <v>168</v>
      </c>
      <c r="E1476" t="s">
        <v>169</v>
      </c>
      <c r="F1476" s="4" t="s">
        <v>173</v>
      </c>
      <c r="G1476">
        <v>0</v>
      </c>
      <c r="H1476" t="s">
        <v>162</v>
      </c>
      <c r="I1476">
        <v>612</v>
      </c>
      <c r="J1476">
        <v>1</v>
      </c>
      <c r="K1476" t="s">
        <v>65</v>
      </c>
      <c r="L1476" t="s">
        <v>66</v>
      </c>
      <c r="M1476">
        <v>0</v>
      </c>
      <c r="N1476">
        <v>0</v>
      </c>
      <c r="O1476">
        <v>0</v>
      </c>
      <c r="P1476">
        <v>0</v>
      </c>
      <c r="Q1476">
        <v>0</v>
      </c>
      <c r="R1476">
        <v>0</v>
      </c>
      <c r="S1476">
        <v>0</v>
      </c>
      <c r="T1476">
        <v>0</v>
      </c>
      <c r="U1476">
        <v>0</v>
      </c>
      <c r="V1476">
        <v>0</v>
      </c>
      <c r="W1476">
        <v>0</v>
      </c>
      <c r="X1476">
        <v>0</v>
      </c>
      <c r="Y1476">
        <v>0</v>
      </c>
      <c r="Z1476">
        <v>0</v>
      </c>
      <c r="AA1476">
        <v>0</v>
      </c>
      <c r="AB1476">
        <v>0</v>
      </c>
      <c r="AC1476">
        <v>0</v>
      </c>
      <c r="AD1476">
        <v>0</v>
      </c>
      <c r="AE1476">
        <v>0</v>
      </c>
      <c r="AF1476">
        <v>0</v>
      </c>
      <c r="AG1476">
        <v>0</v>
      </c>
      <c r="AH1476">
        <v>0</v>
      </c>
      <c r="AI1476">
        <v>0</v>
      </c>
      <c r="AJ1476">
        <v>0</v>
      </c>
      <c r="AK1476">
        <v>0</v>
      </c>
      <c r="AL1476">
        <v>0</v>
      </c>
      <c r="AM1476">
        <v>0</v>
      </c>
      <c r="AN1476">
        <v>0</v>
      </c>
      <c r="AO1476">
        <v>0</v>
      </c>
      <c r="AP1476">
        <v>0</v>
      </c>
      <c r="AQ1476">
        <v>0</v>
      </c>
      <c r="AR1476">
        <v>0</v>
      </c>
      <c r="AS1476">
        <v>0</v>
      </c>
      <c r="AT1476">
        <v>0</v>
      </c>
      <c r="AU1476">
        <v>0</v>
      </c>
      <c r="AV1476">
        <v>0</v>
      </c>
      <c r="AW1476">
        <v>0</v>
      </c>
      <c r="AX1476">
        <v>0</v>
      </c>
      <c r="AY1476">
        <v>0</v>
      </c>
      <c r="AZ1476">
        <v>0</v>
      </c>
      <c r="BA1476">
        <v>0</v>
      </c>
      <c r="BB1476">
        <v>0</v>
      </c>
      <c r="BC1476">
        <v>0</v>
      </c>
      <c r="BD1476">
        <v>0</v>
      </c>
      <c r="BE1476">
        <v>0</v>
      </c>
      <c r="BF1476">
        <v>0</v>
      </c>
      <c r="BG1476">
        <v>0</v>
      </c>
      <c r="BH1476">
        <v>0</v>
      </c>
      <c r="BI1476">
        <v>0</v>
      </c>
      <c r="BJ1476">
        <v>0</v>
      </c>
      <c r="BK1476">
        <v>0</v>
      </c>
      <c r="BL1476">
        <v>0</v>
      </c>
      <c r="BM1476">
        <v>0</v>
      </c>
      <c r="BN1476">
        <v>0</v>
      </c>
      <c r="BO1476">
        <v>194</v>
      </c>
      <c r="BP1476">
        <v>0.5</v>
      </c>
      <c r="BQ1476">
        <v>0</v>
      </c>
      <c r="BR1476">
        <v>0</v>
      </c>
      <c r="BS1476">
        <v>0</v>
      </c>
      <c r="BT1476">
        <v>0</v>
      </c>
      <c r="BU1476">
        <v>0</v>
      </c>
      <c r="BV1476">
        <v>0</v>
      </c>
      <c r="BW1476">
        <v>0</v>
      </c>
      <c r="BX1476">
        <v>0</v>
      </c>
      <c r="BY1476">
        <v>194.5</v>
      </c>
    </row>
    <row r="1477" spans="1:77" hidden="1" x14ac:dyDescent="0.25">
      <c r="A1477" t="str">
        <f t="shared" si="44"/>
        <v>201502 Fegyveres szervek középfokú képesítést igénylő foglalkozásaiI6 Gimnázium</v>
      </c>
      <c r="B1477" t="str">
        <f t="shared" si="45"/>
        <v>201502 Fegyveres szervek középfokú képesítést igénylő foglalkozásaiI6 Gimnázium</v>
      </c>
      <c r="C1477">
        <v>3988</v>
      </c>
      <c r="D1477" t="s">
        <v>168</v>
      </c>
      <c r="E1477" t="s">
        <v>169</v>
      </c>
      <c r="F1477" s="4" t="s">
        <v>173</v>
      </c>
      <c r="G1477">
        <v>0</v>
      </c>
      <c r="H1477" t="s">
        <v>162</v>
      </c>
      <c r="I1477">
        <v>613</v>
      </c>
      <c r="J1477">
        <v>2</v>
      </c>
      <c r="K1477" t="s">
        <v>67</v>
      </c>
      <c r="L1477" t="s">
        <v>68</v>
      </c>
      <c r="M1477">
        <v>0</v>
      </c>
      <c r="N1477">
        <v>0</v>
      </c>
      <c r="O1477">
        <v>0</v>
      </c>
      <c r="P1477">
        <v>0</v>
      </c>
      <c r="Q1477">
        <v>0</v>
      </c>
      <c r="R1477">
        <v>0</v>
      </c>
      <c r="S1477">
        <v>0</v>
      </c>
      <c r="T1477">
        <v>0</v>
      </c>
      <c r="U1477">
        <v>0</v>
      </c>
      <c r="V1477">
        <v>0</v>
      </c>
      <c r="W1477">
        <v>0</v>
      </c>
      <c r="X1477">
        <v>0</v>
      </c>
      <c r="Y1477">
        <v>0</v>
      </c>
      <c r="Z1477">
        <v>0</v>
      </c>
      <c r="AA1477">
        <v>0</v>
      </c>
      <c r="AB1477">
        <v>0</v>
      </c>
      <c r="AC1477">
        <v>0</v>
      </c>
      <c r="AD1477">
        <v>0</v>
      </c>
      <c r="AE1477">
        <v>0</v>
      </c>
      <c r="AF1477">
        <v>0</v>
      </c>
      <c r="AG1477">
        <v>0</v>
      </c>
      <c r="AH1477">
        <v>0</v>
      </c>
      <c r="AI1477">
        <v>0</v>
      </c>
      <c r="AJ1477">
        <v>0</v>
      </c>
      <c r="AK1477">
        <v>0</v>
      </c>
      <c r="AL1477">
        <v>0</v>
      </c>
      <c r="AM1477">
        <v>0</v>
      </c>
      <c r="AN1477">
        <v>0</v>
      </c>
      <c r="AO1477">
        <v>0</v>
      </c>
      <c r="AP1477">
        <v>0</v>
      </c>
      <c r="AQ1477">
        <v>0</v>
      </c>
      <c r="AR1477">
        <v>0</v>
      </c>
      <c r="AS1477">
        <v>0</v>
      </c>
      <c r="AT1477">
        <v>0</v>
      </c>
      <c r="AU1477">
        <v>0</v>
      </c>
      <c r="AV1477">
        <v>0</v>
      </c>
      <c r="AW1477">
        <v>0</v>
      </c>
      <c r="AX1477">
        <v>0</v>
      </c>
      <c r="AY1477">
        <v>0</v>
      </c>
      <c r="AZ1477">
        <v>0</v>
      </c>
      <c r="BA1477">
        <v>0</v>
      </c>
      <c r="BB1477">
        <v>0</v>
      </c>
      <c r="BC1477">
        <v>0</v>
      </c>
      <c r="BD1477">
        <v>0</v>
      </c>
      <c r="BE1477">
        <v>0</v>
      </c>
      <c r="BF1477">
        <v>0</v>
      </c>
      <c r="BG1477">
        <v>0</v>
      </c>
      <c r="BH1477">
        <v>0</v>
      </c>
      <c r="BI1477">
        <v>0</v>
      </c>
      <c r="BJ1477">
        <v>0</v>
      </c>
      <c r="BK1477">
        <v>0</v>
      </c>
      <c r="BL1477">
        <v>0</v>
      </c>
      <c r="BM1477">
        <v>0</v>
      </c>
      <c r="BN1477">
        <v>0</v>
      </c>
      <c r="BO1477">
        <v>11022.5</v>
      </c>
      <c r="BP1477">
        <v>19</v>
      </c>
      <c r="BQ1477">
        <v>0</v>
      </c>
      <c r="BR1477">
        <v>0</v>
      </c>
      <c r="BS1477">
        <v>0</v>
      </c>
      <c r="BT1477">
        <v>0</v>
      </c>
      <c r="BU1477">
        <v>0</v>
      </c>
      <c r="BV1477">
        <v>0</v>
      </c>
      <c r="BW1477">
        <v>0</v>
      </c>
      <c r="BX1477">
        <v>0</v>
      </c>
      <c r="BY1477">
        <v>11041.5</v>
      </c>
    </row>
    <row r="1478" spans="1:77" hidden="1" x14ac:dyDescent="0.25">
      <c r="A1478" t="str">
        <f t="shared" si="44"/>
        <v>201503 Fegyveres szervek középfokú képesítést nem igénylő foglalkozásaiI6 Gimnázium</v>
      </c>
      <c r="B1478" t="str">
        <f t="shared" si="45"/>
        <v>201503 Fegyveres szervek középfokú képesítést nem igénylő foglalkozásaiI6 Gimnázium</v>
      </c>
      <c r="C1478">
        <v>3989</v>
      </c>
      <c r="D1478" t="s">
        <v>168</v>
      </c>
      <c r="E1478" t="s">
        <v>169</v>
      </c>
      <c r="F1478" s="4" t="s">
        <v>173</v>
      </c>
      <c r="G1478">
        <v>0</v>
      </c>
      <c r="H1478" t="s">
        <v>162</v>
      </c>
      <c r="I1478">
        <v>614</v>
      </c>
      <c r="J1478">
        <v>3</v>
      </c>
      <c r="K1478" t="s">
        <v>69</v>
      </c>
      <c r="L1478" t="s">
        <v>70</v>
      </c>
      <c r="M1478">
        <v>0</v>
      </c>
      <c r="N1478">
        <v>0</v>
      </c>
      <c r="O1478">
        <v>0</v>
      </c>
      <c r="P1478">
        <v>0</v>
      </c>
      <c r="Q1478">
        <v>0</v>
      </c>
      <c r="R1478">
        <v>0</v>
      </c>
      <c r="S1478">
        <v>0</v>
      </c>
      <c r="T1478">
        <v>0</v>
      </c>
      <c r="U1478">
        <v>0</v>
      </c>
      <c r="V1478">
        <v>0</v>
      </c>
      <c r="W1478">
        <v>0</v>
      </c>
      <c r="X1478">
        <v>0</v>
      </c>
      <c r="Y1478">
        <v>0</v>
      </c>
      <c r="Z1478">
        <v>0</v>
      </c>
      <c r="AA1478">
        <v>0</v>
      </c>
      <c r="AB1478">
        <v>0</v>
      </c>
      <c r="AC1478">
        <v>0</v>
      </c>
      <c r="AD1478">
        <v>0</v>
      </c>
      <c r="AE1478">
        <v>0</v>
      </c>
      <c r="AF1478">
        <v>0</v>
      </c>
      <c r="AG1478">
        <v>0</v>
      </c>
      <c r="AH1478">
        <v>0</v>
      </c>
      <c r="AI1478">
        <v>0</v>
      </c>
      <c r="AJ1478">
        <v>0</v>
      </c>
      <c r="AK1478">
        <v>0</v>
      </c>
      <c r="AL1478">
        <v>0</v>
      </c>
      <c r="AM1478">
        <v>0</v>
      </c>
      <c r="AN1478">
        <v>0</v>
      </c>
      <c r="AO1478">
        <v>0</v>
      </c>
      <c r="AP1478">
        <v>0</v>
      </c>
      <c r="AQ1478">
        <v>0</v>
      </c>
      <c r="AR1478">
        <v>0</v>
      </c>
      <c r="AS1478">
        <v>0</v>
      </c>
      <c r="AT1478">
        <v>0</v>
      </c>
      <c r="AU1478">
        <v>0</v>
      </c>
      <c r="AV1478">
        <v>0</v>
      </c>
      <c r="AW1478">
        <v>0</v>
      </c>
      <c r="AX1478">
        <v>0</v>
      </c>
      <c r="AY1478">
        <v>0</v>
      </c>
      <c r="AZ1478">
        <v>0</v>
      </c>
      <c r="BA1478">
        <v>0</v>
      </c>
      <c r="BB1478">
        <v>0</v>
      </c>
      <c r="BC1478">
        <v>0</v>
      </c>
      <c r="BD1478">
        <v>0</v>
      </c>
      <c r="BE1478">
        <v>0</v>
      </c>
      <c r="BF1478">
        <v>0</v>
      </c>
      <c r="BG1478">
        <v>0</v>
      </c>
      <c r="BH1478">
        <v>0</v>
      </c>
      <c r="BI1478">
        <v>0</v>
      </c>
      <c r="BJ1478">
        <v>0</v>
      </c>
      <c r="BK1478">
        <v>0</v>
      </c>
      <c r="BL1478">
        <v>0</v>
      </c>
      <c r="BM1478">
        <v>0</v>
      </c>
      <c r="BN1478">
        <v>0</v>
      </c>
      <c r="BO1478">
        <v>209.5</v>
      </c>
      <c r="BP1478">
        <v>0</v>
      </c>
      <c r="BQ1478">
        <v>0</v>
      </c>
      <c r="BR1478">
        <v>0</v>
      </c>
      <c r="BS1478">
        <v>0</v>
      </c>
      <c r="BT1478">
        <v>0</v>
      </c>
      <c r="BU1478">
        <v>0</v>
      </c>
      <c r="BV1478">
        <v>0</v>
      </c>
      <c r="BW1478">
        <v>0</v>
      </c>
      <c r="BX1478">
        <v>0</v>
      </c>
      <c r="BY1478">
        <v>209.5</v>
      </c>
    </row>
    <row r="1479" spans="1:77" hidden="1" x14ac:dyDescent="0.25">
      <c r="A1479" t="str">
        <f t="shared" ref="A1479:A1542" si="46">CONCATENATE(F1479,L1479,H1479)</f>
        <v>201511 Törvényhozók, igazgatási és érdek-képviseleti vezetőkI6 Gimnázium</v>
      </c>
      <c r="B1479" t="str">
        <f t="shared" ref="B1479:B1542" si="47">CONCATENATE(F1479,L1479,H1479)</f>
        <v>201511 Törvényhozók, igazgatási és érdek-képviseleti vezetőkI6 Gimnázium</v>
      </c>
      <c r="C1479">
        <v>3990</v>
      </c>
      <c r="D1479" t="s">
        <v>168</v>
      </c>
      <c r="E1479" t="s">
        <v>169</v>
      </c>
      <c r="F1479" s="4" t="s">
        <v>173</v>
      </c>
      <c r="G1479">
        <v>0</v>
      </c>
      <c r="H1479" t="s">
        <v>162</v>
      </c>
      <c r="I1479">
        <v>615</v>
      </c>
      <c r="J1479">
        <v>4</v>
      </c>
      <c r="K1479" t="s">
        <v>71</v>
      </c>
      <c r="L1479" t="s">
        <v>111</v>
      </c>
      <c r="M1479">
        <v>0</v>
      </c>
      <c r="N1479">
        <v>0</v>
      </c>
      <c r="O1479">
        <v>0</v>
      </c>
      <c r="P1479">
        <v>0</v>
      </c>
      <c r="Q1479">
        <v>0</v>
      </c>
      <c r="R1479">
        <v>0</v>
      </c>
      <c r="S1479">
        <v>0</v>
      </c>
      <c r="T1479">
        <v>0</v>
      </c>
      <c r="U1479">
        <v>0</v>
      </c>
      <c r="V1479">
        <v>0</v>
      </c>
      <c r="W1479">
        <v>0</v>
      </c>
      <c r="X1479">
        <v>5.5</v>
      </c>
      <c r="Y1479">
        <v>0</v>
      </c>
      <c r="Z1479">
        <v>1</v>
      </c>
      <c r="AA1479">
        <v>5.5</v>
      </c>
      <c r="AB1479">
        <v>0</v>
      </c>
      <c r="AC1479">
        <v>0</v>
      </c>
      <c r="AD1479">
        <v>0</v>
      </c>
      <c r="AE1479">
        <v>0</v>
      </c>
      <c r="AF1479">
        <v>0</v>
      </c>
      <c r="AG1479">
        <v>0</v>
      </c>
      <c r="AH1479">
        <v>0</v>
      </c>
      <c r="AI1479">
        <v>0</v>
      </c>
      <c r="AJ1479">
        <v>0</v>
      </c>
      <c r="AK1479">
        <v>0</v>
      </c>
      <c r="AL1479">
        <v>0</v>
      </c>
      <c r="AM1479">
        <v>0</v>
      </c>
      <c r="AN1479">
        <v>0</v>
      </c>
      <c r="AO1479">
        <v>0</v>
      </c>
      <c r="AP1479">
        <v>0</v>
      </c>
      <c r="AQ1479">
        <v>5.5</v>
      </c>
      <c r="AR1479">
        <v>0</v>
      </c>
      <c r="AS1479">
        <v>0</v>
      </c>
      <c r="AT1479">
        <v>0</v>
      </c>
      <c r="AU1479">
        <v>0</v>
      </c>
      <c r="AV1479">
        <v>0.5</v>
      </c>
      <c r="AW1479">
        <v>0</v>
      </c>
      <c r="AX1479">
        <v>0</v>
      </c>
      <c r="AY1479">
        <v>0</v>
      </c>
      <c r="AZ1479">
        <v>0</v>
      </c>
      <c r="BA1479">
        <v>0</v>
      </c>
      <c r="BB1479">
        <v>7</v>
      </c>
      <c r="BC1479">
        <v>0</v>
      </c>
      <c r="BD1479">
        <v>0</v>
      </c>
      <c r="BE1479">
        <v>0</v>
      </c>
      <c r="BF1479">
        <v>0</v>
      </c>
      <c r="BG1479">
        <v>0</v>
      </c>
      <c r="BH1479">
        <v>0.5</v>
      </c>
      <c r="BI1479">
        <v>0</v>
      </c>
      <c r="BJ1479">
        <v>0</v>
      </c>
      <c r="BK1479">
        <v>0</v>
      </c>
      <c r="BL1479">
        <v>0</v>
      </c>
      <c r="BM1479">
        <v>0</v>
      </c>
      <c r="BN1479">
        <v>0</v>
      </c>
      <c r="BO1479">
        <v>253.5</v>
      </c>
      <c r="BP1479">
        <v>0</v>
      </c>
      <c r="BQ1479">
        <v>0</v>
      </c>
      <c r="BR1479">
        <v>2</v>
      </c>
      <c r="BS1479">
        <v>0</v>
      </c>
      <c r="BT1479">
        <v>0</v>
      </c>
      <c r="BU1479">
        <v>2</v>
      </c>
      <c r="BV1479">
        <v>0</v>
      </c>
      <c r="BW1479">
        <v>0</v>
      </c>
      <c r="BX1479">
        <v>0</v>
      </c>
      <c r="BY1479">
        <v>283</v>
      </c>
    </row>
    <row r="1480" spans="1:77" hidden="1" x14ac:dyDescent="0.25">
      <c r="A1480" t="str">
        <f t="shared" si="46"/>
        <v>201512 Gazdasági, költségvetési szervezetek vezetőiI6 Gimnázium</v>
      </c>
      <c r="B1480" t="str">
        <f t="shared" si="47"/>
        <v>201512 Gazdasági, költségvetési szervezetek vezetőiI6 Gimnázium</v>
      </c>
      <c r="C1480">
        <v>3991</v>
      </c>
      <c r="D1480" t="s">
        <v>168</v>
      </c>
      <c r="E1480" t="s">
        <v>169</v>
      </c>
      <c r="F1480" s="4" t="s">
        <v>173</v>
      </c>
      <c r="G1480">
        <v>0</v>
      </c>
      <c r="H1480" t="s">
        <v>162</v>
      </c>
      <c r="I1480">
        <v>616</v>
      </c>
      <c r="J1480">
        <v>5</v>
      </c>
      <c r="K1480" t="s">
        <v>72</v>
      </c>
      <c r="L1480" t="s">
        <v>112</v>
      </c>
      <c r="M1480">
        <v>46</v>
      </c>
      <c r="N1480">
        <v>0</v>
      </c>
      <c r="O1480">
        <v>0</v>
      </c>
      <c r="P1480">
        <v>12</v>
      </c>
      <c r="Q1480">
        <v>101.5</v>
      </c>
      <c r="R1480">
        <v>98</v>
      </c>
      <c r="S1480">
        <v>45.5</v>
      </c>
      <c r="T1480">
        <v>0</v>
      </c>
      <c r="U1480">
        <v>64.5</v>
      </c>
      <c r="V1480">
        <v>0</v>
      </c>
      <c r="W1480">
        <v>5.5</v>
      </c>
      <c r="X1480">
        <v>0</v>
      </c>
      <c r="Y1480">
        <v>36</v>
      </c>
      <c r="Z1480">
        <v>10.5</v>
      </c>
      <c r="AA1480">
        <v>16</v>
      </c>
      <c r="AB1480">
        <v>70</v>
      </c>
      <c r="AC1480">
        <v>13</v>
      </c>
      <c r="AD1480">
        <v>0.5</v>
      </c>
      <c r="AE1480">
        <v>0</v>
      </c>
      <c r="AF1480">
        <v>0</v>
      </c>
      <c r="AG1480">
        <v>7.5</v>
      </c>
      <c r="AH1480">
        <v>29.5</v>
      </c>
      <c r="AI1480">
        <v>41</v>
      </c>
      <c r="AJ1480">
        <v>0</v>
      </c>
      <c r="AK1480">
        <v>0</v>
      </c>
      <c r="AL1480">
        <v>27</v>
      </c>
      <c r="AM1480">
        <v>263.5</v>
      </c>
      <c r="AN1480">
        <v>214.5</v>
      </c>
      <c r="AO1480">
        <v>512</v>
      </c>
      <c r="AP1480">
        <v>162.5</v>
      </c>
      <c r="AQ1480">
        <v>226.5</v>
      </c>
      <c r="AR1480">
        <v>0</v>
      </c>
      <c r="AS1480">
        <v>0</v>
      </c>
      <c r="AT1480">
        <v>62.5</v>
      </c>
      <c r="AU1480">
        <v>17</v>
      </c>
      <c r="AV1480">
        <v>248.5</v>
      </c>
      <c r="AW1480">
        <v>8</v>
      </c>
      <c r="AX1480">
        <v>133</v>
      </c>
      <c r="AY1480">
        <v>6</v>
      </c>
      <c r="AZ1480">
        <v>237.5</v>
      </c>
      <c r="BA1480">
        <v>38</v>
      </c>
      <c r="BB1480">
        <v>1</v>
      </c>
      <c r="BC1480">
        <v>179</v>
      </c>
      <c r="BD1480">
        <v>341</v>
      </c>
      <c r="BE1480">
        <v>0</v>
      </c>
      <c r="BF1480">
        <v>130.5</v>
      </c>
      <c r="BG1480">
        <v>80</v>
      </c>
      <c r="BH1480">
        <v>5.5</v>
      </c>
      <c r="BI1480">
        <v>62.5</v>
      </c>
      <c r="BJ1480">
        <v>92.5</v>
      </c>
      <c r="BK1480">
        <v>8.5</v>
      </c>
      <c r="BL1480">
        <v>16.5</v>
      </c>
      <c r="BM1480">
        <v>13</v>
      </c>
      <c r="BN1480">
        <v>312</v>
      </c>
      <c r="BO1480">
        <v>20</v>
      </c>
      <c r="BP1480">
        <v>13.5</v>
      </c>
      <c r="BQ1480">
        <v>2</v>
      </c>
      <c r="BR1480">
        <v>34</v>
      </c>
      <c r="BS1480">
        <v>174</v>
      </c>
      <c r="BT1480">
        <v>27</v>
      </c>
      <c r="BU1480">
        <v>0</v>
      </c>
      <c r="BV1480">
        <v>17.5</v>
      </c>
      <c r="BW1480">
        <v>3</v>
      </c>
      <c r="BX1480">
        <v>0</v>
      </c>
      <c r="BY1480">
        <v>4286.5</v>
      </c>
    </row>
    <row r="1481" spans="1:77" hidden="1" x14ac:dyDescent="0.25">
      <c r="A1481" t="str">
        <f t="shared" si="46"/>
        <v>201513 Termelési és szolgáltatást nyújtó egységek vezetőiI6 Gimnázium</v>
      </c>
      <c r="B1481" t="str">
        <f t="shared" si="47"/>
        <v>201513 Termelési és szolgáltatást nyújtó egységek vezetőiI6 Gimnázium</v>
      </c>
      <c r="C1481">
        <v>3992</v>
      </c>
      <c r="D1481" t="s">
        <v>168</v>
      </c>
      <c r="E1481" t="s">
        <v>169</v>
      </c>
      <c r="F1481" s="4" t="s">
        <v>173</v>
      </c>
      <c r="G1481">
        <v>0</v>
      </c>
      <c r="H1481" t="s">
        <v>162</v>
      </c>
      <c r="I1481">
        <v>617</v>
      </c>
      <c r="J1481">
        <v>6</v>
      </c>
      <c r="K1481" t="s">
        <v>73</v>
      </c>
      <c r="L1481" t="s">
        <v>113</v>
      </c>
      <c r="M1481">
        <v>215</v>
      </c>
      <c r="N1481">
        <v>44.5</v>
      </c>
      <c r="O1481">
        <v>11</v>
      </c>
      <c r="P1481">
        <v>18</v>
      </c>
      <c r="Q1481">
        <v>230</v>
      </c>
      <c r="R1481">
        <v>254.5</v>
      </c>
      <c r="S1481">
        <v>30</v>
      </c>
      <c r="T1481">
        <v>18</v>
      </c>
      <c r="U1481">
        <v>170.5</v>
      </c>
      <c r="V1481">
        <v>7.5</v>
      </c>
      <c r="W1481">
        <v>57</v>
      </c>
      <c r="X1481">
        <v>0</v>
      </c>
      <c r="Y1481">
        <v>65.5</v>
      </c>
      <c r="Z1481">
        <v>128.5</v>
      </c>
      <c r="AA1481">
        <v>26.5</v>
      </c>
      <c r="AB1481">
        <v>64.5</v>
      </c>
      <c r="AC1481">
        <v>50.5</v>
      </c>
      <c r="AD1481">
        <v>47</v>
      </c>
      <c r="AE1481">
        <v>68</v>
      </c>
      <c r="AF1481">
        <v>49.5</v>
      </c>
      <c r="AG1481">
        <v>2.5</v>
      </c>
      <c r="AH1481">
        <v>112</v>
      </c>
      <c r="AI1481">
        <v>83.5</v>
      </c>
      <c r="AJ1481">
        <v>132</v>
      </c>
      <c r="AK1481">
        <v>49</v>
      </c>
      <c r="AL1481">
        <v>79</v>
      </c>
      <c r="AM1481">
        <v>732</v>
      </c>
      <c r="AN1481">
        <v>639.5</v>
      </c>
      <c r="AO1481">
        <v>1232</v>
      </c>
      <c r="AP1481">
        <v>2567</v>
      </c>
      <c r="AQ1481">
        <v>346</v>
      </c>
      <c r="AR1481">
        <v>5</v>
      </c>
      <c r="AS1481">
        <v>2.5</v>
      </c>
      <c r="AT1481">
        <v>191.5</v>
      </c>
      <c r="AU1481">
        <v>26</v>
      </c>
      <c r="AV1481">
        <v>492</v>
      </c>
      <c r="AW1481">
        <v>191.5</v>
      </c>
      <c r="AX1481">
        <v>32</v>
      </c>
      <c r="AY1481">
        <v>80.5</v>
      </c>
      <c r="AZ1481">
        <v>394</v>
      </c>
      <c r="BA1481">
        <v>596</v>
      </c>
      <c r="BB1481">
        <v>24</v>
      </c>
      <c r="BC1481">
        <v>207</v>
      </c>
      <c r="BD1481">
        <v>456.5</v>
      </c>
      <c r="BE1481">
        <v>0</v>
      </c>
      <c r="BF1481">
        <v>156.5</v>
      </c>
      <c r="BG1481">
        <v>45.5</v>
      </c>
      <c r="BH1481">
        <v>10</v>
      </c>
      <c r="BI1481">
        <v>11.5</v>
      </c>
      <c r="BJ1481">
        <v>63.5</v>
      </c>
      <c r="BK1481">
        <v>61.5</v>
      </c>
      <c r="BL1481">
        <v>12.5</v>
      </c>
      <c r="BM1481">
        <v>117</v>
      </c>
      <c r="BN1481">
        <v>285</v>
      </c>
      <c r="BO1481">
        <v>85</v>
      </c>
      <c r="BP1481">
        <v>242.5</v>
      </c>
      <c r="BQ1481">
        <v>160.5</v>
      </c>
      <c r="BR1481">
        <v>252</v>
      </c>
      <c r="BS1481">
        <v>179.5</v>
      </c>
      <c r="BT1481">
        <v>72</v>
      </c>
      <c r="BU1481">
        <v>32</v>
      </c>
      <c r="BV1481">
        <v>131</v>
      </c>
      <c r="BW1481">
        <v>263.5</v>
      </c>
      <c r="BX1481">
        <v>0</v>
      </c>
      <c r="BY1481">
        <v>12410</v>
      </c>
    </row>
    <row r="1482" spans="1:77" hidden="1" x14ac:dyDescent="0.25">
      <c r="A1482" t="str">
        <f t="shared" si="46"/>
        <v>201514 Gazdasági tevékenységet segítő egységek vezetőiI6 Gimnázium</v>
      </c>
      <c r="B1482" t="str">
        <f t="shared" si="47"/>
        <v>201514 Gazdasági tevékenységet segítő egységek vezetőiI6 Gimnázium</v>
      </c>
      <c r="C1482">
        <v>3993</v>
      </c>
      <c r="D1482" t="s">
        <v>168</v>
      </c>
      <c r="E1482" t="s">
        <v>169</v>
      </c>
      <c r="F1482" s="4" t="s">
        <v>173</v>
      </c>
      <c r="G1482">
        <v>0</v>
      </c>
      <c r="H1482" t="s">
        <v>162</v>
      </c>
      <c r="I1482">
        <v>618</v>
      </c>
      <c r="J1482">
        <v>7</v>
      </c>
      <c r="K1482" t="s">
        <v>74</v>
      </c>
      <c r="L1482" t="s">
        <v>114</v>
      </c>
      <c r="M1482">
        <v>70</v>
      </c>
      <c r="N1482">
        <v>44</v>
      </c>
      <c r="O1482">
        <v>0</v>
      </c>
      <c r="P1482">
        <v>13</v>
      </c>
      <c r="Q1482">
        <v>93</v>
      </c>
      <c r="R1482">
        <v>14.5</v>
      </c>
      <c r="S1482">
        <v>48</v>
      </c>
      <c r="T1482">
        <v>19</v>
      </c>
      <c r="U1482">
        <v>39.5</v>
      </c>
      <c r="V1482">
        <v>0</v>
      </c>
      <c r="W1482">
        <v>37.5</v>
      </c>
      <c r="X1482">
        <v>0</v>
      </c>
      <c r="Y1482">
        <v>43.5</v>
      </c>
      <c r="Z1482">
        <v>8</v>
      </c>
      <c r="AA1482">
        <v>14.5</v>
      </c>
      <c r="AB1482">
        <v>22.5</v>
      </c>
      <c r="AC1482">
        <v>17</v>
      </c>
      <c r="AD1482">
        <v>5.5</v>
      </c>
      <c r="AE1482">
        <v>29</v>
      </c>
      <c r="AF1482">
        <v>27</v>
      </c>
      <c r="AG1482">
        <v>8</v>
      </c>
      <c r="AH1482">
        <v>28</v>
      </c>
      <c r="AI1482">
        <v>12.5</v>
      </c>
      <c r="AJ1482">
        <v>36</v>
      </c>
      <c r="AK1482">
        <v>17</v>
      </c>
      <c r="AL1482">
        <v>13</v>
      </c>
      <c r="AM1482">
        <v>107.5</v>
      </c>
      <c r="AN1482">
        <v>227</v>
      </c>
      <c r="AO1482">
        <v>239.5</v>
      </c>
      <c r="AP1482">
        <v>150.5</v>
      </c>
      <c r="AQ1482">
        <v>47</v>
      </c>
      <c r="AR1482">
        <v>0</v>
      </c>
      <c r="AS1482">
        <v>6</v>
      </c>
      <c r="AT1482">
        <v>39</v>
      </c>
      <c r="AU1482">
        <v>9.5</v>
      </c>
      <c r="AV1482">
        <v>42.5</v>
      </c>
      <c r="AW1482">
        <v>67.5</v>
      </c>
      <c r="AX1482">
        <v>18</v>
      </c>
      <c r="AY1482">
        <v>16</v>
      </c>
      <c r="AZ1482">
        <v>41</v>
      </c>
      <c r="BA1482">
        <v>199.5</v>
      </c>
      <c r="BB1482">
        <v>43</v>
      </c>
      <c r="BC1482">
        <v>18.5</v>
      </c>
      <c r="BD1482">
        <v>70</v>
      </c>
      <c r="BE1482">
        <v>0</v>
      </c>
      <c r="BF1482">
        <v>358.5</v>
      </c>
      <c r="BG1482">
        <v>79</v>
      </c>
      <c r="BH1482">
        <v>8</v>
      </c>
      <c r="BI1482">
        <v>95.5</v>
      </c>
      <c r="BJ1482">
        <v>0</v>
      </c>
      <c r="BK1482">
        <v>10.5</v>
      </c>
      <c r="BL1482">
        <v>15.5</v>
      </c>
      <c r="BM1482">
        <v>43</v>
      </c>
      <c r="BN1482">
        <v>149.5</v>
      </c>
      <c r="BO1482">
        <v>54.5</v>
      </c>
      <c r="BP1482">
        <v>27</v>
      </c>
      <c r="BQ1482">
        <v>41</v>
      </c>
      <c r="BR1482">
        <v>42.5</v>
      </c>
      <c r="BS1482">
        <v>9</v>
      </c>
      <c r="BT1482">
        <v>13.5</v>
      </c>
      <c r="BU1482">
        <v>2.5</v>
      </c>
      <c r="BV1482">
        <v>9</v>
      </c>
      <c r="BW1482">
        <v>6.5</v>
      </c>
      <c r="BX1482">
        <v>0</v>
      </c>
      <c r="BY1482">
        <v>2967</v>
      </c>
    </row>
    <row r="1483" spans="1:77" hidden="1" x14ac:dyDescent="0.25">
      <c r="A1483" t="str">
        <f t="shared" si="46"/>
        <v>201521 Műszaki, informatikai és természettudományi foglalkozásokI6 Gimnázium</v>
      </c>
      <c r="B1483" t="str">
        <f t="shared" si="47"/>
        <v>201521 Műszaki, informatikai és természettudományi foglalkozásokI6 Gimnázium</v>
      </c>
      <c r="C1483">
        <v>3994</v>
      </c>
      <c r="D1483" t="s">
        <v>168</v>
      </c>
      <c r="E1483" t="s">
        <v>169</v>
      </c>
      <c r="F1483" s="4" t="s">
        <v>173</v>
      </c>
      <c r="G1483">
        <v>0</v>
      </c>
      <c r="H1483" t="s">
        <v>162</v>
      </c>
      <c r="I1483">
        <v>619</v>
      </c>
      <c r="J1483">
        <v>8</v>
      </c>
      <c r="K1483" t="s">
        <v>75</v>
      </c>
      <c r="L1483" t="s">
        <v>115</v>
      </c>
      <c r="M1483">
        <v>0.5</v>
      </c>
      <c r="N1483">
        <v>1.5</v>
      </c>
      <c r="O1483">
        <v>0</v>
      </c>
      <c r="P1483">
        <v>0</v>
      </c>
      <c r="Q1483">
        <v>34.5</v>
      </c>
      <c r="R1483">
        <v>3</v>
      </c>
      <c r="S1483">
        <v>0</v>
      </c>
      <c r="T1483">
        <v>0</v>
      </c>
      <c r="U1483">
        <v>38.5</v>
      </c>
      <c r="V1483">
        <v>0</v>
      </c>
      <c r="W1483">
        <v>0</v>
      </c>
      <c r="X1483">
        <v>1</v>
      </c>
      <c r="Y1483">
        <v>0</v>
      </c>
      <c r="Z1483">
        <v>4</v>
      </c>
      <c r="AA1483">
        <v>0</v>
      </c>
      <c r="AB1483">
        <v>25</v>
      </c>
      <c r="AC1483">
        <v>268.5</v>
      </c>
      <c r="AD1483">
        <v>6</v>
      </c>
      <c r="AE1483">
        <v>7</v>
      </c>
      <c r="AF1483">
        <v>15</v>
      </c>
      <c r="AG1483">
        <v>0</v>
      </c>
      <c r="AH1483">
        <v>8.5</v>
      </c>
      <c r="AI1483">
        <v>41.5</v>
      </c>
      <c r="AJ1483">
        <v>28</v>
      </c>
      <c r="AK1483">
        <v>4.5</v>
      </c>
      <c r="AL1483">
        <v>0.5</v>
      </c>
      <c r="AM1483">
        <v>25</v>
      </c>
      <c r="AN1483">
        <v>22.5</v>
      </c>
      <c r="AO1483">
        <v>159</v>
      </c>
      <c r="AP1483">
        <v>143.5</v>
      </c>
      <c r="AQ1483">
        <v>0</v>
      </c>
      <c r="AR1483">
        <v>0</v>
      </c>
      <c r="AS1483">
        <v>0</v>
      </c>
      <c r="AT1483">
        <v>17.5</v>
      </c>
      <c r="AU1483">
        <v>0</v>
      </c>
      <c r="AV1483">
        <v>3.5</v>
      </c>
      <c r="AW1483">
        <v>200.5</v>
      </c>
      <c r="AX1483">
        <v>29.5</v>
      </c>
      <c r="AY1483">
        <v>68</v>
      </c>
      <c r="AZ1483">
        <v>1445.5</v>
      </c>
      <c r="BA1483">
        <v>134</v>
      </c>
      <c r="BB1483">
        <v>56.5</v>
      </c>
      <c r="BC1483">
        <v>21.5</v>
      </c>
      <c r="BD1483">
        <v>12.5</v>
      </c>
      <c r="BE1483">
        <v>0</v>
      </c>
      <c r="BF1483">
        <v>108</v>
      </c>
      <c r="BG1483">
        <v>120.5</v>
      </c>
      <c r="BH1483">
        <v>41.5</v>
      </c>
      <c r="BI1483">
        <v>60.5</v>
      </c>
      <c r="BJ1483">
        <v>11</v>
      </c>
      <c r="BK1483">
        <v>2.5</v>
      </c>
      <c r="BL1483">
        <v>8</v>
      </c>
      <c r="BM1483">
        <v>0</v>
      </c>
      <c r="BN1483">
        <v>19.5</v>
      </c>
      <c r="BO1483">
        <v>221</v>
      </c>
      <c r="BP1483">
        <v>232.5</v>
      </c>
      <c r="BQ1483">
        <v>58</v>
      </c>
      <c r="BR1483">
        <v>10</v>
      </c>
      <c r="BS1483">
        <v>34</v>
      </c>
      <c r="BT1483">
        <v>20</v>
      </c>
      <c r="BU1483">
        <v>11.5</v>
      </c>
      <c r="BV1483">
        <v>0</v>
      </c>
      <c r="BW1483">
        <v>0</v>
      </c>
      <c r="BX1483">
        <v>0</v>
      </c>
      <c r="BY1483">
        <v>3785</v>
      </c>
    </row>
    <row r="1484" spans="1:77" hidden="1" x14ac:dyDescent="0.25">
      <c r="A1484" t="str">
        <f t="shared" si="46"/>
        <v>201522 Egészségügyi foglalkozások (felsőfokú képzettséghez kapcsolódó)I6 Gimnázium</v>
      </c>
      <c r="B1484" t="str">
        <f t="shared" si="47"/>
        <v>201522 Egészségügyi foglalkozások (felsőfokú képzettséghez kapcsolódó)I6 Gimnázium</v>
      </c>
      <c r="C1484">
        <v>3995</v>
      </c>
      <c r="D1484" t="s">
        <v>168</v>
      </c>
      <c r="E1484" t="s">
        <v>169</v>
      </c>
      <c r="F1484" s="4" t="s">
        <v>173</v>
      </c>
      <c r="G1484">
        <v>0</v>
      </c>
      <c r="H1484" t="s">
        <v>162</v>
      </c>
      <c r="I1484">
        <v>620</v>
      </c>
      <c r="J1484">
        <v>9</v>
      </c>
      <c r="K1484" t="s">
        <v>76</v>
      </c>
      <c r="L1484" t="s">
        <v>116</v>
      </c>
      <c r="M1484">
        <v>0</v>
      </c>
      <c r="N1484">
        <v>0</v>
      </c>
      <c r="O1484">
        <v>0</v>
      </c>
      <c r="P1484">
        <v>0</v>
      </c>
      <c r="Q1484">
        <v>0</v>
      </c>
      <c r="R1484">
        <v>0</v>
      </c>
      <c r="S1484">
        <v>0</v>
      </c>
      <c r="T1484">
        <v>0</v>
      </c>
      <c r="U1484">
        <v>0</v>
      </c>
      <c r="V1484">
        <v>0</v>
      </c>
      <c r="W1484">
        <v>0</v>
      </c>
      <c r="X1484">
        <v>0</v>
      </c>
      <c r="Y1484">
        <v>0</v>
      </c>
      <c r="Z1484">
        <v>0</v>
      </c>
      <c r="AA1484">
        <v>0</v>
      </c>
      <c r="AB1484">
        <v>0</v>
      </c>
      <c r="AC1484">
        <v>0</v>
      </c>
      <c r="AD1484">
        <v>0</v>
      </c>
      <c r="AE1484">
        <v>0</v>
      </c>
      <c r="AF1484">
        <v>0</v>
      </c>
      <c r="AG1484">
        <v>0</v>
      </c>
      <c r="AH1484">
        <v>0</v>
      </c>
      <c r="AI1484">
        <v>0</v>
      </c>
      <c r="AJ1484">
        <v>0</v>
      </c>
      <c r="AK1484">
        <v>0</v>
      </c>
      <c r="AL1484">
        <v>0</v>
      </c>
      <c r="AM1484">
        <v>0</v>
      </c>
      <c r="AN1484">
        <v>0</v>
      </c>
      <c r="AO1484">
        <v>0</v>
      </c>
      <c r="AP1484">
        <v>0</v>
      </c>
      <c r="AQ1484">
        <v>0</v>
      </c>
      <c r="AR1484">
        <v>0</v>
      </c>
      <c r="AS1484">
        <v>0</v>
      </c>
      <c r="AT1484">
        <v>0</v>
      </c>
      <c r="AU1484">
        <v>0</v>
      </c>
      <c r="AV1484">
        <v>5.5</v>
      </c>
      <c r="AW1484">
        <v>0</v>
      </c>
      <c r="AX1484">
        <v>0</v>
      </c>
      <c r="AY1484">
        <v>0</v>
      </c>
      <c r="AZ1484">
        <v>0</v>
      </c>
      <c r="BA1484">
        <v>0</v>
      </c>
      <c r="BB1484">
        <v>0</v>
      </c>
      <c r="BC1484">
        <v>0</v>
      </c>
      <c r="BD1484">
        <v>0</v>
      </c>
      <c r="BE1484">
        <v>0</v>
      </c>
      <c r="BF1484">
        <v>0</v>
      </c>
      <c r="BG1484">
        <v>0</v>
      </c>
      <c r="BH1484">
        <v>0</v>
      </c>
      <c r="BI1484">
        <v>0</v>
      </c>
      <c r="BJ1484">
        <v>0</v>
      </c>
      <c r="BK1484">
        <v>0</v>
      </c>
      <c r="BL1484">
        <v>0</v>
      </c>
      <c r="BM1484">
        <v>0</v>
      </c>
      <c r="BN1484">
        <v>0</v>
      </c>
      <c r="BO1484">
        <v>19</v>
      </c>
      <c r="BP1484">
        <v>30.5</v>
      </c>
      <c r="BQ1484">
        <v>213</v>
      </c>
      <c r="BR1484">
        <v>29.5</v>
      </c>
      <c r="BS1484">
        <v>0.5</v>
      </c>
      <c r="BT1484">
        <v>0.5</v>
      </c>
      <c r="BU1484">
        <v>0</v>
      </c>
      <c r="BV1484">
        <v>0</v>
      </c>
      <c r="BW1484">
        <v>0</v>
      </c>
      <c r="BX1484">
        <v>0</v>
      </c>
      <c r="BY1484">
        <v>298.5</v>
      </c>
    </row>
    <row r="1485" spans="1:77" hidden="1" x14ac:dyDescent="0.25">
      <c r="A1485" t="str">
        <f t="shared" si="46"/>
        <v>201523 Szociális szolgáltatási foglalkozások (felsőfokú képzettséghez kapcsolódó)I6 Gimnázium</v>
      </c>
      <c r="B1485" t="str">
        <f t="shared" si="47"/>
        <v>201523 Szociális szolgáltatási foglalkozások (felsőfokú képzettséghez kapcsolódó)I6 Gimnázium</v>
      </c>
      <c r="C1485">
        <v>3996</v>
      </c>
      <c r="D1485" t="s">
        <v>168</v>
      </c>
      <c r="E1485" t="s">
        <v>169</v>
      </c>
      <c r="F1485" s="4" t="s">
        <v>173</v>
      </c>
      <c r="G1485">
        <v>0</v>
      </c>
      <c r="H1485" t="s">
        <v>162</v>
      </c>
      <c r="I1485">
        <v>621</v>
      </c>
      <c r="J1485">
        <v>10</v>
      </c>
      <c r="K1485" t="s">
        <v>77</v>
      </c>
      <c r="L1485" t="s">
        <v>117</v>
      </c>
      <c r="M1485">
        <v>0</v>
      </c>
      <c r="N1485">
        <v>0</v>
      </c>
      <c r="O1485">
        <v>0</v>
      </c>
      <c r="P1485">
        <v>0</v>
      </c>
      <c r="Q1485">
        <v>0</v>
      </c>
      <c r="R1485">
        <v>0</v>
      </c>
      <c r="S1485">
        <v>0</v>
      </c>
      <c r="T1485">
        <v>0</v>
      </c>
      <c r="U1485">
        <v>0</v>
      </c>
      <c r="V1485">
        <v>0</v>
      </c>
      <c r="W1485">
        <v>0</v>
      </c>
      <c r="X1485">
        <v>0</v>
      </c>
      <c r="Y1485">
        <v>0</v>
      </c>
      <c r="Z1485">
        <v>0</v>
      </c>
      <c r="AA1485">
        <v>0</v>
      </c>
      <c r="AB1485">
        <v>0</v>
      </c>
      <c r="AC1485">
        <v>0</v>
      </c>
      <c r="AD1485">
        <v>0</v>
      </c>
      <c r="AE1485">
        <v>0</v>
      </c>
      <c r="AF1485">
        <v>0</v>
      </c>
      <c r="AG1485">
        <v>0</v>
      </c>
      <c r="AH1485">
        <v>0</v>
      </c>
      <c r="AI1485">
        <v>0</v>
      </c>
      <c r="AJ1485">
        <v>0</v>
      </c>
      <c r="AK1485">
        <v>0</v>
      </c>
      <c r="AL1485">
        <v>0</v>
      </c>
      <c r="AM1485">
        <v>0</v>
      </c>
      <c r="AN1485">
        <v>0</v>
      </c>
      <c r="AO1485">
        <v>0</v>
      </c>
      <c r="AP1485">
        <v>0</v>
      </c>
      <c r="AQ1485">
        <v>0</v>
      </c>
      <c r="AR1485">
        <v>0</v>
      </c>
      <c r="AS1485">
        <v>0</v>
      </c>
      <c r="AT1485">
        <v>0</v>
      </c>
      <c r="AU1485">
        <v>0</v>
      </c>
      <c r="AV1485">
        <v>0</v>
      </c>
      <c r="AW1485">
        <v>0</v>
      </c>
      <c r="AX1485">
        <v>0</v>
      </c>
      <c r="AY1485">
        <v>0</v>
      </c>
      <c r="AZ1485">
        <v>0</v>
      </c>
      <c r="BA1485">
        <v>0</v>
      </c>
      <c r="BB1485">
        <v>0</v>
      </c>
      <c r="BC1485">
        <v>0</v>
      </c>
      <c r="BD1485">
        <v>0</v>
      </c>
      <c r="BE1485">
        <v>0</v>
      </c>
      <c r="BF1485">
        <v>0</v>
      </c>
      <c r="BG1485">
        <v>0</v>
      </c>
      <c r="BH1485">
        <v>0.5</v>
      </c>
      <c r="BI1485">
        <v>0</v>
      </c>
      <c r="BJ1485">
        <v>0</v>
      </c>
      <c r="BK1485">
        <v>0</v>
      </c>
      <c r="BL1485">
        <v>0</v>
      </c>
      <c r="BM1485">
        <v>0</v>
      </c>
      <c r="BN1485">
        <v>0</v>
      </c>
      <c r="BO1485">
        <v>12</v>
      </c>
      <c r="BP1485">
        <v>1</v>
      </c>
      <c r="BQ1485">
        <v>1.5</v>
      </c>
      <c r="BR1485">
        <v>40</v>
      </c>
      <c r="BS1485">
        <v>0</v>
      </c>
      <c r="BT1485">
        <v>0</v>
      </c>
      <c r="BU1485">
        <v>0</v>
      </c>
      <c r="BV1485">
        <v>0</v>
      </c>
      <c r="BW1485">
        <v>0</v>
      </c>
      <c r="BX1485">
        <v>0</v>
      </c>
      <c r="BY1485">
        <v>55</v>
      </c>
    </row>
    <row r="1486" spans="1:77" hidden="1" x14ac:dyDescent="0.25">
      <c r="A1486" t="str">
        <f t="shared" si="46"/>
        <v>201524 Oktatók, pedagógusokI6 Gimnázium</v>
      </c>
      <c r="B1486" t="str">
        <f t="shared" si="47"/>
        <v>201524 Oktatók, pedagógusokI6 Gimnázium</v>
      </c>
      <c r="C1486">
        <v>3997</v>
      </c>
      <c r="D1486" t="s">
        <v>168</v>
      </c>
      <c r="E1486" t="s">
        <v>169</v>
      </c>
      <c r="F1486" s="4" t="s">
        <v>173</v>
      </c>
      <c r="G1486">
        <v>0</v>
      </c>
      <c r="H1486" t="s">
        <v>162</v>
      </c>
      <c r="I1486">
        <v>622</v>
      </c>
      <c r="J1486">
        <v>11</v>
      </c>
      <c r="K1486" t="s">
        <v>78</v>
      </c>
      <c r="L1486" t="s">
        <v>118</v>
      </c>
      <c r="M1486">
        <v>0</v>
      </c>
      <c r="N1486">
        <v>0</v>
      </c>
      <c r="O1486">
        <v>0</v>
      </c>
      <c r="P1486">
        <v>0</v>
      </c>
      <c r="Q1486">
        <v>0</v>
      </c>
      <c r="R1486">
        <v>0</v>
      </c>
      <c r="S1486">
        <v>0</v>
      </c>
      <c r="T1486">
        <v>0</v>
      </c>
      <c r="U1486">
        <v>0</v>
      </c>
      <c r="V1486">
        <v>0</v>
      </c>
      <c r="W1486">
        <v>0</v>
      </c>
      <c r="X1486">
        <v>0</v>
      </c>
      <c r="Y1486">
        <v>0</v>
      </c>
      <c r="Z1486">
        <v>10</v>
      </c>
      <c r="AA1486">
        <v>0</v>
      </c>
      <c r="AB1486">
        <v>0</v>
      </c>
      <c r="AC1486">
        <v>0</v>
      </c>
      <c r="AD1486">
        <v>0</v>
      </c>
      <c r="AE1486">
        <v>0</v>
      </c>
      <c r="AF1486">
        <v>0</v>
      </c>
      <c r="AG1486">
        <v>0</v>
      </c>
      <c r="AH1486">
        <v>0</v>
      </c>
      <c r="AI1486">
        <v>0</v>
      </c>
      <c r="AJ1486">
        <v>0</v>
      </c>
      <c r="AK1486">
        <v>0</v>
      </c>
      <c r="AL1486">
        <v>0</v>
      </c>
      <c r="AM1486">
        <v>0</v>
      </c>
      <c r="AN1486">
        <v>0</v>
      </c>
      <c r="AO1486">
        <v>0</v>
      </c>
      <c r="AP1486">
        <v>0</v>
      </c>
      <c r="AQ1486">
        <v>0</v>
      </c>
      <c r="AR1486">
        <v>0</v>
      </c>
      <c r="AS1486">
        <v>0</v>
      </c>
      <c r="AT1486">
        <v>0</v>
      </c>
      <c r="AU1486">
        <v>0</v>
      </c>
      <c r="AV1486">
        <v>0</v>
      </c>
      <c r="AW1486">
        <v>0</v>
      </c>
      <c r="AX1486">
        <v>0</v>
      </c>
      <c r="AY1486">
        <v>0</v>
      </c>
      <c r="AZ1486">
        <v>3</v>
      </c>
      <c r="BA1486">
        <v>0</v>
      </c>
      <c r="BB1486">
        <v>0</v>
      </c>
      <c r="BC1486">
        <v>0</v>
      </c>
      <c r="BD1486">
        <v>0</v>
      </c>
      <c r="BE1486">
        <v>0</v>
      </c>
      <c r="BF1486">
        <v>0</v>
      </c>
      <c r="BG1486">
        <v>0</v>
      </c>
      <c r="BH1486">
        <v>0</v>
      </c>
      <c r="BI1486">
        <v>0</v>
      </c>
      <c r="BJ1486">
        <v>0</v>
      </c>
      <c r="BK1486">
        <v>0</v>
      </c>
      <c r="BL1486">
        <v>0</v>
      </c>
      <c r="BM1486">
        <v>0</v>
      </c>
      <c r="BN1486">
        <v>6.5</v>
      </c>
      <c r="BO1486">
        <v>178.5</v>
      </c>
      <c r="BP1486">
        <v>950</v>
      </c>
      <c r="BQ1486">
        <v>26.5</v>
      </c>
      <c r="BR1486">
        <v>907.5</v>
      </c>
      <c r="BS1486">
        <v>1.5</v>
      </c>
      <c r="BT1486">
        <v>1</v>
      </c>
      <c r="BU1486">
        <v>22.5</v>
      </c>
      <c r="BV1486">
        <v>0</v>
      </c>
      <c r="BW1486">
        <v>0.5</v>
      </c>
      <c r="BX1486">
        <v>0</v>
      </c>
      <c r="BY1486">
        <v>2107.5</v>
      </c>
    </row>
    <row r="1487" spans="1:77" hidden="1" x14ac:dyDescent="0.25">
      <c r="A1487" t="str">
        <f t="shared" si="46"/>
        <v>201525 Gazdálkodási jellegű foglalkozásokI6 Gimnázium</v>
      </c>
      <c r="B1487" t="str">
        <f t="shared" si="47"/>
        <v>201525 Gazdálkodási jellegű foglalkozásokI6 Gimnázium</v>
      </c>
      <c r="C1487">
        <v>3998</v>
      </c>
      <c r="D1487" t="s">
        <v>168</v>
      </c>
      <c r="E1487" t="s">
        <v>169</v>
      </c>
      <c r="F1487" s="4" t="s">
        <v>173</v>
      </c>
      <c r="G1487">
        <v>0</v>
      </c>
      <c r="H1487" t="s">
        <v>162</v>
      </c>
      <c r="I1487">
        <v>623</v>
      </c>
      <c r="J1487">
        <v>12</v>
      </c>
      <c r="K1487" t="s">
        <v>79</v>
      </c>
      <c r="L1487" t="s">
        <v>119</v>
      </c>
      <c r="M1487">
        <v>3</v>
      </c>
      <c r="N1487">
        <v>0</v>
      </c>
      <c r="O1487">
        <v>0</v>
      </c>
      <c r="P1487">
        <v>0</v>
      </c>
      <c r="Q1487">
        <v>5.5</v>
      </c>
      <c r="R1487">
        <v>0</v>
      </c>
      <c r="S1487">
        <v>0</v>
      </c>
      <c r="T1487">
        <v>0.5</v>
      </c>
      <c r="U1487">
        <v>3.5</v>
      </c>
      <c r="V1487">
        <v>0.5</v>
      </c>
      <c r="W1487">
        <v>0</v>
      </c>
      <c r="X1487">
        <v>0</v>
      </c>
      <c r="Y1487">
        <v>0.5</v>
      </c>
      <c r="Z1487">
        <v>4</v>
      </c>
      <c r="AA1487">
        <v>0</v>
      </c>
      <c r="AB1487">
        <v>2.5</v>
      </c>
      <c r="AC1487">
        <v>5</v>
      </c>
      <c r="AD1487">
        <v>0</v>
      </c>
      <c r="AE1487">
        <v>0</v>
      </c>
      <c r="AF1487">
        <v>11</v>
      </c>
      <c r="AG1487">
        <v>0</v>
      </c>
      <c r="AH1487">
        <v>0</v>
      </c>
      <c r="AI1487">
        <v>0</v>
      </c>
      <c r="AJ1487">
        <v>0</v>
      </c>
      <c r="AK1487">
        <v>0</v>
      </c>
      <c r="AL1487">
        <v>0</v>
      </c>
      <c r="AM1487">
        <v>0</v>
      </c>
      <c r="AN1487">
        <v>7.5</v>
      </c>
      <c r="AO1487">
        <v>43.5</v>
      </c>
      <c r="AP1487">
        <v>11.5</v>
      </c>
      <c r="AQ1487">
        <v>19.5</v>
      </c>
      <c r="AR1487">
        <v>0</v>
      </c>
      <c r="AS1487">
        <v>2.5</v>
      </c>
      <c r="AT1487">
        <v>6</v>
      </c>
      <c r="AU1487">
        <v>0</v>
      </c>
      <c r="AV1487">
        <v>2</v>
      </c>
      <c r="AW1487">
        <v>12.5</v>
      </c>
      <c r="AX1487">
        <v>7</v>
      </c>
      <c r="AY1487">
        <v>10.5</v>
      </c>
      <c r="AZ1487">
        <v>51</v>
      </c>
      <c r="BA1487">
        <v>84</v>
      </c>
      <c r="BB1487">
        <v>33.5</v>
      </c>
      <c r="BC1487">
        <v>90</v>
      </c>
      <c r="BD1487">
        <v>21.5</v>
      </c>
      <c r="BE1487">
        <v>0</v>
      </c>
      <c r="BF1487">
        <v>73</v>
      </c>
      <c r="BG1487">
        <v>0</v>
      </c>
      <c r="BH1487">
        <v>1.5</v>
      </c>
      <c r="BI1487">
        <v>125</v>
      </c>
      <c r="BJ1487">
        <v>0</v>
      </c>
      <c r="BK1487">
        <v>0</v>
      </c>
      <c r="BL1487">
        <v>20</v>
      </c>
      <c r="BM1487">
        <v>0</v>
      </c>
      <c r="BN1487">
        <v>13</v>
      </c>
      <c r="BO1487">
        <v>48.5</v>
      </c>
      <c r="BP1487">
        <v>46</v>
      </c>
      <c r="BQ1487">
        <v>12</v>
      </c>
      <c r="BR1487">
        <v>9</v>
      </c>
      <c r="BS1487">
        <v>5</v>
      </c>
      <c r="BT1487">
        <v>0</v>
      </c>
      <c r="BU1487">
        <v>0</v>
      </c>
      <c r="BV1487">
        <v>0</v>
      </c>
      <c r="BW1487">
        <v>0</v>
      </c>
      <c r="BX1487">
        <v>0</v>
      </c>
      <c r="BY1487">
        <v>791.5</v>
      </c>
    </row>
    <row r="1488" spans="1:77" hidden="1" x14ac:dyDescent="0.25">
      <c r="A1488" t="str">
        <f t="shared" si="46"/>
        <v>201526 Jogi és társadalomtudományi foglalkozásokI6 Gimnázium</v>
      </c>
      <c r="B1488" t="str">
        <f t="shared" si="47"/>
        <v>201526 Jogi és társadalomtudományi foglalkozásokI6 Gimnázium</v>
      </c>
      <c r="C1488">
        <v>3999</v>
      </c>
      <c r="D1488" t="s">
        <v>168</v>
      </c>
      <c r="E1488" t="s">
        <v>169</v>
      </c>
      <c r="F1488" s="4" t="s">
        <v>173</v>
      </c>
      <c r="G1488">
        <v>0</v>
      </c>
      <c r="H1488" t="s">
        <v>162</v>
      </c>
      <c r="I1488">
        <v>624</v>
      </c>
      <c r="J1488">
        <v>13</v>
      </c>
      <c r="K1488" t="s">
        <v>80</v>
      </c>
      <c r="L1488" t="s">
        <v>120</v>
      </c>
      <c r="M1488">
        <v>7</v>
      </c>
      <c r="N1488">
        <v>0</v>
      </c>
      <c r="O1488">
        <v>0</v>
      </c>
      <c r="P1488">
        <v>0</v>
      </c>
      <c r="Q1488">
        <v>0</v>
      </c>
      <c r="R1488">
        <v>0</v>
      </c>
      <c r="S1488">
        <v>0</v>
      </c>
      <c r="T1488">
        <v>3</v>
      </c>
      <c r="U1488">
        <v>0</v>
      </c>
      <c r="V1488">
        <v>0</v>
      </c>
      <c r="W1488">
        <v>0</v>
      </c>
      <c r="X1488">
        <v>0</v>
      </c>
      <c r="Y1488">
        <v>0</v>
      </c>
      <c r="Z1488">
        <v>0</v>
      </c>
      <c r="AA1488">
        <v>0</v>
      </c>
      <c r="AB1488">
        <v>0</v>
      </c>
      <c r="AC1488">
        <v>0</v>
      </c>
      <c r="AD1488">
        <v>0</v>
      </c>
      <c r="AE1488">
        <v>0</v>
      </c>
      <c r="AF1488">
        <v>0</v>
      </c>
      <c r="AG1488">
        <v>0</v>
      </c>
      <c r="AH1488">
        <v>1</v>
      </c>
      <c r="AI1488">
        <v>0</v>
      </c>
      <c r="AJ1488">
        <v>0</v>
      </c>
      <c r="AK1488">
        <v>0</v>
      </c>
      <c r="AL1488">
        <v>0</v>
      </c>
      <c r="AM1488">
        <v>4.5</v>
      </c>
      <c r="AN1488">
        <v>0</v>
      </c>
      <c r="AO1488">
        <v>2.5</v>
      </c>
      <c r="AP1488">
        <v>58</v>
      </c>
      <c r="AQ1488">
        <v>0</v>
      </c>
      <c r="AR1488">
        <v>0</v>
      </c>
      <c r="AS1488">
        <v>0</v>
      </c>
      <c r="AT1488">
        <v>0</v>
      </c>
      <c r="AU1488">
        <v>0</v>
      </c>
      <c r="AV1488">
        <v>35</v>
      </c>
      <c r="AW1488">
        <v>6.5</v>
      </c>
      <c r="AX1488">
        <v>0</v>
      </c>
      <c r="AY1488">
        <v>0</v>
      </c>
      <c r="AZ1488">
        <v>0</v>
      </c>
      <c r="BA1488">
        <v>0</v>
      </c>
      <c r="BB1488">
        <v>0</v>
      </c>
      <c r="BC1488">
        <v>0</v>
      </c>
      <c r="BD1488">
        <v>0</v>
      </c>
      <c r="BE1488">
        <v>0</v>
      </c>
      <c r="BF1488">
        <v>0.5</v>
      </c>
      <c r="BG1488">
        <v>0</v>
      </c>
      <c r="BH1488">
        <v>1</v>
      </c>
      <c r="BI1488">
        <v>0</v>
      </c>
      <c r="BJ1488">
        <v>0</v>
      </c>
      <c r="BK1488">
        <v>0</v>
      </c>
      <c r="BL1488">
        <v>2.5</v>
      </c>
      <c r="BM1488">
        <v>6</v>
      </c>
      <c r="BN1488">
        <v>0</v>
      </c>
      <c r="BO1488">
        <v>34</v>
      </c>
      <c r="BP1488">
        <v>4.5</v>
      </c>
      <c r="BQ1488">
        <v>3.5</v>
      </c>
      <c r="BR1488">
        <v>5</v>
      </c>
      <c r="BS1488">
        <v>9</v>
      </c>
      <c r="BT1488">
        <v>0</v>
      </c>
      <c r="BU1488">
        <v>0</v>
      </c>
      <c r="BV1488">
        <v>0</v>
      </c>
      <c r="BW1488">
        <v>0</v>
      </c>
      <c r="BX1488">
        <v>0</v>
      </c>
      <c r="BY1488">
        <v>183.5</v>
      </c>
    </row>
    <row r="1489" spans="1:77" hidden="1" x14ac:dyDescent="0.25">
      <c r="A1489" t="str">
        <f t="shared" si="46"/>
        <v>201527 Kulturális, sport-, művészeti és vallási foglalkozások (felsőfokú képzettséghez kapcsolódó)I6 Gimnázium</v>
      </c>
      <c r="B1489" t="str">
        <f t="shared" si="47"/>
        <v>201527 Kulturális, sport-, művészeti és vallási foglalkozások (felsőfokú képzettséghez kapcsolódó)I6 Gimnázium</v>
      </c>
      <c r="C1489">
        <v>4000</v>
      </c>
      <c r="D1489" t="s">
        <v>168</v>
      </c>
      <c r="E1489" t="s">
        <v>169</v>
      </c>
      <c r="F1489" s="4" t="s">
        <v>173</v>
      </c>
      <c r="G1489">
        <v>0</v>
      </c>
      <c r="H1489" t="s">
        <v>162</v>
      </c>
      <c r="I1489">
        <v>625</v>
      </c>
      <c r="J1489">
        <v>14</v>
      </c>
      <c r="K1489" t="s">
        <v>121</v>
      </c>
      <c r="L1489" t="s">
        <v>122</v>
      </c>
      <c r="M1489">
        <v>0</v>
      </c>
      <c r="N1489">
        <v>0</v>
      </c>
      <c r="O1489">
        <v>0</v>
      </c>
      <c r="P1489">
        <v>0</v>
      </c>
      <c r="Q1489">
        <v>0</v>
      </c>
      <c r="R1489">
        <v>0</v>
      </c>
      <c r="S1489">
        <v>0</v>
      </c>
      <c r="T1489">
        <v>0</v>
      </c>
      <c r="U1489">
        <v>12</v>
      </c>
      <c r="V1489">
        <v>0</v>
      </c>
      <c r="W1489">
        <v>0</v>
      </c>
      <c r="X1489">
        <v>0</v>
      </c>
      <c r="Y1489">
        <v>0</v>
      </c>
      <c r="Z1489">
        <v>0</v>
      </c>
      <c r="AA1489">
        <v>0</v>
      </c>
      <c r="AB1489">
        <v>0</v>
      </c>
      <c r="AC1489">
        <v>0</v>
      </c>
      <c r="AD1489">
        <v>0</v>
      </c>
      <c r="AE1489">
        <v>0</v>
      </c>
      <c r="AF1489">
        <v>0</v>
      </c>
      <c r="AG1489">
        <v>0</v>
      </c>
      <c r="AH1489">
        <v>0</v>
      </c>
      <c r="AI1489">
        <v>0</v>
      </c>
      <c r="AJ1489">
        <v>0</v>
      </c>
      <c r="AK1489">
        <v>0</v>
      </c>
      <c r="AL1489">
        <v>0</v>
      </c>
      <c r="AM1489">
        <v>0</v>
      </c>
      <c r="AN1489">
        <v>0</v>
      </c>
      <c r="AO1489">
        <v>0</v>
      </c>
      <c r="AP1489">
        <v>32.5</v>
      </c>
      <c r="AQ1489">
        <v>0</v>
      </c>
      <c r="AR1489">
        <v>0</v>
      </c>
      <c r="AS1489">
        <v>0</v>
      </c>
      <c r="AT1489">
        <v>0</v>
      </c>
      <c r="AU1489">
        <v>0</v>
      </c>
      <c r="AV1489">
        <v>8.5</v>
      </c>
      <c r="AW1489">
        <v>225.5</v>
      </c>
      <c r="AX1489">
        <v>281</v>
      </c>
      <c r="AY1489">
        <v>20.5</v>
      </c>
      <c r="AZ1489">
        <v>132.5</v>
      </c>
      <c r="BA1489">
        <v>0</v>
      </c>
      <c r="BB1489">
        <v>0</v>
      </c>
      <c r="BC1489">
        <v>0</v>
      </c>
      <c r="BD1489">
        <v>11</v>
      </c>
      <c r="BE1489">
        <v>0</v>
      </c>
      <c r="BF1489">
        <v>6.5</v>
      </c>
      <c r="BG1489">
        <v>1</v>
      </c>
      <c r="BH1489">
        <v>2.5</v>
      </c>
      <c r="BI1489">
        <v>18.5</v>
      </c>
      <c r="BJ1489">
        <v>0</v>
      </c>
      <c r="BK1489">
        <v>0</v>
      </c>
      <c r="BL1489">
        <v>0</v>
      </c>
      <c r="BM1489">
        <v>10.5</v>
      </c>
      <c r="BN1489">
        <v>105</v>
      </c>
      <c r="BO1489">
        <v>116.5</v>
      </c>
      <c r="BP1489">
        <v>122.5</v>
      </c>
      <c r="BQ1489">
        <v>8.5</v>
      </c>
      <c r="BR1489">
        <v>2.5</v>
      </c>
      <c r="BS1489">
        <v>498.5</v>
      </c>
      <c r="BT1489">
        <v>50.5</v>
      </c>
      <c r="BU1489">
        <v>46</v>
      </c>
      <c r="BV1489">
        <v>0</v>
      </c>
      <c r="BW1489">
        <v>1</v>
      </c>
      <c r="BX1489">
        <v>0</v>
      </c>
      <c r="BY1489">
        <v>1713.5</v>
      </c>
    </row>
    <row r="1490" spans="1:77" hidden="1" x14ac:dyDescent="0.25">
      <c r="A1490" t="str">
        <f t="shared" si="46"/>
        <v>201529 Egyéb magasan képzett ügyintézőkI6 Gimnázium</v>
      </c>
      <c r="B1490" t="str">
        <f t="shared" si="47"/>
        <v>201529 Egyéb magasan képzett ügyintézőkI6 Gimnázium</v>
      </c>
      <c r="C1490">
        <v>4001</v>
      </c>
      <c r="D1490" t="s">
        <v>168</v>
      </c>
      <c r="E1490" t="s">
        <v>169</v>
      </c>
      <c r="F1490" s="4" t="s">
        <v>173</v>
      </c>
      <c r="G1490">
        <v>0</v>
      </c>
      <c r="H1490" t="s">
        <v>162</v>
      </c>
      <c r="I1490">
        <v>626</v>
      </c>
      <c r="J1490">
        <v>15</v>
      </c>
      <c r="K1490" t="s">
        <v>81</v>
      </c>
      <c r="L1490" t="s">
        <v>123</v>
      </c>
      <c r="M1490">
        <v>0</v>
      </c>
      <c r="N1490">
        <v>0</v>
      </c>
      <c r="O1490">
        <v>0</v>
      </c>
      <c r="P1490">
        <v>0</v>
      </c>
      <c r="Q1490">
        <v>0</v>
      </c>
      <c r="R1490">
        <v>0</v>
      </c>
      <c r="S1490">
        <v>0</v>
      </c>
      <c r="T1490">
        <v>0</v>
      </c>
      <c r="U1490">
        <v>0</v>
      </c>
      <c r="V1490">
        <v>0</v>
      </c>
      <c r="W1490">
        <v>0</v>
      </c>
      <c r="X1490">
        <v>0</v>
      </c>
      <c r="Y1490">
        <v>0</v>
      </c>
      <c r="Z1490">
        <v>0</v>
      </c>
      <c r="AA1490">
        <v>0</v>
      </c>
      <c r="AB1490">
        <v>0</v>
      </c>
      <c r="AC1490">
        <v>0</v>
      </c>
      <c r="AD1490">
        <v>0</v>
      </c>
      <c r="AE1490">
        <v>0</v>
      </c>
      <c r="AF1490">
        <v>0</v>
      </c>
      <c r="AG1490">
        <v>0</v>
      </c>
      <c r="AH1490">
        <v>0</v>
      </c>
      <c r="AI1490">
        <v>0</v>
      </c>
      <c r="AJ1490">
        <v>0</v>
      </c>
      <c r="AK1490">
        <v>0</v>
      </c>
      <c r="AL1490">
        <v>0</v>
      </c>
      <c r="AM1490">
        <v>0</v>
      </c>
      <c r="AN1490">
        <v>0</v>
      </c>
      <c r="AO1490">
        <v>0</v>
      </c>
      <c r="AP1490">
        <v>0</v>
      </c>
      <c r="AQ1490">
        <v>0</v>
      </c>
      <c r="AR1490">
        <v>0</v>
      </c>
      <c r="AS1490">
        <v>0</v>
      </c>
      <c r="AT1490">
        <v>0</v>
      </c>
      <c r="AU1490">
        <v>0</v>
      </c>
      <c r="AV1490">
        <v>0</v>
      </c>
      <c r="AW1490">
        <v>0</v>
      </c>
      <c r="AX1490">
        <v>0</v>
      </c>
      <c r="AY1490">
        <v>5</v>
      </c>
      <c r="AZ1490">
        <v>0</v>
      </c>
      <c r="BA1490">
        <v>5.5</v>
      </c>
      <c r="BB1490">
        <v>0</v>
      </c>
      <c r="BC1490">
        <v>0</v>
      </c>
      <c r="BD1490">
        <v>0</v>
      </c>
      <c r="BE1490">
        <v>0</v>
      </c>
      <c r="BF1490">
        <v>0</v>
      </c>
      <c r="BG1490">
        <v>0</v>
      </c>
      <c r="BH1490">
        <v>2</v>
      </c>
      <c r="BI1490">
        <v>0</v>
      </c>
      <c r="BJ1490">
        <v>0.5</v>
      </c>
      <c r="BK1490">
        <v>0</v>
      </c>
      <c r="BL1490">
        <v>0</v>
      </c>
      <c r="BM1490">
        <v>0</v>
      </c>
      <c r="BN1490">
        <v>0</v>
      </c>
      <c r="BO1490">
        <v>695.5</v>
      </c>
      <c r="BP1490">
        <v>81.5</v>
      </c>
      <c r="BQ1490">
        <v>9.5</v>
      </c>
      <c r="BR1490">
        <v>14</v>
      </c>
      <c r="BS1490">
        <v>8.5</v>
      </c>
      <c r="BT1490">
        <v>0.5</v>
      </c>
      <c r="BU1490">
        <v>0</v>
      </c>
      <c r="BV1490">
        <v>0</v>
      </c>
      <c r="BW1490">
        <v>0</v>
      </c>
      <c r="BX1490">
        <v>0</v>
      </c>
      <c r="BY1490">
        <v>822.5</v>
      </c>
    </row>
    <row r="1491" spans="1:77" hidden="1" x14ac:dyDescent="0.25">
      <c r="A1491" t="str">
        <f t="shared" si="46"/>
        <v>201531 Technikusok és hasonló műszaki foglalkozásokI6 Gimnázium</v>
      </c>
      <c r="B1491" t="str">
        <f t="shared" si="47"/>
        <v>201531 Technikusok és hasonló műszaki foglalkozásokI6 Gimnázium</v>
      </c>
      <c r="C1491">
        <v>4002</v>
      </c>
      <c r="D1491" t="s">
        <v>168</v>
      </c>
      <c r="E1491" t="s">
        <v>169</v>
      </c>
      <c r="F1491" s="4" t="s">
        <v>173</v>
      </c>
      <c r="G1491">
        <v>0</v>
      </c>
      <c r="H1491" t="s">
        <v>162</v>
      </c>
      <c r="I1491">
        <v>627</v>
      </c>
      <c r="J1491">
        <v>16</v>
      </c>
      <c r="K1491" t="s">
        <v>82</v>
      </c>
      <c r="L1491" t="s">
        <v>83</v>
      </c>
      <c r="M1491">
        <v>148.5</v>
      </c>
      <c r="N1491">
        <v>62.5</v>
      </c>
      <c r="O1491">
        <v>0</v>
      </c>
      <c r="P1491">
        <v>27</v>
      </c>
      <c r="Q1491">
        <v>303.5</v>
      </c>
      <c r="R1491">
        <v>90.5</v>
      </c>
      <c r="S1491">
        <v>38.5</v>
      </c>
      <c r="T1491">
        <v>49</v>
      </c>
      <c r="U1491">
        <v>59</v>
      </c>
      <c r="V1491">
        <v>19.5</v>
      </c>
      <c r="W1491">
        <v>138</v>
      </c>
      <c r="X1491">
        <v>300.5</v>
      </c>
      <c r="Y1491">
        <v>153.5</v>
      </c>
      <c r="Z1491">
        <v>85</v>
      </c>
      <c r="AA1491">
        <v>121</v>
      </c>
      <c r="AB1491">
        <v>288.5</v>
      </c>
      <c r="AC1491">
        <v>491.5</v>
      </c>
      <c r="AD1491">
        <v>259</v>
      </c>
      <c r="AE1491">
        <v>217.5</v>
      </c>
      <c r="AF1491">
        <v>418.5</v>
      </c>
      <c r="AG1491">
        <v>39.5</v>
      </c>
      <c r="AH1491">
        <v>240</v>
      </c>
      <c r="AI1491">
        <v>118</v>
      </c>
      <c r="AJ1491">
        <v>265.5</v>
      </c>
      <c r="AK1491">
        <v>190.5</v>
      </c>
      <c r="AL1491">
        <v>111.5</v>
      </c>
      <c r="AM1491">
        <v>442.5</v>
      </c>
      <c r="AN1491">
        <v>153.5</v>
      </c>
      <c r="AO1491">
        <v>683</v>
      </c>
      <c r="AP1491">
        <v>162.5</v>
      </c>
      <c r="AQ1491">
        <v>1370</v>
      </c>
      <c r="AR1491">
        <v>23</v>
      </c>
      <c r="AS1491">
        <v>17</v>
      </c>
      <c r="AT1491">
        <v>1299</v>
      </c>
      <c r="AU1491">
        <v>21</v>
      </c>
      <c r="AV1491">
        <v>75.5</v>
      </c>
      <c r="AW1491">
        <v>73.5</v>
      </c>
      <c r="AX1491">
        <v>13.5</v>
      </c>
      <c r="AY1491">
        <v>388</v>
      </c>
      <c r="AZ1491">
        <v>1594</v>
      </c>
      <c r="BA1491">
        <v>223.5</v>
      </c>
      <c r="BB1491">
        <v>61.5</v>
      </c>
      <c r="BC1491">
        <v>21.5</v>
      </c>
      <c r="BD1491">
        <v>126.5</v>
      </c>
      <c r="BE1491">
        <v>0</v>
      </c>
      <c r="BF1491">
        <v>66.5</v>
      </c>
      <c r="BG1491">
        <v>465</v>
      </c>
      <c r="BH1491">
        <v>178</v>
      </c>
      <c r="BI1491">
        <v>114.5</v>
      </c>
      <c r="BJ1491">
        <v>147.5</v>
      </c>
      <c r="BK1491">
        <v>41.5</v>
      </c>
      <c r="BL1491">
        <v>220.5</v>
      </c>
      <c r="BM1491">
        <v>0</v>
      </c>
      <c r="BN1491">
        <v>269.5</v>
      </c>
      <c r="BO1491">
        <v>869.5</v>
      </c>
      <c r="BP1491">
        <v>483.5</v>
      </c>
      <c r="BQ1491">
        <v>239.5</v>
      </c>
      <c r="BR1491">
        <v>49.5</v>
      </c>
      <c r="BS1491">
        <v>142.5</v>
      </c>
      <c r="BT1491">
        <v>71.5</v>
      </c>
      <c r="BU1491">
        <v>42</v>
      </c>
      <c r="BV1491">
        <v>46.5</v>
      </c>
      <c r="BW1491">
        <v>18</v>
      </c>
      <c r="BX1491">
        <v>0</v>
      </c>
      <c r="BY1491">
        <v>14450.5</v>
      </c>
    </row>
    <row r="1492" spans="1:77" hidden="1" x14ac:dyDescent="0.25">
      <c r="A1492" t="str">
        <f t="shared" si="46"/>
        <v>201532 Szakmai irányítók, felügyelőkI6 Gimnázium</v>
      </c>
      <c r="B1492" t="str">
        <f t="shared" si="47"/>
        <v>201532 Szakmai irányítók, felügyelőkI6 Gimnázium</v>
      </c>
      <c r="C1492">
        <v>4003</v>
      </c>
      <c r="D1492" t="s">
        <v>168</v>
      </c>
      <c r="E1492" t="s">
        <v>169</v>
      </c>
      <c r="F1492" s="4" t="s">
        <v>173</v>
      </c>
      <c r="G1492">
        <v>0</v>
      </c>
      <c r="H1492" t="s">
        <v>162</v>
      </c>
      <c r="I1492">
        <v>628</v>
      </c>
      <c r="J1492">
        <v>17</v>
      </c>
      <c r="K1492" t="s">
        <v>84</v>
      </c>
      <c r="L1492" t="s">
        <v>124</v>
      </c>
      <c r="M1492">
        <v>4.5</v>
      </c>
      <c r="N1492">
        <v>0</v>
      </c>
      <c r="O1492">
        <v>0</v>
      </c>
      <c r="P1492">
        <v>11</v>
      </c>
      <c r="Q1492">
        <v>114</v>
      </c>
      <c r="R1492">
        <v>29</v>
      </c>
      <c r="S1492">
        <v>4.5</v>
      </c>
      <c r="T1492">
        <v>4.5</v>
      </c>
      <c r="U1492">
        <v>5</v>
      </c>
      <c r="V1492">
        <v>0</v>
      </c>
      <c r="W1492">
        <v>10.5</v>
      </c>
      <c r="X1492">
        <v>0</v>
      </c>
      <c r="Y1492">
        <v>84.5</v>
      </c>
      <c r="Z1492">
        <v>6.5</v>
      </c>
      <c r="AA1492">
        <v>0</v>
      </c>
      <c r="AB1492">
        <v>45.5</v>
      </c>
      <c r="AC1492">
        <v>26</v>
      </c>
      <c r="AD1492">
        <v>6</v>
      </c>
      <c r="AE1492">
        <v>9</v>
      </c>
      <c r="AF1492">
        <v>18</v>
      </c>
      <c r="AG1492">
        <v>0</v>
      </c>
      <c r="AH1492">
        <v>10</v>
      </c>
      <c r="AI1492">
        <v>16</v>
      </c>
      <c r="AJ1492">
        <v>4</v>
      </c>
      <c r="AK1492">
        <v>0</v>
      </c>
      <c r="AL1492">
        <v>45.5</v>
      </c>
      <c r="AM1492">
        <v>138.5</v>
      </c>
      <c r="AN1492">
        <v>64</v>
      </c>
      <c r="AO1492">
        <v>64</v>
      </c>
      <c r="AP1492">
        <v>23</v>
      </c>
      <c r="AQ1492">
        <v>18.5</v>
      </c>
      <c r="AR1492">
        <v>0</v>
      </c>
      <c r="AS1492">
        <v>0</v>
      </c>
      <c r="AT1492">
        <v>32</v>
      </c>
      <c r="AU1492">
        <v>0</v>
      </c>
      <c r="AV1492">
        <v>84</v>
      </c>
      <c r="AW1492">
        <v>8.5</v>
      </c>
      <c r="AX1492">
        <v>90</v>
      </c>
      <c r="AY1492">
        <v>6</v>
      </c>
      <c r="AZ1492">
        <v>54.5</v>
      </c>
      <c r="BA1492">
        <v>0</v>
      </c>
      <c r="BB1492">
        <v>5.5</v>
      </c>
      <c r="BC1492">
        <v>105</v>
      </c>
      <c r="BD1492">
        <v>147</v>
      </c>
      <c r="BE1492">
        <v>0</v>
      </c>
      <c r="BF1492">
        <v>17.5</v>
      </c>
      <c r="BG1492">
        <v>13</v>
      </c>
      <c r="BH1492">
        <v>0.5</v>
      </c>
      <c r="BI1492">
        <v>4.5</v>
      </c>
      <c r="BJ1492">
        <v>0</v>
      </c>
      <c r="BK1492">
        <v>15</v>
      </c>
      <c r="BL1492">
        <v>17</v>
      </c>
      <c r="BM1492">
        <v>3.5</v>
      </c>
      <c r="BN1492">
        <v>61.5</v>
      </c>
      <c r="BO1492">
        <v>136</v>
      </c>
      <c r="BP1492">
        <v>36</v>
      </c>
      <c r="BQ1492">
        <v>24</v>
      </c>
      <c r="BR1492">
        <v>45.5</v>
      </c>
      <c r="BS1492">
        <v>7</v>
      </c>
      <c r="BT1492">
        <v>0</v>
      </c>
      <c r="BU1492">
        <v>12.5</v>
      </c>
      <c r="BV1492">
        <v>0</v>
      </c>
      <c r="BW1492">
        <v>21.5</v>
      </c>
      <c r="BX1492">
        <v>0</v>
      </c>
      <c r="BY1492">
        <v>1709.5</v>
      </c>
    </row>
    <row r="1493" spans="1:77" hidden="1" x14ac:dyDescent="0.25">
      <c r="A1493" t="str">
        <f t="shared" si="46"/>
        <v>201533 Egészségügyi foglalkozásokI6 Gimnázium</v>
      </c>
      <c r="B1493" t="str">
        <f t="shared" si="47"/>
        <v>201533 Egészségügyi foglalkozásokI6 Gimnázium</v>
      </c>
      <c r="C1493">
        <v>4004</v>
      </c>
      <c r="D1493" t="s">
        <v>168</v>
      </c>
      <c r="E1493" t="s">
        <v>169</v>
      </c>
      <c r="F1493" s="4" t="s">
        <v>173</v>
      </c>
      <c r="G1493">
        <v>0</v>
      </c>
      <c r="H1493" t="s">
        <v>162</v>
      </c>
      <c r="I1493">
        <v>629</v>
      </c>
      <c r="J1493">
        <v>18</v>
      </c>
      <c r="K1493" t="s">
        <v>85</v>
      </c>
      <c r="L1493" t="s">
        <v>125</v>
      </c>
      <c r="M1493">
        <v>53.5</v>
      </c>
      <c r="N1493">
        <v>0</v>
      </c>
      <c r="O1493">
        <v>0</v>
      </c>
      <c r="P1493">
        <v>5.5</v>
      </c>
      <c r="Q1493">
        <v>19.5</v>
      </c>
      <c r="R1493">
        <v>0</v>
      </c>
      <c r="S1493">
        <v>0</v>
      </c>
      <c r="T1493">
        <v>0</v>
      </c>
      <c r="U1493">
        <v>0</v>
      </c>
      <c r="V1493">
        <v>0</v>
      </c>
      <c r="W1493">
        <v>0</v>
      </c>
      <c r="X1493">
        <v>10.5</v>
      </c>
      <c r="Y1493">
        <v>23.5</v>
      </c>
      <c r="Z1493">
        <v>52</v>
      </c>
      <c r="AA1493">
        <v>0</v>
      </c>
      <c r="AB1493">
        <v>6</v>
      </c>
      <c r="AC1493">
        <v>26</v>
      </c>
      <c r="AD1493">
        <v>0</v>
      </c>
      <c r="AE1493">
        <v>5.5</v>
      </c>
      <c r="AF1493">
        <v>0.5</v>
      </c>
      <c r="AG1493">
        <v>0</v>
      </c>
      <c r="AH1493">
        <v>436.5</v>
      </c>
      <c r="AI1493">
        <v>0</v>
      </c>
      <c r="AJ1493">
        <v>6.5</v>
      </c>
      <c r="AK1493">
        <v>5.5</v>
      </c>
      <c r="AL1493">
        <v>10</v>
      </c>
      <c r="AM1493">
        <v>13.5</v>
      </c>
      <c r="AN1493">
        <v>11.5</v>
      </c>
      <c r="AO1493">
        <v>131</v>
      </c>
      <c r="AP1493">
        <v>1429</v>
      </c>
      <c r="AQ1493">
        <v>5.5</v>
      </c>
      <c r="AR1493">
        <v>0</v>
      </c>
      <c r="AS1493">
        <v>0</v>
      </c>
      <c r="AT1493">
        <v>0</v>
      </c>
      <c r="AU1493">
        <v>0</v>
      </c>
      <c r="AV1493">
        <v>99</v>
      </c>
      <c r="AW1493">
        <v>2.5</v>
      </c>
      <c r="AX1493">
        <v>0</v>
      </c>
      <c r="AY1493">
        <v>0</v>
      </c>
      <c r="AZ1493">
        <v>7.5</v>
      </c>
      <c r="BA1493">
        <v>0.5</v>
      </c>
      <c r="BB1493">
        <v>0</v>
      </c>
      <c r="BC1493">
        <v>22</v>
      </c>
      <c r="BD1493">
        <v>121</v>
      </c>
      <c r="BE1493">
        <v>0</v>
      </c>
      <c r="BF1493">
        <v>8</v>
      </c>
      <c r="BG1493">
        <v>10.5</v>
      </c>
      <c r="BH1493">
        <v>95.5</v>
      </c>
      <c r="BI1493">
        <v>11</v>
      </c>
      <c r="BJ1493">
        <v>175</v>
      </c>
      <c r="BK1493">
        <v>0</v>
      </c>
      <c r="BL1493">
        <v>6</v>
      </c>
      <c r="BM1493">
        <v>0</v>
      </c>
      <c r="BN1493">
        <v>32</v>
      </c>
      <c r="BO1493">
        <v>376.5</v>
      </c>
      <c r="BP1493">
        <v>2193</v>
      </c>
      <c r="BQ1493">
        <v>14774</v>
      </c>
      <c r="BR1493">
        <v>1171.5</v>
      </c>
      <c r="BS1493">
        <v>2.5</v>
      </c>
      <c r="BT1493">
        <v>71.5</v>
      </c>
      <c r="BU1493">
        <v>62.5</v>
      </c>
      <c r="BV1493">
        <v>0</v>
      </c>
      <c r="BW1493">
        <v>205</v>
      </c>
      <c r="BX1493">
        <v>0</v>
      </c>
      <c r="BY1493">
        <v>21698.5</v>
      </c>
    </row>
    <row r="1494" spans="1:77" hidden="1" x14ac:dyDescent="0.25">
      <c r="A1494" t="str">
        <f t="shared" si="46"/>
        <v>201534 Oktatási asszisztensekI6 Gimnázium</v>
      </c>
      <c r="B1494" t="str">
        <f t="shared" si="47"/>
        <v>201534 Oktatási asszisztensekI6 Gimnázium</v>
      </c>
      <c r="C1494">
        <v>4005</v>
      </c>
      <c r="D1494" t="s">
        <v>168</v>
      </c>
      <c r="E1494" t="s">
        <v>169</v>
      </c>
      <c r="F1494" s="4" t="s">
        <v>173</v>
      </c>
      <c r="G1494">
        <v>0</v>
      </c>
      <c r="H1494" t="s">
        <v>162</v>
      </c>
      <c r="I1494">
        <v>630</v>
      </c>
      <c r="J1494">
        <v>19</v>
      </c>
      <c r="K1494" t="s">
        <v>86</v>
      </c>
      <c r="L1494" t="s">
        <v>126</v>
      </c>
      <c r="M1494">
        <v>0</v>
      </c>
      <c r="N1494">
        <v>0</v>
      </c>
      <c r="O1494">
        <v>0</v>
      </c>
      <c r="P1494">
        <v>0</v>
      </c>
      <c r="Q1494">
        <v>0</v>
      </c>
      <c r="R1494">
        <v>0</v>
      </c>
      <c r="S1494">
        <v>0</v>
      </c>
      <c r="T1494">
        <v>0</v>
      </c>
      <c r="U1494">
        <v>0</v>
      </c>
      <c r="V1494">
        <v>0</v>
      </c>
      <c r="W1494">
        <v>0</v>
      </c>
      <c r="X1494">
        <v>0</v>
      </c>
      <c r="Y1494">
        <v>0</v>
      </c>
      <c r="Z1494">
        <v>0</v>
      </c>
      <c r="AA1494">
        <v>0</v>
      </c>
      <c r="AB1494">
        <v>0</v>
      </c>
      <c r="AC1494">
        <v>1.5</v>
      </c>
      <c r="AD1494">
        <v>0</v>
      </c>
      <c r="AE1494">
        <v>0</v>
      </c>
      <c r="AF1494">
        <v>0</v>
      </c>
      <c r="AG1494">
        <v>0</v>
      </c>
      <c r="AH1494">
        <v>0</v>
      </c>
      <c r="AI1494">
        <v>0</v>
      </c>
      <c r="AJ1494">
        <v>0</v>
      </c>
      <c r="AK1494">
        <v>0</v>
      </c>
      <c r="AL1494">
        <v>0</v>
      </c>
      <c r="AM1494">
        <v>0</v>
      </c>
      <c r="AN1494">
        <v>0</v>
      </c>
      <c r="AO1494">
        <v>0</v>
      </c>
      <c r="AP1494">
        <v>3</v>
      </c>
      <c r="AQ1494">
        <v>0</v>
      </c>
      <c r="AR1494">
        <v>0</v>
      </c>
      <c r="AS1494">
        <v>0</v>
      </c>
      <c r="AT1494">
        <v>0</v>
      </c>
      <c r="AU1494">
        <v>0</v>
      </c>
      <c r="AV1494">
        <v>0</v>
      </c>
      <c r="AW1494">
        <v>0</v>
      </c>
      <c r="AX1494">
        <v>0</v>
      </c>
      <c r="AY1494">
        <v>0</v>
      </c>
      <c r="AZ1494">
        <v>0</v>
      </c>
      <c r="BA1494">
        <v>0</v>
      </c>
      <c r="BB1494">
        <v>0</v>
      </c>
      <c r="BC1494">
        <v>0</v>
      </c>
      <c r="BD1494">
        <v>15.5</v>
      </c>
      <c r="BE1494">
        <v>0</v>
      </c>
      <c r="BF1494">
        <v>0</v>
      </c>
      <c r="BG1494">
        <v>0</v>
      </c>
      <c r="BH1494">
        <v>0</v>
      </c>
      <c r="BI1494">
        <v>0</v>
      </c>
      <c r="BJ1494">
        <v>4</v>
      </c>
      <c r="BK1494">
        <v>0</v>
      </c>
      <c r="BL1494">
        <v>0</v>
      </c>
      <c r="BM1494">
        <v>0</v>
      </c>
      <c r="BN1494">
        <v>1</v>
      </c>
      <c r="BO1494">
        <v>514</v>
      </c>
      <c r="BP1494">
        <v>1701.5</v>
      </c>
      <c r="BQ1494">
        <v>4</v>
      </c>
      <c r="BR1494">
        <v>83.5</v>
      </c>
      <c r="BS1494">
        <v>1.5</v>
      </c>
      <c r="BT1494">
        <v>0</v>
      </c>
      <c r="BU1494">
        <v>8</v>
      </c>
      <c r="BV1494">
        <v>0</v>
      </c>
      <c r="BW1494">
        <v>0</v>
      </c>
      <c r="BX1494">
        <v>0</v>
      </c>
      <c r="BY1494">
        <v>2337.5</v>
      </c>
    </row>
    <row r="1495" spans="1:77" hidden="1" x14ac:dyDescent="0.25">
      <c r="A1495" t="str">
        <f t="shared" si="46"/>
        <v>201535 Szociális gondozási és munkaerő-piaci szolgáltatási foglalkozásokI6 Gimnázium</v>
      </c>
      <c r="B1495" t="str">
        <f t="shared" si="47"/>
        <v>201535 Szociális gondozási és munkaerő-piaci szolgáltatási foglalkozásokI6 Gimnázium</v>
      </c>
      <c r="C1495">
        <v>4006</v>
      </c>
      <c r="D1495" t="s">
        <v>168</v>
      </c>
      <c r="E1495" t="s">
        <v>169</v>
      </c>
      <c r="F1495" s="4" t="s">
        <v>173</v>
      </c>
      <c r="G1495">
        <v>0</v>
      </c>
      <c r="H1495" t="s">
        <v>162</v>
      </c>
      <c r="I1495">
        <v>631</v>
      </c>
      <c r="J1495">
        <v>20</v>
      </c>
      <c r="K1495" t="s">
        <v>87</v>
      </c>
      <c r="L1495" t="s">
        <v>127</v>
      </c>
      <c r="M1495">
        <v>0</v>
      </c>
      <c r="N1495">
        <v>0</v>
      </c>
      <c r="O1495">
        <v>0</v>
      </c>
      <c r="P1495">
        <v>0</v>
      </c>
      <c r="Q1495">
        <v>0</v>
      </c>
      <c r="R1495">
        <v>3</v>
      </c>
      <c r="S1495">
        <v>0</v>
      </c>
      <c r="T1495">
        <v>0</v>
      </c>
      <c r="U1495">
        <v>0</v>
      </c>
      <c r="V1495">
        <v>0</v>
      </c>
      <c r="W1495">
        <v>0</v>
      </c>
      <c r="X1495">
        <v>11.5</v>
      </c>
      <c r="Y1495">
        <v>0</v>
      </c>
      <c r="Z1495">
        <v>0</v>
      </c>
      <c r="AA1495">
        <v>0</v>
      </c>
      <c r="AB1495">
        <v>0</v>
      </c>
      <c r="AC1495">
        <v>0</v>
      </c>
      <c r="AD1495">
        <v>0</v>
      </c>
      <c r="AE1495">
        <v>1</v>
      </c>
      <c r="AF1495">
        <v>0.5</v>
      </c>
      <c r="AG1495">
        <v>0</v>
      </c>
      <c r="AH1495">
        <v>0</v>
      </c>
      <c r="AI1495">
        <v>0</v>
      </c>
      <c r="AJ1495">
        <v>0</v>
      </c>
      <c r="AK1495">
        <v>0</v>
      </c>
      <c r="AL1495">
        <v>0</v>
      </c>
      <c r="AM1495">
        <v>2.5</v>
      </c>
      <c r="AN1495">
        <v>0</v>
      </c>
      <c r="AO1495">
        <v>0</v>
      </c>
      <c r="AP1495">
        <v>8.5</v>
      </c>
      <c r="AQ1495">
        <v>11.5</v>
      </c>
      <c r="AR1495">
        <v>0</v>
      </c>
      <c r="AS1495">
        <v>0</v>
      </c>
      <c r="AT1495">
        <v>0</v>
      </c>
      <c r="AU1495">
        <v>0</v>
      </c>
      <c r="AV1495">
        <v>11</v>
      </c>
      <c r="AW1495">
        <v>0</v>
      </c>
      <c r="AX1495">
        <v>0</v>
      </c>
      <c r="AY1495">
        <v>0</v>
      </c>
      <c r="AZ1495">
        <v>16.5</v>
      </c>
      <c r="BA1495">
        <v>12</v>
      </c>
      <c r="BB1495">
        <v>0</v>
      </c>
      <c r="BC1495">
        <v>0</v>
      </c>
      <c r="BD1495">
        <v>7.5</v>
      </c>
      <c r="BE1495">
        <v>0</v>
      </c>
      <c r="BF1495">
        <v>0.5</v>
      </c>
      <c r="BG1495">
        <v>0</v>
      </c>
      <c r="BH1495">
        <v>0.5</v>
      </c>
      <c r="BI1495">
        <v>0</v>
      </c>
      <c r="BJ1495">
        <v>0.5</v>
      </c>
      <c r="BK1495">
        <v>0</v>
      </c>
      <c r="BL1495">
        <v>79.5</v>
      </c>
      <c r="BM1495">
        <v>0</v>
      </c>
      <c r="BN1495">
        <v>65</v>
      </c>
      <c r="BO1495">
        <v>614.5</v>
      </c>
      <c r="BP1495">
        <v>411</v>
      </c>
      <c r="BQ1495">
        <v>111.5</v>
      </c>
      <c r="BR1495">
        <v>5972</v>
      </c>
      <c r="BS1495">
        <v>2.5</v>
      </c>
      <c r="BT1495">
        <v>0</v>
      </c>
      <c r="BU1495">
        <v>177</v>
      </c>
      <c r="BV1495">
        <v>0</v>
      </c>
      <c r="BW1495">
        <v>6</v>
      </c>
      <c r="BX1495">
        <v>0</v>
      </c>
      <c r="BY1495">
        <v>7526</v>
      </c>
    </row>
    <row r="1496" spans="1:77" hidden="1" x14ac:dyDescent="0.25">
      <c r="A1496" t="str">
        <f t="shared" si="46"/>
        <v>201536 Üzleti jellegű szolgáltatások ügyintézői, hatósági ügyintézők, ügynökökI6 Gimnázium</v>
      </c>
      <c r="B1496" t="str">
        <f t="shared" si="47"/>
        <v>201536 Üzleti jellegű szolgáltatások ügyintézői, hatósági ügyintézők, ügynökökI6 Gimnázium</v>
      </c>
      <c r="C1496">
        <v>4007</v>
      </c>
      <c r="D1496" t="s">
        <v>168</v>
      </c>
      <c r="E1496" t="s">
        <v>169</v>
      </c>
      <c r="F1496" s="4" t="s">
        <v>173</v>
      </c>
      <c r="G1496">
        <v>0</v>
      </c>
      <c r="H1496" t="s">
        <v>162</v>
      </c>
      <c r="I1496">
        <v>632</v>
      </c>
      <c r="J1496">
        <v>21</v>
      </c>
      <c r="K1496" t="s">
        <v>88</v>
      </c>
      <c r="L1496" t="s">
        <v>128</v>
      </c>
      <c r="M1496">
        <v>346.5</v>
      </c>
      <c r="N1496">
        <v>50.5</v>
      </c>
      <c r="O1496">
        <v>69</v>
      </c>
      <c r="P1496">
        <v>78.5</v>
      </c>
      <c r="Q1496">
        <v>1058.5</v>
      </c>
      <c r="R1496">
        <v>204</v>
      </c>
      <c r="S1496">
        <v>26.5</v>
      </c>
      <c r="T1496">
        <v>68.5</v>
      </c>
      <c r="U1496">
        <v>185.5</v>
      </c>
      <c r="V1496">
        <v>21.5</v>
      </c>
      <c r="W1496">
        <v>177</v>
      </c>
      <c r="X1496">
        <v>113</v>
      </c>
      <c r="Y1496">
        <v>216</v>
      </c>
      <c r="Z1496">
        <v>97.5</v>
      </c>
      <c r="AA1496">
        <v>36.5</v>
      </c>
      <c r="AB1496">
        <v>267</v>
      </c>
      <c r="AC1496">
        <v>223</v>
      </c>
      <c r="AD1496">
        <v>225</v>
      </c>
      <c r="AE1496">
        <v>244.5</v>
      </c>
      <c r="AF1496">
        <v>194</v>
      </c>
      <c r="AG1496">
        <v>39.5</v>
      </c>
      <c r="AH1496">
        <v>384.5</v>
      </c>
      <c r="AI1496">
        <v>134.5</v>
      </c>
      <c r="AJ1496">
        <v>334.5</v>
      </c>
      <c r="AK1496">
        <v>185</v>
      </c>
      <c r="AL1496">
        <v>131.5</v>
      </c>
      <c r="AM1496">
        <v>798.5</v>
      </c>
      <c r="AN1496">
        <v>1127.5</v>
      </c>
      <c r="AO1496">
        <v>4654</v>
      </c>
      <c r="AP1496">
        <v>1948</v>
      </c>
      <c r="AQ1496">
        <v>1150.5</v>
      </c>
      <c r="AR1496">
        <v>3</v>
      </c>
      <c r="AS1496">
        <v>101</v>
      </c>
      <c r="AT1496">
        <v>885.5</v>
      </c>
      <c r="AU1496">
        <v>27</v>
      </c>
      <c r="AV1496">
        <v>282</v>
      </c>
      <c r="AW1496">
        <v>315.5</v>
      </c>
      <c r="AX1496">
        <v>299.5</v>
      </c>
      <c r="AY1496">
        <v>1270.5</v>
      </c>
      <c r="AZ1496">
        <v>1079</v>
      </c>
      <c r="BA1496">
        <v>4840</v>
      </c>
      <c r="BB1496">
        <v>1559</v>
      </c>
      <c r="BC1496">
        <v>1120.5</v>
      </c>
      <c r="BD1496">
        <v>1056.5</v>
      </c>
      <c r="BE1496">
        <v>0</v>
      </c>
      <c r="BF1496">
        <v>1401</v>
      </c>
      <c r="BG1496">
        <v>181.5</v>
      </c>
      <c r="BH1496">
        <v>91.5</v>
      </c>
      <c r="BI1496">
        <v>203.5</v>
      </c>
      <c r="BJ1496">
        <v>226</v>
      </c>
      <c r="BK1496">
        <v>120</v>
      </c>
      <c r="BL1496">
        <v>288.5</v>
      </c>
      <c r="BM1496">
        <v>156</v>
      </c>
      <c r="BN1496">
        <v>1185</v>
      </c>
      <c r="BO1496">
        <v>4080</v>
      </c>
      <c r="BP1496">
        <v>879.5</v>
      </c>
      <c r="BQ1496">
        <v>528</v>
      </c>
      <c r="BR1496">
        <v>313</v>
      </c>
      <c r="BS1496">
        <v>251</v>
      </c>
      <c r="BT1496">
        <v>130.5</v>
      </c>
      <c r="BU1496">
        <v>49</v>
      </c>
      <c r="BV1496">
        <v>52.5</v>
      </c>
      <c r="BW1496">
        <v>93.5</v>
      </c>
      <c r="BX1496">
        <v>0</v>
      </c>
      <c r="BY1496">
        <v>37859.5</v>
      </c>
    </row>
    <row r="1497" spans="1:77" hidden="1" x14ac:dyDescent="0.25">
      <c r="A1497" t="str">
        <f t="shared" si="46"/>
        <v>201537 Művészeti, kulturális, sport- és vallási foglalkozásokI6 Gimnázium</v>
      </c>
      <c r="B1497" t="str">
        <f t="shared" si="47"/>
        <v>201537 Művészeti, kulturális, sport- és vallási foglalkozásokI6 Gimnázium</v>
      </c>
      <c r="C1497">
        <v>4008</v>
      </c>
      <c r="D1497" t="s">
        <v>168</v>
      </c>
      <c r="E1497" t="s">
        <v>169</v>
      </c>
      <c r="F1497" s="4" t="s">
        <v>173</v>
      </c>
      <c r="G1497">
        <v>0</v>
      </c>
      <c r="H1497" t="s">
        <v>162</v>
      </c>
      <c r="I1497">
        <v>633</v>
      </c>
      <c r="J1497">
        <v>22</v>
      </c>
      <c r="K1497" t="s">
        <v>89</v>
      </c>
      <c r="L1497" t="s">
        <v>129</v>
      </c>
      <c r="M1497">
        <v>0</v>
      </c>
      <c r="N1497">
        <v>0</v>
      </c>
      <c r="O1497">
        <v>0</v>
      </c>
      <c r="P1497">
        <v>0</v>
      </c>
      <c r="Q1497">
        <v>0</v>
      </c>
      <c r="R1497">
        <v>33</v>
      </c>
      <c r="S1497">
        <v>8</v>
      </c>
      <c r="T1497">
        <v>7.5</v>
      </c>
      <c r="U1497">
        <v>37</v>
      </c>
      <c r="V1497">
        <v>0</v>
      </c>
      <c r="W1497">
        <v>0</v>
      </c>
      <c r="X1497">
        <v>0</v>
      </c>
      <c r="Y1497">
        <v>0</v>
      </c>
      <c r="Z1497">
        <v>0</v>
      </c>
      <c r="AA1497">
        <v>0</v>
      </c>
      <c r="AB1497">
        <v>0</v>
      </c>
      <c r="AC1497">
        <v>5</v>
      </c>
      <c r="AD1497">
        <v>0</v>
      </c>
      <c r="AE1497">
        <v>0</v>
      </c>
      <c r="AF1497">
        <v>0</v>
      </c>
      <c r="AG1497">
        <v>0</v>
      </c>
      <c r="AH1497">
        <v>26</v>
      </c>
      <c r="AI1497">
        <v>0</v>
      </c>
      <c r="AJ1497">
        <v>0</v>
      </c>
      <c r="AK1497">
        <v>0</v>
      </c>
      <c r="AL1497">
        <v>0</v>
      </c>
      <c r="AM1497">
        <v>121.5</v>
      </c>
      <c r="AN1497">
        <v>0</v>
      </c>
      <c r="AO1497">
        <v>7</v>
      </c>
      <c r="AP1497">
        <v>153</v>
      </c>
      <c r="AQ1497">
        <v>6.5</v>
      </c>
      <c r="AR1497">
        <v>0</v>
      </c>
      <c r="AS1497">
        <v>0</v>
      </c>
      <c r="AT1497">
        <v>10</v>
      </c>
      <c r="AU1497">
        <v>0</v>
      </c>
      <c r="AV1497">
        <v>29.5</v>
      </c>
      <c r="AW1497">
        <v>41</v>
      </c>
      <c r="AX1497">
        <v>202</v>
      </c>
      <c r="AY1497">
        <v>72</v>
      </c>
      <c r="AZ1497">
        <v>86.5</v>
      </c>
      <c r="BA1497">
        <v>0</v>
      </c>
      <c r="BB1497">
        <v>0</v>
      </c>
      <c r="BC1497">
        <v>0</v>
      </c>
      <c r="BD1497">
        <v>30.5</v>
      </c>
      <c r="BE1497">
        <v>0</v>
      </c>
      <c r="BF1497">
        <v>23.5</v>
      </c>
      <c r="BG1497">
        <v>0</v>
      </c>
      <c r="BH1497">
        <v>5</v>
      </c>
      <c r="BI1497">
        <v>71.5</v>
      </c>
      <c r="BJ1497">
        <v>20.5</v>
      </c>
      <c r="BK1497">
        <v>13</v>
      </c>
      <c r="BL1497">
        <v>11</v>
      </c>
      <c r="BM1497">
        <v>0</v>
      </c>
      <c r="BN1497">
        <v>9</v>
      </c>
      <c r="BO1497">
        <v>65.5</v>
      </c>
      <c r="BP1497">
        <v>109</v>
      </c>
      <c r="BQ1497">
        <v>4</v>
      </c>
      <c r="BR1497">
        <v>2.5</v>
      </c>
      <c r="BS1497">
        <v>976.5</v>
      </c>
      <c r="BT1497">
        <v>537.5</v>
      </c>
      <c r="BU1497">
        <v>129.5</v>
      </c>
      <c r="BV1497">
        <v>0</v>
      </c>
      <c r="BW1497">
        <v>148.5</v>
      </c>
      <c r="BX1497">
        <v>0</v>
      </c>
      <c r="BY1497">
        <v>3002.5</v>
      </c>
    </row>
    <row r="1498" spans="1:77" hidden="1" x14ac:dyDescent="0.25">
      <c r="A1498" t="str">
        <f t="shared" si="46"/>
        <v>201539 Egyéb ügyintézőkI6 Gimnázium</v>
      </c>
      <c r="B1498" t="str">
        <f t="shared" si="47"/>
        <v>201539 Egyéb ügyintézőkI6 Gimnázium</v>
      </c>
      <c r="C1498">
        <v>4009</v>
      </c>
      <c r="D1498" t="s">
        <v>168</v>
      </c>
      <c r="E1498" t="s">
        <v>169</v>
      </c>
      <c r="F1498" s="4" t="s">
        <v>173</v>
      </c>
      <c r="G1498">
        <v>0</v>
      </c>
      <c r="H1498" t="s">
        <v>162</v>
      </c>
      <c r="I1498">
        <v>634</v>
      </c>
      <c r="J1498">
        <v>23</v>
      </c>
      <c r="K1498" t="s">
        <v>90</v>
      </c>
      <c r="L1498" t="s">
        <v>91</v>
      </c>
      <c r="M1498">
        <v>69</v>
      </c>
      <c r="N1498">
        <v>12</v>
      </c>
      <c r="O1498">
        <v>16</v>
      </c>
      <c r="P1498">
        <v>47</v>
      </c>
      <c r="Q1498">
        <v>95</v>
      </c>
      <c r="R1498">
        <v>31.5</v>
      </c>
      <c r="S1498">
        <v>46.5</v>
      </c>
      <c r="T1498">
        <v>15</v>
      </c>
      <c r="U1498">
        <v>58</v>
      </c>
      <c r="V1498">
        <v>0.5</v>
      </c>
      <c r="W1498">
        <v>54</v>
      </c>
      <c r="X1498">
        <v>40.5</v>
      </c>
      <c r="Y1498">
        <v>33.5</v>
      </c>
      <c r="Z1498">
        <v>52.5</v>
      </c>
      <c r="AA1498">
        <v>30.5</v>
      </c>
      <c r="AB1498">
        <v>68.5</v>
      </c>
      <c r="AC1498">
        <v>131</v>
      </c>
      <c r="AD1498">
        <v>55.5</v>
      </c>
      <c r="AE1498">
        <v>20</v>
      </c>
      <c r="AF1498">
        <v>62</v>
      </c>
      <c r="AG1498">
        <v>7.5</v>
      </c>
      <c r="AH1498">
        <v>7.5</v>
      </c>
      <c r="AI1498">
        <v>62</v>
      </c>
      <c r="AJ1498">
        <v>114.5</v>
      </c>
      <c r="AK1498">
        <v>158.5</v>
      </c>
      <c r="AL1498">
        <v>67.5</v>
      </c>
      <c r="AM1498">
        <v>271.5</v>
      </c>
      <c r="AN1498">
        <v>183.5</v>
      </c>
      <c r="AO1498">
        <v>469</v>
      </c>
      <c r="AP1498">
        <v>401.5</v>
      </c>
      <c r="AQ1498">
        <v>339.5</v>
      </c>
      <c r="AR1498">
        <v>0</v>
      </c>
      <c r="AS1498">
        <v>5</v>
      </c>
      <c r="AT1498">
        <v>511.5</v>
      </c>
      <c r="AU1498">
        <v>20</v>
      </c>
      <c r="AV1498">
        <v>88</v>
      </c>
      <c r="AW1498">
        <v>88</v>
      </c>
      <c r="AX1498">
        <v>63</v>
      </c>
      <c r="AY1498">
        <v>168.5</v>
      </c>
      <c r="AZ1498">
        <v>307</v>
      </c>
      <c r="BA1498">
        <v>367</v>
      </c>
      <c r="BB1498">
        <v>126</v>
      </c>
      <c r="BC1498">
        <v>140</v>
      </c>
      <c r="BD1498">
        <v>312.5</v>
      </c>
      <c r="BE1498">
        <v>0</v>
      </c>
      <c r="BF1498">
        <v>269.5</v>
      </c>
      <c r="BG1498">
        <v>155.5</v>
      </c>
      <c r="BH1498">
        <v>142.5</v>
      </c>
      <c r="BI1498">
        <v>133.5</v>
      </c>
      <c r="BJ1498">
        <v>263.5</v>
      </c>
      <c r="BK1498">
        <v>14.5</v>
      </c>
      <c r="BL1498">
        <v>228.5</v>
      </c>
      <c r="BM1498">
        <v>101.5</v>
      </c>
      <c r="BN1498">
        <v>510</v>
      </c>
      <c r="BO1498">
        <v>8833.5</v>
      </c>
      <c r="BP1498">
        <v>1878</v>
      </c>
      <c r="BQ1498">
        <v>610.5</v>
      </c>
      <c r="BR1498">
        <v>317</v>
      </c>
      <c r="BS1498">
        <v>240.5</v>
      </c>
      <c r="BT1498">
        <v>98</v>
      </c>
      <c r="BU1498">
        <v>179.5</v>
      </c>
      <c r="BV1498">
        <v>41</v>
      </c>
      <c r="BW1498">
        <v>34</v>
      </c>
      <c r="BX1498">
        <v>0</v>
      </c>
      <c r="BY1498">
        <v>19268.5</v>
      </c>
    </row>
    <row r="1499" spans="1:77" hidden="1" x14ac:dyDescent="0.25">
      <c r="A1499" t="str">
        <f t="shared" si="46"/>
        <v>201541 Irodai, ügyviteli foglalkozásokI6 Gimnázium</v>
      </c>
      <c r="B1499" t="str">
        <f t="shared" si="47"/>
        <v>201541 Irodai, ügyviteli foglalkozásokI6 Gimnázium</v>
      </c>
      <c r="C1499">
        <v>4010</v>
      </c>
      <c r="D1499" t="s">
        <v>168</v>
      </c>
      <c r="E1499" t="s">
        <v>169</v>
      </c>
      <c r="F1499" s="4" t="s">
        <v>173</v>
      </c>
      <c r="G1499">
        <v>0</v>
      </c>
      <c r="H1499" t="s">
        <v>162</v>
      </c>
      <c r="I1499">
        <v>635</v>
      </c>
      <c r="J1499">
        <v>24</v>
      </c>
      <c r="K1499" t="s">
        <v>92</v>
      </c>
      <c r="L1499" t="s">
        <v>130</v>
      </c>
      <c r="M1499">
        <v>1270</v>
      </c>
      <c r="N1499">
        <v>145</v>
      </c>
      <c r="O1499">
        <v>15</v>
      </c>
      <c r="P1499">
        <v>168.5</v>
      </c>
      <c r="Q1499">
        <v>1079.5</v>
      </c>
      <c r="R1499">
        <v>322</v>
      </c>
      <c r="S1499">
        <v>118.5</v>
      </c>
      <c r="T1499">
        <v>176</v>
      </c>
      <c r="U1499">
        <v>132</v>
      </c>
      <c r="V1499">
        <v>9.5</v>
      </c>
      <c r="W1499">
        <v>114</v>
      </c>
      <c r="X1499">
        <v>176.5</v>
      </c>
      <c r="Y1499">
        <v>308</v>
      </c>
      <c r="Z1499">
        <v>194</v>
      </c>
      <c r="AA1499">
        <v>186.5</v>
      </c>
      <c r="AB1499">
        <v>655.5</v>
      </c>
      <c r="AC1499">
        <v>481.5</v>
      </c>
      <c r="AD1499">
        <v>265.5</v>
      </c>
      <c r="AE1499">
        <v>462.5</v>
      </c>
      <c r="AF1499">
        <v>370</v>
      </c>
      <c r="AG1499">
        <v>55</v>
      </c>
      <c r="AH1499">
        <v>388</v>
      </c>
      <c r="AI1499">
        <v>144</v>
      </c>
      <c r="AJ1499">
        <v>413.5</v>
      </c>
      <c r="AK1499">
        <v>294.5</v>
      </c>
      <c r="AL1499">
        <v>484</v>
      </c>
      <c r="AM1499">
        <v>2297.5</v>
      </c>
      <c r="AN1499">
        <v>1104</v>
      </c>
      <c r="AO1499">
        <v>3637.5</v>
      </c>
      <c r="AP1499">
        <v>2319.5</v>
      </c>
      <c r="AQ1499">
        <v>1731</v>
      </c>
      <c r="AR1499">
        <v>24.5</v>
      </c>
      <c r="AS1499">
        <v>64</v>
      </c>
      <c r="AT1499">
        <v>1316.5</v>
      </c>
      <c r="AU1499">
        <v>118</v>
      </c>
      <c r="AV1499">
        <v>638</v>
      </c>
      <c r="AW1499">
        <v>440.5</v>
      </c>
      <c r="AX1499">
        <v>146</v>
      </c>
      <c r="AY1499">
        <v>195.5</v>
      </c>
      <c r="AZ1499">
        <v>1527.5</v>
      </c>
      <c r="BA1499">
        <v>1629.5</v>
      </c>
      <c r="BB1499">
        <v>216</v>
      </c>
      <c r="BC1499">
        <v>511</v>
      </c>
      <c r="BD1499">
        <v>1308</v>
      </c>
      <c r="BE1499">
        <v>0</v>
      </c>
      <c r="BF1499">
        <v>4571.5</v>
      </c>
      <c r="BG1499">
        <v>467.5</v>
      </c>
      <c r="BH1499">
        <v>151.5</v>
      </c>
      <c r="BI1499">
        <v>211.5</v>
      </c>
      <c r="BJ1499">
        <v>313.5</v>
      </c>
      <c r="BK1499">
        <v>184.5</v>
      </c>
      <c r="BL1499">
        <v>690.5</v>
      </c>
      <c r="BM1499">
        <v>177.5</v>
      </c>
      <c r="BN1499">
        <v>1638</v>
      </c>
      <c r="BO1499">
        <v>7379.5</v>
      </c>
      <c r="BP1499">
        <v>2353</v>
      </c>
      <c r="BQ1499">
        <v>1246.5</v>
      </c>
      <c r="BR1499">
        <v>364.5</v>
      </c>
      <c r="BS1499">
        <v>1181</v>
      </c>
      <c r="BT1499">
        <v>105</v>
      </c>
      <c r="BU1499">
        <v>175.5</v>
      </c>
      <c r="BV1499">
        <v>148.5</v>
      </c>
      <c r="BW1499">
        <v>119</v>
      </c>
      <c r="BX1499">
        <v>0</v>
      </c>
      <c r="BY1499">
        <v>49132</v>
      </c>
    </row>
    <row r="1500" spans="1:77" hidden="1" x14ac:dyDescent="0.25">
      <c r="A1500" t="str">
        <f t="shared" si="46"/>
        <v>201542 Ügyfélkapcsolati foglalkozásokI6 Gimnázium</v>
      </c>
      <c r="B1500" t="str">
        <f t="shared" si="47"/>
        <v>201542 Ügyfélkapcsolati foglalkozásokI6 Gimnázium</v>
      </c>
      <c r="C1500">
        <v>4011</v>
      </c>
      <c r="D1500" t="s">
        <v>168</v>
      </c>
      <c r="E1500" t="s">
        <v>169</v>
      </c>
      <c r="F1500" s="4" t="s">
        <v>173</v>
      </c>
      <c r="G1500">
        <v>0</v>
      </c>
      <c r="H1500" t="s">
        <v>162</v>
      </c>
      <c r="I1500">
        <v>636</v>
      </c>
      <c r="J1500">
        <v>25</v>
      </c>
      <c r="K1500" t="s">
        <v>93</v>
      </c>
      <c r="L1500" t="s">
        <v>131</v>
      </c>
      <c r="M1500">
        <v>14</v>
      </c>
      <c r="N1500">
        <v>0</v>
      </c>
      <c r="O1500">
        <v>0</v>
      </c>
      <c r="P1500">
        <v>5.5</v>
      </c>
      <c r="Q1500">
        <v>49</v>
      </c>
      <c r="R1500">
        <v>0</v>
      </c>
      <c r="S1500">
        <v>9</v>
      </c>
      <c r="T1500">
        <v>0</v>
      </c>
      <c r="U1500">
        <v>11</v>
      </c>
      <c r="V1500">
        <v>0</v>
      </c>
      <c r="W1500">
        <v>44.5</v>
      </c>
      <c r="X1500">
        <v>6</v>
      </c>
      <c r="Y1500">
        <v>55.5</v>
      </c>
      <c r="Z1500">
        <v>7</v>
      </c>
      <c r="AA1500">
        <v>10</v>
      </c>
      <c r="AB1500">
        <v>0.5</v>
      </c>
      <c r="AC1500">
        <v>6</v>
      </c>
      <c r="AD1500">
        <v>18</v>
      </c>
      <c r="AE1500">
        <v>3.5</v>
      </c>
      <c r="AF1500">
        <v>16.5</v>
      </c>
      <c r="AG1500">
        <v>0</v>
      </c>
      <c r="AH1500">
        <v>14.5</v>
      </c>
      <c r="AI1500">
        <v>12</v>
      </c>
      <c r="AJ1500">
        <v>115</v>
      </c>
      <c r="AK1500">
        <v>90.5</v>
      </c>
      <c r="AL1500">
        <v>67.5</v>
      </c>
      <c r="AM1500">
        <v>87</v>
      </c>
      <c r="AN1500">
        <v>185.5</v>
      </c>
      <c r="AO1500">
        <v>492.5</v>
      </c>
      <c r="AP1500">
        <v>715</v>
      </c>
      <c r="AQ1500">
        <v>1234.5</v>
      </c>
      <c r="AR1500">
        <v>0</v>
      </c>
      <c r="AS1500">
        <v>8.5</v>
      </c>
      <c r="AT1500">
        <v>209</v>
      </c>
      <c r="AU1500">
        <v>61</v>
      </c>
      <c r="AV1500">
        <v>905.5</v>
      </c>
      <c r="AW1500">
        <v>97.5</v>
      </c>
      <c r="AX1500">
        <v>25.5</v>
      </c>
      <c r="AY1500">
        <v>530.5</v>
      </c>
      <c r="AZ1500">
        <v>651</v>
      </c>
      <c r="BA1500">
        <v>2239.5</v>
      </c>
      <c r="BB1500">
        <v>185.5</v>
      </c>
      <c r="BC1500">
        <v>319.5</v>
      </c>
      <c r="BD1500">
        <v>423.5</v>
      </c>
      <c r="BE1500">
        <v>0</v>
      </c>
      <c r="BF1500">
        <v>412.5</v>
      </c>
      <c r="BG1500">
        <v>19.5</v>
      </c>
      <c r="BH1500">
        <v>14</v>
      </c>
      <c r="BI1500">
        <v>31</v>
      </c>
      <c r="BJ1500">
        <v>109</v>
      </c>
      <c r="BK1500">
        <v>111</v>
      </c>
      <c r="BL1500">
        <v>297</v>
      </c>
      <c r="BM1500">
        <v>980</v>
      </c>
      <c r="BN1500">
        <v>952</v>
      </c>
      <c r="BO1500">
        <v>227</v>
      </c>
      <c r="BP1500">
        <v>115.5</v>
      </c>
      <c r="BQ1500">
        <v>352.5</v>
      </c>
      <c r="BR1500">
        <v>81.5</v>
      </c>
      <c r="BS1500">
        <v>291.5</v>
      </c>
      <c r="BT1500">
        <v>68.5</v>
      </c>
      <c r="BU1500">
        <v>55</v>
      </c>
      <c r="BV1500">
        <v>77.5</v>
      </c>
      <c r="BW1500">
        <v>205</v>
      </c>
      <c r="BX1500">
        <v>0</v>
      </c>
      <c r="BY1500">
        <v>13326.5</v>
      </c>
    </row>
    <row r="1501" spans="1:77" hidden="1" x14ac:dyDescent="0.25">
      <c r="A1501" t="str">
        <f t="shared" si="46"/>
        <v>201551 Kereskedelmi és vendéglátó-ipari foglalkozásokI6 Gimnázium</v>
      </c>
      <c r="B1501" t="str">
        <f t="shared" si="47"/>
        <v>201551 Kereskedelmi és vendéglátó-ipari foglalkozásokI6 Gimnázium</v>
      </c>
      <c r="C1501">
        <v>4012</v>
      </c>
      <c r="D1501" t="s">
        <v>168</v>
      </c>
      <c r="E1501" t="s">
        <v>169</v>
      </c>
      <c r="F1501" s="4" t="s">
        <v>173</v>
      </c>
      <c r="G1501">
        <v>0</v>
      </c>
      <c r="H1501" t="s">
        <v>162</v>
      </c>
      <c r="I1501">
        <v>637</v>
      </c>
      <c r="J1501">
        <v>26</v>
      </c>
      <c r="K1501" t="s">
        <v>94</v>
      </c>
      <c r="L1501" t="s">
        <v>132</v>
      </c>
      <c r="M1501">
        <v>33.5</v>
      </c>
      <c r="N1501">
        <v>0</v>
      </c>
      <c r="O1501">
        <v>0</v>
      </c>
      <c r="P1501">
        <v>5.5</v>
      </c>
      <c r="Q1501">
        <v>429</v>
      </c>
      <c r="R1501">
        <v>104</v>
      </c>
      <c r="S1501">
        <v>0</v>
      </c>
      <c r="T1501">
        <v>6.5</v>
      </c>
      <c r="U1501">
        <v>49.5</v>
      </c>
      <c r="V1501">
        <v>0</v>
      </c>
      <c r="W1501">
        <v>6.5</v>
      </c>
      <c r="X1501">
        <v>11</v>
      </c>
      <c r="Y1501">
        <v>98.5</v>
      </c>
      <c r="Z1501">
        <v>16</v>
      </c>
      <c r="AA1501">
        <v>8</v>
      </c>
      <c r="AB1501">
        <v>39</v>
      </c>
      <c r="AC1501">
        <v>52</v>
      </c>
      <c r="AD1501">
        <v>29.5</v>
      </c>
      <c r="AE1501">
        <v>22</v>
      </c>
      <c r="AF1501">
        <v>7.5</v>
      </c>
      <c r="AG1501">
        <v>0</v>
      </c>
      <c r="AH1501">
        <v>97.5</v>
      </c>
      <c r="AI1501">
        <v>35.5</v>
      </c>
      <c r="AJ1501">
        <v>26.5</v>
      </c>
      <c r="AK1501">
        <v>11.5</v>
      </c>
      <c r="AL1501">
        <v>11.5</v>
      </c>
      <c r="AM1501">
        <v>609.5</v>
      </c>
      <c r="AN1501">
        <v>689</v>
      </c>
      <c r="AO1501">
        <v>2466</v>
      </c>
      <c r="AP1501">
        <v>16617</v>
      </c>
      <c r="AQ1501">
        <v>206</v>
      </c>
      <c r="AR1501">
        <v>21.5</v>
      </c>
      <c r="AS1501">
        <v>0</v>
      </c>
      <c r="AT1501">
        <v>71</v>
      </c>
      <c r="AU1501">
        <v>0</v>
      </c>
      <c r="AV1501">
        <v>3975</v>
      </c>
      <c r="AW1501">
        <v>134.5</v>
      </c>
      <c r="AX1501">
        <v>79.5</v>
      </c>
      <c r="AY1501">
        <v>81.5</v>
      </c>
      <c r="AZ1501">
        <v>166.5</v>
      </c>
      <c r="BA1501">
        <v>265.5</v>
      </c>
      <c r="BB1501">
        <v>17</v>
      </c>
      <c r="BC1501">
        <v>37</v>
      </c>
      <c r="BD1501">
        <v>267.5</v>
      </c>
      <c r="BE1501">
        <v>0</v>
      </c>
      <c r="BF1501">
        <v>257.5</v>
      </c>
      <c r="BG1501">
        <v>72</v>
      </c>
      <c r="BH1501">
        <v>2.5</v>
      </c>
      <c r="BI1501">
        <v>20</v>
      </c>
      <c r="BJ1501">
        <v>378</v>
      </c>
      <c r="BK1501">
        <v>112</v>
      </c>
      <c r="BL1501">
        <v>170</v>
      </c>
      <c r="BM1501">
        <v>7</v>
      </c>
      <c r="BN1501">
        <v>394.5</v>
      </c>
      <c r="BO1501">
        <v>218</v>
      </c>
      <c r="BP1501">
        <v>112</v>
      </c>
      <c r="BQ1501">
        <v>83</v>
      </c>
      <c r="BR1501">
        <v>147</v>
      </c>
      <c r="BS1501">
        <v>528.5</v>
      </c>
      <c r="BT1501">
        <v>126.5</v>
      </c>
      <c r="BU1501">
        <v>3</v>
      </c>
      <c r="BV1501">
        <v>204</v>
      </c>
      <c r="BW1501">
        <v>179</v>
      </c>
      <c r="BX1501">
        <v>0</v>
      </c>
      <c r="BY1501">
        <v>29819</v>
      </c>
    </row>
    <row r="1502" spans="1:77" hidden="1" x14ac:dyDescent="0.25">
      <c r="A1502" t="str">
        <f t="shared" si="46"/>
        <v>201552 Szolgáltatási foglalkozásokI6 Gimnázium</v>
      </c>
      <c r="B1502" t="str">
        <f t="shared" si="47"/>
        <v>201552 Szolgáltatási foglalkozásokI6 Gimnázium</v>
      </c>
      <c r="C1502">
        <v>4013</v>
      </c>
      <c r="D1502" t="s">
        <v>168</v>
      </c>
      <c r="E1502" t="s">
        <v>169</v>
      </c>
      <c r="F1502" s="4" t="s">
        <v>173</v>
      </c>
      <c r="G1502">
        <v>0</v>
      </c>
      <c r="H1502" t="s">
        <v>162</v>
      </c>
      <c r="I1502">
        <v>638</v>
      </c>
      <c r="J1502">
        <v>27</v>
      </c>
      <c r="K1502" t="s">
        <v>95</v>
      </c>
      <c r="L1502" t="s">
        <v>133</v>
      </c>
      <c r="M1502">
        <v>8.5</v>
      </c>
      <c r="N1502">
        <v>0</v>
      </c>
      <c r="O1502">
        <v>12</v>
      </c>
      <c r="P1502">
        <v>10</v>
      </c>
      <c r="Q1502">
        <v>7</v>
      </c>
      <c r="R1502">
        <v>0</v>
      </c>
      <c r="S1502">
        <v>0</v>
      </c>
      <c r="T1502">
        <v>0</v>
      </c>
      <c r="U1502">
        <v>51.5</v>
      </c>
      <c r="V1502">
        <v>8</v>
      </c>
      <c r="W1502">
        <v>22</v>
      </c>
      <c r="X1502">
        <v>40</v>
      </c>
      <c r="Y1502">
        <v>3.5</v>
      </c>
      <c r="Z1502">
        <v>9</v>
      </c>
      <c r="AA1502">
        <v>0</v>
      </c>
      <c r="AB1502">
        <v>12</v>
      </c>
      <c r="AC1502">
        <v>0</v>
      </c>
      <c r="AD1502">
        <v>0</v>
      </c>
      <c r="AE1502">
        <v>0</v>
      </c>
      <c r="AF1502">
        <v>27</v>
      </c>
      <c r="AG1502">
        <v>18</v>
      </c>
      <c r="AH1502">
        <v>0</v>
      </c>
      <c r="AI1502">
        <v>62</v>
      </c>
      <c r="AJ1502">
        <v>28</v>
      </c>
      <c r="AK1502">
        <v>157.5</v>
      </c>
      <c r="AL1502">
        <v>84</v>
      </c>
      <c r="AM1502">
        <v>85.5</v>
      </c>
      <c r="AN1502">
        <v>89.5</v>
      </c>
      <c r="AO1502">
        <v>138</v>
      </c>
      <c r="AP1502">
        <v>136.5</v>
      </c>
      <c r="AQ1502">
        <v>1888</v>
      </c>
      <c r="AR1502">
        <v>0</v>
      </c>
      <c r="AS1502">
        <v>133</v>
      </c>
      <c r="AT1502">
        <v>230</v>
      </c>
      <c r="AU1502">
        <v>0</v>
      </c>
      <c r="AV1502">
        <v>120.5</v>
      </c>
      <c r="AW1502">
        <v>9</v>
      </c>
      <c r="AX1502">
        <v>0</v>
      </c>
      <c r="AY1502">
        <v>15.5</v>
      </c>
      <c r="AZ1502">
        <v>1.5</v>
      </c>
      <c r="BA1502">
        <v>116.5</v>
      </c>
      <c r="BB1502">
        <v>0.5</v>
      </c>
      <c r="BC1502">
        <v>6.5</v>
      </c>
      <c r="BD1502">
        <v>130</v>
      </c>
      <c r="BE1502">
        <v>0</v>
      </c>
      <c r="BF1502">
        <v>11</v>
      </c>
      <c r="BG1502">
        <v>7</v>
      </c>
      <c r="BH1502">
        <v>4.5</v>
      </c>
      <c r="BI1502">
        <v>0</v>
      </c>
      <c r="BJ1502">
        <v>58</v>
      </c>
      <c r="BK1502">
        <v>0</v>
      </c>
      <c r="BL1502">
        <v>0</v>
      </c>
      <c r="BM1502">
        <v>7.5</v>
      </c>
      <c r="BN1502">
        <v>1375</v>
      </c>
      <c r="BO1502">
        <v>1742.5</v>
      </c>
      <c r="BP1502">
        <v>2767</v>
      </c>
      <c r="BQ1502">
        <v>1007.5</v>
      </c>
      <c r="BR1502">
        <v>883</v>
      </c>
      <c r="BS1502">
        <v>218.5</v>
      </c>
      <c r="BT1502">
        <v>354</v>
      </c>
      <c r="BU1502">
        <v>41.5</v>
      </c>
      <c r="BV1502">
        <v>76</v>
      </c>
      <c r="BW1502">
        <v>1208</v>
      </c>
      <c r="BX1502">
        <v>0</v>
      </c>
      <c r="BY1502">
        <v>13421.5</v>
      </c>
    </row>
    <row r="1503" spans="1:77" hidden="1" x14ac:dyDescent="0.25">
      <c r="A1503" t="str">
        <f t="shared" si="46"/>
        <v>201561 Mezőgazdasági foglalkozásokI6 Gimnázium</v>
      </c>
      <c r="B1503" t="str">
        <f t="shared" si="47"/>
        <v>201561 Mezőgazdasági foglalkozásokI6 Gimnázium</v>
      </c>
      <c r="C1503">
        <v>4014</v>
      </c>
      <c r="D1503" t="s">
        <v>168</v>
      </c>
      <c r="E1503" t="s">
        <v>169</v>
      </c>
      <c r="F1503" s="4" t="s">
        <v>173</v>
      </c>
      <c r="G1503">
        <v>0</v>
      </c>
      <c r="H1503" t="s">
        <v>162</v>
      </c>
      <c r="I1503">
        <v>639</v>
      </c>
      <c r="J1503">
        <v>28</v>
      </c>
      <c r="K1503" t="s">
        <v>96</v>
      </c>
      <c r="L1503" t="s">
        <v>97</v>
      </c>
      <c r="M1503">
        <v>335</v>
      </c>
      <c r="N1503">
        <v>0</v>
      </c>
      <c r="O1503">
        <v>0</v>
      </c>
      <c r="P1503">
        <v>0</v>
      </c>
      <c r="Q1503">
        <v>13</v>
      </c>
      <c r="R1503">
        <v>0</v>
      </c>
      <c r="S1503">
        <v>0</v>
      </c>
      <c r="T1503">
        <v>0</v>
      </c>
      <c r="U1503">
        <v>0.5</v>
      </c>
      <c r="V1503">
        <v>0</v>
      </c>
      <c r="W1503">
        <v>0</v>
      </c>
      <c r="X1503">
        <v>6.5</v>
      </c>
      <c r="Y1503">
        <v>0</v>
      </c>
      <c r="Z1503">
        <v>0</v>
      </c>
      <c r="AA1503">
        <v>0</v>
      </c>
      <c r="AB1503">
        <v>0</v>
      </c>
      <c r="AC1503">
        <v>0</v>
      </c>
      <c r="AD1503">
        <v>0</v>
      </c>
      <c r="AE1503">
        <v>0.5</v>
      </c>
      <c r="AF1503">
        <v>0</v>
      </c>
      <c r="AG1503">
        <v>0</v>
      </c>
      <c r="AH1503">
        <v>3.5</v>
      </c>
      <c r="AI1503">
        <v>0</v>
      </c>
      <c r="AJ1503">
        <v>0</v>
      </c>
      <c r="AK1503">
        <v>0</v>
      </c>
      <c r="AL1503">
        <v>0.5</v>
      </c>
      <c r="AM1503">
        <v>14</v>
      </c>
      <c r="AN1503">
        <v>0</v>
      </c>
      <c r="AO1503">
        <v>44.5</v>
      </c>
      <c r="AP1503">
        <v>9</v>
      </c>
      <c r="AQ1503">
        <v>0</v>
      </c>
      <c r="AR1503">
        <v>0</v>
      </c>
      <c r="AS1503">
        <v>0</v>
      </c>
      <c r="AT1503">
        <v>0</v>
      </c>
      <c r="AU1503">
        <v>0</v>
      </c>
      <c r="AV1503">
        <v>7</v>
      </c>
      <c r="AW1503">
        <v>0</v>
      </c>
      <c r="AX1503">
        <v>0</v>
      </c>
      <c r="AY1503">
        <v>0</v>
      </c>
      <c r="AZ1503">
        <v>0</v>
      </c>
      <c r="BA1503">
        <v>0</v>
      </c>
      <c r="BB1503">
        <v>0</v>
      </c>
      <c r="BC1503">
        <v>0</v>
      </c>
      <c r="BD1503">
        <v>3.5</v>
      </c>
      <c r="BE1503">
        <v>0</v>
      </c>
      <c r="BF1503">
        <v>0</v>
      </c>
      <c r="BG1503">
        <v>0</v>
      </c>
      <c r="BH1503">
        <v>12.5</v>
      </c>
      <c r="BI1503">
        <v>0</v>
      </c>
      <c r="BJ1503">
        <v>0</v>
      </c>
      <c r="BK1503">
        <v>0</v>
      </c>
      <c r="BL1503">
        <v>0</v>
      </c>
      <c r="BM1503">
        <v>0</v>
      </c>
      <c r="BN1503">
        <v>22.5</v>
      </c>
      <c r="BO1503">
        <v>152</v>
      </c>
      <c r="BP1503">
        <v>38</v>
      </c>
      <c r="BQ1503">
        <v>7.5</v>
      </c>
      <c r="BR1503">
        <v>3.5</v>
      </c>
      <c r="BS1503">
        <v>32</v>
      </c>
      <c r="BT1503">
        <v>0</v>
      </c>
      <c r="BU1503">
        <v>23</v>
      </c>
      <c r="BV1503">
        <v>0</v>
      </c>
      <c r="BW1503">
        <v>26</v>
      </c>
      <c r="BX1503">
        <v>0</v>
      </c>
      <c r="BY1503">
        <v>754.5</v>
      </c>
    </row>
    <row r="1504" spans="1:77" hidden="1" x14ac:dyDescent="0.25">
      <c r="A1504" t="str">
        <f t="shared" si="46"/>
        <v>201562 Erdőgazdálkodási, vadgazdálkodási és halászati foglalkozásokI6 Gimnázium</v>
      </c>
      <c r="B1504" t="str">
        <f t="shared" si="47"/>
        <v>201562 Erdőgazdálkodási, vadgazdálkodási és halászati foglalkozásokI6 Gimnázium</v>
      </c>
      <c r="C1504">
        <v>4015</v>
      </c>
      <c r="D1504" t="s">
        <v>168</v>
      </c>
      <c r="E1504" t="s">
        <v>169</v>
      </c>
      <c r="F1504" s="4" t="s">
        <v>173</v>
      </c>
      <c r="G1504">
        <v>0</v>
      </c>
      <c r="H1504" t="s">
        <v>162</v>
      </c>
      <c r="I1504">
        <v>640</v>
      </c>
      <c r="J1504">
        <v>29</v>
      </c>
      <c r="K1504" t="s">
        <v>98</v>
      </c>
      <c r="L1504" t="s">
        <v>134</v>
      </c>
      <c r="M1504">
        <v>0</v>
      </c>
      <c r="N1504">
        <v>91.5</v>
      </c>
      <c r="O1504">
        <v>15.5</v>
      </c>
      <c r="P1504">
        <v>0</v>
      </c>
      <c r="Q1504">
        <v>0</v>
      </c>
      <c r="R1504">
        <v>0</v>
      </c>
      <c r="S1504">
        <v>0</v>
      </c>
      <c r="T1504">
        <v>0</v>
      </c>
      <c r="U1504">
        <v>0</v>
      </c>
      <c r="V1504">
        <v>0</v>
      </c>
      <c r="W1504">
        <v>0</v>
      </c>
      <c r="X1504">
        <v>0</v>
      </c>
      <c r="Y1504">
        <v>0</v>
      </c>
      <c r="Z1504">
        <v>0</v>
      </c>
      <c r="AA1504">
        <v>0</v>
      </c>
      <c r="AB1504">
        <v>0</v>
      </c>
      <c r="AC1504">
        <v>0</v>
      </c>
      <c r="AD1504">
        <v>0</v>
      </c>
      <c r="AE1504">
        <v>0</v>
      </c>
      <c r="AF1504">
        <v>0</v>
      </c>
      <c r="AG1504">
        <v>0</v>
      </c>
      <c r="AH1504">
        <v>0</v>
      </c>
      <c r="AI1504">
        <v>0</v>
      </c>
      <c r="AJ1504">
        <v>0</v>
      </c>
      <c r="AK1504">
        <v>0</v>
      </c>
      <c r="AL1504">
        <v>0</v>
      </c>
      <c r="AM1504">
        <v>7.5</v>
      </c>
      <c r="AN1504">
        <v>0</v>
      </c>
      <c r="AO1504">
        <v>17.5</v>
      </c>
      <c r="AP1504">
        <v>0</v>
      </c>
      <c r="AQ1504">
        <v>0</v>
      </c>
      <c r="AR1504">
        <v>0</v>
      </c>
      <c r="AS1504">
        <v>0</v>
      </c>
      <c r="AT1504">
        <v>0</v>
      </c>
      <c r="AU1504">
        <v>0</v>
      </c>
      <c r="AV1504">
        <v>0</v>
      </c>
      <c r="AW1504">
        <v>0</v>
      </c>
      <c r="AX1504">
        <v>0</v>
      </c>
      <c r="AY1504">
        <v>0</v>
      </c>
      <c r="AZ1504">
        <v>0</v>
      </c>
      <c r="BA1504">
        <v>0</v>
      </c>
      <c r="BB1504">
        <v>0</v>
      </c>
      <c r="BC1504">
        <v>0</v>
      </c>
      <c r="BD1504">
        <v>8.5</v>
      </c>
      <c r="BE1504">
        <v>0</v>
      </c>
      <c r="BF1504">
        <v>0</v>
      </c>
      <c r="BG1504">
        <v>0</v>
      </c>
      <c r="BH1504">
        <v>0.5</v>
      </c>
      <c r="BI1504">
        <v>0</v>
      </c>
      <c r="BJ1504">
        <v>0</v>
      </c>
      <c r="BK1504">
        <v>0</v>
      </c>
      <c r="BL1504">
        <v>0</v>
      </c>
      <c r="BM1504">
        <v>0</v>
      </c>
      <c r="BN1504">
        <v>0</v>
      </c>
      <c r="BO1504">
        <v>6</v>
      </c>
      <c r="BP1504">
        <v>0.5</v>
      </c>
      <c r="BQ1504">
        <v>0</v>
      </c>
      <c r="BR1504">
        <v>0</v>
      </c>
      <c r="BS1504">
        <v>0.5</v>
      </c>
      <c r="BT1504">
        <v>0</v>
      </c>
      <c r="BU1504">
        <v>0</v>
      </c>
      <c r="BV1504">
        <v>0</v>
      </c>
      <c r="BW1504">
        <v>0</v>
      </c>
      <c r="BX1504">
        <v>0</v>
      </c>
      <c r="BY1504">
        <v>148</v>
      </c>
    </row>
    <row r="1505" spans="1:77" hidden="1" x14ac:dyDescent="0.25">
      <c r="A1505" t="str">
        <f t="shared" si="46"/>
        <v>201571 Élelmiszer-ipari foglalkozásokI6 Gimnázium</v>
      </c>
      <c r="B1505" t="str">
        <f t="shared" si="47"/>
        <v>201571 Élelmiszer-ipari foglalkozásokI6 Gimnázium</v>
      </c>
      <c r="C1505">
        <v>4016</v>
      </c>
      <c r="D1505" t="s">
        <v>168</v>
      </c>
      <c r="E1505" t="s">
        <v>169</v>
      </c>
      <c r="F1505" s="4" t="s">
        <v>173</v>
      </c>
      <c r="G1505">
        <v>0</v>
      </c>
      <c r="H1505" t="s">
        <v>162</v>
      </c>
      <c r="I1505">
        <v>641</v>
      </c>
      <c r="J1505">
        <v>30</v>
      </c>
      <c r="K1505" t="s">
        <v>99</v>
      </c>
      <c r="L1505" t="s">
        <v>135</v>
      </c>
      <c r="M1505">
        <v>8.5</v>
      </c>
      <c r="N1505">
        <v>0</v>
      </c>
      <c r="O1505">
        <v>14</v>
      </c>
      <c r="P1505">
        <v>0</v>
      </c>
      <c r="Q1505">
        <v>551</v>
      </c>
      <c r="R1505">
        <v>0</v>
      </c>
      <c r="S1505">
        <v>0</v>
      </c>
      <c r="T1505">
        <v>0</v>
      </c>
      <c r="U1505">
        <v>0</v>
      </c>
      <c r="V1505">
        <v>0</v>
      </c>
      <c r="W1505">
        <v>0</v>
      </c>
      <c r="X1505">
        <v>0</v>
      </c>
      <c r="Y1505">
        <v>0</v>
      </c>
      <c r="Z1505">
        <v>0</v>
      </c>
      <c r="AA1505">
        <v>0</v>
      </c>
      <c r="AB1505">
        <v>0</v>
      </c>
      <c r="AC1505">
        <v>0</v>
      </c>
      <c r="AD1505">
        <v>0</v>
      </c>
      <c r="AE1505">
        <v>0</v>
      </c>
      <c r="AF1505">
        <v>0</v>
      </c>
      <c r="AG1505">
        <v>0</v>
      </c>
      <c r="AH1505">
        <v>0</v>
      </c>
      <c r="AI1505">
        <v>17.5</v>
      </c>
      <c r="AJ1505">
        <v>0</v>
      </c>
      <c r="AK1505">
        <v>0</v>
      </c>
      <c r="AL1505">
        <v>0</v>
      </c>
      <c r="AM1505">
        <v>0</v>
      </c>
      <c r="AN1505">
        <v>0</v>
      </c>
      <c r="AO1505">
        <v>26</v>
      </c>
      <c r="AP1505">
        <v>48.5</v>
      </c>
      <c r="AQ1505">
        <v>0</v>
      </c>
      <c r="AR1505">
        <v>0</v>
      </c>
      <c r="AS1505">
        <v>0</v>
      </c>
      <c r="AT1505">
        <v>0</v>
      </c>
      <c r="AU1505">
        <v>0</v>
      </c>
      <c r="AV1505">
        <v>3.5</v>
      </c>
      <c r="AW1505">
        <v>0</v>
      </c>
      <c r="AX1505">
        <v>0</v>
      </c>
      <c r="AY1505">
        <v>0</v>
      </c>
      <c r="AZ1505">
        <v>0</v>
      </c>
      <c r="BA1505">
        <v>0</v>
      </c>
      <c r="BB1505">
        <v>0</v>
      </c>
      <c r="BC1505">
        <v>0</v>
      </c>
      <c r="BD1505">
        <v>0</v>
      </c>
      <c r="BE1505">
        <v>0</v>
      </c>
      <c r="BF1505">
        <v>0</v>
      </c>
      <c r="BG1505">
        <v>0</v>
      </c>
      <c r="BH1505">
        <v>0</v>
      </c>
      <c r="BI1505">
        <v>0</v>
      </c>
      <c r="BJ1505">
        <v>0</v>
      </c>
      <c r="BK1505">
        <v>0</v>
      </c>
      <c r="BL1505">
        <v>0</v>
      </c>
      <c r="BM1505">
        <v>0</v>
      </c>
      <c r="BN1505">
        <v>0</v>
      </c>
      <c r="BO1505">
        <v>13.5</v>
      </c>
      <c r="BP1505">
        <v>1</v>
      </c>
      <c r="BQ1505">
        <v>0</v>
      </c>
      <c r="BR1505">
        <v>0</v>
      </c>
      <c r="BS1505">
        <v>0</v>
      </c>
      <c r="BT1505">
        <v>0</v>
      </c>
      <c r="BU1505">
        <v>0</v>
      </c>
      <c r="BV1505">
        <v>0</v>
      </c>
      <c r="BW1505">
        <v>0</v>
      </c>
      <c r="BX1505">
        <v>0</v>
      </c>
      <c r="BY1505">
        <v>683.5</v>
      </c>
    </row>
    <row r="1506" spans="1:77" hidden="1" x14ac:dyDescent="0.25">
      <c r="A1506" t="str">
        <f t="shared" si="46"/>
        <v>201572 Könnyűipari foglalkozásokI6 Gimnázium</v>
      </c>
      <c r="B1506" t="str">
        <f t="shared" si="47"/>
        <v>201572 Könnyűipari foglalkozásokI6 Gimnázium</v>
      </c>
      <c r="C1506">
        <v>4017</v>
      </c>
      <c r="D1506" t="s">
        <v>168</v>
      </c>
      <c r="E1506" t="s">
        <v>169</v>
      </c>
      <c r="F1506" s="4" t="s">
        <v>173</v>
      </c>
      <c r="G1506">
        <v>0</v>
      </c>
      <c r="H1506" t="s">
        <v>162</v>
      </c>
      <c r="I1506">
        <v>642</v>
      </c>
      <c r="J1506">
        <v>31</v>
      </c>
      <c r="K1506" t="s">
        <v>100</v>
      </c>
      <c r="L1506" t="s">
        <v>136</v>
      </c>
      <c r="M1506">
        <v>3.5</v>
      </c>
      <c r="N1506">
        <v>0</v>
      </c>
      <c r="O1506">
        <v>0</v>
      </c>
      <c r="P1506">
        <v>0</v>
      </c>
      <c r="Q1506">
        <v>6</v>
      </c>
      <c r="R1506">
        <v>545</v>
      </c>
      <c r="S1506">
        <v>39.5</v>
      </c>
      <c r="T1506">
        <v>136</v>
      </c>
      <c r="U1506">
        <v>632.5</v>
      </c>
      <c r="V1506">
        <v>0</v>
      </c>
      <c r="W1506">
        <v>9</v>
      </c>
      <c r="X1506">
        <v>0</v>
      </c>
      <c r="Y1506">
        <v>4.5</v>
      </c>
      <c r="Z1506">
        <v>0</v>
      </c>
      <c r="AA1506">
        <v>0</v>
      </c>
      <c r="AB1506">
        <v>60</v>
      </c>
      <c r="AC1506">
        <v>4.5</v>
      </c>
      <c r="AD1506">
        <v>7</v>
      </c>
      <c r="AE1506">
        <v>0</v>
      </c>
      <c r="AF1506">
        <v>29</v>
      </c>
      <c r="AG1506">
        <v>7</v>
      </c>
      <c r="AH1506">
        <v>198.5</v>
      </c>
      <c r="AI1506">
        <v>0</v>
      </c>
      <c r="AJ1506">
        <v>0</v>
      </c>
      <c r="AK1506">
        <v>0</v>
      </c>
      <c r="AL1506">
        <v>0</v>
      </c>
      <c r="AM1506">
        <v>6</v>
      </c>
      <c r="AN1506">
        <v>0</v>
      </c>
      <c r="AO1506">
        <v>92.5</v>
      </c>
      <c r="AP1506">
        <v>56.5</v>
      </c>
      <c r="AQ1506">
        <v>0</v>
      </c>
      <c r="AR1506">
        <v>0</v>
      </c>
      <c r="AS1506">
        <v>0</v>
      </c>
      <c r="AT1506">
        <v>0</v>
      </c>
      <c r="AU1506">
        <v>0</v>
      </c>
      <c r="AV1506">
        <v>7.5</v>
      </c>
      <c r="AW1506">
        <v>68</v>
      </c>
      <c r="AX1506">
        <v>0</v>
      </c>
      <c r="AY1506">
        <v>0</v>
      </c>
      <c r="AZ1506">
        <v>0</v>
      </c>
      <c r="BA1506">
        <v>0</v>
      </c>
      <c r="BB1506">
        <v>0</v>
      </c>
      <c r="BC1506">
        <v>0</v>
      </c>
      <c r="BD1506">
        <v>8.5</v>
      </c>
      <c r="BE1506">
        <v>0</v>
      </c>
      <c r="BF1506">
        <v>3</v>
      </c>
      <c r="BG1506">
        <v>5</v>
      </c>
      <c r="BH1506">
        <v>0</v>
      </c>
      <c r="BI1506">
        <v>0</v>
      </c>
      <c r="BJ1506">
        <v>2</v>
      </c>
      <c r="BK1506">
        <v>0</v>
      </c>
      <c r="BL1506">
        <v>7.5</v>
      </c>
      <c r="BM1506">
        <v>0</v>
      </c>
      <c r="BN1506">
        <v>6.5</v>
      </c>
      <c r="BO1506">
        <v>46</v>
      </c>
      <c r="BP1506">
        <v>26.5</v>
      </c>
      <c r="BQ1506">
        <v>9</v>
      </c>
      <c r="BR1506">
        <v>14</v>
      </c>
      <c r="BS1506">
        <v>38</v>
      </c>
      <c r="BT1506">
        <v>0.5</v>
      </c>
      <c r="BU1506">
        <v>0</v>
      </c>
      <c r="BV1506">
        <v>107.5</v>
      </c>
      <c r="BW1506">
        <v>50</v>
      </c>
      <c r="BX1506">
        <v>0</v>
      </c>
      <c r="BY1506">
        <v>2236.5</v>
      </c>
    </row>
    <row r="1507" spans="1:77" hidden="1" x14ac:dyDescent="0.25">
      <c r="A1507" t="str">
        <f t="shared" si="46"/>
        <v>201573 Fém- és villamosipari foglalkozásokI6 Gimnázium</v>
      </c>
      <c r="B1507" t="str">
        <f t="shared" si="47"/>
        <v>201573 Fém- és villamosipari foglalkozásokI6 Gimnázium</v>
      </c>
      <c r="C1507">
        <v>4018</v>
      </c>
      <c r="D1507" t="s">
        <v>168</v>
      </c>
      <c r="E1507" t="s">
        <v>169</v>
      </c>
      <c r="F1507" s="4" t="s">
        <v>173</v>
      </c>
      <c r="G1507">
        <v>0</v>
      </c>
      <c r="H1507" t="s">
        <v>162</v>
      </c>
      <c r="I1507">
        <v>643</v>
      </c>
      <c r="J1507">
        <v>32</v>
      </c>
      <c r="K1507" t="s">
        <v>101</v>
      </c>
      <c r="L1507" t="s">
        <v>137</v>
      </c>
      <c r="M1507">
        <v>87</v>
      </c>
      <c r="N1507">
        <v>0</v>
      </c>
      <c r="O1507">
        <v>0</v>
      </c>
      <c r="P1507">
        <v>15</v>
      </c>
      <c r="Q1507">
        <v>80.5</v>
      </c>
      <c r="R1507">
        <v>53</v>
      </c>
      <c r="S1507">
        <v>0</v>
      </c>
      <c r="T1507">
        <v>17.5</v>
      </c>
      <c r="U1507">
        <v>0</v>
      </c>
      <c r="V1507">
        <v>11.5</v>
      </c>
      <c r="W1507">
        <v>32.5</v>
      </c>
      <c r="X1507">
        <v>7</v>
      </c>
      <c r="Y1507">
        <v>75.5</v>
      </c>
      <c r="Z1507">
        <v>29.5</v>
      </c>
      <c r="AA1507">
        <v>146.5</v>
      </c>
      <c r="AB1507">
        <v>510.5</v>
      </c>
      <c r="AC1507">
        <v>280</v>
      </c>
      <c r="AD1507">
        <v>414.5</v>
      </c>
      <c r="AE1507">
        <v>328.5</v>
      </c>
      <c r="AF1507">
        <v>294</v>
      </c>
      <c r="AG1507">
        <v>47</v>
      </c>
      <c r="AH1507">
        <v>134.5</v>
      </c>
      <c r="AI1507">
        <v>385.5</v>
      </c>
      <c r="AJ1507">
        <v>390.5</v>
      </c>
      <c r="AK1507">
        <v>24</v>
      </c>
      <c r="AL1507">
        <v>54.5</v>
      </c>
      <c r="AM1507">
        <v>139.5</v>
      </c>
      <c r="AN1507">
        <v>646</v>
      </c>
      <c r="AO1507">
        <v>323.5</v>
      </c>
      <c r="AP1507">
        <v>114.5</v>
      </c>
      <c r="AQ1507">
        <v>1330</v>
      </c>
      <c r="AR1507">
        <v>0</v>
      </c>
      <c r="AS1507">
        <v>13</v>
      </c>
      <c r="AT1507">
        <v>1239.5</v>
      </c>
      <c r="AU1507">
        <v>0</v>
      </c>
      <c r="AV1507">
        <v>32</v>
      </c>
      <c r="AW1507">
        <v>0</v>
      </c>
      <c r="AX1507">
        <v>14</v>
      </c>
      <c r="AY1507">
        <v>244.5</v>
      </c>
      <c r="AZ1507">
        <v>21.5</v>
      </c>
      <c r="BA1507">
        <v>36.5</v>
      </c>
      <c r="BB1507">
        <v>0</v>
      </c>
      <c r="BC1507">
        <v>0</v>
      </c>
      <c r="BD1507">
        <v>63</v>
      </c>
      <c r="BE1507">
        <v>0</v>
      </c>
      <c r="BF1507">
        <v>31</v>
      </c>
      <c r="BG1507">
        <v>74</v>
      </c>
      <c r="BH1507">
        <v>13</v>
      </c>
      <c r="BI1507">
        <v>27</v>
      </c>
      <c r="BJ1507">
        <v>31.5</v>
      </c>
      <c r="BK1507">
        <v>0</v>
      </c>
      <c r="BL1507">
        <v>62</v>
      </c>
      <c r="BM1507">
        <v>0</v>
      </c>
      <c r="BN1507">
        <v>56.5</v>
      </c>
      <c r="BO1507">
        <v>154</v>
      </c>
      <c r="BP1507">
        <v>98.5</v>
      </c>
      <c r="BQ1507">
        <v>78</v>
      </c>
      <c r="BR1507">
        <v>31</v>
      </c>
      <c r="BS1507">
        <v>6</v>
      </c>
      <c r="BT1507">
        <v>3.5</v>
      </c>
      <c r="BU1507">
        <v>5.5</v>
      </c>
      <c r="BV1507">
        <v>261</v>
      </c>
      <c r="BW1507">
        <v>19</v>
      </c>
      <c r="BX1507">
        <v>0</v>
      </c>
      <c r="BY1507">
        <v>8588</v>
      </c>
    </row>
    <row r="1508" spans="1:77" hidden="1" x14ac:dyDescent="0.25">
      <c r="A1508" t="str">
        <f t="shared" si="46"/>
        <v>201574 Kézműipari foglalkozásokI6 Gimnázium</v>
      </c>
      <c r="B1508" t="str">
        <f t="shared" si="47"/>
        <v>201574 Kézműipari foglalkozásokI6 Gimnázium</v>
      </c>
      <c r="C1508">
        <v>4019</v>
      </c>
      <c r="D1508" t="s">
        <v>168</v>
      </c>
      <c r="E1508" t="s">
        <v>169</v>
      </c>
      <c r="F1508" s="4" t="s">
        <v>173</v>
      </c>
      <c r="G1508">
        <v>0</v>
      </c>
      <c r="H1508" t="s">
        <v>162</v>
      </c>
      <c r="I1508">
        <v>644</v>
      </c>
      <c r="J1508">
        <v>33</v>
      </c>
      <c r="K1508" t="s">
        <v>102</v>
      </c>
      <c r="L1508" t="s">
        <v>138</v>
      </c>
      <c r="M1508">
        <v>0</v>
      </c>
      <c r="N1508">
        <v>0</v>
      </c>
      <c r="O1508">
        <v>0</v>
      </c>
      <c r="P1508">
        <v>0</v>
      </c>
      <c r="Q1508">
        <v>9.5</v>
      </c>
      <c r="R1508">
        <v>25</v>
      </c>
      <c r="S1508">
        <v>6.5</v>
      </c>
      <c r="T1508">
        <v>18</v>
      </c>
      <c r="U1508">
        <v>0</v>
      </c>
      <c r="V1508">
        <v>0</v>
      </c>
      <c r="W1508">
        <v>0</v>
      </c>
      <c r="X1508">
        <v>7</v>
      </c>
      <c r="Y1508">
        <v>0</v>
      </c>
      <c r="Z1508">
        <v>139</v>
      </c>
      <c r="AA1508">
        <v>9.5</v>
      </c>
      <c r="AB1508">
        <v>0</v>
      </c>
      <c r="AC1508">
        <v>59.5</v>
      </c>
      <c r="AD1508">
        <v>16</v>
      </c>
      <c r="AE1508">
        <v>18</v>
      </c>
      <c r="AF1508">
        <v>9.5</v>
      </c>
      <c r="AG1508">
        <v>0</v>
      </c>
      <c r="AH1508">
        <v>112</v>
      </c>
      <c r="AI1508">
        <v>0</v>
      </c>
      <c r="AJ1508">
        <v>0</v>
      </c>
      <c r="AK1508">
        <v>0</v>
      </c>
      <c r="AL1508">
        <v>0</v>
      </c>
      <c r="AM1508">
        <v>0</v>
      </c>
      <c r="AN1508">
        <v>0</v>
      </c>
      <c r="AO1508">
        <v>23</v>
      </c>
      <c r="AP1508">
        <v>7.5</v>
      </c>
      <c r="AQ1508">
        <v>0</v>
      </c>
      <c r="AR1508">
        <v>0</v>
      </c>
      <c r="AS1508">
        <v>0</v>
      </c>
      <c r="AT1508">
        <v>0</v>
      </c>
      <c r="AU1508">
        <v>0</v>
      </c>
      <c r="AV1508">
        <v>0</v>
      </c>
      <c r="AW1508">
        <v>0</v>
      </c>
      <c r="AX1508">
        <v>0</v>
      </c>
      <c r="AY1508">
        <v>0</v>
      </c>
      <c r="AZ1508">
        <v>0</v>
      </c>
      <c r="BA1508">
        <v>0</v>
      </c>
      <c r="BB1508">
        <v>0</v>
      </c>
      <c r="BC1508">
        <v>0</v>
      </c>
      <c r="BD1508">
        <v>0</v>
      </c>
      <c r="BE1508">
        <v>0</v>
      </c>
      <c r="BF1508">
        <v>0</v>
      </c>
      <c r="BG1508">
        <v>0</v>
      </c>
      <c r="BH1508">
        <v>0</v>
      </c>
      <c r="BI1508">
        <v>0</v>
      </c>
      <c r="BJ1508">
        <v>0</v>
      </c>
      <c r="BK1508">
        <v>0</v>
      </c>
      <c r="BL1508">
        <v>0</v>
      </c>
      <c r="BM1508">
        <v>0</v>
      </c>
      <c r="BN1508">
        <v>0</v>
      </c>
      <c r="BO1508">
        <v>19</v>
      </c>
      <c r="BP1508">
        <v>15.5</v>
      </c>
      <c r="BQ1508">
        <v>5.5</v>
      </c>
      <c r="BR1508">
        <v>2</v>
      </c>
      <c r="BS1508">
        <v>0</v>
      </c>
      <c r="BT1508">
        <v>0</v>
      </c>
      <c r="BU1508">
        <v>0.5</v>
      </c>
      <c r="BV1508">
        <v>133.5</v>
      </c>
      <c r="BW1508">
        <v>0</v>
      </c>
      <c r="BX1508">
        <v>0</v>
      </c>
      <c r="BY1508">
        <v>636</v>
      </c>
    </row>
    <row r="1509" spans="1:77" hidden="1" x14ac:dyDescent="0.25">
      <c r="A1509" t="str">
        <f t="shared" si="46"/>
        <v>201575 Építőipari foglalkozásokI6 Gimnázium</v>
      </c>
      <c r="B1509" t="str">
        <f t="shared" si="47"/>
        <v>201575 Építőipari foglalkozásokI6 Gimnázium</v>
      </c>
      <c r="C1509">
        <v>4020</v>
      </c>
      <c r="D1509" t="s">
        <v>168</v>
      </c>
      <c r="E1509" t="s">
        <v>169</v>
      </c>
      <c r="F1509" s="4" t="s">
        <v>173</v>
      </c>
      <c r="G1509">
        <v>0</v>
      </c>
      <c r="H1509" t="s">
        <v>162</v>
      </c>
      <c r="I1509">
        <v>645</v>
      </c>
      <c r="J1509">
        <v>34</v>
      </c>
      <c r="K1509" t="s">
        <v>103</v>
      </c>
      <c r="L1509" t="s">
        <v>139</v>
      </c>
      <c r="M1509">
        <v>13.5</v>
      </c>
      <c r="N1509">
        <v>0</v>
      </c>
      <c r="O1509">
        <v>0</v>
      </c>
      <c r="P1509">
        <v>3.5</v>
      </c>
      <c r="Q1509">
        <v>28</v>
      </c>
      <c r="R1509">
        <v>8</v>
      </c>
      <c r="S1509">
        <v>0</v>
      </c>
      <c r="T1509">
        <v>7.5</v>
      </c>
      <c r="U1509">
        <v>0</v>
      </c>
      <c r="V1509">
        <v>0</v>
      </c>
      <c r="W1509">
        <v>60</v>
      </c>
      <c r="X1509">
        <v>0</v>
      </c>
      <c r="Y1509">
        <v>22.5</v>
      </c>
      <c r="Z1509">
        <v>28.5</v>
      </c>
      <c r="AA1509">
        <v>17</v>
      </c>
      <c r="AB1509">
        <v>12.5</v>
      </c>
      <c r="AC1509">
        <v>26.5</v>
      </c>
      <c r="AD1509">
        <v>33</v>
      </c>
      <c r="AE1509">
        <v>63</v>
      </c>
      <c r="AF1509">
        <v>9.5</v>
      </c>
      <c r="AG1509">
        <v>0</v>
      </c>
      <c r="AH1509">
        <v>0</v>
      </c>
      <c r="AI1509">
        <v>34.5</v>
      </c>
      <c r="AJ1509">
        <v>84</v>
      </c>
      <c r="AK1509">
        <v>155.5</v>
      </c>
      <c r="AL1509">
        <v>49</v>
      </c>
      <c r="AM1509">
        <v>765.5</v>
      </c>
      <c r="AN1509">
        <v>9.5</v>
      </c>
      <c r="AO1509">
        <v>52</v>
      </c>
      <c r="AP1509">
        <v>103</v>
      </c>
      <c r="AQ1509">
        <v>25</v>
      </c>
      <c r="AR1509">
        <v>0</v>
      </c>
      <c r="AS1509">
        <v>0</v>
      </c>
      <c r="AT1509">
        <v>144.5</v>
      </c>
      <c r="AU1509">
        <v>0</v>
      </c>
      <c r="AV1509">
        <v>9</v>
      </c>
      <c r="AW1509">
        <v>0</v>
      </c>
      <c r="AX1509">
        <v>0</v>
      </c>
      <c r="AY1509">
        <v>6.5</v>
      </c>
      <c r="AZ1509">
        <v>0</v>
      </c>
      <c r="BA1509">
        <v>9.5</v>
      </c>
      <c r="BB1509">
        <v>0</v>
      </c>
      <c r="BC1509">
        <v>0</v>
      </c>
      <c r="BD1509">
        <v>126</v>
      </c>
      <c r="BE1509">
        <v>0</v>
      </c>
      <c r="BF1509">
        <v>0</v>
      </c>
      <c r="BG1509">
        <v>9</v>
      </c>
      <c r="BH1509">
        <v>15</v>
      </c>
      <c r="BI1509">
        <v>11.5</v>
      </c>
      <c r="BJ1509">
        <v>6.5</v>
      </c>
      <c r="BK1509">
        <v>0</v>
      </c>
      <c r="BL1509">
        <v>0</v>
      </c>
      <c r="BM1509">
        <v>0</v>
      </c>
      <c r="BN1509">
        <v>130</v>
      </c>
      <c r="BO1509">
        <v>152.5</v>
      </c>
      <c r="BP1509">
        <v>56.5</v>
      </c>
      <c r="BQ1509">
        <v>46.5</v>
      </c>
      <c r="BR1509">
        <v>25</v>
      </c>
      <c r="BS1509">
        <v>14.5</v>
      </c>
      <c r="BT1509">
        <v>4</v>
      </c>
      <c r="BU1509">
        <v>0</v>
      </c>
      <c r="BV1509">
        <v>51.5</v>
      </c>
      <c r="BW1509">
        <v>0</v>
      </c>
      <c r="BX1509">
        <v>0</v>
      </c>
      <c r="BY1509">
        <v>2429</v>
      </c>
    </row>
    <row r="1510" spans="1:77" hidden="1" x14ac:dyDescent="0.25">
      <c r="A1510" t="str">
        <f t="shared" si="46"/>
        <v>201579 Egyéb ipari és építőipari foglalkozásokI6 Gimnázium</v>
      </c>
      <c r="B1510" t="str">
        <f t="shared" si="47"/>
        <v>201579 Egyéb ipari és építőipari foglalkozásokI6 Gimnázium</v>
      </c>
      <c r="C1510">
        <v>4021</v>
      </c>
      <c r="D1510" t="s">
        <v>168</v>
      </c>
      <c r="E1510" t="s">
        <v>169</v>
      </c>
      <c r="F1510" s="4" t="s">
        <v>173</v>
      </c>
      <c r="G1510">
        <v>0</v>
      </c>
      <c r="H1510" t="s">
        <v>162</v>
      </c>
      <c r="I1510">
        <v>646</v>
      </c>
      <c r="J1510">
        <v>35</v>
      </c>
      <c r="K1510" t="s">
        <v>140</v>
      </c>
      <c r="L1510" t="s">
        <v>141</v>
      </c>
      <c r="M1510">
        <v>0</v>
      </c>
      <c r="N1510">
        <v>0</v>
      </c>
      <c r="O1510">
        <v>0</v>
      </c>
      <c r="P1510">
        <v>9.5</v>
      </c>
      <c r="Q1510">
        <v>16.5</v>
      </c>
      <c r="R1510">
        <v>3</v>
      </c>
      <c r="S1510">
        <v>3.5</v>
      </c>
      <c r="T1510">
        <v>20</v>
      </c>
      <c r="U1510">
        <v>0</v>
      </c>
      <c r="V1510">
        <v>31</v>
      </c>
      <c r="W1510">
        <v>12.5</v>
      </c>
      <c r="X1510">
        <v>49</v>
      </c>
      <c r="Y1510">
        <v>7</v>
      </c>
      <c r="Z1510">
        <v>37.5</v>
      </c>
      <c r="AA1510">
        <v>39</v>
      </c>
      <c r="AB1510">
        <v>37</v>
      </c>
      <c r="AC1510">
        <v>148.5</v>
      </c>
      <c r="AD1510">
        <v>125.5</v>
      </c>
      <c r="AE1510">
        <v>36.5</v>
      </c>
      <c r="AF1510">
        <v>11</v>
      </c>
      <c r="AG1510">
        <v>0</v>
      </c>
      <c r="AH1510">
        <v>3.5</v>
      </c>
      <c r="AI1510">
        <v>14.5</v>
      </c>
      <c r="AJ1510">
        <v>35.5</v>
      </c>
      <c r="AK1510">
        <v>0</v>
      </c>
      <c r="AL1510">
        <v>25.5</v>
      </c>
      <c r="AM1510">
        <v>28</v>
      </c>
      <c r="AN1510">
        <v>11.5</v>
      </c>
      <c r="AO1510">
        <v>20.5</v>
      </c>
      <c r="AP1510">
        <v>0</v>
      </c>
      <c r="AQ1510">
        <v>17</v>
      </c>
      <c r="AR1510">
        <v>0</v>
      </c>
      <c r="AS1510">
        <v>0</v>
      </c>
      <c r="AT1510">
        <v>134</v>
      </c>
      <c r="AU1510">
        <v>0</v>
      </c>
      <c r="AV1510">
        <v>7.5</v>
      </c>
      <c r="AW1510">
        <v>0</v>
      </c>
      <c r="AX1510">
        <v>0</v>
      </c>
      <c r="AY1510">
        <v>0</v>
      </c>
      <c r="AZ1510">
        <v>0</v>
      </c>
      <c r="BA1510">
        <v>0</v>
      </c>
      <c r="BB1510">
        <v>0</v>
      </c>
      <c r="BC1510">
        <v>0</v>
      </c>
      <c r="BD1510">
        <v>0</v>
      </c>
      <c r="BE1510">
        <v>0</v>
      </c>
      <c r="BF1510">
        <v>3.5</v>
      </c>
      <c r="BG1510">
        <v>0</v>
      </c>
      <c r="BH1510">
        <v>0</v>
      </c>
      <c r="BI1510">
        <v>55</v>
      </c>
      <c r="BJ1510">
        <v>0</v>
      </c>
      <c r="BK1510">
        <v>0</v>
      </c>
      <c r="BL1510">
        <v>0</v>
      </c>
      <c r="BM1510">
        <v>0</v>
      </c>
      <c r="BN1510">
        <v>247</v>
      </c>
      <c r="BO1510">
        <v>97.5</v>
      </c>
      <c r="BP1510">
        <v>5.5</v>
      </c>
      <c r="BQ1510">
        <v>6</v>
      </c>
      <c r="BR1510">
        <v>0</v>
      </c>
      <c r="BS1510">
        <v>4</v>
      </c>
      <c r="BT1510">
        <v>0</v>
      </c>
      <c r="BU1510">
        <v>0</v>
      </c>
      <c r="BV1510">
        <v>0</v>
      </c>
      <c r="BW1510">
        <v>0</v>
      </c>
      <c r="BX1510">
        <v>0</v>
      </c>
      <c r="BY1510">
        <v>1303</v>
      </c>
    </row>
    <row r="1511" spans="1:77" hidden="1" x14ac:dyDescent="0.25">
      <c r="A1511" t="str">
        <f t="shared" si="46"/>
        <v>201581 Feldolgozóipari gépek kezelőiI6 Gimnázium</v>
      </c>
      <c r="B1511" t="str">
        <f t="shared" si="47"/>
        <v>201581 Feldolgozóipari gépek kezelőiI6 Gimnázium</v>
      </c>
      <c r="C1511">
        <v>4022</v>
      </c>
      <c r="D1511" t="s">
        <v>168</v>
      </c>
      <c r="E1511" t="s">
        <v>169</v>
      </c>
      <c r="F1511" s="4" t="s">
        <v>173</v>
      </c>
      <c r="G1511">
        <v>0</v>
      </c>
      <c r="H1511" t="s">
        <v>162</v>
      </c>
      <c r="I1511">
        <v>647</v>
      </c>
      <c r="J1511">
        <v>36</v>
      </c>
      <c r="K1511" t="s">
        <v>104</v>
      </c>
      <c r="L1511" t="s">
        <v>105</v>
      </c>
      <c r="M1511">
        <v>6.5</v>
      </c>
      <c r="N1511">
        <v>19.5</v>
      </c>
      <c r="O1511">
        <v>3</v>
      </c>
      <c r="P1511">
        <v>32.5</v>
      </c>
      <c r="Q1511">
        <v>467</v>
      </c>
      <c r="R1511">
        <v>346</v>
      </c>
      <c r="S1511">
        <v>56</v>
      </c>
      <c r="T1511">
        <v>186</v>
      </c>
      <c r="U1511">
        <v>30.5</v>
      </c>
      <c r="V1511">
        <v>99.5</v>
      </c>
      <c r="W1511">
        <v>280</v>
      </c>
      <c r="X1511">
        <v>362</v>
      </c>
      <c r="Y1511">
        <v>705.5</v>
      </c>
      <c r="Z1511">
        <v>123</v>
      </c>
      <c r="AA1511">
        <v>265.5</v>
      </c>
      <c r="AB1511">
        <v>335.5</v>
      </c>
      <c r="AC1511">
        <v>289.5</v>
      </c>
      <c r="AD1511">
        <v>307</v>
      </c>
      <c r="AE1511">
        <v>260</v>
      </c>
      <c r="AF1511">
        <v>272.5</v>
      </c>
      <c r="AG1511">
        <v>0</v>
      </c>
      <c r="AH1511">
        <v>124.5</v>
      </c>
      <c r="AI1511">
        <v>0</v>
      </c>
      <c r="AJ1511">
        <v>11.5</v>
      </c>
      <c r="AK1511">
        <v>0</v>
      </c>
      <c r="AL1511">
        <v>12.5</v>
      </c>
      <c r="AM1511">
        <v>5</v>
      </c>
      <c r="AN1511">
        <v>0</v>
      </c>
      <c r="AO1511">
        <v>183.5</v>
      </c>
      <c r="AP1511">
        <v>29.5</v>
      </c>
      <c r="AQ1511">
        <v>21.5</v>
      </c>
      <c r="AR1511">
        <v>0</v>
      </c>
      <c r="AS1511">
        <v>0</v>
      </c>
      <c r="AT1511">
        <v>14</v>
      </c>
      <c r="AU1511">
        <v>0</v>
      </c>
      <c r="AV1511">
        <v>0</v>
      </c>
      <c r="AW1511">
        <v>0</v>
      </c>
      <c r="AX1511">
        <v>0</v>
      </c>
      <c r="AY1511">
        <v>0</v>
      </c>
      <c r="AZ1511">
        <v>0</v>
      </c>
      <c r="BA1511">
        <v>0</v>
      </c>
      <c r="BB1511">
        <v>0</v>
      </c>
      <c r="BC1511">
        <v>0</v>
      </c>
      <c r="BD1511">
        <v>7.5</v>
      </c>
      <c r="BE1511">
        <v>0</v>
      </c>
      <c r="BF1511">
        <v>25</v>
      </c>
      <c r="BG1511">
        <v>0</v>
      </c>
      <c r="BH1511">
        <v>7</v>
      </c>
      <c r="BI1511">
        <v>0</v>
      </c>
      <c r="BJ1511">
        <v>0.5</v>
      </c>
      <c r="BK1511">
        <v>26</v>
      </c>
      <c r="BL1511">
        <v>297</v>
      </c>
      <c r="BM1511">
        <v>0</v>
      </c>
      <c r="BN1511">
        <v>18</v>
      </c>
      <c r="BO1511">
        <v>7</v>
      </c>
      <c r="BP1511">
        <v>23.5</v>
      </c>
      <c r="BQ1511">
        <v>1.5</v>
      </c>
      <c r="BR1511">
        <v>2</v>
      </c>
      <c r="BS1511">
        <v>2</v>
      </c>
      <c r="BT1511">
        <v>0</v>
      </c>
      <c r="BU1511">
        <v>0</v>
      </c>
      <c r="BV1511">
        <v>33</v>
      </c>
      <c r="BW1511">
        <v>0</v>
      </c>
      <c r="BX1511">
        <v>0</v>
      </c>
      <c r="BY1511">
        <v>5299</v>
      </c>
    </row>
    <row r="1512" spans="1:77" hidden="1" x14ac:dyDescent="0.25">
      <c r="A1512" t="str">
        <f t="shared" si="46"/>
        <v>201582 ÖsszeszerelőkI6 Gimnázium</v>
      </c>
      <c r="B1512" t="str">
        <f t="shared" si="47"/>
        <v>201582 ÖsszeszerelőkI6 Gimnázium</v>
      </c>
      <c r="C1512">
        <v>4023</v>
      </c>
      <c r="D1512" t="s">
        <v>168</v>
      </c>
      <c r="E1512" t="s">
        <v>169</v>
      </c>
      <c r="F1512" s="4" t="s">
        <v>173</v>
      </c>
      <c r="G1512">
        <v>0</v>
      </c>
      <c r="H1512" t="s">
        <v>162</v>
      </c>
      <c r="I1512">
        <v>648</v>
      </c>
      <c r="J1512">
        <v>37</v>
      </c>
      <c r="K1512" t="s">
        <v>106</v>
      </c>
      <c r="L1512" t="s">
        <v>142</v>
      </c>
      <c r="M1512">
        <v>0</v>
      </c>
      <c r="N1512">
        <v>0</v>
      </c>
      <c r="O1512">
        <v>0</v>
      </c>
      <c r="P1512">
        <v>0</v>
      </c>
      <c r="Q1512">
        <v>0</v>
      </c>
      <c r="R1512">
        <v>9</v>
      </c>
      <c r="S1512">
        <v>0</v>
      </c>
      <c r="T1512">
        <v>0</v>
      </c>
      <c r="U1512">
        <v>0</v>
      </c>
      <c r="V1512">
        <v>0</v>
      </c>
      <c r="W1512">
        <v>26</v>
      </c>
      <c r="X1512">
        <v>0</v>
      </c>
      <c r="Y1512">
        <v>110.5</v>
      </c>
      <c r="Z1512">
        <v>17</v>
      </c>
      <c r="AA1512">
        <v>9.5</v>
      </c>
      <c r="AB1512">
        <v>9.5</v>
      </c>
      <c r="AC1512">
        <v>1490</v>
      </c>
      <c r="AD1512">
        <v>543</v>
      </c>
      <c r="AE1512">
        <v>366</v>
      </c>
      <c r="AF1512">
        <v>895</v>
      </c>
      <c r="AG1512">
        <v>18</v>
      </c>
      <c r="AH1512">
        <v>69</v>
      </c>
      <c r="AI1512">
        <v>43.5</v>
      </c>
      <c r="AJ1512">
        <v>0</v>
      </c>
      <c r="AK1512">
        <v>0</v>
      </c>
      <c r="AL1512">
        <v>0</v>
      </c>
      <c r="AM1512">
        <v>0</v>
      </c>
      <c r="AN1512">
        <v>0</v>
      </c>
      <c r="AO1512">
        <v>145</v>
      </c>
      <c r="AP1512">
        <v>0</v>
      </c>
      <c r="AQ1512">
        <v>0</v>
      </c>
      <c r="AR1512">
        <v>0</v>
      </c>
      <c r="AS1512">
        <v>0</v>
      </c>
      <c r="AT1512">
        <v>16</v>
      </c>
      <c r="AU1512">
        <v>0</v>
      </c>
      <c r="AV1512">
        <v>0</v>
      </c>
      <c r="AW1512">
        <v>0</v>
      </c>
      <c r="AX1512">
        <v>0</v>
      </c>
      <c r="AY1512">
        <v>0</v>
      </c>
      <c r="AZ1512">
        <v>0</v>
      </c>
      <c r="BA1512">
        <v>0</v>
      </c>
      <c r="BB1512">
        <v>0</v>
      </c>
      <c r="BC1512">
        <v>0</v>
      </c>
      <c r="BD1512">
        <v>18</v>
      </c>
      <c r="BE1512">
        <v>0</v>
      </c>
      <c r="BF1512">
        <v>0</v>
      </c>
      <c r="BG1512">
        <v>33</v>
      </c>
      <c r="BH1512">
        <v>0</v>
      </c>
      <c r="BI1512">
        <v>0</v>
      </c>
      <c r="BJ1512">
        <v>2</v>
      </c>
      <c r="BK1512">
        <v>0</v>
      </c>
      <c r="BL1512">
        <v>316.5</v>
      </c>
      <c r="BM1512">
        <v>0</v>
      </c>
      <c r="BN1512">
        <v>21</v>
      </c>
      <c r="BO1512">
        <v>0</v>
      </c>
      <c r="BP1512">
        <v>0</v>
      </c>
      <c r="BQ1512">
        <v>0</v>
      </c>
      <c r="BR1512">
        <v>0</v>
      </c>
      <c r="BS1512">
        <v>0</v>
      </c>
      <c r="BT1512">
        <v>0</v>
      </c>
      <c r="BU1512">
        <v>0</v>
      </c>
      <c r="BV1512">
        <v>0</v>
      </c>
      <c r="BW1512">
        <v>0</v>
      </c>
      <c r="BX1512">
        <v>0</v>
      </c>
      <c r="BY1512">
        <v>4157.5</v>
      </c>
    </row>
    <row r="1513" spans="1:77" hidden="1" x14ac:dyDescent="0.25">
      <c r="A1513" t="str">
        <f t="shared" si="46"/>
        <v>201583 Helyhez kötött gépek kezelőiI6 Gimnázium</v>
      </c>
      <c r="B1513" t="str">
        <f t="shared" si="47"/>
        <v>201583 Helyhez kötött gépek kezelőiI6 Gimnázium</v>
      </c>
      <c r="C1513">
        <v>4024</v>
      </c>
      <c r="D1513" t="s">
        <v>168</v>
      </c>
      <c r="E1513" t="s">
        <v>169</v>
      </c>
      <c r="F1513" s="4" t="s">
        <v>173</v>
      </c>
      <c r="G1513">
        <v>0</v>
      </c>
      <c r="H1513" t="s">
        <v>162</v>
      </c>
      <c r="I1513">
        <v>649</v>
      </c>
      <c r="J1513">
        <v>38</v>
      </c>
      <c r="K1513" t="s">
        <v>107</v>
      </c>
      <c r="L1513" t="s">
        <v>143</v>
      </c>
      <c r="M1513">
        <v>30.5</v>
      </c>
      <c r="N1513">
        <v>0</v>
      </c>
      <c r="O1513">
        <v>0</v>
      </c>
      <c r="P1513">
        <v>55.5</v>
      </c>
      <c r="Q1513">
        <v>154.5</v>
      </c>
      <c r="R1513">
        <v>12</v>
      </c>
      <c r="S1513">
        <v>6.5</v>
      </c>
      <c r="T1513">
        <v>13</v>
      </c>
      <c r="U1513">
        <v>6</v>
      </c>
      <c r="V1513">
        <v>16</v>
      </c>
      <c r="W1513">
        <v>22</v>
      </c>
      <c r="X1513">
        <v>138</v>
      </c>
      <c r="Y1513">
        <v>18</v>
      </c>
      <c r="Z1513">
        <v>12</v>
      </c>
      <c r="AA1513">
        <v>10</v>
      </c>
      <c r="AB1513">
        <v>69.5</v>
      </c>
      <c r="AC1513">
        <v>109.5</v>
      </c>
      <c r="AD1513">
        <v>30</v>
      </c>
      <c r="AE1513">
        <v>8.5</v>
      </c>
      <c r="AF1513">
        <v>46</v>
      </c>
      <c r="AG1513">
        <v>11</v>
      </c>
      <c r="AH1513">
        <v>78.5</v>
      </c>
      <c r="AI1513">
        <v>0</v>
      </c>
      <c r="AJ1513">
        <v>242.5</v>
      </c>
      <c r="AK1513">
        <v>334</v>
      </c>
      <c r="AL1513">
        <v>120</v>
      </c>
      <c r="AM1513">
        <v>1</v>
      </c>
      <c r="AN1513">
        <v>0</v>
      </c>
      <c r="AO1513">
        <v>52</v>
      </c>
      <c r="AP1513">
        <v>14.5</v>
      </c>
      <c r="AQ1513">
        <v>33.5</v>
      </c>
      <c r="AR1513">
        <v>0</v>
      </c>
      <c r="AS1513">
        <v>0</v>
      </c>
      <c r="AT1513">
        <v>0</v>
      </c>
      <c r="AU1513">
        <v>0</v>
      </c>
      <c r="AV1513">
        <v>19.5</v>
      </c>
      <c r="AW1513">
        <v>0</v>
      </c>
      <c r="AX1513">
        <v>3.5</v>
      </c>
      <c r="AY1513">
        <v>8</v>
      </c>
      <c r="AZ1513">
        <v>13.5</v>
      </c>
      <c r="BA1513">
        <v>0</v>
      </c>
      <c r="BB1513">
        <v>0</v>
      </c>
      <c r="BC1513">
        <v>0</v>
      </c>
      <c r="BD1513">
        <v>82</v>
      </c>
      <c r="BE1513">
        <v>0</v>
      </c>
      <c r="BF1513">
        <v>0</v>
      </c>
      <c r="BG1513">
        <v>0</v>
      </c>
      <c r="BH1513">
        <v>1</v>
      </c>
      <c r="BI1513">
        <v>0</v>
      </c>
      <c r="BJ1513">
        <v>0</v>
      </c>
      <c r="BK1513">
        <v>25</v>
      </c>
      <c r="BL1513">
        <v>93.5</v>
      </c>
      <c r="BM1513">
        <v>0</v>
      </c>
      <c r="BN1513">
        <v>82</v>
      </c>
      <c r="BO1513">
        <v>112</v>
      </c>
      <c r="BP1513">
        <v>37.5</v>
      </c>
      <c r="BQ1513">
        <v>37</v>
      </c>
      <c r="BR1513">
        <v>20.5</v>
      </c>
      <c r="BS1513">
        <v>11</v>
      </c>
      <c r="BT1513">
        <v>19</v>
      </c>
      <c r="BU1513">
        <v>0</v>
      </c>
      <c r="BV1513">
        <v>0</v>
      </c>
      <c r="BW1513">
        <v>50.5</v>
      </c>
      <c r="BX1513">
        <v>0</v>
      </c>
      <c r="BY1513">
        <v>2260</v>
      </c>
    </row>
    <row r="1514" spans="1:77" hidden="1" x14ac:dyDescent="0.25">
      <c r="A1514" t="str">
        <f t="shared" si="46"/>
        <v>201584 Járművezetők és mobil gépek kezelőiI6 Gimnázium</v>
      </c>
      <c r="B1514" t="str">
        <f t="shared" si="47"/>
        <v>201584 Járművezetők és mobil gépek kezelőiI6 Gimnázium</v>
      </c>
      <c r="C1514">
        <v>4025</v>
      </c>
      <c r="D1514" t="s">
        <v>168</v>
      </c>
      <c r="E1514" t="s">
        <v>169</v>
      </c>
      <c r="F1514" s="4" t="s">
        <v>173</v>
      </c>
      <c r="G1514">
        <v>0</v>
      </c>
      <c r="H1514" t="s">
        <v>162</v>
      </c>
      <c r="I1514">
        <v>650</v>
      </c>
      <c r="J1514">
        <v>39</v>
      </c>
      <c r="K1514" t="s">
        <v>144</v>
      </c>
      <c r="L1514" t="s">
        <v>145</v>
      </c>
      <c r="M1514">
        <v>214.5</v>
      </c>
      <c r="N1514">
        <v>0.5</v>
      </c>
      <c r="O1514">
        <v>0.5</v>
      </c>
      <c r="P1514">
        <v>43</v>
      </c>
      <c r="Q1514">
        <v>401.5</v>
      </c>
      <c r="R1514">
        <v>32.5</v>
      </c>
      <c r="S1514">
        <v>0</v>
      </c>
      <c r="T1514">
        <v>4</v>
      </c>
      <c r="U1514">
        <v>3.5</v>
      </c>
      <c r="V1514">
        <v>0</v>
      </c>
      <c r="W1514">
        <v>6</v>
      </c>
      <c r="X1514">
        <v>91.5</v>
      </c>
      <c r="Y1514">
        <v>65.5</v>
      </c>
      <c r="Z1514">
        <v>47</v>
      </c>
      <c r="AA1514">
        <v>63.5</v>
      </c>
      <c r="AB1514">
        <v>20</v>
      </c>
      <c r="AC1514">
        <v>50</v>
      </c>
      <c r="AD1514">
        <v>41.5</v>
      </c>
      <c r="AE1514">
        <v>76</v>
      </c>
      <c r="AF1514">
        <v>140.5</v>
      </c>
      <c r="AG1514">
        <v>16</v>
      </c>
      <c r="AH1514">
        <v>17</v>
      </c>
      <c r="AI1514">
        <v>32</v>
      </c>
      <c r="AJ1514">
        <v>46</v>
      </c>
      <c r="AK1514">
        <v>31</v>
      </c>
      <c r="AL1514">
        <v>224</v>
      </c>
      <c r="AM1514">
        <v>258</v>
      </c>
      <c r="AN1514">
        <v>225.5</v>
      </c>
      <c r="AO1514">
        <v>903</v>
      </c>
      <c r="AP1514">
        <v>293</v>
      </c>
      <c r="AQ1514">
        <v>4779</v>
      </c>
      <c r="AR1514">
        <v>28.5</v>
      </c>
      <c r="AS1514">
        <v>0</v>
      </c>
      <c r="AT1514">
        <v>4003.5</v>
      </c>
      <c r="AU1514">
        <v>27</v>
      </c>
      <c r="AV1514">
        <v>135</v>
      </c>
      <c r="AW1514">
        <v>40</v>
      </c>
      <c r="AX1514">
        <v>0</v>
      </c>
      <c r="AY1514">
        <v>0</v>
      </c>
      <c r="AZ1514">
        <v>19.5</v>
      </c>
      <c r="BA1514">
        <v>227</v>
      </c>
      <c r="BB1514">
        <v>0</v>
      </c>
      <c r="BC1514">
        <v>8</v>
      </c>
      <c r="BD1514">
        <v>73</v>
      </c>
      <c r="BE1514">
        <v>0</v>
      </c>
      <c r="BF1514">
        <v>31</v>
      </c>
      <c r="BG1514">
        <v>25.5</v>
      </c>
      <c r="BH1514">
        <v>10.5</v>
      </c>
      <c r="BI1514">
        <v>12.5</v>
      </c>
      <c r="BJ1514">
        <v>0.5</v>
      </c>
      <c r="BK1514">
        <v>28</v>
      </c>
      <c r="BL1514">
        <v>56.5</v>
      </c>
      <c r="BM1514">
        <v>89.5</v>
      </c>
      <c r="BN1514">
        <v>44.5</v>
      </c>
      <c r="BO1514">
        <v>403.5</v>
      </c>
      <c r="BP1514">
        <v>37.5</v>
      </c>
      <c r="BQ1514">
        <v>816.5</v>
      </c>
      <c r="BR1514">
        <v>112</v>
      </c>
      <c r="BS1514">
        <v>15.5</v>
      </c>
      <c r="BT1514">
        <v>2.5</v>
      </c>
      <c r="BU1514">
        <v>15</v>
      </c>
      <c r="BV1514">
        <v>0</v>
      </c>
      <c r="BW1514">
        <v>14.5</v>
      </c>
      <c r="BX1514">
        <v>0</v>
      </c>
      <c r="BY1514">
        <v>14403</v>
      </c>
    </row>
    <row r="1515" spans="1:77" hidden="1" x14ac:dyDescent="0.25">
      <c r="A1515" t="str">
        <f t="shared" si="46"/>
        <v>201591 Takarítók és hasonló jellegű egyszerű foglalkozásokI6 Gimnázium</v>
      </c>
      <c r="B1515" t="str">
        <f t="shared" si="47"/>
        <v>201591 Takarítók és hasonló jellegű egyszerű foglalkozásokI6 Gimnázium</v>
      </c>
      <c r="C1515">
        <v>4026</v>
      </c>
      <c r="D1515" t="s">
        <v>168</v>
      </c>
      <c r="E1515" t="s">
        <v>169</v>
      </c>
      <c r="F1515" s="4" t="s">
        <v>173</v>
      </c>
      <c r="G1515">
        <v>0</v>
      </c>
      <c r="H1515" t="s">
        <v>162</v>
      </c>
      <c r="I1515">
        <v>651</v>
      </c>
      <c r="J1515">
        <v>40</v>
      </c>
      <c r="K1515" t="s">
        <v>108</v>
      </c>
      <c r="L1515" t="s">
        <v>146</v>
      </c>
      <c r="M1515">
        <v>42.5</v>
      </c>
      <c r="N1515">
        <v>6.5</v>
      </c>
      <c r="O1515">
        <v>0</v>
      </c>
      <c r="P1515">
        <v>0</v>
      </c>
      <c r="Q1515">
        <v>94.5</v>
      </c>
      <c r="R1515">
        <v>78.5</v>
      </c>
      <c r="S1515">
        <v>4</v>
      </c>
      <c r="T1515">
        <v>0</v>
      </c>
      <c r="U1515">
        <v>9.5</v>
      </c>
      <c r="V1515">
        <v>3.5</v>
      </c>
      <c r="W1515">
        <v>6.5</v>
      </c>
      <c r="X1515">
        <v>25</v>
      </c>
      <c r="Y1515">
        <v>8</v>
      </c>
      <c r="Z1515">
        <v>1.5</v>
      </c>
      <c r="AA1515">
        <v>23.5</v>
      </c>
      <c r="AB1515">
        <v>13</v>
      </c>
      <c r="AC1515">
        <v>20</v>
      </c>
      <c r="AD1515">
        <v>1</v>
      </c>
      <c r="AE1515">
        <v>3.5</v>
      </c>
      <c r="AF1515">
        <v>34</v>
      </c>
      <c r="AG1515">
        <v>0</v>
      </c>
      <c r="AH1515">
        <v>3</v>
      </c>
      <c r="AI1515">
        <v>16</v>
      </c>
      <c r="AJ1515">
        <v>27</v>
      </c>
      <c r="AK1515">
        <v>21</v>
      </c>
      <c r="AL1515">
        <v>83.5</v>
      </c>
      <c r="AM1515">
        <v>57</v>
      </c>
      <c r="AN1515">
        <v>54.5</v>
      </c>
      <c r="AO1515">
        <v>94.5</v>
      </c>
      <c r="AP1515">
        <v>350.5</v>
      </c>
      <c r="AQ1515">
        <v>30.5</v>
      </c>
      <c r="AR1515">
        <v>0</v>
      </c>
      <c r="AS1515">
        <v>0</v>
      </c>
      <c r="AT1515">
        <v>52</v>
      </c>
      <c r="AU1515">
        <v>0</v>
      </c>
      <c r="AV1515">
        <v>288</v>
      </c>
      <c r="AW1515">
        <v>5.5</v>
      </c>
      <c r="AX1515">
        <v>0</v>
      </c>
      <c r="AY1515">
        <v>1</v>
      </c>
      <c r="AZ1515">
        <v>65</v>
      </c>
      <c r="BA1515">
        <v>39.5</v>
      </c>
      <c r="BB1515">
        <v>0.5</v>
      </c>
      <c r="BC1515">
        <v>15.5</v>
      </c>
      <c r="BD1515">
        <v>206</v>
      </c>
      <c r="BE1515">
        <v>0</v>
      </c>
      <c r="BF1515">
        <v>14</v>
      </c>
      <c r="BG1515">
        <v>0</v>
      </c>
      <c r="BH1515">
        <v>18</v>
      </c>
      <c r="BI1515">
        <v>15</v>
      </c>
      <c r="BJ1515">
        <v>22.5</v>
      </c>
      <c r="BK1515">
        <v>0</v>
      </c>
      <c r="BL1515">
        <v>39</v>
      </c>
      <c r="BM1515">
        <v>28</v>
      </c>
      <c r="BN1515">
        <v>532.5</v>
      </c>
      <c r="BO1515">
        <v>1170</v>
      </c>
      <c r="BP1515">
        <v>692</v>
      </c>
      <c r="BQ1515">
        <v>291.5</v>
      </c>
      <c r="BR1515">
        <v>386.5</v>
      </c>
      <c r="BS1515">
        <v>130.5</v>
      </c>
      <c r="BT1515">
        <v>57.5</v>
      </c>
      <c r="BU1515">
        <v>68</v>
      </c>
      <c r="BV1515">
        <v>20.5</v>
      </c>
      <c r="BW1515">
        <v>94</v>
      </c>
      <c r="BX1515">
        <v>0</v>
      </c>
      <c r="BY1515">
        <v>5365</v>
      </c>
    </row>
    <row r="1516" spans="1:77" hidden="1" x14ac:dyDescent="0.25">
      <c r="A1516" t="str">
        <f t="shared" si="46"/>
        <v>201592 Egyszerű szolgáltatási, szállítási és hasonló foglalkozásokI6 Gimnázium</v>
      </c>
      <c r="B1516" t="str">
        <f t="shared" si="47"/>
        <v>201592 Egyszerű szolgáltatási, szállítási és hasonló foglalkozásokI6 Gimnázium</v>
      </c>
      <c r="C1516">
        <v>4027</v>
      </c>
      <c r="D1516" t="s">
        <v>168</v>
      </c>
      <c r="E1516" t="s">
        <v>169</v>
      </c>
      <c r="F1516" s="4" t="s">
        <v>173</v>
      </c>
      <c r="G1516">
        <v>0</v>
      </c>
      <c r="H1516" t="s">
        <v>162</v>
      </c>
      <c r="I1516">
        <v>652</v>
      </c>
      <c r="J1516">
        <v>41</v>
      </c>
      <c r="K1516" t="s">
        <v>109</v>
      </c>
      <c r="L1516" t="s">
        <v>147</v>
      </c>
      <c r="M1516">
        <v>118</v>
      </c>
      <c r="N1516">
        <v>56.5</v>
      </c>
      <c r="O1516">
        <v>0</v>
      </c>
      <c r="P1516">
        <v>54.5</v>
      </c>
      <c r="Q1516">
        <v>652</v>
      </c>
      <c r="R1516">
        <v>164.5</v>
      </c>
      <c r="S1516">
        <v>12.5</v>
      </c>
      <c r="T1516">
        <v>33.5</v>
      </c>
      <c r="U1516">
        <v>154.5</v>
      </c>
      <c r="V1516">
        <v>3.5</v>
      </c>
      <c r="W1516">
        <v>41</v>
      </c>
      <c r="X1516">
        <v>39</v>
      </c>
      <c r="Y1516">
        <v>50.5</v>
      </c>
      <c r="Z1516">
        <v>63.5</v>
      </c>
      <c r="AA1516">
        <v>25</v>
      </c>
      <c r="AB1516">
        <v>155.5</v>
      </c>
      <c r="AC1516">
        <v>112</v>
      </c>
      <c r="AD1516">
        <v>123.5</v>
      </c>
      <c r="AE1516">
        <v>66.5</v>
      </c>
      <c r="AF1516">
        <v>92.5</v>
      </c>
      <c r="AG1516">
        <v>19.5</v>
      </c>
      <c r="AH1516">
        <v>113</v>
      </c>
      <c r="AI1516">
        <v>50</v>
      </c>
      <c r="AJ1516">
        <v>15.5</v>
      </c>
      <c r="AK1516">
        <v>263.5</v>
      </c>
      <c r="AL1516">
        <v>191.5</v>
      </c>
      <c r="AM1516">
        <v>324.5</v>
      </c>
      <c r="AN1516">
        <v>215</v>
      </c>
      <c r="AO1516">
        <v>1274.5</v>
      </c>
      <c r="AP1516">
        <v>1651.5</v>
      </c>
      <c r="AQ1516">
        <v>144.5</v>
      </c>
      <c r="AR1516">
        <v>3.5</v>
      </c>
      <c r="AS1516">
        <v>5</v>
      </c>
      <c r="AT1516">
        <v>262</v>
      </c>
      <c r="AU1516">
        <v>63.5</v>
      </c>
      <c r="AV1516">
        <v>1103</v>
      </c>
      <c r="AW1516">
        <v>15.5</v>
      </c>
      <c r="AX1516">
        <v>1.5</v>
      </c>
      <c r="AY1516">
        <v>30</v>
      </c>
      <c r="AZ1516">
        <v>81</v>
      </c>
      <c r="BA1516">
        <v>11.5</v>
      </c>
      <c r="BB1516">
        <v>0</v>
      </c>
      <c r="BC1516">
        <v>12.5</v>
      </c>
      <c r="BD1516">
        <v>285</v>
      </c>
      <c r="BE1516">
        <v>0</v>
      </c>
      <c r="BF1516">
        <v>193</v>
      </c>
      <c r="BG1516">
        <v>25.5</v>
      </c>
      <c r="BH1516">
        <v>14.5</v>
      </c>
      <c r="BI1516">
        <v>237.5</v>
      </c>
      <c r="BJ1516">
        <v>22</v>
      </c>
      <c r="BK1516">
        <v>50</v>
      </c>
      <c r="BL1516">
        <v>411.5</v>
      </c>
      <c r="BM1516">
        <v>27</v>
      </c>
      <c r="BN1516">
        <v>661.5</v>
      </c>
      <c r="BO1516">
        <v>3698.5</v>
      </c>
      <c r="BP1516">
        <v>772.5</v>
      </c>
      <c r="BQ1516">
        <v>342</v>
      </c>
      <c r="BR1516">
        <v>421.5</v>
      </c>
      <c r="BS1516">
        <v>295</v>
      </c>
      <c r="BT1516">
        <v>175</v>
      </c>
      <c r="BU1516">
        <v>36.5</v>
      </c>
      <c r="BV1516">
        <v>19</v>
      </c>
      <c r="BW1516">
        <v>42.5</v>
      </c>
      <c r="BX1516">
        <v>0</v>
      </c>
      <c r="BY1516">
        <v>15600.5</v>
      </c>
    </row>
    <row r="1517" spans="1:77" hidden="1" x14ac:dyDescent="0.25">
      <c r="A1517" t="str">
        <f t="shared" si="46"/>
        <v>201593 Egyszerű ipari, építőipari, mezőgazdasági foglalkozásokI6 Gimnázium</v>
      </c>
      <c r="B1517" t="str">
        <f t="shared" si="47"/>
        <v>201593 Egyszerű ipari, építőipari, mezőgazdasági foglalkozásokI6 Gimnázium</v>
      </c>
      <c r="C1517">
        <v>4028</v>
      </c>
      <c r="D1517" t="s">
        <v>168</v>
      </c>
      <c r="E1517" t="s">
        <v>169</v>
      </c>
      <c r="F1517" s="4" t="s">
        <v>173</v>
      </c>
      <c r="G1517">
        <v>0</v>
      </c>
      <c r="H1517" t="s">
        <v>162</v>
      </c>
      <c r="I1517">
        <v>653</v>
      </c>
      <c r="J1517">
        <v>42</v>
      </c>
      <c r="K1517" t="s">
        <v>148</v>
      </c>
      <c r="L1517" t="s">
        <v>149</v>
      </c>
      <c r="M1517">
        <v>172.5</v>
      </c>
      <c r="N1517">
        <v>58.5</v>
      </c>
      <c r="O1517">
        <v>36.5</v>
      </c>
      <c r="P1517">
        <v>13</v>
      </c>
      <c r="Q1517">
        <v>298.5</v>
      </c>
      <c r="R1517">
        <v>249</v>
      </c>
      <c r="S1517">
        <v>14.5</v>
      </c>
      <c r="T1517">
        <v>110.5</v>
      </c>
      <c r="U1517">
        <v>38</v>
      </c>
      <c r="V1517">
        <v>0</v>
      </c>
      <c r="W1517">
        <v>42.5</v>
      </c>
      <c r="X1517">
        <v>4.5</v>
      </c>
      <c r="Y1517">
        <v>188.5</v>
      </c>
      <c r="Z1517">
        <v>126.5</v>
      </c>
      <c r="AA1517">
        <v>50</v>
      </c>
      <c r="AB1517">
        <v>150</v>
      </c>
      <c r="AC1517">
        <v>199</v>
      </c>
      <c r="AD1517">
        <v>326.5</v>
      </c>
      <c r="AE1517">
        <v>137.5</v>
      </c>
      <c r="AF1517">
        <v>176.5</v>
      </c>
      <c r="AG1517">
        <v>7</v>
      </c>
      <c r="AH1517">
        <v>323.5</v>
      </c>
      <c r="AI1517">
        <v>65</v>
      </c>
      <c r="AJ1517">
        <v>66.5</v>
      </c>
      <c r="AK1517">
        <v>11</v>
      </c>
      <c r="AL1517">
        <v>7</v>
      </c>
      <c r="AM1517">
        <v>564.5</v>
      </c>
      <c r="AN1517">
        <v>75.5</v>
      </c>
      <c r="AO1517">
        <v>145</v>
      </c>
      <c r="AP1517">
        <v>56.5</v>
      </c>
      <c r="AQ1517">
        <v>18</v>
      </c>
      <c r="AR1517">
        <v>0</v>
      </c>
      <c r="AS1517">
        <v>0</v>
      </c>
      <c r="AT1517">
        <v>25.5</v>
      </c>
      <c r="AU1517">
        <v>0</v>
      </c>
      <c r="AV1517">
        <v>12</v>
      </c>
      <c r="AW1517">
        <v>5.5</v>
      </c>
      <c r="AX1517">
        <v>0</v>
      </c>
      <c r="AY1517">
        <v>0</v>
      </c>
      <c r="AZ1517">
        <v>0</v>
      </c>
      <c r="BA1517">
        <v>255.5</v>
      </c>
      <c r="BB1517">
        <v>0</v>
      </c>
      <c r="BC1517">
        <v>0</v>
      </c>
      <c r="BD1517">
        <v>35</v>
      </c>
      <c r="BE1517">
        <v>0</v>
      </c>
      <c r="BF1517">
        <v>14</v>
      </c>
      <c r="BG1517">
        <v>0</v>
      </c>
      <c r="BH1517">
        <v>13</v>
      </c>
      <c r="BI1517">
        <v>6</v>
      </c>
      <c r="BJ1517">
        <v>0</v>
      </c>
      <c r="BK1517">
        <v>0</v>
      </c>
      <c r="BL1517">
        <v>360.5</v>
      </c>
      <c r="BM1517">
        <v>0</v>
      </c>
      <c r="BN1517">
        <v>16</v>
      </c>
      <c r="BO1517">
        <v>859</v>
      </c>
      <c r="BP1517">
        <v>12.5</v>
      </c>
      <c r="BQ1517">
        <v>2</v>
      </c>
      <c r="BR1517">
        <v>74</v>
      </c>
      <c r="BS1517">
        <v>8</v>
      </c>
      <c r="BT1517">
        <v>0.5</v>
      </c>
      <c r="BU1517">
        <v>4.5</v>
      </c>
      <c r="BV1517">
        <v>0</v>
      </c>
      <c r="BW1517">
        <v>9</v>
      </c>
      <c r="BX1517">
        <v>0</v>
      </c>
      <c r="BY1517">
        <v>5444.5</v>
      </c>
    </row>
    <row r="1518" spans="1:77" hidden="1" x14ac:dyDescent="0.25">
      <c r="A1518" t="str">
        <f t="shared" si="46"/>
        <v>201501 Fegyveres szervek felsőfokú képesítést igénylő foglalkozásaiI7 Technikum</v>
      </c>
      <c r="B1518" t="str">
        <f t="shared" si="47"/>
        <v>201501 Fegyveres szervek felsőfokú képesítést igénylő foglalkozásaiI7 Technikum</v>
      </c>
      <c r="C1518">
        <v>4660</v>
      </c>
      <c r="D1518" t="s">
        <v>168</v>
      </c>
      <c r="E1518" t="s">
        <v>169</v>
      </c>
      <c r="F1518" s="4" t="s">
        <v>173</v>
      </c>
      <c r="G1518">
        <v>0</v>
      </c>
      <c r="H1518" t="s">
        <v>163</v>
      </c>
      <c r="I1518">
        <v>612</v>
      </c>
      <c r="J1518">
        <v>1</v>
      </c>
      <c r="K1518" t="s">
        <v>65</v>
      </c>
      <c r="L1518" t="s">
        <v>66</v>
      </c>
      <c r="M1518">
        <v>0</v>
      </c>
      <c r="N1518">
        <v>0</v>
      </c>
      <c r="O1518">
        <v>0</v>
      </c>
      <c r="P1518">
        <v>0</v>
      </c>
      <c r="Q1518">
        <v>0</v>
      </c>
      <c r="R1518">
        <v>0</v>
      </c>
      <c r="S1518">
        <v>0</v>
      </c>
      <c r="T1518">
        <v>0</v>
      </c>
      <c r="U1518">
        <v>0</v>
      </c>
      <c r="V1518">
        <v>0</v>
      </c>
      <c r="W1518">
        <v>0</v>
      </c>
      <c r="X1518">
        <v>0</v>
      </c>
      <c r="Y1518">
        <v>0</v>
      </c>
      <c r="Z1518">
        <v>0</v>
      </c>
      <c r="AA1518">
        <v>0</v>
      </c>
      <c r="AB1518">
        <v>0</v>
      </c>
      <c r="AC1518">
        <v>0</v>
      </c>
      <c r="AD1518">
        <v>0</v>
      </c>
      <c r="AE1518">
        <v>0</v>
      </c>
      <c r="AF1518">
        <v>0</v>
      </c>
      <c r="AG1518">
        <v>0</v>
      </c>
      <c r="AH1518">
        <v>0</v>
      </c>
      <c r="AI1518">
        <v>0</v>
      </c>
      <c r="AJ1518">
        <v>0</v>
      </c>
      <c r="AK1518">
        <v>0</v>
      </c>
      <c r="AL1518">
        <v>0</v>
      </c>
      <c r="AM1518">
        <v>0</v>
      </c>
      <c r="AN1518">
        <v>0</v>
      </c>
      <c r="AO1518">
        <v>0</v>
      </c>
      <c r="AP1518">
        <v>0</v>
      </c>
      <c r="AQ1518">
        <v>0</v>
      </c>
      <c r="AR1518">
        <v>0</v>
      </c>
      <c r="AS1518">
        <v>0</v>
      </c>
      <c r="AT1518">
        <v>0</v>
      </c>
      <c r="AU1518">
        <v>0</v>
      </c>
      <c r="AV1518">
        <v>0</v>
      </c>
      <c r="AW1518">
        <v>0</v>
      </c>
      <c r="AX1518">
        <v>0</v>
      </c>
      <c r="AY1518">
        <v>0</v>
      </c>
      <c r="AZ1518">
        <v>0</v>
      </c>
      <c r="BA1518">
        <v>0</v>
      </c>
      <c r="BB1518">
        <v>0</v>
      </c>
      <c r="BC1518">
        <v>0</v>
      </c>
      <c r="BD1518">
        <v>0</v>
      </c>
      <c r="BE1518">
        <v>0</v>
      </c>
      <c r="BF1518">
        <v>0</v>
      </c>
      <c r="BG1518">
        <v>0</v>
      </c>
      <c r="BH1518">
        <v>0</v>
      </c>
      <c r="BI1518">
        <v>0</v>
      </c>
      <c r="BJ1518">
        <v>0</v>
      </c>
      <c r="BK1518">
        <v>0</v>
      </c>
      <c r="BL1518">
        <v>0</v>
      </c>
      <c r="BM1518">
        <v>0</v>
      </c>
      <c r="BN1518">
        <v>0</v>
      </c>
      <c r="BO1518">
        <v>17</v>
      </c>
      <c r="BP1518">
        <v>0.5</v>
      </c>
      <c r="BQ1518">
        <v>0</v>
      </c>
      <c r="BR1518">
        <v>0</v>
      </c>
      <c r="BS1518">
        <v>0</v>
      </c>
      <c r="BT1518">
        <v>0</v>
      </c>
      <c r="BU1518">
        <v>0</v>
      </c>
      <c r="BV1518">
        <v>0</v>
      </c>
      <c r="BW1518">
        <v>0</v>
      </c>
      <c r="BX1518">
        <v>0</v>
      </c>
      <c r="BY1518">
        <v>17.5</v>
      </c>
    </row>
    <row r="1519" spans="1:77" hidden="1" x14ac:dyDescent="0.25">
      <c r="A1519" t="str">
        <f t="shared" si="46"/>
        <v>201502 Fegyveres szervek középfokú képesítést igénylő foglalkozásaiI7 Technikum</v>
      </c>
      <c r="B1519" t="str">
        <f t="shared" si="47"/>
        <v>201502 Fegyveres szervek középfokú képesítést igénylő foglalkozásaiI7 Technikum</v>
      </c>
      <c r="C1519">
        <v>4661</v>
      </c>
      <c r="D1519" t="s">
        <v>168</v>
      </c>
      <c r="E1519" t="s">
        <v>169</v>
      </c>
      <c r="F1519" s="4" t="s">
        <v>173</v>
      </c>
      <c r="G1519">
        <v>0</v>
      </c>
      <c r="H1519" t="s">
        <v>163</v>
      </c>
      <c r="I1519">
        <v>613</v>
      </c>
      <c r="J1519">
        <v>2</v>
      </c>
      <c r="K1519" t="s">
        <v>67</v>
      </c>
      <c r="L1519" t="s">
        <v>68</v>
      </c>
      <c r="M1519">
        <v>0</v>
      </c>
      <c r="N1519">
        <v>0</v>
      </c>
      <c r="O1519">
        <v>0</v>
      </c>
      <c r="P1519">
        <v>0</v>
      </c>
      <c r="Q1519">
        <v>0</v>
      </c>
      <c r="R1519">
        <v>0</v>
      </c>
      <c r="S1519">
        <v>0</v>
      </c>
      <c r="T1519">
        <v>0</v>
      </c>
      <c r="U1519">
        <v>0</v>
      </c>
      <c r="V1519">
        <v>0</v>
      </c>
      <c r="W1519">
        <v>0</v>
      </c>
      <c r="X1519">
        <v>0</v>
      </c>
      <c r="Y1519">
        <v>0</v>
      </c>
      <c r="Z1519">
        <v>0</v>
      </c>
      <c r="AA1519">
        <v>0</v>
      </c>
      <c r="AB1519">
        <v>0</v>
      </c>
      <c r="AC1519">
        <v>0</v>
      </c>
      <c r="AD1519">
        <v>0</v>
      </c>
      <c r="AE1519">
        <v>0</v>
      </c>
      <c r="AF1519">
        <v>0</v>
      </c>
      <c r="AG1519">
        <v>0</v>
      </c>
      <c r="AH1519">
        <v>0</v>
      </c>
      <c r="AI1519">
        <v>0</v>
      </c>
      <c r="AJ1519">
        <v>0</v>
      </c>
      <c r="AK1519">
        <v>0</v>
      </c>
      <c r="AL1519">
        <v>0</v>
      </c>
      <c r="AM1519">
        <v>0</v>
      </c>
      <c r="AN1519">
        <v>0</v>
      </c>
      <c r="AO1519">
        <v>0</v>
      </c>
      <c r="AP1519">
        <v>0</v>
      </c>
      <c r="AQ1519">
        <v>0</v>
      </c>
      <c r="AR1519">
        <v>0</v>
      </c>
      <c r="AS1519">
        <v>0</v>
      </c>
      <c r="AT1519">
        <v>0</v>
      </c>
      <c r="AU1519">
        <v>0</v>
      </c>
      <c r="AV1519">
        <v>0</v>
      </c>
      <c r="AW1519">
        <v>0</v>
      </c>
      <c r="AX1519">
        <v>0</v>
      </c>
      <c r="AY1519">
        <v>0</v>
      </c>
      <c r="AZ1519">
        <v>0</v>
      </c>
      <c r="BA1519">
        <v>0</v>
      </c>
      <c r="BB1519">
        <v>0</v>
      </c>
      <c r="BC1519">
        <v>0</v>
      </c>
      <c r="BD1519">
        <v>0</v>
      </c>
      <c r="BE1519">
        <v>0</v>
      </c>
      <c r="BF1519">
        <v>0</v>
      </c>
      <c r="BG1519">
        <v>0</v>
      </c>
      <c r="BH1519">
        <v>0</v>
      </c>
      <c r="BI1519">
        <v>0</v>
      </c>
      <c r="BJ1519">
        <v>0</v>
      </c>
      <c r="BK1519">
        <v>0</v>
      </c>
      <c r="BL1519">
        <v>0</v>
      </c>
      <c r="BM1519">
        <v>0</v>
      </c>
      <c r="BN1519">
        <v>0</v>
      </c>
      <c r="BO1519">
        <v>732.5</v>
      </c>
      <c r="BP1519">
        <v>2</v>
      </c>
      <c r="BQ1519">
        <v>0</v>
      </c>
      <c r="BR1519">
        <v>0</v>
      </c>
      <c r="BS1519">
        <v>0</v>
      </c>
      <c r="BT1519">
        <v>0</v>
      </c>
      <c r="BU1519">
        <v>0</v>
      </c>
      <c r="BV1519">
        <v>0</v>
      </c>
      <c r="BW1519">
        <v>0</v>
      </c>
      <c r="BX1519">
        <v>0</v>
      </c>
      <c r="BY1519">
        <v>734.5</v>
      </c>
    </row>
    <row r="1520" spans="1:77" hidden="1" x14ac:dyDescent="0.25">
      <c r="A1520" t="str">
        <f t="shared" si="46"/>
        <v>201503 Fegyveres szervek középfokú képesítést nem igénylő foglalkozásaiI7 Technikum</v>
      </c>
      <c r="B1520" t="str">
        <f t="shared" si="47"/>
        <v>201503 Fegyveres szervek középfokú képesítést nem igénylő foglalkozásaiI7 Technikum</v>
      </c>
      <c r="C1520">
        <v>4662</v>
      </c>
      <c r="D1520" t="s">
        <v>168</v>
      </c>
      <c r="E1520" t="s">
        <v>169</v>
      </c>
      <c r="F1520" s="4" t="s">
        <v>173</v>
      </c>
      <c r="G1520">
        <v>0</v>
      </c>
      <c r="H1520" t="s">
        <v>163</v>
      </c>
      <c r="I1520">
        <v>614</v>
      </c>
      <c r="J1520">
        <v>3</v>
      </c>
      <c r="K1520" t="s">
        <v>69</v>
      </c>
      <c r="L1520" t="s">
        <v>70</v>
      </c>
      <c r="M1520">
        <v>0</v>
      </c>
      <c r="N1520">
        <v>0</v>
      </c>
      <c r="O1520">
        <v>0</v>
      </c>
      <c r="P1520">
        <v>0</v>
      </c>
      <c r="Q1520">
        <v>0</v>
      </c>
      <c r="R1520">
        <v>0</v>
      </c>
      <c r="S1520">
        <v>0</v>
      </c>
      <c r="T1520">
        <v>0</v>
      </c>
      <c r="U1520">
        <v>0</v>
      </c>
      <c r="V1520">
        <v>0</v>
      </c>
      <c r="W1520">
        <v>0</v>
      </c>
      <c r="X1520">
        <v>0</v>
      </c>
      <c r="Y1520">
        <v>0</v>
      </c>
      <c r="Z1520">
        <v>0</v>
      </c>
      <c r="AA1520">
        <v>0</v>
      </c>
      <c r="AB1520">
        <v>0</v>
      </c>
      <c r="AC1520">
        <v>0</v>
      </c>
      <c r="AD1520">
        <v>0</v>
      </c>
      <c r="AE1520">
        <v>0</v>
      </c>
      <c r="AF1520">
        <v>0</v>
      </c>
      <c r="AG1520">
        <v>0</v>
      </c>
      <c r="AH1520">
        <v>0</v>
      </c>
      <c r="AI1520">
        <v>0</v>
      </c>
      <c r="AJ1520">
        <v>0</v>
      </c>
      <c r="AK1520">
        <v>0</v>
      </c>
      <c r="AL1520">
        <v>0</v>
      </c>
      <c r="AM1520">
        <v>0</v>
      </c>
      <c r="AN1520">
        <v>0</v>
      </c>
      <c r="AO1520">
        <v>0</v>
      </c>
      <c r="AP1520">
        <v>0</v>
      </c>
      <c r="AQ1520">
        <v>0</v>
      </c>
      <c r="AR1520">
        <v>0</v>
      </c>
      <c r="AS1520">
        <v>0</v>
      </c>
      <c r="AT1520">
        <v>0</v>
      </c>
      <c r="AU1520">
        <v>0</v>
      </c>
      <c r="AV1520">
        <v>0</v>
      </c>
      <c r="AW1520">
        <v>0</v>
      </c>
      <c r="AX1520">
        <v>0</v>
      </c>
      <c r="AY1520">
        <v>0</v>
      </c>
      <c r="AZ1520">
        <v>0</v>
      </c>
      <c r="BA1520">
        <v>0</v>
      </c>
      <c r="BB1520">
        <v>0</v>
      </c>
      <c r="BC1520">
        <v>0</v>
      </c>
      <c r="BD1520">
        <v>0</v>
      </c>
      <c r="BE1520">
        <v>0</v>
      </c>
      <c r="BF1520">
        <v>0</v>
      </c>
      <c r="BG1520">
        <v>0</v>
      </c>
      <c r="BH1520">
        <v>0</v>
      </c>
      <c r="BI1520">
        <v>0</v>
      </c>
      <c r="BJ1520">
        <v>0</v>
      </c>
      <c r="BK1520">
        <v>0</v>
      </c>
      <c r="BL1520">
        <v>0</v>
      </c>
      <c r="BM1520">
        <v>0</v>
      </c>
      <c r="BN1520">
        <v>0</v>
      </c>
      <c r="BO1520">
        <v>18.5</v>
      </c>
      <c r="BP1520">
        <v>0</v>
      </c>
      <c r="BQ1520">
        <v>0</v>
      </c>
      <c r="BR1520">
        <v>0</v>
      </c>
      <c r="BS1520">
        <v>0</v>
      </c>
      <c r="BT1520">
        <v>0</v>
      </c>
      <c r="BU1520">
        <v>0</v>
      </c>
      <c r="BV1520">
        <v>0</v>
      </c>
      <c r="BW1520">
        <v>0</v>
      </c>
      <c r="BX1520">
        <v>0</v>
      </c>
      <c r="BY1520">
        <v>18.5</v>
      </c>
    </row>
    <row r="1521" spans="1:77" hidden="1" x14ac:dyDescent="0.25">
      <c r="A1521" t="str">
        <f t="shared" si="46"/>
        <v>201511 Törvényhozók, igazgatási és érdek-képviseleti vezetőkI7 Technikum</v>
      </c>
      <c r="B1521" t="str">
        <f t="shared" si="47"/>
        <v>201511 Törvényhozók, igazgatási és érdek-képviseleti vezetőkI7 Technikum</v>
      </c>
      <c r="C1521">
        <v>4663</v>
      </c>
      <c r="D1521" t="s">
        <v>168</v>
      </c>
      <c r="E1521" t="s">
        <v>169</v>
      </c>
      <c r="F1521" s="4" t="s">
        <v>173</v>
      </c>
      <c r="G1521">
        <v>0</v>
      </c>
      <c r="H1521" t="s">
        <v>163</v>
      </c>
      <c r="I1521">
        <v>615</v>
      </c>
      <c r="J1521">
        <v>4</v>
      </c>
      <c r="K1521" t="s">
        <v>71</v>
      </c>
      <c r="L1521" t="s">
        <v>111</v>
      </c>
      <c r="M1521">
        <v>0</v>
      </c>
      <c r="N1521">
        <v>0</v>
      </c>
      <c r="O1521">
        <v>0</v>
      </c>
      <c r="P1521">
        <v>0</v>
      </c>
      <c r="Q1521">
        <v>0</v>
      </c>
      <c r="R1521">
        <v>0</v>
      </c>
      <c r="S1521">
        <v>0</v>
      </c>
      <c r="T1521">
        <v>0</v>
      </c>
      <c r="U1521">
        <v>0</v>
      </c>
      <c r="V1521">
        <v>0</v>
      </c>
      <c r="W1521">
        <v>0</v>
      </c>
      <c r="X1521">
        <v>0</v>
      </c>
      <c r="Y1521">
        <v>0</v>
      </c>
      <c r="Z1521">
        <v>0</v>
      </c>
      <c r="AA1521">
        <v>0</v>
      </c>
      <c r="AB1521">
        <v>0</v>
      </c>
      <c r="AC1521">
        <v>0</v>
      </c>
      <c r="AD1521">
        <v>0</v>
      </c>
      <c r="AE1521">
        <v>0</v>
      </c>
      <c r="AF1521">
        <v>0</v>
      </c>
      <c r="AG1521">
        <v>0</v>
      </c>
      <c r="AH1521">
        <v>0</v>
      </c>
      <c r="AI1521">
        <v>0</v>
      </c>
      <c r="AJ1521">
        <v>0</v>
      </c>
      <c r="AK1521">
        <v>0</v>
      </c>
      <c r="AL1521">
        <v>0</v>
      </c>
      <c r="AM1521">
        <v>0</v>
      </c>
      <c r="AN1521">
        <v>0</v>
      </c>
      <c r="AO1521">
        <v>0</v>
      </c>
      <c r="AP1521">
        <v>0</v>
      </c>
      <c r="AQ1521">
        <v>0</v>
      </c>
      <c r="AR1521">
        <v>0</v>
      </c>
      <c r="AS1521">
        <v>0</v>
      </c>
      <c r="AT1521">
        <v>0</v>
      </c>
      <c r="AU1521">
        <v>0</v>
      </c>
      <c r="AV1521">
        <v>0</v>
      </c>
      <c r="AW1521">
        <v>0</v>
      </c>
      <c r="AX1521">
        <v>0</v>
      </c>
      <c r="AY1521">
        <v>0</v>
      </c>
      <c r="AZ1521">
        <v>0</v>
      </c>
      <c r="BA1521">
        <v>0</v>
      </c>
      <c r="BB1521">
        <v>0</v>
      </c>
      <c r="BC1521">
        <v>0</v>
      </c>
      <c r="BD1521">
        <v>0</v>
      </c>
      <c r="BE1521">
        <v>0</v>
      </c>
      <c r="BF1521">
        <v>0</v>
      </c>
      <c r="BG1521">
        <v>0</v>
      </c>
      <c r="BH1521">
        <v>0</v>
      </c>
      <c r="BI1521">
        <v>0</v>
      </c>
      <c r="BJ1521">
        <v>0</v>
      </c>
      <c r="BK1521">
        <v>0</v>
      </c>
      <c r="BL1521">
        <v>0</v>
      </c>
      <c r="BM1521">
        <v>0</v>
      </c>
      <c r="BN1521">
        <v>0</v>
      </c>
      <c r="BO1521">
        <v>54.5</v>
      </c>
      <c r="BP1521">
        <v>0.5</v>
      </c>
      <c r="BQ1521">
        <v>0</v>
      </c>
      <c r="BR1521">
        <v>0</v>
      </c>
      <c r="BS1521">
        <v>0</v>
      </c>
      <c r="BT1521">
        <v>0</v>
      </c>
      <c r="BU1521">
        <v>0</v>
      </c>
      <c r="BV1521">
        <v>0</v>
      </c>
      <c r="BW1521">
        <v>0</v>
      </c>
      <c r="BX1521">
        <v>0</v>
      </c>
      <c r="BY1521">
        <v>55</v>
      </c>
    </row>
    <row r="1522" spans="1:77" hidden="1" x14ac:dyDescent="0.25">
      <c r="A1522" t="str">
        <f t="shared" si="46"/>
        <v>201512 Gazdasági, költségvetési szervezetek vezetőiI7 Technikum</v>
      </c>
      <c r="B1522" t="str">
        <f t="shared" si="47"/>
        <v>201512 Gazdasági, költségvetési szervezetek vezetőiI7 Technikum</v>
      </c>
      <c r="C1522">
        <v>4664</v>
      </c>
      <c r="D1522" t="s">
        <v>168</v>
      </c>
      <c r="E1522" t="s">
        <v>169</v>
      </c>
      <c r="F1522" s="4" t="s">
        <v>173</v>
      </c>
      <c r="G1522">
        <v>0</v>
      </c>
      <c r="H1522" t="s">
        <v>163</v>
      </c>
      <c r="I1522">
        <v>616</v>
      </c>
      <c r="J1522">
        <v>5</v>
      </c>
      <c r="K1522" t="s">
        <v>72</v>
      </c>
      <c r="L1522" t="s">
        <v>112</v>
      </c>
      <c r="M1522">
        <v>41.5</v>
      </c>
      <c r="N1522">
        <v>0</v>
      </c>
      <c r="O1522">
        <v>10.5</v>
      </c>
      <c r="P1522">
        <v>20</v>
      </c>
      <c r="Q1522">
        <v>7.5</v>
      </c>
      <c r="R1522">
        <v>21</v>
      </c>
      <c r="S1522">
        <v>14.5</v>
      </c>
      <c r="T1522">
        <v>2.5</v>
      </c>
      <c r="U1522">
        <v>88</v>
      </c>
      <c r="V1522">
        <v>0</v>
      </c>
      <c r="W1522">
        <v>17.5</v>
      </c>
      <c r="X1522">
        <v>0</v>
      </c>
      <c r="Y1522">
        <v>20.5</v>
      </c>
      <c r="Z1522">
        <v>19</v>
      </c>
      <c r="AA1522">
        <v>8</v>
      </c>
      <c r="AB1522">
        <v>79.5</v>
      </c>
      <c r="AC1522">
        <v>34</v>
      </c>
      <c r="AD1522">
        <v>39</v>
      </c>
      <c r="AE1522">
        <v>7.5</v>
      </c>
      <c r="AF1522">
        <v>0</v>
      </c>
      <c r="AG1522">
        <v>10</v>
      </c>
      <c r="AH1522">
        <v>30</v>
      </c>
      <c r="AI1522">
        <v>55</v>
      </c>
      <c r="AJ1522">
        <v>36</v>
      </c>
      <c r="AK1522">
        <v>0</v>
      </c>
      <c r="AL1522">
        <v>14.5</v>
      </c>
      <c r="AM1522">
        <v>187.5</v>
      </c>
      <c r="AN1522">
        <v>98.5</v>
      </c>
      <c r="AO1522">
        <v>337</v>
      </c>
      <c r="AP1522">
        <v>178</v>
      </c>
      <c r="AQ1522">
        <v>27</v>
      </c>
      <c r="AR1522">
        <v>0</v>
      </c>
      <c r="AS1522">
        <v>0</v>
      </c>
      <c r="AT1522">
        <v>30</v>
      </c>
      <c r="AU1522">
        <v>5.5</v>
      </c>
      <c r="AV1522">
        <v>24</v>
      </c>
      <c r="AW1522">
        <v>11.5</v>
      </c>
      <c r="AX1522">
        <v>0</v>
      </c>
      <c r="AY1522">
        <v>18</v>
      </c>
      <c r="AZ1522">
        <v>124</v>
      </c>
      <c r="BA1522">
        <v>0</v>
      </c>
      <c r="BB1522">
        <v>0</v>
      </c>
      <c r="BC1522">
        <v>0</v>
      </c>
      <c r="BD1522">
        <v>236</v>
      </c>
      <c r="BE1522">
        <v>0</v>
      </c>
      <c r="BF1522">
        <v>0</v>
      </c>
      <c r="BG1522">
        <v>71.5</v>
      </c>
      <c r="BH1522">
        <v>8</v>
      </c>
      <c r="BI1522">
        <v>55</v>
      </c>
      <c r="BJ1522">
        <v>5</v>
      </c>
      <c r="BK1522">
        <v>2.5</v>
      </c>
      <c r="BL1522">
        <v>4</v>
      </c>
      <c r="BM1522">
        <v>0</v>
      </c>
      <c r="BN1522">
        <v>105</v>
      </c>
      <c r="BO1522">
        <v>4</v>
      </c>
      <c r="BP1522">
        <v>2</v>
      </c>
      <c r="BQ1522">
        <v>1</v>
      </c>
      <c r="BR1522">
        <v>0</v>
      </c>
      <c r="BS1522">
        <v>0</v>
      </c>
      <c r="BT1522">
        <v>0</v>
      </c>
      <c r="BU1522">
        <v>6</v>
      </c>
      <c r="BV1522">
        <v>0</v>
      </c>
      <c r="BW1522">
        <v>5</v>
      </c>
      <c r="BX1522">
        <v>0</v>
      </c>
      <c r="BY1522">
        <v>2122</v>
      </c>
    </row>
    <row r="1523" spans="1:77" hidden="1" x14ac:dyDescent="0.25">
      <c r="A1523" t="str">
        <f t="shared" si="46"/>
        <v>201513 Termelési és szolgáltatást nyújtó egységek vezetőiI7 Technikum</v>
      </c>
      <c r="B1523" t="str">
        <f t="shared" si="47"/>
        <v>201513 Termelési és szolgáltatást nyújtó egységek vezetőiI7 Technikum</v>
      </c>
      <c r="C1523">
        <v>4665</v>
      </c>
      <c r="D1523" t="s">
        <v>168</v>
      </c>
      <c r="E1523" t="s">
        <v>169</v>
      </c>
      <c r="F1523" s="4" t="s">
        <v>173</v>
      </c>
      <c r="G1523">
        <v>0</v>
      </c>
      <c r="H1523" t="s">
        <v>163</v>
      </c>
      <c r="I1523">
        <v>617</v>
      </c>
      <c r="J1523">
        <v>6</v>
      </c>
      <c r="K1523" t="s">
        <v>73</v>
      </c>
      <c r="L1523" t="s">
        <v>113</v>
      </c>
      <c r="M1523">
        <v>322.5</v>
      </c>
      <c r="N1523">
        <v>262</v>
      </c>
      <c r="O1523">
        <v>10.5</v>
      </c>
      <c r="P1523">
        <v>58</v>
      </c>
      <c r="Q1523">
        <v>107.5</v>
      </c>
      <c r="R1523">
        <v>41.5</v>
      </c>
      <c r="S1523">
        <v>54</v>
      </c>
      <c r="T1523">
        <v>42.5</v>
      </c>
      <c r="U1523">
        <v>49</v>
      </c>
      <c r="V1523">
        <v>11.5</v>
      </c>
      <c r="W1523">
        <v>138.5</v>
      </c>
      <c r="X1523">
        <v>9.5</v>
      </c>
      <c r="Y1523">
        <v>45</v>
      </c>
      <c r="Z1523">
        <v>89.5</v>
      </c>
      <c r="AA1523">
        <v>78.5</v>
      </c>
      <c r="AB1523">
        <v>166.5</v>
      </c>
      <c r="AC1523">
        <v>89.5</v>
      </c>
      <c r="AD1523">
        <v>87.5</v>
      </c>
      <c r="AE1523">
        <v>164</v>
      </c>
      <c r="AF1523">
        <v>129</v>
      </c>
      <c r="AG1523">
        <v>31.5</v>
      </c>
      <c r="AH1523">
        <v>38.5</v>
      </c>
      <c r="AI1523">
        <v>69.5</v>
      </c>
      <c r="AJ1523">
        <v>291</v>
      </c>
      <c r="AK1523">
        <v>96.5</v>
      </c>
      <c r="AL1523">
        <v>102.5</v>
      </c>
      <c r="AM1523">
        <v>898.5</v>
      </c>
      <c r="AN1523">
        <v>227.5</v>
      </c>
      <c r="AO1523">
        <v>599</v>
      </c>
      <c r="AP1523">
        <v>808.5</v>
      </c>
      <c r="AQ1523">
        <v>132</v>
      </c>
      <c r="AR1523">
        <v>0</v>
      </c>
      <c r="AS1523">
        <v>25</v>
      </c>
      <c r="AT1523">
        <v>39.5</v>
      </c>
      <c r="AU1523">
        <v>0</v>
      </c>
      <c r="AV1523">
        <v>162</v>
      </c>
      <c r="AW1523">
        <v>77</v>
      </c>
      <c r="AX1523">
        <v>38.5</v>
      </c>
      <c r="AY1523">
        <v>18</v>
      </c>
      <c r="AZ1523">
        <v>123.5</v>
      </c>
      <c r="BA1523">
        <v>73.5</v>
      </c>
      <c r="BB1523">
        <v>11</v>
      </c>
      <c r="BC1523">
        <v>7.5</v>
      </c>
      <c r="BD1523">
        <v>272</v>
      </c>
      <c r="BE1523">
        <v>0</v>
      </c>
      <c r="BF1523">
        <v>43</v>
      </c>
      <c r="BG1523">
        <v>35.5</v>
      </c>
      <c r="BH1523">
        <v>21</v>
      </c>
      <c r="BI1523">
        <v>7.5</v>
      </c>
      <c r="BJ1523">
        <v>0.5</v>
      </c>
      <c r="BK1523">
        <v>40</v>
      </c>
      <c r="BL1523">
        <v>12</v>
      </c>
      <c r="BM1523">
        <v>0</v>
      </c>
      <c r="BN1523">
        <v>328</v>
      </c>
      <c r="BO1523">
        <v>20.5</v>
      </c>
      <c r="BP1523">
        <v>24.5</v>
      </c>
      <c r="BQ1523">
        <v>34.5</v>
      </c>
      <c r="BR1523">
        <v>21.5</v>
      </c>
      <c r="BS1523">
        <v>9.5</v>
      </c>
      <c r="BT1523">
        <v>7</v>
      </c>
      <c r="BU1523">
        <v>7</v>
      </c>
      <c r="BV1523">
        <v>46</v>
      </c>
      <c r="BW1523">
        <v>32.5</v>
      </c>
      <c r="BX1523">
        <v>0</v>
      </c>
      <c r="BY1523">
        <v>6789.5</v>
      </c>
    </row>
    <row r="1524" spans="1:77" hidden="1" x14ac:dyDescent="0.25">
      <c r="A1524" t="str">
        <f t="shared" si="46"/>
        <v>201514 Gazdasági tevékenységet segítő egységek vezetőiI7 Technikum</v>
      </c>
      <c r="B1524" t="str">
        <f t="shared" si="47"/>
        <v>201514 Gazdasági tevékenységet segítő egységek vezetőiI7 Technikum</v>
      </c>
      <c r="C1524">
        <v>4666</v>
      </c>
      <c r="D1524" t="s">
        <v>168</v>
      </c>
      <c r="E1524" t="s">
        <v>169</v>
      </c>
      <c r="F1524" s="4" t="s">
        <v>173</v>
      </c>
      <c r="G1524">
        <v>0</v>
      </c>
      <c r="H1524" t="s">
        <v>163</v>
      </c>
      <c r="I1524">
        <v>618</v>
      </c>
      <c r="J1524">
        <v>7</v>
      </c>
      <c r="K1524" t="s">
        <v>74</v>
      </c>
      <c r="L1524" t="s">
        <v>114</v>
      </c>
      <c r="M1524">
        <v>19.5</v>
      </c>
      <c r="N1524">
        <v>11.5</v>
      </c>
      <c r="O1524">
        <v>0</v>
      </c>
      <c r="P1524">
        <v>9.5</v>
      </c>
      <c r="Q1524">
        <v>10</v>
      </c>
      <c r="R1524">
        <v>13</v>
      </c>
      <c r="S1524">
        <v>2.5</v>
      </c>
      <c r="T1524">
        <v>0</v>
      </c>
      <c r="U1524">
        <v>43</v>
      </c>
      <c r="V1524">
        <v>0</v>
      </c>
      <c r="W1524">
        <v>14</v>
      </c>
      <c r="X1524">
        <v>0</v>
      </c>
      <c r="Y1524">
        <v>10</v>
      </c>
      <c r="Z1524">
        <v>23</v>
      </c>
      <c r="AA1524">
        <v>14</v>
      </c>
      <c r="AB1524">
        <v>41.5</v>
      </c>
      <c r="AC1524">
        <v>24.5</v>
      </c>
      <c r="AD1524">
        <v>24.5</v>
      </c>
      <c r="AE1524">
        <v>11</v>
      </c>
      <c r="AF1524">
        <v>29.5</v>
      </c>
      <c r="AG1524">
        <v>16</v>
      </c>
      <c r="AH1524">
        <v>0</v>
      </c>
      <c r="AI1524">
        <v>16.5</v>
      </c>
      <c r="AJ1524">
        <v>31</v>
      </c>
      <c r="AK1524">
        <v>0</v>
      </c>
      <c r="AL1524">
        <v>31</v>
      </c>
      <c r="AM1524">
        <v>150</v>
      </c>
      <c r="AN1524">
        <v>59.5</v>
      </c>
      <c r="AO1524">
        <v>92</v>
      </c>
      <c r="AP1524">
        <v>65.5</v>
      </c>
      <c r="AQ1524">
        <v>5.5</v>
      </c>
      <c r="AR1524">
        <v>0</v>
      </c>
      <c r="AS1524">
        <v>2.5</v>
      </c>
      <c r="AT1524">
        <v>0.5</v>
      </c>
      <c r="AU1524">
        <v>0</v>
      </c>
      <c r="AV1524">
        <v>54.5</v>
      </c>
      <c r="AW1524">
        <v>5.5</v>
      </c>
      <c r="AX1524">
        <v>0</v>
      </c>
      <c r="AY1524">
        <v>16</v>
      </c>
      <c r="AZ1524">
        <v>21</v>
      </c>
      <c r="BA1524">
        <v>23.5</v>
      </c>
      <c r="BB1524">
        <v>23</v>
      </c>
      <c r="BC1524">
        <v>26.5</v>
      </c>
      <c r="BD1524">
        <v>99.5</v>
      </c>
      <c r="BE1524">
        <v>0</v>
      </c>
      <c r="BF1524">
        <v>78.5</v>
      </c>
      <c r="BG1524">
        <v>10.5</v>
      </c>
      <c r="BH1524">
        <v>0</v>
      </c>
      <c r="BI1524">
        <v>0</v>
      </c>
      <c r="BJ1524">
        <v>0</v>
      </c>
      <c r="BK1524">
        <v>15</v>
      </c>
      <c r="BL1524">
        <v>0</v>
      </c>
      <c r="BM1524">
        <v>0.5</v>
      </c>
      <c r="BN1524">
        <v>35</v>
      </c>
      <c r="BO1524">
        <v>11</v>
      </c>
      <c r="BP1524">
        <v>11.5</v>
      </c>
      <c r="BQ1524">
        <v>37</v>
      </c>
      <c r="BR1524">
        <v>1.5</v>
      </c>
      <c r="BS1524">
        <v>1.5</v>
      </c>
      <c r="BT1524">
        <v>1.5</v>
      </c>
      <c r="BU1524">
        <v>8</v>
      </c>
      <c r="BV1524">
        <v>0</v>
      </c>
      <c r="BW1524">
        <v>0</v>
      </c>
      <c r="BX1524">
        <v>0</v>
      </c>
      <c r="BY1524">
        <v>1252</v>
      </c>
    </row>
    <row r="1525" spans="1:77" hidden="1" x14ac:dyDescent="0.25">
      <c r="A1525" t="str">
        <f t="shared" si="46"/>
        <v>201521 Műszaki, informatikai és természettudományi foglalkozásokI7 Technikum</v>
      </c>
      <c r="B1525" t="str">
        <f t="shared" si="47"/>
        <v>201521 Műszaki, informatikai és természettudományi foglalkozásokI7 Technikum</v>
      </c>
      <c r="C1525">
        <v>4667</v>
      </c>
      <c r="D1525" t="s">
        <v>168</v>
      </c>
      <c r="E1525" t="s">
        <v>169</v>
      </c>
      <c r="F1525" s="4" t="s">
        <v>173</v>
      </c>
      <c r="G1525">
        <v>0</v>
      </c>
      <c r="H1525" t="s">
        <v>163</v>
      </c>
      <c r="I1525">
        <v>619</v>
      </c>
      <c r="J1525">
        <v>8</v>
      </c>
      <c r="K1525" t="s">
        <v>75</v>
      </c>
      <c r="L1525" t="s">
        <v>115</v>
      </c>
      <c r="M1525">
        <v>0</v>
      </c>
      <c r="N1525">
        <v>0</v>
      </c>
      <c r="O1525">
        <v>0</v>
      </c>
      <c r="P1525">
        <v>0</v>
      </c>
      <c r="Q1525">
        <v>0.5</v>
      </c>
      <c r="R1525">
        <v>11</v>
      </c>
      <c r="S1525">
        <v>0</v>
      </c>
      <c r="T1525">
        <v>0</v>
      </c>
      <c r="U1525">
        <v>35</v>
      </c>
      <c r="V1525">
        <v>0.5</v>
      </c>
      <c r="W1525">
        <v>11.5</v>
      </c>
      <c r="X1525">
        <v>0</v>
      </c>
      <c r="Y1525">
        <v>3</v>
      </c>
      <c r="Z1525">
        <v>16</v>
      </c>
      <c r="AA1525">
        <v>0</v>
      </c>
      <c r="AB1525">
        <v>19</v>
      </c>
      <c r="AC1525">
        <v>39</v>
      </c>
      <c r="AD1525">
        <v>3</v>
      </c>
      <c r="AE1525">
        <v>0</v>
      </c>
      <c r="AF1525">
        <v>9</v>
      </c>
      <c r="AG1525">
        <v>0</v>
      </c>
      <c r="AH1525">
        <v>16</v>
      </c>
      <c r="AI1525">
        <v>13</v>
      </c>
      <c r="AJ1525">
        <v>12.5</v>
      </c>
      <c r="AK1525">
        <v>0</v>
      </c>
      <c r="AL1525">
        <v>0</v>
      </c>
      <c r="AM1525">
        <v>0</v>
      </c>
      <c r="AN1525">
        <v>9.5</v>
      </c>
      <c r="AO1525">
        <v>78</v>
      </c>
      <c r="AP1525">
        <v>38</v>
      </c>
      <c r="AQ1525">
        <v>76.5</v>
      </c>
      <c r="AR1525">
        <v>0</v>
      </c>
      <c r="AS1525">
        <v>0</v>
      </c>
      <c r="AT1525">
        <v>0</v>
      </c>
      <c r="AU1525">
        <v>0</v>
      </c>
      <c r="AV1525">
        <v>0</v>
      </c>
      <c r="AW1525">
        <v>47.5</v>
      </c>
      <c r="AX1525">
        <v>0</v>
      </c>
      <c r="AY1525">
        <v>54.5</v>
      </c>
      <c r="AZ1525">
        <v>381.5</v>
      </c>
      <c r="BA1525">
        <v>45.5</v>
      </c>
      <c r="BB1525">
        <v>16.5</v>
      </c>
      <c r="BC1525">
        <v>0.5</v>
      </c>
      <c r="BD1525">
        <v>0.5</v>
      </c>
      <c r="BE1525">
        <v>0</v>
      </c>
      <c r="BF1525">
        <v>15.5</v>
      </c>
      <c r="BG1525">
        <v>5.5</v>
      </c>
      <c r="BH1525">
        <v>9</v>
      </c>
      <c r="BI1525">
        <v>0.5</v>
      </c>
      <c r="BJ1525">
        <v>0.5</v>
      </c>
      <c r="BK1525">
        <v>0</v>
      </c>
      <c r="BL1525">
        <v>0</v>
      </c>
      <c r="BM1525">
        <v>0</v>
      </c>
      <c r="BN1525">
        <v>5.5</v>
      </c>
      <c r="BO1525">
        <v>50.5</v>
      </c>
      <c r="BP1525">
        <v>52.5</v>
      </c>
      <c r="BQ1525">
        <v>3</v>
      </c>
      <c r="BR1525">
        <v>5.5</v>
      </c>
      <c r="BS1525">
        <v>3</v>
      </c>
      <c r="BT1525">
        <v>1.5</v>
      </c>
      <c r="BU1525">
        <v>0</v>
      </c>
      <c r="BV1525">
        <v>11.5</v>
      </c>
      <c r="BW1525">
        <v>0</v>
      </c>
      <c r="BX1525">
        <v>0</v>
      </c>
      <c r="BY1525">
        <v>1101.5</v>
      </c>
    </row>
    <row r="1526" spans="1:77" hidden="1" x14ac:dyDescent="0.25">
      <c r="A1526" t="str">
        <f t="shared" si="46"/>
        <v>201522 Egészségügyi foglalkozások (felsőfokú képzettséghez kapcsolódó)I7 Technikum</v>
      </c>
      <c r="B1526" t="str">
        <f t="shared" si="47"/>
        <v>201522 Egészségügyi foglalkozások (felsőfokú képzettséghez kapcsolódó)I7 Technikum</v>
      </c>
      <c r="C1526">
        <v>4668</v>
      </c>
      <c r="D1526" t="s">
        <v>168</v>
      </c>
      <c r="E1526" t="s">
        <v>169</v>
      </c>
      <c r="F1526" s="4" t="s">
        <v>173</v>
      </c>
      <c r="G1526">
        <v>0</v>
      </c>
      <c r="H1526" t="s">
        <v>163</v>
      </c>
      <c r="I1526">
        <v>620</v>
      </c>
      <c r="J1526">
        <v>9</v>
      </c>
      <c r="K1526" t="s">
        <v>76</v>
      </c>
      <c r="L1526" t="s">
        <v>116</v>
      </c>
      <c r="M1526">
        <v>0</v>
      </c>
      <c r="N1526">
        <v>0</v>
      </c>
      <c r="O1526">
        <v>0</v>
      </c>
      <c r="P1526">
        <v>0</v>
      </c>
      <c r="Q1526">
        <v>0</v>
      </c>
      <c r="R1526">
        <v>0</v>
      </c>
      <c r="S1526">
        <v>0</v>
      </c>
      <c r="T1526">
        <v>0</v>
      </c>
      <c r="U1526">
        <v>0</v>
      </c>
      <c r="V1526">
        <v>0</v>
      </c>
      <c r="W1526">
        <v>0</v>
      </c>
      <c r="X1526">
        <v>0</v>
      </c>
      <c r="Y1526">
        <v>0</v>
      </c>
      <c r="Z1526">
        <v>0</v>
      </c>
      <c r="AA1526">
        <v>0</v>
      </c>
      <c r="AB1526">
        <v>0</v>
      </c>
      <c r="AC1526">
        <v>0</v>
      </c>
      <c r="AD1526">
        <v>0</v>
      </c>
      <c r="AE1526">
        <v>0</v>
      </c>
      <c r="AF1526">
        <v>0</v>
      </c>
      <c r="AG1526">
        <v>0</v>
      </c>
      <c r="AH1526">
        <v>0</v>
      </c>
      <c r="AI1526">
        <v>0</v>
      </c>
      <c r="AJ1526">
        <v>0</v>
      </c>
      <c r="AK1526">
        <v>0</v>
      </c>
      <c r="AL1526">
        <v>0</v>
      </c>
      <c r="AM1526">
        <v>0</v>
      </c>
      <c r="AN1526">
        <v>0</v>
      </c>
      <c r="AO1526">
        <v>0</v>
      </c>
      <c r="AP1526">
        <v>0</v>
      </c>
      <c r="AQ1526">
        <v>0</v>
      </c>
      <c r="AR1526">
        <v>0</v>
      </c>
      <c r="AS1526">
        <v>0</v>
      </c>
      <c r="AT1526">
        <v>0</v>
      </c>
      <c r="AU1526">
        <v>0</v>
      </c>
      <c r="AV1526">
        <v>0</v>
      </c>
      <c r="AW1526">
        <v>0</v>
      </c>
      <c r="AX1526">
        <v>0</v>
      </c>
      <c r="AY1526">
        <v>0</v>
      </c>
      <c r="AZ1526">
        <v>0</v>
      </c>
      <c r="BA1526">
        <v>0</v>
      </c>
      <c r="BB1526">
        <v>0</v>
      </c>
      <c r="BC1526">
        <v>0</v>
      </c>
      <c r="BD1526">
        <v>0</v>
      </c>
      <c r="BE1526">
        <v>0</v>
      </c>
      <c r="BF1526">
        <v>0</v>
      </c>
      <c r="BG1526">
        <v>0</v>
      </c>
      <c r="BH1526">
        <v>0</v>
      </c>
      <c r="BI1526">
        <v>0</v>
      </c>
      <c r="BJ1526">
        <v>0</v>
      </c>
      <c r="BK1526">
        <v>0</v>
      </c>
      <c r="BL1526">
        <v>0</v>
      </c>
      <c r="BM1526">
        <v>0</v>
      </c>
      <c r="BN1526">
        <v>0</v>
      </c>
      <c r="BO1526">
        <v>2</v>
      </c>
      <c r="BP1526">
        <v>2</v>
      </c>
      <c r="BQ1526">
        <v>1.5</v>
      </c>
      <c r="BR1526">
        <v>2</v>
      </c>
      <c r="BS1526">
        <v>0</v>
      </c>
      <c r="BT1526">
        <v>5.5</v>
      </c>
      <c r="BU1526">
        <v>0.5</v>
      </c>
      <c r="BV1526">
        <v>0</v>
      </c>
      <c r="BW1526">
        <v>0</v>
      </c>
      <c r="BX1526">
        <v>0</v>
      </c>
      <c r="BY1526">
        <v>13.5</v>
      </c>
    </row>
    <row r="1527" spans="1:77" hidden="1" x14ac:dyDescent="0.25">
      <c r="A1527" t="str">
        <f t="shared" si="46"/>
        <v>201523 Szociális szolgáltatási foglalkozások (felsőfokú képzettséghez kapcsolódó)I7 Technikum</v>
      </c>
      <c r="B1527" t="str">
        <f t="shared" si="47"/>
        <v>201523 Szociális szolgáltatási foglalkozások (felsőfokú képzettséghez kapcsolódó)I7 Technikum</v>
      </c>
      <c r="C1527">
        <v>4669</v>
      </c>
      <c r="D1527" t="s">
        <v>168</v>
      </c>
      <c r="E1527" t="s">
        <v>169</v>
      </c>
      <c r="F1527" s="4" t="s">
        <v>173</v>
      </c>
      <c r="G1527">
        <v>0</v>
      </c>
      <c r="H1527" t="s">
        <v>163</v>
      </c>
      <c r="I1527">
        <v>621</v>
      </c>
      <c r="J1527">
        <v>10</v>
      </c>
      <c r="K1527" t="s">
        <v>77</v>
      </c>
      <c r="L1527" t="s">
        <v>117</v>
      </c>
      <c r="M1527">
        <v>0</v>
      </c>
      <c r="N1527">
        <v>0</v>
      </c>
      <c r="O1527">
        <v>0</v>
      </c>
      <c r="P1527">
        <v>0</v>
      </c>
      <c r="Q1527">
        <v>0</v>
      </c>
      <c r="R1527">
        <v>0</v>
      </c>
      <c r="S1527">
        <v>0</v>
      </c>
      <c r="T1527">
        <v>0</v>
      </c>
      <c r="U1527">
        <v>0</v>
      </c>
      <c r="V1527">
        <v>0</v>
      </c>
      <c r="W1527">
        <v>0</v>
      </c>
      <c r="X1527">
        <v>0</v>
      </c>
      <c r="Y1527">
        <v>0</v>
      </c>
      <c r="Z1527">
        <v>0</v>
      </c>
      <c r="AA1527">
        <v>0</v>
      </c>
      <c r="AB1527">
        <v>0</v>
      </c>
      <c r="AC1527">
        <v>0</v>
      </c>
      <c r="AD1527">
        <v>0</v>
      </c>
      <c r="AE1527">
        <v>0</v>
      </c>
      <c r="AF1527">
        <v>0</v>
      </c>
      <c r="AG1527">
        <v>0</v>
      </c>
      <c r="AH1527">
        <v>0</v>
      </c>
      <c r="AI1527">
        <v>0</v>
      </c>
      <c r="AJ1527">
        <v>0</v>
      </c>
      <c r="AK1527">
        <v>0</v>
      </c>
      <c r="AL1527">
        <v>0</v>
      </c>
      <c r="AM1527">
        <v>0</v>
      </c>
      <c r="AN1527">
        <v>0</v>
      </c>
      <c r="AO1527">
        <v>0</v>
      </c>
      <c r="AP1527">
        <v>0</v>
      </c>
      <c r="AQ1527">
        <v>0</v>
      </c>
      <c r="AR1527">
        <v>0</v>
      </c>
      <c r="AS1527">
        <v>0</v>
      </c>
      <c r="AT1527">
        <v>0</v>
      </c>
      <c r="AU1527">
        <v>0</v>
      </c>
      <c r="AV1527">
        <v>0</v>
      </c>
      <c r="AW1527">
        <v>0</v>
      </c>
      <c r="AX1527">
        <v>0</v>
      </c>
      <c r="AY1527">
        <v>0</v>
      </c>
      <c r="AZ1527">
        <v>0</v>
      </c>
      <c r="BA1527">
        <v>0</v>
      </c>
      <c r="BB1527">
        <v>0</v>
      </c>
      <c r="BC1527">
        <v>0</v>
      </c>
      <c r="BD1527">
        <v>0</v>
      </c>
      <c r="BE1527">
        <v>0</v>
      </c>
      <c r="BF1527">
        <v>0</v>
      </c>
      <c r="BG1527">
        <v>0</v>
      </c>
      <c r="BH1527">
        <v>2</v>
      </c>
      <c r="BI1527">
        <v>0</v>
      </c>
      <c r="BJ1527">
        <v>0</v>
      </c>
      <c r="BK1527">
        <v>0</v>
      </c>
      <c r="BL1527">
        <v>0</v>
      </c>
      <c r="BM1527">
        <v>0</v>
      </c>
      <c r="BN1527">
        <v>0</v>
      </c>
      <c r="BO1527">
        <v>0</v>
      </c>
      <c r="BP1527">
        <v>0</v>
      </c>
      <c r="BQ1527">
        <v>0</v>
      </c>
      <c r="BR1527">
        <v>2</v>
      </c>
      <c r="BS1527">
        <v>0</v>
      </c>
      <c r="BT1527">
        <v>0</v>
      </c>
      <c r="BU1527">
        <v>0</v>
      </c>
      <c r="BV1527">
        <v>0</v>
      </c>
      <c r="BW1527">
        <v>0</v>
      </c>
      <c r="BX1527">
        <v>0</v>
      </c>
      <c r="BY1527">
        <v>4</v>
      </c>
    </row>
    <row r="1528" spans="1:77" hidden="1" x14ac:dyDescent="0.25">
      <c r="A1528" t="str">
        <f t="shared" si="46"/>
        <v>201524 Oktatók, pedagógusokI7 Technikum</v>
      </c>
      <c r="B1528" t="str">
        <f t="shared" si="47"/>
        <v>201524 Oktatók, pedagógusokI7 Technikum</v>
      </c>
      <c r="C1528">
        <v>4670</v>
      </c>
      <c r="D1528" t="s">
        <v>168</v>
      </c>
      <c r="E1528" t="s">
        <v>169</v>
      </c>
      <c r="F1528" s="4" t="s">
        <v>173</v>
      </c>
      <c r="G1528">
        <v>0</v>
      </c>
      <c r="H1528" t="s">
        <v>163</v>
      </c>
      <c r="I1528">
        <v>622</v>
      </c>
      <c r="J1528">
        <v>11</v>
      </c>
      <c r="K1528" t="s">
        <v>78</v>
      </c>
      <c r="L1528" t="s">
        <v>118</v>
      </c>
      <c r="M1528">
        <v>0</v>
      </c>
      <c r="N1528">
        <v>0</v>
      </c>
      <c r="O1528">
        <v>0</v>
      </c>
      <c r="P1528">
        <v>0</v>
      </c>
      <c r="Q1528">
        <v>0</v>
      </c>
      <c r="R1528">
        <v>0</v>
      </c>
      <c r="S1528">
        <v>0</v>
      </c>
      <c r="T1528">
        <v>0</v>
      </c>
      <c r="U1528">
        <v>0</v>
      </c>
      <c r="V1528">
        <v>0</v>
      </c>
      <c r="W1528">
        <v>0</v>
      </c>
      <c r="X1528">
        <v>0</v>
      </c>
      <c r="Y1528">
        <v>0</v>
      </c>
      <c r="Z1528">
        <v>0</v>
      </c>
      <c r="AA1528">
        <v>0</v>
      </c>
      <c r="AB1528">
        <v>4</v>
      </c>
      <c r="AC1528">
        <v>0</v>
      </c>
      <c r="AD1528">
        <v>0</v>
      </c>
      <c r="AE1528">
        <v>0.5</v>
      </c>
      <c r="AF1528">
        <v>0</v>
      </c>
      <c r="AG1528">
        <v>0</v>
      </c>
      <c r="AH1528">
        <v>2.5</v>
      </c>
      <c r="AI1528">
        <v>0</v>
      </c>
      <c r="AJ1528">
        <v>0</v>
      </c>
      <c r="AK1528">
        <v>0</v>
      </c>
      <c r="AL1528">
        <v>0</v>
      </c>
      <c r="AM1528">
        <v>0</v>
      </c>
      <c r="AN1528">
        <v>0</v>
      </c>
      <c r="AO1528">
        <v>0</v>
      </c>
      <c r="AP1528">
        <v>0</v>
      </c>
      <c r="AQ1528">
        <v>0</v>
      </c>
      <c r="AR1528">
        <v>0</v>
      </c>
      <c r="AS1528">
        <v>0</v>
      </c>
      <c r="AT1528">
        <v>0</v>
      </c>
      <c r="AU1528">
        <v>0</v>
      </c>
      <c r="AV1528">
        <v>0</v>
      </c>
      <c r="AW1528">
        <v>0</v>
      </c>
      <c r="AX1528">
        <v>0</v>
      </c>
      <c r="AY1528">
        <v>0</v>
      </c>
      <c r="AZ1528">
        <v>5.5</v>
      </c>
      <c r="BA1528">
        <v>0</v>
      </c>
      <c r="BB1528">
        <v>0</v>
      </c>
      <c r="BC1528">
        <v>0</v>
      </c>
      <c r="BD1528">
        <v>0</v>
      </c>
      <c r="BE1528">
        <v>0</v>
      </c>
      <c r="BF1528">
        <v>0</v>
      </c>
      <c r="BG1528">
        <v>0</v>
      </c>
      <c r="BH1528">
        <v>0</v>
      </c>
      <c r="BI1528">
        <v>0</v>
      </c>
      <c r="BJ1528">
        <v>0</v>
      </c>
      <c r="BK1528">
        <v>0</v>
      </c>
      <c r="BL1528">
        <v>0</v>
      </c>
      <c r="BM1528">
        <v>0</v>
      </c>
      <c r="BN1528">
        <v>0</v>
      </c>
      <c r="BO1528">
        <v>92.5</v>
      </c>
      <c r="BP1528">
        <v>260.5</v>
      </c>
      <c r="BQ1528">
        <v>0</v>
      </c>
      <c r="BR1528">
        <v>24.5</v>
      </c>
      <c r="BS1528">
        <v>1</v>
      </c>
      <c r="BT1528">
        <v>0</v>
      </c>
      <c r="BU1528">
        <v>5.5</v>
      </c>
      <c r="BV1528">
        <v>0</v>
      </c>
      <c r="BW1528">
        <v>0</v>
      </c>
      <c r="BX1528">
        <v>0</v>
      </c>
      <c r="BY1528">
        <v>396.5</v>
      </c>
    </row>
    <row r="1529" spans="1:77" hidden="1" x14ac:dyDescent="0.25">
      <c r="A1529" t="str">
        <f t="shared" si="46"/>
        <v>201525 Gazdálkodási jellegű foglalkozásokI7 Technikum</v>
      </c>
      <c r="B1529" t="str">
        <f t="shared" si="47"/>
        <v>201525 Gazdálkodási jellegű foglalkozásokI7 Technikum</v>
      </c>
      <c r="C1529">
        <v>4671</v>
      </c>
      <c r="D1529" t="s">
        <v>168</v>
      </c>
      <c r="E1529" t="s">
        <v>169</v>
      </c>
      <c r="F1529" s="4" t="s">
        <v>173</v>
      </c>
      <c r="G1529">
        <v>0</v>
      </c>
      <c r="H1529" t="s">
        <v>163</v>
      </c>
      <c r="I1529">
        <v>623</v>
      </c>
      <c r="J1529">
        <v>12</v>
      </c>
      <c r="K1529" t="s">
        <v>79</v>
      </c>
      <c r="L1529" t="s">
        <v>119</v>
      </c>
      <c r="M1529">
        <v>4.5</v>
      </c>
      <c r="N1529">
        <v>0</v>
      </c>
      <c r="O1529">
        <v>0</v>
      </c>
      <c r="P1529">
        <v>0</v>
      </c>
      <c r="Q1529">
        <v>5.5</v>
      </c>
      <c r="R1529">
        <v>0</v>
      </c>
      <c r="S1529">
        <v>0</v>
      </c>
      <c r="T1529">
        <v>4.5</v>
      </c>
      <c r="U1529">
        <v>0</v>
      </c>
      <c r="V1529">
        <v>0</v>
      </c>
      <c r="W1529">
        <v>0</v>
      </c>
      <c r="X1529">
        <v>0</v>
      </c>
      <c r="Y1529">
        <v>0</v>
      </c>
      <c r="Z1529">
        <v>0</v>
      </c>
      <c r="AA1529">
        <v>0</v>
      </c>
      <c r="AB1529">
        <v>0</v>
      </c>
      <c r="AC1529">
        <v>0</v>
      </c>
      <c r="AD1529">
        <v>0</v>
      </c>
      <c r="AE1529">
        <v>0</v>
      </c>
      <c r="AF1529">
        <v>5.5</v>
      </c>
      <c r="AG1529">
        <v>0</v>
      </c>
      <c r="AH1529">
        <v>0</v>
      </c>
      <c r="AI1529">
        <v>0</v>
      </c>
      <c r="AJ1529">
        <v>0</v>
      </c>
      <c r="AK1529">
        <v>0</v>
      </c>
      <c r="AL1529">
        <v>0</v>
      </c>
      <c r="AM1529">
        <v>10.5</v>
      </c>
      <c r="AN1529">
        <v>0</v>
      </c>
      <c r="AO1529">
        <v>3.5</v>
      </c>
      <c r="AP1529">
        <v>15</v>
      </c>
      <c r="AQ1529">
        <v>48</v>
      </c>
      <c r="AR1529">
        <v>0</v>
      </c>
      <c r="AS1529">
        <v>0</v>
      </c>
      <c r="AT1529">
        <v>0</v>
      </c>
      <c r="AU1529">
        <v>0</v>
      </c>
      <c r="AV1529">
        <v>4.5</v>
      </c>
      <c r="AW1529">
        <v>0</v>
      </c>
      <c r="AX1529">
        <v>0</v>
      </c>
      <c r="AY1529">
        <v>0</v>
      </c>
      <c r="AZ1529">
        <v>12.5</v>
      </c>
      <c r="BA1529">
        <v>4</v>
      </c>
      <c r="BB1529">
        <v>21</v>
      </c>
      <c r="BC1529">
        <v>0</v>
      </c>
      <c r="BD1529">
        <v>0</v>
      </c>
      <c r="BE1529">
        <v>0</v>
      </c>
      <c r="BF1529">
        <v>0</v>
      </c>
      <c r="BG1529">
        <v>0</v>
      </c>
      <c r="BH1529">
        <v>0</v>
      </c>
      <c r="BI1529">
        <v>0</v>
      </c>
      <c r="BJ1529">
        <v>0</v>
      </c>
      <c r="BK1529">
        <v>0</v>
      </c>
      <c r="BL1529">
        <v>0</v>
      </c>
      <c r="BM1529">
        <v>0</v>
      </c>
      <c r="BN1529">
        <v>0</v>
      </c>
      <c r="BO1529">
        <v>3.5</v>
      </c>
      <c r="BP1529">
        <v>10</v>
      </c>
      <c r="BQ1529">
        <v>0</v>
      </c>
      <c r="BR1529">
        <v>0.5</v>
      </c>
      <c r="BS1529">
        <v>0</v>
      </c>
      <c r="BT1529">
        <v>0</v>
      </c>
      <c r="BU1529">
        <v>1</v>
      </c>
      <c r="BV1529">
        <v>0</v>
      </c>
      <c r="BW1529">
        <v>0</v>
      </c>
      <c r="BX1529">
        <v>0</v>
      </c>
      <c r="BY1529">
        <v>154</v>
      </c>
    </row>
    <row r="1530" spans="1:77" hidden="1" x14ac:dyDescent="0.25">
      <c r="A1530" t="str">
        <f t="shared" si="46"/>
        <v>201526 Jogi és társadalomtudományi foglalkozásokI7 Technikum</v>
      </c>
      <c r="B1530" t="str">
        <f t="shared" si="47"/>
        <v>201526 Jogi és társadalomtudományi foglalkozásokI7 Technikum</v>
      </c>
      <c r="C1530">
        <v>4672</v>
      </c>
      <c r="D1530" t="s">
        <v>168</v>
      </c>
      <c r="E1530" t="s">
        <v>169</v>
      </c>
      <c r="F1530" s="4" t="s">
        <v>173</v>
      </c>
      <c r="G1530">
        <v>0</v>
      </c>
      <c r="H1530" t="s">
        <v>163</v>
      </c>
      <c r="I1530">
        <v>624</v>
      </c>
      <c r="J1530">
        <v>13</v>
      </c>
      <c r="K1530" t="s">
        <v>80</v>
      </c>
      <c r="L1530" t="s">
        <v>120</v>
      </c>
      <c r="M1530">
        <v>0</v>
      </c>
      <c r="N1530">
        <v>0</v>
      </c>
      <c r="O1530">
        <v>0</v>
      </c>
      <c r="P1530">
        <v>0</v>
      </c>
      <c r="Q1530">
        <v>0</v>
      </c>
      <c r="R1530">
        <v>0</v>
      </c>
      <c r="S1530">
        <v>0</v>
      </c>
      <c r="T1530">
        <v>0</v>
      </c>
      <c r="U1530">
        <v>0</v>
      </c>
      <c r="V1530">
        <v>0</v>
      </c>
      <c r="W1530">
        <v>0</v>
      </c>
      <c r="X1530">
        <v>0</v>
      </c>
      <c r="Y1530">
        <v>0</v>
      </c>
      <c r="Z1530">
        <v>0</v>
      </c>
      <c r="AA1530">
        <v>0</v>
      </c>
      <c r="AB1530">
        <v>0</v>
      </c>
      <c r="AC1530">
        <v>0</v>
      </c>
      <c r="AD1530">
        <v>0</v>
      </c>
      <c r="AE1530">
        <v>0</v>
      </c>
      <c r="AF1530">
        <v>0</v>
      </c>
      <c r="AG1530">
        <v>0</v>
      </c>
      <c r="AH1530">
        <v>0</v>
      </c>
      <c r="AI1530">
        <v>0</v>
      </c>
      <c r="AJ1530">
        <v>0</v>
      </c>
      <c r="AK1530">
        <v>0</v>
      </c>
      <c r="AL1530">
        <v>0</v>
      </c>
      <c r="AM1530">
        <v>0</v>
      </c>
      <c r="AN1530">
        <v>0</v>
      </c>
      <c r="AO1530">
        <v>0</v>
      </c>
      <c r="AP1530">
        <v>0</v>
      </c>
      <c r="AQ1530">
        <v>0</v>
      </c>
      <c r="AR1530">
        <v>0</v>
      </c>
      <c r="AS1530">
        <v>0</v>
      </c>
      <c r="AT1530">
        <v>0</v>
      </c>
      <c r="AU1530">
        <v>0</v>
      </c>
      <c r="AV1530">
        <v>0</v>
      </c>
      <c r="AW1530">
        <v>0</v>
      </c>
      <c r="AX1530">
        <v>0</v>
      </c>
      <c r="AY1530">
        <v>0</v>
      </c>
      <c r="AZ1530">
        <v>0</v>
      </c>
      <c r="BA1530">
        <v>0</v>
      </c>
      <c r="BB1530">
        <v>0</v>
      </c>
      <c r="BC1530">
        <v>0</v>
      </c>
      <c r="BD1530">
        <v>0</v>
      </c>
      <c r="BE1530">
        <v>0</v>
      </c>
      <c r="BF1530">
        <v>0</v>
      </c>
      <c r="BG1530">
        <v>0</v>
      </c>
      <c r="BH1530">
        <v>0</v>
      </c>
      <c r="BI1530">
        <v>0</v>
      </c>
      <c r="BJ1530">
        <v>0</v>
      </c>
      <c r="BK1530">
        <v>0</v>
      </c>
      <c r="BL1530">
        <v>0</v>
      </c>
      <c r="BM1530">
        <v>0</v>
      </c>
      <c r="BN1530">
        <v>0</v>
      </c>
      <c r="BO1530">
        <v>0.5</v>
      </c>
      <c r="BP1530">
        <v>0.5</v>
      </c>
      <c r="BQ1530">
        <v>0</v>
      </c>
      <c r="BR1530">
        <v>0</v>
      </c>
      <c r="BS1530">
        <v>0.5</v>
      </c>
      <c r="BT1530">
        <v>0</v>
      </c>
      <c r="BU1530">
        <v>0</v>
      </c>
      <c r="BV1530">
        <v>0</v>
      </c>
      <c r="BW1530">
        <v>0</v>
      </c>
      <c r="BX1530">
        <v>0</v>
      </c>
      <c r="BY1530">
        <v>1.5</v>
      </c>
    </row>
    <row r="1531" spans="1:77" hidden="1" x14ac:dyDescent="0.25">
      <c r="A1531" t="str">
        <f t="shared" si="46"/>
        <v>201527 Kulturális, sport-, művészeti és vallási foglalkozások (felsőfokú képzettséghez kapcsolódó)I7 Technikum</v>
      </c>
      <c r="B1531" t="str">
        <f t="shared" si="47"/>
        <v>201527 Kulturális, sport-, művészeti és vallási foglalkozások (felsőfokú képzettséghez kapcsolódó)I7 Technikum</v>
      </c>
      <c r="C1531">
        <v>4673</v>
      </c>
      <c r="D1531" t="s">
        <v>168</v>
      </c>
      <c r="E1531" t="s">
        <v>169</v>
      </c>
      <c r="F1531" s="4" t="s">
        <v>173</v>
      </c>
      <c r="G1531">
        <v>0</v>
      </c>
      <c r="H1531" t="s">
        <v>163</v>
      </c>
      <c r="I1531">
        <v>625</v>
      </c>
      <c r="J1531">
        <v>14</v>
      </c>
      <c r="K1531" t="s">
        <v>121</v>
      </c>
      <c r="L1531" t="s">
        <v>122</v>
      </c>
      <c r="M1531">
        <v>0</v>
      </c>
      <c r="N1531">
        <v>0</v>
      </c>
      <c r="O1531">
        <v>0</v>
      </c>
      <c r="P1531">
        <v>0</v>
      </c>
      <c r="Q1531">
        <v>0</v>
      </c>
      <c r="R1531">
        <v>0</v>
      </c>
      <c r="S1531">
        <v>0</v>
      </c>
      <c r="T1531">
        <v>0</v>
      </c>
      <c r="U1531">
        <v>17.5</v>
      </c>
      <c r="V1531">
        <v>0</v>
      </c>
      <c r="W1531">
        <v>0</v>
      </c>
      <c r="X1531">
        <v>0</v>
      </c>
      <c r="Y1531">
        <v>0</v>
      </c>
      <c r="Z1531">
        <v>0</v>
      </c>
      <c r="AA1531">
        <v>0</v>
      </c>
      <c r="AB1531">
        <v>0</v>
      </c>
      <c r="AC1531">
        <v>0</v>
      </c>
      <c r="AD1531">
        <v>0</v>
      </c>
      <c r="AE1531">
        <v>0</v>
      </c>
      <c r="AF1531">
        <v>0</v>
      </c>
      <c r="AG1531">
        <v>0</v>
      </c>
      <c r="AH1531">
        <v>0</v>
      </c>
      <c r="AI1531">
        <v>0</v>
      </c>
      <c r="AJ1531">
        <v>0</v>
      </c>
      <c r="AK1531">
        <v>0</v>
      </c>
      <c r="AL1531">
        <v>0.5</v>
      </c>
      <c r="AM1531">
        <v>10.5</v>
      </c>
      <c r="AN1531">
        <v>0</v>
      </c>
      <c r="AO1531">
        <v>0</v>
      </c>
      <c r="AP1531">
        <v>2.5</v>
      </c>
      <c r="AQ1531">
        <v>0</v>
      </c>
      <c r="AR1531">
        <v>0</v>
      </c>
      <c r="AS1531">
        <v>0</v>
      </c>
      <c r="AT1531">
        <v>0</v>
      </c>
      <c r="AU1531">
        <v>0</v>
      </c>
      <c r="AV1531">
        <v>0</v>
      </c>
      <c r="AW1531">
        <v>44.5</v>
      </c>
      <c r="AX1531">
        <v>13.5</v>
      </c>
      <c r="AY1531">
        <v>3.5</v>
      </c>
      <c r="AZ1531">
        <v>0</v>
      </c>
      <c r="BA1531">
        <v>0</v>
      </c>
      <c r="BB1531">
        <v>0</v>
      </c>
      <c r="BC1531">
        <v>0</v>
      </c>
      <c r="BD1531">
        <v>0</v>
      </c>
      <c r="BE1531">
        <v>0</v>
      </c>
      <c r="BF1531">
        <v>8.5</v>
      </c>
      <c r="BG1531">
        <v>0</v>
      </c>
      <c r="BH1531">
        <v>2</v>
      </c>
      <c r="BI1531">
        <v>0</v>
      </c>
      <c r="BJ1531">
        <v>0</v>
      </c>
      <c r="BK1531">
        <v>0</v>
      </c>
      <c r="BL1531">
        <v>0</v>
      </c>
      <c r="BM1531">
        <v>0</v>
      </c>
      <c r="BN1531">
        <v>0</v>
      </c>
      <c r="BO1531">
        <v>6.5</v>
      </c>
      <c r="BP1531">
        <v>3</v>
      </c>
      <c r="BQ1531">
        <v>0.5</v>
      </c>
      <c r="BR1531">
        <v>0</v>
      </c>
      <c r="BS1531">
        <v>24</v>
      </c>
      <c r="BT1531">
        <v>4</v>
      </c>
      <c r="BU1531">
        <v>6.5</v>
      </c>
      <c r="BV1531">
        <v>0</v>
      </c>
      <c r="BW1531">
        <v>0</v>
      </c>
      <c r="BX1531">
        <v>0</v>
      </c>
      <c r="BY1531">
        <v>147.5</v>
      </c>
    </row>
    <row r="1532" spans="1:77" hidden="1" x14ac:dyDescent="0.25">
      <c r="A1532" t="str">
        <f t="shared" si="46"/>
        <v>201529 Egyéb magasan képzett ügyintézőkI7 Technikum</v>
      </c>
      <c r="B1532" t="str">
        <f t="shared" si="47"/>
        <v>201529 Egyéb magasan képzett ügyintézőkI7 Technikum</v>
      </c>
      <c r="C1532">
        <v>4674</v>
      </c>
      <c r="D1532" t="s">
        <v>168</v>
      </c>
      <c r="E1532" t="s">
        <v>169</v>
      </c>
      <c r="F1532" s="4" t="s">
        <v>173</v>
      </c>
      <c r="G1532">
        <v>0</v>
      </c>
      <c r="H1532" t="s">
        <v>163</v>
      </c>
      <c r="I1532">
        <v>626</v>
      </c>
      <c r="J1532">
        <v>15</v>
      </c>
      <c r="K1532" t="s">
        <v>81</v>
      </c>
      <c r="L1532" t="s">
        <v>123</v>
      </c>
      <c r="M1532">
        <v>0</v>
      </c>
      <c r="N1532">
        <v>0</v>
      </c>
      <c r="O1532">
        <v>0</v>
      </c>
      <c r="P1532">
        <v>0</v>
      </c>
      <c r="Q1532">
        <v>0</v>
      </c>
      <c r="R1532">
        <v>0</v>
      </c>
      <c r="S1532">
        <v>0</v>
      </c>
      <c r="T1532">
        <v>0</v>
      </c>
      <c r="U1532">
        <v>0</v>
      </c>
      <c r="V1532">
        <v>0</v>
      </c>
      <c r="W1532">
        <v>0</v>
      </c>
      <c r="X1532">
        <v>0</v>
      </c>
      <c r="Y1532">
        <v>0</v>
      </c>
      <c r="Z1532">
        <v>0</v>
      </c>
      <c r="AA1532">
        <v>0</v>
      </c>
      <c r="AB1532">
        <v>0</v>
      </c>
      <c r="AC1532">
        <v>0</v>
      </c>
      <c r="AD1532">
        <v>0</v>
      </c>
      <c r="AE1532">
        <v>0</v>
      </c>
      <c r="AF1532">
        <v>0</v>
      </c>
      <c r="AG1532">
        <v>0</v>
      </c>
      <c r="AH1532">
        <v>0</v>
      </c>
      <c r="AI1532">
        <v>0</v>
      </c>
      <c r="AJ1532">
        <v>0</v>
      </c>
      <c r="AK1532">
        <v>0</v>
      </c>
      <c r="AL1532">
        <v>0</v>
      </c>
      <c r="AM1532">
        <v>2.5</v>
      </c>
      <c r="AN1532">
        <v>0</v>
      </c>
      <c r="AO1532">
        <v>0</v>
      </c>
      <c r="AP1532">
        <v>0</v>
      </c>
      <c r="AQ1532">
        <v>10</v>
      </c>
      <c r="AR1532">
        <v>0</v>
      </c>
      <c r="AS1532">
        <v>0</v>
      </c>
      <c r="AT1532">
        <v>0</v>
      </c>
      <c r="AU1532">
        <v>0</v>
      </c>
      <c r="AV1532">
        <v>0</v>
      </c>
      <c r="AW1532">
        <v>0</v>
      </c>
      <c r="AX1532">
        <v>0</v>
      </c>
      <c r="AY1532">
        <v>0</v>
      </c>
      <c r="AZ1532">
        <v>0</v>
      </c>
      <c r="BA1532">
        <v>0</v>
      </c>
      <c r="BB1532">
        <v>0</v>
      </c>
      <c r="BC1532">
        <v>0</v>
      </c>
      <c r="BD1532">
        <v>0</v>
      </c>
      <c r="BE1532">
        <v>0</v>
      </c>
      <c r="BF1532">
        <v>0</v>
      </c>
      <c r="BG1532">
        <v>0</v>
      </c>
      <c r="BH1532">
        <v>0</v>
      </c>
      <c r="BI1532">
        <v>0</v>
      </c>
      <c r="BJ1532">
        <v>0</v>
      </c>
      <c r="BK1532">
        <v>0</v>
      </c>
      <c r="BL1532">
        <v>0</v>
      </c>
      <c r="BM1532">
        <v>0</v>
      </c>
      <c r="BN1532">
        <v>0</v>
      </c>
      <c r="BO1532">
        <v>56</v>
      </c>
      <c r="BP1532">
        <v>9</v>
      </c>
      <c r="BQ1532">
        <v>1</v>
      </c>
      <c r="BR1532">
        <v>1.5</v>
      </c>
      <c r="BS1532">
        <v>0</v>
      </c>
      <c r="BT1532">
        <v>0</v>
      </c>
      <c r="BU1532">
        <v>0</v>
      </c>
      <c r="BV1532">
        <v>0</v>
      </c>
      <c r="BW1532">
        <v>0</v>
      </c>
      <c r="BX1532">
        <v>0</v>
      </c>
      <c r="BY1532">
        <v>80</v>
      </c>
    </row>
    <row r="1533" spans="1:77" hidden="1" x14ac:dyDescent="0.25">
      <c r="A1533" t="str">
        <f t="shared" si="46"/>
        <v>201531 Technikusok és hasonló műszaki foglalkozásokI7 Technikum</v>
      </c>
      <c r="B1533" t="str">
        <f t="shared" si="47"/>
        <v>201531 Technikusok és hasonló műszaki foglalkozásokI7 Technikum</v>
      </c>
      <c r="C1533">
        <v>4675</v>
      </c>
      <c r="D1533" t="s">
        <v>168</v>
      </c>
      <c r="E1533" t="s">
        <v>169</v>
      </c>
      <c r="F1533" s="4" t="s">
        <v>173</v>
      </c>
      <c r="G1533">
        <v>0</v>
      </c>
      <c r="H1533" t="s">
        <v>163</v>
      </c>
      <c r="I1533">
        <v>627</v>
      </c>
      <c r="J1533">
        <v>16</v>
      </c>
      <c r="K1533" t="s">
        <v>82</v>
      </c>
      <c r="L1533" t="s">
        <v>83</v>
      </c>
      <c r="M1533">
        <v>366.5</v>
      </c>
      <c r="N1533">
        <v>865.5</v>
      </c>
      <c r="O1533">
        <v>8</v>
      </c>
      <c r="P1533">
        <v>108</v>
      </c>
      <c r="Q1533">
        <v>325.5</v>
      </c>
      <c r="R1533">
        <v>194</v>
      </c>
      <c r="S1533">
        <v>26.5</v>
      </c>
      <c r="T1533">
        <v>34</v>
      </c>
      <c r="U1533">
        <v>18.5</v>
      </c>
      <c r="V1533">
        <v>58.5</v>
      </c>
      <c r="W1533">
        <v>268</v>
      </c>
      <c r="X1533">
        <v>235.5</v>
      </c>
      <c r="Y1533">
        <v>182.5</v>
      </c>
      <c r="Z1533">
        <v>177.5</v>
      </c>
      <c r="AA1533">
        <v>232</v>
      </c>
      <c r="AB1533">
        <v>906</v>
      </c>
      <c r="AC1533">
        <v>581.5</v>
      </c>
      <c r="AD1533">
        <v>255</v>
      </c>
      <c r="AE1533">
        <v>549.5</v>
      </c>
      <c r="AF1533">
        <v>536</v>
      </c>
      <c r="AG1533">
        <v>31.5</v>
      </c>
      <c r="AH1533">
        <v>307</v>
      </c>
      <c r="AI1533">
        <v>248.5</v>
      </c>
      <c r="AJ1533">
        <v>845</v>
      </c>
      <c r="AK1533">
        <v>265.5</v>
      </c>
      <c r="AL1533">
        <v>187</v>
      </c>
      <c r="AM1533">
        <v>1524.5</v>
      </c>
      <c r="AN1533">
        <v>359.5</v>
      </c>
      <c r="AO1533">
        <v>571</v>
      </c>
      <c r="AP1533">
        <v>60</v>
      </c>
      <c r="AQ1533">
        <v>423.5</v>
      </c>
      <c r="AR1533">
        <v>55</v>
      </c>
      <c r="AS1533">
        <v>45</v>
      </c>
      <c r="AT1533">
        <v>876.5</v>
      </c>
      <c r="AU1533">
        <v>3.5</v>
      </c>
      <c r="AV1533">
        <v>33</v>
      </c>
      <c r="AW1533">
        <v>29</v>
      </c>
      <c r="AX1533">
        <v>8.5</v>
      </c>
      <c r="AY1533">
        <v>190.5</v>
      </c>
      <c r="AZ1533">
        <v>289</v>
      </c>
      <c r="BA1533">
        <v>100.5</v>
      </c>
      <c r="BB1533">
        <v>18</v>
      </c>
      <c r="BC1533">
        <v>3</v>
      </c>
      <c r="BD1533">
        <v>297</v>
      </c>
      <c r="BE1533">
        <v>0</v>
      </c>
      <c r="BF1533">
        <v>139.5</v>
      </c>
      <c r="BG1533">
        <v>811.5</v>
      </c>
      <c r="BH1533">
        <v>196</v>
      </c>
      <c r="BI1533">
        <v>2.5</v>
      </c>
      <c r="BJ1533">
        <v>93</v>
      </c>
      <c r="BK1533">
        <v>75</v>
      </c>
      <c r="BL1533">
        <v>90</v>
      </c>
      <c r="BM1533">
        <v>7.5</v>
      </c>
      <c r="BN1533">
        <v>272</v>
      </c>
      <c r="BO1533">
        <v>503.5</v>
      </c>
      <c r="BP1533">
        <v>211.5</v>
      </c>
      <c r="BQ1533">
        <v>55</v>
      </c>
      <c r="BR1533">
        <v>17</v>
      </c>
      <c r="BS1533">
        <v>48</v>
      </c>
      <c r="BT1533">
        <v>51.5</v>
      </c>
      <c r="BU1533">
        <v>13</v>
      </c>
      <c r="BV1533">
        <v>119</v>
      </c>
      <c r="BW1533">
        <v>12.5</v>
      </c>
      <c r="BX1533">
        <v>0</v>
      </c>
      <c r="BY1533">
        <v>15418</v>
      </c>
    </row>
    <row r="1534" spans="1:77" hidden="1" x14ac:dyDescent="0.25">
      <c r="A1534" t="str">
        <f t="shared" si="46"/>
        <v>201532 Szakmai irányítók, felügyelőkI7 Technikum</v>
      </c>
      <c r="B1534" t="str">
        <f t="shared" si="47"/>
        <v>201532 Szakmai irányítók, felügyelőkI7 Technikum</v>
      </c>
      <c r="C1534">
        <v>4676</v>
      </c>
      <c r="D1534" t="s">
        <v>168</v>
      </c>
      <c r="E1534" t="s">
        <v>169</v>
      </c>
      <c r="F1534" s="4" t="s">
        <v>173</v>
      </c>
      <c r="G1534">
        <v>0</v>
      </c>
      <c r="H1534" t="s">
        <v>163</v>
      </c>
      <c r="I1534">
        <v>628</v>
      </c>
      <c r="J1534">
        <v>17</v>
      </c>
      <c r="K1534" t="s">
        <v>84</v>
      </c>
      <c r="L1534" t="s">
        <v>124</v>
      </c>
      <c r="M1534">
        <v>14.5</v>
      </c>
      <c r="N1534">
        <v>0</v>
      </c>
      <c r="O1534">
        <v>0</v>
      </c>
      <c r="P1534">
        <v>46.5</v>
      </c>
      <c r="Q1534">
        <v>86</v>
      </c>
      <c r="R1534">
        <v>25.5</v>
      </c>
      <c r="S1534">
        <v>15.5</v>
      </c>
      <c r="T1534">
        <v>8.5</v>
      </c>
      <c r="U1534">
        <v>0</v>
      </c>
      <c r="V1534">
        <v>0</v>
      </c>
      <c r="W1534">
        <v>27.5</v>
      </c>
      <c r="X1534">
        <v>52.5</v>
      </c>
      <c r="Y1534">
        <v>14</v>
      </c>
      <c r="Z1534">
        <v>22</v>
      </c>
      <c r="AA1534">
        <v>24.5</v>
      </c>
      <c r="AB1534">
        <v>52</v>
      </c>
      <c r="AC1534">
        <v>14</v>
      </c>
      <c r="AD1534">
        <v>13</v>
      </c>
      <c r="AE1534">
        <v>15.5</v>
      </c>
      <c r="AF1534">
        <v>36</v>
      </c>
      <c r="AG1534">
        <v>0</v>
      </c>
      <c r="AH1534">
        <v>28.5</v>
      </c>
      <c r="AI1534">
        <v>5.5</v>
      </c>
      <c r="AJ1534">
        <v>16</v>
      </c>
      <c r="AK1534">
        <v>3.5</v>
      </c>
      <c r="AL1534">
        <v>14.5</v>
      </c>
      <c r="AM1534">
        <v>380</v>
      </c>
      <c r="AN1534">
        <v>0</v>
      </c>
      <c r="AO1534">
        <v>45</v>
      </c>
      <c r="AP1534">
        <v>29.5</v>
      </c>
      <c r="AQ1534">
        <v>33.5</v>
      </c>
      <c r="AR1534">
        <v>0</v>
      </c>
      <c r="AS1534">
        <v>0</v>
      </c>
      <c r="AT1534">
        <v>38</v>
      </c>
      <c r="AU1534">
        <v>0</v>
      </c>
      <c r="AV1534">
        <v>27.5</v>
      </c>
      <c r="AW1534">
        <v>0</v>
      </c>
      <c r="AX1534">
        <v>0</v>
      </c>
      <c r="AY1534">
        <v>34</v>
      </c>
      <c r="AZ1534">
        <v>4</v>
      </c>
      <c r="BA1534">
        <v>0</v>
      </c>
      <c r="BB1534">
        <v>0</v>
      </c>
      <c r="BC1534">
        <v>0</v>
      </c>
      <c r="BD1534">
        <v>19</v>
      </c>
      <c r="BE1534">
        <v>0</v>
      </c>
      <c r="BF1534">
        <v>0</v>
      </c>
      <c r="BG1534">
        <v>5.5</v>
      </c>
      <c r="BH1534">
        <v>0.5</v>
      </c>
      <c r="BI1534">
        <v>0</v>
      </c>
      <c r="BJ1534">
        <v>0</v>
      </c>
      <c r="BK1534">
        <v>0</v>
      </c>
      <c r="BL1534">
        <v>0</v>
      </c>
      <c r="BM1534">
        <v>5.5</v>
      </c>
      <c r="BN1534">
        <v>10.5</v>
      </c>
      <c r="BO1534">
        <v>25.5</v>
      </c>
      <c r="BP1534">
        <v>10.5</v>
      </c>
      <c r="BQ1534">
        <v>0.5</v>
      </c>
      <c r="BR1534">
        <v>1.5</v>
      </c>
      <c r="BS1534">
        <v>0</v>
      </c>
      <c r="BT1534">
        <v>0</v>
      </c>
      <c r="BU1534">
        <v>0.5</v>
      </c>
      <c r="BV1534">
        <v>0</v>
      </c>
      <c r="BW1534">
        <v>0</v>
      </c>
      <c r="BX1534">
        <v>0</v>
      </c>
      <c r="BY1534">
        <v>1206.5</v>
      </c>
    </row>
    <row r="1535" spans="1:77" hidden="1" x14ac:dyDescent="0.25">
      <c r="A1535" t="str">
        <f t="shared" si="46"/>
        <v>201533 Egészségügyi foglalkozásokI7 Technikum</v>
      </c>
      <c r="B1535" t="str">
        <f t="shared" si="47"/>
        <v>201533 Egészségügyi foglalkozásokI7 Technikum</v>
      </c>
      <c r="C1535">
        <v>4677</v>
      </c>
      <c r="D1535" t="s">
        <v>168</v>
      </c>
      <c r="E1535" t="s">
        <v>169</v>
      </c>
      <c r="F1535" s="4" t="s">
        <v>173</v>
      </c>
      <c r="G1535">
        <v>0</v>
      </c>
      <c r="H1535" t="s">
        <v>163</v>
      </c>
      <c r="I1535">
        <v>629</v>
      </c>
      <c r="J1535">
        <v>18</v>
      </c>
      <c r="K1535" t="s">
        <v>85</v>
      </c>
      <c r="L1535" t="s">
        <v>125</v>
      </c>
      <c r="M1535">
        <v>68.5</v>
      </c>
      <c r="N1535">
        <v>0</v>
      </c>
      <c r="O1535">
        <v>0</v>
      </c>
      <c r="P1535">
        <v>0</v>
      </c>
      <c r="Q1535">
        <v>7.5</v>
      </c>
      <c r="R1535">
        <v>0</v>
      </c>
      <c r="S1535">
        <v>0</v>
      </c>
      <c r="T1535">
        <v>0</v>
      </c>
      <c r="U1535">
        <v>0</v>
      </c>
      <c r="V1535">
        <v>0</v>
      </c>
      <c r="W1535">
        <v>0</v>
      </c>
      <c r="X1535">
        <v>6</v>
      </c>
      <c r="Y1535">
        <v>0</v>
      </c>
      <c r="Z1535">
        <v>22.5</v>
      </c>
      <c r="AA1535">
        <v>14</v>
      </c>
      <c r="AB1535">
        <v>0</v>
      </c>
      <c r="AC1535">
        <v>10</v>
      </c>
      <c r="AD1535">
        <v>0</v>
      </c>
      <c r="AE1535">
        <v>0</v>
      </c>
      <c r="AF1535">
        <v>0</v>
      </c>
      <c r="AG1535">
        <v>0</v>
      </c>
      <c r="AH1535">
        <v>259.5</v>
      </c>
      <c r="AI1535">
        <v>84</v>
      </c>
      <c r="AJ1535">
        <v>7</v>
      </c>
      <c r="AK1535">
        <v>0</v>
      </c>
      <c r="AL1535">
        <v>0</v>
      </c>
      <c r="AM1535">
        <v>3</v>
      </c>
      <c r="AN1535">
        <v>3</v>
      </c>
      <c r="AO1535">
        <v>33</v>
      </c>
      <c r="AP1535">
        <v>351.5</v>
      </c>
      <c r="AQ1535">
        <v>6.5</v>
      </c>
      <c r="AR1535">
        <v>0</v>
      </c>
      <c r="AS1535">
        <v>0</v>
      </c>
      <c r="AT1535">
        <v>0</v>
      </c>
      <c r="AU1535">
        <v>0</v>
      </c>
      <c r="AV1535">
        <v>16</v>
      </c>
      <c r="AW1535">
        <v>0</v>
      </c>
      <c r="AX1535">
        <v>0</v>
      </c>
      <c r="AY1535">
        <v>0</v>
      </c>
      <c r="AZ1535">
        <v>0</v>
      </c>
      <c r="BA1535">
        <v>0</v>
      </c>
      <c r="BB1535">
        <v>0</v>
      </c>
      <c r="BC1535">
        <v>0</v>
      </c>
      <c r="BD1535">
        <v>9</v>
      </c>
      <c r="BE1535">
        <v>0</v>
      </c>
      <c r="BF1535">
        <v>0</v>
      </c>
      <c r="BG1535">
        <v>0</v>
      </c>
      <c r="BH1535">
        <v>8</v>
      </c>
      <c r="BI1535">
        <v>0.5</v>
      </c>
      <c r="BJ1535">
        <v>51.5</v>
      </c>
      <c r="BK1535">
        <v>0</v>
      </c>
      <c r="BL1535">
        <v>0</v>
      </c>
      <c r="BM1535">
        <v>0</v>
      </c>
      <c r="BN1535">
        <v>0</v>
      </c>
      <c r="BO1535">
        <v>45.5</v>
      </c>
      <c r="BP1535">
        <v>131.5</v>
      </c>
      <c r="BQ1535">
        <v>694</v>
      </c>
      <c r="BR1535">
        <v>49</v>
      </c>
      <c r="BS1535">
        <v>0.5</v>
      </c>
      <c r="BT1535">
        <v>0.5</v>
      </c>
      <c r="BU1535">
        <v>25.5</v>
      </c>
      <c r="BV1535">
        <v>0</v>
      </c>
      <c r="BW1535">
        <v>0</v>
      </c>
      <c r="BX1535">
        <v>0</v>
      </c>
      <c r="BY1535">
        <v>1907.5</v>
      </c>
    </row>
    <row r="1536" spans="1:77" hidden="1" x14ac:dyDescent="0.25">
      <c r="A1536" t="str">
        <f t="shared" si="46"/>
        <v>201534 Oktatási asszisztensekI7 Technikum</v>
      </c>
      <c r="B1536" t="str">
        <f t="shared" si="47"/>
        <v>201534 Oktatási asszisztensekI7 Technikum</v>
      </c>
      <c r="C1536">
        <v>4678</v>
      </c>
      <c r="D1536" t="s">
        <v>168</v>
      </c>
      <c r="E1536" t="s">
        <v>169</v>
      </c>
      <c r="F1536" s="4" t="s">
        <v>173</v>
      </c>
      <c r="G1536">
        <v>0</v>
      </c>
      <c r="H1536" t="s">
        <v>163</v>
      </c>
      <c r="I1536">
        <v>630</v>
      </c>
      <c r="J1536">
        <v>19</v>
      </c>
      <c r="K1536" t="s">
        <v>86</v>
      </c>
      <c r="L1536" t="s">
        <v>126</v>
      </c>
      <c r="M1536">
        <v>0</v>
      </c>
      <c r="N1536">
        <v>0</v>
      </c>
      <c r="O1536">
        <v>0</v>
      </c>
      <c r="P1536">
        <v>0</v>
      </c>
      <c r="Q1536">
        <v>0</v>
      </c>
      <c r="R1536">
        <v>0</v>
      </c>
      <c r="S1536">
        <v>0</v>
      </c>
      <c r="T1536">
        <v>0</v>
      </c>
      <c r="U1536">
        <v>0</v>
      </c>
      <c r="V1536">
        <v>0</v>
      </c>
      <c r="W1536">
        <v>0</v>
      </c>
      <c r="X1536">
        <v>0</v>
      </c>
      <c r="Y1536">
        <v>0</v>
      </c>
      <c r="Z1536">
        <v>0</v>
      </c>
      <c r="AA1536">
        <v>0</v>
      </c>
      <c r="AB1536">
        <v>0</v>
      </c>
      <c r="AC1536">
        <v>0</v>
      </c>
      <c r="AD1536">
        <v>0</v>
      </c>
      <c r="AE1536">
        <v>0</v>
      </c>
      <c r="AF1536">
        <v>0</v>
      </c>
      <c r="AG1536">
        <v>0</v>
      </c>
      <c r="AH1536">
        <v>0</v>
      </c>
      <c r="AI1536">
        <v>0</v>
      </c>
      <c r="AJ1536">
        <v>0</v>
      </c>
      <c r="AK1536">
        <v>0</v>
      </c>
      <c r="AL1536">
        <v>0</v>
      </c>
      <c r="AM1536">
        <v>0</v>
      </c>
      <c r="AN1536">
        <v>0</v>
      </c>
      <c r="AO1536">
        <v>0</v>
      </c>
      <c r="AP1536">
        <v>0</v>
      </c>
      <c r="AQ1536">
        <v>0</v>
      </c>
      <c r="AR1536">
        <v>0</v>
      </c>
      <c r="AS1536">
        <v>0</v>
      </c>
      <c r="AT1536">
        <v>0</v>
      </c>
      <c r="AU1536">
        <v>0</v>
      </c>
      <c r="AV1536">
        <v>0</v>
      </c>
      <c r="AW1536">
        <v>0</v>
      </c>
      <c r="AX1536">
        <v>0</v>
      </c>
      <c r="AY1536">
        <v>0</v>
      </c>
      <c r="AZ1536">
        <v>0</v>
      </c>
      <c r="BA1536">
        <v>0</v>
      </c>
      <c r="BB1536">
        <v>0</v>
      </c>
      <c r="BC1536">
        <v>0</v>
      </c>
      <c r="BD1536">
        <v>0</v>
      </c>
      <c r="BE1536">
        <v>0</v>
      </c>
      <c r="BF1536">
        <v>0</v>
      </c>
      <c r="BG1536">
        <v>0</v>
      </c>
      <c r="BH1536">
        <v>0</v>
      </c>
      <c r="BI1536">
        <v>0</v>
      </c>
      <c r="BJ1536">
        <v>0</v>
      </c>
      <c r="BK1536">
        <v>0</v>
      </c>
      <c r="BL1536">
        <v>0</v>
      </c>
      <c r="BM1536">
        <v>0</v>
      </c>
      <c r="BN1536">
        <v>0</v>
      </c>
      <c r="BO1536">
        <v>45.5</v>
      </c>
      <c r="BP1536">
        <v>211</v>
      </c>
      <c r="BQ1536">
        <v>0</v>
      </c>
      <c r="BR1536">
        <v>12</v>
      </c>
      <c r="BS1536">
        <v>0</v>
      </c>
      <c r="BT1536">
        <v>0</v>
      </c>
      <c r="BU1536">
        <v>0.5</v>
      </c>
      <c r="BV1536">
        <v>0</v>
      </c>
      <c r="BW1536">
        <v>0</v>
      </c>
      <c r="BX1536">
        <v>0</v>
      </c>
      <c r="BY1536">
        <v>269</v>
      </c>
    </row>
    <row r="1537" spans="1:77" hidden="1" x14ac:dyDescent="0.25">
      <c r="A1537" t="str">
        <f t="shared" si="46"/>
        <v>201535 Szociális gondozási és munkaerő-piaci szolgáltatási foglalkozásokI7 Technikum</v>
      </c>
      <c r="B1537" t="str">
        <f t="shared" si="47"/>
        <v>201535 Szociális gondozási és munkaerő-piaci szolgáltatási foglalkozásokI7 Technikum</v>
      </c>
      <c r="C1537">
        <v>4679</v>
      </c>
      <c r="D1537" t="s">
        <v>168</v>
      </c>
      <c r="E1537" t="s">
        <v>169</v>
      </c>
      <c r="F1537" s="4" t="s">
        <v>173</v>
      </c>
      <c r="G1537">
        <v>0</v>
      </c>
      <c r="H1537" t="s">
        <v>163</v>
      </c>
      <c r="I1537">
        <v>631</v>
      </c>
      <c r="J1537">
        <v>20</v>
      </c>
      <c r="K1537" t="s">
        <v>87</v>
      </c>
      <c r="L1537" t="s">
        <v>127</v>
      </c>
      <c r="M1537">
        <v>0</v>
      </c>
      <c r="N1537">
        <v>0</v>
      </c>
      <c r="O1537">
        <v>0</v>
      </c>
      <c r="P1537">
        <v>0</v>
      </c>
      <c r="Q1537">
        <v>0</v>
      </c>
      <c r="R1537">
        <v>0</v>
      </c>
      <c r="S1537">
        <v>0</v>
      </c>
      <c r="T1537">
        <v>0</v>
      </c>
      <c r="U1537">
        <v>0</v>
      </c>
      <c r="V1537">
        <v>0</v>
      </c>
      <c r="W1537">
        <v>0</v>
      </c>
      <c r="X1537">
        <v>0</v>
      </c>
      <c r="Y1537">
        <v>0</v>
      </c>
      <c r="Z1537">
        <v>0</v>
      </c>
      <c r="AA1537">
        <v>0</v>
      </c>
      <c r="AB1537">
        <v>0</v>
      </c>
      <c r="AC1537">
        <v>0</v>
      </c>
      <c r="AD1537">
        <v>0</v>
      </c>
      <c r="AE1537">
        <v>0.5</v>
      </c>
      <c r="AF1537">
        <v>0</v>
      </c>
      <c r="AG1537">
        <v>0</v>
      </c>
      <c r="AH1537">
        <v>0</v>
      </c>
      <c r="AI1537">
        <v>0</v>
      </c>
      <c r="AJ1537">
        <v>0</v>
      </c>
      <c r="AK1537">
        <v>0</v>
      </c>
      <c r="AL1537">
        <v>0</v>
      </c>
      <c r="AM1537">
        <v>0</v>
      </c>
      <c r="AN1537">
        <v>0</v>
      </c>
      <c r="AO1537">
        <v>3</v>
      </c>
      <c r="AP1537">
        <v>0</v>
      </c>
      <c r="AQ1537">
        <v>0</v>
      </c>
      <c r="AR1537">
        <v>0</v>
      </c>
      <c r="AS1537">
        <v>0</v>
      </c>
      <c r="AT1537">
        <v>0</v>
      </c>
      <c r="AU1537">
        <v>0</v>
      </c>
      <c r="AV1537">
        <v>3.5</v>
      </c>
      <c r="AW1537">
        <v>0</v>
      </c>
      <c r="AX1537">
        <v>0</v>
      </c>
      <c r="AY1537">
        <v>0</v>
      </c>
      <c r="AZ1537">
        <v>0</v>
      </c>
      <c r="BA1537">
        <v>0</v>
      </c>
      <c r="BB1537">
        <v>0</v>
      </c>
      <c r="BC1537">
        <v>0</v>
      </c>
      <c r="BD1537">
        <v>0</v>
      </c>
      <c r="BE1537">
        <v>0</v>
      </c>
      <c r="BF1537">
        <v>0</v>
      </c>
      <c r="BG1537">
        <v>0</v>
      </c>
      <c r="BH1537">
        <v>0.5</v>
      </c>
      <c r="BI1537">
        <v>0</v>
      </c>
      <c r="BJ1537">
        <v>0</v>
      </c>
      <c r="BK1537">
        <v>0</v>
      </c>
      <c r="BL1537">
        <v>8</v>
      </c>
      <c r="BM1537">
        <v>0</v>
      </c>
      <c r="BN1537">
        <v>0</v>
      </c>
      <c r="BO1537">
        <v>45.5</v>
      </c>
      <c r="BP1537">
        <v>19</v>
      </c>
      <c r="BQ1537">
        <v>21</v>
      </c>
      <c r="BR1537">
        <v>235.5</v>
      </c>
      <c r="BS1537">
        <v>0</v>
      </c>
      <c r="BT1537">
        <v>0</v>
      </c>
      <c r="BU1537">
        <v>41</v>
      </c>
      <c r="BV1537">
        <v>0</v>
      </c>
      <c r="BW1537">
        <v>0</v>
      </c>
      <c r="BX1537">
        <v>0</v>
      </c>
      <c r="BY1537">
        <v>377.5</v>
      </c>
    </row>
    <row r="1538" spans="1:77" hidden="1" x14ac:dyDescent="0.25">
      <c r="A1538" t="str">
        <f t="shared" si="46"/>
        <v>201536 Üzleti jellegű szolgáltatások ügyintézői, hatósági ügyintézők, ügynökökI7 Technikum</v>
      </c>
      <c r="B1538" t="str">
        <f t="shared" si="47"/>
        <v>201536 Üzleti jellegű szolgáltatások ügyintézői, hatósági ügyintézők, ügynökökI7 Technikum</v>
      </c>
      <c r="C1538">
        <v>4680</v>
      </c>
      <c r="D1538" t="s">
        <v>168</v>
      </c>
      <c r="E1538" t="s">
        <v>169</v>
      </c>
      <c r="F1538" s="4" t="s">
        <v>173</v>
      </c>
      <c r="G1538">
        <v>0</v>
      </c>
      <c r="H1538" t="s">
        <v>163</v>
      </c>
      <c r="I1538">
        <v>632</v>
      </c>
      <c r="J1538">
        <v>21</v>
      </c>
      <c r="K1538" t="s">
        <v>88</v>
      </c>
      <c r="L1538" t="s">
        <v>128</v>
      </c>
      <c r="M1538">
        <v>125.5</v>
      </c>
      <c r="N1538">
        <v>12.5</v>
      </c>
      <c r="O1538">
        <v>0</v>
      </c>
      <c r="P1538">
        <v>11.5</v>
      </c>
      <c r="Q1538">
        <v>175.5</v>
      </c>
      <c r="R1538">
        <v>17</v>
      </c>
      <c r="S1538">
        <v>12.5</v>
      </c>
      <c r="T1538">
        <v>25</v>
      </c>
      <c r="U1538">
        <v>30</v>
      </c>
      <c r="V1538">
        <v>7.5</v>
      </c>
      <c r="W1538">
        <v>58</v>
      </c>
      <c r="X1538">
        <v>12.5</v>
      </c>
      <c r="Y1538">
        <v>35</v>
      </c>
      <c r="Z1538">
        <v>65</v>
      </c>
      <c r="AA1538">
        <v>8.5</v>
      </c>
      <c r="AB1538">
        <v>92.5</v>
      </c>
      <c r="AC1538">
        <v>38.5</v>
      </c>
      <c r="AD1538">
        <v>12.5</v>
      </c>
      <c r="AE1538">
        <v>66</v>
      </c>
      <c r="AF1538">
        <v>49.5</v>
      </c>
      <c r="AG1538">
        <v>11.5</v>
      </c>
      <c r="AH1538">
        <v>58</v>
      </c>
      <c r="AI1538">
        <v>15.5</v>
      </c>
      <c r="AJ1538">
        <v>105.5</v>
      </c>
      <c r="AK1538">
        <v>15.5</v>
      </c>
      <c r="AL1538">
        <v>45.5</v>
      </c>
      <c r="AM1538">
        <v>167</v>
      </c>
      <c r="AN1538">
        <v>340.5</v>
      </c>
      <c r="AO1538">
        <v>1232</v>
      </c>
      <c r="AP1538">
        <v>219</v>
      </c>
      <c r="AQ1538">
        <v>167</v>
      </c>
      <c r="AR1538">
        <v>13</v>
      </c>
      <c r="AS1538">
        <v>9.5</v>
      </c>
      <c r="AT1538">
        <v>178.5</v>
      </c>
      <c r="AU1538">
        <v>0</v>
      </c>
      <c r="AV1538">
        <v>63.5</v>
      </c>
      <c r="AW1538">
        <v>29</v>
      </c>
      <c r="AX1538">
        <v>0</v>
      </c>
      <c r="AY1538">
        <v>155</v>
      </c>
      <c r="AZ1538">
        <v>83</v>
      </c>
      <c r="BA1538">
        <v>259.5</v>
      </c>
      <c r="BB1538">
        <v>348.5</v>
      </c>
      <c r="BC1538">
        <v>14</v>
      </c>
      <c r="BD1538">
        <v>141</v>
      </c>
      <c r="BE1538">
        <v>0</v>
      </c>
      <c r="BF1538">
        <v>375</v>
      </c>
      <c r="BG1538">
        <v>14.5</v>
      </c>
      <c r="BH1538">
        <v>13</v>
      </c>
      <c r="BI1538">
        <v>12.5</v>
      </c>
      <c r="BJ1538">
        <v>13</v>
      </c>
      <c r="BK1538">
        <v>12</v>
      </c>
      <c r="BL1538">
        <v>15.5</v>
      </c>
      <c r="BM1538">
        <v>12</v>
      </c>
      <c r="BN1538">
        <v>152</v>
      </c>
      <c r="BO1538">
        <v>231</v>
      </c>
      <c r="BP1538">
        <v>58</v>
      </c>
      <c r="BQ1538">
        <v>30.5</v>
      </c>
      <c r="BR1538">
        <v>19</v>
      </c>
      <c r="BS1538">
        <v>7</v>
      </c>
      <c r="BT1538">
        <v>15</v>
      </c>
      <c r="BU1538">
        <v>4</v>
      </c>
      <c r="BV1538">
        <v>73.5</v>
      </c>
      <c r="BW1538">
        <v>1.5</v>
      </c>
      <c r="BX1538">
        <v>0</v>
      </c>
      <c r="BY1538">
        <v>5585.5</v>
      </c>
    </row>
    <row r="1539" spans="1:77" hidden="1" x14ac:dyDescent="0.25">
      <c r="A1539" t="str">
        <f t="shared" si="46"/>
        <v>201537 Művészeti, kulturális, sport- és vallási foglalkozásokI7 Technikum</v>
      </c>
      <c r="B1539" t="str">
        <f t="shared" si="47"/>
        <v>201537 Művészeti, kulturális, sport- és vallási foglalkozásokI7 Technikum</v>
      </c>
      <c r="C1539">
        <v>4681</v>
      </c>
      <c r="D1539" t="s">
        <v>168</v>
      </c>
      <c r="E1539" t="s">
        <v>169</v>
      </c>
      <c r="F1539" s="4" t="s">
        <v>173</v>
      </c>
      <c r="G1539">
        <v>0</v>
      </c>
      <c r="H1539" t="s">
        <v>163</v>
      </c>
      <c r="I1539">
        <v>633</v>
      </c>
      <c r="J1539">
        <v>22</v>
      </c>
      <c r="K1539" t="s">
        <v>89</v>
      </c>
      <c r="L1539" t="s">
        <v>129</v>
      </c>
      <c r="M1539">
        <v>0</v>
      </c>
      <c r="N1539">
        <v>0</v>
      </c>
      <c r="O1539">
        <v>0</v>
      </c>
      <c r="P1539">
        <v>0</v>
      </c>
      <c r="Q1539">
        <v>0</v>
      </c>
      <c r="R1539">
        <v>0</v>
      </c>
      <c r="S1539">
        <v>0</v>
      </c>
      <c r="T1539">
        <v>0</v>
      </c>
      <c r="U1539">
        <v>0</v>
      </c>
      <c r="V1539">
        <v>0</v>
      </c>
      <c r="W1539">
        <v>0</v>
      </c>
      <c r="X1539">
        <v>0</v>
      </c>
      <c r="Y1539">
        <v>6.5</v>
      </c>
      <c r="Z1539">
        <v>0</v>
      </c>
      <c r="AA1539">
        <v>0</v>
      </c>
      <c r="AB1539">
        <v>0</v>
      </c>
      <c r="AC1539">
        <v>0</v>
      </c>
      <c r="AD1539">
        <v>0</v>
      </c>
      <c r="AE1539">
        <v>0</v>
      </c>
      <c r="AF1539">
        <v>0</v>
      </c>
      <c r="AG1539">
        <v>0</v>
      </c>
      <c r="AH1539">
        <v>0</v>
      </c>
      <c r="AI1539">
        <v>0</v>
      </c>
      <c r="AJ1539">
        <v>0</v>
      </c>
      <c r="AK1539">
        <v>0</v>
      </c>
      <c r="AL1539">
        <v>0</v>
      </c>
      <c r="AM1539">
        <v>0</v>
      </c>
      <c r="AN1539">
        <v>0</v>
      </c>
      <c r="AO1539">
        <v>46</v>
      </c>
      <c r="AP1539">
        <v>0.5</v>
      </c>
      <c r="AQ1539">
        <v>0</v>
      </c>
      <c r="AR1539">
        <v>0</v>
      </c>
      <c r="AS1539">
        <v>0</v>
      </c>
      <c r="AT1539">
        <v>0</v>
      </c>
      <c r="AU1539">
        <v>0</v>
      </c>
      <c r="AV1539">
        <v>0</v>
      </c>
      <c r="AW1539">
        <v>10.5</v>
      </c>
      <c r="AX1539">
        <v>56</v>
      </c>
      <c r="AY1539">
        <v>3.5</v>
      </c>
      <c r="AZ1539">
        <v>3</v>
      </c>
      <c r="BA1539">
        <v>0</v>
      </c>
      <c r="BB1539">
        <v>0</v>
      </c>
      <c r="BC1539">
        <v>0</v>
      </c>
      <c r="BD1539">
        <v>0</v>
      </c>
      <c r="BE1539">
        <v>0</v>
      </c>
      <c r="BF1539">
        <v>6.5</v>
      </c>
      <c r="BG1539">
        <v>0</v>
      </c>
      <c r="BH1539">
        <v>2.5</v>
      </c>
      <c r="BI1539">
        <v>15.5</v>
      </c>
      <c r="BJ1539">
        <v>7.5</v>
      </c>
      <c r="BK1539">
        <v>12.5</v>
      </c>
      <c r="BL1539">
        <v>0</v>
      </c>
      <c r="BM1539">
        <v>0</v>
      </c>
      <c r="BN1539">
        <v>3</v>
      </c>
      <c r="BO1539">
        <v>3.5</v>
      </c>
      <c r="BP1539">
        <v>5</v>
      </c>
      <c r="BQ1539">
        <v>0.5</v>
      </c>
      <c r="BR1539">
        <v>0.5</v>
      </c>
      <c r="BS1539">
        <v>43.5</v>
      </c>
      <c r="BT1539">
        <v>24.5</v>
      </c>
      <c r="BU1539">
        <v>17.5</v>
      </c>
      <c r="BV1539">
        <v>0</v>
      </c>
      <c r="BW1539">
        <v>0</v>
      </c>
      <c r="BX1539">
        <v>0</v>
      </c>
      <c r="BY1539">
        <v>268.5</v>
      </c>
    </row>
    <row r="1540" spans="1:77" hidden="1" x14ac:dyDescent="0.25">
      <c r="A1540" t="str">
        <f t="shared" si="46"/>
        <v>201539 Egyéb ügyintézőkI7 Technikum</v>
      </c>
      <c r="B1540" t="str">
        <f t="shared" si="47"/>
        <v>201539 Egyéb ügyintézőkI7 Technikum</v>
      </c>
      <c r="C1540">
        <v>4682</v>
      </c>
      <c r="D1540" t="s">
        <v>168</v>
      </c>
      <c r="E1540" t="s">
        <v>169</v>
      </c>
      <c r="F1540" s="4" t="s">
        <v>173</v>
      </c>
      <c r="G1540">
        <v>0</v>
      </c>
      <c r="H1540" t="s">
        <v>163</v>
      </c>
      <c r="I1540">
        <v>634</v>
      </c>
      <c r="J1540">
        <v>23</v>
      </c>
      <c r="K1540" t="s">
        <v>90</v>
      </c>
      <c r="L1540" t="s">
        <v>91</v>
      </c>
      <c r="M1540">
        <v>11</v>
      </c>
      <c r="N1540">
        <v>8</v>
      </c>
      <c r="O1540">
        <v>0</v>
      </c>
      <c r="P1540">
        <v>6</v>
      </c>
      <c r="Q1540">
        <v>14</v>
      </c>
      <c r="R1540">
        <v>23.5</v>
      </c>
      <c r="S1540">
        <v>0</v>
      </c>
      <c r="T1540">
        <v>11</v>
      </c>
      <c r="U1540">
        <v>20</v>
      </c>
      <c r="V1540">
        <v>17</v>
      </c>
      <c r="W1540">
        <v>10.5</v>
      </c>
      <c r="X1540">
        <v>26</v>
      </c>
      <c r="Y1540">
        <v>7.5</v>
      </c>
      <c r="Z1540">
        <v>1.5</v>
      </c>
      <c r="AA1540">
        <v>5.5</v>
      </c>
      <c r="AB1540">
        <v>20.5</v>
      </c>
      <c r="AC1540">
        <v>8</v>
      </c>
      <c r="AD1540">
        <v>0</v>
      </c>
      <c r="AE1540">
        <v>4.5</v>
      </c>
      <c r="AF1540">
        <v>10.5</v>
      </c>
      <c r="AG1540">
        <v>3</v>
      </c>
      <c r="AH1540">
        <v>15.5</v>
      </c>
      <c r="AI1540">
        <v>1.5</v>
      </c>
      <c r="AJ1540">
        <v>24.5</v>
      </c>
      <c r="AK1540">
        <v>5.5</v>
      </c>
      <c r="AL1540">
        <v>1</v>
      </c>
      <c r="AM1540">
        <v>87</v>
      </c>
      <c r="AN1540">
        <v>121.5</v>
      </c>
      <c r="AO1540">
        <v>146.5</v>
      </c>
      <c r="AP1540">
        <v>92</v>
      </c>
      <c r="AQ1540">
        <v>33</v>
      </c>
      <c r="AR1540">
        <v>0</v>
      </c>
      <c r="AS1540">
        <v>0</v>
      </c>
      <c r="AT1540">
        <v>179</v>
      </c>
      <c r="AU1540">
        <v>0</v>
      </c>
      <c r="AV1540">
        <v>1.5</v>
      </c>
      <c r="AW1540">
        <v>5.5</v>
      </c>
      <c r="AX1540">
        <v>28.5</v>
      </c>
      <c r="AY1540">
        <v>21</v>
      </c>
      <c r="AZ1540">
        <v>77.5</v>
      </c>
      <c r="BA1540">
        <v>89</v>
      </c>
      <c r="BB1540">
        <v>0.5</v>
      </c>
      <c r="BC1540">
        <v>0</v>
      </c>
      <c r="BD1540">
        <v>9</v>
      </c>
      <c r="BE1540">
        <v>0</v>
      </c>
      <c r="BF1540">
        <v>89.5</v>
      </c>
      <c r="BG1540">
        <v>15</v>
      </c>
      <c r="BH1540">
        <v>15</v>
      </c>
      <c r="BI1540">
        <v>0</v>
      </c>
      <c r="BJ1540">
        <v>11.5</v>
      </c>
      <c r="BK1540">
        <v>10</v>
      </c>
      <c r="BL1540">
        <v>36.5</v>
      </c>
      <c r="BM1540">
        <v>0</v>
      </c>
      <c r="BN1540">
        <v>40</v>
      </c>
      <c r="BO1540">
        <v>474.5</v>
      </c>
      <c r="BP1540">
        <v>165</v>
      </c>
      <c r="BQ1540">
        <v>17</v>
      </c>
      <c r="BR1540">
        <v>19</v>
      </c>
      <c r="BS1540">
        <v>64.5</v>
      </c>
      <c r="BT1540">
        <v>2</v>
      </c>
      <c r="BU1540">
        <v>5.5</v>
      </c>
      <c r="BV1540">
        <v>11.5</v>
      </c>
      <c r="BW1540">
        <v>4</v>
      </c>
      <c r="BX1540">
        <v>0</v>
      </c>
      <c r="BY1540">
        <v>2128</v>
      </c>
    </row>
    <row r="1541" spans="1:77" hidden="1" x14ac:dyDescent="0.25">
      <c r="A1541" t="str">
        <f t="shared" si="46"/>
        <v>201541 Irodai, ügyviteli foglalkozásokI7 Technikum</v>
      </c>
      <c r="B1541" t="str">
        <f t="shared" si="47"/>
        <v>201541 Irodai, ügyviteli foglalkozásokI7 Technikum</v>
      </c>
      <c r="C1541">
        <v>4683</v>
      </c>
      <c r="D1541" t="s">
        <v>168</v>
      </c>
      <c r="E1541" t="s">
        <v>169</v>
      </c>
      <c r="F1541" s="4" t="s">
        <v>173</v>
      </c>
      <c r="G1541">
        <v>0</v>
      </c>
      <c r="H1541" t="s">
        <v>163</v>
      </c>
      <c r="I1541">
        <v>635</v>
      </c>
      <c r="J1541">
        <v>24</v>
      </c>
      <c r="K1541" t="s">
        <v>92</v>
      </c>
      <c r="L1541" t="s">
        <v>130</v>
      </c>
      <c r="M1541">
        <v>151.5</v>
      </c>
      <c r="N1541">
        <v>52</v>
      </c>
      <c r="O1541">
        <v>14</v>
      </c>
      <c r="P1541">
        <v>4.5</v>
      </c>
      <c r="Q1541">
        <v>85</v>
      </c>
      <c r="R1541">
        <v>42</v>
      </c>
      <c r="S1541">
        <v>94</v>
      </c>
      <c r="T1541">
        <v>3</v>
      </c>
      <c r="U1541">
        <v>9.5</v>
      </c>
      <c r="V1541">
        <v>0</v>
      </c>
      <c r="W1541">
        <v>31.5</v>
      </c>
      <c r="X1541">
        <v>12.5</v>
      </c>
      <c r="Y1541">
        <v>26.5</v>
      </c>
      <c r="Z1541">
        <v>36</v>
      </c>
      <c r="AA1541">
        <v>28.5</v>
      </c>
      <c r="AB1541">
        <v>166</v>
      </c>
      <c r="AC1541">
        <v>76</v>
      </c>
      <c r="AD1541">
        <v>44.5</v>
      </c>
      <c r="AE1541">
        <v>55</v>
      </c>
      <c r="AF1541">
        <v>60.5</v>
      </c>
      <c r="AG1541">
        <v>0</v>
      </c>
      <c r="AH1541">
        <v>27.5</v>
      </c>
      <c r="AI1541">
        <v>38.5</v>
      </c>
      <c r="AJ1541">
        <v>50.5</v>
      </c>
      <c r="AK1541">
        <v>20</v>
      </c>
      <c r="AL1541">
        <v>60.5</v>
      </c>
      <c r="AM1541">
        <v>207.5</v>
      </c>
      <c r="AN1541">
        <v>149.5</v>
      </c>
      <c r="AO1541">
        <v>430</v>
      </c>
      <c r="AP1541">
        <v>229.5</v>
      </c>
      <c r="AQ1541">
        <v>207</v>
      </c>
      <c r="AR1541">
        <v>0</v>
      </c>
      <c r="AS1541">
        <v>7</v>
      </c>
      <c r="AT1541">
        <v>105</v>
      </c>
      <c r="AU1541">
        <v>13.5</v>
      </c>
      <c r="AV1541">
        <v>108.5</v>
      </c>
      <c r="AW1541">
        <v>30.5</v>
      </c>
      <c r="AX1541">
        <v>37.5</v>
      </c>
      <c r="AY1541">
        <v>29.5</v>
      </c>
      <c r="AZ1541">
        <v>195.5</v>
      </c>
      <c r="BA1541">
        <v>240.5</v>
      </c>
      <c r="BB1541">
        <v>39.5</v>
      </c>
      <c r="BC1541">
        <v>89</v>
      </c>
      <c r="BD1541">
        <v>191.5</v>
      </c>
      <c r="BE1541">
        <v>0</v>
      </c>
      <c r="BF1541">
        <v>788</v>
      </c>
      <c r="BG1541">
        <v>61.5</v>
      </c>
      <c r="BH1541">
        <v>23</v>
      </c>
      <c r="BI1541">
        <v>55</v>
      </c>
      <c r="BJ1541">
        <v>37.5</v>
      </c>
      <c r="BK1541">
        <v>7.5</v>
      </c>
      <c r="BL1541">
        <v>82.5</v>
      </c>
      <c r="BM1541">
        <v>3</v>
      </c>
      <c r="BN1541">
        <v>57</v>
      </c>
      <c r="BO1541">
        <v>316</v>
      </c>
      <c r="BP1541">
        <v>203.5</v>
      </c>
      <c r="BQ1541">
        <v>68</v>
      </c>
      <c r="BR1541">
        <v>19</v>
      </c>
      <c r="BS1541">
        <v>45.5</v>
      </c>
      <c r="BT1541">
        <v>2</v>
      </c>
      <c r="BU1541">
        <v>32.5</v>
      </c>
      <c r="BV1541">
        <v>0.5</v>
      </c>
      <c r="BW1541">
        <v>8.5</v>
      </c>
      <c r="BX1541">
        <v>0</v>
      </c>
      <c r="BY1541">
        <v>5311</v>
      </c>
    </row>
    <row r="1542" spans="1:77" hidden="1" x14ac:dyDescent="0.25">
      <c r="A1542" t="str">
        <f t="shared" si="46"/>
        <v>201542 Ügyfélkapcsolati foglalkozásokI7 Technikum</v>
      </c>
      <c r="B1542" t="str">
        <f t="shared" si="47"/>
        <v>201542 Ügyfélkapcsolati foglalkozásokI7 Technikum</v>
      </c>
      <c r="C1542">
        <v>4684</v>
      </c>
      <c r="D1542" t="s">
        <v>168</v>
      </c>
      <c r="E1542" t="s">
        <v>169</v>
      </c>
      <c r="F1542" s="4" t="s">
        <v>173</v>
      </c>
      <c r="G1542">
        <v>0</v>
      </c>
      <c r="H1542" t="s">
        <v>163</v>
      </c>
      <c r="I1542">
        <v>636</v>
      </c>
      <c r="J1542">
        <v>25</v>
      </c>
      <c r="K1542" t="s">
        <v>93</v>
      </c>
      <c r="L1542" t="s">
        <v>131</v>
      </c>
      <c r="M1542">
        <v>0</v>
      </c>
      <c r="N1542">
        <v>5.5</v>
      </c>
      <c r="O1542">
        <v>0</v>
      </c>
      <c r="P1542">
        <v>0</v>
      </c>
      <c r="Q1542">
        <v>0.5</v>
      </c>
      <c r="R1542">
        <v>0</v>
      </c>
      <c r="S1542">
        <v>0</v>
      </c>
      <c r="T1542">
        <v>0</v>
      </c>
      <c r="U1542">
        <v>2.5</v>
      </c>
      <c r="V1542">
        <v>0</v>
      </c>
      <c r="W1542">
        <v>11</v>
      </c>
      <c r="X1542">
        <v>0</v>
      </c>
      <c r="Y1542">
        <v>0</v>
      </c>
      <c r="Z1542">
        <v>5.5</v>
      </c>
      <c r="AA1542">
        <v>0</v>
      </c>
      <c r="AB1542">
        <v>0</v>
      </c>
      <c r="AC1542">
        <v>0</v>
      </c>
      <c r="AD1542">
        <v>0</v>
      </c>
      <c r="AE1542">
        <v>0</v>
      </c>
      <c r="AF1542">
        <v>0</v>
      </c>
      <c r="AG1542">
        <v>0</v>
      </c>
      <c r="AH1542">
        <v>0</v>
      </c>
      <c r="AI1542">
        <v>0</v>
      </c>
      <c r="AJ1542">
        <v>38.5</v>
      </c>
      <c r="AK1542">
        <v>9.5</v>
      </c>
      <c r="AL1542">
        <v>15.5</v>
      </c>
      <c r="AM1542">
        <v>10</v>
      </c>
      <c r="AN1542">
        <v>29</v>
      </c>
      <c r="AO1542">
        <v>34</v>
      </c>
      <c r="AP1542">
        <v>46</v>
      </c>
      <c r="AQ1542">
        <v>110.5</v>
      </c>
      <c r="AR1542">
        <v>0</v>
      </c>
      <c r="AS1542">
        <v>0</v>
      </c>
      <c r="AT1542">
        <v>30.5</v>
      </c>
      <c r="AU1542">
        <v>10</v>
      </c>
      <c r="AV1542">
        <v>41.5</v>
      </c>
      <c r="AW1542">
        <v>20</v>
      </c>
      <c r="AX1542">
        <v>0</v>
      </c>
      <c r="AY1542">
        <v>150</v>
      </c>
      <c r="AZ1542">
        <v>22</v>
      </c>
      <c r="BA1542">
        <v>289.5</v>
      </c>
      <c r="BB1542">
        <v>19</v>
      </c>
      <c r="BC1542">
        <v>5</v>
      </c>
      <c r="BD1542">
        <v>9.5</v>
      </c>
      <c r="BE1542">
        <v>0</v>
      </c>
      <c r="BF1542">
        <v>42.5</v>
      </c>
      <c r="BG1542">
        <v>0</v>
      </c>
      <c r="BH1542">
        <v>0</v>
      </c>
      <c r="BI1542">
        <v>0</v>
      </c>
      <c r="BJ1542">
        <v>0</v>
      </c>
      <c r="BK1542">
        <v>10.5</v>
      </c>
      <c r="BL1542">
        <v>42</v>
      </c>
      <c r="BM1542">
        <v>123</v>
      </c>
      <c r="BN1542">
        <v>45</v>
      </c>
      <c r="BO1542">
        <v>6</v>
      </c>
      <c r="BP1542">
        <v>10.5</v>
      </c>
      <c r="BQ1542">
        <v>12.5</v>
      </c>
      <c r="BR1542">
        <v>0.5</v>
      </c>
      <c r="BS1542">
        <v>6</v>
      </c>
      <c r="BT1542">
        <v>0.5</v>
      </c>
      <c r="BU1542">
        <v>8</v>
      </c>
      <c r="BV1542">
        <v>0</v>
      </c>
      <c r="BW1542">
        <v>79.5</v>
      </c>
      <c r="BX1542">
        <v>0</v>
      </c>
      <c r="BY1542">
        <v>1301.5</v>
      </c>
    </row>
    <row r="1543" spans="1:77" hidden="1" x14ac:dyDescent="0.25">
      <c r="A1543" t="str">
        <f t="shared" ref="A1543:A1606" si="48">CONCATENATE(F1543,L1543,H1543)</f>
        <v>201551 Kereskedelmi és vendéglátó-ipari foglalkozásokI7 Technikum</v>
      </c>
      <c r="B1543" t="str">
        <f t="shared" ref="B1543:B1606" si="49">CONCATENATE(F1543,L1543,H1543)</f>
        <v>201551 Kereskedelmi és vendéglátó-ipari foglalkozásokI7 Technikum</v>
      </c>
      <c r="C1543">
        <v>4685</v>
      </c>
      <c r="D1543" t="s">
        <v>168</v>
      </c>
      <c r="E1543" t="s">
        <v>169</v>
      </c>
      <c r="F1543" s="4" t="s">
        <v>173</v>
      </c>
      <c r="G1543">
        <v>0</v>
      </c>
      <c r="H1543" t="s">
        <v>163</v>
      </c>
      <c r="I1543">
        <v>637</v>
      </c>
      <c r="J1543">
        <v>26</v>
      </c>
      <c r="K1543" t="s">
        <v>94</v>
      </c>
      <c r="L1543" t="s">
        <v>132</v>
      </c>
      <c r="M1543">
        <v>0</v>
      </c>
      <c r="N1543">
        <v>11</v>
      </c>
      <c r="O1543">
        <v>0</v>
      </c>
      <c r="P1543">
        <v>0</v>
      </c>
      <c r="Q1543">
        <v>33.5</v>
      </c>
      <c r="R1543">
        <v>0</v>
      </c>
      <c r="S1543">
        <v>6.5</v>
      </c>
      <c r="T1543">
        <v>12.5</v>
      </c>
      <c r="U1543">
        <v>0</v>
      </c>
      <c r="V1543">
        <v>0</v>
      </c>
      <c r="W1543">
        <v>2.5</v>
      </c>
      <c r="X1543">
        <v>0</v>
      </c>
      <c r="Y1543">
        <v>0</v>
      </c>
      <c r="Z1543">
        <v>8.5</v>
      </c>
      <c r="AA1543">
        <v>0</v>
      </c>
      <c r="AB1543">
        <v>6</v>
      </c>
      <c r="AC1543">
        <v>0</v>
      </c>
      <c r="AD1543">
        <v>0</v>
      </c>
      <c r="AE1543">
        <v>23.5</v>
      </c>
      <c r="AF1543">
        <v>0</v>
      </c>
      <c r="AG1543">
        <v>0</v>
      </c>
      <c r="AH1543">
        <v>27.5</v>
      </c>
      <c r="AI1543">
        <v>13</v>
      </c>
      <c r="AJ1543">
        <v>0</v>
      </c>
      <c r="AK1543">
        <v>1</v>
      </c>
      <c r="AL1543">
        <v>12</v>
      </c>
      <c r="AM1543">
        <v>105</v>
      </c>
      <c r="AN1543">
        <v>270</v>
      </c>
      <c r="AO1543">
        <v>525.5</v>
      </c>
      <c r="AP1543">
        <v>2142.5</v>
      </c>
      <c r="AQ1543">
        <v>57.5</v>
      </c>
      <c r="AR1543">
        <v>0</v>
      </c>
      <c r="AS1543">
        <v>0</v>
      </c>
      <c r="AT1543">
        <v>11.5</v>
      </c>
      <c r="AU1543">
        <v>3</v>
      </c>
      <c r="AV1543">
        <v>651</v>
      </c>
      <c r="AW1543">
        <v>3.5</v>
      </c>
      <c r="AX1543">
        <v>0</v>
      </c>
      <c r="AY1543">
        <v>0</v>
      </c>
      <c r="AZ1543">
        <v>3.5</v>
      </c>
      <c r="BA1543">
        <v>37.5</v>
      </c>
      <c r="BB1543">
        <v>0</v>
      </c>
      <c r="BC1543">
        <v>9</v>
      </c>
      <c r="BD1543">
        <v>22</v>
      </c>
      <c r="BE1543">
        <v>0</v>
      </c>
      <c r="BF1543">
        <v>38.5</v>
      </c>
      <c r="BG1543">
        <v>0</v>
      </c>
      <c r="BH1543">
        <v>0.5</v>
      </c>
      <c r="BI1543">
        <v>0</v>
      </c>
      <c r="BJ1543">
        <v>29</v>
      </c>
      <c r="BK1543">
        <v>91.5</v>
      </c>
      <c r="BL1543">
        <v>111.5</v>
      </c>
      <c r="BM1543">
        <v>10</v>
      </c>
      <c r="BN1543">
        <v>24</v>
      </c>
      <c r="BO1543">
        <v>14</v>
      </c>
      <c r="BP1543">
        <v>6.5</v>
      </c>
      <c r="BQ1543">
        <v>33.5</v>
      </c>
      <c r="BR1543">
        <v>4.5</v>
      </c>
      <c r="BS1543">
        <v>10.5</v>
      </c>
      <c r="BT1543">
        <v>0</v>
      </c>
      <c r="BU1543">
        <v>0</v>
      </c>
      <c r="BV1543">
        <v>16.5</v>
      </c>
      <c r="BW1543">
        <v>6</v>
      </c>
      <c r="BX1543">
        <v>0</v>
      </c>
      <c r="BY1543">
        <v>4395.5</v>
      </c>
    </row>
    <row r="1544" spans="1:77" hidden="1" x14ac:dyDescent="0.25">
      <c r="A1544" t="str">
        <f t="shared" si="48"/>
        <v>201552 Szolgáltatási foglalkozásokI7 Technikum</v>
      </c>
      <c r="B1544" t="str">
        <f t="shared" si="49"/>
        <v>201552 Szolgáltatási foglalkozásokI7 Technikum</v>
      </c>
      <c r="C1544">
        <v>4686</v>
      </c>
      <c r="D1544" t="s">
        <v>168</v>
      </c>
      <c r="E1544" t="s">
        <v>169</v>
      </c>
      <c r="F1544" s="4" t="s">
        <v>173</v>
      </c>
      <c r="G1544">
        <v>0</v>
      </c>
      <c r="H1544" t="s">
        <v>163</v>
      </c>
      <c r="I1544">
        <v>638</v>
      </c>
      <c r="J1544">
        <v>27</v>
      </c>
      <c r="K1544" t="s">
        <v>95</v>
      </c>
      <c r="L1544" t="s">
        <v>133</v>
      </c>
      <c r="M1544">
        <v>0</v>
      </c>
      <c r="N1544">
        <v>0</v>
      </c>
      <c r="O1544">
        <v>6</v>
      </c>
      <c r="P1544">
        <v>0</v>
      </c>
      <c r="Q1544">
        <v>17.5</v>
      </c>
      <c r="R1544">
        <v>0</v>
      </c>
      <c r="S1544">
        <v>0</v>
      </c>
      <c r="T1544">
        <v>0</v>
      </c>
      <c r="U1544">
        <v>0</v>
      </c>
      <c r="V1544">
        <v>24.5</v>
      </c>
      <c r="W1544">
        <v>24</v>
      </c>
      <c r="X1544">
        <v>0</v>
      </c>
      <c r="Y1544">
        <v>0.5</v>
      </c>
      <c r="Z1544">
        <v>0</v>
      </c>
      <c r="AA1544">
        <v>0</v>
      </c>
      <c r="AB1544">
        <v>0.5</v>
      </c>
      <c r="AC1544">
        <v>1</v>
      </c>
      <c r="AD1544">
        <v>0</v>
      </c>
      <c r="AE1544">
        <v>11</v>
      </c>
      <c r="AF1544">
        <v>0</v>
      </c>
      <c r="AG1544">
        <v>0</v>
      </c>
      <c r="AH1544">
        <v>0</v>
      </c>
      <c r="AI1544">
        <v>0</v>
      </c>
      <c r="AJ1544">
        <v>16.5</v>
      </c>
      <c r="AK1544">
        <v>97</v>
      </c>
      <c r="AL1544">
        <v>16</v>
      </c>
      <c r="AM1544">
        <v>63</v>
      </c>
      <c r="AN1544">
        <v>0</v>
      </c>
      <c r="AO1544">
        <v>6</v>
      </c>
      <c r="AP1544">
        <v>26</v>
      </c>
      <c r="AQ1544">
        <v>80</v>
      </c>
      <c r="AR1544">
        <v>0</v>
      </c>
      <c r="AS1544">
        <v>0</v>
      </c>
      <c r="AT1544">
        <v>23.5</v>
      </c>
      <c r="AU1544">
        <v>0</v>
      </c>
      <c r="AV1544">
        <v>0</v>
      </c>
      <c r="AW1544">
        <v>4</v>
      </c>
      <c r="AX1544">
        <v>7</v>
      </c>
      <c r="AY1544">
        <v>7.5</v>
      </c>
      <c r="AZ1544">
        <v>0</v>
      </c>
      <c r="BA1544">
        <v>45.5</v>
      </c>
      <c r="BB1544">
        <v>0</v>
      </c>
      <c r="BC1544">
        <v>0</v>
      </c>
      <c r="BD1544">
        <v>141.5</v>
      </c>
      <c r="BE1544">
        <v>0</v>
      </c>
      <c r="BF1544">
        <v>0</v>
      </c>
      <c r="BG1544">
        <v>0</v>
      </c>
      <c r="BH1544">
        <v>0</v>
      </c>
      <c r="BI1544">
        <v>0</v>
      </c>
      <c r="BJ1544">
        <v>0.5</v>
      </c>
      <c r="BK1544">
        <v>0</v>
      </c>
      <c r="BL1544">
        <v>3</v>
      </c>
      <c r="BM1544">
        <v>0</v>
      </c>
      <c r="BN1544">
        <v>223.5</v>
      </c>
      <c r="BO1544">
        <v>251</v>
      </c>
      <c r="BP1544">
        <v>78</v>
      </c>
      <c r="BQ1544">
        <v>19.5</v>
      </c>
      <c r="BR1544">
        <v>32</v>
      </c>
      <c r="BS1544">
        <v>19.5</v>
      </c>
      <c r="BT1544">
        <v>58.5</v>
      </c>
      <c r="BU1544">
        <v>0</v>
      </c>
      <c r="BV1544">
        <v>0</v>
      </c>
      <c r="BW1544">
        <v>15.5</v>
      </c>
      <c r="BX1544">
        <v>0</v>
      </c>
      <c r="BY1544">
        <v>1319.5</v>
      </c>
    </row>
    <row r="1545" spans="1:77" hidden="1" x14ac:dyDescent="0.25">
      <c r="A1545" t="str">
        <f t="shared" si="48"/>
        <v>201561 Mezőgazdasági foglalkozásokI7 Technikum</v>
      </c>
      <c r="B1545" t="str">
        <f t="shared" si="49"/>
        <v>201561 Mezőgazdasági foglalkozásokI7 Technikum</v>
      </c>
      <c r="C1545">
        <v>4687</v>
      </c>
      <c r="D1545" t="s">
        <v>168</v>
      </c>
      <c r="E1545" t="s">
        <v>169</v>
      </c>
      <c r="F1545" s="4" t="s">
        <v>173</v>
      </c>
      <c r="G1545">
        <v>0</v>
      </c>
      <c r="H1545" t="s">
        <v>163</v>
      </c>
      <c r="I1545">
        <v>639</v>
      </c>
      <c r="J1545">
        <v>28</v>
      </c>
      <c r="K1545" t="s">
        <v>96</v>
      </c>
      <c r="L1545" t="s">
        <v>97</v>
      </c>
      <c r="M1545">
        <v>211</v>
      </c>
      <c r="N1545">
        <v>0</v>
      </c>
      <c r="O1545">
        <v>0</v>
      </c>
      <c r="P1545">
        <v>0</v>
      </c>
      <c r="Q1545">
        <v>0</v>
      </c>
      <c r="R1545">
        <v>0</v>
      </c>
      <c r="S1545">
        <v>0</v>
      </c>
      <c r="T1545">
        <v>0</v>
      </c>
      <c r="U1545">
        <v>0</v>
      </c>
      <c r="V1545">
        <v>0</v>
      </c>
      <c r="W1545">
        <v>0</v>
      </c>
      <c r="X1545">
        <v>0</v>
      </c>
      <c r="Y1545">
        <v>0</v>
      </c>
      <c r="Z1545">
        <v>0</v>
      </c>
      <c r="AA1545">
        <v>0</v>
      </c>
      <c r="AB1545">
        <v>0</v>
      </c>
      <c r="AC1545">
        <v>0</v>
      </c>
      <c r="AD1545">
        <v>0</v>
      </c>
      <c r="AE1545">
        <v>0</v>
      </c>
      <c r="AF1545">
        <v>0</v>
      </c>
      <c r="AG1545">
        <v>0</v>
      </c>
      <c r="AH1545">
        <v>7</v>
      </c>
      <c r="AI1545">
        <v>0</v>
      </c>
      <c r="AJ1545">
        <v>0</v>
      </c>
      <c r="AK1545">
        <v>0</v>
      </c>
      <c r="AL1545">
        <v>0</v>
      </c>
      <c r="AM1545">
        <v>4.5</v>
      </c>
      <c r="AN1545">
        <v>0</v>
      </c>
      <c r="AO1545">
        <v>11.5</v>
      </c>
      <c r="AP1545">
        <v>0</v>
      </c>
      <c r="AQ1545">
        <v>0</v>
      </c>
      <c r="AR1545">
        <v>0</v>
      </c>
      <c r="AS1545">
        <v>0</v>
      </c>
      <c r="AT1545">
        <v>0</v>
      </c>
      <c r="AU1545">
        <v>0</v>
      </c>
      <c r="AV1545">
        <v>0</v>
      </c>
      <c r="AW1545">
        <v>0</v>
      </c>
      <c r="AX1545">
        <v>0</v>
      </c>
      <c r="AY1545">
        <v>0</v>
      </c>
      <c r="AZ1545">
        <v>0</v>
      </c>
      <c r="BA1545">
        <v>0</v>
      </c>
      <c r="BB1545">
        <v>0</v>
      </c>
      <c r="BC1545">
        <v>0</v>
      </c>
      <c r="BD1545">
        <v>10</v>
      </c>
      <c r="BE1545">
        <v>0</v>
      </c>
      <c r="BF1545">
        <v>0</v>
      </c>
      <c r="BG1545">
        <v>0</v>
      </c>
      <c r="BH1545">
        <v>3</v>
      </c>
      <c r="BI1545">
        <v>0</v>
      </c>
      <c r="BJ1545">
        <v>0</v>
      </c>
      <c r="BK1545">
        <v>0</v>
      </c>
      <c r="BL1545">
        <v>7.5</v>
      </c>
      <c r="BM1545">
        <v>0</v>
      </c>
      <c r="BN1545">
        <v>10</v>
      </c>
      <c r="BO1545">
        <v>47.5</v>
      </c>
      <c r="BP1545">
        <v>15</v>
      </c>
      <c r="BQ1545">
        <v>4</v>
      </c>
      <c r="BR1545">
        <v>0.5</v>
      </c>
      <c r="BS1545">
        <v>2</v>
      </c>
      <c r="BT1545">
        <v>6</v>
      </c>
      <c r="BU1545">
        <v>1</v>
      </c>
      <c r="BV1545">
        <v>0</v>
      </c>
      <c r="BW1545">
        <v>0</v>
      </c>
      <c r="BX1545">
        <v>0</v>
      </c>
      <c r="BY1545">
        <v>340.5</v>
      </c>
    </row>
    <row r="1546" spans="1:77" hidden="1" x14ac:dyDescent="0.25">
      <c r="A1546" t="str">
        <f t="shared" si="48"/>
        <v>201562 Erdőgazdálkodási, vadgazdálkodási és halászati foglalkozásokI7 Technikum</v>
      </c>
      <c r="B1546" t="str">
        <f t="shared" si="49"/>
        <v>201562 Erdőgazdálkodási, vadgazdálkodási és halászati foglalkozásokI7 Technikum</v>
      </c>
      <c r="C1546">
        <v>4688</v>
      </c>
      <c r="D1546" t="s">
        <v>168</v>
      </c>
      <c r="E1546" t="s">
        <v>169</v>
      </c>
      <c r="F1546" s="4" t="s">
        <v>173</v>
      </c>
      <c r="G1546">
        <v>0</v>
      </c>
      <c r="H1546" t="s">
        <v>163</v>
      </c>
      <c r="I1546">
        <v>640</v>
      </c>
      <c r="J1546">
        <v>29</v>
      </c>
      <c r="K1546" t="s">
        <v>98</v>
      </c>
      <c r="L1546" t="s">
        <v>134</v>
      </c>
      <c r="M1546">
        <v>0</v>
      </c>
      <c r="N1546">
        <v>139</v>
      </c>
      <c r="O1546">
        <v>34.5</v>
      </c>
      <c r="P1546">
        <v>0</v>
      </c>
      <c r="Q1546">
        <v>0</v>
      </c>
      <c r="R1546">
        <v>0</v>
      </c>
      <c r="S1546">
        <v>11</v>
      </c>
      <c r="T1546">
        <v>0</v>
      </c>
      <c r="U1546">
        <v>0</v>
      </c>
      <c r="V1546">
        <v>0</v>
      </c>
      <c r="W1546">
        <v>0</v>
      </c>
      <c r="X1546">
        <v>0</v>
      </c>
      <c r="Y1546">
        <v>0</v>
      </c>
      <c r="Z1546">
        <v>0</v>
      </c>
      <c r="AA1546">
        <v>0</v>
      </c>
      <c r="AB1546">
        <v>0</v>
      </c>
      <c r="AC1546">
        <v>0</v>
      </c>
      <c r="AD1546">
        <v>0</v>
      </c>
      <c r="AE1546">
        <v>0</v>
      </c>
      <c r="AF1546">
        <v>0</v>
      </c>
      <c r="AG1546">
        <v>0</v>
      </c>
      <c r="AH1546">
        <v>0</v>
      </c>
      <c r="AI1546">
        <v>0</v>
      </c>
      <c r="AJ1546">
        <v>0</v>
      </c>
      <c r="AK1546">
        <v>0</v>
      </c>
      <c r="AL1546">
        <v>0</v>
      </c>
      <c r="AM1546">
        <v>5</v>
      </c>
      <c r="AN1546">
        <v>4</v>
      </c>
      <c r="AO1546">
        <v>12.5</v>
      </c>
      <c r="AP1546">
        <v>0</v>
      </c>
      <c r="AQ1546">
        <v>0</v>
      </c>
      <c r="AR1546">
        <v>0</v>
      </c>
      <c r="AS1546">
        <v>0</v>
      </c>
      <c r="AT1546">
        <v>0</v>
      </c>
      <c r="AU1546">
        <v>0</v>
      </c>
      <c r="AV1546">
        <v>0</v>
      </c>
      <c r="AW1546">
        <v>0</v>
      </c>
      <c r="AX1546">
        <v>0</v>
      </c>
      <c r="AY1546">
        <v>0</v>
      </c>
      <c r="AZ1546">
        <v>0</v>
      </c>
      <c r="BA1546">
        <v>1</v>
      </c>
      <c r="BB1546">
        <v>0</v>
      </c>
      <c r="BC1546">
        <v>0</v>
      </c>
      <c r="BD1546">
        <v>0</v>
      </c>
      <c r="BE1546">
        <v>0</v>
      </c>
      <c r="BF1546">
        <v>0</v>
      </c>
      <c r="BG1546">
        <v>0</v>
      </c>
      <c r="BH1546">
        <v>1</v>
      </c>
      <c r="BI1546">
        <v>0</v>
      </c>
      <c r="BJ1546">
        <v>0</v>
      </c>
      <c r="BK1546">
        <v>0</v>
      </c>
      <c r="BL1546">
        <v>0</v>
      </c>
      <c r="BM1546">
        <v>0</v>
      </c>
      <c r="BN1546">
        <v>0</v>
      </c>
      <c r="BO1546">
        <v>13.5</v>
      </c>
      <c r="BP1546">
        <v>0.5</v>
      </c>
      <c r="BQ1546">
        <v>0</v>
      </c>
      <c r="BR1546">
        <v>0</v>
      </c>
      <c r="BS1546">
        <v>0</v>
      </c>
      <c r="BT1546">
        <v>0</v>
      </c>
      <c r="BU1546">
        <v>0</v>
      </c>
      <c r="BV1546">
        <v>0</v>
      </c>
      <c r="BW1546">
        <v>0</v>
      </c>
      <c r="BX1546">
        <v>0</v>
      </c>
      <c r="BY1546">
        <v>222</v>
      </c>
    </row>
    <row r="1547" spans="1:77" hidden="1" x14ac:dyDescent="0.25">
      <c r="A1547" t="str">
        <f t="shared" si="48"/>
        <v>201571 Élelmiszer-ipari foglalkozásokI7 Technikum</v>
      </c>
      <c r="B1547" t="str">
        <f t="shared" si="49"/>
        <v>201571 Élelmiszer-ipari foglalkozásokI7 Technikum</v>
      </c>
      <c r="C1547">
        <v>4689</v>
      </c>
      <c r="D1547" t="s">
        <v>168</v>
      </c>
      <c r="E1547" t="s">
        <v>169</v>
      </c>
      <c r="F1547" s="4" t="s">
        <v>173</v>
      </c>
      <c r="G1547">
        <v>0</v>
      </c>
      <c r="H1547" t="s">
        <v>163</v>
      </c>
      <c r="I1547">
        <v>641</v>
      </c>
      <c r="J1547">
        <v>30</v>
      </c>
      <c r="K1547" t="s">
        <v>99</v>
      </c>
      <c r="L1547" t="s">
        <v>135</v>
      </c>
      <c r="M1547">
        <v>6</v>
      </c>
      <c r="N1547">
        <v>0</v>
      </c>
      <c r="O1547">
        <v>0</v>
      </c>
      <c r="P1547">
        <v>0</v>
      </c>
      <c r="Q1547">
        <v>276</v>
      </c>
      <c r="R1547">
        <v>0</v>
      </c>
      <c r="S1547">
        <v>0</v>
      </c>
      <c r="T1547">
        <v>0</v>
      </c>
      <c r="U1547">
        <v>0</v>
      </c>
      <c r="V1547">
        <v>0</v>
      </c>
      <c r="W1547">
        <v>0</v>
      </c>
      <c r="X1547">
        <v>0</v>
      </c>
      <c r="Y1547">
        <v>0</v>
      </c>
      <c r="Z1547">
        <v>0</v>
      </c>
      <c r="AA1547">
        <v>0</v>
      </c>
      <c r="AB1547">
        <v>0</v>
      </c>
      <c r="AC1547">
        <v>0</v>
      </c>
      <c r="AD1547">
        <v>0</v>
      </c>
      <c r="AE1547">
        <v>0</v>
      </c>
      <c r="AF1547">
        <v>0</v>
      </c>
      <c r="AG1547">
        <v>0</v>
      </c>
      <c r="AH1547">
        <v>0</v>
      </c>
      <c r="AI1547">
        <v>0</v>
      </c>
      <c r="AJ1547">
        <v>0</v>
      </c>
      <c r="AK1547">
        <v>0</v>
      </c>
      <c r="AL1547">
        <v>0</v>
      </c>
      <c r="AM1547">
        <v>0</v>
      </c>
      <c r="AN1547">
        <v>0</v>
      </c>
      <c r="AO1547">
        <v>8</v>
      </c>
      <c r="AP1547">
        <v>22.5</v>
      </c>
      <c r="AQ1547">
        <v>0</v>
      </c>
      <c r="AR1547">
        <v>0</v>
      </c>
      <c r="AS1547">
        <v>0</v>
      </c>
      <c r="AT1547">
        <v>0</v>
      </c>
      <c r="AU1547">
        <v>0</v>
      </c>
      <c r="AV1547">
        <v>9</v>
      </c>
      <c r="AW1547">
        <v>0</v>
      </c>
      <c r="AX1547">
        <v>0</v>
      </c>
      <c r="AY1547">
        <v>0</v>
      </c>
      <c r="AZ1547">
        <v>0</v>
      </c>
      <c r="BA1547">
        <v>0</v>
      </c>
      <c r="BB1547">
        <v>0</v>
      </c>
      <c r="BC1547">
        <v>0</v>
      </c>
      <c r="BD1547">
        <v>0</v>
      </c>
      <c r="BE1547">
        <v>0</v>
      </c>
      <c r="BF1547">
        <v>0</v>
      </c>
      <c r="BG1547">
        <v>0</v>
      </c>
      <c r="BH1547">
        <v>0</v>
      </c>
      <c r="BI1547">
        <v>0</v>
      </c>
      <c r="BJ1547">
        <v>0</v>
      </c>
      <c r="BK1547">
        <v>0</v>
      </c>
      <c r="BL1547">
        <v>0</v>
      </c>
      <c r="BM1547">
        <v>0</v>
      </c>
      <c r="BN1547">
        <v>0</v>
      </c>
      <c r="BO1547">
        <v>6</v>
      </c>
      <c r="BP1547">
        <v>0</v>
      </c>
      <c r="BQ1547">
        <v>0</v>
      </c>
      <c r="BR1547">
        <v>0</v>
      </c>
      <c r="BS1547">
        <v>0</v>
      </c>
      <c r="BT1547">
        <v>0</v>
      </c>
      <c r="BU1547">
        <v>0</v>
      </c>
      <c r="BV1547">
        <v>0</v>
      </c>
      <c r="BW1547">
        <v>0</v>
      </c>
      <c r="BX1547">
        <v>0</v>
      </c>
      <c r="BY1547">
        <v>327.5</v>
      </c>
    </row>
    <row r="1548" spans="1:77" hidden="1" x14ac:dyDescent="0.25">
      <c r="A1548" t="str">
        <f t="shared" si="48"/>
        <v>201572 Könnyűipari foglalkozásokI7 Technikum</v>
      </c>
      <c r="B1548" t="str">
        <f t="shared" si="49"/>
        <v>201572 Könnyűipari foglalkozásokI7 Technikum</v>
      </c>
      <c r="C1548">
        <v>4690</v>
      </c>
      <c r="D1548" t="s">
        <v>168</v>
      </c>
      <c r="E1548" t="s">
        <v>169</v>
      </c>
      <c r="F1548" s="4" t="s">
        <v>173</v>
      </c>
      <c r="G1548">
        <v>0</v>
      </c>
      <c r="H1548" t="s">
        <v>163</v>
      </c>
      <c r="I1548">
        <v>642</v>
      </c>
      <c r="J1548">
        <v>31</v>
      </c>
      <c r="K1548" t="s">
        <v>100</v>
      </c>
      <c r="L1548" t="s">
        <v>136</v>
      </c>
      <c r="M1548">
        <v>0</v>
      </c>
      <c r="N1548">
        <v>0</v>
      </c>
      <c r="O1548">
        <v>0</v>
      </c>
      <c r="P1548">
        <v>0</v>
      </c>
      <c r="Q1548">
        <v>3</v>
      </c>
      <c r="R1548">
        <v>110</v>
      </c>
      <c r="S1548">
        <v>0</v>
      </c>
      <c r="T1548">
        <v>31</v>
      </c>
      <c r="U1548">
        <v>234</v>
      </c>
      <c r="V1548">
        <v>0</v>
      </c>
      <c r="W1548">
        <v>12</v>
      </c>
      <c r="X1548">
        <v>0</v>
      </c>
      <c r="Y1548">
        <v>20.5</v>
      </c>
      <c r="Z1548">
        <v>0</v>
      </c>
      <c r="AA1548">
        <v>0</v>
      </c>
      <c r="AB1548">
        <v>7.5</v>
      </c>
      <c r="AC1548">
        <v>0</v>
      </c>
      <c r="AD1548">
        <v>0</v>
      </c>
      <c r="AE1548">
        <v>0</v>
      </c>
      <c r="AF1548">
        <v>0</v>
      </c>
      <c r="AG1548">
        <v>10</v>
      </c>
      <c r="AH1548">
        <v>189.5</v>
      </c>
      <c r="AI1548">
        <v>0</v>
      </c>
      <c r="AJ1548">
        <v>0</v>
      </c>
      <c r="AK1548">
        <v>0</v>
      </c>
      <c r="AL1548">
        <v>0</v>
      </c>
      <c r="AM1548">
        <v>3.5</v>
      </c>
      <c r="AN1548">
        <v>0</v>
      </c>
      <c r="AO1548">
        <v>34.5</v>
      </c>
      <c r="AP1548">
        <v>1</v>
      </c>
      <c r="AQ1548">
        <v>0</v>
      </c>
      <c r="AR1548">
        <v>0</v>
      </c>
      <c r="AS1548">
        <v>0</v>
      </c>
      <c r="AT1548">
        <v>0</v>
      </c>
      <c r="AU1548">
        <v>0</v>
      </c>
      <c r="AV1548">
        <v>0</v>
      </c>
      <c r="AW1548">
        <v>42.5</v>
      </c>
      <c r="AX1548">
        <v>0</v>
      </c>
      <c r="AY1548">
        <v>0</v>
      </c>
      <c r="AZ1548">
        <v>0</v>
      </c>
      <c r="BA1548">
        <v>0</v>
      </c>
      <c r="BB1548">
        <v>0</v>
      </c>
      <c r="BC1548">
        <v>0</v>
      </c>
      <c r="BD1548">
        <v>0</v>
      </c>
      <c r="BE1548">
        <v>0</v>
      </c>
      <c r="BF1548">
        <v>0</v>
      </c>
      <c r="BG1548">
        <v>0</v>
      </c>
      <c r="BH1548">
        <v>0</v>
      </c>
      <c r="BI1548">
        <v>0</v>
      </c>
      <c r="BJ1548">
        <v>0</v>
      </c>
      <c r="BK1548">
        <v>0</v>
      </c>
      <c r="BL1548">
        <v>0</v>
      </c>
      <c r="BM1548">
        <v>0</v>
      </c>
      <c r="BN1548">
        <v>0</v>
      </c>
      <c r="BO1548">
        <v>6.5</v>
      </c>
      <c r="BP1548">
        <v>3.5</v>
      </c>
      <c r="BQ1548">
        <v>1.5</v>
      </c>
      <c r="BR1548">
        <v>1.5</v>
      </c>
      <c r="BS1548">
        <v>5</v>
      </c>
      <c r="BT1548">
        <v>0</v>
      </c>
      <c r="BU1548">
        <v>1</v>
      </c>
      <c r="BV1548">
        <v>114</v>
      </c>
      <c r="BW1548">
        <v>0</v>
      </c>
      <c r="BX1548">
        <v>0</v>
      </c>
      <c r="BY1548">
        <v>832</v>
      </c>
    </row>
    <row r="1549" spans="1:77" hidden="1" x14ac:dyDescent="0.25">
      <c r="A1549" t="str">
        <f t="shared" si="48"/>
        <v>201573 Fém- és villamosipari foglalkozásokI7 Technikum</v>
      </c>
      <c r="B1549" t="str">
        <f t="shared" si="49"/>
        <v>201573 Fém- és villamosipari foglalkozásokI7 Technikum</v>
      </c>
      <c r="C1549">
        <v>4691</v>
      </c>
      <c r="D1549" t="s">
        <v>168</v>
      </c>
      <c r="E1549" t="s">
        <v>169</v>
      </c>
      <c r="F1549" s="4" t="s">
        <v>173</v>
      </c>
      <c r="G1549">
        <v>0</v>
      </c>
      <c r="H1549" t="s">
        <v>163</v>
      </c>
      <c r="I1549">
        <v>643</v>
      </c>
      <c r="J1549">
        <v>32</v>
      </c>
      <c r="K1549" t="s">
        <v>101</v>
      </c>
      <c r="L1549" t="s">
        <v>137</v>
      </c>
      <c r="M1549">
        <v>112</v>
      </c>
      <c r="N1549">
        <v>9</v>
      </c>
      <c r="O1549">
        <v>0</v>
      </c>
      <c r="P1549">
        <v>7.5</v>
      </c>
      <c r="Q1549">
        <v>174.5</v>
      </c>
      <c r="R1549">
        <v>17</v>
      </c>
      <c r="S1549">
        <v>9</v>
      </c>
      <c r="T1549">
        <v>0</v>
      </c>
      <c r="U1549">
        <v>11</v>
      </c>
      <c r="V1549">
        <v>15</v>
      </c>
      <c r="W1549">
        <v>97.5</v>
      </c>
      <c r="X1549">
        <v>131.5</v>
      </c>
      <c r="Y1549">
        <v>215</v>
      </c>
      <c r="Z1549">
        <v>117</v>
      </c>
      <c r="AA1549">
        <v>139.5</v>
      </c>
      <c r="AB1549">
        <v>560</v>
      </c>
      <c r="AC1549">
        <v>538</v>
      </c>
      <c r="AD1549">
        <v>418</v>
      </c>
      <c r="AE1549">
        <v>476.5</v>
      </c>
      <c r="AF1549">
        <v>771.5</v>
      </c>
      <c r="AG1549">
        <v>119.5</v>
      </c>
      <c r="AH1549">
        <v>162.5</v>
      </c>
      <c r="AI1549">
        <v>206.5</v>
      </c>
      <c r="AJ1549">
        <v>376.5</v>
      </c>
      <c r="AK1549">
        <v>27</v>
      </c>
      <c r="AL1549">
        <v>59</v>
      </c>
      <c r="AM1549">
        <v>271.5</v>
      </c>
      <c r="AN1549">
        <v>945</v>
      </c>
      <c r="AO1549">
        <v>260.5</v>
      </c>
      <c r="AP1549">
        <v>101.5</v>
      </c>
      <c r="AQ1549">
        <v>486.5</v>
      </c>
      <c r="AR1549">
        <v>3</v>
      </c>
      <c r="AS1549">
        <v>64</v>
      </c>
      <c r="AT1549">
        <v>323</v>
      </c>
      <c r="AU1549">
        <v>0</v>
      </c>
      <c r="AV1549">
        <v>15.5</v>
      </c>
      <c r="AW1549">
        <v>7.5</v>
      </c>
      <c r="AX1549">
        <v>72.5</v>
      </c>
      <c r="AY1549">
        <v>292</v>
      </c>
      <c r="AZ1549">
        <v>127.5</v>
      </c>
      <c r="BA1549">
        <v>0</v>
      </c>
      <c r="BB1549">
        <v>0</v>
      </c>
      <c r="BC1549">
        <v>0</v>
      </c>
      <c r="BD1549">
        <v>71.5</v>
      </c>
      <c r="BE1549">
        <v>0</v>
      </c>
      <c r="BF1549">
        <v>25.5</v>
      </c>
      <c r="BG1549">
        <v>267</v>
      </c>
      <c r="BH1549">
        <v>1</v>
      </c>
      <c r="BI1549">
        <v>0</v>
      </c>
      <c r="BJ1549">
        <v>0</v>
      </c>
      <c r="BK1549">
        <v>21</v>
      </c>
      <c r="BL1549">
        <v>42.5</v>
      </c>
      <c r="BM1549">
        <v>0</v>
      </c>
      <c r="BN1549">
        <v>203.5</v>
      </c>
      <c r="BO1549">
        <v>63.5</v>
      </c>
      <c r="BP1549">
        <v>29.5</v>
      </c>
      <c r="BQ1549">
        <v>11</v>
      </c>
      <c r="BR1549">
        <v>5</v>
      </c>
      <c r="BS1549">
        <v>6.5</v>
      </c>
      <c r="BT1549">
        <v>2</v>
      </c>
      <c r="BU1549">
        <v>41</v>
      </c>
      <c r="BV1549">
        <v>150.5</v>
      </c>
      <c r="BW1549">
        <v>7.5</v>
      </c>
      <c r="BX1549">
        <v>0</v>
      </c>
      <c r="BY1549">
        <v>8689</v>
      </c>
    </row>
    <row r="1550" spans="1:77" hidden="1" x14ac:dyDescent="0.25">
      <c r="A1550" t="str">
        <f t="shared" si="48"/>
        <v>201574 Kézműipari foglalkozásokI7 Technikum</v>
      </c>
      <c r="B1550" t="str">
        <f t="shared" si="49"/>
        <v>201574 Kézműipari foglalkozásokI7 Technikum</v>
      </c>
      <c r="C1550">
        <v>4692</v>
      </c>
      <c r="D1550" t="s">
        <v>168</v>
      </c>
      <c r="E1550" t="s">
        <v>169</v>
      </c>
      <c r="F1550" s="4" t="s">
        <v>173</v>
      </c>
      <c r="G1550">
        <v>0</v>
      </c>
      <c r="H1550" t="s">
        <v>163</v>
      </c>
      <c r="I1550">
        <v>644</v>
      </c>
      <c r="J1550">
        <v>33</v>
      </c>
      <c r="K1550" t="s">
        <v>102</v>
      </c>
      <c r="L1550" t="s">
        <v>138</v>
      </c>
      <c r="M1550">
        <v>0</v>
      </c>
      <c r="N1550">
        <v>0</v>
      </c>
      <c r="O1550">
        <v>0</v>
      </c>
      <c r="P1550">
        <v>0</v>
      </c>
      <c r="Q1550">
        <v>0</v>
      </c>
      <c r="R1550">
        <v>0</v>
      </c>
      <c r="S1550">
        <v>0</v>
      </c>
      <c r="T1550">
        <v>0</v>
      </c>
      <c r="U1550">
        <v>0</v>
      </c>
      <c r="V1550">
        <v>0</v>
      </c>
      <c r="W1550">
        <v>0</v>
      </c>
      <c r="X1550">
        <v>0</v>
      </c>
      <c r="Y1550">
        <v>0</v>
      </c>
      <c r="Z1550">
        <v>38</v>
      </c>
      <c r="AA1550">
        <v>0</v>
      </c>
      <c r="AB1550">
        <v>0</v>
      </c>
      <c r="AC1550">
        <v>28</v>
      </c>
      <c r="AD1550">
        <v>8</v>
      </c>
      <c r="AE1550">
        <v>0</v>
      </c>
      <c r="AF1550">
        <v>4</v>
      </c>
      <c r="AG1550">
        <v>0</v>
      </c>
      <c r="AH1550">
        <v>3.5</v>
      </c>
      <c r="AI1550">
        <v>0</v>
      </c>
      <c r="AJ1550">
        <v>0</v>
      </c>
      <c r="AK1550">
        <v>0</v>
      </c>
      <c r="AL1550">
        <v>0</v>
      </c>
      <c r="AM1550">
        <v>6.5</v>
      </c>
      <c r="AN1550">
        <v>0</v>
      </c>
      <c r="AO1550">
        <v>17</v>
      </c>
      <c r="AP1550">
        <v>3.5</v>
      </c>
      <c r="AQ1550">
        <v>0</v>
      </c>
      <c r="AR1550">
        <v>0</v>
      </c>
      <c r="AS1550">
        <v>0</v>
      </c>
      <c r="AT1550">
        <v>0</v>
      </c>
      <c r="AU1550">
        <v>0</v>
      </c>
      <c r="AV1550">
        <v>0</v>
      </c>
      <c r="AW1550">
        <v>0</v>
      </c>
      <c r="AX1550">
        <v>0</v>
      </c>
      <c r="AY1550">
        <v>0</v>
      </c>
      <c r="AZ1550">
        <v>0</v>
      </c>
      <c r="BA1550">
        <v>0</v>
      </c>
      <c r="BB1550">
        <v>0</v>
      </c>
      <c r="BC1550">
        <v>0</v>
      </c>
      <c r="BD1550">
        <v>0</v>
      </c>
      <c r="BE1550">
        <v>0</v>
      </c>
      <c r="BF1550">
        <v>0</v>
      </c>
      <c r="BG1550">
        <v>6.5</v>
      </c>
      <c r="BH1550">
        <v>0</v>
      </c>
      <c r="BI1550">
        <v>0</v>
      </c>
      <c r="BJ1550">
        <v>0</v>
      </c>
      <c r="BK1550">
        <v>6</v>
      </c>
      <c r="BL1550">
        <v>0</v>
      </c>
      <c r="BM1550">
        <v>0</v>
      </c>
      <c r="BN1550">
        <v>0</v>
      </c>
      <c r="BO1550">
        <v>4</v>
      </c>
      <c r="BP1550">
        <v>3</v>
      </c>
      <c r="BQ1550">
        <v>0</v>
      </c>
      <c r="BR1550">
        <v>0</v>
      </c>
      <c r="BS1550">
        <v>0</v>
      </c>
      <c r="BT1550">
        <v>0</v>
      </c>
      <c r="BU1550">
        <v>0</v>
      </c>
      <c r="BV1550">
        <v>65</v>
      </c>
      <c r="BW1550">
        <v>0</v>
      </c>
      <c r="BX1550">
        <v>0</v>
      </c>
      <c r="BY1550">
        <v>193</v>
      </c>
    </row>
    <row r="1551" spans="1:77" hidden="1" x14ac:dyDescent="0.25">
      <c r="A1551" t="str">
        <f t="shared" si="48"/>
        <v>201575 Építőipari foglalkozásokI7 Technikum</v>
      </c>
      <c r="B1551" t="str">
        <f t="shared" si="49"/>
        <v>201575 Építőipari foglalkozásokI7 Technikum</v>
      </c>
      <c r="C1551">
        <v>4693</v>
      </c>
      <c r="D1551" t="s">
        <v>168</v>
      </c>
      <c r="E1551" t="s">
        <v>169</v>
      </c>
      <c r="F1551" s="4" t="s">
        <v>173</v>
      </c>
      <c r="G1551">
        <v>0</v>
      </c>
      <c r="H1551" t="s">
        <v>163</v>
      </c>
      <c r="I1551">
        <v>645</v>
      </c>
      <c r="J1551">
        <v>34</v>
      </c>
      <c r="K1551" t="s">
        <v>103</v>
      </c>
      <c r="L1551" t="s">
        <v>139</v>
      </c>
      <c r="M1551">
        <v>16</v>
      </c>
      <c r="N1551">
        <v>0</v>
      </c>
      <c r="O1551">
        <v>0</v>
      </c>
      <c r="P1551">
        <v>0</v>
      </c>
      <c r="Q1551">
        <v>97</v>
      </c>
      <c r="R1551">
        <v>0</v>
      </c>
      <c r="S1551">
        <v>11</v>
      </c>
      <c r="T1551">
        <v>0</v>
      </c>
      <c r="U1551">
        <v>0</v>
      </c>
      <c r="V1551">
        <v>0</v>
      </c>
      <c r="W1551">
        <v>22.5</v>
      </c>
      <c r="X1551">
        <v>16.5</v>
      </c>
      <c r="Y1551">
        <v>0</v>
      </c>
      <c r="Z1551">
        <v>14</v>
      </c>
      <c r="AA1551">
        <v>8.5</v>
      </c>
      <c r="AB1551">
        <v>17.5</v>
      </c>
      <c r="AC1551">
        <v>11.5</v>
      </c>
      <c r="AD1551">
        <v>86.5</v>
      </c>
      <c r="AE1551">
        <v>29.5</v>
      </c>
      <c r="AF1551">
        <v>27.5</v>
      </c>
      <c r="AG1551">
        <v>6.5</v>
      </c>
      <c r="AH1551">
        <v>27</v>
      </c>
      <c r="AI1551">
        <v>0.5</v>
      </c>
      <c r="AJ1551">
        <v>164</v>
      </c>
      <c r="AK1551">
        <v>66.5</v>
      </c>
      <c r="AL1551">
        <v>0</v>
      </c>
      <c r="AM1551">
        <v>872</v>
      </c>
      <c r="AN1551">
        <v>13.5</v>
      </c>
      <c r="AO1551">
        <v>33</v>
      </c>
      <c r="AP1551">
        <v>56</v>
      </c>
      <c r="AQ1551">
        <v>57</v>
      </c>
      <c r="AR1551">
        <v>0</v>
      </c>
      <c r="AS1551">
        <v>0</v>
      </c>
      <c r="AT1551">
        <v>121</v>
      </c>
      <c r="AU1551">
        <v>0</v>
      </c>
      <c r="AV1551">
        <v>11</v>
      </c>
      <c r="AW1551">
        <v>0</v>
      </c>
      <c r="AX1551">
        <v>0</v>
      </c>
      <c r="AY1551">
        <v>22</v>
      </c>
      <c r="AZ1551">
        <v>3</v>
      </c>
      <c r="BA1551">
        <v>0</v>
      </c>
      <c r="BB1551">
        <v>0</v>
      </c>
      <c r="BC1551">
        <v>80</v>
      </c>
      <c r="BD1551">
        <v>51</v>
      </c>
      <c r="BE1551">
        <v>0</v>
      </c>
      <c r="BF1551">
        <v>0</v>
      </c>
      <c r="BG1551">
        <v>40.5</v>
      </c>
      <c r="BH1551">
        <v>1</v>
      </c>
      <c r="BI1551">
        <v>0</v>
      </c>
      <c r="BJ1551">
        <v>0</v>
      </c>
      <c r="BK1551">
        <v>3.5</v>
      </c>
      <c r="BL1551">
        <v>0</v>
      </c>
      <c r="BM1551">
        <v>0</v>
      </c>
      <c r="BN1551">
        <v>51</v>
      </c>
      <c r="BO1551">
        <v>44</v>
      </c>
      <c r="BP1551">
        <v>20.5</v>
      </c>
      <c r="BQ1551">
        <v>20.5</v>
      </c>
      <c r="BR1551">
        <v>4.5</v>
      </c>
      <c r="BS1551">
        <v>6.5</v>
      </c>
      <c r="BT1551">
        <v>0</v>
      </c>
      <c r="BU1551">
        <v>0</v>
      </c>
      <c r="BV1551">
        <v>0</v>
      </c>
      <c r="BW1551">
        <v>26</v>
      </c>
      <c r="BX1551">
        <v>0</v>
      </c>
      <c r="BY1551">
        <v>2160</v>
      </c>
    </row>
    <row r="1552" spans="1:77" hidden="1" x14ac:dyDescent="0.25">
      <c r="A1552" t="str">
        <f t="shared" si="48"/>
        <v>201579 Egyéb ipari és építőipari foglalkozásokI7 Technikum</v>
      </c>
      <c r="B1552" t="str">
        <f t="shared" si="49"/>
        <v>201579 Egyéb ipari és építőipari foglalkozásokI7 Technikum</v>
      </c>
      <c r="C1552">
        <v>4694</v>
      </c>
      <c r="D1552" t="s">
        <v>168</v>
      </c>
      <c r="E1552" t="s">
        <v>169</v>
      </c>
      <c r="F1552" s="4" t="s">
        <v>173</v>
      </c>
      <c r="G1552">
        <v>0</v>
      </c>
      <c r="H1552" t="s">
        <v>163</v>
      </c>
      <c r="I1552">
        <v>646</v>
      </c>
      <c r="J1552">
        <v>35</v>
      </c>
      <c r="K1552" t="s">
        <v>140</v>
      </c>
      <c r="L1552" t="s">
        <v>141</v>
      </c>
      <c r="M1552">
        <v>0</v>
      </c>
      <c r="N1552">
        <v>0</v>
      </c>
      <c r="O1552">
        <v>0</v>
      </c>
      <c r="P1552">
        <v>20</v>
      </c>
      <c r="Q1552">
        <v>23</v>
      </c>
      <c r="R1552">
        <v>0.5</v>
      </c>
      <c r="S1552">
        <v>0</v>
      </c>
      <c r="T1552">
        <v>0</v>
      </c>
      <c r="U1552">
        <v>0</v>
      </c>
      <c r="V1552">
        <v>0</v>
      </c>
      <c r="W1552">
        <v>4.5</v>
      </c>
      <c r="X1552">
        <v>378</v>
      </c>
      <c r="Y1552">
        <v>14.5</v>
      </c>
      <c r="Z1552">
        <v>198.5</v>
      </c>
      <c r="AA1552">
        <v>50.5</v>
      </c>
      <c r="AB1552">
        <v>3</v>
      </c>
      <c r="AC1552">
        <v>1</v>
      </c>
      <c r="AD1552">
        <v>58</v>
      </c>
      <c r="AE1552">
        <v>46.5</v>
      </c>
      <c r="AF1552">
        <v>31</v>
      </c>
      <c r="AG1552">
        <v>0</v>
      </c>
      <c r="AH1552">
        <v>0</v>
      </c>
      <c r="AI1552">
        <v>0</v>
      </c>
      <c r="AJ1552">
        <v>124.5</v>
      </c>
      <c r="AK1552">
        <v>9.5</v>
      </c>
      <c r="AL1552">
        <v>17</v>
      </c>
      <c r="AM1552">
        <v>7.5</v>
      </c>
      <c r="AN1552">
        <v>10.5</v>
      </c>
      <c r="AO1552">
        <v>183</v>
      </c>
      <c r="AP1552">
        <v>0</v>
      </c>
      <c r="AQ1552">
        <v>0</v>
      </c>
      <c r="AR1552">
        <v>0</v>
      </c>
      <c r="AS1552">
        <v>0</v>
      </c>
      <c r="AT1552">
        <v>51</v>
      </c>
      <c r="AU1552">
        <v>0</v>
      </c>
      <c r="AV1552">
        <v>21</v>
      </c>
      <c r="AW1552">
        <v>0</v>
      </c>
      <c r="AX1552">
        <v>0</v>
      </c>
      <c r="AY1552">
        <v>0</v>
      </c>
      <c r="AZ1552">
        <v>0</v>
      </c>
      <c r="BA1552">
        <v>0</v>
      </c>
      <c r="BB1552">
        <v>0</v>
      </c>
      <c r="BC1552">
        <v>0</v>
      </c>
      <c r="BD1552">
        <v>0</v>
      </c>
      <c r="BE1552">
        <v>0</v>
      </c>
      <c r="BF1552">
        <v>0</v>
      </c>
      <c r="BG1552">
        <v>0</v>
      </c>
      <c r="BH1552">
        <v>0</v>
      </c>
      <c r="BI1552">
        <v>0</v>
      </c>
      <c r="BJ1552">
        <v>0</v>
      </c>
      <c r="BK1552">
        <v>0</v>
      </c>
      <c r="BL1552">
        <v>0</v>
      </c>
      <c r="BM1552">
        <v>0</v>
      </c>
      <c r="BN1552">
        <v>161.5</v>
      </c>
      <c r="BO1552">
        <v>33</v>
      </c>
      <c r="BP1552">
        <v>0</v>
      </c>
      <c r="BQ1552">
        <v>0</v>
      </c>
      <c r="BR1552">
        <v>0</v>
      </c>
      <c r="BS1552">
        <v>3</v>
      </c>
      <c r="BT1552">
        <v>0</v>
      </c>
      <c r="BU1552">
        <v>0</v>
      </c>
      <c r="BV1552">
        <v>0</v>
      </c>
      <c r="BW1552">
        <v>0</v>
      </c>
      <c r="BX1552">
        <v>0</v>
      </c>
      <c r="BY1552">
        <v>1450.5</v>
      </c>
    </row>
    <row r="1553" spans="1:77" hidden="1" x14ac:dyDescent="0.25">
      <c r="A1553" t="str">
        <f t="shared" si="48"/>
        <v>201581 Feldolgozóipari gépek kezelőiI7 Technikum</v>
      </c>
      <c r="B1553" t="str">
        <f t="shared" si="49"/>
        <v>201581 Feldolgozóipari gépek kezelőiI7 Technikum</v>
      </c>
      <c r="C1553">
        <v>4695</v>
      </c>
      <c r="D1553" t="s">
        <v>168</v>
      </c>
      <c r="E1553" t="s">
        <v>169</v>
      </c>
      <c r="F1553" s="4" t="s">
        <v>173</v>
      </c>
      <c r="G1553">
        <v>0</v>
      </c>
      <c r="H1553" t="s">
        <v>163</v>
      </c>
      <c r="I1553">
        <v>647</v>
      </c>
      <c r="J1553">
        <v>36</v>
      </c>
      <c r="K1553" t="s">
        <v>104</v>
      </c>
      <c r="L1553" t="s">
        <v>105</v>
      </c>
      <c r="M1553">
        <v>36.5</v>
      </c>
      <c r="N1553">
        <v>10</v>
      </c>
      <c r="O1553">
        <v>0</v>
      </c>
      <c r="P1553">
        <v>0</v>
      </c>
      <c r="Q1553">
        <v>246</v>
      </c>
      <c r="R1553">
        <v>81</v>
      </c>
      <c r="S1553">
        <v>43.5</v>
      </c>
      <c r="T1553">
        <v>78.5</v>
      </c>
      <c r="U1553">
        <v>7</v>
      </c>
      <c r="V1553">
        <v>146</v>
      </c>
      <c r="W1553">
        <v>385</v>
      </c>
      <c r="X1553">
        <v>431.5</v>
      </c>
      <c r="Y1553">
        <v>281.5</v>
      </c>
      <c r="Z1553">
        <v>88.5</v>
      </c>
      <c r="AA1553">
        <v>357</v>
      </c>
      <c r="AB1553">
        <v>217</v>
      </c>
      <c r="AC1553">
        <v>127.5</v>
      </c>
      <c r="AD1553">
        <v>149</v>
      </c>
      <c r="AE1553">
        <v>65.5</v>
      </c>
      <c r="AF1553">
        <v>118.5</v>
      </c>
      <c r="AG1553">
        <v>23.5</v>
      </c>
      <c r="AH1553">
        <v>21</v>
      </c>
      <c r="AI1553">
        <v>0</v>
      </c>
      <c r="AJ1553">
        <v>24.5</v>
      </c>
      <c r="AK1553">
        <v>0</v>
      </c>
      <c r="AL1553">
        <v>0.5</v>
      </c>
      <c r="AM1553">
        <v>21</v>
      </c>
      <c r="AN1553">
        <v>29.5</v>
      </c>
      <c r="AO1553">
        <v>47</v>
      </c>
      <c r="AP1553">
        <v>0</v>
      </c>
      <c r="AQ1553">
        <v>3.5</v>
      </c>
      <c r="AR1553">
        <v>0</v>
      </c>
      <c r="AS1553">
        <v>0</v>
      </c>
      <c r="AT1553">
        <v>43.5</v>
      </c>
      <c r="AU1553">
        <v>4.5</v>
      </c>
      <c r="AV1553">
        <v>0</v>
      </c>
      <c r="AW1553">
        <v>0</v>
      </c>
      <c r="AX1553">
        <v>0</v>
      </c>
      <c r="AY1553">
        <v>0</v>
      </c>
      <c r="AZ1553">
        <v>0</v>
      </c>
      <c r="BA1553">
        <v>8.5</v>
      </c>
      <c r="BB1553">
        <v>0</v>
      </c>
      <c r="BC1553">
        <v>0</v>
      </c>
      <c r="BD1553">
        <v>10</v>
      </c>
      <c r="BE1553">
        <v>0</v>
      </c>
      <c r="BF1553">
        <v>7.5</v>
      </c>
      <c r="BG1553">
        <v>0</v>
      </c>
      <c r="BH1553">
        <v>0</v>
      </c>
      <c r="BI1553">
        <v>0</v>
      </c>
      <c r="BJ1553">
        <v>2.5</v>
      </c>
      <c r="BK1553">
        <v>3.5</v>
      </c>
      <c r="BL1553">
        <v>69.5</v>
      </c>
      <c r="BM1553">
        <v>0</v>
      </c>
      <c r="BN1553">
        <v>8</v>
      </c>
      <c r="BO1553">
        <v>1</v>
      </c>
      <c r="BP1553">
        <v>2.5</v>
      </c>
      <c r="BQ1553">
        <v>0</v>
      </c>
      <c r="BR1553">
        <v>0</v>
      </c>
      <c r="BS1553">
        <v>0</v>
      </c>
      <c r="BT1553">
        <v>0</v>
      </c>
      <c r="BU1553">
        <v>0</v>
      </c>
      <c r="BV1553">
        <v>0</v>
      </c>
      <c r="BW1553">
        <v>0</v>
      </c>
      <c r="BX1553">
        <v>0</v>
      </c>
      <c r="BY1553">
        <v>3201</v>
      </c>
    </row>
    <row r="1554" spans="1:77" hidden="1" x14ac:dyDescent="0.25">
      <c r="A1554" t="str">
        <f t="shared" si="48"/>
        <v>201582 ÖsszeszerelőkI7 Technikum</v>
      </c>
      <c r="B1554" t="str">
        <f t="shared" si="49"/>
        <v>201582 ÖsszeszerelőkI7 Technikum</v>
      </c>
      <c r="C1554">
        <v>4696</v>
      </c>
      <c r="D1554" t="s">
        <v>168</v>
      </c>
      <c r="E1554" t="s">
        <v>169</v>
      </c>
      <c r="F1554" s="4" t="s">
        <v>173</v>
      </c>
      <c r="G1554">
        <v>0</v>
      </c>
      <c r="H1554" t="s">
        <v>163</v>
      </c>
      <c r="I1554">
        <v>648</v>
      </c>
      <c r="J1554">
        <v>37</v>
      </c>
      <c r="K1554" t="s">
        <v>106</v>
      </c>
      <c r="L1554" t="s">
        <v>142</v>
      </c>
      <c r="M1554">
        <v>0</v>
      </c>
      <c r="N1554">
        <v>0</v>
      </c>
      <c r="O1554">
        <v>0</v>
      </c>
      <c r="P1554">
        <v>0</v>
      </c>
      <c r="Q1554">
        <v>0</v>
      </c>
      <c r="R1554">
        <v>0</v>
      </c>
      <c r="S1554">
        <v>0</v>
      </c>
      <c r="T1554">
        <v>0</v>
      </c>
      <c r="U1554">
        <v>0</v>
      </c>
      <c r="V1554">
        <v>0</v>
      </c>
      <c r="W1554">
        <v>0</v>
      </c>
      <c r="X1554">
        <v>0</v>
      </c>
      <c r="Y1554">
        <v>40</v>
      </c>
      <c r="Z1554">
        <v>0</v>
      </c>
      <c r="AA1554">
        <v>0</v>
      </c>
      <c r="AB1554">
        <v>9.5</v>
      </c>
      <c r="AC1554">
        <v>306.5</v>
      </c>
      <c r="AD1554">
        <v>108</v>
      </c>
      <c r="AE1554">
        <v>65</v>
      </c>
      <c r="AF1554">
        <v>483</v>
      </c>
      <c r="AG1554">
        <v>0</v>
      </c>
      <c r="AH1554">
        <v>66.5</v>
      </c>
      <c r="AI1554">
        <v>0</v>
      </c>
      <c r="AJ1554">
        <v>0</v>
      </c>
      <c r="AK1554">
        <v>0</v>
      </c>
      <c r="AL1554">
        <v>0</v>
      </c>
      <c r="AM1554">
        <v>16</v>
      </c>
      <c r="AN1554">
        <v>4.5</v>
      </c>
      <c r="AO1554">
        <v>0</v>
      </c>
      <c r="AP1554">
        <v>0</v>
      </c>
      <c r="AQ1554">
        <v>0</v>
      </c>
      <c r="AR1554">
        <v>0</v>
      </c>
      <c r="AS1554">
        <v>0</v>
      </c>
      <c r="AT1554">
        <v>0</v>
      </c>
      <c r="AU1554">
        <v>0</v>
      </c>
      <c r="AV1554">
        <v>0</v>
      </c>
      <c r="AW1554">
        <v>3.5</v>
      </c>
      <c r="AX1554">
        <v>0</v>
      </c>
      <c r="AY1554">
        <v>0</v>
      </c>
      <c r="AZ1554">
        <v>0</v>
      </c>
      <c r="BA1554">
        <v>0</v>
      </c>
      <c r="BB1554">
        <v>0</v>
      </c>
      <c r="BC1554">
        <v>0</v>
      </c>
      <c r="BD1554">
        <v>0</v>
      </c>
      <c r="BE1554">
        <v>0</v>
      </c>
      <c r="BF1554">
        <v>0</v>
      </c>
      <c r="BG1554">
        <v>0</v>
      </c>
      <c r="BH1554">
        <v>0</v>
      </c>
      <c r="BI1554">
        <v>0</v>
      </c>
      <c r="BJ1554">
        <v>0</v>
      </c>
      <c r="BK1554">
        <v>0</v>
      </c>
      <c r="BL1554">
        <v>49</v>
      </c>
      <c r="BM1554">
        <v>0</v>
      </c>
      <c r="BN1554">
        <v>0</v>
      </c>
      <c r="BO1554">
        <v>0</v>
      </c>
      <c r="BP1554">
        <v>0</v>
      </c>
      <c r="BQ1554">
        <v>0</v>
      </c>
      <c r="BR1554">
        <v>0</v>
      </c>
      <c r="BS1554">
        <v>0</v>
      </c>
      <c r="BT1554">
        <v>0</v>
      </c>
      <c r="BU1554">
        <v>0</v>
      </c>
      <c r="BV1554">
        <v>0</v>
      </c>
      <c r="BW1554">
        <v>0</v>
      </c>
      <c r="BX1554">
        <v>0</v>
      </c>
      <c r="BY1554">
        <v>1151.5</v>
      </c>
    </row>
    <row r="1555" spans="1:77" hidden="1" x14ac:dyDescent="0.25">
      <c r="A1555" t="str">
        <f t="shared" si="48"/>
        <v>201583 Helyhez kötött gépek kezelőiI7 Technikum</v>
      </c>
      <c r="B1555" t="str">
        <f t="shared" si="49"/>
        <v>201583 Helyhez kötött gépek kezelőiI7 Technikum</v>
      </c>
      <c r="C1555">
        <v>4697</v>
      </c>
      <c r="D1555" t="s">
        <v>168</v>
      </c>
      <c r="E1555" t="s">
        <v>169</v>
      </c>
      <c r="F1555" s="4" t="s">
        <v>173</v>
      </c>
      <c r="G1555">
        <v>0</v>
      </c>
      <c r="H1555" t="s">
        <v>163</v>
      </c>
      <c r="I1555">
        <v>649</v>
      </c>
      <c r="J1555">
        <v>38</v>
      </c>
      <c r="K1555" t="s">
        <v>107</v>
      </c>
      <c r="L1555" t="s">
        <v>143</v>
      </c>
      <c r="M1555">
        <v>4</v>
      </c>
      <c r="N1555">
        <v>0</v>
      </c>
      <c r="O1555">
        <v>0</v>
      </c>
      <c r="P1555">
        <v>18</v>
      </c>
      <c r="Q1555">
        <v>100.5</v>
      </c>
      <c r="R1555">
        <v>0</v>
      </c>
      <c r="S1555">
        <v>0</v>
      </c>
      <c r="T1555">
        <v>8</v>
      </c>
      <c r="U1555">
        <v>7</v>
      </c>
      <c r="V1555">
        <v>99</v>
      </c>
      <c r="W1555">
        <v>8</v>
      </c>
      <c r="X1555">
        <v>31</v>
      </c>
      <c r="Y1555">
        <v>0</v>
      </c>
      <c r="Z1555">
        <v>13</v>
      </c>
      <c r="AA1555">
        <v>81</v>
      </c>
      <c r="AB1555">
        <v>0</v>
      </c>
      <c r="AC1555">
        <v>24</v>
      </c>
      <c r="AD1555">
        <v>0</v>
      </c>
      <c r="AE1555">
        <v>0</v>
      </c>
      <c r="AF1555">
        <v>26</v>
      </c>
      <c r="AG1555">
        <v>0</v>
      </c>
      <c r="AH1555">
        <v>18</v>
      </c>
      <c r="AI1555">
        <v>0</v>
      </c>
      <c r="AJ1555">
        <v>342</v>
      </c>
      <c r="AK1555">
        <v>157</v>
      </c>
      <c r="AL1555">
        <v>34.5</v>
      </c>
      <c r="AM1555">
        <v>97.5</v>
      </c>
      <c r="AN1555">
        <v>0</v>
      </c>
      <c r="AO1555">
        <v>3.5</v>
      </c>
      <c r="AP1555">
        <v>4</v>
      </c>
      <c r="AQ1555">
        <v>24.5</v>
      </c>
      <c r="AR1555">
        <v>7</v>
      </c>
      <c r="AS1555">
        <v>0</v>
      </c>
      <c r="AT1555">
        <v>36</v>
      </c>
      <c r="AU1555">
        <v>0</v>
      </c>
      <c r="AV1555">
        <v>12.5</v>
      </c>
      <c r="AW1555">
        <v>0</v>
      </c>
      <c r="AX1555">
        <v>6.5</v>
      </c>
      <c r="AY1555">
        <v>8</v>
      </c>
      <c r="AZ1555">
        <v>0</v>
      </c>
      <c r="BA1555">
        <v>0</v>
      </c>
      <c r="BB1555">
        <v>0</v>
      </c>
      <c r="BC1555">
        <v>0</v>
      </c>
      <c r="BD1555">
        <v>6.5</v>
      </c>
      <c r="BE1555">
        <v>0</v>
      </c>
      <c r="BF1555">
        <v>0</v>
      </c>
      <c r="BG1555">
        <v>0</v>
      </c>
      <c r="BH1555">
        <v>1.5</v>
      </c>
      <c r="BI1555">
        <v>0</v>
      </c>
      <c r="BJ1555">
        <v>0</v>
      </c>
      <c r="BK1555">
        <v>10.5</v>
      </c>
      <c r="BL1555">
        <v>30</v>
      </c>
      <c r="BM1555">
        <v>0</v>
      </c>
      <c r="BN1555">
        <v>21</v>
      </c>
      <c r="BO1555">
        <v>32</v>
      </c>
      <c r="BP1555">
        <v>13</v>
      </c>
      <c r="BQ1555">
        <v>2.5</v>
      </c>
      <c r="BR1555">
        <v>3.5</v>
      </c>
      <c r="BS1555">
        <v>2</v>
      </c>
      <c r="BT1555">
        <v>10.5</v>
      </c>
      <c r="BU1555">
        <v>0</v>
      </c>
      <c r="BV1555">
        <v>0</v>
      </c>
      <c r="BW1555">
        <v>17</v>
      </c>
      <c r="BX1555">
        <v>0</v>
      </c>
      <c r="BY1555">
        <v>1320.5</v>
      </c>
    </row>
    <row r="1556" spans="1:77" hidden="1" x14ac:dyDescent="0.25">
      <c r="A1556" t="str">
        <f t="shared" si="48"/>
        <v>201584 Járművezetők és mobil gépek kezelőiI7 Technikum</v>
      </c>
      <c r="B1556" t="str">
        <f t="shared" si="49"/>
        <v>201584 Járművezetők és mobil gépek kezelőiI7 Technikum</v>
      </c>
      <c r="C1556">
        <v>4698</v>
      </c>
      <c r="D1556" t="s">
        <v>168</v>
      </c>
      <c r="E1556" t="s">
        <v>169</v>
      </c>
      <c r="F1556" s="4" t="s">
        <v>173</v>
      </c>
      <c r="G1556">
        <v>0</v>
      </c>
      <c r="H1556" t="s">
        <v>163</v>
      </c>
      <c r="I1556">
        <v>650</v>
      </c>
      <c r="J1556">
        <v>39</v>
      </c>
      <c r="K1556" t="s">
        <v>144</v>
      </c>
      <c r="L1556" t="s">
        <v>145</v>
      </c>
      <c r="M1556">
        <v>348.5</v>
      </c>
      <c r="N1556">
        <v>34.5</v>
      </c>
      <c r="O1556">
        <v>12</v>
      </c>
      <c r="P1556">
        <v>35</v>
      </c>
      <c r="Q1556">
        <v>124</v>
      </c>
      <c r="R1556">
        <v>0</v>
      </c>
      <c r="S1556">
        <v>0</v>
      </c>
      <c r="T1556">
        <v>7.5</v>
      </c>
      <c r="U1556">
        <v>0</v>
      </c>
      <c r="V1556">
        <v>19.5</v>
      </c>
      <c r="W1556">
        <v>9.5</v>
      </c>
      <c r="X1556">
        <v>9</v>
      </c>
      <c r="Y1556">
        <v>22.5</v>
      </c>
      <c r="Z1556">
        <v>34.5</v>
      </c>
      <c r="AA1556">
        <v>0</v>
      </c>
      <c r="AB1556">
        <v>35</v>
      </c>
      <c r="AC1556">
        <v>5</v>
      </c>
      <c r="AD1556">
        <v>15</v>
      </c>
      <c r="AE1556">
        <v>0</v>
      </c>
      <c r="AF1556">
        <v>23</v>
      </c>
      <c r="AG1556">
        <v>0</v>
      </c>
      <c r="AH1556">
        <v>13.5</v>
      </c>
      <c r="AI1556">
        <v>0</v>
      </c>
      <c r="AJ1556">
        <v>19</v>
      </c>
      <c r="AK1556">
        <v>0.5</v>
      </c>
      <c r="AL1556">
        <v>23</v>
      </c>
      <c r="AM1556">
        <v>166.5</v>
      </c>
      <c r="AN1556">
        <v>54</v>
      </c>
      <c r="AO1556">
        <v>153</v>
      </c>
      <c r="AP1556">
        <v>76.5</v>
      </c>
      <c r="AQ1556">
        <v>1210</v>
      </c>
      <c r="AR1556">
        <v>25.5</v>
      </c>
      <c r="AS1556">
        <v>0</v>
      </c>
      <c r="AT1556">
        <v>671.5</v>
      </c>
      <c r="AU1556">
        <v>22</v>
      </c>
      <c r="AV1556">
        <v>0.5</v>
      </c>
      <c r="AW1556">
        <v>16</v>
      </c>
      <c r="AX1556">
        <v>0</v>
      </c>
      <c r="AY1556">
        <v>0</v>
      </c>
      <c r="AZ1556">
        <v>7</v>
      </c>
      <c r="BA1556">
        <v>109.5</v>
      </c>
      <c r="BB1556">
        <v>0</v>
      </c>
      <c r="BC1556">
        <v>0</v>
      </c>
      <c r="BD1556">
        <v>74.5</v>
      </c>
      <c r="BE1556">
        <v>0</v>
      </c>
      <c r="BF1556">
        <v>12.5</v>
      </c>
      <c r="BG1556">
        <v>3.5</v>
      </c>
      <c r="BH1556">
        <v>0.5</v>
      </c>
      <c r="BI1556">
        <v>0</v>
      </c>
      <c r="BJ1556">
        <v>0</v>
      </c>
      <c r="BK1556">
        <v>20.5</v>
      </c>
      <c r="BL1556">
        <v>38</v>
      </c>
      <c r="BM1556">
        <v>7</v>
      </c>
      <c r="BN1556">
        <v>14.5</v>
      </c>
      <c r="BO1556">
        <v>59</v>
      </c>
      <c r="BP1556">
        <v>12.5</v>
      </c>
      <c r="BQ1556">
        <v>46</v>
      </c>
      <c r="BR1556">
        <v>23.5</v>
      </c>
      <c r="BS1556">
        <v>2.5</v>
      </c>
      <c r="BT1556">
        <v>7</v>
      </c>
      <c r="BU1556">
        <v>1</v>
      </c>
      <c r="BV1556">
        <v>0</v>
      </c>
      <c r="BW1556">
        <v>14.5</v>
      </c>
      <c r="BX1556">
        <v>0</v>
      </c>
      <c r="BY1556">
        <v>3639.5</v>
      </c>
    </row>
    <row r="1557" spans="1:77" hidden="1" x14ac:dyDescent="0.25">
      <c r="A1557" t="str">
        <f t="shared" si="48"/>
        <v>201591 Takarítók és hasonló jellegű egyszerű foglalkozásokI7 Technikum</v>
      </c>
      <c r="B1557" t="str">
        <f t="shared" si="49"/>
        <v>201591 Takarítók és hasonló jellegű egyszerű foglalkozásokI7 Technikum</v>
      </c>
      <c r="C1557">
        <v>4699</v>
      </c>
      <c r="D1557" t="s">
        <v>168</v>
      </c>
      <c r="E1557" t="s">
        <v>169</v>
      </c>
      <c r="F1557" s="4" t="s">
        <v>173</v>
      </c>
      <c r="G1557">
        <v>0</v>
      </c>
      <c r="H1557" t="s">
        <v>163</v>
      </c>
      <c r="I1557">
        <v>651</v>
      </c>
      <c r="J1557">
        <v>40</v>
      </c>
      <c r="K1557" t="s">
        <v>108</v>
      </c>
      <c r="L1557" t="s">
        <v>146</v>
      </c>
      <c r="M1557">
        <v>17</v>
      </c>
      <c r="N1557">
        <v>3.5</v>
      </c>
      <c r="O1557">
        <v>0</v>
      </c>
      <c r="P1557">
        <v>0</v>
      </c>
      <c r="Q1557">
        <v>8</v>
      </c>
      <c r="R1557">
        <v>0</v>
      </c>
      <c r="S1557">
        <v>0</v>
      </c>
      <c r="T1557">
        <v>0</v>
      </c>
      <c r="U1557">
        <v>0</v>
      </c>
      <c r="V1557">
        <v>0</v>
      </c>
      <c r="W1557">
        <v>14</v>
      </c>
      <c r="X1557">
        <v>0</v>
      </c>
      <c r="Y1557">
        <v>0</v>
      </c>
      <c r="Z1557">
        <v>9.5</v>
      </c>
      <c r="AA1557">
        <v>0.5</v>
      </c>
      <c r="AB1557">
        <v>13</v>
      </c>
      <c r="AC1557">
        <v>0.5</v>
      </c>
      <c r="AD1557">
        <v>0</v>
      </c>
      <c r="AE1557">
        <v>0</v>
      </c>
      <c r="AF1557">
        <v>0.5</v>
      </c>
      <c r="AG1557">
        <v>0</v>
      </c>
      <c r="AH1557">
        <v>0</v>
      </c>
      <c r="AI1557">
        <v>0</v>
      </c>
      <c r="AJ1557">
        <v>9</v>
      </c>
      <c r="AK1557">
        <v>0</v>
      </c>
      <c r="AL1557">
        <v>13</v>
      </c>
      <c r="AM1557">
        <v>102</v>
      </c>
      <c r="AN1557">
        <v>14</v>
      </c>
      <c r="AO1557">
        <v>10.5</v>
      </c>
      <c r="AP1557">
        <v>98.5</v>
      </c>
      <c r="AQ1557">
        <v>18</v>
      </c>
      <c r="AR1557">
        <v>0</v>
      </c>
      <c r="AS1557">
        <v>0</v>
      </c>
      <c r="AT1557">
        <v>0.5</v>
      </c>
      <c r="AU1557">
        <v>0</v>
      </c>
      <c r="AV1557">
        <v>26</v>
      </c>
      <c r="AW1557">
        <v>0</v>
      </c>
      <c r="AX1557">
        <v>0</v>
      </c>
      <c r="AY1557">
        <v>0</v>
      </c>
      <c r="AZ1557">
        <v>6</v>
      </c>
      <c r="BA1557">
        <v>0</v>
      </c>
      <c r="BB1557">
        <v>0</v>
      </c>
      <c r="BC1557">
        <v>0</v>
      </c>
      <c r="BD1557">
        <v>0</v>
      </c>
      <c r="BE1557">
        <v>0</v>
      </c>
      <c r="BF1557">
        <v>19.5</v>
      </c>
      <c r="BG1557">
        <v>0</v>
      </c>
      <c r="BH1557">
        <v>4.5</v>
      </c>
      <c r="BI1557">
        <v>0</v>
      </c>
      <c r="BJ1557">
        <v>7</v>
      </c>
      <c r="BK1557">
        <v>6</v>
      </c>
      <c r="BL1557">
        <v>11.5</v>
      </c>
      <c r="BM1557">
        <v>0</v>
      </c>
      <c r="BN1557">
        <v>28</v>
      </c>
      <c r="BO1557">
        <v>75.5</v>
      </c>
      <c r="BP1557">
        <v>46</v>
      </c>
      <c r="BQ1557">
        <v>4.5</v>
      </c>
      <c r="BR1557">
        <v>11.5</v>
      </c>
      <c r="BS1557">
        <v>4.5</v>
      </c>
      <c r="BT1557">
        <v>2</v>
      </c>
      <c r="BU1557">
        <v>2</v>
      </c>
      <c r="BV1557">
        <v>0</v>
      </c>
      <c r="BW1557">
        <v>37.5</v>
      </c>
      <c r="BX1557">
        <v>0</v>
      </c>
      <c r="BY1557">
        <v>624</v>
      </c>
    </row>
    <row r="1558" spans="1:77" hidden="1" x14ac:dyDescent="0.25">
      <c r="A1558" t="str">
        <f t="shared" si="48"/>
        <v>201592 Egyszerű szolgáltatási, szállítási és hasonló foglalkozásokI7 Technikum</v>
      </c>
      <c r="B1558" t="str">
        <f t="shared" si="49"/>
        <v>201592 Egyszerű szolgáltatási, szállítási és hasonló foglalkozásokI7 Technikum</v>
      </c>
      <c r="C1558">
        <v>4700</v>
      </c>
      <c r="D1558" t="s">
        <v>168</v>
      </c>
      <c r="E1558" t="s">
        <v>169</v>
      </c>
      <c r="F1558" s="4" t="s">
        <v>173</v>
      </c>
      <c r="G1558">
        <v>0</v>
      </c>
      <c r="H1558" t="s">
        <v>163</v>
      </c>
      <c r="I1558">
        <v>652</v>
      </c>
      <c r="J1558">
        <v>41</v>
      </c>
      <c r="K1558" t="s">
        <v>109</v>
      </c>
      <c r="L1558" t="s">
        <v>147</v>
      </c>
      <c r="M1558">
        <v>11.5</v>
      </c>
      <c r="N1558">
        <v>20.5</v>
      </c>
      <c r="O1558">
        <v>0</v>
      </c>
      <c r="P1558">
        <v>12.5</v>
      </c>
      <c r="Q1558">
        <v>110.5</v>
      </c>
      <c r="R1558">
        <v>20.5</v>
      </c>
      <c r="S1558">
        <v>59</v>
      </c>
      <c r="T1558">
        <v>0</v>
      </c>
      <c r="U1558">
        <v>51.5</v>
      </c>
      <c r="V1558">
        <v>0</v>
      </c>
      <c r="W1558">
        <v>114.5</v>
      </c>
      <c r="X1558">
        <v>0</v>
      </c>
      <c r="Y1558">
        <v>51</v>
      </c>
      <c r="Z1558">
        <v>1</v>
      </c>
      <c r="AA1558">
        <v>8.5</v>
      </c>
      <c r="AB1558">
        <v>26.5</v>
      </c>
      <c r="AC1558">
        <v>24.5</v>
      </c>
      <c r="AD1558">
        <v>18.5</v>
      </c>
      <c r="AE1558">
        <v>35.5</v>
      </c>
      <c r="AF1558">
        <v>25</v>
      </c>
      <c r="AG1558">
        <v>11.5</v>
      </c>
      <c r="AH1558">
        <v>28.5</v>
      </c>
      <c r="AI1558">
        <v>9</v>
      </c>
      <c r="AJ1558">
        <v>10.5</v>
      </c>
      <c r="AK1558">
        <v>66.5</v>
      </c>
      <c r="AL1558">
        <v>11</v>
      </c>
      <c r="AM1558">
        <v>47</v>
      </c>
      <c r="AN1558">
        <v>134</v>
      </c>
      <c r="AO1558">
        <v>225</v>
      </c>
      <c r="AP1558">
        <v>294</v>
      </c>
      <c r="AQ1558">
        <v>12.5</v>
      </c>
      <c r="AR1558">
        <v>0</v>
      </c>
      <c r="AS1558">
        <v>0</v>
      </c>
      <c r="AT1558">
        <v>57</v>
      </c>
      <c r="AU1558">
        <v>7</v>
      </c>
      <c r="AV1558">
        <v>119</v>
      </c>
      <c r="AW1558">
        <v>3.5</v>
      </c>
      <c r="AX1558">
        <v>0</v>
      </c>
      <c r="AY1558">
        <v>0</v>
      </c>
      <c r="AZ1558">
        <v>0</v>
      </c>
      <c r="BA1558">
        <v>9</v>
      </c>
      <c r="BB1558">
        <v>0</v>
      </c>
      <c r="BC1558">
        <v>9.5</v>
      </c>
      <c r="BD1558">
        <v>46</v>
      </c>
      <c r="BE1558">
        <v>0</v>
      </c>
      <c r="BF1558">
        <v>4</v>
      </c>
      <c r="BG1558">
        <v>13.5</v>
      </c>
      <c r="BH1558">
        <v>3.5</v>
      </c>
      <c r="BI1558">
        <v>0</v>
      </c>
      <c r="BJ1558">
        <v>0</v>
      </c>
      <c r="BK1558">
        <v>0</v>
      </c>
      <c r="BL1558">
        <v>78.5</v>
      </c>
      <c r="BM1558">
        <v>0.5</v>
      </c>
      <c r="BN1558">
        <v>164.5</v>
      </c>
      <c r="BO1558">
        <v>291</v>
      </c>
      <c r="BP1558">
        <v>49.5</v>
      </c>
      <c r="BQ1558">
        <v>9.5</v>
      </c>
      <c r="BR1558">
        <v>11</v>
      </c>
      <c r="BS1558">
        <v>15.5</v>
      </c>
      <c r="BT1558">
        <v>24</v>
      </c>
      <c r="BU1558">
        <v>1.5</v>
      </c>
      <c r="BV1558">
        <v>38</v>
      </c>
      <c r="BW1558">
        <v>0</v>
      </c>
      <c r="BX1558">
        <v>0</v>
      </c>
      <c r="BY1558">
        <v>2396</v>
      </c>
    </row>
    <row r="1559" spans="1:77" hidden="1" x14ac:dyDescent="0.25">
      <c r="A1559" t="str">
        <f t="shared" si="48"/>
        <v>201593 Egyszerű ipari, építőipari, mezőgazdasági foglalkozásokI7 Technikum</v>
      </c>
      <c r="B1559" t="str">
        <f t="shared" si="49"/>
        <v>201593 Egyszerű ipari, építőipari, mezőgazdasági foglalkozásokI7 Technikum</v>
      </c>
      <c r="C1559">
        <v>4701</v>
      </c>
      <c r="D1559" t="s">
        <v>168</v>
      </c>
      <c r="E1559" t="s">
        <v>169</v>
      </c>
      <c r="F1559" s="4" t="s">
        <v>173</v>
      </c>
      <c r="G1559">
        <v>0</v>
      </c>
      <c r="H1559" t="s">
        <v>163</v>
      </c>
      <c r="I1559">
        <v>653</v>
      </c>
      <c r="J1559">
        <v>42</v>
      </c>
      <c r="K1559" t="s">
        <v>148</v>
      </c>
      <c r="L1559" t="s">
        <v>149</v>
      </c>
      <c r="M1559">
        <v>98</v>
      </c>
      <c r="N1559">
        <v>69</v>
      </c>
      <c r="O1559">
        <v>15</v>
      </c>
      <c r="P1559">
        <v>3.5</v>
      </c>
      <c r="Q1559">
        <v>59.5</v>
      </c>
      <c r="R1559">
        <v>22.5</v>
      </c>
      <c r="S1559">
        <v>0</v>
      </c>
      <c r="T1559">
        <v>3.5</v>
      </c>
      <c r="U1559">
        <v>6.5</v>
      </c>
      <c r="V1559">
        <v>0</v>
      </c>
      <c r="W1559">
        <v>7</v>
      </c>
      <c r="X1559">
        <v>0</v>
      </c>
      <c r="Y1559">
        <v>23</v>
      </c>
      <c r="Z1559">
        <v>3</v>
      </c>
      <c r="AA1559">
        <v>0</v>
      </c>
      <c r="AB1559">
        <v>73.5</v>
      </c>
      <c r="AC1559">
        <v>78.5</v>
      </c>
      <c r="AD1559">
        <v>18</v>
      </c>
      <c r="AE1559">
        <v>59.5</v>
      </c>
      <c r="AF1559">
        <v>52.5</v>
      </c>
      <c r="AG1559">
        <v>0</v>
      </c>
      <c r="AH1559">
        <v>88</v>
      </c>
      <c r="AI1559">
        <v>3</v>
      </c>
      <c r="AJ1559">
        <v>0</v>
      </c>
      <c r="AK1559">
        <v>0</v>
      </c>
      <c r="AL1559">
        <v>0</v>
      </c>
      <c r="AM1559">
        <v>142</v>
      </c>
      <c r="AN1559">
        <v>0</v>
      </c>
      <c r="AO1559">
        <v>78.5</v>
      </c>
      <c r="AP1559">
        <v>0</v>
      </c>
      <c r="AQ1559">
        <v>12.5</v>
      </c>
      <c r="AR1559">
        <v>0</v>
      </c>
      <c r="AS1559">
        <v>0</v>
      </c>
      <c r="AT1559">
        <v>15</v>
      </c>
      <c r="AU1559">
        <v>0</v>
      </c>
      <c r="AV1559">
        <v>0.5</v>
      </c>
      <c r="AW1559">
        <v>0</v>
      </c>
      <c r="AX1559">
        <v>0</v>
      </c>
      <c r="AY1559">
        <v>0</v>
      </c>
      <c r="AZ1559">
        <v>0</v>
      </c>
      <c r="BA1559">
        <v>73</v>
      </c>
      <c r="BB1559">
        <v>0</v>
      </c>
      <c r="BC1559">
        <v>0</v>
      </c>
      <c r="BD1559">
        <v>0</v>
      </c>
      <c r="BE1559">
        <v>0</v>
      </c>
      <c r="BF1559">
        <v>0</v>
      </c>
      <c r="BG1559">
        <v>0</v>
      </c>
      <c r="BH1559">
        <v>0.5</v>
      </c>
      <c r="BI1559">
        <v>0</v>
      </c>
      <c r="BJ1559">
        <v>0</v>
      </c>
      <c r="BK1559">
        <v>0</v>
      </c>
      <c r="BL1559">
        <v>98.5</v>
      </c>
      <c r="BM1559">
        <v>0</v>
      </c>
      <c r="BN1559">
        <v>12</v>
      </c>
      <c r="BO1559">
        <v>89</v>
      </c>
      <c r="BP1559">
        <v>4</v>
      </c>
      <c r="BQ1559">
        <v>0.5</v>
      </c>
      <c r="BR1559">
        <v>14</v>
      </c>
      <c r="BS1559">
        <v>0.5</v>
      </c>
      <c r="BT1559">
        <v>0.5</v>
      </c>
      <c r="BU1559">
        <v>0</v>
      </c>
      <c r="BV1559">
        <v>0</v>
      </c>
      <c r="BW1559">
        <v>5.5</v>
      </c>
      <c r="BX1559">
        <v>0</v>
      </c>
      <c r="BY1559">
        <v>1230</v>
      </c>
    </row>
    <row r="1560" spans="1:77" hidden="1" x14ac:dyDescent="0.25">
      <c r="A1560" t="str">
        <f t="shared" si="48"/>
        <v>201501 Fegyveres szervek felsőfokú képesítést igénylő foglalkozásaiI8 Főiskola</v>
      </c>
      <c r="B1560" t="str">
        <f t="shared" si="49"/>
        <v>201501 Fegyveres szervek felsőfokú képesítést igénylő foglalkozásaiI8 Főiskola</v>
      </c>
      <c r="C1560">
        <v>5333</v>
      </c>
      <c r="D1560" t="s">
        <v>168</v>
      </c>
      <c r="E1560" t="s">
        <v>169</v>
      </c>
      <c r="F1560" s="4" t="s">
        <v>173</v>
      </c>
      <c r="G1560">
        <v>0</v>
      </c>
      <c r="H1560" t="s">
        <v>164</v>
      </c>
      <c r="I1560">
        <v>612</v>
      </c>
      <c r="J1560">
        <v>1</v>
      </c>
      <c r="K1560" t="s">
        <v>65</v>
      </c>
      <c r="L1560" t="s">
        <v>66</v>
      </c>
      <c r="M1560">
        <v>0</v>
      </c>
      <c r="N1560">
        <v>0</v>
      </c>
      <c r="O1560">
        <v>0</v>
      </c>
      <c r="P1560">
        <v>0</v>
      </c>
      <c r="Q1560">
        <v>0</v>
      </c>
      <c r="R1560">
        <v>0</v>
      </c>
      <c r="S1560">
        <v>0</v>
      </c>
      <c r="T1560">
        <v>0</v>
      </c>
      <c r="U1560">
        <v>0</v>
      </c>
      <c r="V1560">
        <v>0</v>
      </c>
      <c r="W1560">
        <v>0</v>
      </c>
      <c r="X1560">
        <v>0</v>
      </c>
      <c r="Y1560">
        <v>0</v>
      </c>
      <c r="Z1560">
        <v>0</v>
      </c>
      <c r="AA1560">
        <v>0</v>
      </c>
      <c r="AB1560">
        <v>0</v>
      </c>
      <c r="AC1560">
        <v>0</v>
      </c>
      <c r="AD1560">
        <v>0</v>
      </c>
      <c r="AE1560">
        <v>0</v>
      </c>
      <c r="AF1560">
        <v>0</v>
      </c>
      <c r="AG1560">
        <v>0</v>
      </c>
      <c r="AH1560">
        <v>0</v>
      </c>
      <c r="AI1560">
        <v>0</v>
      </c>
      <c r="AJ1560">
        <v>0</v>
      </c>
      <c r="AK1560">
        <v>0</v>
      </c>
      <c r="AL1560">
        <v>0</v>
      </c>
      <c r="AM1560">
        <v>0</v>
      </c>
      <c r="AN1560">
        <v>0</v>
      </c>
      <c r="AO1560">
        <v>0</v>
      </c>
      <c r="AP1560">
        <v>0</v>
      </c>
      <c r="AQ1560">
        <v>0</v>
      </c>
      <c r="AR1560">
        <v>0</v>
      </c>
      <c r="AS1560">
        <v>0</v>
      </c>
      <c r="AT1560">
        <v>0</v>
      </c>
      <c r="AU1560">
        <v>0</v>
      </c>
      <c r="AV1560">
        <v>0</v>
      </c>
      <c r="AW1560">
        <v>0</v>
      </c>
      <c r="AX1560">
        <v>0</v>
      </c>
      <c r="AY1560">
        <v>0</v>
      </c>
      <c r="AZ1560">
        <v>0</v>
      </c>
      <c r="BA1560">
        <v>0</v>
      </c>
      <c r="BB1560">
        <v>0</v>
      </c>
      <c r="BC1560">
        <v>0</v>
      </c>
      <c r="BD1560">
        <v>0</v>
      </c>
      <c r="BE1560">
        <v>0</v>
      </c>
      <c r="BF1560">
        <v>0</v>
      </c>
      <c r="BG1560">
        <v>0</v>
      </c>
      <c r="BH1560">
        <v>0</v>
      </c>
      <c r="BI1560">
        <v>0</v>
      </c>
      <c r="BJ1560">
        <v>0</v>
      </c>
      <c r="BK1560">
        <v>0</v>
      </c>
      <c r="BL1560">
        <v>0</v>
      </c>
      <c r="BM1560">
        <v>0</v>
      </c>
      <c r="BN1560">
        <v>0</v>
      </c>
      <c r="BO1560">
        <v>10390</v>
      </c>
      <c r="BP1560">
        <v>73</v>
      </c>
      <c r="BQ1560">
        <v>0</v>
      </c>
      <c r="BR1560">
        <v>0</v>
      </c>
      <c r="BS1560">
        <v>0</v>
      </c>
      <c r="BT1560">
        <v>0</v>
      </c>
      <c r="BU1560">
        <v>0</v>
      </c>
      <c r="BV1560">
        <v>0</v>
      </c>
      <c r="BW1560">
        <v>0</v>
      </c>
      <c r="BX1560">
        <v>0</v>
      </c>
      <c r="BY1560">
        <v>10463</v>
      </c>
    </row>
    <row r="1561" spans="1:77" hidden="1" x14ac:dyDescent="0.25">
      <c r="A1561" t="str">
        <f t="shared" si="48"/>
        <v>201502 Fegyveres szervek középfokú képesítést igénylő foglalkozásaiI8 Főiskola</v>
      </c>
      <c r="B1561" t="str">
        <f t="shared" si="49"/>
        <v>201502 Fegyveres szervek középfokú képesítést igénylő foglalkozásaiI8 Főiskola</v>
      </c>
      <c r="C1561">
        <v>5334</v>
      </c>
      <c r="D1561" t="s">
        <v>168</v>
      </c>
      <c r="E1561" t="s">
        <v>169</v>
      </c>
      <c r="F1561" s="4" t="s">
        <v>173</v>
      </c>
      <c r="G1561">
        <v>0</v>
      </c>
      <c r="H1561" t="s">
        <v>164</v>
      </c>
      <c r="I1561">
        <v>613</v>
      </c>
      <c r="J1561">
        <v>2</v>
      </c>
      <c r="K1561" t="s">
        <v>67</v>
      </c>
      <c r="L1561" t="s">
        <v>68</v>
      </c>
      <c r="M1561">
        <v>0</v>
      </c>
      <c r="N1561">
        <v>0</v>
      </c>
      <c r="O1561">
        <v>0</v>
      </c>
      <c r="P1561">
        <v>0</v>
      </c>
      <c r="Q1561">
        <v>0</v>
      </c>
      <c r="R1561">
        <v>0</v>
      </c>
      <c r="S1561">
        <v>0</v>
      </c>
      <c r="T1561">
        <v>0</v>
      </c>
      <c r="U1561">
        <v>0</v>
      </c>
      <c r="V1561">
        <v>0</v>
      </c>
      <c r="W1561">
        <v>0</v>
      </c>
      <c r="X1561">
        <v>0</v>
      </c>
      <c r="Y1561">
        <v>0</v>
      </c>
      <c r="Z1561">
        <v>0</v>
      </c>
      <c r="AA1561">
        <v>0</v>
      </c>
      <c r="AB1561">
        <v>0</v>
      </c>
      <c r="AC1561">
        <v>0</v>
      </c>
      <c r="AD1561">
        <v>0</v>
      </c>
      <c r="AE1561">
        <v>0</v>
      </c>
      <c r="AF1561">
        <v>0</v>
      </c>
      <c r="AG1561">
        <v>0</v>
      </c>
      <c r="AH1561">
        <v>0</v>
      </c>
      <c r="AI1561">
        <v>0</v>
      </c>
      <c r="AJ1561">
        <v>0</v>
      </c>
      <c r="AK1561">
        <v>0</v>
      </c>
      <c r="AL1561">
        <v>0</v>
      </c>
      <c r="AM1561">
        <v>0</v>
      </c>
      <c r="AN1561">
        <v>0</v>
      </c>
      <c r="AO1561">
        <v>0</v>
      </c>
      <c r="AP1561">
        <v>0</v>
      </c>
      <c r="AQ1561">
        <v>0</v>
      </c>
      <c r="AR1561">
        <v>0</v>
      </c>
      <c r="AS1561">
        <v>0</v>
      </c>
      <c r="AT1561">
        <v>0</v>
      </c>
      <c r="AU1561">
        <v>0</v>
      </c>
      <c r="AV1561">
        <v>0</v>
      </c>
      <c r="AW1561">
        <v>0</v>
      </c>
      <c r="AX1561">
        <v>0</v>
      </c>
      <c r="AY1561">
        <v>0</v>
      </c>
      <c r="AZ1561">
        <v>0</v>
      </c>
      <c r="BA1561">
        <v>0</v>
      </c>
      <c r="BB1561">
        <v>0</v>
      </c>
      <c r="BC1561">
        <v>0</v>
      </c>
      <c r="BD1561">
        <v>0</v>
      </c>
      <c r="BE1561">
        <v>0</v>
      </c>
      <c r="BF1561">
        <v>0</v>
      </c>
      <c r="BG1561">
        <v>0</v>
      </c>
      <c r="BH1561">
        <v>0</v>
      </c>
      <c r="BI1561">
        <v>0</v>
      </c>
      <c r="BJ1561">
        <v>0</v>
      </c>
      <c r="BK1561">
        <v>0</v>
      </c>
      <c r="BL1561">
        <v>0</v>
      </c>
      <c r="BM1561">
        <v>0</v>
      </c>
      <c r="BN1561">
        <v>0</v>
      </c>
      <c r="BO1561">
        <v>470</v>
      </c>
      <c r="BP1561">
        <v>0</v>
      </c>
      <c r="BQ1561">
        <v>0</v>
      </c>
      <c r="BR1561">
        <v>0</v>
      </c>
      <c r="BS1561">
        <v>0</v>
      </c>
      <c r="BT1561">
        <v>0</v>
      </c>
      <c r="BU1561">
        <v>0</v>
      </c>
      <c r="BV1561">
        <v>0</v>
      </c>
      <c r="BW1561">
        <v>0</v>
      </c>
      <c r="BX1561">
        <v>0</v>
      </c>
      <c r="BY1561">
        <v>470</v>
      </c>
    </row>
    <row r="1562" spans="1:77" hidden="1" x14ac:dyDescent="0.25">
      <c r="A1562" t="str">
        <f t="shared" si="48"/>
        <v>201503 Fegyveres szervek középfokú képesítést nem igénylő foglalkozásaiI8 Főiskola</v>
      </c>
      <c r="B1562" t="str">
        <f t="shared" si="49"/>
        <v>201503 Fegyveres szervek középfokú képesítést nem igénylő foglalkozásaiI8 Főiskola</v>
      </c>
      <c r="C1562">
        <v>5335</v>
      </c>
      <c r="D1562" t="s">
        <v>168</v>
      </c>
      <c r="E1562" t="s">
        <v>169</v>
      </c>
      <c r="F1562" s="4" t="s">
        <v>173</v>
      </c>
      <c r="G1562">
        <v>0</v>
      </c>
      <c r="H1562" t="s">
        <v>164</v>
      </c>
      <c r="I1562">
        <v>614</v>
      </c>
      <c r="J1562">
        <v>3</v>
      </c>
      <c r="K1562" t="s">
        <v>69</v>
      </c>
      <c r="L1562" t="s">
        <v>70</v>
      </c>
      <c r="M1562">
        <v>0</v>
      </c>
      <c r="N1562">
        <v>0</v>
      </c>
      <c r="O1562">
        <v>0</v>
      </c>
      <c r="P1562">
        <v>0</v>
      </c>
      <c r="Q1562">
        <v>0</v>
      </c>
      <c r="R1562">
        <v>0</v>
      </c>
      <c r="S1562">
        <v>0</v>
      </c>
      <c r="T1562">
        <v>0</v>
      </c>
      <c r="U1562">
        <v>0</v>
      </c>
      <c r="V1562">
        <v>0</v>
      </c>
      <c r="W1562">
        <v>0</v>
      </c>
      <c r="X1562">
        <v>0</v>
      </c>
      <c r="Y1562">
        <v>0</v>
      </c>
      <c r="Z1562">
        <v>0</v>
      </c>
      <c r="AA1562">
        <v>0</v>
      </c>
      <c r="AB1562">
        <v>0</v>
      </c>
      <c r="AC1562">
        <v>0</v>
      </c>
      <c r="AD1562">
        <v>0</v>
      </c>
      <c r="AE1562">
        <v>0</v>
      </c>
      <c r="AF1562">
        <v>0</v>
      </c>
      <c r="AG1562">
        <v>0</v>
      </c>
      <c r="AH1562">
        <v>0</v>
      </c>
      <c r="AI1562">
        <v>0</v>
      </c>
      <c r="AJ1562">
        <v>0</v>
      </c>
      <c r="AK1562">
        <v>0</v>
      </c>
      <c r="AL1562">
        <v>0</v>
      </c>
      <c r="AM1562">
        <v>0</v>
      </c>
      <c r="AN1562">
        <v>0</v>
      </c>
      <c r="AO1562">
        <v>0</v>
      </c>
      <c r="AP1562">
        <v>0</v>
      </c>
      <c r="AQ1562">
        <v>0</v>
      </c>
      <c r="AR1562">
        <v>0</v>
      </c>
      <c r="AS1562">
        <v>0</v>
      </c>
      <c r="AT1562">
        <v>0</v>
      </c>
      <c r="AU1562">
        <v>0</v>
      </c>
      <c r="AV1562">
        <v>0</v>
      </c>
      <c r="AW1562">
        <v>0</v>
      </c>
      <c r="AX1562">
        <v>0</v>
      </c>
      <c r="AY1562">
        <v>0</v>
      </c>
      <c r="AZ1562">
        <v>0</v>
      </c>
      <c r="BA1562">
        <v>0</v>
      </c>
      <c r="BB1562">
        <v>0</v>
      </c>
      <c r="BC1562">
        <v>0</v>
      </c>
      <c r="BD1562">
        <v>0</v>
      </c>
      <c r="BE1562">
        <v>0</v>
      </c>
      <c r="BF1562">
        <v>0</v>
      </c>
      <c r="BG1562">
        <v>0</v>
      </c>
      <c r="BH1562">
        <v>0</v>
      </c>
      <c r="BI1562">
        <v>0</v>
      </c>
      <c r="BJ1562">
        <v>0</v>
      </c>
      <c r="BK1562">
        <v>0</v>
      </c>
      <c r="BL1562">
        <v>0</v>
      </c>
      <c r="BM1562">
        <v>0</v>
      </c>
      <c r="BN1562">
        <v>0</v>
      </c>
      <c r="BO1562">
        <v>55.5</v>
      </c>
      <c r="BP1562">
        <v>0</v>
      </c>
      <c r="BQ1562">
        <v>0</v>
      </c>
      <c r="BR1562">
        <v>0</v>
      </c>
      <c r="BS1562">
        <v>0</v>
      </c>
      <c r="BT1562">
        <v>0</v>
      </c>
      <c r="BU1562">
        <v>0</v>
      </c>
      <c r="BV1562">
        <v>0</v>
      </c>
      <c r="BW1562">
        <v>0</v>
      </c>
      <c r="BX1562">
        <v>0</v>
      </c>
      <c r="BY1562">
        <v>55.5</v>
      </c>
    </row>
    <row r="1563" spans="1:77" hidden="1" x14ac:dyDescent="0.25">
      <c r="A1563" t="str">
        <f t="shared" si="48"/>
        <v>201511 Törvényhozók, igazgatási és érdek-képviseleti vezetőkI8 Főiskola</v>
      </c>
      <c r="B1563" t="str">
        <f t="shared" si="49"/>
        <v>201511 Törvényhozók, igazgatási és érdek-képviseleti vezetőkI8 Főiskola</v>
      </c>
      <c r="C1563">
        <v>5336</v>
      </c>
      <c r="D1563" t="s">
        <v>168</v>
      </c>
      <c r="E1563" t="s">
        <v>169</v>
      </c>
      <c r="F1563" s="4" t="s">
        <v>173</v>
      </c>
      <c r="G1563">
        <v>0</v>
      </c>
      <c r="H1563" t="s">
        <v>164</v>
      </c>
      <c r="I1563">
        <v>615</v>
      </c>
      <c r="J1563">
        <v>4</v>
      </c>
      <c r="K1563" t="s">
        <v>71</v>
      </c>
      <c r="L1563" t="s">
        <v>111</v>
      </c>
      <c r="M1563">
        <v>0</v>
      </c>
      <c r="N1563">
        <v>0</v>
      </c>
      <c r="O1563">
        <v>0</v>
      </c>
      <c r="P1563">
        <v>0</v>
      </c>
      <c r="Q1563">
        <v>2.5</v>
      </c>
      <c r="R1563">
        <v>0</v>
      </c>
      <c r="S1563">
        <v>0</v>
      </c>
      <c r="T1563">
        <v>0</v>
      </c>
      <c r="U1563">
        <v>0</v>
      </c>
      <c r="V1563">
        <v>0</v>
      </c>
      <c r="W1563">
        <v>5.5</v>
      </c>
      <c r="X1563">
        <v>0</v>
      </c>
      <c r="Y1563">
        <v>0</v>
      </c>
      <c r="Z1563">
        <v>0</v>
      </c>
      <c r="AA1563">
        <v>0</v>
      </c>
      <c r="AB1563">
        <v>0</v>
      </c>
      <c r="AC1563">
        <v>0</v>
      </c>
      <c r="AD1563">
        <v>0</v>
      </c>
      <c r="AE1563">
        <v>0</v>
      </c>
      <c r="AF1563">
        <v>0</v>
      </c>
      <c r="AG1563">
        <v>0</v>
      </c>
      <c r="AH1563">
        <v>0</v>
      </c>
      <c r="AI1563">
        <v>0</v>
      </c>
      <c r="AJ1563">
        <v>0</v>
      </c>
      <c r="AK1563">
        <v>0</v>
      </c>
      <c r="AL1563">
        <v>0</v>
      </c>
      <c r="AM1563">
        <v>0</v>
      </c>
      <c r="AN1563">
        <v>0</v>
      </c>
      <c r="AO1563">
        <v>0</v>
      </c>
      <c r="AP1563">
        <v>0</v>
      </c>
      <c r="AQ1563">
        <v>0</v>
      </c>
      <c r="AR1563">
        <v>0</v>
      </c>
      <c r="AS1563">
        <v>0</v>
      </c>
      <c r="AT1563">
        <v>0</v>
      </c>
      <c r="AU1563">
        <v>0</v>
      </c>
      <c r="AV1563">
        <v>1</v>
      </c>
      <c r="AW1563">
        <v>0</v>
      </c>
      <c r="AX1563">
        <v>0</v>
      </c>
      <c r="AY1563">
        <v>0</v>
      </c>
      <c r="AZ1563">
        <v>0</v>
      </c>
      <c r="BA1563">
        <v>0</v>
      </c>
      <c r="BB1563">
        <v>0</v>
      </c>
      <c r="BC1563">
        <v>0</v>
      </c>
      <c r="BD1563">
        <v>0</v>
      </c>
      <c r="BE1563">
        <v>0</v>
      </c>
      <c r="BF1563">
        <v>0</v>
      </c>
      <c r="BG1563">
        <v>5</v>
      </c>
      <c r="BH1563">
        <v>15.5</v>
      </c>
      <c r="BI1563">
        <v>0</v>
      </c>
      <c r="BJ1563">
        <v>3</v>
      </c>
      <c r="BK1563">
        <v>0</v>
      </c>
      <c r="BL1563">
        <v>0</v>
      </c>
      <c r="BM1563">
        <v>0</v>
      </c>
      <c r="BN1563">
        <v>0</v>
      </c>
      <c r="BO1563">
        <v>5602.5</v>
      </c>
      <c r="BP1563">
        <v>188</v>
      </c>
      <c r="BQ1563">
        <v>22.5</v>
      </c>
      <c r="BR1563">
        <v>55.5</v>
      </c>
      <c r="BS1563">
        <v>35.5</v>
      </c>
      <c r="BT1563">
        <v>7.5</v>
      </c>
      <c r="BU1563">
        <v>5</v>
      </c>
      <c r="BV1563">
        <v>0</v>
      </c>
      <c r="BW1563">
        <v>0</v>
      </c>
      <c r="BX1563">
        <v>0</v>
      </c>
      <c r="BY1563">
        <v>5949</v>
      </c>
    </row>
    <row r="1564" spans="1:77" hidden="1" x14ac:dyDescent="0.25">
      <c r="A1564" t="str">
        <f t="shared" si="48"/>
        <v>201512 Gazdasági, költségvetési szervezetek vezetőiI8 Főiskola</v>
      </c>
      <c r="B1564" t="str">
        <f t="shared" si="49"/>
        <v>201512 Gazdasági, költségvetési szervezetek vezetőiI8 Főiskola</v>
      </c>
      <c r="C1564">
        <v>5337</v>
      </c>
      <c r="D1564" t="s">
        <v>168</v>
      </c>
      <c r="E1564" t="s">
        <v>169</v>
      </c>
      <c r="F1564" s="4" t="s">
        <v>173</v>
      </c>
      <c r="G1564">
        <v>0</v>
      </c>
      <c r="H1564" t="s">
        <v>164</v>
      </c>
      <c r="I1564">
        <v>616</v>
      </c>
      <c r="J1564">
        <v>5</v>
      </c>
      <c r="K1564" t="s">
        <v>72</v>
      </c>
      <c r="L1564" t="s">
        <v>112</v>
      </c>
      <c r="M1564">
        <v>302</v>
      </c>
      <c r="N1564">
        <v>0</v>
      </c>
      <c r="O1564">
        <v>26</v>
      </c>
      <c r="P1564">
        <v>25</v>
      </c>
      <c r="Q1564">
        <v>172.5</v>
      </c>
      <c r="R1564">
        <v>96</v>
      </c>
      <c r="S1564">
        <v>41</v>
      </c>
      <c r="T1564">
        <v>41.5</v>
      </c>
      <c r="U1564">
        <v>135</v>
      </c>
      <c r="V1564">
        <v>0</v>
      </c>
      <c r="W1564">
        <v>36</v>
      </c>
      <c r="X1564">
        <v>0.5</v>
      </c>
      <c r="Y1564">
        <v>114</v>
      </c>
      <c r="Z1564">
        <v>84.5</v>
      </c>
      <c r="AA1564">
        <v>51</v>
      </c>
      <c r="AB1564">
        <v>167.5</v>
      </c>
      <c r="AC1564">
        <v>48</v>
      </c>
      <c r="AD1564">
        <v>82.5</v>
      </c>
      <c r="AE1564">
        <v>111</v>
      </c>
      <c r="AF1564">
        <v>45</v>
      </c>
      <c r="AG1564">
        <v>9</v>
      </c>
      <c r="AH1564">
        <v>59</v>
      </c>
      <c r="AI1564">
        <v>64</v>
      </c>
      <c r="AJ1564">
        <v>150.5</v>
      </c>
      <c r="AK1564">
        <v>53.5</v>
      </c>
      <c r="AL1564">
        <v>147.5</v>
      </c>
      <c r="AM1564">
        <v>888</v>
      </c>
      <c r="AN1564">
        <v>194.5</v>
      </c>
      <c r="AO1564">
        <v>1357</v>
      </c>
      <c r="AP1564">
        <v>949.5</v>
      </c>
      <c r="AQ1564">
        <v>134.5</v>
      </c>
      <c r="AR1564">
        <v>3</v>
      </c>
      <c r="AS1564">
        <v>10</v>
      </c>
      <c r="AT1564">
        <v>164</v>
      </c>
      <c r="AU1564">
        <v>56</v>
      </c>
      <c r="AV1564">
        <v>289</v>
      </c>
      <c r="AW1564">
        <v>30</v>
      </c>
      <c r="AX1564">
        <v>23</v>
      </c>
      <c r="AY1564">
        <v>45.5</v>
      </c>
      <c r="AZ1564">
        <v>745</v>
      </c>
      <c r="BA1564">
        <v>260.5</v>
      </c>
      <c r="BB1564">
        <v>26</v>
      </c>
      <c r="BC1564">
        <v>199.5</v>
      </c>
      <c r="BD1564">
        <v>837.5</v>
      </c>
      <c r="BE1564">
        <v>0</v>
      </c>
      <c r="BF1564">
        <v>1177</v>
      </c>
      <c r="BG1564">
        <v>251</v>
      </c>
      <c r="BH1564">
        <v>41</v>
      </c>
      <c r="BI1564">
        <v>180.5</v>
      </c>
      <c r="BJ1564">
        <v>32.5</v>
      </c>
      <c r="BK1564">
        <v>17</v>
      </c>
      <c r="BL1564">
        <v>51.5</v>
      </c>
      <c r="BM1564">
        <v>155.5</v>
      </c>
      <c r="BN1564">
        <v>200.5</v>
      </c>
      <c r="BO1564">
        <v>1356</v>
      </c>
      <c r="BP1564">
        <v>1161</v>
      </c>
      <c r="BQ1564">
        <v>104.5</v>
      </c>
      <c r="BR1564">
        <v>301</v>
      </c>
      <c r="BS1564">
        <v>165.5</v>
      </c>
      <c r="BT1564">
        <v>103.5</v>
      </c>
      <c r="BU1564">
        <v>7</v>
      </c>
      <c r="BV1564">
        <v>57</v>
      </c>
      <c r="BW1564">
        <v>90</v>
      </c>
      <c r="BX1564">
        <v>0</v>
      </c>
      <c r="BY1564">
        <v>13727</v>
      </c>
    </row>
    <row r="1565" spans="1:77" hidden="1" x14ac:dyDescent="0.25">
      <c r="A1565" t="str">
        <f t="shared" si="48"/>
        <v>201513 Termelési és szolgáltatást nyújtó egységek vezetőiI8 Főiskola</v>
      </c>
      <c r="B1565" t="str">
        <f t="shared" si="49"/>
        <v>201513 Termelési és szolgáltatást nyújtó egységek vezetőiI8 Főiskola</v>
      </c>
      <c r="C1565">
        <v>5338</v>
      </c>
      <c r="D1565" t="s">
        <v>168</v>
      </c>
      <c r="E1565" t="s">
        <v>169</v>
      </c>
      <c r="F1565" s="4" t="s">
        <v>173</v>
      </c>
      <c r="G1565">
        <v>0</v>
      </c>
      <c r="H1565" t="s">
        <v>164</v>
      </c>
      <c r="I1565">
        <v>617</v>
      </c>
      <c r="J1565">
        <v>6</v>
      </c>
      <c r="K1565" t="s">
        <v>73</v>
      </c>
      <c r="L1565" t="s">
        <v>113</v>
      </c>
      <c r="M1565">
        <v>1035</v>
      </c>
      <c r="N1565">
        <v>24</v>
      </c>
      <c r="O1565">
        <v>67.5</v>
      </c>
      <c r="P1565">
        <v>93.5</v>
      </c>
      <c r="Q1565">
        <v>894</v>
      </c>
      <c r="R1565">
        <v>236</v>
      </c>
      <c r="S1565">
        <v>135.5</v>
      </c>
      <c r="T1565">
        <v>185</v>
      </c>
      <c r="U1565">
        <v>187</v>
      </c>
      <c r="V1565">
        <v>61.5</v>
      </c>
      <c r="W1565">
        <v>204</v>
      </c>
      <c r="X1565">
        <v>132.5</v>
      </c>
      <c r="Y1565">
        <v>361.5</v>
      </c>
      <c r="Z1565">
        <v>232</v>
      </c>
      <c r="AA1565">
        <v>155.5</v>
      </c>
      <c r="AB1565">
        <v>759.5</v>
      </c>
      <c r="AC1565">
        <v>668.5</v>
      </c>
      <c r="AD1565">
        <v>374</v>
      </c>
      <c r="AE1565">
        <v>310.5</v>
      </c>
      <c r="AF1565">
        <v>547</v>
      </c>
      <c r="AG1565">
        <v>36</v>
      </c>
      <c r="AH1565">
        <v>229.5</v>
      </c>
      <c r="AI1565">
        <v>116.5</v>
      </c>
      <c r="AJ1565">
        <v>517.5</v>
      </c>
      <c r="AK1565">
        <v>453.5</v>
      </c>
      <c r="AL1565">
        <v>278.5</v>
      </c>
      <c r="AM1565">
        <v>2187</v>
      </c>
      <c r="AN1565">
        <v>1097.5</v>
      </c>
      <c r="AO1565">
        <v>3269.5</v>
      </c>
      <c r="AP1565">
        <v>3343</v>
      </c>
      <c r="AQ1565">
        <v>803</v>
      </c>
      <c r="AR1565">
        <v>5.5</v>
      </c>
      <c r="AS1565">
        <v>37</v>
      </c>
      <c r="AT1565">
        <v>887</v>
      </c>
      <c r="AU1565">
        <v>16</v>
      </c>
      <c r="AV1565">
        <v>1325</v>
      </c>
      <c r="AW1565">
        <v>168</v>
      </c>
      <c r="AX1565">
        <v>164.5</v>
      </c>
      <c r="AY1565">
        <v>279.5</v>
      </c>
      <c r="AZ1565">
        <v>1229.5</v>
      </c>
      <c r="BA1565">
        <v>1963.5</v>
      </c>
      <c r="BB1565">
        <v>208</v>
      </c>
      <c r="BC1565">
        <v>208</v>
      </c>
      <c r="BD1565">
        <v>950.5</v>
      </c>
      <c r="BE1565">
        <v>0</v>
      </c>
      <c r="BF1565">
        <v>776</v>
      </c>
      <c r="BG1565">
        <v>524.5</v>
      </c>
      <c r="BH1565">
        <v>146.5</v>
      </c>
      <c r="BI1565">
        <v>248</v>
      </c>
      <c r="BJ1565">
        <v>297.5</v>
      </c>
      <c r="BK1565">
        <v>100.5</v>
      </c>
      <c r="BL1565">
        <v>82.5</v>
      </c>
      <c r="BM1565">
        <v>144.5</v>
      </c>
      <c r="BN1565">
        <v>675</v>
      </c>
      <c r="BO1565">
        <v>3092</v>
      </c>
      <c r="BP1565">
        <v>7432.5</v>
      </c>
      <c r="BQ1565">
        <v>1129</v>
      </c>
      <c r="BR1565">
        <v>2864.5</v>
      </c>
      <c r="BS1565">
        <v>956</v>
      </c>
      <c r="BT1565">
        <v>361.5</v>
      </c>
      <c r="BU1565">
        <v>151.5</v>
      </c>
      <c r="BV1565">
        <v>99</v>
      </c>
      <c r="BW1565">
        <v>187.5</v>
      </c>
      <c r="BX1565">
        <v>0</v>
      </c>
      <c r="BY1565">
        <v>45706</v>
      </c>
    </row>
    <row r="1566" spans="1:77" hidden="1" x14ac:dyDescent="0.25">
      <c r="A1566" t="str">
        <f t="shared" si="48"/>
        <v>201514 Gazdasági tevékenységet segítő egységek vezetőiI8 Főiskola</v>
      </c>
      <c r="B1566" t="str">
        <f t="shared" si="49"/>
        <v>201514 Gazdasági tevékenységet segítő egységek vezetőiI8 Főiskola</v>
      </c>
      <c r="C1566">
        <v>5339</v>
      </c>
      <c r="D1566" t="s">
        <v>168</v>
      </c>
      <c r="E1566" t="s">
        <v>169</v>
      </c>
      <c r="F1566" s="4" t="s">
        <v>173</v>
      </c>
      <c r="G1566">
        <v>0</v>
      </c>
      <c r="H1566" t="s">
        <v>164</v>
      </c>
      <c r="I1566">
        <v>618</v>
      </c>
      <c r="J1566">
        <v>7</v>
      </c>
      <c r="K1566" t="s">
        <v>74</v>
      </c>
      <c r="L1566" t="s">
        <v>114</v>
      </c>
      <c r="M1566">
        <v>271</v>
      </c>
      <c r="N1566">
        <v>40</v>
      </c>
      <c r="O1566">
        <v>7.5</v>
      </c>
      <c r="P1566">
        <v>45</v>
      </c>
      <c r="Q1566">
        <v>282</v>
      </c>
      <c r="R1566">
        <v>181.5</v>
      </c>
      <c r="S1566">
        <v>28</v>
      </c>
      <c r="T1566">
        <v>48</v>
      </c>
      <c r="U1566">
        <v>162</v>
      </c>
      <c r="V1566">
        <v>20</v>
      </c>
      <c r="W1566">
        <v>152</v>
      </c>
      <c r="X1566">
        <v>138.5</v>
      </c>
      <c r="Y1566">
        <v>185</v>
      </c>
      <c r="Z1566">
        <v>84</v>
      </c>
      <c r="AA1566">
        <v>204.5</v>
      </c>
      <c r="AB1566">
        <v>325</v>
      </c>
      <c r="AC1566">
        <v>341</v>
      </c>
      <c r="AD1566">
        <v>142.5</v>
      </c>
      <c r="AE1566">
        <v>265.5</v>
      </c>
      <c r="AF1566">
        <v>260</v>
      </c>
      <c r="AG1566">
        <v>33.5</v>
      </c>
      <c r="AH1566">
        <v>79.5</v>
      </c>
      <c r="AI1566">
        <v>127</v>
      </c>
      <c r="AJ1566">
        <v>414.5</v>
      </c>
      <c r="AK1566">
        <v>181</v>
      </c>
      <c r="AL1566">
        <v>92</v>
      </c>
      <c r="AM1566">
        <v>545</v>
      </c>
      <c r="AN1566">
        <v>212.5</v>
      </c>
      <c r="AO1566">
        <v>1545.5</v>
      </c>
      <c r="AP1566">
        <v>656</v>
      </c>
      <c r="AQ1566">
        <v>181</v>
      </c>
      <c r="AR1566">
        <v>8.5</v>
      </c>
      <c r="AS1566">
        <v>30</v>
      </c>
      <c r="AT1566">
        <v>364</v>
      </c>
      <c r="AU1566">
        <v>7.5</v>
      </c>
      <c r="AV1566">
        <v>301</v>
      </c>
      <c r="AW1566">
        <v>142.5</v>
      </c>
      <c r="AX1566">
        <v>44</v>
      </c>
      <c r="AY1566">
        <v>311.5</v>
      </c>
      <c r="AZ1566">
        <v>376</v>
      </c>
      <c r="BA1566">
        <v>902</v>
      </c>
      <c r="BB1566">
        <v>254</v>
      </c>
      <c r="BC1566">
        <v>73.5</v>
      </c>
      <c r="BD1566">
        <v>459</v>
      </c>
      <c r="BE1566">
        <v>0</v>
      </c>
      <c r="BF1566">
        <v>1092.5</v>
      </c>
      <c r="BG1566">
        <v>156</v>
      </c>
      <c r="BH1566">
        <v>124</v>
      </c>
      <c r="BI1566">
        <v>109</v>
      </c>
      <c r="BJ1566">
        <v>69</v>
      </c>
      <c r="BK1566">
        <v>63</v>
      </c>
      <c r="BL1566">
        <v>74.5</v>
      </c>
      <c r="BM1566">
        <v>34.5</v>
      </c>
      <c r="BN1566">
        <v>388.5</v>
      </c>
      <c r="BO1566">
        <v>348.5</v>
      </c>
      <c r="BP1566">
        <v>444.5</v>
      </c>
      <c r="BQ1566">
        <v>195.5</v>
      </c>
      <c r="BR1566">
        <v>196.5</v>
      </c>
      <c r="BS1566">
        <v>150</v>
      </c>
      <c r="BT1566">
        <v>162.5</v>
      </c>
      <c r="BU1566">
        <v>88.5</v>
      </c>
      <c r="BV1566">
        <v>2.5</v>
      </c>
      <c r="BW1566">
        <v>128</v>
      </c>
      <c r="BX1566">
        <v>0</v>
      </c>
      <c r="BY1566">
        <v>14351.5</v>
      </c>
    </row>
    <row r="1567" spans="1:77" hidden="1" x14ac:dyDescent="0.25">
      <c r="A1567" t="str">
        <f t="shared" si="48"/>
        <v>201521 Műszaki, informatikai és természettudományi foglalkozásokI8 Főiskola</v>
      </c>
      <c r="B1567" t="str">
        <f t="shared" si="49"/>
        <v>201521 Műszaki, informatikai és természettudományi foglalkozásokI8 Főiskola</v>
      </c>
      <c r="C1567">
        <v>5340</v>
      </c>
      <c r="D1567" t="s">
        <v>168</v>
      </c>
      <c r="E1567" t="s">
        <v>169</v>
      </c>
      <c r="F1567" s="4" t="s">
        <v>173</v>
      </c>
      <c r="G1567">
        <v>0</v>
      </c>
      <c r="H1567" t="s">
        <v>164</v>
      </c>
      <c r="I1567">
        <v>619</v>
      </c>
      <c r="J1567">
        <v>8</v>
      </c>
      <c r="K1567" t="s">
        <v>75</v>
      </c>
      <c r="L1567" t="s">
        <v>115</v>
      </c>
      <c r="M1567">
        <v>612</v>
      </c>
      <c r="N1567">
        <v>48</v>
      </c>
      <c r="O1567">
        <v>15.5</v>
      </c>
      <c r="P1567">
        <v>95.5</v>
      </c>
      <c r="Q1567">
        <v>376</v>
      </c>
      <c r="R1567">
        <v>54.5</v>
      </c>
      <c r="S1567">
        <v>28.5</v>
      </c>
      <c r="T1567">
        <v>71.5</v>
      </c>
      <c r="U1567">
        <v>137</v>
      </c>
      <c r="V1567">
        <v>101</v>
      </c>
      <c r="W1567">
        <v>251.5</v>
      </c>
      <c r="X1567">
        <v>383.5</v>
      </c>
      <c r="Y1567">
        <v>416</v>
      </c>
      <c r="Z1567">
        <v>182</v>
      </c>
      <c r="AA1567">
        <v>383</v>
      </c>
      <c r="AB1567">
        <v>749</v>
      </c>
      <c r="AC1567">
        <v>2547.5</v>
      </c>
      <c r="AD1567">
        <v>858.5</v>
      </c>
      <c r="AE1567">
        <v>1145</v>
      </c>
      <c r="AF1567">
        <v>1433</v>
      </c>
      <c r="AG1567">
        <v>112</v>
      </c>
      <c r="AH1567">
        <v>247.5</v>
      </c>
      <c r="AI1567">
        <v>503.5</v>
      </c>
      <c r="AJ1567">
        <v>938.5</v>
      </c>
      <c r="AK1567">
        <v>306.5</v>
      </c>
      <c r="AL1567">
        <v>161</v>
      </c>
      <c r="AM1567">
        <v>1912</v>
      </c>
      <c r="AN1567">
        <v>207</v>
      </c>
      <c r="AO1567">
        <v>3006.5</v>
      </c>
      <c r="AP1567">
        <v>393</v>
      </c>
      <c r="AQ1567">
        <v>702</v>
      </c>
      <c r="AR1567">
        <v>43</v>
      </c>
      <c r="AS1567">
        <v>36.5</v>
      </c>
      <c r="AT1567">
        <v>817</v>
      </c>
      <c r="AU1567">
        <v>27</v>
      </c>
      <c r="AV1567">
        <v>29</v>
      </c>
      <c r="AW1567">
        <v>762.5</v>
      </c>
      <c r="AX1567">
        <v>103</v>
      </c>
      <c r="AY1567">
        <v>843.5</v>
      </c>
      <c r="AZ1567">
        <v>6300</v>
      </c>
      <c r="BA1567">
        <v>564.5</v>
      </c>
      <c r="BB1567">
        <v>301</v>
      </c>
      <c r="BC1567">
        <v>59.5</v>
      </c>
      <c r="BD1567">
        <v>404.5</v>
      </c>
      <c r="BE1567">
        <v>0</v>
      </c>
      <c r="BF1567">
        <v>618</v>
      </c>
      <c r="BG1567">
        <v>3059.5</v>
      </c>
      <c r="BH1567">
        <v>864</v>
      </c>
      <c r="BI1567">
        <v>357</v>
      </c>
      <c r="BJ1567">
        <v>174.5</v>
      </c>
      <c r="BK1567">
        <v>75.5</v>
      </c>
      <c r="BL1567">
        <v>139</v>
      </c>
      <c r="BM1567">
        <v>46.5</v>
      </c>
      <c r="BN1567">
        <v>271.5</v>
      </c>
      <c r="BO1567">
        <v>3133</v>
      </c>
      <c r="BP1567">
        <v>1149</v>
      </c>
      <c r="BQ1567">
        <v>404.5</v>
      </c>
      <c r="BR1567">
        <v>69.5</v>
      </c>
      <c r="BS1567">
        <v>170</v>
      </c>
      <c r="BT1567">
        <v>46</v>
      </c>
      <c r="BU1567">
        <v>130.5</v>
      </c>
      <c r="BV1567">
        <v>379</v>
      </c>
      <c r="BW1567">
        <v>17</v>
      </c>
      <c r="BX1567">
        <v>0</v>
      </c>
      <c r="BY1567">
        <v>39773</v>
      </c>
    </row>
    <row r="1568" spans="1:77" hidden="1" x14ac:dyDescent="0.25">
      <c r="A1568" t="str">
        <f t="shared" si="48"/>
        <v>201522 Egészségügyi foglalkozások (felsőfokú képzettséghez kapcsolódó)I8 Főiskola</v>
      </c>
      <c r="B1568" t="str">
        <f t="shared" si="49"/>
        <v>201522 Egészségügyi foglalkozások (felsőfokú képzettséghez kapcsolódó)I8 Főiskola</v>
      </c>
      <c r="C1568">
        <v>5341</v>
      </c>
      <c r="D1568" t="s">
        <v>168</v>
      </c>
      <c r="E1568" t="s">
        <v>169</v>
      </c>
      <c r="F1568" s="4" t="s">
        <v>173</v>
      </c>
      <c r="G1568">
        <v>0</v>
      </c>
      <c r="H1568" t="s">
        <v>164</v>
      </c>
      <c r="I1568">
        <v>620</v>
      </c>
      <c r="J1568">
        <v>9</v>
      </c>
      <c r="K1568" t="s">
        <v>76</v>
      </c>
      <c r="L1568" t="s">
        <v>116</v>
      </c>
      <c r="M1568">
        <v>48.5</v>
      </c>
      <c r="N1568">
        <v>0</v>
      </c>
      <c r="O1568">
        <v>0</v>
      </c>
      <c r="P1568">
        <v>0</v>
      </c>
      <c r="Q1568">
        <v>0</v>
      </c>
      <c r="R1568">
        <v>0</v>
      </c>
      <c r="S1568">
        <v>0</v>
      </c>
      <c r="T1568">
        <v>0</v>
      </c>
      <c r="U1568">
        <v>0</v>
      </c>
      <c r="V1568">
        <v>0</v>
      </c>
      <c r="W1568">
        <v>1</v>
      </c>
      <c r="X1568">
        <v>37.5</v>
      </c>
      <c r="Y1568">
        <v>0</v>
      </c>
      <c r="Z1568">
        <v>0</v>
      </c>
      <c r="AA1568">
        <v>0</v>
      </c>
      <c r="AB1568">
        <v>0</v>
      </c>
      <c r="AC1568">
        <v>18.5</v>
      </c>
      <c r="AD1568">
        <v>0</v>
      </c>
      <c r="AE1568">
        <v>0</v>
      </c>
      <c r="AF1568">
        <v>0.5</v>
      </c>
      <c r="AG1568">
        <v>0</v>
      </c>
      <c r="AH1568">
        <v>5.5</v>
      </c>
      <c r="AI1568">
        <v>37</v>
      </c>
      <c r="AJ1568">
        <v>0</v>
      </c>
      <c r="AK1568">
        <v>9</v>
      </c>
      <c r="AL1568">
        <v>0</v>
      </c>
      <c r="AM1568">
        <v>1</v>
      </c>
      <c r="AN1568">
        <v>88</v>
      </c>
      <c r="AO1568">
        <v>64</v>
      </c>
      <c r="AP1568">
        <v>234</v>
      </c>
      <c r="AQ1568">
        <v>0</v>
      </c>
      <c r="AR1568">
        <v>0</v>
      </c>
      <c r="AS1568">
        <v>0</v>
      </c>
      <c r="AT1568">
        <v>0</v>
      </c>
      <c r="AU1568">
        <v>0</v>
      </c>
      <c r="AV1568">
        <v>72.5</v>
      </c>
      <c r="AW1568">
        <v>0</v>
      </c>
      <c r="AX1568">
        <v>0</v>
      </c>
      <c r="AY1568">
        <v>0</v>
      </c>
      <c r="AZ1568">
        <v>0</v>
      </c>
      <c r="BA1568">
        <v>0</v>
      </c>
      <c r="BB1568">
        <v>12</v>
      </c>
      <c r="BC1568">
        <v>0</v>
      </c>
      <c r="BD1568">
        <v>5</v>
      </c>
      <c r="BE1568">
        <v>0</v>
      </c>
      <c r="BF1568">
        <v>14</v>
      </c>
      <c r="BG1568">
        <v>2.5</v>
      </c>
      <c r="BH1568">
        <v>70</v>
      </c>
      <c r="BI1568">
        <v>36</v>
      </c>
      <c r="BJ1568">
        <v>86</v>
      </c>
      <c r="BK1568">
        <v>0</v>
      </c>
      <c r="BL1568">
        <v>0</v>
      </c>
      <c r="BM1568">
        <v>0</v>
      </c>
      <c r="BN1568">
        <v>12.5</v>
      </c>
      <c r="BO1568">
        <v>3391.5</v>
      </c>
      <c r="BP1568">
        <v>930</v>
      </c>
      <c r="BQ1568">
        <v>7508.5</v>
      </c>
      <c r="BR1568">
        <v>915.5</v>
      </c>
      <c r="BS1568">
        <v>0</v>
      </c>
      <c r="BT1568">
        <v>33</v>
      </c>
      <c r="BU1568">
        <v>16.5</v>
      </c>
      <c r="BV1568">
        <v>0</v>
      </c>
      <c r="BW1568">
        <v>98</v>
      </c>
      <c r="BX1568">
        <v>0</v>
      </c>
      <c r="BY1568">
        <v>13748</v>
      </c>
    </row>
    <row r="1569" spans="1:77" hidden="1" x14ac:dyDescent="0.25">
      <c r="A1569" t="str">
        <f t="shared" si="48"/>
        <v>201523 Szociális szolgáltatási foglalkozások (felsőfokú képzettséghez kapcsolódó)I8 Főiskola</v>
      </c>
      <c r="B1569" t="str">
        <f t="shared" si="49"/>
        <v>201523 Szociális szolgáltatási foglalkozások (felsőfokú képzettséghez kapcsolódó)I8 Főiskola</v>
      </c>
      <c r="C1569">
        <v>5342</v>
      </c>
      <c r="D1569" t="s">
        <v>168</v>
      </c>
      <c r="E1569" t="s">
        <v>169</v>
      </c>
      <c r="F1569" s="4" t="s">
        <v>173</v>
      </c>
      <c r="G1569">
        <v>0</v>
      </c>
      <c r="H1569" t="s">
        <v>164</v>
      </c>
      <c r="I1569">
        <v>621</v>
      </c>
      <c r="J1569">
        <v>10</v>
      </c>
      <c r="K1569" t="s">
        <v>77</v>
      </c>
      <c r="L1569" t="s">
        <v>117</v>
      </c>
      <c r="M1569">
        <v>0.5</v>
      </c>
      <c r="N1569">
        <v>0</v>
      </c>
      <c r="O1569">
        <v>0</v>
      </c>
      <c r="P1569">
        <v>0</v>
      </c>
      <c r="Q1569">
        <v>0</v>
      </c>
      <c r="R1569">
        <v>14.5</v>
      </c>
      <c r="S1569">
        <v>0</v>
      </c>
      <c r="T1569">
        <v>2</v>
      </c>
      <c r="U1569">
        <v>10</v>
      </c>
      <c r="V1569">
        <v>0</v>
      </c>
      <c r="W1569">
        <v>0</v>
      </c>
      <c r="X1569">
        <v>0</v>
      </c>
      <c r="Y1569">
        <v>0</v>
      </c>
      <c r="Z1569">
        <v>0</v>
      </c>
      <c r="AA1569">
        <v>0</v>
      </c>
      <c r="AB1569">
        <v>0</v>
      </c>
      <c r="AC1569">
        <v>4.5</v>
      </c>
      <c r="AD1569">
        <v>0.5</v>
      </c>
      <c r="AE1569">
        <v>0</v>
      </c>
      <c r="AF1569">
        <v>0</v>
      </c>
      <c r="AG1569">
        <v>0</v>
      </c>
      <c r="AH1569">
        <v>0</v>
      </c>
      <c r="AI1569">
        <v>0</v>
      </c>
      <c r="AJ1569">
        <v>0</v>
      </c>
      <c r="AK1569">
        <v>0</v>
      </c>
      <c r="AL1569">
        <v>0</v>
      </c>
      <c r="AM1569">
        <v>5.5</v>
      </c>
      <c r="AN1569">
        <v>0</v>
      </c>
      <c r="AO1569">
        <v>0</v>
      </c>
      <c r="AP1569">
        <v>0</v>
      </c>
      <c r="AQ1569">
        <v>0</v>
      </c>
      <c r="AR1569">
        <v>0</v>
      </c>
      <c r="AS1569">
        <v>0</v>
      </c>
      <c r="AT1569">
        <v>0</v>
      </c>
      <c r="AU1569">
        <v>0</v>
      </c>
      <c r="AV1569">
        <v>0</v>
      </c>
      <c r="AW1569">
        <v>0</v>
      </c>
      <c r="AX1569">
        <v>0</v>
      </c>
      <c r="AY1569">
        <v>0</v>
      </c>
      <c r="AZ1569">
        <v>0</v>
      </c>
      <c r="BA1569">
        <v>0</v>
      </c>
      <c r="BB1569">
        <v>0</v>
      </c>
      <c r="BC1569">
        <v>0</v>
      </c>
      <c r="BD1569">
        <v>0</v>
      </c>
      <c r="BE1569">
        <v>0</v>
      </c>
      <c r="BF1569">
        <v>0</v>
      </c>
      <c r="BG1569">
        <v>0</v>
      </c>
      <c r="BH1569">
        <v>1</v>
      </c>
      <c r="BI1569">
        <v>0</v>
      </c>
      <c r="BJ1569">
        <v>0</v>
      </c>
      <c r="BK1569">
        <v>0</v>
      </c>
      <c r="BL1569">
        <v>0</v>
      </c>
      <c r="BM1569">
        <v>0</v>
      </c>
      <c r="BN1569">
        <v>5</v>
      </c>
      <c r="BO1569">
        <v>319.5</v>
      </c>
      <c r="BP1569">
        <v>63</v>
      </c>
      <c r="BQ1569">
        <v>209</v>
      </c>
      <c r="BR1569">
        <v>3192</v>
      </c>
      <c r="BS1569">
        <v>0</v>
      </c>
      <c r="BT1569">
        <v>0</v>
      </c>
      <c r="BU1569">
        <v>270</v>
      </c>
      <c r="BV1569">
        <v>0</v>
      </c>
      <c r="BW1569">
        <v>0</v>
      </c>
      <c r="BX1569">
        <v>0</v>
      </c>
      <c r="BY1569">
        <v>4097</v>
      </c>
    </row>
    <row r="1570" spans="1:77" hidden="1" x14ac:dyDescent="0.25">
      <c r="A1570" t="str">
        <f t="shared" si="48"/>
        <v>201524 Oktatók, pedagógusokI8 Főiskola</v>
      </c>
      <c r="B1570" t="str">
        <f t="shared" si="49"/>
        <v>201524 Oktatók, pedagógusokI8 Főiskola</v>
      </c>
      <c r="C1570">
        <v>5343</v>
      </c>
      <c r="D1570" t="s">
        <v>168</v>
      </c>
      <c r="E1570" t="s">
        <v>169</v>
      </c>
      <c r="F1570" s="4" t="s">
        <v>173</v>
      </c>
      <c r="G1570">
        <v>0</v>
      </c>
      <c r="H1570" t="s">
        <v>164</v>
      </c>
      <c r="I1570">
        <v>622</v>
      </c>
      <c r="J1570">
        <v>11</v>
      </c>
      <c r="K1570" t="s">
        <v>78</v>
      </c>
      <c r="L1570" t="s">
        <v>118</v>
      </c>
      <c r="M1570">
        <v>0</v>
      </c>
      <c r="N1570">
        <v>0.5</v>
      </c>
      <c r="O1570">
        <v>0</v>
      </c>
      <c r="P1570">
        <v>0</v>
      </c>
      <c r="Q1570">
        <v>0</v>
      </c>
      <c r="R1570">
        <v>0</v>
      </c>
      <c r="S1570">
        <v>0</v>
      </c>
      <c r="T1570">
        <v>0</v>
      </c>
      <c r="U1570">
        <v>0</v>
      </c>
      <c r="V1570">
        <v>0</v>
      </c>
      <c r="W1570">
        <v>0.5</v>
      </c>
      <c r="X1570">
        <v>0</v>
      </c>
      <c r="Y1570">
        <v>0</v>
      </c>
      <c r="Z1570">
        <v>0</v>
      </c>
      <c r="AA1570">
        <v>0</v>
      </c>
      <c r="AB1570">
        <v>3.5</v>
      </c>
      <c r="AC1570">
        <v>0</v>
      </c>
      <c r="AD1570">
        <v>5</v>
      </c>
      <c r="AE1570">
        <v>0.5</v>
      </c>
      <c r="AF1570">
        <v>1</v>
      </c>
      <c r="AG1570">
        <v>0</v>
      </c>
      <c r="AH1570">
        <v>7.5</v>
      </c>
      <c r="AI1570">
        <v>0</v>
      </c>
      <c r="AJ1570">
        <v>6</v>
      </c>
      <c r="AK1570">
        <v>0</v>
      </c>
      <c r="AL1570">
        <v>4.5</v>
      </c>
      <c r="AM1570">
        <v>74</v>
      </c>
      <c r="AN1570">
        <v>12</v>
      </c>
      <c r="AO1570">
        <v>8</v>
      </c>
      <c r="AP1570">
        <v>16.5</v>
      </c>
      <c r="AQ1570">
        <v>10</v>
      </c>
      <c r="AR1570">
        <v>0</v>
      </c>
      <c r="AS1570">
        <v>0</v>
      </c>
      <c r="AT1570">
        <v>0</v>
      </c>
      <c r="AU1570">
        <v>0</v>
      </c>
      <c r="AV1570">
        <v>24</v>
      </c>
      <c r="AW1570">
        <v>0</v>
      </c>
      <c r="AX1570">
        <v>0</v>
      </c>
      <c r="AY1570">
        <v>0</v>
      </c>
      <c r="AZ1570">
        <v>58</v>
      </c>
      <c r="BA1570">
        <v>0</v>
      </c>
      <c r="BB1570">
        <v>23.5</v>
      </c>
      <c r="BC1570">
        <v>0</v>
      </c>
      <c r="BD1570">
        <v>9</v>
      </c>
      <c r="BE1570">
        <v>0</v>
      </c>
      <c r="BF1570">
        <v>13.5</v>
      </c>
      <c r="BG1570">
        <v>72</v>
      </c>
      <c r="BH1570">
        <v>8</v>
      </c>
      <c r="BI1570">
        <v>0</v>
      </c>
      <c r="BJ1570">
        <v>19.5</v>
      </c>
      <c r="BK1570">
        <v>0</v>
      </c>
      <c r="BL1570">
        <v>0</v>
      </c>
      <c r="BM1570">
        <v>3.5</v>
      </c>
      <c r="BN1570">
        <v>37.5</v>
      </c>
      <c r="BO1570">
        <v>34429</v>
      </c>
      <c r="BP1570">
        <v>62279.5</v>
      </c>
      <c r="BQ1570">
        <v>154</v>
      </c>
      <c r="BR1570">
        <v>2735</v>
      </c>
      <c r="BS1570">
        <v>35</v>
      </c>
      <c r="BT1570">
        <v>17</v>
      </c>
      <c r="BU1570">
        <v>506.5</v>
      </c>
      <c r="BV1570">
        <v>0</v>
      </c>
      <c r="BW1570">
        <v>5.5</v>
      </c>
      <c r="BX1570">
        <v>0</v>
      </c>
      <c r="BY1570">
        <v>100579.5</v>
      </c>
    </row>
    <row r="1571" spans="1:77" hidden="1" x14ac:dyDescent="0.25">
      <c r="A1571" t="str">
        <f t="shared" si="48"/>
        <v>201525 Gazdálkodási jellegű foglalkozásokI8 Főiskola</v>
      </c>
      <c r="B1571" t="str">
        <f t="shared" si="49"/>
        <v>201525 Gazdálkodási jellegű foglalkozásokI8 Főiskola</v>
      </c>
      <c r="C1571">
        <v>5344</v>
      </c>
      <c r="D1571" t="s">
        <v>168</v>
      </c>
      <c r="E1571" t="s">
        <v>169</v>
      </c>
      <c r="F1571" s="4" t="s">
        <v>173</v>
      </c>
      <c r="G1571">
        <v>0</v>
      </c>
      <c r="H1571" t="s">
        <v>164</v>
      </c>
      <c r="I1571">
        <v>623</v>
      </c>
      <c r="J1571">
        <v>12</v>
      </c>
      <c r="K1571" t="s">
        <v>79</v>
      </c>
      <c r="L1571" t="s">
        <v>119</v>
      </c>
      <c r="M1571">
        <v>81</v>
      </c>
      <c r="N1571">
        <v>27.5</v>
      </c>
      <c r="O1571">
        <v>0</v>
      </c>
      <c r="P1571">
        <v>23</v>
      </c>
      <c r="Q1571">
        <v>510</v>
      </c>
      <c r="R1571">
        <v>46.5</v>
      </c>
      <c r="S1571">
        <v>121</v>
      </c>
      <c r="T1571">
        <v>111.5</v>
      </c>
      <c r="U1571">
        <v>43</v>
      </c>
      <c r="V1571">
        <v>7</v>
      </c>
      <c r="W1571">
        <v>157</v>
      </c>
      <c r="X1571">
        <v>242.5</v>
      </c>
      <c r="Y1571">
        <v>159.5</v>
      </c>
      <c r="Z1571">
        <v>111.5</v>
      </c>
      <c r="AA1571">
        <v>89</v>
      </c>
      <c r="AB1571">
        <v>102.5</v>
      </c>
      <c r="AC1571">
        <v>390</v>
      </c>
      <c r="AD1571">
        <v>171</v>
      </c>
      <c r="AE1571">
        <v>165</v>
      </c>
      <c r="AF1571">
        <v>271</v>
      </c>
      <c r="AG1571">
        <v>0.5</v>
      </c>
      <c r="AH1571">
        <v>147.5</v>
      </c>
      <c r="AI1571">
        <v>38</v>
      </c>
      <c r="AJ1571">
        <v>342.5</v>
      </c>
      <c r="AK1571">
        <v>69.5</v>
      </c>
      <c r="AL1571">
        <v>122.5</v>
      </c>
      <c r="AM1571">
        <v>185</v>
      </c>
      <c r="AN1571">
        <v>271</v>
      </c>
      <c r="AO1571">
        <v>2443.5</v>
      </c>
      <c r="AP1571">
        <v>649.5</v>
      </c>
      <c r="AQ1571">
        <v>478</v>
      </c>
      <c r="AR1571">
        <v>0</v>
      </c>
      <c r="AS1571">
        <v>23</v>
      </c>
      <c r="AT1571">
        <v>590</v>
      </c>
      <c r="AU1571">
        <v>18</v>
      </c>
      <c r="AV1571">
        <v>72</v>
      </c>
      <c r="AW1571">
        <v>183.5</v>
      </c>
      <c r="AX1571">
        <v>62.5</v>
      </c>
      <c r="AY1571">
        <v>372</v>
      </c>
      <c r="AZ1571">
        <v>937.5</v>
      </c>
      <c r="BA1571">
        <v>1898</v>
      </c>
      <c r="BB1571">
        <v>450</v>
      </c>
      <c r="BC1571">
        <v>454.5</v>
      </c>
      <c r="BD1571">
        <v>379.5</v>
      </c>
      <c r="BE1571">
        <v>0</v>
      </c>
      <c r="BF1571">
        <v>2053.5</v>
      </c>
      <c r="BG1571">
        <v>108.5</v>
      </c>
      <c r="BH1571">
        <v>110.5</v>
      </c>
      <c r="BI1571">
        <v>711.5</v>
      </c>
      <c r="BJ1571">
        <v>93.5</v>
      </c>
      <c r="BK1571">
        <v>51</v>
      </c>
      <c r="BL1571">
        <v>127.5</v>
      </c>
      <c r="BM1571">
        <v>23.5</v>
      </c>
      <c r="BN1571">
        <v>504.5</v>
      </c>
      <c r="BO1571">
        <v>1144</v>
      </c>
      <c r="BP1571">
        <v>366</v>
      </c>
      <c r="BQ1571">
        <v>160.5</v>
      </c>
      <c r="BR1571">
        <v>93</v>
      </c>
      <c r="BS1571">
        <v>188</v>
      </c>
      <c r="BT1571">
        <v>86</v>
      </c>
      <c r="BU1571">
        <v>33.5</v>
      </c>
      <c r="BV1571">
        <v>84</v>
      </c>
      <c r="BW1571">
        <v>16</v>
      </c>
      <c r="BX1571">
        <v>0</v>
      </c>
      <c r="BY1571">
        <v>18972.5</v>
      </c>
    </row>
    <row r="1572" spans="1:77" hidden="1" x14ac:dyDescent="0.25">
      <c r="A1572" t="str">
        <f t="shared" si="48"/>
        <v>201526 Jogi és társadalomtudományi foglalkozásokI8 Főiskola</v>
      </c>
      <c r="B1572" t="str">
        <f t="shared" si="49"/>
        <v>201526 Jogi és társadalomtudományi foglalkozásokI8 Főiskola</v>
      </c>
      <c r="C1572">
        <v>5345</v>
      </c>
      <c r="D1572" t="s">
        <v>168</v>
      </c>
      <c r="E1572" t="s">
        <v>169</v>
      </c>
      <c r="F1572" s="4" t="s">
        <v>173</v>
      </c>
      <c r="G1572">
        <v>0</v>
      </c>
      <c r="H1572" t="s">
        <v>164</v>
      </c>
      <c r="I1572">
        <v>624</v>
      </c>
      <c r="J1572">
        <v>13</v>
      </c>
      <c r="K1572" t="s">
        <v>80</v>
      </c>
      <c r="L1572" t="s">
        <v>120</v>
      </c>
      <c r="M1572">
        <v>19.5</v>
      </c>
      <c r="N1572">
        <v>0</v>
      </c>
      <c r="O1572">
        <v>0</v>
      </c>
      <c r="P1572">
        <v>0</v>
      </c>
      <c r="Q1572">
        <v>65</v>
      </c>
      <c r="R1572">
        <v>15.5</v>
      </c>
      <c r="S1572">
        <v>5.5</v>
      </c>
      <c r="T1572">
        <v>0</v>
      </c>
      <c r="U1572">
        <v>0</v>
      </c>
      <c r="V1572">
        <v>0</v>
      </c>
      <c r="W1572">
        <v>24.5</v>
      </c>
      <c r="X1572">
        <v>21.5</v>
      </c>
      <c r="Y1572">
        <v>6</v>
      </c>
      <c r="Z1572">
        <v>0</v>
      </c>
      <c r="AA1572">
        <v>7</v>
      </c>
      <c r="AB1572">
        <v>26</v>
      </c>
      <c r="AC1572">
        <v>54</v>
      </c>
      <c r="AD1572">
        <v>53.5</v>
      </c>
      <c r="AE1572">
        <v>0</v>
      </c>
      <c r="AF1572">
        <v>3</v>
      </c>
      <c r="AG1572">
        <v>0</v>
      </c>
      <c r="AH1572">
        <v>10</v>
      </c>
      <c r="AI1572">
        <v>7</v>
      </c>
      <c r="AJ1572">
        <v>89.5</v>
      </c>
      <c r="AK1572">
        <v>25</v>
      </c>
      <c r="AL1572">
        <v>1</v>
      </c>
      <c r="AM1572">
        <v>144.5</v>
      </c>
      <c r="AN1572">
        <v>0</v>
      </c>
      <c r="AO1572">
        <v>119.5</v>
      </c>
      <c r="AP1572">
        <v>28.5</v>
      </c>
      <c r="AQ1572">
        <v>50</v>
      </c>
      <c r="AR1572">
        <v>7.5</v>
      </c>
      <c r="AS1572">
        <v>0</v>
      </c>
      <c r="AT1572">
        <v>21</v>
      </c>
      <c r="AU1572">
        <v>0</v>
      </c>
      <c r="AV1572">
        <v>0.5</v>
      </c>
      <c r="AW1572">
        <v>5</v>
      </c>
      <c r="AX1572">
        <v>0</v>
      </c>
      <c r="AY1572">
        <v>252</v>
      </c>
      <c r="AZ1572">
        <v>30.5</v>
      </c>
      <c r="BA1572">
        <v>168</v>
      </c>
      <c r="BB1572">
        <v>73</v>
      </c>
      <c r="BC1572">
        <v>40</v>
      </c>
      <c r="BD1572">
        <v>33</v>
      </c>
      <c r="BE1572">
        <v>0</v>
      </c>
      <c r="BF1572">
        <v>370.5</v>
      </c>
      <c r="BG1572">
        <v>71.5</v>
      </c>
      <c r="BH1572">
        <v>54.5</v>
      </c>
      <c r="BI1572">
        <v>17.5</v>
      </c>
      <c r="BJ1572">
        <v>217.5</v>
      </c>
      <c r="BK1572">
        <v>13</v>
      </c>
      <c r="BL1572">
        <v>0</v>
      </c>
      <c r="BM1572">
        <v>0</v>
      </c>
      <c r="BN1572">
        <v>21</v>
      </c>
      <c r="BO1572">
        <v>1766.5</v>
      </c>
      <c r="BP1572">
        <v>237</v>
      </c>
      <c r="BQ1572">
        <v>91</v>
      </c>
      <c r="BR1572">
        <v>51</v>
      </c>
      <c r="BS1572">
        <v>63</v>
      </c>
      <c r="BT1572">
        <v>1.5</v>
      </c>
      <c r="BU1572">
        <v>19.5</v>
      </c>
      <c r="BV1572">
        <v>0</v>
      </c>
      <c r="BW1572">
        <v>0</v>
      </c>
      <c r="BX1572">
        <v>0</v>
      </c>
      <c r="BY1572">
        <v>4401.5</v>
      </c>
    </row>
    <row r="1573" spans="1:77" hidden="1" x14ac:dyDescent="0.25">
      <c r="A1573" t="str">
        <f t="shared" si="48"/>
        <v>201527 Kulturális, sport-, művészeti és vallási foglalkozások (felsőfokú képzettséghez kapcsolódó)I8 Főiskola</v>
      </c>
      <c r="B1573" t="str">
        <f t="shared" si="49"/>
        <v>201527 Kulturális, sport-, művészeti és vallási foglalkozások (felsőfokú képzettséghez kapcsolódó)I8 Főiskola</v>
      </c>
      <c r="C1573">
        <v>5346</v>
      </c>
      <c r="D1573" t="s">
        <v>168</v>
      </c>
      <c r="E1573" t="s">
        <v>169</v>
      </c>
      <c r="F1573" s="4" t="s">
        <v>173</v>
      </c>
      <c r="G1573">
        <v>0</v>
      </c>
      <c r="H1573" t="s">
        <v>164</v>
      </c>
      <c r="I1573">
        <v>625</v>
      </c>
      <c r="J1573">
        <v>14</v>
      </c>
      <c r="K1573" t="s">
        <v>121</v>
      </c>
      <c r="L1573" t="s">
        <v>122</v>
      </c>
      <c r="M1573">
        <v>34</v>
      </c>
      <c r="N1573">
        <v>0</v>
      </c>
      <c r="O1573">
        <v>0</v>
      </c>
      <c r="P1573">
        <v>0</v>
      </c>
      <c r="Q1573">
        <v>0</v>
      </c>
      <c r="R1573">
        <v>6.5</v>
      </c>
      <c r="S1573">
        <v>0</v>
      </c>
      <c r="T1573">
        <v>0</v>
      </c>
      <c r="U1573">
        <v>74.5</v>
      </c>
      <c r="V1573">
        <v>0</v>
      </c>
      <c r="W1573">
        <v>0</v>
      </c>
      <c r="X1573">
        <v>0</v>
      </c>
      <c r="Y1573">
        <v>0</v>
      </c>
      <c r="Z1573">
        <v>10</v>
      </c>
      <c r="AA1573">
        <v>0</v>
      </c>
      <c r="AB1573">
        <v>0</v>
      </c>
      <c r="AC1573">
        <v>5.5</v>
      </c>
      <c r="AD1573">
        <v>0</v>
      </c>
      <c r="AE1573">
        <v>0</v>
      </c>
      <c r="AF1573">
        <v>0</v>
      </c>
      <c r="AG1573">
        <v>0</v>
      </c>
      <c r="AH1573">
        <v>0</v>
      </c>
      <c r="AI1573">
        <v>5</v>
      </c>
      <c r="AJ1573">
        <v>2.5</v>
      </c>
      <c r="AK1573">
        <v>9</v>
      </c>
      <c r="AL1573">
        <v>0.5</v>
      </c>
      <c r="AM1573">
        <v>8</v>
      </c>
      <c r="AN1573">
        <v>0</v>
      </c>
      <c r="AO1573">
        <v>35</v>
      </c>
      <c r="AP1573">
        <v>80.5</v>
      </c>
      <c r="AQ1573">
        <v>10</v>
      </c>
      <c r="AR1573">
        <v>0</v>
      </c>
      <c r="AS1573">
        <v>0</v>
      </c>
      <c r="AT1573">
        <v>0</v>
      </c>
      <c r="AU1573">
        <v>0</v>
      </c>
      <c r="AV1573">
        <v>57.5</v>
      </c>
      <c r="AW1573">
        <v>956.5</v>
      </c>
      <c r="AX1573">
        <v>979</v>
      </c>
      <c r="AY1573">
        <v>40</v>
      </c>
      <c r="AZ1573">
        <v>71</v>
      </c>
      <c r="BA1573">
        <v>4</v>
      </c>
      <c r="BB1573">
        <v>0</v>
      </c>
      <c r="BC1573">
        <v>0</v>
      </c>
      <c r="BD1573">
        <v>30.5</v>
      </c>
      <c r="BE1573">
        <v>0</v>
      </c>
      <c r="BF1573">
        <v>79</v>
      </c>
      <c r="BG1573">
        <v>6</v>
      </c>
      <c r="BH1573">
        <v>44</v>
      </c>
      <c r="BI1573">
        <v>118.5</v>
      </c>
      <c r="BJ1573">
        <v>27</v>
      </c>
      <c r="BK1573">
        <v>29</v>
      </c>
      <c r="BL1573">
        <v>17</v>
      </c>
      <c r="BM1573">
        <v>7.5</v>
      </c>
      <c r="BN1573">
        <v>42</v>
      </c>
      <c r="BO1573">
        <v>829.5</v>
      </c>
      <c r="BP1573">
        <v>772.5</v>
      </c>
      <c r="BQ1573">
        <v>34</v>
      </c>
      <c r="BR1573">
        <v>57.5</v>
      </c>
      <c r="BS1573">
        <v>3351</v>
      </c>
      <c r="BT1573">
        <v>817</v>
      </c>
      <c r="BU1573">
        <v>248.5</v>
      </c>
      <c r="BV1573">
        <v>0</v>
      </c>
      <c r="BW1573">
        <v>10.5</v>
      </c>
      <c r="BX1573">
        <v>0</v>
      </c>
      <c r="BY1573">
        <v>8910</v>
      </c>
    </row>
    <row r="1574" spans="1:77" hidden="1" x14ac:dyDescent="0.25">
      <c r="A1574" t="str">
        <f t="shared" si="48"/>
        <v>201529 Egyéb magasan képzett ügyintézőkI8 Főiskola</v>
      </c>
      <c r="B1574" t="str">
        <f t="shared" si="49"/>
        <v>201529 Egyéb magasan képzett ügyintézőkI8 Főiskola</v>
      </c>
      <c r="C1574">
        <v>5347</v>
      </c>
      <c r="D1574" t="s">
        <v>168</v>
      </c>
      <c r="E1574" t="s">
        <v>169</v>
      </c>
      <c r="F1574" s="4" t="s">
        <v>173</v>
      </c>
      <c r="G1574">
        <v>0</v>
      </c>
      <c r="H1574" t="s">
        <v>164</v>
      </c>
      <c r="I1574">
        <v>626</v>
      </c>
      <c r="J1574">
        <v>15</v>
      </c>
      <c r="K1574" t="s">
        <v>81</v>
      </c>
      <c r="L1574" t="s">
        <v>123</v>
      </c>
      <c r="M1574">
        <v>47.5</v>
      </c>
      <c r="N1574">
        <v>23.5</v>
      </c>
      <c r="O1574">
        <v>5.5</v>
      </c>
      <c r="P1574">
        <v>10.5</v>
      </c>
      <c r="Q1574">
        <v>46.5</v>
      </c>
      <c r="R1574">
        <v>32</v>
      </c>
      <c r="S1574">
        <v>5.5</v>
      </c>
      <c r="T1574">
        <v>26.5</v>
      </c>
      <c r="U1574">
        <v>58.5</v>
      </c>
      <c r="V1574">
        <v>84</v>
      </c>
      <c r="W1574">
        <v>34</v>
      </c>
      <c r="X1574">
        <v>89.5</v>
      </c>
      <c r="Y1574">
        <v>38.5</v>
      </c>
      <c r="Z1574">
        <v>40</v>
      </c>
      <c r="AA1574">
        <v>69.5</v>
      </c>
      <c r="AB1574">
        <v>70.5</v>
      </c>
      <c r="AC1574">
        <v>334</v>
      </c>
      <c r="AD1574">
        <v>85</v>
      </c>
      <c r="AE1574">
        <v>106.5</v>
      </c>
      <c r="AF1574">
        <v>113</v>
      </c>
      <c r="AG1574">
        <v>0.5</v>
      </c>
      <c r="AH1574">
        <v>70.5</v>
      </c>
      <c r="AI1574">
        <v>20.5</v>
      </c>
      <c r="AJ1574">
        <v>490.5</v>
      </c>
      <c r="AK1574">
        <v>124</v>
      </c>
      <c r="AL1574">
        <v>84.5</v>
      </c>
      <c r="AM1574">
        <v>382.5</v>
      </c>
      <c r="AN1574">
        <v>62</v>
      </c>
      <c r="AO1574">
        <v>766</v>
      </c>
      <c r="AP1574">
        <v>118.5</v>
      </c>
      <c r="AQ1574">
        <v>380.5</v>
      </c>
      <c r="AR1574">
        <v>0</v>
      </c>
      <c r="AS1574">
        <v>0</v>
      </c>
      <c r="AT1574">
        <v>854.5</v>
      </c>
      <c r="AU1574">
        <v>0</v>
      </c>
      <c r="AV1574">
        <v>54</v>
      </c>
      <c r="AW1574">
        <v>68</v>
      </c>
      <c r="AX1574">
        <v>24</v>
      </c>
      <c r="AY1574">
        <v>641</v>
      </c>
      <c r="AZ1574">
        <v>1074</v>
      </c>
      <c r="BA1574">
        <v>848</v>
      </c>
      <c r="BB1574">
        <v>336.5</v>
      </c>
      <c r="BC1574">
        <v>71</v>
      </c>
      <c r="BD1574">
        <v>204</v>
      </c>
      <c r="BE1574">
        <v>0</v>
      </c>
      <c r="BF1574">
        <v>579</v>
      </c>
      <c r="BG1574">
        <v>360.5</v>
      </c>
      <c r="BH1574">
        <v>328.5</v>
      </c>
      <c r="BI1574">
        <v>127.5</v>
      </c>
      <c r="BJ1574">
        <v>120.5</v>
      </c>
      <c r="BK1574">
        <v>15.5</v>
      </c>
      <c r="BL1574">
        <v>38.5</v>
      </c>
      <c r="BM1574">
        <v>10</v>
      </c>
      <c r="BN1574">
        <v>451.5</v>
      </c>
      <c r="BO1574">
        <v>22647</v>
      </c>
      <c r="BP1574">
        <v>2532</v>
      </c>
      <c r="BQ1574">
        <v>306.5</v>
      </c>
      <c r="BR1574">
        <v>339.5</v>
      </c>
      <c r="BS1574">
        <v>311</v>
      </c>
      <c r="BT1574">
        <v>17.5</v>
      </c>
      <c r="BU1574">
        <v>297</v>
      </c>
      <c r="BV1574">
        <v>0</v>
      </c>
      <c r="BW1574">
        <v>0.5</v>
      </c>
      <c r="BX1574">
        <v>0</v>
      </c>
      <c r="BY1574">
        <v>36478</v>
      </c>
    </row>
    <row r="1575" spans="1:77" hidden="1" x14ac:dyDescent="0.25">
      <c r="A1575" t="str">
        <f t="shared" si="48"/>
        <v>201531 Technikusok és hasonló műszaki foglalkozásokI8 Főiskola</v>
      </c>
      <c r="B1575" t="str">
        <f t="shared" si="49"/>
        <v>201531 Technikusok és hasonló műszaki foglalkozásokI8 Főiskola</v>
      </c>
      <c r="C1575">
        <v>5348</v>
      </c>
      <c r="D1575" t="s">
        <v>168</v>
      </c>
      <c r="E1575" t="s">
        <v>169</v>
      </c>
      <c r="F1575" s="4" t="s">
        <v>173</v>
      </c>
      <c r="G1575">
        <v>0</v>
      </c>
      <c r="H1575" t="s">
        <v>164</v>
      </c>
      <c r="I1575">
        <v>627</v>
      </c>
      <c r="J1575">
        <v>16</v>
      </c>
      <c r="K1575" t="s">
        <v>82</v>
      </c>
      <c r="L1575" t="s">
        <v>83</v>
      </c>
      <c r="M1575">
        <v>200.5</v>
      </c>
      <c r="N1575">
        <v>127.5</v>
      </c>
      <c r="O1575">
        <v>2.5</v>
      </c>
      <c r="P1575">
        <v>21</v>
      </c>
      <c r="Q1575">
        <v>505</v>
      </c>
      <c r="R1575">
        <v>148.5</v>
      </c>
      <c r="S1575">
        <v>82</v>
      </c>
      <c r="T1575">
        <v>114.5</v>
      </c>
      <c r="U1575">
        <v>53.5</v>
      </c>
      <c r="V1575">
        <v>75</v>
      </c>
      <c r="W1575">
        <v>90</v>
      </c>
      <c r="X1575">
        <v>191</v>
      </c>
      <c r="Y1575">
        <v>270.5</v>
      </c>
      <c r="Z1575">
        <v>193.5</v>
      </c>
      <c r="AA1575">
        <v>73</v>
      </c>
      <c r="AB1575">
        <v>514</v>
      </c>
      <c r="AC1575">
        <v>479.5</v>
      </c>
      <c r="AD1575">
        <v>299.5</v>
      </c>
      <c r="AE1575">
        <v>352</v>
      </c>
      <c r="AF1575">
        <v>430.5</v>
      </c>
      <c r="AG1575">
        <v>61.5</v>
      </c>
      <c r="AH1575">
        <v>143.5</v>
      </c>
      <c r="AI1575">
        <v>130</v>
      </c>
      <c r="AJ1575">
        <v>600.5</v>
      </c>
      <c r="AK1575">
        <v>270</v>
      </c>
      <c r="AL1575">
        <v>99</v>
      </c>
      <c r="AM1575">
        <v>938.5</v>
      </c>
      <c r="AN1575">
        <v>352</v>
      </c>
      <c r="AO1575">
        <v>594</v>
      </c>
      <c r="AP1575">
        <v>321.5</v>
      </c>
      <c r="AQ1575">
        <v>510.5</v>
      </c>
      <c r="AR1575">
        <v>11</v>
      </c>
      <c r="AS1575">
        <v>156</v>
      </c>
      <c r="AT1575">
        <v>882.5</v>
      </c>
      <c r="AU1575">
        <v>11</v>
      </c>
      <c r="AV1575">
        <v>36</v>
      </c>
      <c r="AW1575">
        <v>368.5</v>
      </c>
      <c r="AX1575">
        <v>21</v>
      </c>
      <c r="AY1575">
        <v>259.5</v>
      </c>
      <c r="AZ1575">
        <v>1671.5</v>
      </c>
      <c r="BA1575">
        <v>245.5</v>
      </c>
      <c r="BB1575">
        <v>130.5</v>
      </c>
      <c r="BC1575">
        <v>67.5</v>
      </c>
      <c r="BD1575">
        <v>321.5</v>
      </c>
      <c r="BE1575">
        <v>0</v>
      </c>
      <c r="BF1575">
        <v>237.5</v>
      </c>
      <c r="BG1575">
        <v>831</v>
      </c>
      <c r="BH1575">
        <v>87</v>
      </c>
      <c r="BI1575">
        <v>12</v>
      </c>
      <c r="BJ1575">
        <v>99</v>
      </c>
      <c r="BK1575">
        <v>16</v>
      </c>
      <c r="BL1575">
        <v>103</v>
      </c>
      <c r="BM1575">
        <v>23.5</v>
      </c>
      <c r="BN1575">
        <v>232</v>
      </c>
      <c r="BO1575">
        <v>1404</v>
      </c>
      <c r="BP1575">
        <v>504.5</v>
      </c>
      <c r="BQ1575">
        <v>175</v>
      </c>
      <c r="BR1575">
        <v>42.5</v>
      </c>
      <c r="BS1575">
        <v>257</v>
      </c>
      <c r="BT1575">
        <v>34.5</v>
      </c>
      <c r="BU1575">
        <v>41.5</v>
      </c>
      <c r="BV1575">
        <v>55</v>
      </c>
      <c r="BW1575">
        <v>45.5</v>
      </c>
      <c r="BX1575">
        <v>0</v>
      </c>
      <c r="BY1575">
        <v>16627</v>
      </c>
    </row>
    <row r="1576" spans="1:77" hidden="1" x14ac:dyDescent="0.25">
      <c r="A1576" t="str">
        <f t="shared" si="48"/>
        <v>201532 Szakmai irányítók, felügyelőkI8 Főiskola</v>
      </c>
      <c r="B1576" t="str">
        <f t="shared" si="49"/>
        <v>201532 Szakmai irányítók, felügyelőkI8 Főiskola</v>
      </c>
      <c r="C1576">
        <v>5349</v>
      </c>
      <c r="D1576" t="s">
        <v>168</v>
      </c>
      <c r="E1576" t="s">
        <v>169</v>
      </c>
      <c r="F1576" s="4" t="s">
        <v>173</v>
      </c>
      <c r="G1576">
        <v>0</v>
      </c>
      <c r="H1576" t="s">
        <v>164</v>
      </c>
      <c r="I1576">
        <v>628</v>
      </c>
      <c r="J1576">
        <v>17</v>
      </c>
      <c r="K1576" t="s">
        <v>84</v>
      </c>
      <c r="L1576" t="s">
        <v>124</v>
      </c>
      <c r="M1576">
        <v>57.5</v>
      </c>
      <c r="N1576">
        <v>0</v>
      </c>
      <c r="O1576">
        <v>2</v>
      </c>
      <c r="P1576">
        <v>7.5</v>
      </c>
      <c r="Q1576">
        <v>66.5</v>
      </c>
      <c r="R1576">
        <v>4</v>
      </c>
      <c r="S1576">
        <v>3.5</v>
      </c>
      <c r="T1576">
        <v>30</v>
      </c>
      <c r="U1576">
        <v>13</v>
      </c>
      <c r="V1576">
        <v>3</v>
      </c>
      <c r="W1576">
        <v>7.5</v>
      </c>
      <c r="X1576">
        <v>11</v>
      </c>
      <c r="Y1576">
        <v>23.5</v>
      </c>
      <c r="Z1576">
        <v>21.5</v>
      </c>
      <c r="AA1576">
        <v>48.5</v>
      </c>
      <c r="AB1576">
        <v>59.5</v>
      </c>
      <c r="AC1576">
        <v>50</v>
      </c>
      <c r="AD1576">
        <v>29</v>
      </c>
      <c r="AE1576">
        <v>11</v>
      </c>
      <c r="AF1576">
        <v>19.5</v>
      </c>
      <c r="AG1576">
        <v>0</v>
      </c>
      <c r="AH1576">
        <v>30</v>
      </c>
      <c r="AI1576">
        <v>5.5</v>
      </c>
      <c r="AJ1576">
        <v>35.5</v>
      </c>
      <c r="AK1576">
        <v>16</v>
      </c>
      <c r="AL1576">
        <v>57</v>
      </c>
      <c r="AM1576">
        <v>436</v>
      </c>
      <c r="AN1576">
        <v>0</v>
      </c>
      <c r="AO1576">
        <v>245</v>
      </c>
      <c r="AP1576">
        <v>57</v>
      </c>
      <c r="AQ1576">
        <v>50</v>
      </c>
      <c r="AR1576">
        <v>3</v>
      </c>
      <c r="AS1576">
        <v>0</v>
      </c>
      <c r="AT1576">
        <v>85.5</v>
      </c>
      <c r="AU1576">
        <v>0</v>
      </c>
      <c r="AV1576">
        <v>83</v>
      </c>
      <c r="AW1576">
        <v>4</v>
      </c>
      <c r="AX1576">
        <v>9</v>
      </c>
      <c r="AY1576">
        <v>6</v>
      </c>
      <c r="AZ1576">
        <v>83</v>
      </c>
      <c r="BA1576">
        <v>16</v>
      </c>
      <c r="BB1576">
        <v>5.5</v>
      </c>
      <c r="BC1576">
        <v>55.5</v>
      </c>
      <c r="BD1576">
        <v>49.5</v>
      </c>
      <c r="BE1576">
        <v>0</v>
      </c>
      <c r="BF1576">
        <v>98</v>
      </c>
      <c r="BG1576">
        <v>24</v>
      </c>
      <c r="BH1576">
        <v>5</v>
      </c>
      <c r="BI1576">
        <v>7.5</v>
      </c>
      <c r="BJ1576">
        <v>19</v>
      </c>
      <c r="BK1576">
        <v>3.5</v>
      </c>
      <c r="BL1576">
        <v>30.5</v>
      </c>
      <c r="BM1576">
        <v>3.5</v>
      </c>
      <c r="BN1576">
        <v>46</v>
      </c>
      <c r="BO1576">
        <v>140</v>
      </c>
      <c r="BP1576">
        <v>70.5</v>
      </c>
      <c r="BQ1576">
        <v>19.5</v>
      </c>
      <c r="BR1576">
        <v>26.5</v>
      </c>
      <c r="BS1576">
        <v>6.5</v>
      </c>
      <c r="BT1576">
        <v>1</v>
      </c>
      <c r="BU1576">
        <v>6</v>
      </c>
      <c r="BV1576">
        <v>0</v>
      </c>
      <c r="BW1576">
        <v>80.5</v>
      </c>
      <c r="BX1576">
        <v>0</v>
      </c>
      <c r="BY1576">
        <v>2387.5</v>
      </c>
    </row>
    <row r="1577" spans="1:77" hidden="1" x14ac:dyDescent="0.25">
      <c r="A1577" t="str">
        <f t="shared" si="48"/>
        <v>201533 Egészségügyi foglalkozásokI8 Főiskola</v>
      </c>
      <c r="B1577" t="str">
        <f t="shared" si="49"/>
        <v>201533 Egészségügyi foglalkozásokI8 Főiskola</v>
      </c>
      <c r="C1577">
        <v>5350</v>
      </c>
      <c r="D1577" t="s">
        <v>168</v>
      </c>
      <c r="E1577" t="s">
        <v>169</v>
      </c>
      <c r="F1577" s="4" t="s">
        <v>173</v>
      </c>
      <c r="G1577">
        <v>0</v>
      </c>
      <c r="H1577" t="s">
        <v>164</v>
      </c>
      <c r="I1577">
        <v>629</v>
      </c>
      <c r="J1577">
        <v>18</v>
      </c>
      <c r="K1577" t="s">
        <v>85</v>
      </c>
      <c r="L1577" t="s">
        <v>125</v>
      </c>
      <c r="M1577">
        <v>41.5</v>
      </c>
      <c r="N1577">
        <v>0</v>
      </c>
      <c r="O1577">
        <v>0</v>
      </c>
      <c r="P1577">
        <v>0</v>
      </c>
      <c r="Q1577">
        <v>0</v>
      </c>
      <c r="R1577">
        <v>0</v>
      </c>
      <c r="S1577">
        <v>5.5</v>
      </c>
      <c r="T1577">
        <v>7</v>
      </c>
      <c r="U1577">
        <v>0</v>
      </c>
      <c r="V1577">
        <v>0</v>
      </c>
      <c r="W1577">
        <v>1</v>
      </c>
      <c r="X1577">
        <v>9</v>
      </c>
      <c r="Y1577">
        <v>0</v>
      </c>
      <c r="Z1577">
        <v>0</v>
      </c>
      <c r="AA1577">
        <v>0</v>
      </c>
      <c r="AB1577">
        <v>3.5</v>
      </c>
      <c r="AC1577">
        <v>21</v>
      </c>
      <c r="AD1577">
        <v>0</v>
      </c>
      <c r="AE1577">
        <v>10.5</v>
      </c>
      <c r="AF1577">
        <v>0.5</v>
      </c>
      <c r="AG1577">
        <v>0</v>
      </c>
      <c r="AH1577">
        <v>59</v>
      </c>
      <c r="AI1577">
        <v>0</v>
      </c>
      <c r="AJ1577">
        <v>0</v>
      </c>
      <c r="AK1577">
        <v>6</v>
      </c>
      <c r="AL1577">
        <v>0</v>
      </c>
      <c r="AM1577">
        <v>13.5</v>
      </c>
      <c r="AN1577">
        <v>0</v>
      </c>
      <c r="AO1577">
        <v>89.5</v>
      </c>
      <c r="AP1577">
        <v>510</v>
      </c>
      <c r="AQ1577">
        <v>0</v>
      </c>
      <c r="AR1577">
        <v>0</v>
      </c>
      <c r="AS1577">
        <v>0</v>
      </c>
      <c r="AT1577">
        <v>0</v>
      </c>
      <c r="AU1577">
        <v>0</v>
      </c>
      <c r="AV1577">
        <v>12.5</v>
      </c>
      <c r="AW1577">
        <v>3</v>
      </c>
      <c r="AX1577">
        <v>0</v>
      </c>
      <c r="AY1577">
        <v>5.5</v>
      </c>
      <c r="AZ1577">
        <v>7.5</v>
      </c>
      <c r="BA1577">
        <v>3.5</v>
      </c>
      <c r="BB1577">
        <v>0</v>
      </c>
      <c r="BC1577">
        <v>0</v>
      </c>
      <c r="BD1577">
        <v>0.5</v>
      </c>
      <c r="BE1577">
        <v>0</v>
      </c>
      <c r="BF1577">
        <v>8.5</v>
      </c>
      <c r="BG1577">
        <v>2.5</v>
      </c>
      <c r="BH1577">
        <v>89.5</v>
      </c>
      <c r="BI1577">
        <v>3</v>
      </c>
      <c r="BJ1577">
        <v>113.5</v>
      </c>
      <c r="BK1577">
        <v>0</v>
      </c>
      <c r="BL1577">
        <v>0</v>
      </c>
      <c r="BM1577">
        <v>0</v>
      </c>
      <c r="BN1577">
        <v>4.5</v>
      </c>
      <c r="BO1577">
        <v>332</v>
      </c>
      <c r="BP1577">
        <v>539.5</v>
      </c>
      <c r="BQ1577">
        <v>4997.5</v>
      </c>
      <c r="BR1577">
        <v>620.5</v>
      </c>
      <c r="BS1577">
        <v>2.5</v>
      </c>
      <c r="BT1577">
        <v>18.5</v>
      </c>
      <c r="BU1577">
        <v>17</v>
      </c>
      <c r="BV1577">
        <v>0</v>
      </c>
      <c r="BW1577">
        <v>22.5</v>
      </c>
      <c r="BX1577">
        <v>0</v>
      </c>
      <c r="BY1577">
        <v>7581.5</v>
      </c>
    </row>
    <row r="1578" spans="1:77" hidden="1" x14ac:dyDescent="0.25">
      <c r="A1578" t="str">
        <f t="shared" si="48"/>
        <v>201534 Oktatási asszisztensekI8 Főiskola</v>
      </c>
      <c r="B1578" t="str">
        <f t="shared" si="49"/>
        <v>201534 Oktatási asszisztensekI8 Főiskola</v>
      </c>
      <c r="C1578">
        <v>5351</v>
      </c>
      <c r="D1578" t="s">
        <v>168</v>
      </c>
      <c r="E1578" t="s">
        <v>169</v>
      </c>
      <c r="F1578" s="4" t="s">
        <v>173</v>
      </c>
      <c r="G1578">
        <v>0</v>
      </c>
      <c r="H1578" t="s">
        <v>164</v>
      </c>
      <c r="I1578">
        <v>630</v>
      </c>
      <c r="J1578">
        <v>19</v>
      </c>
      <c r="K1578" t="s">
        <v>86</v>
      </c>
      <c r="L1578" t="s">
        <v>126</v>
      </c>
      <c r="M1578">
        <v>0</v>
      </c>
      <c r="N1578">
        <v>0</v>
      </c>
      <c r="O1578">
        <v>0</v>
      </c>
      <c r="P1578">
        <v>0</v>
      </c>
      <c r="Q1578">
        <v>0</v>
      </c>
      <c r="R1578">
        <v>0</v>
      </c>
      <c r="S1578">
        <v>0</v>
      </c>
      <c r="T1578">
        <v>0</v>
      </c>
      <c r="U1578">
        <v>0</v>
      </c>
      <c r="V1578">
        <v>0</v>
      </c>
      <c r="W1578">
        <v>1</v>
      </c>
      <c r="X1578">
        <v>0</v>
      </c>
      <c r="Y1578">
        <v>0</v>
      </c>
      <c r="Z1578">
        <v>0</v>
      </c>
      <c r="AA1578">
        <v>0</v>
      </c>
      <c r="AB1578">
        <v>0</v>
      </c>
      <c r="AC1578">
        <v>0</v>
      </c>
      <c r="AD1578">
        <v>0</v>
      </c>
      <c r="AE1578">
        <v>0</v>
      </c>
      <c r="AF1578">
        <v>0</v>
      </c>
      <c r="AG1578">
        <v>0</v>
      </c>
      <c r="AH1578">
        <v>0</v>
      </c>
      <c r="AI1578">
        <v>0</v>
      </c>
      <c r="AJ1578">
        <v>0</v>
      </c>
      <c r="AK1578">
        <v>0</v>
      </c>
      <c r="AL1578">
        <v>0</v>
      </c>
      <c r="AM1578">
        <v>0</v>
      </c>
      <c r="AN1578">
        <v>7</v>
      </c>
      <c r="AO1578">
        <v>5</v>
      </c>
      <c r="AP1578">
        <v>0</v>
      </c>
      <c r="AQ1578">
        <v>5</v>
      </c>
      <c r="AR1578">
        <v>0</v>
      </c>
      <c r="AS1578">
        <v>20</v>
      </c>
      <c r="AT1578">
        <v>0</v>
      </c>
      <c r="AU1578">
        <v>0</v>
      </c>
      <c r="AV1578">
        <v>0</v>
      </c>
      <c r="AW1578">
        <v>0</v>
      </c>
      <c r="AX1578">
        <v>0</v>
      </c>
      <c r="AY1578">
        <v>5.5</v>
      </c>
      <c r="AZ1578">
        <v>2.5</v>
      </c>
      <c r="BA1578">
        <v>0</v>
      </c>
      <c r="BB1578">
        <v>0</v>
      </c>
      <c r="BC1578">
        <v>0</v>
      </c>
      <c r="BD1578">
        <v>8</v>
      </c>
      <c r="BE1578">
        <v>0</v>
      </c>
      <c r="BF1578">
        <v>10.5</v>
      </c>
      <c r="BG1578">
        <v>0</v>
      </c>
      <c r="BH1578">
        <v>0.5</v>
      </c>
      <c r="BI1578">
        <v>0</v>
      </c>
      <c r="BJ1578">
        <v>0</v>
      </c>
      <c r="BK1578">
        <v>0</v>
      </c>
      <c r="BL1578">
        <v>0</v>
      </c>
      <c r="BM1578">
        <v>0</v>
      </c>
      <c r="BN1578">
        <v>1</v>
      </c>
      <c r="BO1578">
        <v>409</v>
      </c>
      <c r="BP1578">
        <v>1440.5</v>
      </c>
      <c r="BQ1578">
        <v>9.5</v>
      </c>
      <c r="BR1578">
        <v>272</v>
      </c>
      <c r="BS1578">
        <v>1</v>
      </c>
      <c r="BT1578">
        <v>0</v>
      </c>
      <c r="BU1578">
        <v>9</v>
      </c>
      <c r="BV1578">
        <v>0</v>
      </c>
      <c r="BW1578">
        <v>0</v>
      </c>
      <c r="BX1578">
        <v>0</v>
      </c>
      <c r="BY1578">
        <v>2207</v>
      </c>
    </row>
    <row r="1579" spans="1:77" hidden="1" x14ac:dyDescent="0.25">
      <c r="A1579" t="str">
        <f t="shared" si="48"/>
        <v>201535 Szociális gondozási és munkaerő-piaci szolgáltatási foglalkozásokI8 Főiskola</v>
      </c>
      <c r="B1579" t="str">
        <f t="shared" si="49"/>
        <v>201535 Szociális gondozási és munkaerő-piaci szolgáltatási foglalkozásokI8 Főiskola</v>
      </c>
      <c r="C1579">
        <v>5352</v>
      </c>
      <c r="D1579" t="s">
        <v>168</v>
      </c>
      <c r="E1579" t="s">
        <v>169</v>
      </c>
      <c r="F1579" s="4" t="s">
        <v>173</v>
      </c>
      <c r="G1579">
        <v>0</v>
      </c>
      <c r="H1579" t="s">
        <v>164</v>
      </c>
      <c r="I1579">
        <v>631</v>
      </c>
      <c r="J1579">
        <v>20</v>
      </c>
      <c r="K1579" t="s">
        <v>87</v>
      </c>
      <c r="L1579" t="s">
        <v>127</v>
      </c>
      <c r="M1579">
        <v>0.5</v>
      </c>
      <c r="N1579">
        <v>0</v>
      </c>
      <c r="O1579">
        <v>0</v>
      </c>
      <c r="P1579">
        <v>0</v>
      </c>
      <c r="Q1579">
        <v>0</v>
      </c>
      <c r="R1579">
        <v>0</v>
      </c>
      <c r="S1579">
        <v>11</v>
      </c>
      <c r="T1579">
        <v>0</v>
      </c>
      <c r="U1579">
        <v>0</v>
      </c>
      <c r="V1579">
        <v>0</v>
      </c>
      <c r="W1579">
        <v>0</v>
      </c>
      <c r="X1579">
        <v>0</v>
      </c>
      <c r="Y1579">
        <v>0.5</v>
      </c>
      <c r="Z1579">
        <v>0</v>
      </c>
      <c r="AA1579">
        <v>0</v>
      </c>
      <c r="AB1579">
        <v>7.5</v>
      </c>
      <c r="AC1579">
        <v>1</v>
      </c>
      <c r="AD1579">
        <v>0</v>
      </c>
      <c r="AE1579">
        <v>5</v>
      </c>
      <c r="AF1579">
        <v>0</v>
      </c>
      <c r="AG1579">
        <v>0</v>
      </c>
      <c r="AH1579">
        <v>4.5</v>
      </c>
      <c r="AI1579">
        <v>0</v>
      </c>
      <c r="AJ1579">
        <v>7</v>
      </c>
      <c r="AK1579">
        <v>0</v>
      </c>
      <c r="AL1579">
        <v>0</v>
      </c>
      <c r="AM1579">
        <v>1</v>
      </c>
      <c r="AN1579">
        <v>3</v>
      </c>
      <c r="AO1579">
        <v>12</v>
      </c>
      <c r="AP1579">
        <v>0.5</v>
      </c>
      <c r="AQ1579">
        <v>5.5</v>
      </c>
      <c r="AR1579">
        <v>0</v>
      </c>
      <c r="AS1579">
        <v>0</v>
      </c>
      <c r="AT1579">
        <v>0</v>
      </c>
      <c r="AU1579">
        <v>0</v>
      </c>
      <c r="AV1579">
        <v>7.5</v>
      </c>
      <c r="AW1579">
        <v>5.5</v>
      </c>
      <c r="AX1579">
        <v>0</v>
      </c>
      <c r="AY1579">
        <v>5.5</v>
      </c>
      <c r="AZ1579">
        <v>58</v>
      </c>
      <c r="BA1579">
        <v>0</v>
      </c>
      <c r="BB1579">
        <v>0</v>
      </c>
      <c r="BC1579">
        <v>0</v>
      </c>
      <c r="BD1579">
        <v>5.5</v>
      </c>
      <c r="BE1579">
        <v>0</v>
      </c>
      <c r="BF1579">
        <v>0</v>
      </c>
      <c r="BG1579">
        <v>0</v>
      </c>
      <c r="BH1579">
        <v>25.5</v>
      </c>
      <c r="BI1579">
        <v>0</v>
      </c>
      <c r="BJ1579">
        <v>0</v>
      </c>
      <c r="BK1579">
        <v>0</v>
      </c>
      <c r="BL1579">
        <v>40.5</v>
      </c>
      <c r="BM1579">
        <v>4.5</v>
      </c>
      <c r="BN1579">
        <v>7.5</v>
      </c>
      <c r="BO1579">
        <v>1695</v>
      </c>
      <c r="BP1579">
        <v>296</v>
      </c>
      <c r="BQ1579">
        <v>96.5</v>
      </c>
      <c r="BR1579">
        <v>4395</v>
      </c>
      <c r="BS1579">
        <v>4</v>
      </c>
      <c r="BT1579">
        <v>0</v>
      </c>
      <c r="BU1579">
        <v>157.5</v>
      </c>
      <c r="BV1579">
        <v>0</v>
      </c>
      <c r="BW1579">
        <v>0</v>
      </c>
      <c r="BX1579">
        <v>0</v>
      </c>
      <c r="BY1579">
        <v>6863</v>
      </c>
    </row>
    <row r="1580" spans="1:77" hidden="1" x14ac:dyDescent="0.25">
      <c r="A1580" t="str">
        <f t="shared" si="48"/>
        <v>201536 Üzleti jellegű szolgáltatások ügyintézői, hatósági ügyintézők, ügynökökI8 Főiskola</v>
      </c>
      <c r="B1580" t="str">
        <f t="shared" si="49"/>
        <v>201536 Üzleti jellegű szolgáltatások ügyintézői, hatósági ügyintézők, ügynökökI8 Főiskola</v>
      </c>
      <c r="C1580">
        <v>5353</v>
      </c>
      <c r="D1580" t="s">
        <v>168</v>
      </c>
      <c r="E1580" t="s">
        <v>169</v>
      </c>
      <c r="F1580" s="4" t="s">
        <v>173</v>
      </c>
      <c r="G1580">
        <v>0</v>
      </c>
      <c r="H1580" t="s">
        <v>164</v>
      </c>
      <c r="I1580">
        <v>632</v>
      </c>
      <c r="J1580">
        <v>21</v>
      </c>
      <c r="K1580" t="s">
        <v>88</v>
      </c>
      <c r="L1580" t="s">
        <v>128</v>
      </c>
      <c r="M1580">
        <v>259.5</v>
      </c>
      <c r="N1580">
        <v>74</v>
      </c>
      <c r="O1580">
        <v>33</v>
      </c>
      <c r="P1580">
        <v>85.5</v>
      </c>
      <c r="Q1580">
        <v>788</v>
      </c>
      <c r="R1580">
        <v>232.5</v>
      </c>
      <c r="S1580">
        <v>48</v>
      </c>
      <c r="T1580">
        <v>192</v>
      </c>
      <c r="U1580">
        <v>128</v>
      </c>
      <c r="V1580">
        <v>46</v>
      </c>
      <c r="W1580">
        <v>309</v>
      </c>
      <c r="X1580">
        <v>227.5</v>
      </c>
      <c r="Y1580">
        <v>368</v>
      </c>
      <c r="Z1580">
        <v>184.5</v>
      </c>
      <c r="AA1580">
        <v>174</v>
      </c>
      <c r="AB1580">
        <v>437.5</v>
      </c>
      <c r="AC1580">
        <v>648</v>
      </c>
      <c r="AD1580">
        <v>321.5</v>
      </c>
      <c r="AE1580">
        <v>429.5</v>
      </c>
      <c r="AF1580">
        <v>476.5</v>
      </c>
      <c r="AG1580">
        <v>28.5</v>
      </c>
      <c r="AH1580">
        <v>158.5</v>
      </c>
      <c r="AI1580">
        <v>177</v>
      </c>
      <c r="AJ1580">
        <v>588</v>
      </c>
      <c r="AK1580">
        <v>191.5</v>
      </c>
      <c r="AL1580">
        <v>197.5</v>
      </c>
      <c r="AM1580">
        <v>765</v>
      </c>
      <c r="AN1580">
        <v>955</v>
      </c>
      <c r="AO1580">
        <v>5765</v>
      </c>
      <c r="AP1580">
        <v>1231</v>
      </c>
      <c r="AQ1580">
        <v>425.5</v>
      </c>
      <c r="AR1580">
        <v>22.5</v>
      </c>
      <c r="AS1580">
        <v>96.5</v>
      </c>
      <c r="AT1580">
        <v>586</v>
      </c>
      <c r="AU1580">
        <v>48.5</v>
      </c>
      <c r="AV1580">
        <v>511.5</v>
      </c>
      <c r="AW1580">
        <v>173.5</v>
      </c>
      <c r="AX1580">
        <v>132.5</v>
      </c>
      <c r="AY1580">
        <v>474</v>
      </c>
      <c r="AZ1580">
        <v>1278</v>
      </c>
      <c r="BA1580">
        <v>4680.5</v>
      </c>
      <c r="BB1580">
        <v>1806.5</v>
      </c>
      <c r="BC1580">
        <v>1376</v>
      </c>
      <c r="BD1580">
        <v>1118</v>
      </c>
      <c r="BE1580">
        <v>0</v>
      </c>
      <c r="BF1580">
        <v>2141</v>
      </c>
      <c r="BG1580">
        <v>399</v>
      </c>
      <c r="BH1580">
        <v>479.5</v>
      </c>
      <c r="BI1580">
        <v>297.5</v>
      </c>
      <c r="BJ1580">
        <v>313.5</v>
      </c>
      <c r="BK1580">
        <v>117</v>
      </c>
      <c r="BL1580">
        <v>246</v>
      </c>
      <c r="BM1580">
        <v>207</v>
      </c>
      <c r="BN1580">
        <v>1060.5</v>
      </c>
      <c r="BO1580">
        <v>9856</v>
      </c>
      <c r="BP1580">
        <v>916</v>
      </c>
      <c r="BQ1580">
        <v>310.5</v>
      </c>
      <c r="BR1580">
        <v>291.5</v>
      </c>
      <c r="BS1580">
        <v>174</v>
      </c>
      <c r="BT1580">
        <v>115</v>
      </c>
      <c r="BU1580">
        <v>65</v>
      </c>
      <c r="BV1580">
        <v>52.5</v>
      </c>
      <c r="BW1580">
        <v>23</v>
      </c>
      <c r="BX1580">
        <v>0</v>
      </c>
      <c r="BY1580">
        <v>45313.5</v>
      </c>
    </row>
    <row r="1581" spans="1:77" hidden="1" x14ac:dyDescent="0.25">
      <c r="A1581" t="str">
        <f t="shared" si="48"/>
        <v>201537 Művészeti, kulturális, sport- és vallási foglalkozásokI8 Főiskola</v>
      </c>
      <c r="B1581" t="str">
        <f t="shared" si="49"/>
        <v>201537 Művészeti, kulturális, sport- és vallási foglalkozásokI8 Főiskola</v>
      </c>
      <c r="C1581">
        <v>5354</v>
      </c>
      <c r="D1581" t="s">
        <v>168</v>
      </c>
      <c r="E1581" t="s">
        <v>169</v>
      </c>
      <c r="F1581" s="4" t="s">
        <v>173</v>
      </c>
      <c r="G1581">
        <v>0</v>
      </c>
      <c r="H1581" t="s">
        <v>164</v>
      </c>
      <c r="I1581">
        <v>633</v>
      </c>
      <c r="J1581">
        <v>22</v>
      </c>
      <c r="K1581" t="s">
        <v>89</v>
      </c>
      <c r="L1581" t="s">
        <v>129</v>
      </c>
      <c r="M1581">
        <v>0</v>
      </c>
      <c r="N1581">
        <v>0</v>
      </c>
      <c r="O1581">
        <v>0</v>
      </c>
      <c r="P1581">
        <v>0</v>
      </c>
      <c r="Q1581">
        <v>0</v>
      </c>
      <c r="R1581">
        <v>0</v>
      </c>
      <c r="S1581">
        <v>0</v>
      </c>
      <c r="T1581">
        <v>0</v>
      </c>
      <c r="U1581">
        <v>10</v>
      </c>
      <c r="V1581">
        <v>0</v>
      </c>
      <c r="W1581">
        <v>0</v>
      </c>
      <c r="X1581">
        <v>0</v>
      </c>
      <c r="Y1581">
        <v>0</v>
      </c>
      <c r="Z1581">
        <v>0</v>
      </c>
      <c r="AA1581">
        <v>0</v>
      </c>
      <c r="AB1581">
        <v>0</v>
      </c>
      <c r="AC1581">
        <v>0</v>
      </c>
      <c r="AD1581">
        <v>0.5</v>
      </c>
      <c r="AE1581">
        <v>23</v>
      </c>
      <c r="AF1581">
        <v>0</v>
      </c>
      <c r="AG1581">
        <v>0</v>
      </c>
      <c r="AH1581">
        <v>0</v>
      </c>
      <c r="AI1581">
        <v>10</v>
      </c>
      <c r="AJ1581">
        <v>0</v>
      </c>
      <c r="AK1581">
        <v>0</v>
      </c>
      <c r="AL1581">
        <v>0</v>
      </c>
      <c r="AM1581">
        <v>0</v>
      </c>
      <c r="AN1581">
        <v>0</v>
      </c>
      <c r="AO1581">
        <v>7.5</v>
      </c>
      <c r="AP1581">
        <v>14</v>
      </c>
      <c r="AQ1581">
        <v>5.5</v>
      </c>
      <c r="AR1581">
        <v>0</v>
      </c>
      <c r="AS1581">
        <v>0</v>
      </c>
      <c r="AT1581">
        <v>0</v>
      </c>
      <c r="AU1581">
        <v>0</v>
      </c>
      <c r="AV1581">
        <v>39</v>
      </c>
      <c r="AW1581">
        <v>12</v>
      </c>
      <c r="AX1581">
        <v>242</v>
      </c>
      <c r="AY1581">
        <v>24.5</v>
      </c>
      <c r="AZ1581">
        <v>115.5</v>
      </c>
      <c r="BA1581">
        <v>0</v>
      </c>
      <c r="BB1581">
        <v>0</v>
      </c>
      <c r="BC1581">
        <v>0</v>
      </c>
      <c r="BD1581">
        <v>4.5</v>
      </c>
      <c r="BE1581">
        <v>0</v>
      </c>
      <c r="BF1581">
        <v>10.5</v>
      </c>
      <c r="BG1581">
        <v>0</v>
      </c>
      <c r="BH1581">
        <v>6</v>
      </c>
      <c r="BI1581">
        <v>14</v>
      </c>
      <c r="BJ1581">
        <v>0</v>
      </c>
      <c r="BK1581">
        <v>2.5</v>
      </c>
      <c r="BL1581">
        <v>0</v>
      </c>
      <c r="BM1581">
        <v>0</v>
      </c>
      <c r="BN1581">
        <v>19.5</v>
      </c>
      <c r="BO1581">
        <v>86</v>
      </c>
      <c r="BP1581">
        <v>36</v>
      </c>
      <c r="BQ1581">
        <v>2.5</v>
      </c>
      <c r="BR1581">
        <v>4</v>
      </c>
      <c r="BS1581">
        <v>414</v>
      </c>
      <c r="BT1581">
        <v>148</v>
      </c>
      <c r="BU1581">
        <v>89.5</v>
      </c>
      <c r="BV1581">
        <v>0</v>
      </c>
      <c r="BW1581">
        <v>54.5</v>
      </c>
      <c r="BX1581">
        <v>0</v>
      </c>
      <c r="BY1581">
        <v>1395</v>
      </c>
    </row>
    <row r="1582" spans="1:77" hidden="1" x14ac:dyDescent="0.25">
      <c r="A1582" t="str">
        <f t="shared" si="48"/>
        <v>201539 Egyéb ügyintézőkI8 Főiskola</v>
      </c>
      <c r="B1582" t="str">
        <f t="shared" si="49"/>
        <v>201539 Egyéb ügyintézőkI8 Főiskola</v>
      </c>
      <c r="C1582">
        <v>5355</v>
      </c>
      <c r="D1582" t="s">
        <v>168</v>
      </c>
      <c r="E1582" t="s">
        <v>169</v>
      </c>
      <c r="F1582" s="4" t="s">
        <v>173</v>
      </c>
      <c r="G1582">
        <v>0</v>
      </c>
      <c r="H1582" t="s">
        <v>164</v>
      </c>
      <c r="I1582">
        <v>634</v>
      </c>
      <c r="J1582">
        <v>23</v>
      </c>
      <c r="K1582" t="s">
        <v>90</v>
      </c>
      <c r="L1582" t="s">
        <v>91</v>
      </c>
      <c r="M1582">
        <v>21.5</v>
      </c>
      <c r="N1582">
        <v>0</v>
      </c>
      <c r="O1582">
        <v>0</v>
      </c>
      <c r="P1582">
        <v>177.5</v>
      </c>
      <c r="Q1582">
        <v>48.5</v>
      </c>
      <c r="R1582">
        <v>16</v>
      </c>
      <c r="S1582">
        <v>11</v>
      </c>
      <c r="T1582">
        <v>6</v>
      </c>
      <c r="U1582">
        <v>80</v>
      </c>
      <c r="V1582">
        <v>67.5</v>
      </c>
      <c r="W1582">
        <v>32</v>
      </c>
      <c r="X1582">
        <v>11</v>
      </c>
      <c r="Y1582">
        <v>59</v>
      </c>
      <c r="Z1582">
        <v>11</v>
      </c>
      <c r="AA1582">
        <v>29</v>
      </c>
      <c r="AB1582">
        <v>52</v>
      </c>
      <c r="AC1582">
        <v>140.5</v>
      </c>
      <c r="AD1582">
        <v>76.5</v>
      </c>
      <c r="AE1582">
        <v>39.5</v>
      </c>
      <c r="AF1582">
        <v>36.5</v>
      </c>
      <c r="AG1582">
        <v>0</v>
      </c>
      <c r="AH1582">
        <v>63.5</v>
      </c>
      <c r="AI1582">
        <v>57</v>
      </c>
      <c r="AJ1582">
        <v>190.5</v>
      </c>
      <c r="AK1582">
        <v>29</v>
      </c>
      <c r="AL1582">
        <v>60.5</v>
      </c>
      <c r="AM1582">
        <v>257.5</v>
      </c>
      <c r="AN1582">
        <v>175.5</v>
      </c>
      <c r="AO1582">
        <v>505</v>
      </c>
      <c r="AP1582">
        <v>225</v>
      </c>
      <c r="AQ1582">
        <v>252</v>
      </c>
      <c r="AR1582">
        <v>40</v>
      </c>
      <c r="AS1582">
        <v>44</v>
      </c>
      <c r="AT1582">
        <v>268</v>
      </c>
      <c r="AU1582">
        <v>18.5</v>
      </c>
      <c r="AV1582">
        <v>72.5</v>
      </c>
      <c r="AW1582">
        <v>256.5</v>
      </c>
      <c r="AX1582">
        <v>22</v>
      </c>
      <c r="AY1582">
        <v>46</v>
      </c>
      <c r="AZ1582">
        <v>298.5</v>
      </c>
      <c r="BA1582">
        <v>662</v>
      </c>
      <c r="BB1582">
        <v>178.5</v>
      </c>
      <c r="BC1582">
        <v>42.5</v>
      </c>
      <c r="BD1582">
        <v>390.5</v>
      </c>
      <c r="BE1582">
        <v>0</v>
      </c>
      <c r="BF1582">
        <v>324</v>
      </c>
      <c r="BG1582">
        <v>100.5</v>
      </c>
      <c r="BH1582">
        <v>213</v>
      </c>
      <c r="BI1582">
        <v>96</v>
      </c>
      <c r="BJ1582">
        <v>69</v>
      </c>
      <c r="BK1582">
        <v>42</v>
      </c>
      <c r="BL1582">
        <v>103</v>
      </c>
      <c r="BM1582">
        <v>11.5</v>
      </c>
      <c r="BN1582">
        <v>363.5</v>
      </c>
      <c r="BO1582">
        <v>5283</v>
      </c>
      <c r="BP1582">
        <v>1659</v>
      </c>
      <c r="BQ1582">
        <v>170</v>
      </c>
      <c r="BR1582">
        <v>247</v>
      </c>
      <c r="BS1582">
        <v>74</v>
      </c>
      <c r="BT1582">
        <v>26</v>
      </c>
      <c r="BU1582">
        <v>81.5</v>
      </c>
      <c r="BV1582">
        <v>7.5</v>
      </c>
      <c r="BW1582">
        <v>82</v>
      </c>
      <c r="BX1582">
        <v>0</v>
      </c>
      <c r="BY1582">
        <v>14022.5</v>
      </c>
    </row>
    <row r="1583" spans="1:77" hidden="1" x14ac:dyDescent="0.25">
      <c r="A1583" t="str">
        <f t="shared" si="48"/>
        <v>201541 Irodai, ügyviteli foglalkozásokI8 Főiskola</v>
      </c>
      <c r="B1583" t="str">
        <f t="shared" si="49"/>
        <v>201541 Irodai, ügyviteli foglalkozásokI8 Főiskola</v>
      </c>
      <c r="C1583">
        <v>5356</v>
      </c>
      <c r="D1583" t="s">
        <v>168</v>
      </c>
      <c r="E1583" t="s">
        <v>169</v>
      </c>
      <c r="F1583" s="4" t="s">
        <v>173</v>
      </c>
      <c r="G1583">
        <v>0</v>
      </c>
      <c r="H1583" t="s">
        <v>164</v>
      </c>
      <c r="I1583">
        <v>635</v>
      </c>
      <c r="J1583">
        <v>24</v>
      </c>
      <c r="K1583" t="s">
        <v>92</v>
      </c>
      <c r="L1583" t="s">
        <v>130</v>
      </c>
      <c r="M1583">
        <v>543</v>
      </c>
      <c r="N1583">
        <v>91.5</v>
      </c>
      <c r="O1583">
        <v>10.5</v>
      </c>
      <c r="P1583">
        <v>79.5</v>
      </c>
      <c r="Q1583">
        <v>582</v>
      </c>
      <c r="R1583">
        <v>162</v>
      </c>
      <c r="S1583">
        <v>23</v>
      </c>
      <c r="T1583">
        <v>62</v>
      </c>
      <c r="U1583">
        <v>71.5</v>
      </c>
      <c r="V1583">
        <v>33.5</v>
      </c>
      <c r="W1583">
        <v>79.5</v>
      </c>
      <c r="X1583">
        <v>65.5</v>
      </c>
      <c r="Y1583">
        <v>216.5</v>
      </c>
      <c r="Z1583">
        <v>103.5</v>
      </c>
      <c r="AA1583">
        <v>114</v>
      </c>
      <c r="AB1583">
        <v>420.5</v>
      </c>
      <c r="AC1583">
        <v>310.5</v>
      </c>
      <c r="AD1583">
        <v>178</v>
      </c>
      <c r="AE1583">
        <v>272</v>
      </c>
      <c r="AF1583">
        <v>366.5</v>
      </c>
      <c r="AG1583">
        <v>49</v>
      </c>
      <c r="AH1583">
        <v>173</v>
      </c>
      <c r="AI1583">
        <v>52.5</v>
      </c>
      <c r="AJ1583">
        <v>176.5</v>
      </c>
      <c r="AK1583">
        <v>141</v>
      </c>
      <c r="AL1583">
        <v>208.5</v>
      </c>
      <c r="AM1583">
        <v>723</v>
      </c>
      <c r="AN1583">
        <v>508</v>
      </c>
      <c r="AO1583">
        <v>2166.5</v>
      </c>
      <c r="AP1583">
        <v>600.5</v>
      </c>
      <c r="AQ1583">
        <v>621.5</v>
      </c>
      <c r="AR1583">
        <v>58</v>
      </c>
      <c r="AS1583">
        <v>15.5</v>
      </c>
      <c r="AT1583">
        <v>545.5</v>
      </c>
      <c r="AU1583">
        <v>9</v>
      </c>
      <c r="AV1583">
        <v>291</v>
      </c>
      <c r="AW1583">
        <v>244</v>
      </c>
      <c r="AX1583">
        <v>101</v>
      </c>
      <c r="AY1583">
        <v>91.5</v>
      </c>
      <c r="AZ1583">
        <v>888.5</v>
      </c>
      <c r="BA1583">
        <v>802.5</v>
      </c>
      <c r="BB1583">
        <v>137</v>
      </c>
      <c r="BC1583">
        <v>187.5</v>
      </c>
      <c r="BD1583">
        <v>847.5</v>
      </c>
      <c r="BE1583">
        <v>0</v>
      </c>
      <c r="BF1583">
        <v>4523.5</v>
      </c>
      <c r="BG1583">
        <v>530.5</v>
      </c>
      <c r="BH1583">
        <v>59.5</v>
      </c>
      <c r="BI1583">
        <v>133.5</v>
      </c>
      <c r="BJ1583">
        <v>261.5</v>
      </c>
      <c r="BK1583">
        <v>279</v>
      </c>
      <c r="BL1583">
        <v>374</v>
      </c>
      <c r="BM1583">
        <v>72</v>
      </c>
      <c r="BN1583">
        <v>847.5</v>
      </c>
      <c r="BO1583">
        <v>2567</v>
      </c>
      <c r="BP1583">
        <v>656</v>
      </c>
      <c r="BQ1583">
        <v>331</v>
      </c>
      <c r="BR1583">
        <v>101.5</v>
      </c>
      <c r="BS1583">
        <v>1277</v>
      </c>
      <c r="BT1583">
        <v>28.5</v>
      </c>
      <c r="BU1583">
        <v>105</v>
      </c>
      <c r="BV1583">
        <v>31</v>
      </c>
      <c r="BW1583">
        <v>64.5</v>
      </c>
      <c r="BX1583">
        <v>0</v>
      </c>
      <c r="BY1583">
        <v>25666</v>
      </c>
    </row>
    <row r="1584" spans="1:77" hidden="1" x14ac:dyDescent="0.25">
      <c r="A1584" t="str">
        <f t="shared" si="48"/>
        <v>201542 Ügyfélkapcsolati foglalkozásokI8 Főiskola</v>
      </c>
      <c r="B1584" t="str">
        <f t="shared" si="49"/>
        <v>201542 Ügyfélkapcsolati foglalkozásokI8 Főiskola</v>
      </c>
      <c r="C1584">
        <v>5357</v>
      </c>
      <c r="D1584" t="s">
        <v>168</v>
      </c>
      <c r="E1584" t="s">
        <v>169</v>
      </c>
      <c r="F1584" s="4" t="s">
        <v>173</v>
      </c>
      <c r="G1584">
        <v>0</v>
      </c>
      <c r="H1584" t="s">
        <v>164</v>
      </c>
      <c r="I1584">
        <v>636</v>
      </c>
      <c r="J1584">
        <v>25</v>
      </c>
      <c r="K1584" t="s">
        <v>93</v>
      </c>
      <c r="L1584" t="s">
        <v>131</v>
      </c>
      <c r="M1584">
        <v>7.5</v>
      </c>
      <c r="N1584">
        <v>0</v>
      </c>
      <c r="O1584">
        <v>0</v>
      </c>
      <c r="P1584">
        <v>0</v>
      </c>
      <c r="Q1584">
        <v>24.5</v>
      </c>
      <c r="R1584">
        <v>0</v>
      </c>
      <c r="S1584">
        <v>2.5</v>
      </c>
      <c r="T1584">
        <v>0</v>
      </c>
      <c r="U1584">
        <v>11.5</v>
      </c>
      <c r="V1584">
        <v>2</v>
      </c>
      <c r="W1584">
        <v>5.5</v>
      </c>
      <c r="X1584">
        <v>5.5</v>
      </c>
      <c r="Y1584">
        <v>7</v>
      </c>
      <c r="Z1584">
        <v>0</v>
      </c>
      <c r="AA1584">
        <v>8</v>
      </c>
      <c r="AB1584">
        <v>0</v>
      </c>
      <c r="AC1584">
        <v>32.5</v>
      </c>
      <c r="AD1584">
        <v>60</v>
      </c>
      <c r="AE1584">
        <v>16.5</v>
      </c>
      <c r="AF1584">
        <v>12</v>
      </c>
      <c r="AG1584">
        <v>0</v>
      </c>
      <c r="AH1584">
        <v>6.5</v>
      </c>
      <c r="AI1584">
        <v>8.5</v>
      </c>
      <c r="AJ1584">
        <v>75</v>
      </c>
      <c r="AK1584">
        <v>53</v>
      </c>
      <c r="AL1584">
        <v>18</v>
      </c>
      <c r="AM1584">
        <v>14</v>
      </c>
      <c r="AN1584">
        <v>73.5</v>
      </c>
      <c r="AO1584">
        <v>355.5</v>
      </c>
      <c r="AP1584">
        <v>106.5</v>
      </c>
      <c r="AQ1584">
        <v>78</v>
      </c>
      <c r="AR1584">
        <v>0</v>
      </c>
      <c r="AS1584">
        <v>0.5</v>
      </c>
      <c r="AT1584">
        <v>103</v>
      </c>
      <c r="AU1584">
        <v>10.5</v>
      </c>
      <c r="AV1584">
        <v>668</v>
      </c>
      <c r="AW1584">
        <v>32</v>
      </c>
      <c r="AX1584">
        <v>137</v>
      </c>
      <c r="AY1584">
        <v>182.5</v>
      </c>
      <c r="AZ1584">
        <v>647.5</v>
      </c>
      <c r="BA1584">
        <v>593.5</v>
      </c>
      <c r="BB1584">
        <v>151.5</v>
      </c>
      <c r="BC1584">
        <v>136.5</v>
      </c>
      <c r="BD1584">
        <v>340</v>
      </c>
      <c r="BE1584">
        <v>0</v>
      </c>
      <c r="BF1584">
        <v>620.5</v>
      </c>
      <c r="BG1584">
        <v>12</v>
      </c>
      <c r="BH1584">
        <v>14</v>
      </c>
      <c r="BI1584">
        <v>128</v>
      </c>
      <c r="BJ1584">
        <v>26</v>
      </c>
      <c r="BK1584">
        <v>10.5</v>
      </c>
      <c r="BL1584">
        <v>91.5</v>
      </c>
      <c r="BM1584">
        <v>1240.5</v>
      </c>
      <c r="BN1584">
        <v>237</v>
      </c>
      <c r="BO1584">
        <v>67</v>
      </c>
      <c r="BP1584">
        <v>203</v>
      </c>
      <c r="BQ1584">
        <v>117</v>
      </c>
      <c r="BR1584">
        <v>5</v>
      </c>
      <c r="BS1584">
        <v>125.5</v>
      </c>
      <c r="BT1584">
        <v>209</v>
      </c>
      <c r="BU1584">
        <v>24</v>
      </c>
      <c r="BV1584">
        <v>5</v>
      </c>
      <c r="BW1584">
        <v>88</v>
      </c>
      <c r="BX1584">
        <v>0</v>
      </c>
      <c r="BY1584">
        <v>7209.5</v>
      </c>
    </row>
    <row r="1585" spans="1:77" hidden="1" x14ac:dyDescent="0.25">
      <c r="A1585" t="str">
        <f t="shared" si="48"/>
        <v>201551 Kereskedelmi és vendéglátó-ipari foglalkozásokI8 Főiskola</v>
      </c>
      <c r="B1585" t="str">
        <f t="shared" si="49"/>
        <v>201551 Kereskedelmi és vendéglátó-ipari foglalkozásokI8 Főiskola</v>
      </c>
      <c r="C1585">
        <v>5358</v>
      </c>
      <c r="D1585" t="s">
        <v>168</v>
      </c>
      <c r="E1585" t="s">
        <v>169</v>
      </c>
      <c r="F1585" s="4" t="s">
        <v>173</v>
      </c>
      <c r="G1585">
        <v>0</v>
      </c>
      <c r="H1585" t="s">
        <v>164</v>
      </c>
      <c r="I1585">
        <v>637</v>
      </c>
      <c r="J1585">
        <v>26</v>
      </c>
      <c r="K1585" t="s">
        <v>94</v>
      </c>
      <c r="L1585" t="s">
        <v>132</v>
      </c>
      <c r="M1585">
        <v>15</v>
      </c>
      <c r="N1585">
        <v>0</v>
      </c>
      <c r="O1585">
        <v>0</v>
      </c>
      <c r="P1585">
        <v>22</v>
      </c>
      <c r="Q1585">
        <v>89</v>
      </c>
      <c r="R1585">
        <v>84.5</v>
      </c>
      <c r="S1585">
        <v>6.5</v>
      </c>
      <c r="T1585">
        <v>12.5</v>
      </c>
      <c r="U1585">
        <v>0</v>
      </c>
      <c r="V1585">
        <v>8.5</v>
      </c>
      <c r="W1585">
        <v>0</v>
      </c>
      <c r="X1585">
        <v>0</v>
      </c>
      <c r="Y1585">
        <v>4</v>
      </c>
      <c r="Z1585">
        <v>0.5</v>
      </c>
      <c r="AA1585">
        <v>8.5</v>
      </c>
      <c r="AB1585">
        <v>0</v>
      </c>
      <c r="AC1585">
        <v>30.5</v>
      </c>
      <c r="AD1585">
        <v>12.5</v>
      </c>
      <c r="AE1585">
        <v>0</v>
      </c>
      <c r="AF1585">
        <v>6.5</v>
      </c>
      <c r="AG1585">
        <v>0</v>
      </c>
      <c r="AH1585">
        <v>61</v>
      </c>
      <c r="AI1585">
        <v>6.5</v>
      </c>
      <c r="AJ1585">
        <v>22</v>
      </c>
      <c r="AK1585">
        <v>0</v>
      </c>
      <c r="AL1585">
        <v>4</v>
      </c>
      <c r="AM1585">
        <v>33.5</v>
      </c>
      <c r="AN1585">
        <v>305.5</v>
      </c>
      <c r="AO1585">
        <v>814.5</v>
      </c>
      <c r="AP1585">
        <v>2115.5</v>
      </c>
      <c r="AQ1585">
        <v>87.5</v>
      </c>
      <c r="AR1585">
        <v>8</v>
      </c>
      <c r="AS1585">
        <v>2.5</v>
      </c>
      <c r="AT1585">
        <v>25</v>
      </c>
      <c r="AU1585">
        <v>0</v>
      </c>
      <c r="AV1585">
        <v>912</v>
      </c>
      <c r="AW1585">
        <v>0</v>
      </c>
      <c r="AX1585">
        <v>7</v>
      </c>
      <c r="AY1585">
        <v>7</v>
      </c>
      <c r="AZ1585">
        <v>120</v>
      </c>
      <c r="BA1585">
        <v>23.5</v>
      </c>
      <c r="BB1585">
        <v>7</v>
      </c>
      <c r="BC1585">
        <v>19</v>
      </c>
      <c r="BD1585">
        <v>42</v>
      </c>
      <c r="BE1585">
        <v>0</v>
      </c>
      <c r="BF1585">
        <v>62</v>
      </c>
      <c r="BG1585">
        <v>0</v>
      </c>
      <c r="BH1585">
        <v>2.5</v>
      </c>
      <c r="BI1585">
        <v>4.5</v>
      </c>
      <c r="BJ1585">
        <v>92</v>
      </c>
      <c r="BK1585">
        <v>35</v>
      </c>
      <c r="BL1585">
        <v>5</v>
      </c>
      <c r="BM1585">
        <v>7</v>
      </c>
      <c r="BN1585">
        <v>54</v>
      </c>
      <c r="BO1585">
        <v>157.5</v>
      </c>
      <c r="BP1585">
        <v>120.5</v>
      </c>
      <c r="BQ1585">
        <v>80</v>
      </c>
      <c r="BR1585">
        <v>158.5</v>
      </c>
      <c r="BS1585">
        <v>57.5</v>
      </c>
      <c r="BT1585">
        <v>18.5</v>
      </c>
      <c r="BU1585">
        <v>0.5</v>
      </c>
      <c r="BV1585">
        <v>49</v>
      </c>
      <c r="BW1585">
        <v>40.5</v>
      </c>
      <c r="BX1585">
        <v>0</v>
      </c>
      <c r="BY1585">
        <v>5868</v>
      </c>
    </row>
    <row r="1586" spans="1:77" hidden="1" x14ac:dyDescent="0.25">
      <c r="A1586" t="str">
        <f t="shared" si="48"/>
        <v>201552 Szolgáltatási foglalkozásokI8 Főiskola</v>
      </c>
      <c r="B1586" t="str">
        <f t="shared" si="49"/>
        <v>201552 Szolgáltatási foglalkozásokI8 Főiskola</v>
      </c>
      <c r="C1586">
        <v>5359</v>
      </c>
      <c r="D1586" t="s">
        <v>168</v>
      </c>
      <c r="E1586" t="s">
        <v>169</v>
      </c>
      <c r="F1586" s="4" t="s">
        <v>173</v>
      </c>
      <c r="G1586">
        <v>0</v>
      </c>
      <c r="H1586" t="s">
        <v>164</v>
      </c>
      <c r="I1586">
        <v>638</v>
      </c>
      <c r="J1586">
        <v>27</v>
      </c>
      <c r="K1586" t="s">
        <v>95</v>
      </c>
      <c r="L1586" t="s">
        <v>133</v>
      </c>
      <c r="M1586">
        <v>35</v>
      </c>
      <c r="N1586">
        <v>5.5</v>
      </c>
      <c r="O1586">
        <v>6</v>
      </c>
      <c r="P1586">
        <v>9</v>
      </c>
      <c r="Q1586">
        <v>34.5</v>
      </c>
      <c r="R1586">
        <v>0</v>
      </c>
      <c r="S1586">
        <v>0</v>
      </c>
      <c r="T1586">
        <v>0</v>
      </c>
      <c r="U1586">
        <v>9</v>
      </c>
      <c r="V1586">
        <v>8</v>
      </c>
      <c r="W1586">
        <v>0</v>
      </c>
      <c r="X1586">
        <v>0</v>
      </c>
      <c r="Y1586">
        <v>8.5</v>
      </c>
      <c r="Z1586">
        <v>0</v>
      </c>
      <c r="AA1586">
        <v>0</v>
      </c>
      <c r="AB1586">
        <v>0</v>
      </c>
      <c r="AC1586">
        <v>13.5</v>
      </c>
      <c r="AD1586">
        <v>0.5</v>
      </c>
      <c r="AE1586">
        <v>0</v>
      </c>
      <c r="AF1586">
        <v>51.5</v>
      </c>
      <c r="AG1586">
        <v>0</v>
      </c>
      <c r="AH1586">
        <v>0</v>
      </c>
      <c r="AI1586">
        <v>0</v>
      </c>
      <c r="AJ1586">
        <v>13</v>
      </c>
      <c r="AK1586">
        <v>30.5</v>
      </c>
      <c r="AL1586">
        <v>39</v>
      </c>
      <c r="AM1586">
        <v>20</v>
      </c>
      <c r="AN1586">
        <v>41</v>
      </c>
      <c r="AO1586">
        <v>58</v>
      </c>
      <c r="AP1586">
        <v>24</v>
      </c>
      <c r="AQ1586">
        <v>67</v>
      </c>
      <c r="AR1586">
        <v>4.5</v>
      </c>
      <c r="AS1586">
        <v>24.5</v>
      </c>
      <c r="AT1586">
        <v>45</v>
      </c>
      <c r="AU1586">
        <v>0</v>
      </c>
      <c r="AV1586">
        <v>58</v>
      </c>
      <c r="AW1586">
        <v>4</v>
      </c>
      <c r="AX1586">
        <v>8.5</v>
      </c>
      <c r="AY1586">
        <v>0</v>
      </c>
      <c r="AZ1586">
        <v>0</v>
      </c>
      <c r="BA1586">
        <v>2</v>
      </c>
      <c r="BB1586">
        <v>0</v>
      </c>
      <c r="BC1586">
        <v>0</v>
      </c>
      <c r="BD1586">
        <v>176.5</v>
      </c>
      <c r="BE1586">
        <v>0</v>
      </c>
      <c r="BF1586">
        <v>22</v>
      </c>
      <c r="BG1586">
        <v>15.5</v>
      </c>
      <c r="BH1586">
        <v>2.5</v>
      </c>
      <c r="BI1586">
        <v>0</v>
      </c>
      <c r="BJ1586">
        <v>7.5</v>
      </c>
      <c r="BK1586">
        <v>0</v>
      </c>
      <c r="BL1586">
        <v>7</v>
      </c>
      <c r="BM1586">
        <v>6.5</v>
      </c>
      <c r="BN1586">
        <v>374</v>
      </c>
      <c r="BO1586">
        <v>963.5</v>
      </c>
      <c r="BP1586">
        <v>1054.5</v>
      </c>
      <c r="BQ1586">
        <v>233</v>
      </c>
      <c r="BR1586">
        <v>371</v>
      </c>
      <c r="BS1586">
        <v>47</v>
      </c>
      <c r="BT1586">
        <v>48.5</v>
      </c>
      <c r="BU1586">
        <v>10.5</v>
      </c>
      <c r="BV1586">
        <v>0</v>
      </c>
      <c r="BW1586">
        <v>123</v>
      </c>
      <c r="BX1586">
        <v>0</v>
      </c>
      <c r="BY1586">
        <v>4082.5</v>
      </c>
    </row>
    <row r="1587" spans="1:77" hidden="1" x14ac:dyDescent="0.25">
      <c r="A1587" t="str">
        <f t="shared" si="48"/>
        <v>201561 Mezőgazdasági foglalkozásokI8 Főiskola</v>
      </c>
      <c r="B1587" t="str">
        <f t="shared" si="49"/>
        <v>201561 Mezőgazdasági foglalkozásokI8 Főiskola</v>
      </c>
      <c r="C1587">
        <v>5360</v>
      </c>
      <c r="D1587" t="s">
        <v>168</v>
      </c>
      <c r="E1587" t="s">
        <v>169</v>
      </c>
      <c r="F1587" s="4" t="s">
        <v>173</v>
      </c>
      <c r="G1587">
        <v>0</v>
      </c>
      <c r="H1587" t="s">
        <v>164</v>
      </c>
      <c r="I1587">
        <v>639</v>
      </c>
      <c r="J1587">
        <v>28</v>
      </c>
      <c r="K1587" t="s">
        <v>96</v>
      </c>
      <c r="L1587" t="s">
        <v>97</v>
      </c>
      <c r="M1587">
        <v>235</v>
      </c>
      <c r="N1587">
        <v>0</v>
      </c>
      <c r="O1587">
        <v>0</v>
      </c>
      <c r="P1587">
        <v>0</v>
      </c>
      <c r="Q1587">
        <v>9</v>
      </c>
      <c r="R1587">
        <v>0</v>
      </c>
      <c r="S1587">
        <v>0</v>
      </c>
      <c r="T1587">
        <v>0</v>
      </c>
      <c r="U1587">
        <v>0</v>
      </c>
      <c r="V1587">
        <v>0</v>
      </c>
      <c r="W1587">
        <v>0</v>
      </c>
      <c r="X1587">
        <v>0</v>
      </c>
      <c r="Y1587">
        <v>0</v>
      </c>
      <c r="Z1587">
        <v>0</v>
      </c>
      <c r="AA1587">
        <v>0</v>
      </c>
      <c r="AB1587">
        <v>0</v>
      </c>
      <c r="AC1587">
        <v>0</v>
      </c>
      <c r="AD1587">
        <v>0</v>
      </c>
      <c r="AE1587">
        <v>0</v>
      </c>
      <c r="AF1587">
        <v>0</v>
      </c>
      <c r="AG1587">
        <v>0</v>
      </c>
      <c r="AH1587">
        <v>0</v>
      </c>
      <c r="AI1587">
        <v>0</v>
      </c>
      <c r="AJ1587">
        <v>1</v>
      </c>
      <c r="AK1587">
        <v>0</v>
      </c>
      <c r="AL1587">
        <v>17.5</v>
      </c>
      <c r="AM1587">
        <v>0</v>
      </c>
      <c r="AN1587">
        <v>0</v>
      </c>
      <c r="AO1587">
        <v>20</v>
      </c>
      <c r="AP1587">
        <v>20.5</v>
      </c>
      <c r="AQ1587">
        <v>0</v>
      </c>
      <c r="AR1587">
        <v>0</v>
      </c>
      <c r="AS1587">
        <v>0</v>
      </c>
      <c r="AT1587">
        <v>0</v>
      </c>
      <c r="AU1587">
        <v>0</v>
      </c>
      <c r="AV1587">
        <v>6.5</v>
      </c>
      <c r="AW1587">
        <v>0</v>
      </c>
      <c r="AX1587">
        <v>0</v>
      </c>
      <c r="AY1587">
        <v>0</v>
      </c>
      <c r="AZ1587">
        <v>0</v>
      </c>
      <c r="BA1587">
        <v>0</v>
      </c>
      <c r="BB1587">
        <v>0</v>
      </c>
      <c r="BC1587">
        <v>0</v>
      </c>
      <c r="BD1587">
        <v>12</v>
      </c>
      <c r="BE1587">
        <v>0</v>
      </c>
      <c r="BF1587">
        <v>0</v>
      </c>
      <c r="BG1587">
        <v>0</v>
      </c>
      <c r="BH1587">
        <v>4</v>
      </c>
      <c r="BI1587">
        <v>0</v>
      </c>
      <c r="BJ1587">
        <v>0</v>
      </c>
      <c r="BK1587">
        <v>0</v>
      </c>
      <c r="BL1587">
        <v>7</v>
      </c>
      <c r="BM1587">
        <v>0</v>
      </c>
      <c r="BN1587">
        <v>0</v>
      </c>
      <c r="BO1587">
        <v>230</v>
      </c>
      <c r="BP1587">
        <v>25</v>
      </c>
      <c r="BQ1587">
        <v>3.5</v>
      </c>
      <c r="BR1587">
        <v>4</v>
      </c>
      <c r="BS1587">
        <v>8</v>
      </c>
      <c r="BT1587">
        <v>0</v>
      </c>
      <c r="BU1587">
        <v>0</v>
      </c>
      <c r="BV1587">
        <v>0</v>
      </c>
      <c r="BW1587">
        <v>5.5</v>
      </c>
      <c r="BX1587">
        <v>0</v>
      </c>
      <c r="BY1587">
        <v>608.5</v>
      </c>
    </row>
    <row r="1588" spans="1:77" hidden="1" x14ac:dyDescent="0.25">
      <c r="A1588" t="str">
        <f t="shared" si="48"/>
        <v>201562 Erdőgazdálkodási, vadgazdálkodási és halászati foglalkozásokI8 Főiskola</v>
      </c>
      <c r="B1588" t="str">
        <f t="shared" si="49"/>
        <v>201562 Erdőgazdálkodási, vadgazdálkodási és halászati foglalkozásokI8 Főiskola</v>
      </c>
      <c r="C1588">
        <v>5361</v>
      </c>
      <c r="D1588" t="s">
        <v>168</v>
      </c>
      <c r="E1588" t="s">
        <v>169</v>
      </c>
      <c r="F1588" s="4" t="s">
        <v>173</v>
      </c>
      <c r="G1588">
        <v>0</v>
      </c>
      <c r="H1588" t="s">
        <v>164</v>
      </c>
      <c r="I1588">
        <v>640</v>
      </c>
      <c r="J1588">
        <v>29</v>
      </c>
      <c r="K1588" t="s">
        <v>98</v>
      </c>
      <c r="L1588" t="s">
        <v>134</v>
      </c>
      <c r="M1588">
        <v>6.5</v>
      </c>
      <c r="N1588">
        <v>31.5</v>
      </c>
      <c r="O1588">
        <v>40.5</v>
      </c>
      <c r="P1588">
        <v>0</v>
      </c>
      <c r="Q1588">
        <v>0</v>
      </c>
      <c r="R1588">
        <v>0</v>
      </c>
      <c r="S1588">
        <v>0</v>
      </c>
      <c r="T1588">
        <v>0</v>
      </c>
      <c r="U1588">
        <v>0</v>
      </c>
      <c r="V1588">
        <v>0</v>
      </c>
      <c r="W1588">
        <v>0</v>
      </c>
      <c r="X1588">
        <v>0</v>
      </c>
      <c r="Y1588">
        <v>0</v>
      </c>
      <c r="Z1588">
        <v>0</v>
      </c>
      <c r="AA1588">
        <v>0</v>
      </c>
      <c r="AB1588">
        <v>0</v>
      </c>
      <c r="AC1588">
        <v>0</v>
      </c>
      <c r="AD1588">
        <v>0</v>
      </c>
      <c r="AE1588">
        <v>0</v>
      </c>
      <c r="AF1588">
        <v>0</v>
      </c>
      <c r="AG1588">
        <v>0</v>
      </c>
      <c r="AH1588">
        <v>0</v>
      </c>
      <c r="AI1588">
        <v>0</v>
      </c>
      <c r="AJ1588">
        <v>0</v>
      </c>
      <c r="AK1588">
        <v>0</v>
      </c>
      <c r="AL1588">
        <v>0</v>
      </c>
      <c r="AM1588">
        <v>0.5</v>
      </c>
      <c r="AN1588">
        <v>0</v>
      </c>
      <c r="AO1588">
        <v>0</v>
      </c>
      <c r="AP1588">
        <v>0</v>
      </c>
      <c r="AQ1588">
        <v>0</v>
      </c>
      <c r="AR1588">
        <v>0</v>
      </c>
      <c r="AS1588">
        <v>0</v>
      </c>
      <c r="AT1588">
        <v>0</v>
      </c>
      <c r="AU1588">
        <v>0</v>
      </c>
      <c r="AV1588">
        <v>0</v>
      </c>
      <c r="AW1588">
        <v>0</v>
      </c>
      <c r="AX1588">
        <v>0</v>
      </c>
      <c r="AY1588">
        <v>0</v>
      </c>
      <c r="AZ1588">
        <v>0</v>
      </c>
      <c r="BA1588">
        <v>0</v>
      </c>
      <c r="BB1588">
        <v>0</v>
      </c>
      <c r="BC1588">
        <v>0</v>
      </c>
      <c r="BD1588">
        <v>0</v>
      </c>
      <c r="BE1588">
        <v>0</v>
      </c>
      <c r="BF1588">
        <v>0</v>
      </c>
      <c r="BG1588">
        <v>0</v>
      </c>
      <c r="BH1588">
        <v>0.5</v>
      </c>
      <c r="BI1588">
        <v>0</v>
      </c>
      <c r="BJ1588">
        <v>0</v>
      </c>
      <c r="BK1588">
        <v>0</v>
      </c>
      <c r="BL1588">
        <v>0</v>
      </c>
      <c r="BM1588">
        <v>0</v>
      </c>
      <c r="BN1588">
        <v>0</v>
      </c>
      <c r="BO1588">
        <v>40</v>
      </c>
      <c r="BP1588">
        <v>0</v>
      </c>
      <c r="BQ1588">
        <v>0</v>
      </c>
      <c r="BR1588">
        <v>0.5</v>
      </c>
      <c r="BS1588">
        <v>0.5</v>
      </c>
      <c r="BT1588">
        <v>0</v>
      </c>
      <c r="BU1588">
        <v>0</v>
      </c>
      <c r="BV1588">
        <v>0</v>
      </c>
      <c r="BW1588">
        <v>0</v>
      </c>
      <c r="BX1588">
        <v>0</v>
      </c>
      <c r="BY1588">
        <v>120.5</v>
      </c>
    </row>
    <row r="1589" spans="1:77" hidden="1" x14ac:dyDescent="0.25">
      <c r="A1589" t="str">
        <f t="shared" si="48"/>
        <v>201571 Élelmiszer-ipari foglalkozásokI8 Főiskola</v>
      </c>
      <c r="B1589" t="str">
        <f t="shared" si="49"/>
        <v>201571 Élelmiszer-ipari foglalkozásokI8 Főiskola</v>
      </c>
      <c r="C1589">
        <v>5362</v>
      </c>
      <c r="D1589" t="s">
        <v>168</v>
      </c>
      <c r="E1589" t="s">
        <v>169</v>
      </c>
      <c r="F1589" s="4" t="s">
        <v>173</v>
      </c>
      <c r="G1589">
        <v>0</v>
      </c>
      <c r="H1589" t="s">
        <v>164</v>
      </c>
      <c r="I1589">
        <v>641</v>
      </c>
      <c r="J1589">
        <v>30</v>
      </c>
      <c r="K1589" t="s">
        <v>99</v>
      </c>
      <c r="L1589" t="s">
        <v>135</v>
      </c>
      <c r="M1589">
        <v>0</v>
      </c>
      <c r="N1589">
        <v>0</v>
      </c>
      <c r="O1589">
        <v>0</v>
      </c>
      <c r="P1589">
        <v>0</v>
      </c>
      <c r="Q1589">
        <v>101.5</v>
      </c>
      <c r="R1589">
        <v>0</v>
      </c>
      <c r="S1589">
        <v>0</v>
      </c>
      <c r="T1589">
        <v>0</v>
      </c>
      <c r="U1589">
        <v>0</v>
      </c>
      <c r="V1589">
        <v>0</v>
      </c>
      <c r="W1589">
        <v>0</v>
      </c>
      <c r="X1589">
        <v>0</v>
      </c>
      <c r="Y1589">
        <v>0</v>
      </c>
      <c r="Z1589">
        <v>0</v>
      </c>
      <c r="AA1589">
        <v>0</v>
      </c>
      <c r="AB1589">
        <v>0</v>
      </c>
      <c r="AC1589">
        <v>0</v>
      </c>
      <c r="AD1589">
        <v>0</v>
      </c>
      <c r="AE1589">
        <v>0</v>
      </c>
      <c r="AF1589">
        <v>0</v>
      </c>
      <c r="AG1589">
        <v>0</v>
      </c>
      <c r="AH1589">
        <v>0</v>
      </c>
      <c r="AI1589">
        <v>0</v>
      </c>
      <c r="AJ1589">
        <v>0</v>
      </c>
      <c r="AK1589">
        <v>0</v>
      </c>
      <c r="AL1589">
        <v>0</v>
      </c>
      <c r="AM1589">
        <v>0</v>
      </c>
      <c r="AN1589">
        <v>0</v>
      </c>
      <c r="AO1589">
        <v>0</v>
      </c>
      <c r="AP1589">
        <v>0</v>
      </c>
      <c r="AQ1589">
        <v>0</v>
      </c>
      <c r="AR1589">
        <v>0</v>
      </c>
      <c r="AS1589">
        <v>0</v>
      </c>
      <c r="AT1589">
        <v>0</v>
      </c>
      <c r="AU1589">
        <v>0</v>
      </c>
      <c r="AV1589">
        <v>12</v>
      </c>
      <c r="AW1589">
        <v>0</v>
      </c>
      <c r="AX1589">
        <v>0</v>
      </c>
      <c r="AY1589">
        <v>0</v>
      </c>
      <c r="AZ1589">
        <v>0</v>
      </c>
      <c r="BA1589">
        <v>0</v>
      </c>
      <c r="BB1589">
        <v>0</v>
      </c>
      <c r="BC1589">
        <v>0</v>
      </c>
      <c r="BD1589">
        <v>0</v>
      </c>
      <c r="BE1589">
        <v>0</v>
      </c>
      <c r="BF1589">
        <v>0</v>
      </c>
      <c r="BG1589">
        <v>0</v>
      </c>
      <c r="BH1589">
        <v>0</v>
      </c>
      <c r="BI1589">
        <v>0</v>
      </c>
      <c r="BJ1589">
        <v>0</v>
      </c>
      <c r="BK1589">
        <v>0</v>
      </c>
      <c r="BL1589">
        <v>0</v>
      </c>
      <c r="BM1589">
        <v>0</v>
      </c>
      <c r="BN1589">
        <v>0</v>
      </c>
      <c r="BO1589">
        <v>15</v>
      </c>
      <c r="BP1589">
        <v>1</v>
      </c>
      <c r="BQ1589">
        <v>2</v>
      </c>
      <c r="BR1589">
        <v>0.5</v>
      </c>
      <c r="BS1589">
        <v>0</v>
      </c>
      <c r="BT1589">
        <v>0</v>
      </c>
      <c r="BU1589">
        <v>0</v>
      </c>
      <c r="BV1589">
        <v>0</v>
      </c>
      <c r="BW1589">
        <v>0</v>
      </c>
      <c r="BX1589">
        <v>0</v>
      </c>
      <c r="BY1589">
        <v>132</v>
      </c>
    </row>
    <row r="1590" spans="1:77" hidden="1" x14ac:dyDescent="0.25">
      <c r="A1590" t="str">
        <f t="shared" si="48"/>
        <v>201572 Könnyűipari foglalkozásokI8 Főiskola</v>
      </c>
      <c r="B1590" t="str">
        <f t="shared" si="49"/>
        <v>201572 Könnyűipari foglalkozásokI8 Főiskola</v>
      </c>
      <c r="C1590">
        <v>5363</v>
      </c>
      <c r="D1590" t="s">
        <v>168</v>
      </c>
      <c r="E1590" t="s">
        <v>169</v>
      </c>
      <c r="F1590" s="4" t="s">
        <v>173</v>
      </c>
      <c r="G1590">
        <v>0</v>
      </c>
      <c r="H1590" t="s">
        <v>164</v>
      </c>
      <c r="I1590">
        <v>642</v>
      </c>
      <c r="J1590">
        <v>31</v>
      </c>
      <c r="K1590" t="s">
        <v>100</v>
      </c>
      <c r="L1590" t="s">
        <v>136</v>
      </c>
      <c r="M1590">
        <v>0</v>
      </c>
      <c r="N1590">
        <v>0</v>
      </c>
      <c r="O1590">
        <v>0</v>
      </c>
      <c r="P1590">
        <v>0</v>
      </c>
      <c r="Q1590">
        <v>7</v>
      </c>
      <c r="R1590">
        <v>54</v>
      </c>
      <c r="S1590">
        <v>84.5</v>
      </c>
      <c r="T1590">
        <v>93</v>
      </c>
      <c r="U1590">
        <v>228</v>
      </c>
      <c r="V1590">
        <v>0</v>
      </c>
      <c r="W1590">
        <v>0</v>
      </c>
      <c r="X1590">
        <v>0</v>
      </c>
      <c r="Y1590">
        <v>0</v>
      </c>
      <c r="Z1590">
        <v>0</v>
      </c>
      <c r="AA1590">
        <v>0</v>
      </c>
      <c r="AB1590">
        <v>0</v>
      </c>
      <c r="AC1590">
        <v>0</v>
      </c>
      <c r="AD1590">
        <v>0</v>
      </c>
      <c r="AE1590">
        <v>0</v>
      </c>
      <c r="AF1590">
        <v>7</v>
      </c>
      <c r="AG1590">
        <v>0</v>
      </c>
      <c r="AH1590">
        <v>34</v>
      </c>
      <c r="AI1590">
        <v>0</v>
      </c>
      <c r="AJ1590">
        <v>0</v>
      </c>
      <c r="AK1590">
        <v>0</v>
      </c>
      <c r="AL1590">
        <v>0</v>
      </c>
      <c r="AM1590">
        <v>55</v>
      </c>
      <c r="AN1590">
        <v>0</v>
      </c>
      <c r="AO1590">
        <v>1</v>
      </c>
      <c r="AP1590">
        <v>7</v>
      </c>
      <c r="AQ1590">
        <v>40</v>
      </c>
      <c r="AR1590">
        <v>0</v>
      </c>
      <c r="AS1590">
        <v>0</v>
      </c>
      <c r="AT1590">
        <v>0</v>
      </c>
      <c r="AU1590">
        <v>0</v>
      </c>
      <c r="AV1590">
        <v>0</v>
      </c>
      <c r="AW1590">
        <v>6</v>
      </c>
      <c r="AX1590">
        <v>0</v>
      </c>
      <c r="AY1590">
        <v>0</v>
      </c>
      <c r="AZ1590">
        <v>3</v>
      </c>
      <c r="BA1590">
        <v>0</v>
      </c>
      <c r="BB1590">
        <v>0</v>
      </c>
      <c r="BC1590">
        <v>0</v>
      </c>
      <c r="BD1590">
        <v>0</v>
      </c>
      <c r="BE1590">
        <v>0</v>
      </c>
      <c r="BF1590">
        <v>6.5</v>
      </c>
      <c r="BG1590">
        <v>0</v>
      </c>
      <c r="BH1590">
        <v>0</v>
      </c>
      <c r="BI1590">
        <v>0</v>
      </c>
      <c r="BJ1590">
        <v>0</v>
      </c>
      <c r="BK1590">
        <v>0</v>
      </c>
      <c r="BL1590">
        <v>8</v>
      </c>
      <c r="BM1590">
        <v>0</v>
      </c>
      <c r="BN1590">
        <v>0</v>
      </c>
      <c r="BO1590">
        <v>82</v>
      </c>
      <c r="BP1590">
        <v>7.5</v>
      </c>
      <c r="BQ1590">
        <v>8</v>
      </c>
      <c r="BR1590">
        <v>11.5</v>
      </c>
      <c r="BS1590">
        <v>11</v>
      </c>
      <c r="BT1590">
        <v>0</v>
      </c>
      <c r="BU1590">
        <v>0.5</v>
      </c>
      <c r="BV1590">
        <v>0</v>
      </c>
      <c r="BW1590">
        <v>11.5</v>
      </c>
      <c r="BX1590">
        <v>0</v>
      </c>
      <c r="BY1590">
        <v>766</v>
      </c>
    </row>
    <row r="1591" spans="1:77" hidden="1" x14ac:dyDescent="0.25">
      <c r="A1591" t="str">
        <f t="shared" si="48"/>
        <v>201573 Fém- és villamosipari foglalkozásokI8 Főiskola</v>
      </c>
      <c r="B1591" t="str">
        <f t="shared" si="49"/>
        <v>201573 Fém- és villamosipari foglalkozásokI8 Főiskola</v>
      </c>
      <c r="C1591">
        <v>5364</v>
      </c>
      <c r="D1591" t="s">
        <v>168</v>
      </c>
      <c r="E1591" t="s">
        <v>169</v>
      </c>
      <c r="F1591" s="4" t="s">
        <v>173</v>
      </c>
      <c r="G1591">
        <v>0</v>
      </c>
      <c r="H1591" t="s">
        <v>164</v>
      </c>
      <c r="I1591">
        <v>643</v>
      </c>
      <c r="J1591">
        <v>32</v>
      </c>
      <c r="K1591" t="s">
        <v>101</v>
      </c>
      <c r="L1591" t="s">
        <v>137</v>
      </c>
      <c r="M1591">
        <v>5.5</v>
      </c>
      <c r="N1591">
        <v>0</v>
      </c>
      <c r="O1591">
        <v>0</v>
      </c>
      <c r="P1591">
        <v>6</v>
      </c>
      <c r="Q1591">
        <v>25</v>
      </c>
      <c r="R1591">
        <v>9</v>
      </c>
      <c r="S1591">
        <v>7.5</v>
      </c>
      <c r="T1591">
        <v>3.5</v>
      </c>
      <c r="U1591">
        <v>0</v>
      </c>
      <c r="V1591">
        <v>0</v>
      </c>
      <c r="W1591">
        <v>0</v>
      </c>
      <c r="X1591">
        <v>24.5</v>
      </c>
      <c r="Y1591">
        <v>22.5</v>
      </c>
      <c r="Z1591">
        <v>8</v>
      </c>
      <c r="AA1591">
        <v>7.5</v>
      </c>
      <c r="AB1591">
        <v>114.5</v>
      </c>
      <c r="AC1591">
        <v>153</v>
      </c>
      <c r="AD1591">
        <v>80</v>
      </c>
      <c r="AE1591">
        <v>23.5</v>
      </c>
      <c r="AF1591">
        <v>247.5</v>
      </c>
      <c r="AG1591">
        <v>16</v>
      </c>
      <c r="AH1591">
        <v>0</v>
      </c>
      <c r="AI1591">
        <v>35.5</v>
      </c>
      <c r="AJ1591">
        <v>77.5</v>
      </c>
      <c r="AK1591">
        <v>6</v>
      </c>
      <c r="AL1591">
        <v>1</v>
      </c>
      <c r="AM1591">
        <v>87</v>
      </c>
      <c r="AN1591">
        <v>248</v>
      </c>
      <c r="AO1591">
        <v>194.5</v>
      </c>
      <c r="AP1591">
        <v>29</v>
      </c>
      <c r="AQ1591">
        <v>16</v>
      </c>
      <c r="AR1591">
        <v>0</v>
      </c>
      <c r="AS1591">
        <v>8</v>
      </c>
      <c r="AT1591">
        <v>39</v>
      </c>
      <c r="AU1591">
        <v>0</v>
      </c>
      <c r="AV1591">
        <v>5</v>
      </c>
      <c r="AW1591">
        <v>3.5</v>
      </c>
      <c r="AX1591">
        <v>56.5</v>
      </c>
      <c r="AY1591">
        <v>75.5</v>
      </c>
      <c r="AZ1591">
        <v>102.5</v>
      </c>
      <c r="BA1591">
        <v>0</v>
      </c>
      <c r="BB1591">
        <v>0</v>
      </c>
      <c r="BC1591">
        <v>0</v>
      </c>
      <c r="BD1591">
        <v>4</v>
      </c>
      <c r="BE1591">
        <v>0</v>
      </c>
      <c r="BF1591">
        <v>0</v>
      </c>
      <c r="BG1591">
        <v>13.5</v>
      </c>
      <c r="BH1591">
        <v>8</v>
      </c>
      <c r="BI1591">
        <v>0</v>
      </c>
      <c r="BJ1591">
        <v>0</v>
      </c>
      <c r="BK1591">
        <v>0</v>
      </c>
      <c r="BL1591">
        <v>12.5</v>
      </c>
      <c r="BM1591">
        <v>0</v>
      </c>
      <c r="BN1591">
        <v>54.5</v>
      </c>
      <c r="BO1591">
        <v>253.5</v>
      </c>
      <c r="BP1591">
        <v>45</v>
      </c>
      <c r="BQ1591">
        <v>12.5</v>
      </c>
      <c r="BR1591">
        <v>26.5</v>
      </c>
      <c r="BS1591">
        <v>4</v>
      </c>
      <c r="BT1591">
        <v>2.5</v>
      </c>
      <c r="BU1591">
        <v>0.5</v>
      </c>
      <c r="BV1591">
        <v>8</v>
      </c>
      <c r="BW1591">
        <v>0</v>
      </c>
      <c r="BX1591">
        <v>0</v>
      </c>
      <c r="BY1591">
        <v>2183</v>
      </c>
    </row>
    <row r="1592" spans="1:77" hidden="1" x14ac:dyDescent="0.25">
      <c r="A1592" t="str">
        <f t="shared" si="48"/>
        <v>201574 Kézműipari foglalkozásokI8 Főiskola</v>
      </c>
      <c r="B1592" t="str">
        <f t="shared" si="49"/>
        <v>201574 Kézműipari foglalkozásokI8 Főiskola</v>
      </c>
      <c r="C1592">
        <v>5365</v>
      </c>
      <c r="D1592" t="s">
        <v>168</v>
      </c>
      <c r="E1592" t="s">
        <v>169</v>
      </c>
      <c r="F1592" s="4" t="s">
        <v>173</v>
      </c>
      <c r="G1592">
        <v>0</v>
      </c>
      <c r="H1592" t="s">
        <v>164</v>
      </c>
      <c r="I1592">
        <v>644</v>
      </c>
      <c r="J1592">
        <v>33</v>
      </c>
      <c r="K1592" t="s">
        <v>102</v>
      </c>
      <c r="L1592" t="s">
        <v>138</v>
      </c>
      <c r="M1592">
        <v>0</v>
      </c>
      <c r="N1592">
        <v>0</v>
      </c>
      <c r="O1592">
        <v>0</v>
      </c>
      <c r="P1592">
        <v>0</v>
      </c>
      <c r="Q1592">
        <v>0</v>
      </c>
      <c r="R1592">
        <v>0</v>
      </c>
      <c r="S1592">
        <v>0</v>
      </c>
      <c r="T1592">
        <v>0</v>
      </c>
      <c r="U1592">
        <v>0</v>
      </c>
      <c r="V1592">
        <v>0</v>
      </c>
      <c r="W1592">
        <v>0</v>
      </c>
      <c r="X1592">
        <v>0</v>
      </c>
      <c r="Y1592">
        <v>0</v>
      </c>
      <c r="Z1592">
        <v>6</v>
      </c>
      <c r="AA1592">
        <v>0</v>
      </c>
      <c r="AB1592">
        <v>0</v>
      </c>
      <c r="AC1592">
        <v>21</v>
      </c>
      <c r="AD1592">
        <v>0</v>
      </c>
      <c r="AE1592">
        <v>0</v>
      </c>
      <c r="AF1592">
        <v>8</v>
      </c>
      <c r="AG1592">
        <v>9</v>
      </c>
      <c r="AH1592">
        <v>8.5</v>
      </c>
      <c r="AI1592">
        <v>0</v>
      </c>
      <c r="AJ1592">
        <v>0</v>
      </c>
      <c r="AK1592">
        <v>0</v>
      </c>
      <c r="AL1592">
        <v>0</v>
      </c>
      <c r="AM1592">
        <v>4</v>
      </c>
      <c r="AN1592">
        <v>0</v>
      </c>
      <c r="AO1592">
        <v>0.5</v>
      </c>
      <c r="AP1592">
        <v>31.5</v>
      </c>
      <c r="AQ1592">
        <v>0</v>
      </c>
      <c r="AR1592">
        <v>0</v>
      </c>
      <c r="AS1592">
        <v>0</v>
      </c>
      <c r="AT1592">
        <v>0</v>
      </c>
      <c r="AU1592">
        <v>0</v>
      </c>
      <c r="AV1592">
        <v>0</v>
      </c>
      <c r="AW1592">
        <v>0</v>
      </c>
      <c r="AX1592">
        <v>0</v>
      </c>
      <c r="AY1592">
        <v>0</v>
      </c>
      <c r="AZ1592">
        <v>0</v>
      </c>
      <c r="BA1592">
        <v>0</v>
      </c>
      <c r="BB1592">
        <v>0</v>
      </c>
      <c r="BC1592">
        <v>0</v>
      </c>
      <c r="BD1592">
        <v>0</v>
      </c>
      <c r="BE1592">
        <v>0</v>
      </c>
      <c r="BF1592">
        <v>0</v>
      </c>
      <c r="BG1592">
        <v>0</v>
      </c>
      <c r="BH1592">
        <v>0</v>
      </c>
      <c r="BI1592">
        <v>0</v>
      </c>
      <c r="BJ1592">
        <v>0</v>
      </c>
      <c r="BK1592">
        <v>0</v>
      </c>
      <c r="BL1592">
        <v>0</v>
      </c>
      <c r="BM1592">
        <v>0</v>
      </c>
      <c r="BN1592">
        <v>0</v>
      </c>
      <c r="BO1592">
        <v>20</v>
      </c>
      <c r="BP1592">
        <v>4.5</v>
      </c>
      <c r="BQ1592">
        <v>0</v>
      </c>
      <c r="BR1592">
        <v>0.5</v>
      </c>
      <c r="BS1592">
        <v>0.5</v>
      </c>
      <c r="BT1592">
        <v>0</v>
      </c>
      <c r="BU1592">
        <v>0</v>
      </c>
      <c r="BV1592">
        <v>6.5</v>
      </c>
      <c r="BW1592">
        <v>0</v>
      </c>
      <c r="BX1592">
        <v>0</v>
      </c>
      <c r="BY1592">
        <v>120.5</v>
      </c>
    </row>
    <row r="1593" spans="1:77" hidden="1" x14ac:dyDescent="0.25">
      <c r="A1593" t="str">
        <f t="shared" si="48"/>
        <v>201575 Építőipari foglalkozásokI8 Főiskola</v>
      </c>
      <c r="B1593" t="str">
        <f t="shared" si="49"/>
        <v>201575 Építőipari foglalkozásokI8 Főiskola</v>
      </c>
      <c r="C1593">
        <v>5366</v>
      </c>
      <c r="D1593" t="s">
        <v>168</v>
      </c>
      <c r="E1593" t="s">
        <v>169</v>
      </c>
      <c r="F1593" s="4" t="s">
        <v>173</v>
      </c>
      <c r="G1593">
        <v>0</v>
      </c>
      <c r="H1593" t="s">
        <v>164</v>
      </c>
      <c r="I1593">
        <v>645</v>
      </c>
      <c r="J1593">
        <v>34</v>
      </c>
      <c r="K1593" t="s">
        <v>103</v>
      </c>
      <c r="L1593" t="s">
        <v>139</v>
      </c>
      <c r="M1593">
        <v>0</v>
      </c>
      <c r="N1593">
        <v>0</v>
      </c>
      <c r="O1593">
        <v>0</v>
      </c>
      <c r="P1593">
        <v>0</v>
      </c>
      <c r="Q1593">
        <v>0</v>
      </c>
      <c r="R1593">
        <v>0</v>
      </c>
      <c r="S1593">
        <v>0</v>
      </c>
      <c r="T1593">
        <v>0</v>
      </c>
      <c r="U1593">
        <v>0</v>
      </c>
      <c r="V1593">
        <v>0</v>
      </c>
      <c r="W1593">
        <v>0</v>
      </c>
      <c r="X1593">
        <v>0</v>
      </c>
      <c r="Y1593">
        <v>0</v>
      </c>
      <c r="Z1593">
        <v>17</v>
      </c>
      <c r="AA1593">
        <v>0</v>
      </c>
      <c r="AB1593">
        <v>16.5</v>
      </c>
      <c r="AC1593">
        <v>5.5</v>
      </c>
      <c r="AD1593">
        <v>0</v>
      </c>
      <c r="AE1593">
        <v>11</v>
      </c>
      <c r="AF1593">
        <v>35</v>
      </c>
      <c r="AG1593">
        <v>0</v>
      </c>
      <c r="AH1593">
        <v>0</v>
      </c>
      <c r="AI1593">
        <v>0</v>
      </c>
      <c r="AJ1593">
        <v>0</v>
      </c>
      <c r="AK1593">
        <v>26</v>
      </c>
      <c r="AL1593">
        <v>0.5</v>
      </c>
      <c r="AM1593">
        <v>231</v>
      </c>
      <c r="AN1593">
        <v>0</v>
      </c>
      <c r="AO1593">
        <v>0</v>
      </c>
      <c r="AP1593">
        <v>7</v>
      </c>
      <c r="AQ1593">
        <v>0</v>
      </c>
      <c r="AR1593">
        <v>0</v>
      </c>
      <c r="AS1593">
        <v>0</v>
      </c>
      <c r="AT1593">
        <v>10.5</v>
      </c>
      <c r="AU1593">
        <v>0</v>
      </c>
      <c r="AV1593">
        <v>1.5</v>
      </c>
      <c r="AW1593">
        <v>0</v>
      </c>
      <c r="AX1593">
        <v>0</v>
      </c>
      <c r="AY1593">
        <v>8</v>
      </c>
      <c r="AZ1593">
        <v>0</v>
      </c>
      <c r="BA1593">
        <v>0</v>
      </c>
      <c r="BB1593">
        <v>0</v>
      </c>
      <c r="BC1593">
        <v>0</v>
      </c>
      <c r="BD1593">
        <v>33.5</v>
      </c>
      <c r="BE1593">
        <v>0</v>
      </c>
      <c r="BF1593">
        <v>0.5</v>
      </c>
      <c r="BG1593">
        <v>0</v>
      </c>
      <c r="BH1593">
        <v>1</v>
      </c>
      <c r="BI1593">
        <v>0</v>
      </c>
      <c r="BJ1593">
        <v>0</v>
      </c>
      <c r="BK1593">
        <v>6</v>
      </c>
      <c r="BL1593">
        <v>21</v>
      </c>
      <c r="BM1593">
        <v>0</v>
      </c>
      <c r="BN1593">
        <v>0.5</v>
      </c>
      <c r="BO1593">
        <v>429.5</v>
      </c>
      <c r="BP1593">
        <v>47</v>
      </c>
      <c r="BQ1593">
        <v>30.5</v>
      </c>
      <c r="BR1593">
        <v>43.5</v>
      </c>
      <c r="BS1593">
        <v>9.5</v>
      </c>
      <c r="BT1593">
        <v>2.5</v>
      </c>
      <c r="BU1593">
        <v>0.5</v>
      </c>
      <c r="BV1593">
        <v>0</v>
      </c>
      <c r="BW1593">
        <v>0</v>
      </c>
      <c r="BX1593">
        <v>0</v>
      </c>
      <c r="BY1593">
        <v>995</v>
      </c>
    </row>
    <row r="1594" spans="1:77" hidden="1" x14ac:dyDescent="0.25">
      <c r="A1594" t="str">
        <f t="shared" si="48"/>
        <v>201579 Egyéb ipari és építőipari foglalkozásokI8 Főiskola</v>
      </c>
      <c r="B1594" t="str">
        <f t="shared" si="49"/>
        <v>201579 Egyéb ipari és építőipari foglalkozásokI8 Főiskola</v>
      </c>
      <c r="C1594">
        <v>5367</v>
      </c>
      <c r="D1594" t="s">
        <v>168</v>
      </c>
      <c r="E1594" t="s">
        <v>169</v>
      </c>
      <c r="F1594" s="4" t="s">
        <v>173</v>
      </c>
      <c r="G1594">
        <v>0</v>
      </c>
      <c r="H1594" t="s">
        <v>164</v>
      </c>
      <c r="I1594">
        <v>646</v>
      </c>
      <c r="J1594">
        <v>35</v>
      </c>
      <c r="K1594" t="s">
        <v>140</v>
      </c>
      <c r="L1594" t="s">
        <v>141</v>
      </c>
      <c r="M1594">
        <v>34</v>
      </c>
      <c r="N1594">
        <v>0</v>
      </c>
      <c r="O1594">
        <v>0</v>
      </c>
      <c r="P1594">
        <v>13.5</v>
      </c>
      <c r="Q1594">
        <v>0</v>
      </c>
      <c r="R1594">
        <v>0</v>
      </c>
      <c r="S1594">
        <v>0</v>
      </c>
      <c r="T1594">
        <v>0</v>
      </c>
      <c r="U1594">
        <v>0</v>
      </c>
      <c r="V1594">
        <v>8</v>
      </c>
      <c r="W1594">
        <v>0</v>
      </c>
      <c r="X1594">
        <v>32.5</v>
      </c>
      <c r="Y1594">
        <v>21</v>
      </c>
      <c r="Z1594">
        <v>0</v>
      </c>
      <c r="AA1594">
        <v>26.5</v>
      </c>
      <c r="AB1594">
        <v>8.5</v>
      </c>
      <c r="AC1594">
        <v>0</v>
      </c>
      <c r="AD1594">
        <v>35.5</v>
      </c>
      <c r="AE1594">
        <v>0</v>
      </c>
      <c r="AF1594">
        <v>35.5</v>
      </c>
      <c r="AG1594">
        <v>0</v>
      </c>
      <c r="AH1594">
        <v>0</v>
      </c>
      <c r="AI1594">
        <v>0</v>
      </c>
      <c r="AJ1594">
        <v>9</v>
      </c>
      <c r="AK1594">
        <v>0</v>
      </c>
      <c r="AL1594">
        <v>0</v>
      </c>
      <c r="AM1594">
        <v>19</v>
      </c>
      <c r="AN1594">
        <v>0</v>
      </c>
      <c r="AO1594">
        <v>0</v>
      </c>
      <c r="AP1594">
        <v>0</v>
      </c>
      <c r="AQ1594">
        <v>0</v>
      </c>
      <c r="AR1594">
        <v>0</v>
      </c>
      <c r="AS1594">
        <v>0</v>
      </c>
      <c r="AT1594">
        <v>25.5</v>
      </c>
      <c r="AU1594">
        <v>0</v>
      </c>
      <c r="AV1594">
        <v>0</v>
      </c>
      <c r="AW1594">
        <v>0</v>
      </c>
      <c r="AX1594">
        <v>0</v>
      </c>
      <c r="AY1594">
        <v>0</v>
      </c>
      <c r="AZ1594">
        <v>0</v>
      </c>
      <c r="BA1594">
        <v>0</v>
      </c>
      <c r="BB1594">
        <v>0</v>
      </c>
      <c r="BC1594">
        <v>0</v>
      </c>
      <c r="BD1594">
        <v>0</v>
      </c>
      <c r="BE1594">
        <v>0</v>
      </c>
      <c r="BF1594">
        <v>0</v>
      </c>
      <c r="BG1594">
        <v>0</v>
      </c>
      <c r="BH1594">
        <v>0</v>
      </c>
      <c r="BI1594">
        <v>0</v>
      </c>
      <c r="BJ1594">
        <v>0</v>
      </c>
      <c r="BK1594">
        <v>0</v>
      </c>
      <c r="BL1594">
        <v>0</v>
      </c>
      <c r="BM1594">
        <v>0</v>
      </c>
      <c r="BN1594">
        <v>6.5</v>
      </c>
      <c r="BO1594">
        <v>111</v>
      </c>
      <c r="BP1594">
        <v>1.5</v>
      </c>
      <c r="BQ1594">
        <v>3.5</v>
      </c>
      <c r="BR1594">
        <v>0</v>
      </c>
      <c r="BS1594">
        <v>0</v>
      </c>
      <c r="BT1594">
        <v>0</v>
      </c>
      <c r="BU1594">
        <v>0</v>
      </c>
      <c r="BV1594">
        <v>0</v>
      </c>
      <c r="BW1594">
        <v>0</v>
      </c>
      <c r="BX1594">
        <v>0</v>
      </c>
      <c r="BY1594">
        <v>391</v>
      </c>
    </row>
    <row r="1595" spans="1:77" hidden="1" x14ac:dyDescent="0.25">
      <c r="A1595" t="str">
        <f t="shared" si="48"/>
        <v>201581 Feldolgozóipari gépek kezelőiI8 Főiskola</v>
      </c>
      <c r="B1595" t="str">
        <f t="shared" si="49"/>
        <v>201581 Feldolgozóipari gépek kezelőiI8 Főiskola</v>
      </c>
      <c r="C1595">
        <v>5368</v>
      </c>
      <c r="D1595" t="s">
        <v>168</v>
      </c>
      <c r="E1595" t="s">
        <v>169</v>
      </c>
      <c r="F1595" s="4" t="s">
        <v>173</v>
      </c>
      <c r="G1595">
        <v>0</v>
      </c>
      <c r="H1595" t="s">
        <v>164</v>
      </c>
      <c r="I1595">
        <v>647</v>
      </c>
      <c r="J1595">
        <v>36</v>
      </c>
      <c r="K1595" t="s">
        <v>104</v>
      </c>
      <c r="L1595" t="s">
        <v>105</v>
      </c>
      <c r="M1595">
        <v>94</v>
      </c>
      <c r="N1595">
        <v>0</v>
      </c>
      <c r="O1595">
        <v>0</v>
      </c>
      <c r="P1595">
        <v>0</v>
      </c>
      <c r="Q1595">
        <v>90</v>
      </c>
      <c r="R1595">
        <v>120</v>
      </c>
      <c r="S1595">
        <v>13</v>
      </c>
      <c r="T1595">
        <v>27</v>
      </c>
      <c r="U1595">
        <v>0</v>
      </c>
      <c r="V1595">
        <v>33.5</v>
      </c>
      <c r="W1595">
        <v>75</v>
      </c>
      <c r="X1595">
        <v>0</v>
      </c>
      <c r="Y1595">
        <v>56</v>
      </c>
      <c r="Z1595">
        <v>10</v>
      </c>
      <c r="AA1595">
        <v>29.5</v>
      </c>
      <c r="AB1595">
        <v>40.5</v>
      </c>
      <c r="AC1595">
        <v>9.5</v>
      </c>
      <c r="AD1595">
        <v>0</v>
      </c>
      <c r="AE1595">
        <v>7.5</v>
      </c>
      <c r="AF1595">
        <v>33</v>
      </c>
      <c r="AG1595">
        <v>0</v>
      </c>
      <c r="AH1595">
        <v>6.5</v>
      </c>
      <c r="AI1595">
        <v>0</v>
      </c>
      <c r="AJ1595">
        <v>0</v>
      </c>
      <c r="AK1595">
        <v>0</v>
      </c>
      <c r="AL1595">
        <v>0</v>
      </c>
      <c r="AM1595">
        <v>0</v>
      </c>
      <c r="AN1595">
        <v>0</v>
      </c>
      <c r="AO1595">
        <v>22</v>
      </c>
      <c r="AP1595">
        <v>0</v>
      </c>
      <c r="AQ1595">
        <v>0</v>
      </c>
      <c r="AR1595">
        <v>0</v>
      </c>
      <c r="AS1595">
        <v>0</v>
      </c>
      <c r="AT1595">
        <v>3.5</v>
      </c>
      <c r="AU1595">
        <v>0</v>
      </c>
      <c r="AV1595">
        <v>0</v>
      </c>
      <c r="AW1595">
        <v>0</v>
      </c>
      <c r="AX1595">
        <v>0</v>
      </c>
      <c r="AY1595">
        <v>0</v>
      </c>
      <c r="AZ1595">
        <v>0</v>
      </c>
      <c r="BA1595">
        <v>0</v>
      </c>
      <c r="BB1595">
        <v>0</v>
      </c>
      <c r="BC1595">
        <v>0</v>
      </c>
      <c r="BD1595">
        <v>6.5</v>
      </c>
      <c r="BE1595">
        <v>0</v>
      </c>
      <c r="BF1595">
        <v>0</v>
      </c>
      <c r="BG1595">
        <v>0</v>
      </c>
      <c r="BH1595">
        <v>0.5</v>
      </c>
      <c r="BI1595">
        <v>0</v>
      </c>
      <c r="BJ1595">
        <v>87.5</v>
      </c>
      <c r="BK1595">
        <v>0</v>
      </c>
      <c r="BL1595">
        <v>52</v>
      </c>
      <c r="BM1595">
        <v>0</v>
      </c>
      <c r="BN1595">
        <v>0</v>
      </c>
      <c r="BO1595">
        <v>34.5</v>
      </c>
      <c r="BP1595">
        <v>0.5</v>
      </c>
      <c r="BQ1595">
        <v>0.5</v>
      </c>
      <c r="BR1595">
        <v>24</v>
      </c>
      <c r="BS1595">
        <v>0</v>
      </c>
      <c r="BT1595">
        <v>0</v>
      </c>
      <c r="BU1595">
        <v>0</v>
      </c>
      <c r="BV1595">
        <v>0</v>
      </c>
      <c r="BW1595">
        <v>0</v>
      </c>
      <c r="BX1595">
        <v>0</v>
      </c>
      <c r="BY1595">
        <v>876.5</v>
      </c>
    </row>
    <row r="1596" spans="1:77" hidden="1" x14ac:dyDescent="0.25">
      <c r="A1596" t="str">
        <f t="shared" si="48"/>
        <v>201582 ÖsszeszerelőkI8 Főiskola</v>
      </c>
      <c r="B1596" t="str">
        <f t="shared" si="49"/>
        <v>201582 ÖsszeszerelőkI8 Főiskola</v>
      </c>
      <c r="C1596">
        <v>5369</v>
      </c>
      <c r="D1596" t="s">
        <v>168</v>
      </c>
      <c r="E1596" t="s">
        <v>169</v>
      </c>
      <c r="F1596" s="4" t="s">
        <v>173</v>
      </c>
      <c r="G1596">
        <v>0</v>
      </c>
      <c r="H1596" t="s">
        <v>164</v>
      </c>
      <c r="I1596">
        <v>648</v>
      </c>
      <c r="J1596">
        <v>37</v>
      </c>
      <c r="K1596" t="s">
        <v>106</v>
      </c>
      <c r="L1596" t="s">
        <v>142</v>
      </c>
      <c r="M1596">
        <v>0</v>
      </c>
      <c r="N1596">
        <v>0</v>
      </c>
      <c r="O1596">
        <v>0</v>
      </c>
      <c r="P1596">
        <v>0</v>
      </c>
      <c r="Q1596">
        <v>0</v>
      </c>
      <c r="R1596">
        <v>0</v>
      </c>
      <c r="S1596">
        <v>0</v>
      </c>
      <c r="T1596">
        <v>0</v>
      </c>
      <c r="U1596">
        <v>0</v>
      </c>
      <c r="V1596">
        <v>0</v>
      </c>
      <c r="W1596">
        <v>0</v>
      </c>
      <c r="X1596">
        <v>0</v>
      </c>
      <c r="Y1596">
        <v>38.5</v>
      </c>
      <c r="Z1596">
        <v>17</v>
      </c>
      <c r="AA1596">
        <v>0</v>
      </c>
      <c r="AB1596">
        <v>0</v>
      </c>
      <c r="AC1596">
        <v>663</v>
      </c>
      <c r="AD1596">
        <v>106</v>
      </c>
      <c r="AE1596">
        <v>63.5</v>
      </c>
      <c r="AF1596">
        <v>217</v>
      </c>
      <c r="AG1596">
        <v>0</v>
      </c>
      <c r="AH1596">
        <v>3.5</v>
      </c>
      <c r="AI1596">
        <v>25</v>
      </c>
      <c r="AJ1596">
        <v>0</v>
      </c>
      <c r="AK1596">
        <v>0</v>
      </c>
      <c r="AL1596">
        <v>0</v>
      </c>
      <c r="AM1596">
        <v>0</v>
      </c>
      <c r="AN1596">
        <v>6.5</v>
      </c>
      <c r="AO1596">
        <v>0</v>
      </c>
      <c r="AP1596">
        <v>0</v>
      </c>
      <c r="AQ1596">
        <v>0</v>
      </c>
      <c r="AR1596">
        <v>0</v>
      </c>
      <c r="AS1596">
        <v>0</v>
      </c>
      <c r="AT1596">
        <v>7.5</v>
      </c>
      <c r="AU1596">
        <v>0</v>
      </c>
      <c r="AV1596">
        <v>0</v>
      </c>
      <c r="AW1596">
        <v>0</v>
      </c>
      <c r="AX1596">
        <v>0</v>
      </c>
      <c r="AY1596">
        <v>0</v>
      </c>
      <c r="AZ1596">
        <v>0</v>
      </c>
      <c r="BA1596">
        <v>0</v>
      </c>
      <c r="BB1596">
        <v>0</v>
      </c>
      <c r="BC1596">
        <v>0</v>
      </c>
      <c r="BD1596">
        <v>0</v>
      </c>
      <c r="BE1596">
        <v>0</v>
      </c>
      <c r="BF1596">
        <v>0</v>
      </c>
      <c r="BG1596">
        <v>9.5</v>
      </c>
      <c r="BH1596">
        <v>0</v>
      </c>
      <c r="BI1596">
        <v>0</v>
      </c>
      <c r="BJ1596">
        <v>0</v>
      </c>
      <c r="BK1596">
        <v>0</v>
      </c>
      <c r="BL1596">
        <v>35</v>
      </c>
      <c r="BM1596">
        <v>0</v>
      </c>
      <c r="BN1596">
        <v>0</v>
      </c>
      <c r="BO1596">
        <v>1.5</v>
      </c>
      <c r="BP1596">
        <v>0</v>
      </c>
      <c r="BQ1596">
        <v>0</v>
      </c>
      <c r="BR1596">
        <v>0</v>
      </c>
      <c r="BS1596">
        <v>0</v>
      </c>
      <c r="BT1596">
        <v>0</v>
      </c>
      <c r="BU1596">
        <v>0</v>
      </c>
      <c r="BV1596">
        <v>0</v>
      </c>
      <c r="BW1596">
        <v>0</v>
      </c>
      <c r="BX1596">
        <v>0</v>
      </c>
      <c r="BY1596">
        <v>1193.5</v>
      </c>
    </row>
    <row r="1597" spans="1:77" hidden="1" x14ac:dyDescent="0.25">
      <c r="A1597" t="str">
        <f t="shared" si="48"/>
        <v>201583 Helyhez kötött gépek kezelőiI8 Főiskola</v>
      </c>
      <c r="B1597" t="str">
        <f t="shared" si="49"/>
        <v>201583 Helyhez kötött gépek kezelőiI8 Főiskola</v>
      </c>
      <c r="C1597">
        <v>5370</v>
      </c>
      <c r="D1597" t="s">
        <v>168</v>
      </c>
      <c r="E1597" t="s">
        <v>169</v>
      </c>
      <c r="F1597" s="4" t="s">
        <v>173</v>
      </c>
      <c r="G1597">
        <v>0</v>
      </c>
      <c r="H1597" t="s">
        <v>164</v>
      </c>
      <c r="I1597">
        <v>649</v>
      </c>
      <c r="J1597">
        <v>38</v>
      </c>
      <c r="K1597" t="s">
        <v>107</v>
      </c>
      <c r="L1597" t="s">
        <v>143</v>
      </c>
      <c r="M1597">
        <v>0</v>
      </c>
      <c r="N1597">
        <v>0</v>
      </c>
      <c r="O1597">
        <v>0</v>
      </c>
      <c r="P1597">
        <v>9</v>
      </c>
      <c r="Q1597">
        <v>0</v>
      </c>
      <c r="R1597">
        <v>0</v>
      </c>
      <c r="S1597">
        <v>0</v>
      </c>
      <c r="T1597">
        <v>0</v>
      </c>
      <c r="U1597">
        <v>3.5</v>
      </c>
      <c r="V1597">
        <v>0</v>
      </c>
      <c r="W1597">
        <v>0</v>
      </c>
      <c r="X1597">
        <v>0</v>
      </c>
      <c r="Y1597">
        <v>0</v>
      </c>
      <c r="Z1597">
        <v>18</v>
      </c>
      <c r="AA1597">
        <v>8.5</v>
      </c>
      <c r="AB1597">
        <v>0</v>
      </c>
      <c r="AC1597">
        <v>15</v>
      </c>
      <c r="AD1597">
        <v>8.5</v>
      </c>
      <c r="AE1597">
        <v>0</v>
      </c>
      <c r="AF1597">
        <v>0</v>
      </c>
      <c r="AG1597">
        <v>0</v>
      </c>
      <c r="AH1597">
        <v>0</v>
      </c>
      <c r="AI1597">
        <v>0</v>
      </c>
      <c r="AJ1597">
        <v>61.5</v>
      </c>
      <c r="AK1597">
        <v>37.5</v>
      </c>
      <c r="AL1597">
        <v>0.5</v>
      </c>
      <c r="AM1597">
        <v>8</v>
      </c>
      <c r="AN1597">
        <v>0</v>
      </c>
      <c r="AO1597">
        <v>12.5</v>
      </c>
      <c r="AP1597">
        <v>9</v>
      </c>
      <c r="AQ1597">
        <v>0</v>
      </c>
      <c r="AR1597">
        <v>0</v>
      </c>
      <c r="AS1597">
        <v>0</v>
      </c>
      <c r="AT1597">
        <v>0</v>
      </c>
      <c r="AU1597">
        <v>0</v>
      </c>
      <c r="AV1597">
        <v>0</v>
      </c>
      <c r="AW1597">
        <v>0</v>
      </c>
      <c r="AX1597">
        <v>0</v>
      </c>
      <c r="AY1597">
        <v>0</v>
      </c>
      <c r="AZ1597">
        <v>0</v>
      </c>
      <c r="BA1597">
        <v>0</v>
      </c>
      <c r="BB1597">
        <v>0</v>
      </c>
      <c r="BC1597">
        <v>0</v>
      </c>
      <c r="BD1597">
        <v>0</v>
      </c>
      <c r="BE1597">
        <v>0</v>
      </c>
      <c r="BF1597">
        <v>0</v>
      </c>
      <c r="BG1597">
        <v>0</v>
      </c>
      <c r="BH1597">
        <v>1</v>
      </c>
      <c r="BI1597">
        <v>0</v>
      </c>
      <c r="BJ1597">
        <v>0</v>
      </c>
      <c r="BK1597">
        <v>0</v>
      </c>
      <c r="BL1597">
        <v>21</v>
      </c>
      <c r="BM1597">
        <v>0</v>
      </c>
      <c r="BN1597">
        <v>6.5</v>
      </c>
      <c r="BO1597">
        <v>51.5</v>
      </c>
      <c r="BP1597">
        <v>36</v>
      </c>
      <c r="BQ1597">
        <v>15.5</v>
      </c>
      <c r="BR1597">
        <v>28</v>
      </c>
      <c r="BS1597">
        <v>2.5</v>
      </c>
      <c r="BT1597">
        <v>4</v>
      </c>
      <c r="BU1597">
        <v>0</v>
      </c>
      <c r="BV1597">
        <v>0</v>
      </c>
      <c r="BW1597">
        <v>0</v>
      </c>
      <c r="BX1597">
        <v>0</v>
      </c>
      <c r="BY1597">
        <v>357.5</v>
      </c>
    </row>
    <row r="1598" spans="1:77" hidden="1" x14ac:dyDescent="0.25">
      <c r="A1598" t="str">
        <f t="shared" si="48"/>
        <v>201584 Járművezetők és mobil gépek kezelőiI8 Főiskola</v>
      </c>
      <c r="B1598" t="str">
        <f t="shared" si="49"/>
        <v>201584 Járművezetők és mobil gépek kezelőiI8 Főiskola</v>
      </c>
      <c r="C1598">
        <v>5371</v>
      </c>
      <c r="D1598" t="s">
        <v>168</v>
      </c>
      <c r="E1598" t="s">
        <v>169</v>
      </c>
      <c r="F1598" s="4" t="s">
        <v>173</v>
      </c>
      <c r="G1598">
        <v>0</v>
      </c>
      <c r="H1598" t="s">
        <v>164</v>
      </c>
      <c r="I1598">
        <v>650</v>
      </c>
      <c r="J1598">
        <v>39</v>
      </c>
      <c r="K1598" t="s">
        <v>144</v>
      </c>
      <c r="L1598" t="s">
        <v>145</v>
      </c>
      <c r="M1598">
        <v>37.5</v>
      </c>
      <c r="N1598">
        <v>0</v>
      </c>
      <c r="O1598">
        <v>0</v>
      </c>
      <c r="P1598">
        <v>2.5</v>
      </c>
      <c r="Q1598">
        <v>13.5</v>
      </c>
      <c r="R1598">
        <v>0</v>
      </c>
      <c r="S1598">
        <v>0</v>
      </c>
      <c r="T1598">
        <v>0</v>
      </c>
      <c r="U1598">
        <v>0</v>
      </c>
      <c r="V1598">
        <v>0</v>
      </c>
      <c r="W1598">
        <v>0</v>
      </c>
      <c r="X1598">
        <v>0</v>
      </c>
      <c r="Y1598">
        <v>13.5</v>
      </c>
      <c r="Z1598">
        <v>0</v>
      </c>
      <c r="AA1598">
        <v>0</v>
      </c>
      <c r="AB1598">
        <v>0</v>
      </c>
      <c r="AC1598">
        <v>120.5</v>
      </c>
      <c r="AD1598">
        <v>0</v>
      </c>
      <c r="AE1598">
        <v>22.5</v>
      </c>
      <c r="AF1598">
        <v>0</v>
      </c>
      <c r="AG1598">
        <v>0</v>
      </c>
      <c r="AH1598">
        <v>0</v>
      </c>
      <c r="AI1598">
        <v>8</v>
      </c>
      <c r="AJ1598">
        <v>0</v>
      </c>
      <c r="AK1598">
        <v>0</v>
      </c>
      <c r="AL1598">
        <v>0.5</v>
      </c>
      <c r="AM1598">
        <v>158.5</v>
      </c>
      <c r="AN1598">
        <v>14</v>
      </c>
      <c r="AO1598">
        <v>65.5</v>
      </c>
      <c r="AP1598">
        <v>9.5</v>
      </c>
      <c r="AQ1598">
        <v>532.5</v>
      </c>
      <c r="AR1598">
        <v>6.5</v>
      </c>
      <c r="AS1598">
        <v>0</v>
      </c>
      <c r="AT1598">
        <v>279</v>
      </c>
      <c r="AU1598">
        <v>6</v>
      </c>
      <c r="AV1598">
        <v>1</v>
      </c>
      <c r="AW1598">
        <v>0</v>
      </c>
      <c r="AX1598">
        <v>0</v>
      </c>
      <c r="AY1598">
        <v>0</v>
      </c>
      <c r="AZ1598">
        <v>0.5</v>
      </c>
      <c r="BA1598">
        <v>0</v>
      </c>
      <c r="BB1598">
        <v>0</v>
      </c>
      <c r="BC1598">
        <v>0</v>
      </c>
      <c r="BD1598">
        <v>3.5</v>
      </c>
      <c r="BE1598">
        <v>0</v>
      </c>
      <c r="BF1598">
        <v>0</v>
      </c>
      <c r="BG1598">
        <v>0</v>
      </c>
      <c r="BH1598">
        <v>0.5</v>
      </c>
      <c r="BI1598">
        <v>0</v>
      </c>
      <c r="BJ1598">
        <v>0</v>
      </c>
      <c r="BK1598">
        <v>3.5</v>
      </c>
      <c r="BL1598">
        <v>8.5</v>
      </c>
      <c r="BM1598">
        <v>4.5</v>
      </c>
      <c r="BN1598">
        <v>13</v>
      </c>
      <c r="BO1598">
        <v>221.5</v>
      </c>
      <c r="BP1598">
        <v>18</v>
      </c>
      <c r="BQ1598">
        <v>84.5</v>
      </c>
      <c r="BR1598">
        <v>30</v>
      </c>
      <c r="BS1598">
        <v>3</v>
      </c>
      <c r="BT1598">
        <v>1</v>
      </c>
      <c r="BU1598">
        <v>0</v>
      </c>
      <c r="BV1598">
        <v>3</v>
      </c>
      <c r="BW1598">
        <v>1</v>
      </c>
      <c r="BX1598">
        <v>0</v>
      </c>
      <c r="BY1598">
        <v>1687</v>
      </c>
    </row>
    <row r="1599" spans="1:77" hidden="1" x14ac:dyDescent="0.25">
      <c r="A1599" t="str">
        <f t="shared" si="48"/>
        <v>201591 Takarítók és hasonló jellegű egyszerű foglalkozásokI8 Főiskola</v>
      </c>
      <c r="B1599" t="str">
        <f t="shared" si="49"/>
        <v>201591 Takarítók és hasonló jellegű egyszerű foglalkozásokI8 Főiskola</v>
      </c>
      <c r="C1599">
        <v>5372</v>
      </c>
      <c r="D1599" t="s">
        <v>168</v>
      </c>
      <c r="E1599" t="s">
        <v>169</v>
      </c>
      <c r="F1599" s="4" t="s">
        <v>173</v>
      </c>
      <c r="G1599">
        <v>0</v>
      </c>
      <c r="H1599" t="s">
        <v>164</v>
      </c>
      <c r="I1599">
        <v>651</v>
      </c>
      <c r="J1599">
        <v>40</v>
      </c>
      <c r="K1599" t="s">
        <v>108</v>
      </c>
      <c r="L1599" t="s">
        <v>146</v>
      </c>
      <c r="M1599">
        <v>4</v>
      </c>
      <c r="N1599">
        <v>0</v>
      </c>
      <c r="O1599">
        <v>0</v>
      </c>
      <c r="P1599">
        <v>0</v>
      </c>
      <c r="Q1599">
        <v>8</v>
      </c>
      <c r="R1599">
        <v>0</v>
      </c>
      <c r="S1599">
        <v>0</v>
      </c>
      <c r="T1599">
        <v>0</v>
      </c>
      <c r="U1599">
        <v>0</v>
      </c>
      <c r="V1599">
        <v>0</v>
      </c>
      <c r="W1599">
        <v>0</v>
      </c>
      <c r="X1599">
        <v>0</v>
      </c>
      <c r="Y1599">
        <v>0.5</v>
      </c>
      <c r="Z1599">
        <v>0</v>
      </c>
      <c r="AA1599">
        <v>0</v>
      </c>
      <c r="AB1599">
        <v>0.5</v>
      </c>
      <c r="AC1599">
        <v>0</v>
      </c>
      <c r="AD1599">
        <v>0</v>
      </c>
      <c r="AE1599">
        <v>0.5</v>
      </c>
      <c r="AF1599">
        <v>0</v>
      </c>
      <c r="AG1599">
        <v>0</v>
      </c>
      <c r="AH1599">
        <v>0</v>
      </c>
      <c r="AI1599">
        <v>0</v>
      </c>
      <c r="AJ1599">
        <v>0</v>
      </c>
      <c r="AK1599">
        <v>0</v>
      </c>
      <c r="AL1599">
        <v>4</v>
      </c>
      <c r="AM1599">
        <v>0</v>
      </c>
      <c r="AN1599">
        <v>0</v>
      </c>
      <c r="AO1599">
        <v>4.5</v>
      </c>
      <c r="AP1599">
        <v>71</v>
      </c>
      <c r="AQ1599">
        <v>0.5</v>
      </c>
      <c r="AR1599">
        <v>0</v>
      </c>
      <c r="AS1599">
        <v>0</v>
      </c>
      <c r="AT1599">
        <v>17</v>
      </c>
      <c r="AU1599">
        <v>0</v>
      </c>
      <c r="AV1599">
        <v>14.5</v>
      </c>
      <c r="AW1599">
        <v>0</v>
      </c>
      <c r="AX1599">
        <v>0</v>
      </c>
      <c r="AY1599">
        <v>0</v>
      </c>
      <c r="AZ1599">
        <v>0</v>
      </c>
      <c r="BA1599">
        <v>0</v>
      </c>
      <c r="BB1599">
        <v>0</v>
      </c>
      <c r="BC1599">
        <v>0</v>
      </c>
      <c r="BD1599">
        <v>17</v>
      </c>
      <c r="BE1599">
        <v>0</v>
      </c>
      <c r="BF1599">
        <v>0</v>
      </c>
      <c r="BG1599">
        <v>8</v>
      </c>
      <c r="BH1599">
        <v>3</v>
      </c>
      <c r="BI1599">
        <v>0</v>
      </c>
      <c r="BJ1599">
        <v>0</v>
      </c>
      <c r="BK1599">
        <v>0</v>
      </c>
      <c r="BL1599">
        <v>8.5</v>
      </c>
      <c r="BM1599">
        <v>0</v>
      </c>
      <c r="BN1599">
        <v>12</v>
      </c>
      <c r="BO1599">
        <v>1445</v>
      </c>
      <c r="BP1599">
        <v>519</v>
      </c>
      <c r="BQ1599">
        <v>37</v>
      </c>
      <c r="BR1599">
        <v>214</v>
      </c>
      <c r="BS1599">
        <v>46</v>
      </c>
      <c r="BT1599">
        <v>16.5</v>
      </c>
      <c r="BU1599">
        <v>0</v>
      </c>
      <c r="BV1599">
        <v>0</v>
      </c>
      <c r="BW1599">
        <v>50</v>
      </c>
      <c r="BX1599">
        <v>0</v>
      </c>
      <c r="BY1599">
        <v>2501</v>
      </c>
    </row>
    <row r="1600" spans="1:77" hidden="1" x14ac:dyDescent="0.25">
      <c r="A1600" t="str">
        <f t="shared" si="48"/>
        <v>201592 Egyszerű szolgáltatási, szállítási és hasonló foglalkozásokI8 Főiskola</v>
      </c>
      <c r="B1600" t="str">
        <f t="shared" si="49"/>
        <v>201592 Egyszerű szolgáltatási, szállítási és hasonló foglalkozásokI8 Főiskola</v>
      </c>
      <c r="C1600">
        <v>5373</v>
      </c>
      <c r="D1600" t="s">
        <v>168</v>
      </c>
      <c r="E1600" t="s">
        <v>169</v>
      </c>
      <c r="F1600" s="4" t="s">
        <v>173</v>
      </c>
      <c r="G1600">
        <v>0</v>
      </c>
      <c r="H1600" t="s">
        <v>164</v>
      </c>
      <c r="I1600">
        <v>652</v>
      </c>
      <c r="J1600">
        <v>41</v>
      </c>
      <c r="K1600" t="s">
        <v>109</v>
      </c>
      <c r="L1600" t="s">
        <v>147</v>
      </c>
      <c r="M1600">
        <v>27.5</v>
      </c>
      <c r="N1600">
        <v>0</v>
      </c>
      <c r="O1600">
        <v>0</v>
      </c>
      <c r="P1600">
        <v>21.5</v>
      </c>
      <c r="Q1600">
        <v>30.5</v>
      </c>
      <c r="R1600">
        <v>7.5</v>
      </c>
      <c r="S1600">
        <v>0</v>
      </c>
      <c r="T1600">
        <v>0</v>
      </c>
      <c r="U1600">
        <v>13.5</v>
      </c>
      <c r="V1600">
        <v>0</v>
      </c>
      <c r="W1600">
        <v>3</v>
      </c>
      <c r="X1600">
        <v>0</v>
      </c>
      <c r="Y1600">
        <v>12.5</v>
      </c>
      <c r="Z1600">
        <v>0</v>
      </c>
      <c r="AA1600">
        <v>0</v>
      </c>
      <c r="AB1600">
        <v>15</v>
      </c>
      <c r="AC1600">
        <v>37.5</v>
      </c>
      <c r="AD1600">
        <v>29</v>
      </c>
      <c r="AE1600">
        <v>3.5</v>
      </c>
      <c r="AF1600">
        <v>0.5</v>
      </c>
      <c r="AG1600">
        <v>0</v>
      </c>
      <c r="AH1600">
        <v>2</v>
      </c>
      <c r="AI1600">
        <v>0</v>
      </c>
      <c r="AJ1600">
        <v>0.5</v>
      </c>
      <c r="AK1600">
        <v>26.5</v>
      </c>
      <c r="AL1600">
        <v>9.5</v>
      </c>
      <c r="AM1600">
        <v>13</v>
      </c>
      <c r="AN1600">
        <v>64</v>
      </c>
      <c r="AO1600">
        <v>62</v>
      </c>
      <c r="AP1600">
        <v>124</v>
      </c>
      <c r="AQ1600">
        <v>23.5</v>
      </c>
      <c r="AR1600">
        <v>8</v>
      </c>
      <c r="AS1600">
        <v>0</v>
      </c>
      <c r="AT1600">
        <v>33</v>
      </c>
      <c r="AU1600">
        <v>56.5</v>
      </c>
      <c r="AV1600">
        <v>75</v>
      </c>
      <c r="AW1600">
        <v>0</v>
      </c>
      <c r="AX1600">
        <v>0</v>
      </c>
      <c r="AY1600">
        <v>0</v>
      </c>
      <c r="AZ1600">
        <v>12.5</v>
      </c>
      <c r="BA1600">
        <v>0</v>
      </c>
      <c r="BB1600">
        <v>0</v>
      </c>
      <c r="BC1600">
        <v>0</v>
      </c>
      <c r="BD1600">
        <v>24</v>
      </c>
      <c r="BE1600">
        <v>0</v>
      </c>
      <c r="BF1600">
        <v>19</v>
      </c>
      <c r="BG1600">
        <v>22</v>
      </c>
      <c r="BH1600">
        <v>5.5</v>
      </c>
      <c r="BI1600">
        <v>0</v>
      </c>
      <c r="BJ1600">
        <v>6.5</v>
      </c>
      <c r="BK1600">
        <v>0</v>
      </c>
      <c r="BL1600">
        <v>34.5</v>
      </c>
      <c r="BM1600">
        <v>9</v>
      </c>
      <c r="BN1600">
        <v>85</v>
      </c>
      <c r="BO1600">
        <v>7488.5</v>
      </c>
      <c r="BP1600">
        <v>377</v>
      </c>
      <c r="BQ1600">
        <v>29</v>
      </c>
      <c r="BR1600">
        <v>202</v>
      </c>
      <c r="BS1600">
        <v>74</v>
      </c>
      <c r="BT1600">
        <v>13.5</v>
      </c>
      <c r="BU1600">
        <v>16</v>
      </c>
      <c r="BV1600">
        <v>0</v>
      </c>
      <c r="BW1600">
        <v>0</v>
      </c>
      <c r="BX1600">
        <v>0</v>
      </c>
      <c r="BY1600">
        <v>9117</v>
      </c>
    </row>
    <row r="1601" spans="1:77" hidden="1" x14ac:dyDescent="0.25">
      <c r="A1601" t="str">
        <f t="shared" si="48"/>
        <v>201593 Egyszerű ipari, építőipari, mezőgazdasági foglalkozásokI8 Főiskola</v>
      </c>
      <c r="B1601" t="str">
        <f t="shared" si="49"/>
        <v>201593 Egyszerű ipari, építőipari, mezőgazdasági foglalkozásokI8 Főiskola</v>
      </c>
      <c r="C1601">
        <v>5374</v>
      </c>
      <c r="D1601" t="s">
        <v>168</v>
      </c>
      <c r="E1601" t="s">
        <v>169</v>
      </c>
      <c r="F1601" s="4" t="s">
        <v>173</v>
      </c>
      <c r="G1601">
        <v>0</v>
      </c>
      <c r="H1601" t="s">
        <v>164</v>
      </c>
      <c r="I1601">
        <v>653</v>
      </c>
      <c r="J1601">
        <v>42</v>
      </c>
      <c r="K1601" t="s">
        <v>148</v>
      </c>
      <c r="L1601" t="s">
        <v>149</v>
      </c>
      <c r="M1601">
        <v>40.5</v>
      </c>
      <c r="N1601">
        <v>0</v>
      </c>
      <c r="O1601">
        <v>23</v>
      </c>
      <c r="P1601">
        <v>0</v>
      </c>
      <c r="Q1601">
        <v>31</v>
      </c>
      <c r="R1601">
        <v>28.5</v>
      </c>
      <c r="S1601">
        <v>14</v>
      </c>
      <c r="T1601">
        <v>0</v>
      </c>
      <c r="U1601">
        <v>0</v>
      </c>
      <c r="V1601">
        <v>0</v>
      </c>
      <c r="W1601">
        <v>4.5</v>
      </c>
      <c r="X1601">
        <v>0</v>
      </c>
      <c r="Y1601">
        <v>13.5</v>
      </c>
      <c r="Z1601">
        <v>0</v>
      </c>
      <c r="AA1601">
        <v>23</v>
      </c>
      <c r="AB1601">
        <v>1</v>
      </c>
      <c r="AC1601">
        <v>168</v>
      </c>
      <c r="AD1601">
        <v>35</v>
      </c>
      <c r="AE1601">
        <v>18.5</v>
      </c>
      <c r="AF1601">
        <v>0</v>
      </c>
      <c r="AG1601">
        <v>0</v>
      </c>
      <c r="AH1601">
        <v>16</v>
      </c>
      <c r="AI1601">
        <v>0</v>
      </c>
      <c r="AJ1601">
        <v>0</v>
      </c>
      <c r="AK1601">
        <v>0</v>
      </c>
      <c r="AL1601">
        <v>0.5</v>
      </c>
      <c r="AM1601">
        <v>34.5</v>
      </c>
      <c r="AN1601">
        <v>0</v>
      </c>
      <c r="AO1601">
        <v>26.5</v>
      </c>
      <c r="AP1601">
        <v>0</v>
      </c>
      <c r="AQ1601">
        <v>0</v>
      </c>
      <c r="AR1601">
        <v>0</v>
      </c>
      <c r="AS1601">
        <v>0</v>
      </c>
      <c r="AT1601">
        <v>3.5</v>
      </c>
      <c r="AU1601">
        <v>0</v>
      </c>
      <c r="AV1601">
        <v>5.5</v>
      </c>
      <c r="AW1601">
        <v>0</v>
      </c>
      <c r="AX1601">
        <v>0</v>
      </c>
      <c r="AY1601">
        <v>0</v>
      </c>
      <c r="AZ1601">
        <v>0</v>
      </c>
      <c r="BA1601">
        <v>36.5</v>
      </c>
      <c r="BB1601">
        <v>0</v>
      </c>
      <c r="BC1601">
        <v>0</v>
      </c>
      <c r="BD1601">
        <v>16</v>
      </c>
      <c r="BE1601">
        <v>0</v>
      </c>
      <c r="BF1601">
        <v>0</v>
      </c>
      <c r="BG1601">
        <v>0</v>
      </c>
      <c r="BH1601">
        <v>0</v>
      </c>
      <c r="BI1601">
        <v>0</v>
      </c>
      <c r="BJ1601">
        <v>0</v>
      </c>
      <c r="BK1601">
        <v>0</v>
      </c>
      <c r="BL1601">
        <v>9</v>
      </c>
      <c r="BM1601">
        <v>0</v>
      </c>
      <c r="BN1601">
        <v>0</v>
      </c>
      <c r="BO1601">
        <v>1781</v>
      </c>
      <c r="BP1601">
        <v>2</v>
      </c>
      <c r="BQ1601">
        <v>0.5</v>
      </c>
      <c r="BR1601">
        <v>39</v>
      </c>
      <c r="BS1601">
        <v>1.5</v>
      </c>
      <c r="BT1601">
        <v>0.5</v>
      </c>
      <c r="BU1601">
        <v>0.5</v>
      </c>
      <c r="BV1601">
        <v>0</v>
      </c>
      <c r="BW1601">
        <v>0</v>
      </c>
      <c r="BX1601">
        <v>0</v>
      </c>
      <c r="BY1601">
        <v>2373.5</v>
      </c>
    </row>
    <row r="1602" spans="1:77" hidden="1" x14ac:dyDescent="0.25">
      <c r="A1602" t="str">
        <f t="shared" si="48"/>
        <v>201501 Fegyveres szervek felsőfokú képesítést igénylő foglalkozásaiI9 Egyetem</v>
      </c>
      <c r="B1602" t="str">
        <f t="shared" si="49"/>
        <v>201501 Fegyveres szervek felsőfokú képesítést igénylő foglalkozásaiI9 Egyetem</v>
      </c>
      <c r="C1602">
        <v>6006</v>
      </c>
      <c r="D1602" t="s">
        <v>168</v>
      </c>
      <c r="E1602" t="s">
        <v>169</v>
      </c>
      <c r="F1602" s="4" t="s">
        <v>173</v>
      </c>
      <c r="G1602">
        <v>0</v>
      </c>
      <c r="H1602" t="s">
        <v>165</v>
      </c>
      <c r="I1602">
        <v>612</v>
      </c>
      <c r="J1602">
        <v>1</v>
      </c>
      <c r="K1602" t="s">
        <v>65</v>
      </c>
      <c r="L1602" t="s">
        <v>66</v>
      </c>
      <c r="M1602">
        <v>0</v>
      </c>
      <c r="N1602">
        <v>0</v>
      </c>
      <c r="O1602">
        <v>0</v>
      </c>
      <c r="P1602">
        <v>0</v>
      </c>
      <c r="Q1602">
        <v>0</v>
      </c>
      <c r="R1602">
        <v>0</v>
      </c>
      <c r="S1602">
        <v>0</v>
      </c>
      <c r="T1602">
        <v>0</v>
      </c>
      <c r="U1602">
        <v>0</v>
      </c>
      <c r="V1602">
        <v>0</v>
      </c>
      <c r="W1602">
        <v>0</v>
      </c>
      <c r="X1602">
        <v>0</v>
      </c>
      <c r="Y1602">
        <v>0</v>
      </c>
      <c r="Z1602">
        <v>0</v>
      </c>
      <c r="AA1602">
        <v>0</v>
      </c>
      <c r="AB1602">
        <v>0</v>
      </c>
      <c r="AC1602">
        <v>0</v>
      </c>
      <c r="AD1602">
        <v>0</v>
      </c>
      <c r="AE1602">
        <v>0</v>
      </c>
      <c r="AF1602">
        <v>0</v>
      </c>
      <c r="AG1602">
        <v>0</v>
      </c>
      <c r="AH1602">
        <v>0</v>
      </c>
      <c r="AI1602">
        <v>0</v>
      </c>
      <c r="AJ1602">
        <v>0</v>
      </c>
      <c r="AK1602">
        <v>0</v>
      </c>
      <c r="AL1602">
        <v>0</v>
      </c>
      <c r="AM1602">
        <v>0</v>
      </c>
      <c r="AN1602">
        <v>0</v>
      </c>
      <c r="AO1602">
        <v>0</v>
      </c>
      <c r="AP1602">
        <v>0</v>
      </c>
      <c r="AQ1602">
        <v>0</v>
      </c>
      <c r="AR1602">
        <v>0</v>
      </c>
      <c r="AS1602">
        <v>0</v>
      </c>
      <c r="AT1602">
        <v>0</v>
      </c>
      <c r="AU1602">
        <v>0</v>
      </c>
      <c r="AV1602">
        <v>0</v>
      </c>
      <c r="AW1602">
        <v>0</v>
      </c>
      <c r="AX1602">
        <v>0</v>
      </c>
      <c r="AY1602">
        <v>0</v>
      </c>
      <c r="AZ1602">
        <v>0</v>
      </c>
      <c r="BA1602">
        <v>0</v>
      </c>
      <c r="BB1602">
        <v>0</v>
      </c>
      <c r="BC1602">
        <v>0</v>
      </c>
      <c r="BD1602">
        <v>0</v>
      </c>
      <c r="BE1602">
        <v>0</v>
      </c>
      <c r="BF1602">
        <v>0</v>
      </c>
      <c r="BG1602">
        <v>0</v>
      </c>
      <c r="BH1602">
        <v>0</v>
      </c>
      <c r="BI1602">
        <v>0</v>
      </c>
      <c r="BJ1602">
        <v>0</v>
      </c>
      <c r="BK1602">
        <v>0</v>
      </c>
      <c r="BL1602">
        <v>0</v>
      </c>
      <c r="BM1602">
        <v>0</v>
      </c>
      <c r="BN1602">
        <v>0</v>
      </c>
      <c r="BO1602">
        <v>4528.5</v>
      </c>
      <c r="BP1602">
        <v>23.5</v>
      </c>
      <c r="BQ1602">
        <v>0</v>
      </c>
      <c r="BR1602">
        <v>0</v>
      </c>
      <c r="BS1602">
        <v>0</v>
      </c>
      <c r="BT1602">
        <v>0</v>
      </c>
      <c r="BU1602">
        <v>0</v>
      </c>
      <c r="BV1602">
        <v>0</v>
      </c>
      <c r="BW1602">
        <v>0</v>
      </c>
      <c r="BX1602">
        <v>0</v>
      </c>
      <c r="BY1602">
        <v>4552</v>
      </c>
    </row>
    <row r="1603" spans="1:77" hidden="1" x14ac:dyDescent="0.25">
      <c r="A1603" t="str">
        <f t="shared" si="48"/>
        <v>201502 Fegyveres szervek középfokú képesítést igénylő foglalkozásaiI9 Egyetem</v>
      </c>
      <c r="B1603" t="str">
        <f t="shared" si="49"/>
        <v>201502 Fegyveres szervek középfokú képesítést igénylő foglalkozásaiI9 Egyetem</v>
      </c>
      <c r="C1603">
        <v>6007</v>
      </c>
      <c r="D1603" t="s">
        <v>168</v>
      </c>
      <c r="E1603" t="s">
        <v>169</v>
      </c>
      <c r="F1603" s="4" t="s">
        <v>173</v>
      </c>
      <c r="G1603">
        <v>0</v>
      </c>
      <c r="H1603" t="s">
        <v>165</v>
      </c>
      <c r="I1603">
        <v>613</v>
      </c>
      <c r="J1603">
        <v>2</v>
      </c>
      <c r="K1603" t="s">
        <v>67</v>
      </c>
      <c r="L1603" t="s">
        <v>68</v>
      </c>
      <c r="M1603">
        <v>0</v>
      </c>
      <c r="N1603">
        <v>0</v>
      </c>
      <c r="O1603">
        <v>0</v>
      </c>
      <c r="P1603">
        <v>0</v>
      </c>
      <c r="Q1603">
        <v>0</v>
      </c>
      <c r="R1603">
        <v>0</v>
      </c>
      <c r="S1603">
        <v>0</v>
      </c>
      <c r="T1603">
        <v>0</v>
      </c>
      <c r="U1603">
        <v>0</v>
      </c>
      <c r="V1603">
        <v>0</v>
      </c>
      <c r="W1603">
        <v>0</v>
      </c>
      <c r="X1603">
        <v>0</v>
      </c>
      <c r="Y1603">
        <v>0</v>
      </c>
      <c r="Z1603">
        <v>0</v>
      </c>
      <c r="AA1603">
        <v>0</v>
      </c>
      <c r="AB1603">
        <v>0</v>
      </c>
      <c r="AC1603">
        <v>0</v>
      </c>
      <c r="AD1603">
        <v>0</v>
      </c>
      <c r="AE1603">
        <v>0</v>
      </c>
      <c r="AF1603">
        <v>0</v>
      </c>
      <c r="AG1603">
        <v>0</v>
      </c>
      <c r="AH1603">
        <v>0</v>
      </c>
      <c r="AI1603">
        <v>0</v>
      </c>
      <c r="AJ1603">
        <v>0</v>
      </c>
      <c r="AK1603">
        <v>0</v>
      </c>
      <c r="AL1603">
        <v>0</v>
      </c>
      <c r="AM1603">
        <v>0</v>
      </c>
      <c r="AN1603">
        <v>0</v>
      </c>
      <c r="AO1603">
        <v>0</v>
      </c>
      <c r="AP1603">
        <v>0</v>
      </c>
      <c r="AQ1603">
        <v>0</v>
      </c>
      <c r="AR1603">
        <v>0</v>
      </c>
      <c r="AS1603">
        <v>0</v>
      </c>
      <c r="AT1603">
        <v>0</v>
      </c>
      <c r="AU1603">
        <v>0</v>
      </c>
      <c r="AV1603">
        <v>0</v>
      </c>
      <c r="AW1603">
        <v>0</v>
      </c>
      <c r="AX1603">
        <v>0</v>
      </c>
      <c r="AY1603">
        <v>0</v>
      </c>
      <c r="AZ1603">
        <v>0</v>
      </c>
      <c r="BA1603">
        <v>0</v>
      </c>
      <c r="BB1603">
        <v>0</v>
      </c>
      <c r="BC1603">
        <v>0</v>
      </c>
      <c r="BD1603">
        <v>0</v>
      </c>
      <c r="BE1603">
        <v>0</v>
      </c>
      <c r="BF1603">
        <v>0</v>
      </c>
      <c r="BG1603">
        <v>0</v>
      </c>
      <c r="BH1603">
        <v>0</v>
      </c>
      <c r="BI1603">
        <v>0</v>
      </c>
      <c r="BJ1603">
        <v>0</v>
      </c>
      <c r="BK1603">
        <v>0</v>
      </c>
      <c r="BL1603">
        <v>0</v>
      </c>
      <c r="BM1603">
        <v>0</v>
      </c>
      <c r="BN1603">
        <v>0</v>
      </c>
      <c r="BO1603">
        <v>179.5</v>
      </c>
      <c r="BP1603">
        <v>0</v>
      </c>
      <c r="BQ1603">
        <v>0</v>
      </c>
      <c r="BR1603">
        <v>0</v>
      </c>
      <c r="BS1603">
        <v>0</v>
      </c>
      <c r="BT1603">
        <v>0</v>
      </c>
      <c r="BU1603">
        <v>0</v>
      </c>
      <c r="BV1603">
        <v>0</v>
      </c>
      <c r="BW1603">
        <v>0</v>
      </c>
      <c r="BX1603">
        <v>0</v>
      </c>
      <c r="BY1603">
        <v>179.5</v>
      </c>
    </row>
    <row r="1604" spans="1:77" hidden="1" x14ac:dyDescent="0.25">
      <c r="A1604" t="str">
        <f t="shared" si="48"/>
        <v>201503 Fegyveres szervek középfokú képesítést nem igénylő foglalkozásaiI9 Egyetem</v>
      </c>
      <c r="B1604" t="str">
        <f t="shared" si="49"/>
        <v>201503 Fegyveres szervek középfokú képesítést nem igénylő foglalkozásaiI9 Egyetem</v>
      </c>
      <c r="C1604">
        <v>6008</v>
      </c>
      <c r="D1604" t="s">
        <v>168</v>
      </c>
      <c r="E1604" t="s">
        <v>169</v>
      </c>
      <c r="F1604" s="4" t="s">
        <v>173</v>
      </c>
      <c r="G1604">
        <v>0</v>
      </c>
      <c r="H1604" t="s">
        <v>165</v>
      </c>
      <c r="I1604">
        <v>614</v>
      </c>
      <c r="J1604">
        <v>3</v>
      </c>
      <c r="K1604" t="s">
        <v>69</v>
      </c>
      <c r="L1604" t="s">
        <v>70</v>
      </c>
      <c r="M1604">
        <v>0</v>
      </c>
      <c r="N1604">
        <v>0</v>
      </c>
      <c r="O1604">
        <v>0</v>
      </c>
      <c r="P1604">
        <v>0</v>
      </c>
      <c r="Q1604">
        <v>0</v>
      </c>
      <c r="R1604">
        <v>0</v>
      </c>
      <c r="S1604">
        <v>0</v>
      </c>
      <c r="T1604">
        <v>0</v>
      </c>
      <c r="U1604">
        <v>0</v>
      </c>
      <c r="V1604">
        <v>0</v>
      </c>
      <c r="W1604">
        <v>0</v>
      </c>
      <c r="X1604">
        <v>0</v>
      </c>
      <c r="Y1604">
        <v>0</v>
      </c>
      <c r="Z1604">
        <v>0</v>
      </c>
      <c r="AA1604">
        <v>0</v>
      </c>
      <c r="AB1604">
        <v>0</v>
      </c>
      <c r="AC1604">
        <v>0</v>
      </c>
      <c r="AD1604">
        <v>0</v>
      </c>
      <c r="AE1604">
        <v>0</v>
      </c>
      <c r="AF1604">
        <v>0</v>
      </c>
      <c r="AG1604">
        <v>0</v>
      </c>
      <c r="AH1604">
        <v>0</v>
      </c>
      <c r="AI1604">
        <v>0</v>
      </c>
      <c r="AJ1604">
        <v>0</v>
      </c>
      <c r="AK1604">
        <v>0</v>
      </c>
      <c r="AL1604">
        <v>0</v>
      </c>
      <c r="AM1604">
        <v>0</v>
      </c>
      <c r="AN1604">
        <v>0</v>
      </c>
      <c r="AO1604">
        <v>0</v>
      </c>
      <c r="AP1604">
        <v>0</v>
      </c>
      <c r="AQ1604">
        <v>0</v>
      </c>
      <c r="AR1604">
        <v>0</v>
      </c>
      <c r="AS1604">
        <v>0</v>
      </c>
      <c r="AT1604">
        <v>0</v>
      </c>
      <c r="AU1604">
        <v>0</v>
      </c>
      <c r="AV1604">
        <v>0</v>
      </c>
      <c r="AW1604">
        <v>0</v>
      </c>
      <c r="AX1604">
        <v>0</v>
      </c>
      <c r="AY1604">
        <v>0</v>
      </c>
      <c r="AZ1604">
        <v>0</v>
      </c>
      <c r="BA1604">
        <v>0</v>
      </c>
      <c r="BB1604">
        <v>0</v>
      </c>
      <c r="BC1604">
        <v>0</v>
      </c>
      <c r="BD1604">
        <v>0</v>
      </c>
      <c r="BE1604">
        <v>0</v>
      </c>
      <c r="BF1604">
        <v>0</v>
      </c>
      <c r="BG1604">
        <v>0</v>
      </c>
      <c r="BH1604">
        <v>0</v>
      </c>
      <c r="BI1604">
        <v>0</v>
      </c>
      <c r="BJ1604">
        <v>0</v>
      </c>
      <c r="BK1604">
        <v>0</v>
      </c>
      <c r="BL1604">
        <v>0</v>
      </c>
      <c r="BM1604">
        <v>0</v>
      </c>
      <c r="BN1604">
        <v>0</v>
      </c>
      <c r="BO1604">
        <v>34</v>
      </c>
      <c r="BP1604">
        <v>0</v>
      </c>
      <c r="BQ1604">
        <v>0</v>
      </c>
      <c r="BR1604">
        <v>0</v>
      </c>
      <c r="BS1604">
        <v>0</v>
      </c>
      <c r="BT1604">
        <v>0</v>
      </c>
      <c r="BU1604">
        <v>0</v>
      </c>
      <c r="BV1604">
        <v>0</v>
      </c>
      <c r="BW1604">
        <v>0</v>
      </c>
      <c r="BX1604">
        <v>0</v>
      </c>
      <c r="BY1604">
        <v>34</v>
      </c>
    </row>
    <row r="1605" spans="1:77" hidden="1" x14ac:dyDescent="0.25">
      <c r="A1605" t="str">
        <f t="shared" si="48"/>
        <v>201511 Törvényhozók, igazgatási és érdek-képviseleti vezetőkI9 Egyetem</v>
      </c>
      <c r="B1605" t="str">
        <f t="shared" si="49"/>
        <v>201511 Törvényhozók, igazgatási és érdek-képviseleti vezetőkI9 Egyetem</v>
      </c>
      <c r="C1605">
        <v>6009</v>
      </c>
      <c r="D1605" t="s">
        <v>168</v>
      </c>
      <c r="E1605" t="s">
        <v>169</v>
      </c>
      <c r="F1605" s="4" t="s">
        <v>173</v>
      </c>
      <c r="G1605">
        <v>0</v>
      </c>
      <c r="H1605" t="s">
        <v>165</v>
      </c>
      <c r="I1605">
        <v>615</v>
      </c>
      <c r="J1605">
        <v>4</v>
      </c>
      <c r="K1605" t="s">
        <v>71</v>
      </c>
      <c r="L1605" t="s">
        <v>111</v>
      </c>
      <c r="M1605">
        <v>0</v>
      </c>
      <c r="N1605">
        <v>0</v>
      </c>
      <c r="O1605">
        <v>0</v>
      </c>
      <c r="P1605">
        <v>0</v>
      </c>
      <c r="Q1605">
        <v>0</v>
      </c>
      <c r="R1605">
        <v>0</v>
      </c>
      <c r="S1605">
        <v>0</v>
      </c>
      <c r="T1605">
        <v>0</v>
      </c>
      <c r="U1605">
        <v>0</v>
      </c>
      <c r="V1605">
        <v>0</v>
      </c>
      <c r="W1605">
        <v>0</v>
      </c>
      <c r="X1605">
        <v>5.5</v>
      </c>
      <c r="Y1605">
        <v>0</v>
      </c>
      <c r="Z1605">
        <v>0</v>
      </c>
      <c r="AA1605">
        <v>5.5</v>
      </c>
      <c r="AB1605">
        <v>0</v>
      </c>
      <c r="AC1605">
        <v>0</v>
      </c>
      <c r="AD1605">
        <v>0</v>
      </c>
      <c r="AE1605">
        <v>0</v>
      </c>
      <c r="AF1605">
        <v>0</v>
      </c>
      <c r="AG1605">
        <v>0</v>
      </c>
      <c r="AH1605">
        <v>0</v>
      </c>
      <c r="AI1605">
        <v>0</v>
      </c>
      <c r="AJ1605">
        <v>0</v>
      </c>
      <c r="AK1605">
        <v>0</v>
      </c>
      <c r="AL1605">
        <v>0</v>
      </c>
      <c r="AM1605">
        <v>0.5</v>
      </c>
      <c r="AN1605">
        <v>0</v>
      </c>
      <c r="AO1605">
        <v>0</v>
      </c>
      <c r="AP1605">
        <v>0</v>
      </c>
      <c r="AQ1605">
        <v>11</v>
      </c>
      <c r="AR1605">
        <v>0</v>
      </c>
      <c r="AS1605">
        <v>0</v>
      </c>
      <c r="AT1605">
        <v>11</v>
      </c>
      <c r="AU1605">
        <v>0</v>
      </c>
      <c r="AV1605">
        <v>3</v>
      </c>
      <c r="AW1605">
        <v>0</v>
      </c>
      <c r="AX1605">
        <v>0</v>
      </c>
      <c r="AY1605">
        <v>0</v>
      </c>
      <c r="AZ1605">
        <v>0</v>
      </c>
      <c r="BA1605">
        <v>9</v>
      </c>
      <c r="BB1605">
        <v>0</v>
      </c>
      <c r="BC1605">
        <v>0</v>
      </c>
      <c r="BD1605">
        <v>73</v>
      </c>
      <c r="BE1605">
        <v>0</v>
      </c>
      <c r="BF1605">
        <v>0</v>
      </c>
      <c r="BG1605">
        <v>17.5</v>
      </c>
      <c r="BH1605">
        <v>39</v>
      </c>
      <c r="BI1605">
        <v>0</v>
      </c>
      <c r="BJ1605">
        <v>7.5</v>
      </c>
      <c r="BK1605">
        <v>0</v>
      </c>
      <c r="BL1605">
        <v>0</v>
      </c>
      <c r="BM1605">
        <v>0</v>
      </c>
      <c r="BN1605">
        <v>0</v>
      </c>
      <c r="BO1605">
        <v>6677.5</v>
      </c>
      <c r="BP1605">
        <v>104.5</v>
      </c>
      <c r="BQ1605">
        <v>73</v>
      </c>
      <c r="BR1605">
        <v>11</v>
      </c>
      <c r="BS1605">
        <v>11.5</v>
      </c>
      <c r="BT1605">
        <v>3</v>
      </c>
      <c r="BU1605">
        <v>38.5</v>
      </c>
      <c r="BV1605">
        <v>0</v>
      </c>
      <c r="BW1605">
        <v>0</v>
      </c>
      <c r="BX1605">
        <v>0</v>
      </c>
      <c r="BY1605">
        <v>7101.5</v>
      </c>
    </row>
    <row r="1606" spans="1:77" hidden="1" x14ac:dyDescent="0.25">
      <c r="A1606" t="str">
        <f t="shared" si="48"/>
        <v>201512 Gazdasági, költségvetési szervezetek vezetőiI9 Egyetem</v>
      </c>
      <c r="B1606" t="str">
        <f t="shared" si="49"/>
        <v>201512 Gazdasági, költségvetési szervezetek vezetőiI9 Egyetem</v>
      </c>
      <c r="C1606">
        <v>6010</v>
      </c>
      <c r="D1606" t="s">
        <v>168</v>
      </c>
      <c r="E1606" t="s">
        <v>169</v>
      </c>
      <c r="F1606" s="4" t="s">
        <v>173</v>
      </c>
      <c r="G1606">
        <v>0</v>
      </c>
      <c r="H1606" t="s">
        <v>165</v>
      </c>
      <c r="I1606">
        <v>616</v>
      </c>
      <c r="J1606">
        <v>5</v>
      </c>
      <c r="K1606" t="s">
        <v>72</v>
      </c>
      <c r="L1606" t="s">
        <v>112</v>
      </c>
      <c r="M1606">
        <v>504.5</v>
      </c>
      <c r="N1606">
        <v>30.5</v>
      </c>
      <c r="O1606">
        <v>34</v>
      </c>
      <c r="P1606">
        <v>57.5</v>
      </c>
      <c r="Q1606">
        <v>177</v>
      </c>
      <c r="R1606">
        <v>58.5</v>
      </c>
      <c r="S1606">
        <v>50.5</v>
      </c>
      <c r="T1606">
        <v>10.5</v>
      </c>
      <c r="U1606">
        <v>15.5</v>
      </c>
      <c r="V1606">
        <v>3</v>
      </c>
      <c r="W1606">
        <v>116.5</v>
      </c>
      <c r="X1606">
        <v>33</v>
      </c>
      <c r="Y1606">
        <v>64.5</v>
      </c>
      <c r="Z1606">
        <v>62.5</v>
      </c>
      <c r="AA1606">
        <v>49</v>
      </c>
      <c r="AB1606">
        <v>105.5</v>
      </c>
      <c r="AC1606">
        <v>100</v>
      </c>
      <c r="AD1606">
        <v>66.5</v>
      </c>
      <c r="AE1606">
        <v>114</v>
      </c>
      <c r="AF1606">
        <v>32.5</v>
      </c>
      <c r="AG1606">
        <v>27.5</v>
      </c>
      <c r="AH1606">
        <v>91.5</v>
      </c>
      <c r="AI1606">
        <v>109.5</v>
      </c>
      <c r="AJ1606">
        <v>197</v>
      </c>
      <c r="AK1606">
        <v>61.5</v>
      </c>
      <c r="AL1606">
        <v>134.5</v>
      </c>
      <c r="AM1606">
        <v>481.5</v>
      </c>
      <c r="AN1606">
        <v>155.5</v>
      </c>
      <c r="AO1606">
        <v>1321</v>
      </c>
      <c r="AP1606">
        <v>753.5</v>
      </c>
      <c r="AQ1606">
        <v>125</v>
      </c>
      <c r="AR1606">
        <v>10.5</v>
      </c>
      <c r="AS1606">
        <v>7.5</v>
      </c>
      <c r="AT1606">
        <v>145.5</v>
      </c>
      <c r="AU1606">
        <v>0</v>
      </c>
      <c r="AV1606">
        <v>156.5</v>
      </c>
      <c r="AW1606">
        <v>178</v>
      </c>
      <c r="AX1606">
        <v>81.5</v>
      </c>
      <c r="AY1606">
        <v>45</v>
      </c>
      <c r="AZ1606">
        <v>411</v>
      </c>
      <c r="BA1606">
        <v>456.5</v>
      </c>
      <c r="BB1606">
        <v>44</v>
      </c>
      <c r="BC1606">
        <v>180</v>
      </c>
      <c r="BD1606">
        <v>648.5</v>
      </c>
      <c r="BE1606">
        <v>0</v>
      </c>
      <c r="BF1606">
        <v>1434.5</v>
      </c>
      <c r="BG1606">
        <v>378.5</v>
      </c>
      <c r="BH1606">
        <v>151.5</v>
      </c>
      <c r="BI1606">
        <v>258.5</v>
      </c>
      <c r="BJ1606">
        <v>134</v>
      </c>
      <c r="BK1606">
        <v>68</v>
      </c>
      <c r="BL1606">
        <v>65</v>
      </c>
      <c r="BM1606">
        <v>82</v>
      </c>
      <c r="BN1606">
        <v>554.5</v>
      </c>
      <c r="BO1606">
        <v>869.5</v>
      </c>
      <c r="BP1606">
        <v>608.5</v>
      </c>
      <c r="BQ1606">
        <v>564.5</v>
      </c>
      <c r="BR1606">
        <v>159.5</v>
      </c>
      <c r="BS1606">
        <v>336</v>
      </c>
      <c r="BT1606">
        <v>37.5</v>
      </c>
      <c r="BU1606">
        <v>10</v>
      </c>
      <c r="BV1606">
        <v>6.5</v>
      </c>
      <c r="BW1606">
        <v>33.5</v>
      </c>
      <c r="BX1606">
        <v>0</v>
      </c>
      <c r="BY1606">
        <v>13260</v>
      </c>
    </row>
    <row r="1607" spans="1:77" hidden="1" x14ac:dyDescent="0.25">
      <c r="A1607" t="str">
        <f t="shared" ref="A1607:A1670" si="50">CONCATENATE(F1607,L1607,H1607)</f>
        <v>201513 Termelési és szolgáltatást nyújtó egységek vezetőiI9 Egyetem</v>
      </c>
      <c r="B1607" t="str">
        <f t="shared" ref="B1607:B1670" si="51">CONCATENATE(F1607,L1607,H1607)</f>
        <v>201513 Termelési és szolgáltatást nyújtó egységek vezetőiI9 Egyetem</v>
      </c>
      <c r="C1607">
        <v>6011</v>
      </c>
      <c r="D1607" t="s">
        <v>168</v>
      </c>
      <c r="E1607" t="s">
        <v>169</v>
      </c>
      <c r="F1607" s="4" t="s">
        <v>173</v>
      </c>
      <c r="G1607">
        <v>0</v>
      </c>
      <c r="H1607" t="s">
        <v>165</v>
      </c>
      <c r="I1607">
        <v>617</v>
      </c>
      <c r="J1607">
        <v>6</v>
      </c>
      <c r="K1607" t="s">
        <v>73</v>
      </c>
      <c r="L1607" t="s">
        <v>113</v>
      </c>
      <c r="M1607">
        <v>982</v>
      </c>
      <c r="N1607">
        <v>289.5</v>
      </c>
      <c r="O1607">
        <v>76</v>
      </c>
      <c r="P1607">
        <v>100</v>
      </c>
      <c r="Q1607">
        <v>574</v>
      </c>
      <c r="R1607">
        <v>87.5</v>
      </c>
      <c r="S1607">
        <v>22</v>
      </c>
      <c r="T1607">
        <v>30.5</v>
      </c>
      <c r="U1607">
        <v>120.5</v>
      </c>
      <c r="V1607">
        <v>42.5</v>
      </c>
      <c r="W1607">
        <v>268</v>
      </c>
      <c r="X1607">
        <v>328.5</v>
      </c>
      <c r="Y1607">
        <v>231.5</v>
      </c>
      <c r="Z1607">
        <v>203</v>
      </c>
      <c r="AA1607">
        <v>180.5</v>
      </c>
      <c r="AB1607">
        <v>305.5</v>
      </c>
      <c r="AC1607">
        <v>352.5</v>
      </c>
      <c r="AD1607">
        <v>321</v>
      </c>
      <c r="AE1607">
        <v>308</v>
      </c>
      <c r="AF1607">
        <v>287.5</v>
      </c>
      <c r="AG1607">
        <v>28</v>
      </c>
      <c r="AH1607">
        <v>98.5</v>
      </c>
      <c r="AI1607">
        <v>48.5</v>
      </c>
      <c r="AJ1607">
        <v>717.5</v>
      </c>
      <c r="AK1607">
        <v>251.5</v>
      </c>
      <c r="AL1607">
        <v>335</v>
      </c>
      <c r="AM1607">
        <v>984.5</v>
      </c>
      <c r="AN1607">
        <v>236</v>
      </c>
      <c r="AO1607">
        <v>2396</v>
      </c>
      <c r="AP1607">
        <v>1197.5</v>
      </c>
      <c r="AQ1607">
        <v>288.5</v>
      </c>
      <c r="AR1607">
        <v>55.5</v>
      </c>
      <c r="AS1607">
        <v>23.5</v>
      </c>
      <c r="AT1607">
        <v>399</v>
      </c>
      <c r="AU1607">
        <v>0</v>
      </c>
      <c r="AV1607">
        <v>119</v>
      </c>
      <c r="AW1607">
        <v>79</v>
      </c>
      <c r="AX1607">
        <v>128</v>
      </c>
      <c r="AY1607">
        <v>309.5</v>
      </c>
      <c r="AZ1607">
        <v>1162.5</v>
      </c>
      <c r="BA1607">
        <v>1489</v>
      </c>
      <c r="BB1607">
        <v>233.5</v>
      </c>
      <c r="BC1607">
        <v>397.5</v>
      </c>
      <c r="BD1607">
        <v>797.5</v>
      </c>
      <c r="BE1607">
        <v>0</v>
      </c>
      <c r="BF1607">
        <v>576</v>
      </c>
      <c r="BG1607">
        <v>1224</v>
      </c>
      <c r="BH1607">
        <v>411</v>
      </c>
      <c r="BI1607">
        <v>51</v>
      </c>
      <c r="BJ1607">
        <v>70.5</v>
      </c>
      <c r="BK1607">
        <v>141.5</v>
      </c>
      <c r="BL1607">
        <v>28</v>
      </c>
      <c r="BM1607">
        <v>42</v>
      </c>
      <c r="BN1607">
        <v>258</v>
      </c>
      <c r="BO1607">
        <v>1387.5</v>
      </c>
      <c r="BP1607">
        <v>4379.5</v>
      </c>
      <c r="BQ1607">
        <v>2839</v>
      </c>
      <c r="BR1607">
        <v>672</v>
      </c>
      <c r="BS1607">
        <v>705.5</v>
      </c>
      <c r="BT1607">
        <v>86.5</v>
      </c>
      <c r="BU1607">
        <v>86.5</v>
      </c>
      <c r="BV1607">
        <v>49</v>
      </c>
      <c r="BW1607">
        <v>41.5</v>
      </c>
      <c r="BX1607">
        <v>0</v>
      </c>
      <c r="BY1607">
        <v>29934.5</v>
      </c>
    </row>
    <row r="1608" spans="1:77" hidden="1" x14ac:dyDescent="0.25">
      <c r="A1608" t="str">
        <f t="shared" si="50"/>
        <v>201514 Gazdasági tevékenységet segítő egységek vezetőiI9 Egyetem</v>
      </c>
      <c r="B1608" t="str">
        <f t="shared" si="51"/>
        <v>201514 Gazdasági tevékenységet segítő egységek vezetőiI9 Egyetem</v>
      </c>
      <c r="C1608">
        <v>6012</v>
      </c>
      <c r="D1608" t="s">
        <v>168</v>
      </c>
      <c r="E1608" t="s">
        <v>169</v>
      </c>
      <c r="F1608" s="4" t="s">
        <v>173</v>
      </c>
      <c r="G1608">
        <v>0</v>
      </c>
      <c r="H1608" t="s">
        <v>165</v>
      </c>
      <c r="I1608">
        <v>618</v>
      </c>
      <c r="J1608">
        <v>7</v>
      </c>
      <c r="K1608" t="s">
        <v>74</v>
      </c>
      <c r="L1608" t="s">
        <v>114</v>
      </c>
      <c r="M1608">
        <v>210.5</v>
      </c>
      <c r="N1608">
        <v>52.5</v>
      </c>
      <c r="O1608">
        <v>7</v>
      </c>
      <c r="P1608">
        <v>54</v>
      </c>
      <c r="Q1608">
        <v>304</v>
      </c>
      <c r="R1608">
        <v>20</v>
      </c>
      <c r="S1608">
        <v>8.5</v>
      </c>
      <c r="T1608">
        <v>45.5</v>
      </c>
      <c r="U1608">
        <v>32</v>
      </c>
      <c r="V1608">
        <v>56.5</v>
      </c>
      <c r="W1608">
        <v>211</v>
      </c>
      <c r="X1608">
        <v>475.5</v>
      </c>
      <c r="Y1608">
        <v>149.5</v>
      </c>
      <c r="Z1608">
        <v>75</v>
      </c>
      <c r="AA1608">
        <v>273.5</v>
      </c>
      <c r="AB1608">
        <v>185.5</v>
      </c>
      <c r="AC1608">
        <v>168.5</v>
      </c>
      <c r="AD1608">
        <v>194</v>
      </c>
      <c r="AE1608">
        <v>302</v>
      </c>
      <c r="AF1608">
        <v>221</v>
      </c>
      <c r="AG1608">
        <v>15</v>
      </c>
      <c r="AH1608">
        <v>166</v>
      </c>
      <c r="AI1608">
        <v>39</v>
      </c>
      <c r="AJ1608">
        <v>476</v>
      </c>
      <c r="AK1608">
        <v>150.5</v>
      </c>
      <c r="AL1608">
        <v>111.5</v>
      </c>
      <c r="AM1608">
        <v>225</v>
      </c>
      <c r="AN1608">
        <v>109</v>
      </c>
      <c r="AO1608">
        <v>1115.5</v>
      </c>
      <c r="AP1608">
        <v>563.5</v>
      </c>
      <c r="AQ1608">
        <v>308</v>
      </c>
      <c r="AR1608">
        <v>16.5</v>
      </c>
      <c r="AS1608">
        <v>38.5</v>
      </c>
      <c r="AT1608">
        <v>241</v>
      </c>
      <c r="AU1608">
        <v>9</v>
      </c>
      <c r="AV1608">
        <v>170.5</v>
      </c>
      <c r="AW1608">
        <v>187</v>
      </c>
      <c r="AX1608">
        <v>125</v>
      </c>
      <c r="AY1608">
        <v>316</v>
      </c>
      <c r="AZ1608">
        <v>424</v>
      </c>
      <c r="BA1608">
        <v>1021</v>
      </c>
      <c r="BB1608">
        <v>338.5</v>
      </c>
      <c r="BC1608">
        <v>96.5</v>
      </c>
      <c r="BD1608">
        <v>492.5</v>
      </c>
      <c r="BE1608">
        <v>0</v>
      </c>
      <c r="BF1608">
        <v>1070.5</v>
      </c>
      <c r="BG1608">
        <v>386</v>
      </c>
      <c r="BH1608">
        <v>415</v>
      </c>
      <c r="BI1608">
        <v>200.5</v>
      </c>
      <c r="BJ1608">
        <v>148.5</v>
      </c>
      <c r="BK1608">
        <v>91.5</v>
      </c>
      <c r="BL1608">
        <v>64.5</v>
      </c>
      <c r="BM1608">
        <v>31.5</v>
      </c>
      <c r="BN1608">
        <v>493</v>
      </c>
      <c r="BO1608">
        <v>188</v>
      </c>
      <c r="BP1608">
        <v>419.5</v>
      </c>
      <c r="BQ1608">
        <v>193</v>
      </c>
      <c r="BR1608">
        <v>61</v>
      </c>
      <c r="BS1608">
        <v>121</v>
      </c>
      <c r="BT1608">
        <v>92.5</v>
      </c>
      <c r="BU1608">
        <v>51</v>
      </c>
      <c r="BV1608">
        <v>7.5</v>
      </c>
      <c r="BW1608">
        <v>73.5</v>
      </c>
      <c r="BX1608">
        <v>0</v>
      </c>
      <c r="BY1608">
        <v>13909</v>
      </c>
    </row>
    <row r="1609" spans="1:77" hidden="1" x14ac:dyDescent="0.25">
      <c r="A1609" t="str">
        <f t="shared" si="50"/>
        <v>201521 Műszaki, informatikai és természettudományi foglalkozásokI9 Egyetem</v>
      </c>
      <c r="B1609" t="str">
        <f t="shared" si="51"/>
        <v>201521 Műszaki, informatikai és természettudományi foglalkozásokI9 Egyetem</v>
      </c>
      <c r="C1609">
        <v>6013</v>
      </c>
      <c r="D1609" t="s">
        <v>168</v>
      </c>
      <c r="E1609" t="s">
        <v>169</v>
      </c>
      <c r="F1609" s="4" t="s">
        <v>173</v>
      </c>
      <c r="G1609">
        <v>0</v>
      </c>
      <c r="H1609" t="s">
        <v>165</v>
      </c>
      <c r="I1609">
        <v>619</v>
      </c>
      <c r="J1609">
        <v>8</v>
      </c>
      <c r="K1609" t="s">
        <v>75</v>
      </c>
      <c r="L1609" t="s">
        <v>115</v>
      </c>
      <c r="M1609">
        <v>626</v>
      </c>
      <c r="N1609">
        <v>461</v>
      </c>
      <c r="O1609">
        <v>20</v>
      </c>
      <c r="P1609">
        <v>273</v>
      </c>
      <c r="Q1609">
        <v>593</v>
      </c>
      <c r="R1609">
        <v>90</v>
      </c>
      <c r="S1609">
        <v>11.5</v>
      </c>
      <c r="T1609">
        <v>64.5</v>
      </c>
      <c r="U1609">
        <v>30</v>
      </c>
      <c r="V1609">
        <v>317</v>
      </c>
      <c r="W1609">
        <v>301.5</v>
      </c>
      <c r="X1609">
        <v>1671</v>
      </c>
      <c r="Y1609">
        <v>316.5</v>
      </c>
      <c r="Z1609">
        <v>276.5</v>
      </c>
      <c r="AA1609">
        <v>483.5</v>
      </c>
      <c r="AB1609">
        <v>701.5</v>
      </c>
      <c r="AC1609">
        <v>2482.5</v>
      </c>
      <c r="AD1609">
        <v>654</v>
      </c>
      <c r="AE1609">
        <v>989.5</v>
      </c>
      <c r="AF1609">
        <v>1455</v>
      </c>
      <c r="AG1609">
        <v>243.5</v>
      </c>
      <c r="AH1609">
        <v>278</v>
      </c>
      <c r="AI1609">
        <v>298</v>
      </c>
      <c r="AJ1609">
        <v>893</v>
      </c>
      <c r="AK1609">
        <v>263</v>
      </c>
      <c r="AL1609">
        <v>311</v>
      </c>
      <c r="AM1609">
        <v>1485</v>
      </c>
      <c r="AN1609">
        <v>185.5</v>
      </c>
      <c r="AO1609">
        <v>3875.5</v>
      </c>
      <c r="AP1609">
        <v>302.5</v>
      </c>
      <c r="AQ1609">
        <v>533</v>
      </c>
      <c r="AR1609">
        <v>0</v>
      </c>
      <c r="AS1609">
        <v>49</v>
      </c>
      <c r="AT1609">
        <v>629.5</v>
      </c>
      <c r="AU1609">
        <v>2.5</v>
      </c>
      <c r="AV1609">
        <v>47</v>
      </c>
      <c r="AW1609">
        <v>770</v>
      </c>
      <c r="AX1609">
        <v>18.5</v>
      </c>
      <c r="AY1609">
        <v>601</v>
      </c>
      <c r="AZ1609">
        <v>7019.5</v>
      </c>
      <c r="BA1609">
        <v>665</v>
      </c>
      <c r="BB1609">
        <v>563.5</v>
      </c>
      <c r="BC1609">
        <v>91</v>
      </c>
      <c r="BD1609">
        <v>319</v>
      </c>
      <c r="BE1609">
        <v>0</v>
      </c>
      <c r="BF1609">
        <v>1046</v>
      </c>
      <c r="BG1609">
        <v>4803.5</v>
      </c>
      <c r="BH1609">
        <v>4399</v>
      </c>
      <c r="BI1609">
        <v>41</v>
      </c>
      <c r="BJ1609">
        <v>931.5</v>
      </c>
      <c r="BK1609">
        <v>142.5</v>
      </c>
      <c r="BL1609">
        <v>86.5</v>
      </c>
      <c r="BM1609">
        <v>28.5</v>
      </c>
      <c r="BN1609">
        <v>351</v>
      </c>
      <c r="BO1609">
        <v>2346.5</v>
      </c>
      <c r="BP1609">
        <v>2160.5</v>
      </c>
      <c r="BQ1609">
        <v>492</v>
      </c>
      <c r="BR1609">
        <v>16.5</v>
      </c>
      <c r="BS1609">
        <v>159</v>
      </c>
      <c r="BT1609">
        <v>64.5</v>
      </c>
      <c r="BU1609">
        <v>95.5</v>
      </c>
      <c r="BV1609">
        <v>85</v>
      </c>
      <c r="BW1609">
        <v>94.5</v>
      </c>
      <c r="BX1609">
        <v>0</v>
      </c>
      <c r="BY1609">
        <v>48604.5</v>
      </c>
    </row>
    <row r="1610" spans="1:77" hidden="1" x14ac:dyDescent="0.25">
      <c r="A1610" t="str">
        <f t="shared" si="50"/>
        <v>201522 Egészségügyi foglalkozások (felsőfokú képzettséghez kapcsolódó)I9 Egyetem</v>
      </c>
      <c r="B1610" t="str">
        <f t="shared" si="51"/>
        <v>201522 Egészségügyi foglalkozások (felsőfokú képzettséghez kapcsolódó)I9 Egyetem</v>
      </c>
      <c r="C1610">
        <v>6014</v>
      </c>
      <c r="D1610" t="s">
        <v>168</v>
      </c>
      <c r="E1610" t="s">
        <v>169</v>
      </c>
      <c r="F1610" s="4" t="s">
        <v>173</v>
      </c>
      <c r="G1610">
        <v>0</v>
      </c>
      <c r="H1610" t="s">
        <v>165</v>
      </c>
      <c r="I1610">
        <v>620</v>
      </c>
      <c r="J1610">
        <v>9</v>
      </c>
      <c r="K1610" t="s">
        <v>76</v>
      </c>
      <c r="L1610" t="s">
        <v>116</v>
      </c>
      <c r="M1610">
        <v>153</v>
      </c>
      <c r="N1610">
        <v>2.5</v>
      </c>
      <c r="O1610">
        <v>0</v>
      </c>
      <c r="P1610">
        <v>0</v>
      </c>
      <c r="Q1610">
        <v>0</v>
      </c>
      <c r="R1610">
        <v>0</v>
      </c>
      <c r="S1610">
        <v>0</v>
      </c>
      <c r="T1610">
        <v>0.5</v>
      </c>
      <c r="U1610">
        <v>0</v>
      </c>
      <c r="V1610">
        <v>0</v>
      </c>
      <c r="W1610">
        <v>0</v>
      </c>
      <c r="X1610">
        <v>133.5</v>
      </c>
      <c r="Y1610">
        <v>40.5</v>
      </c>
      <c r="Z1610">
        <v>6</v>
      </c>
      <c r="AA1610">
        <v>34.5</v>
      </c>
      <c r="AB1610">
        <v>0</v>
      </c>
      <c r="AC1610">
        <v>0</v>
      </c>
      <c r="AD1610">
        <v>0</v>
      </c>
      <c r="AE1610">
        <v>0</v>
      </c>
      <c r="AF1610">
        <v>6</v>
      </c>
      <c r="AG1610">
        <v>0</v>
      </c>
      <c r="AH1610">
        <v>5.5</v>
      </c>
      <c r="AI1610">
        <v>0</v>
      </c>
      <c r="AJ1610">
        <v>5.5</v>
      </c>
      <c r="AK1610">
        <v>0</v>
      </c>
      <c r="AL1610">
        <v>5.5</v>
      </c>
      <c r="AM1610">
        <v>0.5</v>
      </c>
      <c r="AN1610">
        <v>88</v>
      </c>
      <c r="AO1610">
        <v>278</v>
      </c>
      <c r="AP1610">
        <v>2664</v>
      </c>
      <c r="AQ1610">
        <v>2.5</v>
      </c>
      <c r="AR1610">
        <v>0</v>
      </c>
      <c r="AS1610">
        <v>0</v>
      </c>
      <c r="AT1610">
        <v>0.5</v>
      </c>
      <c r="AU1610">
        <v>0</v>
      </c>
      <c r="AV1610">
        <v>17.5</v>
      </c>
      <c r="AW1610">
        <v>0</v>
      </c>
      <c r="AX1610">
        <v>0</v>
      </c>
      <c r="AY1610">
        <v>0</v>
      </c>
      <c r="AZ1610">
        <v>27</v>
      </c>
      <c r="BA1610">
        <v>0</v>
      </c>
      <c r="BB1610">
        <v>13.5</v>
      </c>
      <c r="BC1610">
        <v>26.5</v>
      </c>
      <c r="BD1610">
        <v>98.5</v>
      </c>
      <c r="BE1610">
        <v>0</v>
      </c>
      <c r="BF1610">
        <v>96</v>
      </c>
      <c r="BG1610">
        <v>6.5</v>
      </c>
      <c r="BH1610">
        <v>315.5</v>
      </c>
      <c r="BI1610">
        <v>62.5</v>
      </c>
      <c r="BJ1610">
        <v>933</v>
      </c>
      <c r="BK1610">
        <v>0</v>
      </c>
      <c r="BL1610">
        <v>6</v>
      </c>
      <c r="BM1610">
        <v>5.5</v>
      </c>
      <c r="BN1610">
        <v>8.5</v>
      </c>
      <c r="BO1610">
        <v>1924</v>
      </c>
      <c r="BP1610">
        <v>2443</v>
      </c>
      <c r="BQ1610">
        <v>16470</v>
      </c>
      <c r="BR1610">
        <v>124</v>
      </c>
      <c r="BS1610">
        <v>4.5</v>
      </c>
      <c r="BT1610">
        <v>20.5</v>
      </c>
      <c r="BU1610">
        <v>35</v>
      </c>
      <c r="BV1610">
        <v>0.5</v>
      </c>
      <c r="BW1610">
        <v>7.5</v>
      </c>
      <c r="BX1610">
        <v>0</v>
      </c>
      <c r="BY1610">
        <v>26072</v>
      </c>
    </row>
    <row r="1611" spans="1:77" hidden="1" x14ac:dyDescent="0.25">
      <c r="A1611" t="str">
        <f t="shared" si="50"/>
        <v>201523 Szociális szolgáltatási foglalkozások (felsőfokú képzettséghez kapcsolódó)I9 Egyetem</v>
      </c>
      <c r="B1611" t="str">
        <f t="shared" si="51"/>
        <v>201523 Szociális szolgáltatási foglalkozások (felsőfokú képzettséghez kapcsolódó)I9 Egyetem</v>
      </c>
      <c r="C1611">
        <v>6015</v>
      </c>
      <c r="D1611" t="s">
        <v>168</v>
      </c>
      <c r="E1611" t="s">
        <v>169</v>
      </c>
      <c r="F1611" s="4" t="s">
        <v>173</v>
      </c>
      <c r="G1611">
        <v>0</v>
      </c>
      <c r="H1611" t="s">
        <v>165</v>
      </c>
      <c r="I1611">
        <v>621</v>
      </c>
      <c r="J1611">
        <v>10</v>
      </c>
      <c r="K1611" t="s">
        <v>77</v>
      </c>
      <c r="L1611" t="s">
        <v>117</v>
      </c>
      <c r="M1611">
        <v>0</v>
      </c>
      <c r="N1611">
        <v>0</v>
      </c>
      <c r="O1611">
        <v>0</v>
      </c>
      <c r="P1611">
        <v>0</v>
      </c>
      <c r="Q1611">
        <v>0</v>
      </c>
      <c r="R1611">
        <v>0</v>
      </c>
      <c r="S1611">
        <v>5</v>
      </c>
      <c r="T1611">
        <v>0</v>
      </c>
      <c r="U1611">
        <v>0</v>
      </c>
      <c r="V1611">
        <v>0</v>
      </c>
      <c r="W1611">
        <v>0</v>
      </c>
      <c r="X1611">
        <v>0</v>
      </c>
      <c r="Y1611">
        <v>0</v>
      </c>
      <c r="Z1611">
        <v>0</v>
      </c>
      <c r="AA1611">
        <v>0</v>
      </c>
      <c r="AB1611">
        <v>0</v>
      </c>
      <c r="AC1611">
        <v>0</v>
      </c>
      <c r="AD1611">
        <v>0.5</v>
      </c>
      <c r="AE1611">
        <v>0</v>
      </c>
      <c r="AF1611">
        <v>0</v>
      </c>
      <c r="AG1611">
        <v>0</v>
      </c>
      <c r="AH1611">
        <v>0</v>
      </c>
      <c r="AI1611">
        <v>0</v>
      </c>
      <c r="AJ1611">
        <v>0</v>
      </c>
      <c r="AK1611">
        <v>0</v>
      </c>
      <c r="AL1611">
        <v>0</v>
      </c>
      <c r="AM1611">
        <v>0</v>
      </c>
      <c r="AN1611">
        <v>0</v>
      </c>
      <c r="AO1611">
        <v>0</v>
      </c>
      <c r="AP1611">
        <v>0</v>
      </c>
      <c r="AQ1611">
        <v>0</v>
      </c>
      <c r="AR1611">
        <v>0</v>
      </c>
      <c r="AS1611">
        <v>0</v>
      </c>
      <c r="AT1611">
        <v>0</v>
      </c>
      <c r="AU1611">
        <v>0</v>
      </c>
      <c r="AV1611">
        <v>0</v>
      </c>
      <c r="AW1611">
        <v>0</v>
      </c>
      <c r="AX1611">
        <v>0</v>
      </c>
      <c r="AY1611">
        <v>0</v>
      </c>
      <c r="AZ1611">
        <v>0</v>
      </c>
      <c r="BA1611">
        <v>5.5</v>
      </c>
      <c r="BB1611">
        <v>0</v>
      </c>
      <c r="BC1611">
        <v>0</v>
      </c>
      <c r="BD1611">
        <v>0</v>
      </c>
      <c r="BE1611">
        <v>0</v>
      </c>
      <c r="BF1611">
        <v>0</v>
      </c>
      <c r="BG1611">
        <v>0</v>
      </c>
      <c r="BH1611">
        <v>1</v>
      </c>
      <c r="BI1611">
        <v>0</v>
      </c>
      <c r="BJ1611">
        <v>0</v>
      </c>
      <c r="BK1611">
        <v>0</v>
      </c>
      <c r="BL1611">
        <v>0</v>
      </c>
      <c r="BM1611">
        <v>0</v>
      </c>
      <c r="BN1611">
        <v>0.5</v>
      </c>
      <c r="BO1611">
        <v>65.5</v>
      </c>
      <c r="BP1611">
        <v>22.5</v>
      </c>
      <c r="BQ1611">
        <v>29.5</v>
      </c>
      <c r="BR1611">
        <v>643.5</v>
      </c>
      <c r="BS1611">
        <v>0</v>
      </c>
      <c r="BT1611">
        <v>0</v>
      </c>
      <c r="BU1611">
        <v>51</v>
      </c>
      <c r="BV1611">
        <v>0</v>
      </c>
      <c r="BW1611">
        <v>0</v>
      </c>
      <c r="BX1611">
        <v>0</v>
      </c>
      <c r="BY1611">
        <v>824.5</v>
      </c>
    </row>
    <row r="1612" spans="1:77" hidden="1" x14ac:dyDescent="0.25">
      <c r="A1612" t="str">
        <f t="shared" si="50"/>
        <v>201524 Oktatók, pedagógusokI9 Egyetem</v>
      </c>
      <c r="B1612" t="str">
        <f t="shared" si="51"/>
        <v>201524 Oktatók, pedagógusokI9 Egyetem</v>
      </c>
      <c r="C1612">
        <v>6016</v>
      </c>
      <c r="D1612" t="s">
        <v>168</v>
      </c>
      <c r="E1612" t="s">
        <v>169</v>
      </c>
      <c r="F1612" s="4" t="s">
        <v>173</v>
      </c>
      <c r="G1612">
        <v>0</v>
      </c>
      <c r="H1612" t="s">
        <v>165</v>
      </c>
      <c r="I1612">
        <v>622</v>
      </c>
      <c r="J1612">
        <v>11</v>
      </c>
      <c r="K1612" t="s">
        <v>78</v>
      </c>
      <c r="L1612" t="s">
        <v>118</v>
      </c>
      <c r="M1612">
        <v>34</v>
      </c>
      <c r="N1612">
        <v>0</v>
      </c>
      <c r="O1612">
        <v>0</v>
      </c>
      <c r="P1612">
        <v>0</v>
      </c>
      <c r="Q1612">
        <v>1</v>
      </c>
      <c r="R1612">
        <v>0</v>
      </c>
      <c r="S1612">
        <v>0</v>
      </c>
      <c r="T1612">
        <v>0</v>
      </c>
      <c r="U1612">
        <v>0</v>
      </c>
      <c r="V1612">
        <v>0</v>
      </c>
      <c r="W1612">
        <v>0</v>
      </c>
      <c r="X1612">
        <v>0</v>
      </c>
      <c r="Y1612">
        <v>14</v>
      </c>
      <c r="Z1612">
        <v>0</v>
      </c>
      <c r="AA1612">
        <v>0</v>
      </c>
      <c r="AB1612">
        <v>4</v>
      </c>
      <c r="AC1612">
        <v>5</v>
      </c>
      <c r="AD1612">
        <v>0</v>
      </c>
      <c r="AE1612">
        <v>11</v>
      </c>
      <c r="AF1612">
        <v>47</v>
      </c>
      <c r="AG1612">
        <v>0</v>
      </c>
      <c r="AH1612">
        <v>61.5</v>
      </c>
      <c r="AI1612">
        <v>0</v>
      </c>
      <c r="AJ1612">
        <v>6</v>
      </c>
      <c r="AK1612">
        <v>0</v>
      </c>
      <c r="AL1612">
        <v>0</v>
      </c>
      <c r="AM1612">
        <v>195</v>
      </c>
      <c r="AN1612">
        <v>0</v>
      </c>
      <c r="AO1612">
        <v>15</v>
      </c>
      <c r="AP1612">
        <v>68</v>
      </c>
      <c r="AQ1612">
        <v>18</v>
      </c>
      <c r="AR1612">
        <v>8</v>
      </c>
      <c r="AS1612">
        <v>0</v>
      </c>
      <c r="AT1612">
        <v>5.5</v>
      </c>
      <c r="AU1612">
        <v>0</v>
      </c>
      <c r="AV1612">
        <v>18.5</v>
      </c>
      <c r="AW1612">
        <v>0</v>
      </c>
      <c r="AX1612">
        <v>0</v>
      </c>
      <c r="AY1612">
        <v>0</v>
      </c>
      <c r="AZ1612">
        <v>17.5</v>
      </c>
      <c r="BA1612">
        <v>6.5</v>
      </c>
      <c r="BB1612">
        <v>0</v>
      </c>
      <c r="BC1612">
        <v>0</v>
      </c>
      <c r="BD1612">
        <v>2.5</v>
      </c>
      <c r="BE1612">
        <v>0</v>
      </c>
      <c r="BF1612">
        <v>48.5</v>
      </c>
      <c r="BG1612">
        <v>0</v>
      </c>
      <c r="BH1612">
        <v>37.5</v>
      </c>
      <c r="BI1612">
        <v>55</v>
      </c>
      <c r="BJ1612">
        <v>85</v>
      </c>
      <c r="BK1612">
        <v>0</v>
      </c>
      <c r="BL1612">
        <v>0</v>
      </c>
      <c r="BM1612">
        <v>0</v>
      </c>
      <c r="BN1612">
        <v>10</v>
      </c>
      <c r="BO1612">
        <v>11971.5</v>
      </c>
      <c r="BP1612">
        <v>35883.5</v>
      </c>
      <c r="BQ1612">
        <v>25</v>
      </c>
      <c r="BR1612">
        <v>432</v>
      </c>
      <c r="BS1612">
        <v>11.5</v>
      </c>
      <c r="BT1612">
        <v>9</v>
      </c>
      <c r="BU1612">
        <v>185.5</v>
      </c>
      <c r="BV1612">
        <v>0</v>
      </c>
      <c r="BW1612">
        <v>4</v>
      </c>
      <c r="BX1612">
        <v>0</v>
      </c>
      <c r="BY1612">
        <v>49296</v>
      </c>
    </row>
    <row r="1613" spans="1:77" hidden="1" x14ac:dyDescent="0.25">
      <c r="A1613" t="str">
        <f t="shared" si="50"/>
        <v>201525 Gazdálkodási jellegű foglalkozásokI9 Egyetem</v>
      </c>
      <c r="B1613" t="str">
        <f t="shared" si="51"/>
        <v>201525 Gazdálkodási jellegű foglalkozásokI9 Egyetem</v>
      </c>
      <c r="C1613">
        <v>6017</v>
      </c>
      <c r="D1613" t="s">
        <v>168</v>
      </c>
      <c r="E1613" t="s">
        <v>169</v>
      </c>
      <c r="F1613" s="4" t="s">
        <v>173</v>
      </c>
      <c r="G1613">
        <v>0</v>
      </c>
      <c r="H1613" t="s">
        <v>165</v>
      </c>
      <c r="I1613">
        <v>623</v>
      </c>
      <c r="J1613">
        <v>12</v>
      </c>
      <c r="K1613" t="s">
        <v>79</v>
      </c>
      <c r="L1613" t="s">
        <v>119</v>
      </c>
      <c r="M1613">
        <v>78.5</v>
      </c>
      <c r="N1613">
        <v>16</v>
      </c>
      <c r="O1613">
        <v>5.5</v>
      </c>
      <c r="P1613">
        <v>9.5</v>
      </c>
      <c r="Q1613">
        <v>570</v>
      </c>
      <c r="R1613">
        <v>3.5</v>
      </c>
      <c r="S1613">
        <v>13.5</v>
      </c>
      <c r="T1613">
        <v>74</v>
      </c>
      <c r="U1613">
        <v>36.5</v>
      </c>
      <c r="V1613">
        <v>7.5</v>
      </c>
      <c r="W1613">
        <v>192.5</v>
      </c>
      <c r="X1613">
        <v>253</v>
      </c>
      <c r="Y1613">
        <v>113</v>
      </c>
      <c r="Z1613">
        <v>45</v>
      </c>
      <c r="AA1613">
        <v>133.5</v>
      </c>
      <c r="AB1613">
        <v>68.5</v>
      </c>
      <c r="AC1613">
        <v>322.5</v>
      </c>
      <c r="AD1613">
        <v>125.5</v>
      </c>
      <c r="AE1613">
        <v>110.5</v>
      </c>
      <c r="AF1613">
        <v>199.5</v>
      </c>
      <c r="AG1613">
        <v>10.5</v>
      </c>
      <c r="AH1613">
        <v>93</v>
      </c>
      <c r="AI1613">
        <v>14.5</v>
      </c>
      <c r="AJ1613">
        <v>438</v>
      </c>
      <c r="AK1613">
        <v>36.5</v>
      </c>
      <c r="AL1613">
        <v>49.5</v>
      </c>
      <c r="AM1613">
        <v>152.5</v>
      </c>
      <c r="AN1613">
        <v>229</v>
      </c>
      <c r="AO1613">
        <v>1979</v>
      </c>
      <c r="AP1613">
        <v>475</v>
      </c>
      <c r="AQ1613">
        <v>238.5</v>
      </c>
      <c r="AR1613">
        <v>62.5</v>
      </c>
      <c r="AS1613">
        <v>25</v>
      </c>
      <c r="AT1613">
        <v>304</v>
      </c>
      <c r="AU1613">
        <v>7</v>
      </c>
      <c r="AV1613">
        <v>62</v>
      </c>
      <c r="AW1613">
        <v>105.5</v>
      </c>
      <c r="AX1613">
        <v>106</v>
      </c>
      <c r="AY1613">
        <v>336</v>
      </c>
      <c r="AZ1613">
        <v>772.5</v>
      </c>
      <c r="BA1613">
        <v>1976.5</v>
      </c>
      <c r="BB1613">
        <v>536</v>
      </c>
      <c r="BC1613">
        <v>191</v>
      </c>
      <c r="BD1613">
        <v>342</v>
      </c>
      <c r="BE1613">
        <v>0</v>
      </c>
      <c r="BF1613">
        <v>2630.5</v>
      </c>
      <c r="BG1613">
        <v>319</v>
      </c>
      <c r="BH1613">
        <v>146</v>
      </c>
      <c r="BI1613">
        <v>306.5</v>
      </c>
      <c r="BJ1613">
        <v>46</v>
      </c>
      <c r="BK1613">
        <v>51.5</v>
      </c>
      <c r="BL1613">
        <v>124.5</v>
      </c>
      <c r="BM1613">
        <v>21</v>
      </c>
      <c r="BN1613">
        <v>215.5</v>
      </c>
      <c r="BO1613">
        <v>821.5</v>
      </c>
      <c r="BP1613">
        <v>217.5</v>
      </c>
      <c r="BQ1613">
        <v>102</v>
      </c>
      <c r="BR1613">
        <v>21</v>
      </c>
      <c r="BS1613">
        <v>166.5</v>
      </c>
      <c r="BT1613">
        <v>7.5</v>
      </c>
      <c r="BU1613">
        <v>29.5</v>
      </c>
      <c r="BV1613">
        <v>9.5</v>
      </c>
      <c r="BW1613">
        <v>94.5</v>
      </c>
      <c r="BX1613">
        <v>0</v>
      </c>
      <c r="BY1613">
        <v>16250</v>
      </c>
    </row>
    <row r="1614" spans="1:77" hidden="1" x14ac:dyDescent="0.25">
      <c r="A1614" t="str">
        <f t="shared" si="50"/>
        <v>201526 Jogi és társadalomtudományi foglalkozásokI9 Egyetem</v>
      </c>
      <c r="B1614" t="str">
        <f t="shared" si="51"/>
        <v>201526 Jogi és társadalomtudományi foglalkozásokI9 Egyetem</v>
      </c>
      <c r="C1614">
        <v>6018</v>
      </c>
      <c r="D1614" t="s">
        <v>168</v>
      </c>
      <c r="E1614" t="s">
        <v>169</v>
      </c>
      <c r="F1614" s="4" t="s">
        <v>173</v>
      </c>
      <c r="G1614">
        <v>0</v>
      </c>
      <c r="H1614" t="s">
        <v>165</v>
      </c>
      <c r="I1614">
        <v>624</v>
      </c>
      <c r="J1614">
        <v>13</v>
      </c>
      <c r="K1614" t="s">
        <v>80</v>
      </c>
      <c r="L1614" t="s">
        <v>120</v>
      </c>
      <c r="M1614">
        <v>58</v>
      </c>
      <c r="N1614">
        <v>16</v>
      </c>
      <c r="O1614">
        <v>11</v>
      </c>
      <c r="P1614">
        <v>25</v>
      </c>
      <c r="Q1614">
        <v>76</v>
      </c>
      <c r="R1614">
        <v>2.5</v>
      </c>
      <c r="S1614">
        <v>6</v>
      </c>
      <c r="T1614">
        <v>1</v>
      </c>
      <c r="U1614">
        <v>3</v>
      </c>
      <c r="V1614">
        <v>21</v>
      </c>
      <c r="W1614">
        <v>65</v>
      </c>
      <c r="X1614">
        <v>31.5</v>
      </c>
      <c r="Y1614">
        <v>8.5</v>
      </c>
      <c r="Z1614">
        <v>12.5</v>
      </c>
      <c r="AA1614">
        <v>0</v>
      </c>
      <c r="AB1614">
        <v>52.5</v>
      </c>
      <c r="AC1614">
        <v>38</v>
      </c>
      <c r="AD1614">
        <v>17</v>
      </c>
      <c r="AE1614">
        <v>8.5</v>
      </c>
      <c r="AF1614">
        <v>36.5</v>
      </c>
      <c r="AG1614">
        <v>0</v>
      </c>
      <c r="AH1614">
        <v>4.5</v>
      </c>
      <c r="AI1614">
        <v>5.5</v>
      </c>
      <c r="AJ1614">
        <v>306.5</v>
      </c>
      <c r="AK1614">
        <v>40.5</v>
      </c>
      <c r="AL1614">
        <v>28.5</v>
      </c>
      <c r="AM1614">
        <v>130</v>
      </c>
      <c r="AN1614">
        <v>33</v>
      </c>
      <c r="AO1614">
        <v>319</v>
      </c>
      <c r="AP1614">
        <v>124</v>
      </c>
      <c r="AQ1614">
        <v>94</v>
      </c>
      <c r="AR1614">
        <v>0</v>
      </c>
      <c r="AS1614">
        <v>4</v>
      </c>
      <c r="AT1614">
        <v>51.5</v>
      </c>
      <c r="AU1614">
        <v>0.5</v>
      </c>
      <c r="AV1614">
        <v>1.5</v>
      </c>
      <c r="AW1614">
        <v>5.5</v>
      </c>
      <c r="AX1614">
        <v>0</v>
      </c>
      <c r="AY1614">
        <v>186</v>
      </c>
      <c r="AZ1614">
        <v>287</v>
      </c>
      <c r="BA1614">
        <v>915</v>
      </c>
      <c r="BB1614">
        <v>228</v>
      </c>
      <c r="BC1614">
        <v>187</v>
      </c>
      <c r="BD1614">
        <v>309.5</v>
      </c>
      <c r="BE1614">
        <v>0</v>
      </c>
      <c r="BF1614">
        <v>4025</v>
      </c>
      <c r="BG1614">
        <v>103.5</v>
      </c>
      <c r="BH1614">
        <v>937</v>
      </c>
      <c r="BI1614">
        <v>3.5</v>
      </c>
      <c r="BJ1614">
        <v>179.5</v>
      </c>
      <c r="BK1614">
        <v>7.5</v>
      </c>
      <c r="BL1614">
        <v>8.5</v>
      </c>
      <c r="BM1614">
        <v>28</v>
      </c>
      <c r="BN1614">
        <v>47.5</v>
      </c>
      <c r="BO1614">
        <v>6882</v>
      </c>
      <c r="BP1614">
        <v>1556.5</v>
      </c>
      <c r="BQ1614">
        <v>577</v>
      </c>
      <c r="BR1614">
        <v>382</v>
      </c>
      <c r="BS1614">
        <v>238.5</v>
      </c>
      <c r="BT1614">
        <v>56.5</v>
      </c>
      <c r="BU1614">
        <v>45.5</v>
      </c>
      <c r="BV1614">
        <v>0</v>
      </c>
      <c r="BW1614">
        <v>37</v>
      </c>
      <c r="BX1614">
        <v>0</v>
      </c>
      <c r="BY1614">
        <v>18865.5</v>
      </c>
    </row>
    <row r="1615" spans="1:77" hidden="1" x14ac:dyDescent="0.25">
      <c r="A1615" t="str">
        <f t="shared" si="50"/>
        <v>201527 Kulturális, sport-, művészeti és vallási foglalkozások (felsőfokú képzettséghez kapcsolódó)I9 Egyetem</v>
      </c>
      <c r="B1615" t="str">
        <f t="shared" si="51"/>
        <v>201527 Kulturális, sport-, művészeti és vallási foglalkozások (felsőfokú képzettséghez kapcsolódó)I9 Egyetem</v>
      </c>
      <c r="C1615">
        <v>6019</v>
      </c>
      <c r="D1615" t="s">
        <v>168</v>
      </c>
      <c r="E1615" t="s">
        <v>169</v>
      </c>
      <c r="F1615" s="4" t="s">
        <v>173</v>
      </c>
      <c r="G1615">
        <v>0</v>
      </c>
      <c r="H1615" t="s">
        <v>165</v>
      </c>
      <c r="I1615">
        <v>625</v>
      </c>
      <c r="J1615">
        <v>14</v>
      </c>
      <c r="K1615" t="s">
        <v>121</v>
      </c>
      <c r="L1615" t="s">
        <v>122</v>
      </c>
      <c r="M1615">
        <v>0</v>
      </c>
      <c r="N1615">
        <v>0</v>
      </c>
      <c r="O1615">
        <v>0</v>
      </c>
      <c r="P1615">
        <v>0</v>
      </c>
      <c r="Q1615">
        <v>0</v>
      </c>
      <c r="R1615">
        <v>10.5</v>
      </c>
      <c r="S1615">
        <v>0</v>
      </c>
      <c r="T1615">
        <v>0</v>
      </c>
      <c r="U1615">
        <v>5</v>
      </c>
      <c r="V1615">
        <v>0</v>
      </c>
      <c r="W1615">
        <v>0</v>
      </c>
      <c r="X1615">
        <v>15</v>
      </c>
      <c r="Y1615">
        <v>0</v>
      </c>
      <c r="Z1615">
        <v>3</v>
      </c>
      <c r="AA1615">
        <v>0</v>
      </c>
      <c r="AB1615">
        <v>3</v>
      </c>
      <c r="AC1615">
        <v>0</v>
      </c>
      <c r="AD1615">
        <v>0</v>
      </c>
      <c r="AE1615">
        <v>0</v>
      </c>
      <c r="AF1615">
        <v>0.5</v>
      </c>
      <c r="AG1615">
        <v>0</v>
      </c>
      <c r="AH1615">
        <v>0</v>
      </c>
      <c r="AI1615">
        <v>0</v>
      </c>
      <c r="AJ1615">
        <v>0</v>
      </c>
      <c r="AK1615">
        <v>0</v>
      </c>
      <c r="AL1615">
        <v>0</v>
      </c>
      <c r="AM1615">
        <v>5</v>
      </c>
      <c r="AN1615">
        <v>0</v>
      </c>
      <c r="AO1615">
        <v>6.5</v>
      </c>
      <c r="AP1615">
        <v>32</v>
      </c>
      <c r="AQ1615">
        <v>25</v>
      </c>
      <c r="AR1615">
        <v>0</v>
      </c>
      <c r="AS1615">
        <v>0</v>
      </c>
      <c r="AT1615">
        <v>0</v>
      </c>
      <c r="AU1615">
        <v>0</v>
      </c>
      <c r="AV1615">
        <v>2</v>
      </c>
      <c r="AW1615">
        <v>861</v>
      </c>
      <c r="AX1615">
        <v>441</v>
      </c>
      <c r="AY1615">
        <v>44</v>
      </c>
      <c r="AZ1615">
        <v>48</v>
      </c>
      <c r="BA1615">
        <v>0</v>
      </c>
      <c r="BB1615">
        <v>0</v>
      </c>
      <c r="BC1615">
        <v>0</v>
      </c>
      <c r="BD1615">
        <v>64.5</v>
      </c>
      <c r="BE1615">
        <v>0</v>
      </c>
      <c r="BF1615">
        <v>18</v>
      </c>
      <c r="BG1615">
        <v>13.5</v>
      </c>
      <c r="BH1615">
        <v>36.5</v>
      </c>
      <c r="BI1615">
        <v>191</v>
      </c>
      <c r="BJ1615">
        <v>104.5</v>
      </c>
      <c r="BK1615">
        <v>0</v>
      </c>
      <c r="BL1615">
        <v>9</v>
      </c>
      <c r="BM1615">
        <v>0</v>
      </c>
      <c r="BN1615">
        <v>6.5</v>
      </c>
      <c r="BO1615">
        <v>302</v>
      </c>
      <c r="BP1615">
        <v>720</v>
      </c>
      <c r="BQ1615">
        <v>15</v>
      </c>
      <c r="BR1615">
        <v>22</v>
      </c>
      <c r="BS1615">
        <v>2647.5</v>
      </c>
      <c r="BT1615">
        <v>348</v>
      </c>
      <c r="BU1615">
        <v>259.5</v>
      </c>
      <c r="BV1615">
        <v>0</v>
      </c>
      <c r="BW1615">
        <v>15.5</v>
      </c>
      <c r="BX1615">
        <v>0</v>
      </c>
      <c r="BY1615">
        <v>6274.5</v>
      </c>
    </row>
    <row r="1616" spans="1:77" hidden="1" x14ac:dyDescent="0.25">
      <c r="A1616" t="str">
        <f t="shared" si="50"/>
        <v>201529 Egyéb magasan képzett ügyintézőkI9 Egyetem</v>
      </c>
      <c r="B1616" t="str">
        <f t="shared" si="51"/>
        <v>201529 Egyéb magasan képzett ügyintézőkI9 Egyetem</v>
      </c>
      <c r="C1616">
        <v>6020</v>
      </c>
      <c r="D1616" t="s">
        <v>168</v>
      </c>
      <c r="E1616" t="s">
        <v>169</v>
      </c>
      <c r="F1616" s="4" t="s">
        <v>173</v>
      </c>
      <c r="G1616">
        <v>0</v>
      </c>
      <c r="H1616" t="s">
        <v>165</v>
      </c>
      <c r="I1616">
        <v>626</v>
      </c>
      <c r="J1616">
        <v>15</v>
      </c>
      <c r="K1616" t="s">
        <v>81</v>
      </c>
      <c r="L1616" t="s">
        <v>123</v>
      </c>
      <c r="M1616">
        <v>21.5</v>
      </c>
      <c r="N1616">
        <v>0</v>
      </c>
      <c r="O1616">
        <v>0</v>
      </c>
      <c r="P1616">
        <v>21.5</v>
      </c>
      <c r="Q1616">
        <v>63</v>
      </c>
      <c r="R1616">
        <v>0</v>
      </c>
      <c r="S1616">
        <v>0</v>
      </c>
      <c r="T1616">
        <v>30.5</v>
      </c>
      <c r="U1616">
        <v>0</v>
      </c>
      <c r="V1616">
        <v>223</v>
      </c>
      <c r="W1616">
        <v>34</v>
      </c>
      <c r="X1616">
        <v>162.5</v>
      </c>
      <c r="Y1616">
        <v>40.5</v>
      </c>
      <c r="Z1616">
        <v>51</v>
      </c>
      <c r="AA1616">
        <v>127</v>
      </c>
      <c r="AB1616">
        <v>95</v>
      </c>
      <c r="AC1616">
        <v>150</v>
      </c>
      <c r="AD1616">
        <v>98.5</v>
      </c>
      <c r="AE1616">
        <v>62</v>
      </c>
      <c r="AF1616">
        <v>210</v>
      </c>
      <c r="AG1616">
        <v>0</v>
      </c>
      <c r="AH1616">
        <v>39</v>
      </c>
      <c r="AI1616">
        <v>8</v>
      </c>
      <c r="AJ1616">
        <v>434</v>
      </c>
      <c r="AK1616">
        <v>111.5</v>
      </c>
      <c r="AL1616">
        <v>88.5</v>
      </c>
      <c r="AM1616">
        <v>201</v>
      </c>
      <c r="AN1616">
        <v>59</v>
      </c>
      <c r="AO1616">
        <v>646</v>
      </c>
      <c r="AP1616">
        <v>142</v>
      </c>
      <c r="AQ1616">
        <v>203.5</v>
      </c>
      <c r="AR1616">
        <v>0</v>
      </c>
      <c r="AS1616">
        <v>14</v>
      </c>
      <c r="AT1616">
        <v>428</v>
      </c>
      <c r="AU1616">
        <v>0</v>
      </c>
      <c r="AV1616">
        <v>13</v>
      </c>
      <c r="AW1616">
        <v>84.5</v>
      </c>
      <c r="AX1616">
        <v>30.5</v>
      </c>
      <c r="AY1616">
        <v>585.5</v>
      </c>
      <c r="AZ1616">
        <v>1231</v>
      </c>
      <c r="BA1616">
        <v>1305</v>
      </c>
      <c r="BB1616">
        <v>230</v>
      </c>
      <c r="BC1616">
        <v>70.5</v>
      </c>
      <c r="BD1616">
        <v>89</v>
      </c>
      <c r="BE1616">
        <v>0</v>
      </c>
      <c r="BF1616">
        <v>416</v>
      </c>
      <c r="BG1616">
        <v>166.5</v>
      </c>
      <c r="BH1616">
        <v>376</v>
      </c>
      <c r="BI1616">
        <v>127.5</v>
      </c>
      <c r="BJ1616">
        <v>134.5</v>
      </c>
      <c r="BK1616">
        <v>0</v>
      </c>
      <c r="BL1616">
        <v>137</v>
      </c>
      <c r="BM1616">
        <v>0</v>
      </c>
      <c r="BN1616">
        <v>463.5</v>
      </c>
      <c r="BO1616">
        <v>15291</v>
      </c>
      <c r="BP1616">
        <v>2358.5</v>
      </c>
      <c r="BQ1616">
        <v>144.5</v>
      </c>
      <c r="BR1616">
        <v>70</v>
      </c>
      <c r="BS1616">
        <v>252</v>
      </c>
      <c r="BT1616">
        <v>8</v>
      </c>
      <c r="BU1616">
        <v>536</v>
      </c>
      <c r="BV1616">
        <v>0</v>
      </c>
      <c r="BW1616">
        <v>8.5</v>
      </c>
      <c r="BX1616">
        <v>0</v>
      </c>
      <c r="BY1616">
        <v>27893</v>
      </c>
    </row>
    <row r="1617" spans="1:77" hidden="1" x14ac:dyDescent="0.25">
      <c r="A1617" t="str">
        <f t="shared" si="50"/>
        <v>201531 Technikusok és hasonló műszaki foglalkozásokI9 Egyetem</v>
      </c>
      <c r="B1617" t="str">
        <f t="shared" si="51"/>
        <v>201531 Technikusok és hasonló műszaki foglalkozásokI9 Egyetem</v>
      </c>
      <c r="C1617">
        <v>6021</v>
      </c>
      <c r="D1617" t="s">
        <v>168</v>
      </c>
      <c r="E1617" t="s">
        <v>169</v>
      </c>
      <c r="F1617" s="4" t="s">
        <v>173</v>
      </c>
      <c r="G1617">
        <v>0</v>
      </c>
      <c r="H1617" t="s">
        <v>165</v>
      </c>
      <c r="I1617">
        <v>627</v>
      </c>
      <c r="J1617">
        <v>16</v>
      </c>
      <c r="K1617" t="s">
        <v>82</v>
      </c>
      <c r="L1617" t="s">
        <v>83</v>
      </c>
      <c r="M1617">
        <v>94.5</v>
      </c>
      <c r="N1617">
        <v>50</v>
      </c>
      <c r="O1617">
        <v>0</v>
      </c>
      <c r="P1617">
        <v>44.5</v>
      </c>
      <c r="Q1617">
        <v>250</v>
      </c>
      <c r="R1617">
        <v>18.5</v>
      </c>
      <c r="S1617">
        <v>9.5</v>
      </c>
      <c r="T1617">
        <v>14.5</v>
      </c>
      <c r="U1617">
        <v>8</v>
      </c>
      <c r="V1617">
        <v>14.5</v>
      </c>
      <c r="W1617">
        <v>65</v>
      </c>
      <c r="X1617">
        <v>282.5</v>
      </c>
      <c r="Y1617">
        <v>57</v>
      </c>
      <c r="Z1617">
        <v>22</v>
      </c>
      <c r="AA1617">
        <v>77.5</v>
      </c>
      <c r="AB1617">
        <v>298.5</v>
      </c>
      <c r="AC1617">
        <v>145</v>
      </c>
      <c r="AD1617">
        <v>121.5</v>
      </c>
      <c r="AE1617">
        <v>147</v>
      </c>
      <c r="AF1617">
        <v>157.5</v>
      </c>
      <c r="AG1617">
        <v>27</v>
      </c>
      <c r="AH1617">
        <v>124.5</v>
      </c>
      <c r="AI1617">
        <v>37</v>
      </c>
      <c r="AJ1617">
        <v>216.5</v>
      </c>
      <c r="AK1617">
        <v>105</v>
      </c>
      <c r="AL1617">
        <v>48.5</v>
      </c>
      <c r="AM1617">
        <v>294</v>
      </c>
      <c r="AN1617">
        <v>39</v>
      </c>
      <c r="AO1617">
        <v>288</v>
      </c>
      <c r="AP1617">
        <v>96</v>
      </c>
      <c r="AQ1617">
        <v>108</v>
      </c>
      <c r="AR1617">
        <v>6</v>
      </c>
      <c r="AS1617">
        <v>54</v>
      </c>
      <c r="AT1617">
        <v>201</v>
      </c>
      <c r="AU1617">
        <v>0</v>
      </c>
      <c r="AV1617">
        <v>129</v>
      </c>
      <c r="AW1617">
        <v>37</v>
      </c>
      <c r="AX1617">
        <v>5</v>
      </c>
      <c r="AY1617">
        <v>68</v>
      </c>
      <c r="AZ1617">
        <v>897</v>
      </c>
      <c r="BA1617">
        <v>78.5</v>
      </c>
      <c r="BB1617">
        <v>64.5</v>
      </c>
      <c r="BC1617">
        <v>6.5</v>
      </c>
      <c r="BD1617">
        <v>139.5</v>
      </c>
      <c r="BE1617">
        <v>0</v>
      </c>
      <c r="BF1617">
        <v>232.5</v>
      </c>
      <c r="BG1617">
        <v>454.5</v>
      </c>
      <c r="BH1617">
        <v>85.5</v>
      </c>
      <c r="BI1617">
        <v>7</v>
      </c>
      <c r="BJ1617">
        <v>226.5</v>
      </c>
      <c r="BK1617">
        <v>13</v>
      </c>
      <c r="BL1617">
        <v>165</v>
      </c>
      <c r="BM1617">
        <v>0</v>
      </c>
      <c r="BN1617">
        <v>71</v>
      </c>
      <c r="BO1617">
        <v>308.5</v>
      </c>
      <c r="BP1617">
        <v>250.5</v>
      </c>
      <c r="BQ1617">
        <v>46</v>
      </c>
      <c r="BR1617">
        <v>7</v>
      </c>
      <c r="BS1617">
        <v>134.5</v>
      </c>
      <c r="BT1617">
        <v>64</v>
      </c>
      <c r="BU1617">
        <v>10.5</v>
      </c>
      <c r="BV1617">
        <v>53.5</v>
      </c>
      <c r="BW1617">
        <v>0</v>
      </c>
      <c r="BX1617">
        <v>0</v>
      </c>
      <c r="BY1617">
        <v>7076.5</v>
      </c>
    </row>
    <row r="1618" spans="1:77" hidden="1" x14ac:dyDescent="0.25">
      <c r="A1618" t="str">
        <f t="shared" si="50"/>
        <v>201532 Szakmai irányítók, felügyelőkI9 Egyetem</v>
      </c>
      <c r="B1618" t="str">
        <f t="shared" si="51"/>
        <v>201532 Szakmai irányítók, felügyelőkI9 Egyetem</v>
      </c>
      <c r="C1618">
        <v>6022</v>
      </c>
      <c r="D1618" t="s">
        <v>168</v>
      </c>
      <c r="E1618" t="s">
        <v>169</v>
      </c>
      <c r="F1618" s="4" t="s">
        <v>173</v>
      </c>
      <c r="G1618">
        <v>0</v>
      </c>
      <c r="H1618" t="s">
        <v>165</v>
      </c>
      <c r="I1618">
        <v>628</v>
      </c>
      <c r="J1618">
        <v>17</v>
      </c>
      <c r="K1618" t="s">
        <v>84</v>
      </c>
      <c r="L1618" t="s">
        <v>124</v>
      </c>
      <c r="M1618">
        <v>0</v>
      </c>
      <c r="N1618">
        <v>0</v>
      </c>
      <c r="O1618">
        <v>0</v>
      </c>
      <c r="P1618">
        <v>8</v>
      </c>
      <c r="Q1618">
        <v>46</v>
      </c>
      <c r="R1618">
        <v>0</v>
      </c>
      <c r="S1618">
        <v>0</v>
      </c>
      <c r="T1618">
        <v>0</v>
      </c>
      <c r="U1618">
        <v>0</v>
      </c>
      <c r="V1618">
        <v>0.5</v>
      </c>
      <c r="W1618">
        <v>5.5</v>
      </c>
      <c r="X1618">
        <v>38</v>
      </c>
      <c r="Y1618">
        <v>7</v>
      </c>
      <c r="Z1618">
        <v>19.5</v>
      </c>
      <c r="AA1618">
        <v>27</v>
      </c>
      <c r="AB1618">
        <v>91.5</v>
      </c>
      <c r="AC1618">
        <v>5</v>
      </c>
      <c r="AD1618">
        <v>0</v>
      </c>
      <c r="AE1618">
        <v>0</v>
      </c>
      <c r="AF1618">
        <v>5.5</v>
      </c>
      <c r="AG1618">
        <v>0</v>
      </c>
      <c r="AH1618">
        <v>5.5</v>
      </c>
      <c r="AI1618">
        <v>0</v>
      </c>
      <c r="AJ1618">
        <v>23</v>
      </c>
      <c r="AK1618">
        <v>0</v>
      </c>
      <c r="AL1618">
        <v>33.5</v>
      </c>
      <c r="AM1618">
        <v>199</v>
      </c>
      <c r="AN1618">
        <v>0</v>
      </c>
      <c r="AO1618">
        <v>75</v>
      </c>
      <c r="AP1618">
        <v>24.5</v>
      </c>
      <c r="AQ1618">
        <v>0</v>
      </c>
      <c r="AR1618">
        <v>0</v>
      </c>
      <c r="AS1618">
        <v>0</v>
      </c>
      <c r="AT1618">
        <v>11</v>
      </c>
      <c r="AU1618">
        <v>0</v>
      </c>
      <c r="AV1618">
        <v>1</v>
      </c>
      <c r="AW1618">
        <v>0.5</v>
      </c>
      <c r="AX1618">
        <v>0</v>
      </c>
      <c r="AY1618">
        <v>28</v>
      </c>
      <c r="AZ1618">
        <v>17.5</v>
      </c>
      <c r="BA1618">
        <v>15</v>
      </c>
      <c r="BB1618">
        <v>23</v>
      </c>
      <c r="BC1618">
        <v>3</v>
      </c>
      <c r="BD1618">
        <v>9</v>
      </c>
      <c r="BE1618">
        <v>0</v>
      </c>
      <c r="BF1618">
        <v>63</v>
      </c>
      <c r="BG1618">
        <v>77.5</v>
      </c>
      <c r="BH1618">
        <v>9.5</v>
      </c>
      <c r="BI1618">
        <v>0</v>
      </c>
      <c r="BJ1618">
        <v>87</v>
      </c>
      <c r="BK1618">
        <v>0</v>
      </c>
      <c r="BL1618">
        <v>22</v>
      </c>
      <c r="BM1618">
        <v>3.5</v>
      </c>
      <c r="BN1618">
        <v>8</v>
      </c>
      <c r="BO1618">
        <v>26</v>
      </c>
      <c r="BP1618">
        <v>17.5</v>
      </c>
      <c r="BQ1618">
        <v>15</v>
      </c>
      <c r="BR1618">
        <v>9.5</v>
      </c>
      <c r="BS1618">
        <v>0</v>
      </c>
      <c r="BT1618">
        <v>3</v>
      </c>
      <c r="BU1618">
        <v>16</v>
      </c>
      <c r="BV1618">
        <v>0</v>
      </c>
      <c r="BW1618">
        <v>0</v>
      </c>
      <c r="BX1618">
        <v>0</v>
      </c>
      <c r="BY1618">
        <v>1079.5</v>
      </c>
    </row>
    <row r="1619" spans="1:77" hidden="1" x14ac:dyDescent="0.25">
      <c r="A1619" t="str">
        <f t="shared" si="50"/>
        <v>201533 Egészségügyi foglalkozásokI9 Egyetem</v>
      </c>
      <c r="B1619" t="str">
        <f t="shared" si="51"/>
        <v>201533 Egészségügyi foglalkozásokI9 Egyetem</v>
      </c>
      <c r="C1619">
        <v>6023</v>
      </c>
      <c r="D1619" t="s">
        <v>168</v>
      </c>
      <c r="E1619" t="s">
        <v>169</v>
      </c>
      <c r="F1619" s="4" t="s">
        <v>173</v>
      </c>
      <c r="G1619">
        <v>0</v>
      </c>
      <c r="H1619" t="s">
        <v>165</v>
      </c>
      <c r="I1619">
        <v>629</v>
      </c>
      <c r="J1619">
        <v>18</v>
      </c>
      <c r="K1619" t="s">
        <v>85</v>
      </c>
      <c r="L1619" t="s">
        <v>125</v>
      </c>
      <c r="M1619">
        <v>21.5</v>
      </c>
      <c r="N1619">
        <v>0</v>
      </c>
      <c r="O1619">
        <v>0</v>
      </c>
      <c r="P1619">
        <v>0</v>
      </c>
      <c r="Q1619">
        <v>6</v>
      </c>
      <c r="R1619">
        <v>4</v>
      </c>
      <c r="S1619">
        <v>0</v>
      </c>
      <c r="T1619">
        <v>0</v>
      </c>
      <c r="U1619">
        <v>0</v>
      </c>
      <c r="V1619">
        <v>0</v>
      </c>
      <c r="W1619">
        <v>0</v>
      </c>
      <c r="X1619">
        <v>0</v>
      </c>
      <c r="Y1619">
        <v>0</v>
      </c>
      <c r="Z1619">
        <v>0</v>
      </c>
      <c r="AA1619">
        <v>0</v>
      </c>
      <c r="AB1619">
        <v>3.5</v>
      </c>
      <c r="AC1619">
        <v>0</v>
      </c>
      <c r="AD1619">
        <v>0</v>
      </c>
      <c r="AE1619">
        <v>0</v>
      </c>
      <c r="AF1619">
        <v>0</v>
      </c>
      <c r="AG1619">
        <v>0</v>
      </c>
      <c r="AH1619">
        <v>35.5</v>
      </c>
      <c r="AI1619">
        <v>0</v>
      </c>
      <c r="AJ1619">
        <v>2</v>
      </c>
      <c r="AK1619">
        <v>0</v>
      </c>
      <c r="AL1619">
        <v>0</v>
      </c>
      <c r="AM1619">
        <v>0</v>
      </c>
      <c r="AN1619">
        <v>0</v>
      </c>
      <c r="AO1619">
        <v>72</v>
      </c>
      <c r="AP1619">
        <v>137</v>
      </c>
      <c r="AQ1619">
        <v>0</v>
      </c>
      <c r="AR1619">
        <v>0</v>
      </c>
      <c r="AS1619">
        <v>0</v>
      </c>
      <c r="AT1619">
        <v>0</v>
      </c>
      <c r="AU1619">
        <v>0</v>
      </c>
      <c r="AV1619">
        <v>6</v>
      </c>
      <c r="AW1619">
        <v>0</v>
      </c>
      <c r="AX1619">
        <v>0</v>
      </c>
      <c r="AY1619">
        <v>0</v>
      </c>
      <c r="AZ1619">
        <v>0</v>
      </c>
      <c r="BA1619">
        <v>0</v>
      </c>
      <c r="BB1619">
        <v>0</v>
      </c>
      <c r="BC1619">
        <v>0</v>
      </c>
      <c r="BD1619">
        <v>8.5</v>
      </c>
      <c r="BE1619">
        <v>0</v>
      </c>
      <c r="BF1619">
        <v>16.5</v>
      </c>
      <c r="BG1619">
        <v>0</v>
      </c>
      <c r="BH1619">
        <v>57</v>
      </c>
      <c r="BI1619">
        <v>0.5</v>
      </c>
      <c r="BJ1619">
        <v>119.5</v>
      </c>
      <c r="BK1619">
        <v>0</v>
      </c>
      <c r="BL1619">
        <v>0</v>
      </c>
      <c r="BM1619">
        <v>0</v>
      </c>
      <c r="BN1619">
        <v>0</v>
      </c>
      <c r="BO1619">
        <v>34</v>
      </c>
      <c r="BP1619">
        <v>57</v>
      </c>
      <c r="BQ1619">
        <v>648.5</v>
      </c>
      <c r="BR1619">
        <v>38</v>
      </c>
      <c r="BS1619">
        <v>0.5</v>
      </c>
      <c r="BT1619">
        <v>3</v>
      </c>
      <c r="BU1619">
        <v>2</v>
      </c>
      <c r="BV1619">
        <v>0</v>
      </c>
      <c r="BW1619">
        <v>0</v>
      </c>
      <c r="BX1619">
        <v>0</v>
      </c>
      <c r="BY1619">
        <v>1272.5</v>
      </c>
    </row>
    <row r="1620" spans="1:77" hidden="1" x14ac:dyDescent="0.25">
      <c r="A1620" t="str">
        <f t="shared" si="50"/>
        <v>201534 Oktatási asszisztensekI9 Egyetem</v>
      </c>
      <c r="B1620" t="str">
        <f t="shared" si="51"/>
        <v>201534 Oktatási asszisztensekI9 Egyetem</v>
      </c>
      <c r="C1620">
        <v>6024</v>
      </c>
      <c r="D1620" t="s">
        <v>168</v>
      </c>
      <c r="E1620" t="s">
        <v>169</v>
      </c>
      <c r="F1620" s="4" t="s">
        <v>173</v>
      </c>
      <c r="G1620">
        <v>0</v>
      </c>
      <c r="H1620" t="s">
        <v>165</v>
      </c>
      <c r="I1620">
        <v>630</v>
      </c>
      <c r="J1620">
        <v>19</v>
      </c>
      <c r="K1620" t="s">
        <v>86</v>
      </c>
      <c r="L1620" t="s">
        <v>126</v>
      </c>
      <c r="M1620">
        <v>0.5</v>
      </c>
      <c r="N1620">
        <v>0</v>
      </c>
      <c r="O1620">
        <v>0</v>
      </c>
      <c r="P1620">
        <v>0</v>
      </c>
      <c r="Q1620">
        <v>0</v>
      </c>
      <c r="R1620">
        <v>0</v>
      </c>
      <c r="S1620">
        <v>0</v>
      </c>
      <c r="T1620">
        <v>0</v>
      </c>
      <c r="U1620">
        <v>4.5</v>
      </c>
      <c r="V1620">
        <v>0</v>
      </c>
      <c r="W1620">
        <v>0</v>
      </c>
      <c r="X1620">
        <v>0</v>
      </c>
      <c r="Y1620">
        <v>0</v>
      </c>
      <c r="Z1620">
        <v>0</v>
      </c>
      <c r="AA1620">
        <v>0</v>
      </c>
      <c r="AB1620">
        <v>0</v>
      </c>
      <c r="AC1620">
        <v>0</v>
      </c>
      <c r="AD1620">
        <v>0</v>
      </c>
      <c r="AE1620">
        <v>0</v>
      </c>
      <c r="AF1620">
        <v>0</v>
      </c>
      <c r="AG1620">
        <v>0</v>
      </c>
      <c r="AH1620">
        <v>0</v>
      </c>
      <c r="AI1620">
        <v>0</v>
      </c>
      <c r="AJ1620">
        <v>0</v>
      </c>
      <c r="AK1620">
        <v>0</v>
      </c>
      <c r="AL1620">
        <v>0</v>
      </c>
      <c r="AM1620">
        <v>0</v>
      </c>
      <c r="AN1620">
        <v>0</v>
      </c>
      <c r="AO1620">
        <v>0.5</v>
      </c>
      <c r="AP1620">
        <v>0</v>
      </c>
      <c r="AQ1620">
        <v>5.5</v>
      </c>
      <c r="AR1620">
        <v>0</v>
      </c>
      <c r="AS1620">
        <v>0</v>
      </c>
      <c r="AT1620">
        <v>0</v>
      </c>
      <c r="AU1620">
        <v>0</v>
      </c>
      <c r="AV1620">
        <v>0</v>
      </c>
      <c r="AW1620">
        <v>0</v>
      </c>
      <c r="AX1620">
        <v>0</v>
      </c>
      <c r="AY1620">
        <v>0</v>
      </c>
      <c r="AZ1620">
        <v>0</v>
      </c>
      <c r="BA1620">
        <v>0</v>
      </c>
      <c r="BB1620">
        <v>0</v>
      </c>
      <c r="BC1620">
        <v>0</v>
      </c>
      <c r="BD1620">
        <v>0</v>
      </c>
      <c r="BE1620">
        <v>0</v>
      </c>
      <c r="BF1620">
        <v>0</v>
      </c>
      <c r="BG1620">
        <v>0</v>
      </c>
      <c r="BH1620">
        <v>0</v>
      </c>
      <c r="BI1620">
        <v>0</v>
      </c>
      <c r="BJ1620">
        <v>0</v>
      </c>
      <c r="BK1620">
        <v>0</v>
      </c>
      <c r="BL1620">
        <v>0</v>
      </c>
      <c r="BM1620">
        <v>0</v>
      </c>
      <c r="BN1620">
        <v>0</v>
      </c>
      <c r="BO1620">
        <v>68.5</v>
      </c>
      <c r="BP1620">
        <v>246.5</v>
      </c>
      <c r="BQ1620">
        <v>1</v>
      </c>
      <c r="BR1620">
        <v>25</v>
      </c>
      <c r="BS1620">
        <v>3</v>
      </c>
      <c r="BT1620">
        <v>0</v>
      </c>
      <c r="BU1620">
        <v>0.5</v>
      </c>
      <c r="BV1620">
        <v>0</v>
      </c>
      <c r="BW1620">
        <v>0</v>
      </c>
      <c r="BX1620">
        <v>0</v>
      </c>
      <c r="BY1620">
        <v>355.5</v>
      </c>
    </row>
    <row r="1621" spans="1:77" hidden="1" x14ac:dyDescent="0.25">
      <c r="A1621" t="str">
        <f t="shared" si="50"/>
        <v>201535 Szociális gondozási és munkaerő-piaci szolgáltatási foglalkozásokI9 Egyetem</v>
      </c>
      <c r="B1621" t="str">
        <f t="shared" si="51"/>
        <v>201535 Szociális gondozási és munkaerő-piaci szolgáltatási foglalkozásokI9 Egyetem</v>
      </c>
      <c r="C1621">
        <v>6025</v>
      </c>
      <c r="D1621" t="s">
        <v>168</v>
      </c>
      <c r="E1621" t="s">
        <v>169</v>
      </c>
      <c r="F1621" s="4" t="s">
        <v>173</v>
      </c>
      <c r="G1621">
        <v>0</v>
      </c>
      <c r="H1621" t="s">
        <v>165</v>
      </c>
      <c r="I1621">
        <v>631</v>
      </c>
      <c r="J1621">
        <v>20</v>
      </c>
      <c r="K1621" t="s">
        <v>87</v>
      </c>
      <c r="L1621" t="s">
        <v>127</v>
      </c>
      <c r="M1621">
        <v>0</v>
      </c>
      <c r="N1621">
        <v>0</v>
      </c>
      <c r="O1621">
        <v>0</v>
      </c>
      <c r="P1621">
        <v>0</v>
      </c>
      <c r="Q1621">
        <v>9</v>
      </c>
      <c r="R1621">
        <v>0.5</v>
      </c>
      <c r="S1621">
        <v>0</v>
      </c>
      <c r="T1621">
        <v>10.5</v>
      </c>
      <c r="U1621">
        <v>0</v>
      </c>
      <c r="V1621">
        <v>0</v>
      </c>
      <c r="W1621">
        <v>0</v>
      </c>
      <c r="X1621">
        <v>0</v>
      </c>
      <c r="Y1621">
        <v>0</v>
      </c>
      <c r="Z1621">
        <v>0</v>
      </c>
      <c r="AA1621">
        <v>0</v>
      </c>
      <c r="AB1621">
        <v>0</v>
      </c>
      <c r="AC1621">
        <v>0</v>
      </c>
      <c r="AD1621">
        <v>0</v>
      </c>
      <c r="AE1621">
        <v>0</v>
      </c>
      <c r="AF1621">
        <v>1</v>
      </c>
      <c r="AG1621">
        <v>0</v>
      </c>
      <c r="AH1621">
        <v>0</v>
      </c>
      <c r="AI1621">
        <v>0</v>
      </c>
      <c r="AJ1621">
        <v>0</v>
      </c>
      <c r="AK1621">
        <v>0</v>
      </c>
      <c r="AL1621">
        <v>0</v>
      </c>
      <c r="AM1621">
        <v>0</v>
      </c>
      <c r="AN1621">
        <v>0</v>
      </c>
      <c r="AO1621">
        <v>0</v>
      </c>
      <c r="AP1621">
        <v>0</v>
      </c>
      <c r="AQ1621">
        <v>5.5</v>
      </c>
      <c r="AR1621">
        <v>0</v>
      </c>
      <c r="AS1621">
        <v>0</v>
      </c>
      <c r="AT1621">
        <v>0</v>
      </c>
      <c r="AU1621">
        <v>0</v>
      </c>
      <c r="AV1621">
        <v>0</v>
      </c>
      <c r="AW1621">
        <v>0</v>
      </c>
      <c r="AX1621">
        <v>0</v>
      </c>
      <c r="AY1621">
        <v>0</v>
      </c>
      <c r="AZ1621">
        <v>2.5</v>
      </c>
      <c r="BA1621">
        <v>9.5</v>
      </c>
      <c r="BB1621">
        <v>0</v>
      </c>
      <c r="BC1621">
        <v>0</v>
      </c>
      <c r="BD1621">
        <v>0</v>
      </c>
      <c r="BE1621">
        <v>0</v>
      </c>
      <c r="BF1621">
        <v>36.5</v>
      </c>
      <c r="BG1621">
        <v>0.5</v>
      </c>
      <c r="BH1621">
        <v>8.5</v>
      </c>
      <c r="BI1621">
        <v>0</v>
      </c>
      <c r="BJ1621">
        <v>0</v>
      </c>
      <c r="BK1621">
        <v>0</v>
      </c>
      <c r="BL1621">
        <v>13</v>
      </c>
      <c r="BM1621">
        <v>0</v>
      </c>
      <c r="BN1621">
        <v>0</v>
      </c>
      <c r="BO1621">
        <v>346.5</v>
      </c>
      <c r="BP1621">
        <v>29</v>
      </c>
      <c r="BQ1621">
        <v>26.5</v>
      </c>
      <c r="BR1621">
        <v>339</v>
      </c>
      <c r="BS1621">
        <v>1.5</v>
      </c>
      <c r="BT1621">
        <v>0</v>
      </c>
      <c r="BU1621">
        <v>17</v>
      </c>
      <c r="BV1621">
        <v>0</v>
      </c>
      <c r="BW1621">
        <v>12.5</v>
      </c>
      <c r="BX1621">
        <v>0</v>
      </c>
      <c r="BY1621">
        <v>869</v>
      </c>
    </row>
    <row r="1622" spans="1:77" hidden="1" x14ac:dyDescent="0.25">
      <c r="A1622" t="str">
        <f t="shared" si="50"/>
        <v>201536 Üzleti jellegű szolgáltatások ügyintézői, hatósági ügyintézők, ügynökökI9 Egyetem</v>
      </c>
      <c r="B1622" t="str">
        <f t="shared" si="51"/>
        <v>201536 Üzleti jellegű szolgáltatások ügyintézői, hatósági ügyintézők, ügynökökI9 Egyetem</v>
      </c>
      <c r="C1622">
        <v>6026</v>
      </c>
      <c r="D1622" t="s">
        <v>168</v>
      </c>
      <c r="E1622" t="s">
        <v>169</v>
      </c>
      <c r="F1622" s="4" t="s">
        <v>173</v>
      </c>
      <c r="G1622">
        <v>0</v>
      </c>
      <c r="H1622" t="s">
        <v>165</v>
      </c>
      <c r="I1622">
        <v>632</v>
      </c>
      <c r="J1622">
        <v>21</v>
      </c>
      <c r="K1622" t="s">
        <v>88</v>
      </c>
      <c r="L1622" t="s">
        <v>128</v>
      </c>
      <c r="M1622">
        <v>133</v>
      </c>
      <c r="N1622">
        <v>32</v>
      </c>
      <c r="O1622">
        <v>0</v>
      </c>
      <c r="P1622">
        <v>27.5</v>
      </c>
      <c r="Q1622">
        <v>385</v>
      </c>
      <c r="R1622">
        <v>35</v>
      </c>
      <c r="S1622">
        <v>18.5</v>
      </c>
      <c r="T1622">
        <v>25.5</v>
      </c>
      <c r="U1622">
        <v>26.5</v>
      </c>
      <c r="V1622">
        <v>41</v>
      </c>
      <c r="W1622">
        <v>149</v>
      </c>
      <c r="X1622">
        <v>89.5</v>
      </c>
      <c r="Y1622">
        <v>165.5</v>
      </c>
      <c r="Z1622">
        <v>78</v>
      </c>
      <c r="AA1622">
        <v>92.5</v>
      </c>
      <c r="AB1622">
        <v>194</v>
      </c>
      <c r="AC1622">
        <v>269</v>
      </c>
      <c r="AD1622">
        <v>127</v>
      </c>
      <c r="AE1622">
        <v>261</v>
      </c>
      <c r="AF1622">
        <v>211</v>
      </c>
      <c r="AG1622">
        <v>26.5</v>
      </c>
      <c r="AH1622">
        <v>32</v>
      </c>
      <c r="AI1622">
        <v>56</v>
      </c>
      <c r="AJ1622">
        <v>294.5</v>
      </c>
      <c r="AK1622">
        <v>72</v>
      </c>
      <c r="AL1622">
        <v>70.5</v>
      </c>
      <c r="AM1622">
        <v>293.5</v>
      </c>
      <c r="AN1622">
        <v>211</v>
      </c>
      <c r="AO1622">
        <v>1985.5</v>
      </c>
      <c r="AP1622">
        <v>308</v>
      </c>
      <c r="AQ1622">
        <v>150.5</v>
      </c>
      <c r="AR1622">
        <v>31.5</v>
      </c>
      <c r="AS1622">
        <v>27.5</v>
      </c>
      <c r="AT1622">
        <v>201</v>
      </c>
      <c r="AU1622">
        <v>10</v>
      </c>
      <c r="AV1622">
        <v>113.5</v>
      </c>
      <c r="AW1622">
        <v>69</v>
      </c>
      <c r="AX1622">
        <v>9.5</v>
      </c>
      <c r="AY1622">
        <v>161</v>
      </c>
      <c r="AZ1622">
        <v>1003</v>
      </c>
      <c r="BA1622">
        <v>1665</v>
      </c>
      <c r="BB1622">
        <v>740</v>
      </c>
      <c r="BC1622">
        <v>288</v>
      </c>
      <c r="BD1622">
        <v>434</v>
      </c>
      <c r="BE1622">
        <v>0</v>
      </c>
      <c r="BF1622">
        <v>1235</v>
      </c>
      <c r="BG1622">
        <v>265.5</v>
      </c>
      <c r="BH1622">
        <v>129</v>
      </c>
      <c r="BI1622">
        <v>127.5</v>
      </c>
      <c r="BJ1622">
        <v>62</v>
      </c>
      <c r="BK1622">
        <v>55</v>
      </c>
      <c r="BL1622">
        <v>66.5</v>
      </c>
      <c r="BM1622">
        <v>36.5</v>
      </c>
      <c r="BN1622">
        <v>379</v>
      </c>
      <c r="BO1622">
        <v>2687.5</v>
      </c>
      <c r="BP1622">
        <v>411.5</v>
      </c>
      <c r="BQ1622">
        <v>126</v>
      </c>
      <c r="BR1622">
        <v>47.5</v>
      </c>
      <c r="BS1622">
        <v>57</v>
      </c>
      <c r="BT1622">
        <v>11</v>
      </c>
      <c r="BU1622">
        <v>27</v>
      </c>
      <c r="BV1622">
        <v>0</v>
      </c>
      <c r="BW1622">
        <v>0</v>
      </c>
      <c r="BX1622">
        <v>0</v>
      </c>
      <c r="BY1622">
        <v>16337</v>
      </c>
    </row>
    <row r="1623" spans="1:77" hidden="1" x14ac:dyDescent="0.25">
      <c r="A1623" t="str">
        <f t="shared" si="50"/>
        <v>201537 Művészeti, kulturális, sport- és vallási foglalkozásokI9 Egyetem</v>
      </c>
      <c r="B1623" t="str">
        <f t="shared" si="51"/>
        <v>201537 Művészeti, kulturális, sport- és vallási foglalkozásokI9 Egyetem</v>
      </c>
      <c r="C1623">
        <v>6027</v>
      </c>
      <c r="D1623" t="s">
        <v>168</v>
      </c>
      <c r="E1623" t="s">
        <v>169</v>
      </c>
      <c r="F1623" s="4" t="s">
        <v>173</v>
      </c>
      <c r="G1623">
        <v>0</v>
      </c>
      <c r="H1623" t="s">
        <v>165</v>
      </c>
      <c r="I1623">
        <v>633</v>
      </c>
      <c r="J1623">
        <v>22</v>
      </c>
      <c r="K1623" t="s">
        <v>89</v>
      </c>
      <c r="L1623" t="s">
        <v>129</v>
      </c>
      <c r="M1623">
        <v>0</v>
      </c>
      <c r="N1623">
        <v>0</v>
      </c>
      <c r="O1623">
        <v>0</v>
      </c>
      <c r="P1623">
        <v>0</v>
      </c>
      <c r="Q1623">
        <v>0</v>
      </c>
      <c r="R1623">
        <v>3</v>
      </c>
      <c r="S1623">
        <v>0</v>
      </c>
      <c r="T1623">
        <v>0</v>
      </c>
      <c r="U1623">
        <v>0</v>
      </c>
      <c r="V1623">
        <v>0</v>
      </c>
      <c r="W1623">
        <v>0</v>
      </c>
      <c r="X1623">
        <v>0</v>
      </c>
      <c r="Y1623">
        <v>0</v>
      </c>
      <c r="Z1623">
        <v>0</v>
      </c>
      <c r="AA1623">
        <v>0</v>
      </c>
      <c r="AB1623">
        <v>0</v>
      </c>
      <c r="AC1623">
        <v>0</v>
      </c>
      <c r="AD1623">
        <v>0</v>
      </c>
      <c r="AE1623">
        <v>0</v>
      </c>
      <c r="AF1623">
        <v>0</v>
      </c>
      <c r="AG1623">
        <v>0</v>
      </c>
      <c r="AH1623">
        <v>0</v>
      </c>
      <c r="AI1623">
        <v>0</v>
      </c>
      <c r="AJ1623">
        <v>0</v>
      </c>
      <c r="AK1623">
        <v>0</v>
      </c>
      <c r="AL1623">
        <v>0</v>
      </c>
      <c r="AM1623">
        <v>0</v>
      </c>
      <c r="AN1623">
        <v>0</v>
      </c>
      <c r="AO1623">
        <v>0</v>
      </c>
      <c r="AP1623">
        <v>11.5</v>
      </c>
      <c r="AQ1623">
        <v>0</v>
      </c>
      <c r="AR1623">
        <v>0</v>
      </c>
      <c r="AS1623">
        <v>0</v>
      </c>
      <c r="AT1623">
        <v>0</v>
      </c>
      <c r="AU1623">
        <v>0</v>
      </c>
      <c r="AV1623">
        <v>0</v>
      </c>
      <c r="AW1623">
        <v>5</v>
      </c>
      <c r="AX1623">
        <v>211.5</v>
      </c>
      <c r="AY1623">
        <v>5.5</v>
      </c>
      <c r="AZ1623">
        <v>27</v>
      </c>
      <c r="BA1623">
        <v>0</v>
      </c>
      <c r="BB1623">
        <v>0</v>
      </c>
      <c r="BC1623">
        <v>0</v>
      </c>
      <c r="BD1623">
        <v>14</v>
      </c>
      <c r="BE1623">
        <v>0</v>
      </c>
      <c r="BF1623">
        <v>28.5</v>
      </c>
      <c r="BG1623">
        <v>0</v>
      </c>
      <c r="BH1623">
        <v>0</v>
      </c>
      <c r="BI1623">
        <v>20</v>
      </c>
      <c r="BJ1623">
        <v>0</v>
      </c>
      <c r="BK1623">
        <v>0</v>
      </c>
      <c r="BL1623">
        <v>0</v>
      </c>
      <c r="BM1623">
        <v>0</v>
      </c>
      <c r="BN1623">
        <v>0</v>
      </c>
      <c r="BO1623">
        <v>22.5</v>
      </c>
      <c r="BP1623">
        <v>52.5</v>
      </c>
      <c r="BQ1623">
        <v>31</v>
      </c>
      <c r="BR1623">
        <v>2.5</v>
      </c>
      <c r="BS1623">
        <v>205.5</v>
      </c>
      <c r="BT1623">
        <v>14</v>
      </c>
      <c r="BU1623">
        <v>26</v>
      </c>
      <c r="BV1623">
        <v>0</v>
      </c>
      <c r="BW1623">
        <v>0</v>
      </c>
      <c r="BX1623">
        <v>0</v>
      </c>
      <c r="BY1623">
        <v>680</v>
      </c>
    </row>
    <row r="1624" spans="1:77" hidden="1" x14ac:dyDescent="0.25">
      <c r="A1624" t="str">
        <f t="shared" si="50"/>
        <v>201539 Egyéb ügyintézőkI9 Egyetem</v>
      </c>
      <c r="B1624" t="str">
        <f t="shared" si="51"/>
        <v>201539 Egyéb ügyintézőkI9 Egyetem</v>
      </c>
      <c r="C1624">
        <v>6028</v>
      </c>
      <c r="D1624" t="s">
        <v>168</v>
      </c>
      <c r="E1624" t="s">
        <v>169</v>
      </c>
      <c r="F1624" s="4" t="s">
        <v>173</v>
      </c>
      <c r="G1624">
        <v>0</v>
      </c>
      <c r="H1624" t="s">
        <v>165</v>
      </c>
      <c r="I1624">
        <v>634</v>
      </c>
      <c r="J1624">
        <v>23</v>
      </c>
      <c r="K1624" t="s">
        <v>90</v>
      </c>
      <c r="L1624" t="s">
        <v>91</v>
      </c>
      <c r="M1624">
        <v>8</v>
      </c>
      <c r="N1624">
        <v>0</v>
      </c>
      <c r="O1624">
        <v>0</v>
      </c>
      <c r="P1624">
        <v>3</v>
      </c>
      <c r="Q1624">
        <v>14</v>
      </c>
      <c r="R1624">
        <v>10.5</v>
      </c>
      <c r="S1624">
        <v>4.5</v>
      </c>
      <c r="T1624">
        <v>0</v>
      </c>
      <c r="U1624">
        <v>0</v>
      </c>
      <c r="V1624">
        <v>143.5</v>
      </c>
      <c r="W1624">
        <v>2</v>
      </c>
      <c r="X1624">
        <v>38</v>
      </c>
      <c r="Y1624">
        <v>0</v>
      </c>
      <c r="Z1624">
        <v>6</v>
      </c>
      <c r="AA1624">
        <v>21</v>
      </c>
      <c r="AB1624">
        <v>21.5</v>
      </c>
      <c r="AC1624">
        <v>114</v>
      </c>
      <c r="AD1624">
        <v>19.5</v>
      </c>
      <c r="AE1624">
        <v>6.5</v>
      </c>
      <c r="AF1624">
        <v>12.5</v>
      </c>
      <c r="AG1624">
        <v>3</v>
      </c>
      <c r="AH1624">
        <v>4.5</v>
      </c>
      <c r="AI1624">
        <v>18.5</v>
      </c>
      <c r="AJ1624">
        <v>137</v>
      </c>
      <c r="AK1624">
        <v>8</v>
      </c>
      <c r="AL1624">
        <v>3.5</v>
      </c>
      <c r="AM1624">
        <v>58.5</v>
      </c>
      <c r="AN1624">
        <v>25.5</v>
      </c>
      <c r="AO1624">
        <v>347.5</v>
      </c>
      <c r="AP1624">
        <v>60.5</v>
      </c>
      <c r="AQ1624">
        <v>30</v>
      </c>
      <c r="AR1624">
        <v>0</v>
      </c>
      <c r="AS1624">
        <v>13</v>
      </c>
      <c r="AT1624">
        <v>94.5</v>
      </c>
      <c r="AU1624">
        <v>0</v>
      </c>
      <c r="AV1624">
        <v>19.5</v>
      </c>
      <c r="AW1624">
        <v>61</v>
      </c>
      <c r="AX1624">
        <v>53</v>
      </c>
      <c r="AY1624">
        <v>5</v>
      </c>
      <c r="AZ1624">
        <v>270.5</v>
      </c>
      <c r="BA1624">
        <v>223</v>
      </c>
      <c r="BB1624">
        <v>57.5</v>
      </c>
      <c r="BC1624">
        <v>16</v>
      </c>
      <c r="BD1624">
        <v>100</v>
      </c>
      <c r="BE1624">
        <v>0</v>
      </c>
      <c r="BF1624">
        <v>109</v>
      </c>
      <c r="BG1624">
        <v>36</v>
      </c>
      <c r="BH1624">
        <v>179.5</v>
      </c>
      <c r="BI1624">
        <v>6.5</v>
      </c>
      <c r="BJ1624">
        <v>38</v>
      </c>
      <c r="BK1624">
        <v>0</v>
      </c>
      <c r="BL1624">
        <v>52</v>
      </c>
      <c r="BM1624">
        <v>30.5</v>
      </c>
      <c r="BN1624">
        <v>86</v>
      </c>
      <c r="BO1624">
        <v>1011.5</v>
      </c>
      <c r="BP1624">
        <v>487</v>
      </c>
      <c r="BQ1624">
        <v>70.5</v>
      </c>
      <c r="BR1624">
        <v>39.5</v>
      </c>
      <c r="BS1624">
        <v>22</v>
      </c>
      <c r="BT1624">
        <v>6</v>
      </c>
      <c r="BU1624">
        <v>126.5</v>
      </c>
      <c r="BV1624">
        <v>3</v>
      </c>
      <c r="BW1624">
        <v>6.5</v>
      </c>
      <c r="BX1624">
        <v>0</v>
      </c>
      <c r="BY1624">
        <v>4344</v>
      </c>
    </row>
    <row r="1625" spans="1:77" hidden="1" x14ac:dyDescent="0.25">
      <c r="A1625" t="str">
        <f t="shared" si="50"/>
        <v>201541 Irodai, ügyviteli foglalkozásokI9 Egyetem</v>
      </c>
      <c r="B1625" t="str">
        <f t="shared" si="51"/>
        <v>201541 Irodai, ügyviteli foglalkozásokI9 Egyetem</v>
      </c>
      <c r="C1625">
        <v>6029</v>
      </c>
      <c r="D1625" t="s">
        <v>168</v>
      </c>
      <c r="E1625" t="s">
        <v>169</v>
      </c>
      <c r="F1625" s="4" t="s">
        <v>173</v>
      </c>
      <c r="G1625">
        <v>0</v>
      </c>
      <c r="H1625" t="s">
        <v>165</v>
      </c>
      <c r="I1625">
        <v>635</v>
      </c>
      <c r="J1625">
        <v>24</v>
      </c>
      <c r="K1625" t="s">
        <v>92</v>
      </c>
      <c r="L1625" t="s">
        <v>130</v>
      </c>
      <c r="M1625">
        <v>125.5</v>
      </c>
      <c r="N1625">
        <v>69.5</v>
      </c>
      <c r="O1625">
        <v>13.5</v>
      </c>
      <c r="P1625">
        <v>23</v>
      </c>
      <c r="Q1625">
        <v>71</v>
      </c>
      <c r="R1625">
        <v>15.5</v>
      </c>
      <c r="S1625">
        <v>0</v>
      </c>
      <c r="T1625">
        <v>0.5</v>
      </c>
      <c r="U1625">
        <v>43.5</v>
      </c>
      <c r="V1625">
        <v>7.5</v>
      </c>
      <c r="W1625">
        <v>24.5</v>
      </c>
      <c r="X1625">
        <v>33</v>
      </c>
      <c r="Y1625">
        <v>28.5</v>
      </c>
      <c r="Z1625">
        <v>26.5</v>
      </c>
      <c r="AA1625">
        <v>92</v>
      </c>
      <c r="AB1625">
        <v>73</v>
      </c>
      <c r="AC1625">
        <v>167</v>
      </c>
      <c r="AD1625">
        <v>32.5</v>
      </c>
      <c r="AE1625">
        <v>96.5</v>
      </c>
      <c r="AF1625">
        <v>50.5</v>
      </c>
      <c r="AG1625">
        <v>15</v>
      </c>
      <c r="AH1625">
        <v>22.5</v>
      </c>
      <c r="AI1625">
        <v>58</v>
      </c>
      <c r="AJ1625">
        <v>79.5</v>
      </c>
      <c r="AK1625">
        <v>32.5</v>
      </c>
      <c r="AL1625">
        <v>31</v>
      </c>
      <c r="AM1625">
        <v>228</v>
      </c>
      <c r="AN1625">
        <v>43</v>
      </c>
      <c r="AO1625">
        <v>587</v>
      </c>
      <c r="AP1625">
        <v>216</v>
      </c>
      <c r="AQ1625">
        <v>83.5</v>
      </c>
      <c r="AR1625">
        <v>0</v>
      </c>
      <c r="AS1625">
        <v>7</v>
      </c>
      <c r="AT1625">
        <v>208.5</v>
      </c>
      <c r="AU1625">
        <v>1</v>
      </c>
      <c r="AV1625">
        <v>75.5</v>
      </c>
      <c r="AW1625">
        <v>121.5</v>
      </c>
      <c r="AX1625">
        <v>35</v>
      </c>
      <c r="AY1625">
        <v>66.5</v>
      </c>
      <c r="AZ1625">
        <v>542.5</v>
      </c>
      <c r="BA1625">
        <v>183</v>
      </c>
      <c r="BB1625">
        <v>70.5</v>
      </c>
      <c r="BC1625">
        <v>33.5</v>
      </c>
      <c r="BD1625">
        <v>187.5</v>
      </c>
      <c r="BE1625">
        <v>0</v>
      </c>
      <c r="BF1625">
        <v>1411.5</v>
      </c>
      <c r="BG1625">
        <v>277.5</v>
      </c>
      <c r="BH1625">
        <v>57.5</v>
      </c>
      <c r="BI1625">
        <v>42</v>
      </c>
      <c r="BJ1625">
        <v>74.5</v>
      </c>
      <c r="BK1625">
        <v>33.5</v>
      </c>
      <c r="BL1625">
        <v>193.5</v>
      </c>
      <c r="BM1625">
        <v>16</v>
      </c>
      <c r="BN1625">
        <v>336</v>
      </c>
      <c r="BO1625">
        <v>511</v>
      </c>
      <c r="BP1625">
        <v>208</v>
      </c>
      <c r="BQ1625">
        <v>174.5</v>
      </c>
      <c r="BR1625">
        <v>46</v>
      </c>
      <c r="BS1625">
        <v>327.5</v>
      </c>
      <c r="BT1625">
        <v>14.5</v>
      </c>
      <c r="BU1625">
        <v>49</v>
      </c>
      <c r="BV1625">
        <v>10.5</v>
      </c>
      <c r="BW1625">
        <v>10.5</v>
      </c>
      <c r="BX1625">
        <v>0</v>
      </c>
      <c r="BY1625">
        <v>7715</v>
      </c>
    </row>
    <row r="1626" spans="1:77" hidden="1" x14ac:dyDescent="0.25">
      <c r="A1626" t="str">
        <f t="shared" si="50"/>
        <v>201542 Ügyfélkapcsolati foglalkozásokI9 Egyetem</v>
      </c>
      <c r="B1626" t="str">
        <f t="shared" si="51"/>
        <v>201542 Ügyfélkapcsolati foglalkozásokI9 Egyetem</v>
      </c>
      <c r="C1626">
        <v>6030</v>
      </c>
      <c r="D1626" t="s">
        <v>168</v>
      </c>
      <c r="E1626" t="s">
        <v>169</v>
      </c>
      <c r="F1626" s="4" t="s">
        <v>173</v>
      </c>
      <c r="G1626">
        <v>0</v>
      </c>
      <c r="H1626" t="s">
        <v>165</v>
      </c>
      <c r="I1626">
        <v>636</v>
      </c>
      <c r="J1626">
        <v>25</v>
      </c>
      <c r="K1626" t="s">
        <v>93</v>
      </c>
      <c r="L1626" t="s">
        <v>131</v>
      </c>
      <c r="M1626">
        <v>0</v>
      </c>
      <c r="N1626">
        <v>0</v>
      </c>
      <c r="O1626">
        <v>0.5</v>
      </c>
      <c r="P1626">
        <v>0</v>
      </c>
      <c r="Q1626">
        <v>12.5</v>
      </c>
      <c r="R1626">
        <v>10.5</v>
      </c>
      <c r="S1626">
        <v>0</v>
      </c>
      <c r="T1626">
        <v>0</v>
      </c>
      <c r="U1626">
        <v>0</v>
      </c>
      <c r="V1626">
        <v>0</v>
      </c>
      <c r="W1626">
        <v>0</v>
      </c>
      <c r="X1626">
        <v>1</v>
      </c>
      <c r="Y1626">
        <v>5</v>
      </c>
      <c r="Z1626">
        <v>5</v>
      </c>
      <c r="AA1626">
        <v>0</v>
      </c>
      <c r="AB1626">
        <v>0</v>
      </c>
      <c r="AC1626">
        <v>0</v>
      </c>
      <c r="AD1626">
        <v>0</v>
      </c>
      <c r="AE1626">
        <v>2.5</v>
      </c>
      <c r="AF1626">
        <v>0</v>
      </c>
      <c r="AG1626">
        <v>0</v>
      </c>
      <c r="AH1626">
        <v>3.5</v>
      </c>
      <c r="AI1626">
        <v>0</v>
      </c>
      <c r="AJ1626">
        <v>15</v>
      </c>
      <c r="AK1626">
        <v>0</v>
      </c>
      <c r="AL1626">
        <v>15.5</v>
      </c>
      <c r="AM1626">
        <v>0</v>
      </c>
      <c r="AN1626">
        <v>17.5</v>
      </c>
      <c r="AO1626">
        <v>97.5</v>
      </c>
      <c r="AP1626">
        <v>17.5</v>
      </c>
      <c r="AQ1626">
        <v>6.5</v>
      </c>
      <c r="AR1626">
        <v>0</v>
      </c>
      <c r="AS1626">
        <v>0</v>
      </c>
      <c r="AT1626">
        <v>44.5</v>
      </c>
      <c r="AU1626">
        <v>17</v>
      </c>
      <c r="AV1626">
        <v>70</v>
      </c>
      <c r="AW1626">
        <v>12</v>
      </c>
      <c r="AX1626">
        <v>0</v>
      </c>
      <c r="AY1626">
        <v>48.5</v>
      </c>
      <c r="AZ1626">
        <v>337.5</v>
      </c>
      <c r="BA1626">
        <v>152.5</v>
      </c>
      <c r="BB1626">
        <v>67</v>
      </c>
      <c r="BC1626">
        <v>16.5</v>
      </c>
      <c r="BD1626">
        <v>21</v>
      </c>
      <c r="BE1626">
        <v>0</v>
      </c>
      <c r="BF1626">
        <v>253</v>
      </c>
      <c r="BG1626">
        <v>72</v>
      </c>
      <c r="BH1626">
        <v>2.5</v>
      </c>
      <c r="BI1626">
        <v>70</v>
      </c>
      <c r="BJ1626">
        <v>4.5</v>
      </c>
      <c r="BK1626">
        <v>3</v>
      </c>
      <c r="BL1626">
        <v>60</v>
      </c>
      <c r="BM1626">
        <v>160.5</v>
      </c>
      <c r="BN1626">
        <v>84</v>
      </c>
      <c r="BO1626">
        <v>11.5</v>
      </c>
      <c r="BP1626">
        <v>32.5</v>
      </c>
      <c r="BQ1626">
        <v>47</v>
      </c>
      <c r="BR1626">
        <v>0.5</v>
      </c>
      <c r="BS1626">
        <v>46</v>
      </c>
      <c r="BT1626">
        <v>13</v>
      </c>
      <c r="BU1626">
        <v>3.5</v>
      </c>
      <c r="BV1626">
        <v>9</v>
      </c>
      <c r="BW1626">
        <v>1</v>
      </c>
      <c r="BX1626">
        <v>0</v>
      </c>
      <c r="BY1626">
        <v>1870</v>
      </c>
    </row>
    <row r="1627" spans="1:77" hidden="1" x14ac:dyDescent="0.25">
      <c r="A1627" t="str">
        <f t="shared" si="50"/>
        <v>201551 Kereskedelmi és vendéglátó-ipari foglalkozásokI9 Egyetem</v>
      </c>
      <c r="B1627" t="str">
        <f t="shared" si="51"/>
        <v>201551 Kereskedelmi és vendéglátó-ipari foglalkozásokI9 Egyetem</v>
      </c>
      <c r="C1627">
        <v>6031</v>
      </c>
      <c r="D1627" t="s">
        <v>168</v>
      </c>
      <c r="E1627" t="s">
        <v>169</v>
      </c>
      <c r="F1627" s="4" t="s">
        <v>173</v>
      </c>
      <c r="G1627">
        <v>0</v>
      </c>
      <c r="H1627" t="s">
        <v>165</v>
      </c>
      <c r="I1627">
        <v>637</v>
      </c>
      <c r="J1627">
        <v>26</v>
      </c>
      <c r="K1627" t="s">
        <v>94</v>
      </c>
      <c r="L1627" t="s">
        <v>132</v>
      </c>
      <c r="M1627">
        <v>0</v>
      </c>
      <c r="N1627">
        <v>0</v>
      </c>
      <c r="O1627">
        <v>0</v>
      </c>
      <c r="P1627">
        <v>0</v>
      </c>
      <c r="Q1627">
        <v>51.5</v>
      </c>
      <c r="R1627">
        <v>0</v>
      </c>
      <c r="S1627">
        <v>0</v>
      </c>
      <c r="T1627">
        <v>3</v>
      </c>
      <c r="U1627">
        <v>0</v>
      </c>
      <c r="V1627">
        <v>8</v>
      </c>
      <c r="W1627">
        <v>30</v>
      </c>
      <c r="X1627">
        <v>12</v>
      </c>
      <c r="Y1627">
        <v>0</v>
      </c>
      <c r="Z1627">
        <v>0</v>
      </c>
      <c r="AA1627">
        <v>8.5</v>
      </c>
      <c r="AB1627">
        <v>0</v>
      </c>
      <c r="AC1627">
        <v>10.5</v>
      </c>
      <c r="AD1627">
        <v>0</v>
      </c>
      <c r="AE1627">
        <v>13</v>
      </c>
      <c r="AF1627">
        <v>0.5</v>
      </c>
      <c r="AG1627">
        <v>0</v>
      </c>
      <c r="AH1627">
        <v>0</v>
      </c>
      <c r="AI1627">
        <v>0</v>
      </c>
      <c r="AJ1627">
        <v>22</v>
      </c>
      <c r="AK1627">
        <v>0</v>
      </c>
      <c r="AL1627">
        <v>0</v>
      </c>
      <c r="AM1627">
        <v>12.5</v>
      </c>
      <c r="AN1627">
        <v>64</v>
      </c>
      <c r="AO1627">
        <v>458</v>
      </c>
      <c r="AP1627">
        <v>505</v>
      </c>
      <c r="AQ1627">
        <v>6</v>
      </c>
      <c r="AR1627">
        <v>0.5</v>
      </c>
      <c r="AS1627">
        <v>0</v>
      </c>
      <c r="AT1627">
        <v>3.5</v>
      </c>
      <c r="AU1627">
        <v>0</v>
      </c>
      <c r="AV1627">
        <v>168.5</v>
      </c>
      <c r="AW1627">
        <v>3</v>
      </c>
      <c r="AX1627">
        <v>7.5</v>
      </c>
      <c r="AY1627">
        <v>10.5</v>
      </c>
      <c r="AZ1627">
        <v>7</v>
      </c>
      <c r="BA1627">
        <v>7.5</v>
      </c>
      <c r="BB1627">
        <v>13.5</v>
      </c>
      <c r="BC1627">
        <v>7.5</v>
      </c>
      <c r="BD1627">
        <v>16</v>
      </c>
      <c r="BE1627">
        <v>0</v>
      </c>
      <c r="BF1627">
        <v>7</v>
      </c>
      <c r="BG1627">
        <v>0</v>
      </c>
      <c r="BH1627">
        <v>1</v>
      </c>
      <c r="BI1627">
        <v>0</v>
      </c>
      <c r="BJ1627">
        <v>6.5</v>
      </c>
      <c r="BK1627">
        <v>6.5</v>
      </c>
      <c r="BL1627">
        <v>7.5</v>
      </c>
      <c r="BM1627">
        <v>0</v>
      </c>
      <c r="BN1627">
        <v>17</v>
      </c>
      <c r="BO1627">
        <v>4</v>
      </c>
      <c r="BP1627">
        <v>17</v>
      </c>
      <c r="BQ1627">
        <v>9.5</v>
      </c>
      <c r="BR1627">
        <v>0.5</v>
      </c>
      <c r="BS1627">
        <v>87</v>
      </c>
      <c r="BT1627">
        <v>0.5</v>
      </c>
      <c r="BU1627">
        <v>0.5</v>
      </c>
      <c r="BV1627">
        <v>0</v>
      </c>
      <c r="BW1627">
        <v>0</v>
      </c>
      <c r="BX1627">
        <v>0</v>
      </c>
      <c r="BY1627">
        <v>1614</v>
      </c>
    </row>
    <row r="1628" spans="1:77" hidden="1" x14ac:dyDescent="0.25">
      <c r="A1628" t="str">
        <f t="shared" si="50"/>
        <v>201552 Szolgáltatási foglalkozásokI9 Egyetem</v>
      </c>
      <c r="B1628" t="str">
        <f t="shared" si="51"/>
        <v>201552 Szolgáltatási foglalkozásokI9 Egyetem</v>
      </c>
      <c r="C1628">
        <v>6032</v>
      </c>
      <c r="D1628" t="s">
        <v>168</v>
      </c>
      <c r="E1628" t="s">
        <v>169</v>
      </c>
      <c r="F1628" s="4" t="s">
        <v>173</v>
      </c>
      <c r="G1628">
        <v>0</v>
      </c>
      <c r="H1628" t="s">
        <v>165</v>
      </c>
      <c r="I1628">
        <v>638</v>
      </c>
      <c r="J1628">
        <v>27</v>
      </c>
      <c r="K1628" t="s">
        <v>95</v>
      </c>
      <c r="L1628" t="s">
        <v>133</v>
      </c>
      <c r="M1628">
        <v>34.5</v>
      </c>
      <c r="N1628">
        <v>0</v>
      </c>
      <c r="O1628">
        <v>0</v>
      </c>
      <c r="P1628">
        <v>0</v>
      </c>
      <c r="Q1628">
        <v>0</v>
      </c>
      <c r="R1628">
        <v>0</v>
      </c>
      <c r="S1628">
        <v>0</v>
      </c>
      <c r="T1628">
        <v>0</v>
      </c>
      <c r="U1628">
        <v>0</v>
      </c>
      <c r="V1628">
        <v>13</v>
      </c>
      <c r="W1628">
        <v>7</v>
      </c>
      <c r="X1628">
        <v>8.5</v>
      </c>
      <c r="Y1628">
        <v>0</v>
      </c>
      <c r="Z1628">
        <v>0</v>
      </c>
      <c r="AA1628">
        <v>0</v>
      </c>
      <c r="AB1628">
        <v>0</v>
      </c>
      <c r="AC1628">
        <v>0</v>
      </c>
      <c r="AD1628">
        <v>0</v>
      </c>
      <c r="AE1628">
        <v>0</v>
      </c>
      <c r="AF1628">
        <v>0</v>
      </c>
      <c r="AG1628">
        <v>0</v>
      </c>
      <c r="AH1628">
        <v>0</v>
      </c>
      <c r="AI1628">
        <v>0</v>
      </c>
      <c r="AJ1628">
        <v>0</v>
      </c>
      <c r="AK1628">
        <v>0</v>
      </c>
      <c r="AL1628">
        <v>18</v>
      </c>
      <c r="AM1628">
        <v>9</v>
      </c>
      <c r="AN1628">
        <v>9</v>
      </c>
      <c r="AO1628">
        <v>42.5</v>
      </c>
      <c r="AP1628">
        <v>6</v>
      </c>
      <c r="AQ1628">
        <v>25</v>
      </c>
      <c r="AR1628">
        <v>0</v>
      </c>
      <c r="AS1628">
        <v>11.5</v>
      </c>
      <c r="AT1628">
        <v>38</v>
      </c>
      <c r="AU1628">
        <v>0</v>
      </c>
      <c r="AV1628">
        <v>1</v>
      </c>
      <c r="AW1628">
        <v>0</v>
      </c>
      <c r="AX1628">
        <v>0</v>
      </c>
      <c r="AY1628">
        <v>0</v>
      </c>
      <c r="AZ1628">
        <v>0</v>
      </c>
      <c r="BA1628">
        <v>5.5</v>
      </c>
      <c r="BB1628">
        <v>0</v>
      </c>
      <c r="BC1628">
        <v>0</v>
      </c>
      <c r="BD1628">
        <v>18</v>
      </c>
      <c r="BE1628">
        <v>0</v>
      </c>
      <c r="BF1628">
        <v>3.5</v>
      </c>
      <c r="BG1628">
        <v>0</v>
      </c>
      <c r="BH1628">
        <v>0</v>
      </c>
      <c r="BI1628">
        <v>0</v>
      </c>
      <c r="BJ1628">
        <v>0</v>
      </c>
      <c r="BK1628">
        <v>0</v>
      </c>
      <c r="BL1628">
        <v>6</v>
      </c>
      <c r="BM1628">
        <v>0</v>
      </c>
      <c r="BN1628">
        <v>86</v>
      </c>
      <c r="BO1628">
        <v>218.5</v>
      </c>
      <c r="BP1628">
        <v>38.5</v>
      </c>
      <c r="BQ1628">
        <v>101.5</v>
      </c>
      <c r="BR1628">
        <v>58.5</v>
      </c>
      <c r="BS1628">
        <v>32.5</v>
      </c>
      <c r="BT1628">
        <v>36.5</v>
      </c>
      <c r="BU1628">
        <v>49</v>
      </c>
      <c r="BV1628">
        <v>0</v>
      </c>
      <c r="BW1628">
        <v>86</v>
      </c>
      <c r="BX1628">
        <v>0</v>
      </c>
      <c r="BY1628">
        <v>963</v>
      </c>
    </row>
    <row r="1629" spans="1:77" hidden="1" x14ac:dyDescent="0.25">
      <c r="A1629" t="str">
        <f t="shared" si="50"/>
        <v>201561 Mezőgazdasági foglalkozásokI9 Egyetem</v>
      </c>
      <c r="B1629" t="str">
        <f t="shared" si="51"/>
        <v>201561 Mezőgazdasági foglalkozásokI9 Egyetem</v>
      </c>
      <c r="C1629">
        <v>6033</v>
      </c>
      <c r="D1629" t="s">
        <v>168</v>
      </c>
      <c r="E1629" t="s">
        <v>169</v>
      </c>
      <c r="F1629" s="4" t="s">
        <v>173</v>
      </c>
      <c r="G1629">
        <v>0</v>
      </c>
      <c r="H1629" t="s">
        <v>165</v>
      </c>
      <c r="I1629">
        <v>639</v>
      </c>
      <c r="J1629">
        <v>28</v>
      </c>
      <c r="K1629" t="s">
        <v>96</v>
      </c>
      <c r="L1629" t="s">
        <v>97</v>
      </c>
      <c r="M1629">
        <v>48</v>
      </c>
      <c r="N1629">
        <v>0</v>
      </c>
      <c r="O1629">
        <v>0</v>
      </c>
      <c r="P1629">
        <v>0</v>
      </c>
      <c r="Q1629">
        <v>0</v>
      </c>
      <c r="R1629">
        <v>0</v>
      </c>
      <c r="S1629">
        <v>0</v>
      </c>
      <c r="T1629">
        <v>0</v>
      </c>
      <c r="U1629">
        <v>0</v>
      </c>
      <c r="V1629">
        <v>17</v>
      </c>
      <c r="W1629">
        <v>0</v>
      </c>
      <c r="X1629">
        <v>0</v>
      </c>
      <c r="Y1629">
        <v>0</v>
      </c>
      <c r="Z1629">
        <v>0</v>
      </c>
      <c r="AA1629">
        <v>0</v>
      </c>
      <c r="AB1629">
        <v>0</v>
      </c>
      <c r="AC1629">
        <v>0</v>
      </c>
      <c r="AD1629">
        <v>0</v>
      </c>
      <c r="AE1629">
        <v>0</v>
      </c>
      <c r="AF1629">
        <v>0</v>
      </c>
      <c r="AG1629">
        <v>0</v>
      </c>
      <c r="AH1629">
        <v>0</v>
      </c>
      <c r="AI1629">
        <v>0</v>
      </c>
      <c r="AJ1629">
        <v>0.5</v>
      </c>
      <c r="AK1629">
        <v>0</v>
      </c>
      <c r="AL1629">
        <v>0</v>
      </c>
      <c r="AM1629">
        <v>0</v>
      </c>
      <c r="AN1629">
        <v>0</v>
      </c>
      <c r="AO1629">
        <v>0</v>
      </c>
      <c r="AP1629">
        <v>0</v>
      </c>
      <c r="AQ1629">
        <v>16.5</v>
      </c>
      <c r="AR1629">
        <v>0</v>
      </c>
      <c r="AS1629">
        <v>0</v>
      </c>
      <c r="AT1629">
        <v>3</v>
      </c>
      <c r="AU1629">
        <v>0</v>
      </c>
      <c r="AV1629">
        <v>0</v>
      </c>
      <c r="AW1629">
        <v>0</v>
      </c>
      <c r="AX1629">
        <v>7</v>
      </c>
      <c r="AY1629">
        <v>0</v>
      </c>
      <c r="AZ1629">
        <v>0</v>
      </c>
      <c r="BA1629">
        <v>3.5</v>
      </c>
      <c r="BB1629">
        <v>5.5</v>
      </c>
      <c r="BC1629">
        <v>0</v>
      </c>
      <c r="BD1629">
        <v>0</v>
      </c>
      <c r="BE1629">
        <v>0</v>
      </c>
      <c r="BF1629">
        <v>0.5</v>
      </c>
      <c r="BG1629">
        <v>0</v>
      </c>
      <c r="BH1629">
        <v>0.5</v>
      </c>
      <c r="BI1629">
        <v>0</v>
      </c>
      <c r="BJ1629">
        <v>0</v>
      </c>
      <c r="BK1629">
        <v>0</v>
      </c>
      <c r="BL1629">
        <v>0</v>
      </c>
      <c r="BM1629">
        <v>0</v>
      </c>
      <c r="BN1629">
        <v>19.5</v>
      </c>
      <c r="BO1629">
        <v>27</v>
      </c>
      <c r="BP1629">
        <v>9.5</v>
      </c>
      <c r="BQ1629">
        <v>0.5</v>
      </c>
      <c r="BR1629">
        <v>0</v>
      </c>
      <c r="BS1629">
        <v>7</v>
      </c>
      <c r="BT1629">
        <v>0</v>
      </c>
      <c r="BU1629">
        <v>0</v>
      </c>
      <c r="BV1629">
        <v>0</v>
      </c>
      <c r="BW1629">
        <v>1.5</v>
      </c>
      <c r="BX1629">
        <v>0</v>
      </c>
      <c r="BY1629">
        <v>167</v>
      </c>
    </row>
    <row r="1630" spans="1:77" hidden="1" x14ac:dyDescent="0.25">
      <c r="A1630" t="str">
        <f t="shared" si="50"/>
        <v>201562 Erdőgazdálkodási, vadgazdálkodási és halászati foglalkozásokI9 Egyetem</v>
      </c>
      <c r="B1630" t="str">
        <f t="shared" si="51"/>
        <v>201562 Erdőgazdálkodási, vadgazdálkodási és halászati foglalkozásokI9 Egyetem</v>
      </c>
      <c r="C1630">
        <v>6034</v>
      </c>
      <c r="D1630" t="s">
        <v>168</v>
      </c>
      <c r="E1630" t="s">
        <v>169</v>
      </c>
      <c r="F1630" s="4" t="s">
        <v>173</v>
      </c>
      <c r="G1630">
        <v>0</v>
      </c>
      <c r="H1630" t="s">
        <v>165</v>
      </c>
      <c r="I1630">
        <v>640</v>
      </c>
      <c r="J1630">
        <v>29</v>
      </c>
      <c r="K1630" t="s">
        <v>98</v>
      </c>
      <c r="L1630" t="s">
        <v>134</v>
      </c>
      <c r="M1630">
        <v>0</v>
      </c>
      <c r="N1630">
        <v>7.5</v>
      </c>
      <c r="O1630">
        <v>3</v>
      </c>
      <c r="P1630">
        <v>0</v>
      </c>
      <c r="Q1630">
        <v>0</v>
      </c>
      <c r="R1630">
        <v>0</v>
      </c>
      <c r="S1630">
        <v>0</v>
      </c>
      <c r="T1630">
        <v>0</v>
      </c>
      <c r="U1630">
        <v>0</v>
      </c>
      <c r="V1630">
        <v>0</v>
      </c>
      <c r="W1630">
        <v>0</v>
      </c>
      <c r="X1630">
        <v>0</v>
      </c>
      <c r="Y1630">
        <v>0</v>
      </c>
      <c r="Z1630">
        <v>0</v>
      </c>
      <c r="AA1630">
        <v>0</v>
      </c>
      <c r="AB1630">
        <v>0</v>
      </c>
      <c r="AC1630">
        <v>0</v>
      </c>
      <c r="AD1630">
        <v>0</v>
      </c>
      <c r="AE1630">
        <v>0</v>
      </c>
      <c r="AF1630">
        <v>0</v>
      </c>
      <c r="AG1630">
        <v>0</v>
      </c>
      <c r="AH1630">
        <v>0</v>
      </c>
      <c r="AI1630">
        <v>0</v>
      </c>
      <c r="AJ1630">
        <v>0</v>
      </c>
      <c r="AK1630">
        <v>0</v>
      </c>
      <c r="AL1630">
        <v>0</v>
      </c>
      <c r="AM1630">
        <v>0</v>
      </c>
      <c r="AN1630">
        <v>0</v>
      </c>
      <c r="AO1630">
        <v>0</v>
      </c>
      <c r="AP1630">
        <v>0</v>
      </c>
      <c r="AQ1630">
        <v>0</v>
      </c>
      <c r="AR1630">
        <v>0</v>
      </c>
      <c r="AS1630">
        <v>0</v>
      </c>
      <c r="AT1630">
        <v>0</v>
      </c>
      <c r="AU1630">
        <v>0</v>
      </c>
      <c r="AV1630">
        <v>0</v>
      </c>
      <c r="AW1630">
        <v>0</v>
      </c>
      <c r="AX1630">
        <v>0</v>
      </c>
      <c r="AY1630">
        <v>0</v>
      </c>
      <c r="AZ1630">
        <v>0</v>
      </c>
      <c r="BA1630">
        <v>0</v>
      </c>
      <c r="BB1630">
        <v>0</v>
      </c>
      <c r="BC1630">
        <v>0</v>
      </c>
      <c r="BD1630">
        <v>0</v>
      </c>
      <c r="BE1630">
        <v>0</v>
      </c>
      <c r="BF1630">
        <v>0</v>
      </c>
      <c r="BG1630">
        <v>0</v>
      </c>
      <c r="BH1630">
        <v>0</v>
      </c>
      <c r="BI1630">
        <v>0</v>
      </c>
      <c r="BJ1630">
        <v>0</v>
      </c>
      <c r="BK1630">
        <v>0</v>
      </c>
      <c r="BL1630">
        <v>0</v>
      </c>
      <c r="BM1630">
        <v>0</v>
      </c>
      <c r="BN1630">
        <v>0</v>
      </c>
      <c r="BO1630">
        <v>11</v>
      </c>
      <c r="BP1630">
        <v>0</v>
      </c>
      <c r="BQ1630">
        <v>0</v>
      </c>
      <c r="BR1630">
        <v>0</v>
      </c>
      <c r="BS1630">
        <v>0.5</v>
      </c>
      <c r="BT1630">
        <v>0</v>
      </c>
      <c r="BU1630">
        <v>0</v>
      </c>
      <c r="BV1630">
        <v>0</v>
      </c>
      <c r="BW1630">
        <v>0</v>
      </c>
      <c r="BX1630">
        <v>0</v>
      </c>
      <c r="BY1630">
        <v>22</v>
      </c>
    </row>
    <row r="1631" spans="1:77" hidden="1" x14ac:dyDescent="0.25">
      <c r="A1631" t="str">
        <f t="shared" si="50"/>
        <v>201571 Élelmiszer-ipari foglalkozásokI9 Egyetem</v>
      </c>
      <c r="B1631" t="str">
        <f t="shared" si="51"/>
        <v>201571 Élelmiszer-ipari foglalkozásokI9 Egyetem</v>
      </c>
      <c r="C1631">
        <v>6035</v>
      </c>
      <c r="D1631" t="s">
        <v>168</v>
      </c>
      <c r="E1631" t="s">
        <v>169</v>
      </c>
      <c r="F1631" s="4" t="s">
        <v>173</v>
      </c>
      <c r="G1631">
        <v>0</v>
      </c>
      <c r="H1631" t="s">
        <v>165</v>
      </c>
      <c r="I1631">
        <v>641</v>
      </c>
      <c r="J1631">
        <v>30</v>
      </c>
      <c r="K1631" t="s">
        <v>99</v>
      </c>
      <c r="L1631" t="s">
        <v>135</v>
      </c>
      <c r="M1631">
        <v>0</v>
      </c>
      <c r="N1631">
        <v>0</v>
      </c>
      <c r="O1631">
        <v>0</v>
      </c>
      <c r="P1631">
        <v>0</v>
      </c>
      <c r="Q1631">
        <v>51</v>
      </c>
      <c r="R1631">
        <v>0</v>
      </c>
      <c r="S1631">
        <v>0</v>
      </c>
      <c r="T1631">
        <v>0</v>
      </c>
      <c r="U1631">
        <v>0</v>
      </c>
      <c r="V1631">
        <v>0</v>
      </c>
      <c r="W1631">
        <v>0</v>
      </c>
      <c r="X1631">
        <v>0</v>
      </c>
      <c r="Y1631">
        <v>0</v>
      </c>
      <c r="Z1631">
        <v>0</v>
      </c>
      <c r="AA1631">
        <v>0</v>
      </c>
      <c r="AB1631">
        <v>0</v>
      </c>
      <c r="AC1631">
        <v>0</v>
      </c>
      <c r="AD1631">
        <v>0</v>
      </c>
      <c r="AE1631">
        <v>0</v>
      </c>
      <c r="AF1631">
        <v>0</v>
      </c>
      <c r="AG1631">
        <v>0</v>
      </c>
      <c r="AH1631">
        <v>0</v>
      </c>
      <c r="AI1631">
        <v>0</v>
      </c>
      <c r="AJ1631">
        <v>0</v>
      </c>
      <c r="AK1631">
        <v>0</v>
      </c>
      <c r="AL1631">
        <v>0</v>
      </c>
      <c r="AM1631">
        <v>0</v>
      </c>
      <c r="AN1631">
        <v>0</v>
      </c>
      <c r="AO1631">
        <v>0</v>
      </c>
      <c r="AP1631">
        <v>0</v>
      </c>
      <c r="AQ1631">
        <v>0</v>
      </c>
      <c r="AR1631">
        <v>0</v>
      </c>
      <c r="AS1631">
        <v>0</v>
      </c>
      <c r="AT1631">
        <v>0</v>
      </c>
      <c r="AU1631">
        <v>0</v>
      </c>
      <c r="AV1631">
        <v>0</v>
      </c>
      <c r="AW1631">
        <v>0</v>
      </c>
      <c r="AX1631">
        <v>0</v>
      </c>
      <c r="AY1631">
        <v>0</v>
      </c>
      <c r="AZ1631">
        <v>0</v>
      </c>
      <c r="BA1631">
        <v>0</v>
      </c>
      <c r="BB1631">
        <v>0</v>
      </c>
      <c r="BC1631">
        <v>0</v>
      </c>
      <c r="BD1631">
        <v>0</v>
      </c>
      <c r="BE1631">
        <v>0</v>
      </c>
      <c r="BF1631">
        <v>0</v>
      </c>
      <c r="BG1631">
        <v>0</v>
      </c>
      <c r="BH1631">
        <v>0</v>
      </c>
      <c r="BI1631">
        <v>0</v>
      </c>
      <c r="BJ1631">
        <v>0</v>
      </c>
      <c r="BK1631">
        <v>0</v>
      </c>
      <c r="BL1631">
        <v>0</v>
      </c>
      <c r="BM1631">
        <v>0</v>
      </c>
      <c r="BN1631">
        <v>0</v>
      </c>
      <c r="BO1631">
        <v>0</v>
      </c>
      <c r="BP1631">
        <v>0</v>
      </c>
      <c r="BQ1631">
        <v>2.5</v>
      </c>
      <c r="BR1631">
        <v>0</v>
      </c>
      <c r="BS1631">
        <v>0</v>
      </c>
      <c r="BT1631">
        <v>0</v>
      </c>
      <c r="BU1631">
        <v>0</v>
      </c>
      <c r="BV1631">
        <v>0</v>
      </c>
      <c r="BW1631">
        <v>0</v>
      </c>
      <c r="BX1631">
        <v>0</v>
      </c>
      <c r="BY1631">
        <v>53.5</v>
      </c>
    </row>
    <row r="1632" spans="1:77" hidden="1" x14ac:dyDescent="0.25">
      <c r="A1632" t="str">
        <f t="shared" si="50"/>
        <v>201572 Könnyűipari foglalkozásokI9 Egyetem</v>
      </c>
      <c r="B1632" t="str">
        <f t="shared" si="51"/>
        <v>201572 Könnyűipari foglalkozásokI9 Egyetem</v>
      </c>
      <c r="C1632">
        <v>6036</v>
      </c>
      <c r="D1632" t="s">
        <v>168</v>
      </c>
      <c r="E1632" t="s">
        <v>169</v>
      </c>
      <c r="F1632" s="4" t="s">
        <v>173</v>
      </c>
      <c r="G1632">
        <v>0</v>
      </c>
      <c r="H1632" t="s">
        <v>165</v>
      </c>
      <c r="I1632">
        <v>642</v>
      </c>
      <c r="J1632">
        <v>31</v>
      </c>
      <c r="K1632" t="s">
        <v>100</v>
      </c>
      <c r="L1632" t="s">
        <v>136</v>
      </c>
      <c r="M1632">
        <v>0</v>
      </c>
      <c r="N1632">
        <v>0</v>
      </c>
      <c r="O1632">
        <v>0</v>
      </c>
      <c r="P1632">
        <v>0</v>
      </c>
      <c r="Q1632">
        <v>0</v>
      </c>
      <c r="R1632">
        <v>61</v>
      </c>
      <c r="S1632">
        <v>0</v>
      </c>
      <c r="T1632">
        <v>0</v>
      </c>
      <c r="U1632">
        <v>4</v>
      </c>
      <c r="V1632">
        <v>0</v>
      </c>
      <c r="W1632">
        <v>0</v>
      </c>
      <c r="X1632">
        <v>0.5</v>
      </c>
      <c r="Y1632">
        <v>4</v>
      </c>
      <c r="Z1632">
        <v>0</v>
      </c>
      <c r="AA1632">
        <v>0</v>
      </c>
      <c r="AB1632">
        <v>0</v>
      </c>
      <c r="AC1632">
        <v>0</v>
      </c>
      <c r="AD1632">
        <v>0</v>
      </c>
      <c r="AE1632">
        <v>0</v>
      </c>
      <c r="AF1632">
        <v>0</v>
      </c>
      <c r="AG1632">
        <v>0</v>
      </c>
      <c r="AH1632">
        <v>96</v>
      </c>
      <c r="AI1632">
        <v>0</v>
      </c>
      <c r="AJ1632">
        <v>0</v>
      </c>
      <c r="AK1632">
        <v>0</v>
      </c>
      <c r="AL1632">
        <v>0</v>
      </c>
      <c r="AM1632">
        <v>0</v>
      </c>
      <c r="AN1632">
        <v>0</v>
      </c>
      <c r="AO1632">
        <v>0</v>
      </c>
      <c r="AP1632">
        <v>0</v>
      </c>
      <c r="AQ1632">
        <v>0</v>
      </c>
      <c r="AR1632">
        <v>0</v>
      </c>
      <c r="AS1632">
        <v>0</v>
      </c>
      <c r="AT1632">
        <v>0</v>
      </c>
      <c r="AU1632">
        <v>0</v>
      </c>
      <c r="AV1632">
        <v>0</v>
      </c>
      <c r="AW1632">
        <v>0</v>
      </c>
      <c r="AX1632">
        <v>0</v>
      </c>
      <c r="AY1632">
        <v>0</v>
      </c>
      <c r="AZ1632">
        <v>0</v>
      </c>
      <c r="BA1632">
        <v>0</v>
      </c>
      <c r="BB1632">
        <v>0</v>
      </c>
      <c r="BC1632">
        <v>0</v>
      </c>
      <c r="BD1632">
        <v>0</v>
      </c>
      <c r="BE1632">
        <v>0</v>
      </c>
      <c r="BF1632">
        <v>0</v>
      </c>
      <c r="BG1632">
        <v>0</v>
      </c>
      <c r="BH1632">
        <v>0</v>
      </c>
      <c r="BI1632">
        <v>0</v>
      </c>
      <c r="BJ1632">
        <v>0</v>
      </c>
      <c r="BK1632">
        <v>0</v>
      </c>
      <c r="BL1632">
        <v>0</v>
      </c>
      <c r="BM1632">
        <v>0</v>
      </c>
      <c r="BN1632">
        <v>0</v>
      </c>
      <c r="BO1632">
        <v>4.5</v>
      </c>
      <c r="BP1632">
        <v>9.5</v>
      </c>
      <c r="BQ1632">
        <v>4.5</v>
      </c>
      <c r="BR1632">
        <v>0</v>
      </c>
      <c r="BS1632">
        <v>3</v>
      </c>
      <c r="BT1632">
        <v>0</v>
      </c>
      <c r="BU1632">
        <v>0.5</v>
      </c>
      <c r="BV1632">
        <v>0</v>
      </c>
      <c r="BW1632">
        <v>0</v>
      </c>
      <c r="BX1632">
        <v>0</v>
      </c>
      <c r="BY1632">
        <v>187.5</v>
      </c>
    </row>
    <row r="1633" spans="1:77" hidden="1" x14ac:dyDescent="0.25">
      <c r="A1633" t="str">
        <f t="shared" si="50"/>
        <v>201573 Fém- és villamosipari foglalkozásokI9 Egyetem</v>
      </c>
      <c r="B1633" t="str">
        <f t="shared" si="51"/>
        <v>201573 Fém- és villamosipari foglalkozásokI9 Egyetem</v>
      </c>
      <c r="C1633">
        <v>6037</v>
      </c>
      <c r="D1633" t="s">
        <v>168</v>
      </c>
      <c r="E1633" t="s">
        <v>169</v>
      </c>
      <c r="F1633" s="4" t="s">
        <v>173</v>
      </c>
      <c r="G1633">
        <v>0</v>
      </c>
      <c r="H1633" t="s">
        <v>165</v>
      </c>
      <c r="I1633">
        <v>643</v>
      </c>
      <c r="J1633">
        <v>32</v>
      </c>
      <c r="K1633" t="s">
        <v>101</v>
      </c>
      <c r="L1633" t="s">
        <v>137</v>
      </c>
      <c r="M1633">
        <v>0</v>
      </c>
      <c r="N1633">
        <v>0</v>
      </c>
      <c r="O1633">
        <v>0</v>
      </c>
      <c r="P1633">
        <v>0</v>
      </c>
      <c r="Q1633">
        <v>3</v>
      </c>
      <c r="R1633">
        <v>0</v>
      </c>
      <c r="S1633">
        <v>0</v>
      </c>
      <c r="T1633">
        <v>0</v>
      </c>
      <c r="U1633">
        <v>0</v>
      </c>
      <c r="V1633">
        <v>0</v>
      </c>
      <c r="W1633">
        <v>6.5</v>
      </c>
      <c r="X1633">
        <v>0</v>
      </c>
      <c r="Y1633">
        <v>8.5</v>
      </c>
      <c r="Z1633">
        <v>0.5</v>
      </c>
      <c r="AA1633">
        <v>12.5</v>
      </c>
      <c r="AB1633">
        <v>27.5</v>
      </c>
      <c r="AC1633">
        <v>13</v>
      </c>
      <c r="AD1633">
        <v>52</v>
      </c>
      <c r="AE1633">
        <v>0</v>
      </c>
      <c r="AF1633">
        <v>47</v>
      </c>
      <c r="AG1633">
        <v>28</v>
      </c>
      <c r="AH1633">
        <v>8.5</v>
      </c>
      <c r="AI1633">
        <v>12.5</v>
      </c>
      <c r="AJ1633">
        <v>0</v>
      </c>
      <c r="AK1633">
        <v>0</v>
      </c>
      <c r="AL1633">
        <v>0</v>
      </c>
      <c r="AM1633">
        <v>0</v>
      </c>
      <c r="AN1633">
        <v>115.5</v>
      </c>
      <c r="AO1633">
        <v>37</v>
      </c>
      <c r="AP1633">
        <v>0</v>
      </c>
      <c r="AQ1633">
        <v>0</v>
      </c>
      <c r="AR1633">
        <v>0</v>
      </c>
      <c r="AS1633">
        <v>0</v>
      </c>
      <c r="AT1633">
        <v>0</v>
      </c>
      <c r="AU1633">
        <v>0</v>
      </c>
      <c r="AV1633">
        <v>0</v>
      </c>
      <c r="AW1633">
        <v>0</v>
      </c>
      <c r="AX1633">
        <v>0</v>
      </c>
      <c r="AY1633">
        <v>27</v>
      </c>
      <c r="AZ1633">
        <v>11</v>
      </c>
      <c r="BA1633">
        <v>0</v>
      </c>
      <c r="BB1633">
        <v>0</v>
      </c>
      <c r="BC1633">
        <v>0</v>
      </c>
      <c r="BD1633">
        <v>0</v>
      </c>
      <c r="BE1633">
        <v>0</v>
      </c>
      <c r="BF1633">
        <v>15.5</v>
      </c>
      <c r="BG1633">
        <v>62</v>
      </c>
      <c r="BH1633">
        <v>4</v>
      </c>
      <c r="BI1633">
        <v>0</v>
      </c>
      <c r="BJ1633">
        <v>0</v>
      </c>
      <c r="BK1633">
        <v>0</v>
      </c>
      <c r="BL1633">
        <v>0</v>
      </c>
      <c r="BM1633">
        <v>0</v>
      </c>
      <c r="BN1633">
        <v>4.5</v>
      </c>
      <c r="BO1633">
        <v>7</v>
      </c>
      <c r="BP1633">
        <v>34</v>
      </c>
      <c r="BQ1633">
        <v>6.5</v>
      </c>
      <c r="BR1633">
        <v>0</v>
      </c>
      <c r="BS1633">
        <v>0</v>
      </c>
      <c r="BT1633">
        <v>0</v>
      </c>
      <c r="BU1633">
        <v>0</v>
      </c>
      <c r="BV1633">
        <v>3</v>
      </c>
      <c r="BW1633">
        <v>0</v>
      </c>
      <c r="BX1633">
        <v>0</v>
      </c>
      <c r="BY1633">
        <v>546.5</v>
      </c>
    </row>
    <row r="1634" spans="1:77" hidden="1" x14ac:dyDescent="0.25">
      <c r="A1634" t="str">
        <f t="shared" si="50"/>
        <v>201574 Kézműipari foglalkozásokI9 Egyetem</v>
      </c>
      <c r="B1634" t="str">
        <f t="shared" si="51"/>
        <v>201574 Kézműipari foglalkozásokI9 Egyetem</v>
      </c>
      <c r="C1634">
        <v>6038</v>
      </c>
      <c r="D1634" t="s">
        <v>168</v>
      </c>
      <c r="E1634" t="s">
        <v>169</v>
      </c>
      <c r="F1634" s="4" t="s">
        <v>173</v>
      </c>
      <c r="G1634">
        <v>0</v>
      </c>
      <c r="H1634" t="s">
        <v>165</v>
      </c>
      <c r="I1634">
        <v>644</v>
      </c>
      <c r="J1634">
        <v>33</v>
      </c>
      <c r="K1634" t="s">
        <v>102</v>
      </c>
      <c r="L1634" t="s">
        <v>138</v>
      </c>
      <c r="M1634">
        <v>0</v>
      </c>
      <c r="N1634">
        <v>0</v>
      </c>
      <c r="O1634">
        <v>0</v>
      </c>
      <c r="P1634">
        <v>0</v>
      </c>
      <c r="Q1634">
        <v>0</v>
      </c>
      <c r="R1634">
        <v>0</v>
      </c>
      <c r="S1634">
        <v>0</v>
      </c>
      <c r="T1634">
        <v>0</v>
      </c>
      <c r="U1634">
        <v>0</v>
      </c>
      <c r="V1634">
        <v>0</v>
      </c>
      <c r="W1634">
        <v>0</v>
      </c>
      <c r="X1634">
        <v>0</v>
      </c>
      <c r="Y1634">
        <v>0</v>
      </c>
      <c r="Z1634">
        <v>0</v>
      </c>
      <c r="AA1634">
        <v>0</v>
      </c>
      <c r="AB1634">
        <v>5</v>
      </c>
      <c r="AC1634">
        <v>0</v>
      </c>
      <c r="AD1634">
        <v>0</v>
      </c>
      <c r="AE1634">
        <v>0</v>
      </c>
      <c r="AF1634">
        <v>0</v>
      </c>
      <c r="AG1634">
        <v>0</v>
      </c>
      <c r="AH1634">
        <v>0</v>
      </c>
      <c r="AI1634">
        <v>0</v>
      </c>
      <c r="AJ1634">
        <v>0</v>
      </c>
      <c r="AK1634">
        <v>0</v>
      </c>
      <c r="AL1634">
        <v>0</v>
      </c>
      <c r="AM1634">
        <v>0</v>
      </c>
      <c r="AN1634">
        <v>0</v>
      </c>
      <c r="AO1634">
        <v>0</v>
      </c>
      <c r="AP1634">
        <v>0</v>
      </c>
      <c r="AQ1634">
        <v>0</v>
      </c>
      <c r="AR1634">
        <v>0</v>
      </c>
      <c r="AS1634">
        <v>0</v>
      </c>
      <c r="AT1634">
        <v>0</v>
      </c>
      <c r="AU1634">
        <v>0</v>
      </c>
      <c r="AV1634">
        <v>0</v>
      </c>
      <c r="AW1634">
        <v>0</v>
      </c>
      <c r="AX1634">
        <v>0</v>
      </c>
      <c r="AY1634">
        <v>0</v>
      </c>
      <c r="AZ1634">
        <v>0</v>
      </c>
      <c r="BA1634">
        <v>0</v>
      </c>
      <c r="BB1634">
        <v>0</v>
      </c>
      <c r="BC1634">
        <v>0</v>
      </c>
      <c r="BD1634">
        <v>0</v>
      </c>
      <c r="BE1634">
        <v>0</v>
      </c>
      <c r="BF1634">
        <v>0</v>
      </c>
      <c r="BG1634">
        <v>0</v>
      </c>
      <c r="BH1634">
        <v>0</v>
      </c>
      <c r="BI1634">
        <v>55</v>
      </c>
      <c r="BJ1634">
        <v>0</v>
      </c>
      <c r="BK1634">
        <v>0</v>
      </c>
      <c r="BL1634">
        <v>0</v>
      </c>
      <c r="BM1634">
        <v>0</v>
      </c>
      <c r="BN1634">
        <v>0</v>
      </c>
      <c r="BO1634">
        <v>0.5</v>
      </c>
      <c r="BP1634">
        <v>0</v>
      </c>
      <c r="BQ1634">
        <v>0.5</v>
      </c>
      <c r="BR1634">
        <v>1</v>
      </c>
      <c r="BS1634">
        <v>0</v>
      </c>
      <c r="BT1634">
        <v>0</v>
      </c>
      <c r="BU1634">
        <v>0</v>
      </c>
      <c r="BV1634">
        <v>0</v>
      </c>
      <c r="BW1634">
        <v>26</v>
      </c>
      <c r="BX1634">
        <v>0</v>
      </c>
      <c r="BY1634">
        <v>88</v>
      </c>
    </row>
    <row r="1635" spans="1:77" hidden="1" x14ac:dyDescent="0.25">
      <c r="A1635" t="str">
        <f t="shared" si="50"/>
        <v>201575 Építőipari foglalkozásokI9 Egyetem</v>
      </c>
      <c r="B1635" t="str">
        <f t="shared" si="51"/>
        <v>201575 Építőipari foglalkozásokI9 Egyetem</v>
      </c>
      <c r="C1635">
        <v>6039</v>
      </c>
      <c r="D1635" t="s">
        <v>168</v>
      </c>
      <c r="E1635" t="s">
        <v>169</v>
      </c>
      <c r="F1635" s="4" t="s">
        <v>173</v>
      </c>
      <c r="G1635">
        <v>0</v>
      </c>
      <c r="H1635" t="s">
        <v>165</v>
      </c>
      <c r="I1635">
        <v>645</v>
      </c>
      <c r="J1635">
        <v>34</v>
      </c>
      <c r="K1635" t="s">
        <v>103</v>
      </c>
      <c r="L1635" t="s">
        <v>139</v>
      </c>
      <c r="M1635">
        <v>0</v>
      </c>
      <c r="N1635">
        <v>0</v>
      </c>
      <c r="O1635">
        <v>0</v>
      </c>
      <c r="P1635">
        <v>0</v>
      </c>
      <c r="Q1635">
        <v>0</v>
      </c>
      <c r="R1635">
        <v>0</v>
      </c>
      <c r="S1635">
        <v>0</v>
      </c>
      <c r="T1635">
        <v>7.5</v>
      </c>
      <c r="U1635">
        <v>0</v>
      </c>
      <c r="V1635">
        <v>0</v>
      </c>
      <c r="W1635">
        <v>0</v>
      </c>
      <c r="X1635">
        <v>0</v>
      </c>
      <c r="Y1635">
        <v>0</v>
      </c>
      <c r="Z1635">
        <v>0</v>
      </c>
      <c r="AA1635">
        <v>0</v>
      </c>
      <c r="AB1635">
        <v>0</v>
      </c>
      <c r="AC1635">
        <v>0</v>
      </c>
      <c r="AD1635">
        <v>0</v>
      </c>
      <c r="AE1635">
        <v>0</v>
      </c>
      <c r="AF1635">
        <v>0</v>
      </c>
      <c r="AG1635">
        <v>0</v>
      </c>
      <c r="AH1635">
        <v>0</v>
      </c>
      <c r="AI1635">
        <v>0</v>
      </c>
      <c r="AJ1635">
        <v>0</v>
      </c>
      <c r="AK1635">
        <v>0</v>
      </c>
      <c r="AL1635">
        <v>0</v>
      </c>
      <c r="AM1635">
        <v>129</v>
      </c>
      <c r="AN1635">
        <v>0</v>
      </c>
      <c r="AO1635">
        <v>0</v>
      </c>
      <c r="AP1635">
        <v>8</v>
      </c>
      <c r="AQ1635">
        <v>0</v>
      </c>
      <c r="AR1635">
        <v>0</v>
      </c>
      <c r="AS1635">
        <v>0</v>
      </c>
      <c r="AT1635">
        <v>0</v>
      </c>
      <c r="AU1635">
        <v>0</v>
      </c>
      <c r="AV1635">
        <v>0</v>
      </c>
      <c r="AW1635">
        <v>0</v>
      </c>
      <c r="AX1635">
        <v>0</v>
      </c>
      <c r="AY1635">
        <v>0</v>
      </c>
      <c r="AZ1635">
        <v>0</v>
      </c>
      <c r="BA1635">
        <v>0</v>
      </c>
      <c r="BB1635">
        <v>0</v>
      </c>
      <c r="BC1635">
        <v>0</v>
      </c>
      <c r="BD1635">
        <v>0.5</v>
      </c>
      <c r="BE1635">
        <v>0</v>
      </c>
      <c r="BF1635">
        <v>0</v>
      </c>
      <c r="BG1635">
        <v>0</v>
      </c>
      <c r="BH1635">
        <v>0</v>
      </c>
      <c r="BI1635">
        <v>0</v>
      </c>
      <c r="BJ1635">
        <v>0</v>
      </c>
      <c r="BK1635">
        <v>0</v>
      </c>
      <c r="BL1635">
        <v>0</v>
      </c>
      <c r="BM1635">
        <v>0</v>
      </c>
      <c r="BN1635">
        <v>0</v>
      </c>
      <c r="BO1635">
        <v>10</v>
      </c>
      <c r="BP1635">
        <v>33</v>
      </c>
      <c r="BQ1635">
        <v>13.5</v>
      </c>
      <c r="BR1635">
        <v>0</v>
      </c>
      <c r="BS1635">
        <v>0.5</v>
      </c>
      <c r="BT1635">
        <v>0.5</v>
      </c>
      <c r="BU1635">
        <v>0</v>
      </c>
      <c r="BV1635">
        <v>0</v>
      </c>
      <c r="BW1635">
        <v>6</v>
      </c>
      <c r="BX1635">
        <v>0</v>
      </c>
      <c r="BY1635">
        <v>208.5</v>
      </c>
    </row>
    <row r="1636" spans="1:77" hidden="1" x14ac:dyDescent="0.25">
      <c r="A1636" t="str">
        <f t="shared" si="50"/>
        <v>201579 Egyéb ipari és építőipari foglalkozásokI9 Egyetem</v>
      </c>
      <c r="B1636" t="str">
        <f t="shared" si="51"/>
        <v>201579 Egyéb ipari és építőipari foglalkozásokI9 Egyetem</v>
      </c>
      <c r="C1636">
        <v>6040</v>
      </c>
      <c r="D1636" t="s">
        <v>168</v>
      </c>
      <c r="E1636" t="s">
        <v>169</v>
      </c>
      <c r="F1636" s="4" t="s">
        <v>173</v>
      </c>
      <c r="G1636">
        <v>0</v>
      </c>
      <c r="H1636" t="s">
        <v>165</v>
      </c>
      <c r="I1636">
        <v>646</v>
      </c>
      <c r="J1636">
        <v>35</v>
      </c>
      <c r="K1636" t="s">
        <v>140</v>
      </c>
      <c r="L1636" t="s">
        <v>141</v>
      </c>
      <c r="M1636">
        <v>0</v>
      </c>
      <c r="N1636">
        <v>0</v>
      </c>
      <c r="O1636">
        <v>0</v>
      </c>
      <c r="P1636">
        <v>0</v>
      </c>
      <c r="Q1636">
        <v>0</v>
      </c>
      <c r="R1636">
        <v>0</v>
      </c>
      <c r="S1636">
        <v>0</v>
      </c>
      <c r="T1636">
        <v>0</v>
      </c>
      <c r="U1636">
        <v>0</v>
      </c>
      <c r="V1636">
        <v>0</v>
      </c>
      <c r="W1636">
        <v>0</v>
      </c>
      <c r="X1636">
        <v>8</v>
      </c>
      <c r="Y1636">
        <v>0</v>
      </c>
      <c r="Z1636">
        <v>9</v>
      </c>
      <c r="AA1636">
        <v>0</v>
      </c>
      <c r="AB1636">
        <v>0</v>
      </c>
      <c r="AC1636">
        <v>0</v>
      </c>
      <c r="AD1636">
        <v>0</v>
      </c>
      <c r="AE1636">
        <v>0</v>
      </c>
      <c r="AF1636">
        <v>0</v>
      </c>
      <c r="AG1636">
        <v>0</v>
      </c>
      <c r="AH1636">
        <v>0</v>
      </c>
      <c r="AI1636">
        <v>0</v>
      </c>
      <c r="AJ1636">
        <v>0</v>
      </c>
      <c r="AK1636">
        <v>0</v>
      </c>
      <c r="AL1636">
        <v>0</v>
      </c>
      <c r="AM1636">
        <v>25.5</v>
      </c>
      <c r="AN1636">
        <v>0</v>
      </c>
      <c r="AO1636">
        <v>46</v>
      </c>
      <c r="AP1636">
        <v>0</v>
      </c>
      <c r="AQ1636">
        <v>0</v>
      </c>
      <c r="AR1636">
        <v>0</v>
      </c>
      <c r="AS1636">
        <v>0</v>
      </c>
      <c r="AT1636">
        <v>0</v>
      </c>
      <c r="AU1636">
        <v>0</v>
      </c>
      <c r="AV1636">
        <v>0</v>
      </c>
      <c r="AW1636">
        <v>0</v>
      </c>
      <c r="AX1636">
        <v>0</v>
      </c>
      <c r="AY1636">
        <v>0</v>
      </c>
      <c r="AZ1636">
        <v>0</v>
      </c>
      <c r="BA1636">
        <v>0</v>
      </c>
      <c r="BB1636">
        <v>0</v>
      </c>
      <c r="BC1636">
        <v>0</v>
      </c>
      <c r="BD1636">
        <v>0</v>
      </c>
      <c r="BE1636">
        <v>0</v>
      </c>
      <c r="BF1636">
        <v>0</v>
      </c>
      <c r="BG1636">
        <v>0</v>
      </c>
      <c r="BH1636">
        <v>0</v>
      </c>
      <c r="BI1636">
        <v>0</v>
      </c>
      <c r="BJ1636">
        <v>0</v>
      </c>
      <c r="BK1636">
        <v>0</v>
      </c>
      <c r="BL1636">
        <v>0</v>
      </c>
      <c r="BM1636">
        <v>0</v>
      </c>
      <c r="BN1636">
        <v>7.5</v>
      </c>
      <c r="BO1636">
        <v>4.5</v>
      </c>
      <c r="BP1636">
        <v>0</v>
      </c>
      <c r="BQ1636">
        <v>0</v>
      </c>
      <c r="BR1636">
        <v>1</v>
      </c>
      <c r="BS1636">
        <v>0.5</v>
      </c>
      <c r="BT1636">
        <v>0</v>
      </c>
      <c r="BU1636">
        <v>0</v>
      </c>
      <c r="BV1636">
        <v>0</v>
      </c>
      <c r="BW1636">
        <v>0</v>
      </c>
      <c r="BX1636">
        <v>0</v>
      </c>
      <c r="BY1636">
        <v>102</v>
      </c>
    </row>
    <row r="1637" spans="1:77" hidden="1" x14ac:dyDescent="0.25">
      <c r="A1637" t="str">
        <f t="shared" si="50"/>
        <v>201581 Feldolgozóipari gépek kezelőiI9 Egyetem</v>
      </c>
      <c r="B1637" t="str">
        <f t="shared" si="51"/>
        <v>201581 Feldolgozóipari gépek kezelőiI9 Egyetem</v>
      </c>
      <c r="C1637">
        <v>6041</v>
      </c>
      <c r="D1637" t="s">
        <v>168</v>
      </c>
      <c r="E1637" t="s">
        <v>169</v>
      </c>
      <c r="F1637" s="4" t="s">
        <v>173</v>
      </c>
      <c r="G1637">
        <v>0</v>
      </c>
      <c r="H1637" t="s">
        <v>165</v>
      </c>
      <c r="I1637">
        <v>647</v>
      </c>
      <c r="J1637">
        <v>36</v>
      </c>
      <c r="K1637" t="s">
        <v>104</v>
      </c>
      <c r="L1637" t="s">
        <v>105</v>
      </c>
      <c r="M1637">
        <v>0</v>
      </c>
      <c r="N1637">
        <v>0</v>
      </c>
      <c r="O1637">
        <v>0</v>
      </c>
      <c r="P1637">
        <v>0</v>
      </c>
      <c r="Q1637">
        <v>5</v>
      </c>
      <c r="R1637">
        <v>22.5</v>
      </c>
      <c r="S1637">
        <v>0</v>
      </c>
      <c r="T1637">
        <v>0</v>
      </c>
      <c r="U1637">
        <v>3</v>
      </c>
      <c r="V1637">
        <v>16</v>
      </c>
      <c r="W1637">
        <v>3.5</v>
      </c>
      <c r="X1637">
        <v>20</v>
      </c>
      <c r="Y1637">
        <v>36</v>
      </c>
      <c r="Z1637">
        <v>0</v>
      </c>
      <c r="AA1637">
        <v>17</v>
      </c>
      <c r="AB1637">
        <v>3.5</v>
      </c>
      <c r="AC1637">
        <v>1.5</v>
      </c>
      <c r="AD1637">
        <v>0</v>
      </c>
      <c r="AE1637">
        <v>9.5</v>
      </c>
      <c r="AF1637">
        <v>9.5</v>
      </c>
      <c r="AG1637">
        <v>0</v>
      </c>
      <c r="AH1637">
        <v>0</v>
      </c>
      <c r="AI1637">
        <v>0</v>
      </c>
      <c r="AJ1637">
        <v>0</v>
      </c>
      <c r="AK1637">
        <v>0</v>
      </c>
      <c r="AL1637">
        <v>0</v>
      </c>
      <c r="AM1637">
        <v>0</v>
      </c>
      <c r="AN1637">
        <v>0</v>
      </c>
      <c r="AO1637">
        <v>7.5</v>
      </c>
      <c r="AP1637">
        <v>7</v>
      </c>
      <c r="AQ1637">
        <v>3.5</v>
      </c>
      <c r="AR1637">
        <v>0</v>
      </c>
      <c r="AS1637">
        <v>0</v>
      </c>
      <c r="AT1637">
        <v>0</v>
      </c>
      <c r="AU1637">
        <v>0</v>
      </c>
      <c r="AV1637">
        <v>0</v>
      </c>
      <c r="AW1637">
        <v>0</v>
      </c>
      <c r="AX1637">
        <v>0</v>
      </c>
      <c r="AY1637">
        <v>0</v>
      </c>
      <c r="AZ1637">
        <v>0</v>
      </c>
      <c r="BA1637">
        <v>0</v>
      </c>
      <c r="BB1637">
        <v>0</v>
      </c>
      <c r="BC1637">
        <v>0</v>
      </c>
      <c r="BD1637">
        <v>0</v>
      </c>
      <c r="BE1637">
        <v>0</v>
      </c>
      <c r="BF1637">
        <v>0</v>
      </c>
      <c r="BG1637">
        <v>0</v>
      </c>
      <c r="BH1637">
        <v>0</v>
      </c>
      <c r="BI1637">
        <v>0</v>
      </c>
      <c r="BJ1637">
        <v>0.5</v>
      </c>
      <c r="BK1637">
        <v>0</v>
      </c>
      <c r="BL1637">
        <v>29.5</v>
      </c>
      <c r="BM1637">
        <v>0</v>
      </c>
      <c r="BN1637">
        <v>0</v>
      </c>
      <c r="BO1637">
        <v>2.5</v>
      </c>
      <c r="BP1637">
        <v>2</v>
      </c>
      <c r="BQ1637">
        <v>0.5</v>
      </c>
      <c r="BR1637">
        <v>0</v>
      </c>
      <c r="BS1637">
        <v>0</v>
      </c>
      <c r="BT1637">
        <v>0</v>
      </c>
      <c r="BU1637">
        <v>0</v>
      </c>
      <c r="BV1637">
        <v>0</v>
      </c>
      <c r="BW1637">
        <v>0</v>
      </c>
      <c r="BX1637">
        <v>0</v>
      </c>
      <c r="BY1637">
        <v>200</v>
      </c>
    </row>
    <row r="1638" spans="1:77" hidden="1" x14ac:dyDescent="0.25">
      <c r="A1638" t="str">
        <f t="shared" si="50"/>
        <v>201582 ÖsszeszerelőkI9 Egyetem</v>
      </c>
      <c r="B1638" t="str">
        <f t="shared" si="51"/>
        <v>201582 ÖsszeszerelőkI9 Egyetem</v>
      </c>
      <c r="C1638">
        <v>6042</v>
      </c>
      <c r="D1638" t="s">
        <v>168</v>
      </c>
      <c r="E1638" t="s">
        <v>169</v>
      </c>
      <c r="F1638" s="4" t="s">
        <v>173</v>
      </c>
      <c r="G1638">
        <v>0</v>
      </c>
      <c r="H1638" t="s">
        <v>165</v>
      </c>
      <c r="I1638">
        <v>648</v>
      </c>
      <c r="J1638">
        <v>37</v>
      </c>
      <c r="K1638" t="s">
        <v>106</v>
      </c>
      <c r="L1638" t="s">
        <v>142</v>
      </c>
      <c r="M1638">
        <v>0</v>
      </c>
      <c r="N1638">
        <v>0</v>
      </c>
      <c r="O1638">
        <v>0</v>
      </c>
      <c r="P1638">
        <v>0</v>
      </c>
      <c r="Q1638">
        <v>0</v>
      </c>
      <c r="R1638">
        <v>0</v>
      </c>
      <c r="S1638">
        <v>0</v>
      </c>
      <c r="T1638">
        <v>0</v>
      </c>
      <c r="U1638">
        <v>0</v>
      </c>
      <c r="V1638">
        <v>0</v>
      </c>
      <c r="W1638">
        <v>0</v>
      </c>
      <c r="X1638">
        <v>0</v>
      </c>
      <c r="Y1638">
        <v>10.5</v>
      </c>
      <c r="Z1638">
        <v>0</v>
      </c>
      <c r="AA1638">
        <v>0</v>
      </c>
      <c r="AB1638">
        <v>0</v>
      </c>
      <c r="AC1638">
        <v>16</v>
      </c>
      <c r="AD1638">
        <v>33</v>
      </c>
      <c r="AE1638">
        <v>8.5</v>
      </c>
      <c r="AF1638">
        <v>70.5</v>
      </c>
      <c r="AG1638">
        <v>0</v>
      </c>
      <c r="AH1638">
        <v>0</v>
      </c>
      <c r="AI1638">
        <v>0</v>
      </c>
      <c r="AJ1638">
        <v>0</v>
      </c>
      <c r="AK1638">
        <v>0</v>
      </c>
      <c r="AL1638">
        <v>0</v>
      </c>
      <c r="AM1638">
        <v>0</v>
      </c>
      <c r="AN1638">
        <v>0</v>
      </c>
      <c r="AO1638">
        <v>0</v>
      </c>
      <c r="AP1638">
        <v>0</v>
      </c>
      <c r="AQ1638">
        <v>0</v>
      </c>
      <c r="AR1638">
        <v>0</v>
      </c>
      <c r="AS1638">
        <v>0</v>
      </c>
      <c r="AT1638">
        <v>0</v>
      </c>
      <c r="AU1638">
        <v>0</v>
      </c>
      <c r="AV1638">
        <v>0</v>
      </c>
      <c r="AW1638">
        <v>0</v>
      </c>
      <c r="AX1638">
        <v>0</v>
      </c>
      <c r="AY1638">
        <v>0</v>
      </c>
      <c r="AZ1638">
        <v>0</v>
      </c>
      <c r="BA1638">
        <v>0</v>
      </c>
      <c r="BB1638">
        <v>0</v>
      </c>
      <c r="BC1638">
        <v>0</v>
      </c>
      <c r="BD1638">
        <v>0</v>
      </c>
      <c r="BE1638">
        <v>0</v>
      </c>
      <c r="BF1638">
        <v>0</v>
      </c>
      <c r="BG1638">
        <v>0</v>
      </c>
      <c r="BH1638">
        <v>0</v>
      </c>
      <c r="BI1638">
        <v>0</v>
      </c>
      <c r="BJ1638">
        <v>0</v>
      </c>
      <c r="BK1638">
        <v>0</v>
      </c>
      <c r="BL1638">
        <v>0</v>
      </c>
      <c r="BM1638">
        <v>0</v>
      </c>
      <c r="BN1638">
        <v>0</v>
      </c>
      <c r="BO1638">
        <v>0</v>
      </c>
      <c r="BP1638">
        <v>0</v>
      </c>
      <c r="BQ1638">
        <v>0</v>
      </c>
      <c r="BR1638">
        <v>0</v>
      </c>
      <c r="BS1638">
        <v>0</v>
      </c>
      <c r="BT1638">
        <v>0</v>
      </c>
      <c r="BU1638">
        <v>0</v>
      </c>
      <c r="BV1638">
        <v>0</v>
      </c>
      <c r="BW1638">
        <v>0</v>
      </c>
      <c r="BX1638">
        <v>0</v>
      </c>
      <c r="BY1638">
        <v>138.5</v>
      </c>
    </row>
    <row r="1639" spans="1:77" hidden="1" x14ac:dyDescent="0.25">
      <c r="A1639" t="str">
        <f t="shared" si="50"/>
        <v>201583 Helyhez kötött gépek kezelőiI9 Egyetem</v>
      </c>
      <c r="B1639" t="str">
        <f t="shared" si="51"/>
        <v>201583 Helyhez kötött gépek kezelőiI9 Egyetem</v>
      </c>
      <c r="C1639">
        <v>6043</v>
      </c>
      <c r="D1639" t="s">
        <v>168</v>
      </c>
      <c r="E1639" t="s">
        <v>169</v>
      </c>
      <c r="F1639" s="4" t="s">
        <v>173</v>
      </c>
      <c r="G1639">
        <v>0</v>
      </c>
      <c r="H1639" t="s">
        <v>165</v>
      </c>
      <c r="I1639">
        <v>649</v>
      </c>
      <c r="J1639">
        <v>38</v>
      </c>
      <c r="K1639" t="s">
        <v>107</v>
      </c>
      <c r="L1639" t="s">
        <v>143</v>
      </c>
      <c r="M1639">
        <v>0</v>
      </c>
      <c r="N1639">
        <v>0</v>
      </c>
      <c r="O1639">
        <v>0</v>
      </c>
      <c r="P1639">
        <v>0</v>
      </c>
      <c r="Q1639">
        <v>0</v>
      </c>
      <c r="R1639">
        <v>0</v>
      </c>
      <c r="S1639">
        <v>0</v>
      </c>
      <c r="T1639">
        <v>0</v>
      </c>
      <c r="U1639">
        <v>0</v>
      </c>
      <c r="V1639">
        <v>8.5</v>
      </c>
      <c r="W1639">
        <v>0</v>
      </c>
      <c r="X1639">
        <v>24.5</v>
      </c>
      <c r="Y1639">
        <v>0</v>
      </c>
      <c r="Z1639">
        <v>0</v>
      </c>
      <c r="AA1639">
        <v>0</v>
      </c>
      <c r="AB1639">
        <v>0</v>
      </c>
      <c r="AC1639">
        <v>0</v>
      </c>
      <c r="AD1639">
        <v>0</v>
      </c>
      <c r="AE1639">
        <v>17.5</v>
      </c>
      <c r="AF1639">
        <v>0</v>
      </c>
      <c r="AG1639">
        <v>0</v>
      </c>
      <c r="AH1639">
        <v>0</v>
      </c>
      <c r="AI1639">
        <v>0</v>
      </c>
      <c r="AJ1639">
        <v>10</v>
      </c>
      <c r="AK1639">
        <v>0</v>
      </c>
      <c r="AL1639">
        <v>6</v>
      </c>
      <c r="AM1639">
        <v>0</v>
      </c>
      <c r="AN1639">
        <v>0</v>
      </c>
      <c r="AO1639">
        <v>4</v>
      </c>
      <c r="AP1639">
        <v>0</v>
      </c>
      <c r="AQ1639">
        <v>0</v>
      </c>
      <c r="AR1639">
        <v>0</v>
      </c>
      <c r="AS1639">
        <v>0</v>
      </c>
      <c r="AT1639">
        <v>0</v>
      </c>
      <c r="AU1639">
        <v>0</v>
      </c>
      <c r="AV1639">
        <v>0</v>
      </c>
      <c r="AW1639">
        <v>0</v>
      </c>
      <c r="AX1639">
        <v>0</v>
      </c>
      <c r="AY1639">
        <v>0</v>
      </c>
      <c r="AZ1639">
        <v>0</v>
      </c>
      <c r="BA1639">
        <v>0</v>
      </c>
      <c r="BB1639">
        <v>0</v>
      </c>
      <c r="BC1639">
        <v>0</v>
      </c>
      <c r="BD1639">
        <v>0</v>
      </c>
      <c r="BE1639">
        <v>0</v>
      </c>
      <c r="BF1639">
        <v>0</v>
      </c>
      <c r="BG1639">
        <v>0</v>
      </c>
      <c r="BH1639">
        <v>0</v>
      </c>
      <c r="BI1639">
        <v>0</v>
      </c>
      <c r="BJ1639">
        <v>0</v>
      </c>
      <c r="BK1639">
        <v>0</v>
      </c>
      <c r="BL1639">
        <v>0</v>
      </c>
      <c r="BM1639">
        <v>0</v>
      </c>
      <c r="BN1639">
        <v>0</v>
      </c>
      <c r="BO1639">
        <v>6.5</v>
      </c>
      <c r="BP1639">
        <v>4</v>
      </c>
      <c r="BQ1639">
        <v>2</v>
      </c>
      <c r="BR1639">
        <v>0</v>
      </c>
      <c r="BS1639">
        <v>0.5</v>
      </c>
      <c r="BT1639">
        <v>1.5</v>
      </c>
      <c r="BU1639">
        <v>0</v>
      </c>
      <c r="BV1639">
        <v>0</v>
      </c>
      <c r="BW1639">
        <v>0</v>
      </c>
      <c r="BX1639">
        <v>0</v>
      </c>
      <c r="BY1639">
        <v>85</v>
      </c>
    </row>
    <row r="1640" spans="1:77" hidden="1" x14ac:dyDescent="0.25">
      <c r="A1640" t="str">
        <f t="shared" si="50"/>
        <v>201584 Járművezetők és mobil gépek kezelőiI9 Egyetem</v>
      </c>
      <c r="B1640" t="str">
        <f t="shared" si="51"/>
        <v>201584 Járművezetők és mobil gépek kezelőiI9 Egyetem</v>
      </c>
      <c r="C1640">
        <v>6044</v>
      </c>
      <c r="D1640" t="s">
        <v>168</v>
      </c>
      <c r="E1640" t="s">
        <v>169</v>
      </c>
      <c r="F1640" s="4" t="s">
        <v>173</v>
      </c>
      <c r="G1640">
        <v>0</v>
      </c>
      <c r="H1640" t="s">
        <v>165</v>
      </c>
      <c r="I1640">
        <v>650</v>
      </c>
      <c r="J1640">
        <v>39</v>
      </c>
      <c r="K1640" t="s">
        <v>144</v>
      </c>
      <c r="L1640" t="s">
        <v>145</v>
      </c>
      <c r="M1640">
        <v>0</v>
      </c>
      <c r="N1640">
        <v>0</v>
      </c>
      <c r="O1640">
        <v>1.5</v>
      </c>
      <c r="P1640">
        <v>0</v>
      </c>
      <c r="Q1640">
        <v>0</v>
      </c>
      <c r="R1640">
        <v>0</v>
      </c>
      <c r="S1640">
        <v>0</v>
      </c>
      <c r="T1640">
        <v>0</v>
      </c>
      <c r="U1640">
        <v>0</v>
      </c>
      <c r="V1640">
        <v>0</v>
      </c>
      <c r="W1640">
        <v>0</v>
      </c>
      <c r="X1640">
        <v>0</v>
      </c>
      <c r="Y1640">
        <v>0</v>
      </c>
      <c r="Z1640">
        <v>0</v>
      </c>
      <c r="AA1640">
        <v>0</v>
      </c>
      <c r="AB1640">
        <v>0</v>
      </c>
      <c r="AC1640">
        <v>0</v>
      </c>
      <c r="AD1640">
        <v>0</v>
      </c>
      <c r="AE1640">
        <v>0</v>
      </c>
      <c r="AF1640">
        <v>0</v>
      </c>
      <c r="AG1640">
        <v>0</v>
      </c>
      <c r="AH1640">
        <v>0</v>
      </c>
      <c r="AI1640">
        <v>0</v>
      </c>
      <c r="AJ1640">
        <v>0</v>
      </c>
      <c r="AK1640">
        <v>0</v>
      </c>
      <c r="AL1640">
        <v>0</v>
      </c>
      <c r="AM1640">
        <v>3</v>
      </c>
      <c r="AN1640">
        <v>23</v>
      </c>
      <c r="AO1640">
        <v>0</v>
      </c>
      <c r="AP1640">
        <v>8</v>
      </c>
      <c r="AQ1640">
        <v>127</v>
      </c>
      <c r="AR1640">
        <v>0</v>
      </c>
      <c r="AS1640">
        <v>0</v>
      </c>
      <c r="AT1640">
        <v>2.5</v>
      </c>
      <c r="AU1640">
        <v>0</v>
      </c>
      <c r="AV1640">
        <v>0</v>
      </c>
      <c r="AW1640">
        <v>0</v>
      </c>
      <c r="AX1640">
        <v>0</v>
      </c>
      <c r="AY1640">
        <v>0</v>
      </c>
      <c r="AZ1640">
        <v>0</v>
      </c>
      <c r="BA1640">
        <v>0</v>
      </c>
      <c r="BB1640">
        <v>0</v>
      </c>
      <c r="BC1640">
        <v>0</v>
      </c>
      <c r="BD1640">
        <v>6.5</v>
      </c>
      <c r="BE1640">
        <v>0</v>
      </c>
      <c r="BF1640">
        <v>0</v>
      </c>
      <c r="BG1640">
        <v>0</v>
      </c>
      <c r="BH1640">
        <v>0.5</v>
      </c>
      <c r="BI1640">
        <v>0</v>
      </c>
      <c r="BJ1640">
        <v>0</v>
      </c>
      <c r="BK1640">
        <v>0</v>
      </c>
      <c r="BL1640">
        <v>0</v>
      </c>
      <c r="BM1640">
        <v>0</v>
      </c>
      <c r="BN1640">
        <v>0</v>
      </c>
      <c r="BO1640">
        <v>10</v>
      </c>
      <c r="BP1640">
        <v>5</v>
      </c>
      <c r="BQ1640">
        <v>10.5</v>
      </c>
      <c r="BR1640">
        <v>0</v>
      </c>
      <c r="BS1640">
        <v>0</v>
      </c>
      <c r="BT1640">
        <v>0</v>
      </c>
      <c r="BU1640">
        <v>0.5</v>
      </c>
      <c r="BV1640">
        <v>0</v>
      </c>
      <c r="BW1640">
        <v>0</v>
      </c>
      <c r="BX1640">
        <v>0</v>
      </c>
      <c r="BY1640">
        <v>198</v>
      </c>
    </row>
    <row r="1641" spans="1:77" hidden="1" x14ac:dyDescent="0.25">
      <c r="A1641" t="str">
        <f t="shared" si="50"/>
        <v>201591 Takarítók és hasonló jellegű egyszerű foglalkozásokI9 Egyetem</v>
      </c>
      <c r="B1641" t="str">
        <f t="shared" si="51"/>
        <v>201591 Takarítók és hasonló jellegű egyszerű foglalkozásokI9 Egyetem</v>
      </c>
      <c r="C1641">
        <v>6045</v>
      </c>
      <c r="D1641" t="s">
        <v>168</v>
      </c>
      <c r="E1641" t="s">
        <v>169</v>
      </c>
      <c r="F1641" s="4" t="s">
        <v>173</v>
      </c>
      <c r="G1641">
        <v>0</v>
      </c>
      <c r="H1641" t="s">
        <v>165</v>
      </c>
      <c r="I1641">
        <v>651</v>
      </c>
      <c r="J1641">
        <v>40</v>
      </c>
      <c r="K1641" t="s">
        <v>108</v>
      </c>
      <c r="L1641" t="s">
        <v>146</v>
      </c>
      <c r="M1641">
        <v>0</v>
      </c>
      <c r="N1641">
        <v>0</v>
      </c>
      <c r="O1641">
        <v>0</v>
      </c>
      <c r="P1641">
        <v>3</v>
      </c>
      <c r="Q1641">
        <v>9.5</v>
      </c>
      <c r="R1641">
        <v>17.5</v>
      </c>
      <c r="S1641">
        <v>0</v>
      </c>
      <c r="T1641">
        <v>0</v>
      </c>
      <c r="U1641">
        <v>0</v>
      </c>
      <c r="V1641">
        <v>0</v>
      </c>
      <c r="W1641">
        <v>0</v>
      </c>
      <c r="X1641">
        <v>0</v>
      </c>
      <c r="Y1641">
        <v>0</v>
      </c>
      <c r="Z1641">
        <v>0</v>
      </c>
      <c r="AA1641">
        <v>0</v>
      </c>
      <c r="AB1641">
        <v>0</v>
      </c>
      <c r="AC1641">
        <v>0</v>
      </c>
      <c r="AD1641">
        <v>0</v>
      </c>
      <c r="AE1641">
        <v>0</v>
      </c>
      <c r="AF1641">
        <v>0</v>
      </c>
      <c r="AG1641">
        <v>0</v>
      </c>
      <c r="AH1641">
        <v>0</v>
      </c>
      <c r="AI1641">
        <v>0</v>
      </c>
      <c r="AJ1641">
        <v>0</v>
      </c>
      <c r="AK1641">
        <v>0</v>
      </c>
      <c r="AL1641">
        <v>0</v>
      </c>
      <c r="AM1641">
        <v>0</v>
      </c>
      <c r="AN1641">
        <v>0</v>
      </c>
      <c r="AO1641">
        <v>0</v>
      </c>
      <c r="AP1641">
        <v>4</v>
      </c>
      <c r="AQ1641">
        <v>0</v>
      </c>
      <c r="AR1641">
        <v>0</v>
      </c>
      <c r="AS1641">
        <v>0</v>
      </c>
      <c r="AT1641">
        <v>0</v>
      </c>
      <c r="AU1641">
        <v>0</v>
      </c>
      <c r="AV1641">
        <v>13</v>
      </c>
      <c r="AW1641">
        <v>0</v>
      </c>
      <c r="AX1641">
        <v>0</v>
      </c>
      <c r="AY1641">
        <v>0</v>
      </c>
      <c r="AZ1641">
        <v>0</v>
      </c>
      <c r="BA1641">
        <v>0</v>
      </c>
      <c r="BB1641">
        <v>0</v>
      </c>
      <c r="BC1641">
        <v>0</v>
      </c>
      <c r="BD1641">
        <v>0.5</v>
      </c>
      <c r="BE1641">
        <v>0</v>
      </c>
      <c r="BF1641">
        <v>0</v>
      </c>
      <c r="BG1641">
        <v>0</v>
      </c>
      <c r="BH1641">
        <v>0</v>
      </c>
      <c r="BI1641">
        <v>0</v>
      </c>
      <c r="BJ1641">
        <v>0</v>
      </c>
      <c r="BK1641">
        <v>0</v>
      </c>
      <c r="BL1641">
        <v>0</v>
      </c>
      <c r="BM1641">
        <v>0</v>
      </c>
      <c r="BN1641">
        <v>7</v>
      </c>
      <c r="BO1641">
        <v>24</v>
      </c>
      <c r="BP1641">
        <v>123</v>
      </c>
      <c r="BQ1641">
        <v>60.5</v>
      </c>
      <c r="BR1641">
        <v>0.5</v>
      </c>
      <c r="BS1641">
        <v>2</v>
      </c>
      <c r="BT1641">
        <v>1</v>
      </c>
      <c r="BU1641">
        <v>0.5</v>
      </c>
      <c r="BV1641">
        <v>0</v>
      </c>
      <c r="BW1641">
        <v>0</v>
      </c>
      <c r="BX1641">
        <v>0</v>
      </c>
      <c r="BY1641">
        <v>266</v>
      </c>
    </row>
    <row r="1642" spans="1:77" hidden="1" x14ac:dyDescent="0.25">
      <c r="A1642" t="str">
        <f t="shared" si="50"/>
        <v>201592 Egyszerű szolgáltatási, szállítási és hasonló foglalkozásokI9 Egyetem</v>
      </c>
      <c r="B1642" t="str">
        <f t="shared" si="51"/>
        <v>201592 Egyszerű szolgáltatási, szállítási és hasonló foglalkozásokI9 Egyetem</v>
      </c>
      <c r="C1642">
        <v>6046</v>
      </c>
      <c r="D1642" t="s">
        <v>168</v>
      </c>
      <c r="E1642" t="s">
        <v>169</v>
      </c>
      <c r="F1642" s="4" t="s">
        <v>173</v>
      </c>
      <c r="G1642">
        <v>0</v>
      </c>
      <c r="H1642" t="s">
        <v>165</v>
      </c>
      <c r="I1642">
        <v>652</v>
      </c>
      <c r="J1642">
        <v>41</v>
      </c>
      <c r="K1642" t="s">
        <v>109</v>
      </c>
      <c r="L1642" t="s">
        <v>147</v>
      </c>
      <c r="M1642">
        <v>0</v>
      </c>
      <c r="N1642">
        <v>0</v>
      </c>
      <c r="O1642">
        <v>0</v>
      </c>
      <c r="P1642">
        <v>0</v>
      </c>
      <c r="Q1642">
        <v>24.5</v>
      </c>
      <c r="R1642">
        <v>3.5</v>
      </c>
      <c r="S1642">
        <v>0</v>
      </c>
      <c r="T1642">
        <v>0</v>
      </c>
      <c r="U1642">
        <v>0</v>
      </c>
      <c r="V1642">
        <v>0</v>
      </c>
      <c r="W1642">
        <v>0.5</v>
      </c>
      <c r="X1642">
        <v>0</v>
      </c>
      <c r="Y1642">
        <v>0</v>
      </c>
      <c r="Z1642">
        <v>0</v>
      </c>
      <c r="AA1642">
        <v>0</v>
      </c>
      <c r="AB1642">
        <v>0</v>
      </c>
      <c r="AC1642">
        <v>10</v>
      </c>
      <c r="AD1642">
        <v>0.5</v>
      </c>
      <c r="AE1642">
        <v>0</v>
      </c>
      <c r="AF1642">
        <v>0</v>
      </c>
      <c r="AG1642">
        <v>0</v>
      </c>
      <c r="AH1642">
        <v>0</v>
      </c>
      <c r="AI1642">
        <v>0</v>
      </c>
      <c r="AJ1642">
        <v>0</v>
      </c>
      <c r="AK1642">
        <v>7</v>
      </c>
      <c r="AL1642">
        <v>1</v>
      </c>
      <c r="AM1642">
        <v>0</v>
      </c>
      <c r="AN1642">
        <v>5.5</v>
      </c>
      <c r="AO1642">
        <v>41.5</v>
      </c>
      <c r="AP1642">
        <v>55</v>
      </c>
      <c r="AQ1642">
        <v>0</v>
      </c>
      <c r="AR1642">
        <v>0</v>
      </c>
      <c r="AS1642">
        <v>0</v>
      </c>
      <c r="AT1642">
        <v>12</v>
      </c>
      <c r="AU1642">
        <v>4</v>
      </c>
      <c r="AV1642">
        <v>31</v>
      </c>
      <c r="AW1642">
        <v>0.5</v>
      </c>
      <c r="AX1642">
        <v>0</v>
      </c>
      <c r="AY1642">
        <v>0</v>
      </c>
      <c r="AZ1642">
        <v>0</v>
      </c>
      <c r="BA1642">
        <v>0</v>
      </c>
      <c r="BB1642">
        <v>0</v>
      </c>
      <c r="BC1642">
        <v>0</v>
      </c>
      <c r="BD1642">
        <v>27.5</v>
      </c>
      <c r="BE1642">
        <v>0</v>
      </c>
      <c r="BF1642">
        <v>60</v>
      </c>
      <c r="BG1642">
        <v>0</v>
      </c>
      <c r="BH1642">
        <v>1</v>
      </c>
      <c r="BI1642">
        <v>0</v>
      </c>
      <c r="BJ1642">
        <v>87</v>
      </c>
      <c r="BK1642">
        <v>3.5</v>
      </c>
      <c r="BL1642">
        <v>15</v>
      </c>
      <c r="BM1642">
        <v>0</v>
      </c>
      <c r="BN1642">
        <v>0</v>
      </c>
      <c r="BO1642">
        <v>109</v>
      </c>
      <c r="BP1642">
        <v>109</v>
      </c>
      <c r="BQ1642">
        <v>37.5</v>
      </c>
      <c r="BR1642">
        <v>2</v>
      </c>
      <c r="BS1642">
        <v>29.5</v>
      </c>
      <c r="BT1642">
        <v>4</v>
      </c>
      <c r="BU1642">
        <v>0</v>
      </c>
      <c r="BV1642">
        <v>0</v>
      </c>
      <c r="BW1642">
        <v>0</v>
      </c>
      <c r="BX1642">
        <v>0</v>
      </c>
      <c r="BY1642">
        <v>681.5</v>
      </c>
    </row>
    <row r="1643" spans="1:77" hidden="1" x14ac:dyDescent="0.25">
      <c r="A1643" t="str">
        <f t="shared" si="50"/>
        <v>201593 Egyszerű ipari, építőipari, mezőgazdasági foglalkozásokI9 Egyetem</v>
      </c>
      <c r="B1643" t="str">
        <f t="shared" si="51"/>
        <v>201593 Egyszerű ipari, építőipari, mezőgazdasági foglalkozásokI9 Egyetem</v>
      </c>
      <c r="C1643">
        <v>6047</v>
      </c>
      <c r="D1643" t="s">
        <v>168</v>
      </c>
      <c r="E1643" t="s">
        <v>169</v>
      </c>
      <c r="F1643" s="4" t="s">
        <v>173</v>
      </c>
      <c r="G1643">
        <v>0</v>
      </c>
      <c r="H1643" t="s">
        <v>165</v>
      </c>
      <c r="I1643">
        <v>653</v>
      </c>
      <c r="J1643">
        <v>42</v>
      </c>
      <c r="K1643" t="s">
        <v>148</v>
      </c>
      <c r="L1643" t="s">
        <v>149</v>
      </c>
      <c r="M1643">
        <v>4</v>
      </c>
      <c r="N1643">
        <v>0</v>
      </c>
      <c r="O1643">
        <v>0</v>
      </c>
      <c r="P1643">
        <v>0</v>
      </c>
      <c r="Q1643">
        <v>8</v>
      </c>
      <c r="R1643">
        <v>0</v>
      </c>
      <c r="S1643">
        <v>9</v>
      </c>
      <c r="T1643">
        <v>0</v>
      </c>
      <c r="U1643">
        <v>0</v>
      </c>
      <c r="V1643">
        <v>0</v>
      </c>
      <c r="W1643">
        <v>0</v>
      </c>
      <c r="X1643">
        <v>0</v>
      </c>
      <c r="Y1643">
        <v>4</v>
      </c>
      <c r="Z1643">
        <v>0</v>
      </c>
      <c r="AA1643">
        <v>0</v>
      </c>
      <c r="AB1643">
        <v>0</v>
      </c>
      <c r="AC1643">
        <v>0</v>
      </c>
      <c r="AD1643">
        <v>0</v>
      </c>
      <c r="AE1643">
        <v>10.5</v>
      </c>
      <c r="AF1643">
        <v>0</v>
      </c>
      <c r="AG1643">
        <v>0</v>
      </c>
      <c r="AH1643">
        <v>0</v>
      </c>
      <c r="AI1643">
        <v>0</v>
      </c>
      <c r="AJ1643">
        <v>0</v>
      </c>
      <c r="AK1643">
        <v>0</v>
      </c>
      <c r="AL1643">
        <v>0</v>
      </c>
      <c r="AM1643">
        <v>11.5</v>
      </c>
      <c r="AN1643">
        <v>0</v>
      </c>
      <c r="AO1643">
        <v>3</v>
      </c>
      <c r="AP1643">
        <v>0</v>
      </c>
      <c r="AQ1643">
        <v>0</v>
      </c>
      <c r="AR1643">
        <v>0</v>
      </c>
      <c r="AS1643">
        <v>0</v>
      </c>
      <c r="AT1643">
        <v>0</v>
      </c>
      <c r="AU1643">
        <v>0</v>
      </c>
      <c r="AV1643">
        <v>0</v>
      </c>
      <c r="AW1643">
        <v>0</v>
      </c>
      <c r="AX1643">
        <v>0</v>
      </c>
      <c r="AY1643">
        <v>0</v>
      </c>
      <c r="AZ1643">
        <v>0</v>
      </c>
      <c r="BA1643">
        <v>36.5</v>
      </c>
      <c r="BB1643">
        <v>0</v>
      </c>
      <c r="BC1643">
        <v>0</v>
      </c>
      <c r="BD1643">
        <v>0</v>
      </c>
      <c r="BE1643">
        <v>0</v>
      </c>
      <c r="BF1643">
        <v>0</v>
      </c>
      <c r="BG1643">
        <v>0</v>
      </c>
      <c r="BH1643">
        <v>0</v>
      </c>
      <c r="BI1643">
        <v>0</v>
      </c>
      <c r="BJ1643">
        <v>0</v>
      </c>
      <c r="BK1643">
        <v>0</v>
      </c>
      <c r="BL1643">
        <v>0</v>
      </c>
      <c r="BM1643">
        <v>0</v>
      </c>
      <c r="BN1643">
        <v>0</v>
      </c>
      <c r="BO1643">
        <v>20.5</v>
      </c>
      <c r="BP1643">
        <v>0</v>
      </c>
      <c r="BQ1643">
        <v>0</v>
      </c>
      <c r="BR1643">
        <v>1</v>
      </c>
      <c r="BS1643">
        <v>23.5</v>
      </c>
      <c r="BT1643">
        <v>0</v>
      </c>
      <c r="BU1643">
        <v>0</v>
      </c>
      <c r="BV1643">
        <v>0</v>
      </c>
      <c r="BW1643">
        <v>0</v>
      </c>
      <c r="BX1643">
        <v>0</v>
      </c>
      <c r="BY1643">
        <v>131.5</v>
      </c>
    </row>
    <row r="1644" spans="1:77" hidden="1" x14ac:dyDescent="0.25">
      <c r="A1644" t="str">
        <f t="shared" si="50"/>
        <v>201501 Fegyveres szervek felsőfokú képesítést igénylő foglalkozásaiIMind (I1-I9) Iskola MIND</v>
      </c>
      <c r="B1644" t="str">
        <f t="shared" si="51"/>
        <v>201501 Fegyveres szervek felsőfokú képesítést igénylő foglalkozásaiIMind (I1-I9) Iskola MIND</v>
      </c>
      <c r="C1644">
        <v>6679</v>
      </c>
      <c r="D1644" t="s">
        <v>168</v>
      </c>
      <c r="E1644" t="s">
        <v>169</v>
      </c>
      <c r="F1644" s="4" t="s">
        <v>173</v>
      </c>
      <c r="G1644">
        <v>0</v>
      </c>
      <c r="H1644" t="s">
        <v>167</v>
      </c>
      <c r="I1644">
        <v>612</v>
      </c>
      <c r="J1644">
        <v>1</v>
      </c>
      <c r="K1644" t="s">
        <v>65</v>
      </c>
      <c r="L1644" t="s">
        <v>66</v>
      </c>
      <c r="M1644">
        <v>0</v>
      </c>
      <c r="N1644">
        <v>0</v>
      </c>
      <c r="O1644">
        <v>0</v>
      </c>
      <c r="P1644">
        <v>0</v>
      </c>
      <c r="Q1644">
        <v>0</v>
      </c>
      <c r="R1644">
        <v>0</v>
      </c>
      <c r="S1644">
        <v>0</v>
      </c>
      <c r="T1644">
        <v>0</v>
      </c>
      <c r="U1644">
        <v>0</v>
      </c>
      <c r="V1644">
        <v>0</v>
      </c>
      <c r="W1644">
        <v>0</v>
      </c>
      <c r="X1644">
        <v>0</v>
      </c>
      <c r="Y1644">
        <v>0</v>
      </c>
      <c r="Z1644">
        <v>0</v>
      </c>
      <c r="AA1644">
        <v>0</v>
      </c>
      <c r="AB1644">
        <v>0</v>
      </c>
      <c r="AC1644">
        <v>0</v>
      </c>
      <c r="AD1644">
        <v>0</v>
      </c>
      <c r="AE1644">
        <v>0</v>
      </c>
      <c r="AF1644">
        <v>0</v>
      </c>
      <c r="AG1644">
        <v>0</v>
      </c>
      <c r="AH1644">
        <v>0</v>
      </c>
      <c r="AI1644">
        <v>0</v>
      </c>
      <c r="AJ1644">
        <v>0</v>
      </c>
      <c r="AK1644">
        <v>0</v>
      </c>
      <c r="AL1644">
        <v>0</v>
      </c>
      <c r="AM1644">
        <v>0</v>
      </c>
      <c r="AN1644">
        <v>0</v>
      </c>
      <c r="AO1644">
        <v>0</v>
      </c>
      <c r="AP1644">
        <v>0</v>
      </c>
      <c r="AQ1644">
        <v>0</v>
      </c>
      <c r="AR1644">
        <v>0</v>
      </c>
      <c r="AS1644">
        <v>0</v>
      </c>
      <c r="AT1644">
        <v>0</v>
      </c>
      <c r="AU1644">
        <v>0</v>
      </c>
      <c r="AV1644">
        <v>0</v>
      </c>
      <c r="AW1644">
        <v>0</v>
      </c>
      <c r="AX1644">
        <v>0</v>
      </c>
      <c r="AY1644">
        <v>0</v>
      </c>
      <c r="AZ1644">
        <v>0</v>
      </c>
      <c r="BA1644">
        <v>0</v>
      </c>
      <c r="BB1644">
        <v>0</v>
      </c>
      <c r="BC1644">
        <v>0</v>
      </c>
      <c r="BD1644">
        <v>0</v>
      </c>
      <c r="BE1644">
        <v>0</v>
      </c>
      <c r="BF1644">
        <v>0</v>
      </c>
      <c r="BG1644">
        <v>0</v>
      </c>
      <c r="BH1644">
        <v>0</v>
      </c>
      <c r="BI1644">
        <v>0</v>
      </c>
      <c r="BJ1644">
        <v>0</v>
      </c>
      <c r="BK1644">
        <v>0</v>
      </c>
      <c r="BL1644">
        <v>0</v>
      </c>
      <c r="BM1644">
        <v>0</v>
      </c>
      <c r="BN1644">
        <v>0</v>
      </c>
      <c r="BO1644">
        <v>17392</v>
      </c>
      <c r="BP1644">
        <v>99.5</v>
      </c>
      <c r="BQ1644">
        <v>0</v>
      </c>
      <c r="BR1644">
        <v>0</v>
      </c>
      <c r="BS1644">
        <v>0</v>
      </c>
      <c r="BT1644">
        <v>0</v>
      </c>
      <c r="BU1644">
        <v>0</v>
      </c>
      <c r="BV1644">
        <v>0</v>
      </c>
      <c r="BW1644">
        <v>0</v>
      </c>
      <c r="BX1644">
        <v>0</v>
      </c>
      <c r="BY1644">
        <v>17491.5</v>
      </c>
    </row>
    <row r="1645" spans="1:77" hidden="1" x14ac:dyDescent="0.25">
      <c r="A1645" t="str">
        <f t="shared" si="50"/>
        <v>201502 Fegyveres szervek középfokú képesítést igénylő foglalkozásaiIMind (I1-I9) Iskola MIND</v>
      </c>
      <c r="B1645" t="str">
        <f t="shared" si="51"/>
        <v>201502 Fegyveres szervek középfokú képesítést igénylő foglalkozásaiIMind (I1-I9) Iskola MIND</v>
      </c>
      <c r="C1645">
        <v>6680</v>
      </c>
      <c r="D1645" t="s">
        <v>168</v>
      </c>
      <c r="E1645" t="s">
        <v>169</v>
      </c>
      <c r="F1645" s="4" t="s">
        <v>173</v>
      </c>
      <c r="G1645">
        <v>0</v>
      </c>
      <c r="H1645" t="s">
        <v>167</v>
      </c>
      <c r="I1645">
        <v>613</v>
      </c>
      <c r="J1645">
        <v>2</v>
      </c>
      <c r="K1645" t="s">
        <v>67</v>
      </c>
      <c r="L1645" t="s">
        <v>68</v>
      </c>
      <c r="M1645">
        <v>0</v>
      </c>
      <c r="N1645">
        <v>0</v>
      </c>
      <c r="O1645">
        <v>0</v>
      </c>
      <c r="P1645">
        <v>0</v>
      </c>
      <c r="Q1645">
        <v>0</v>
      </c>
      <c r="R1645">
        <v>0</v>
      </c>
      <c r="S1645">
        <v>0</v>
      </c>
      <c r="T1645">
        <v>0</v>
      </c>
      <c r="U1645">
        <v>0</v>
      </c>
      <c r="V1645">
        <v>0</v>
      </c>
      <c r="W1645">
        <v>0</v>
      </c>
      <c r="X1645">
        <v>0</v>
      </c>
      <c r="Y1645">
        <v>0</v>
      </c>
      <c r="Z1645">
        <v>0</v>
      </c>
      <c r="AA1645">
        <v>0</v>
      </c>
      <c r="AB1645">
        <v>0</v>
      </c>
      <c r="AC1645">
        <v>0</v>
      </c>
      <c r="AD1645">
        <v>0</v>
      </c>
      <c r="AE1645">
        <v>0</v>
      </c>
      <c r="AF1645">
        <v>0</v>
      </c>
      <c r="AG1645">
        <v>0</v>
      </c>
      <c r="AH1645">
        <v>0</v>
      </c>
      <c r="AI1645">
        <v>0</v>
      </c>
      <c r="AJ1645">
        <v>0</v>
      </c>
      <c r="AK1645">
        <v>0</v>
      </c>
      <c r="AL1645">
        <v>0</v>
      </c>
      <c r="AM1645">
        <v>0</v>
      </c>
      <c r="AN1645">
        <v>0</v>
      </c>
      <c r="AO1645">
        <v>0</v>
      </c>
      <c r="AP1645">
        <v>0</v>
      </c>
      <c r="AQ1645">
        <v>0</v>
      </c>
      <c r="AR1645">
        <v>0</v>
      </c>
      <c r="AS1645">
        <v>0</v>
      </c>
      <c r="AT1645">
        <v>0</v>
      </c>
      <c r="AU1645">
        <v>0</v>
      </c>
      <c r="AV1645">
        <v>0</v>
      </c>
      <c r="AW1645">
        <v>0</v>
      </c>
      <c r="AX1645">
        <v>0</v>
      </c>
      <c r="AY1645">
        <v>0</v>
      </c>
      <c r="AZ1645">
        <v>0</v>
      </c>
      <c r="BA1645">
        <v>0</v>
      </c>
      <c r="BB1645">
        <v>0</v>
      </c>
      <c r="BC1645">
        <v>0</v>
      </c>
      <c r="BD1645">
        <v>0</v>
      </c>
      <c r="BE1645">
        <v>0</v>
      </c>
      <c r="BF1645">
        <v>0</v>
      </c>
      <c r="BG1645">
        <v>0</v>
      </c>
      <c r="BH1645">
        <v>0</v>
      </c>
      <c r="BI1645">
        <v>0</v>
      </c>
      <c r="BJ1645">
        <v>0</v>
      </c>
      <c r="BK1645">
        <v>0</v>
      </c>
      <c r="BL1645">
        <v>0</v>
      </c>
      <c r="BM1645">
        <v>0</v>
      </c>
      <c r="BN1645">
        <v>0</v>
      </c>
      <c r="BO1645">
        <v>45274.5</v>
      </c>
      <c r="BP1645">
        <v>68.5</v>
      </c>
      <c r="BQ1645">
        <v>0</v>
      </c>
      <c r="BR1645">
        <v>0</v>
      </c>
      <c r="BS1645">
        <v>0</v>
      </c>
      <c r="BT1645">
        <v>0</v>
      </c>
      <c r="BU1645">
        <v>0</v>
      </c>
      <c r="BV1645">
        <v>0</v>
      </c>
      <c r="BW1645">
        <v>0</v>
      </c>
      <c r="BX1645">
        <v>0</v>
      </c>
      <c r="BY1645">
        <v>45343</v>
      </c>
    </row>
    <row r="1646" spans="1:77" hidden="1" x14ac:dyDescent="0.25">
      <c r="A1646" t="str">
        <f t="shared" si="50"/>
        <v>201503 Fegyveres szervek középfokú képesítést nem igénylő foglalkozásaiIMind (I1-I9) Iskola MIND</v>
      </c>
      <c r="B1646" t="str">
        <f t="shared" si="51"/>
        <v>201503 Fegyveres szervek középfokú képesítést nem igénylő foglalkozásaiIMind (I1-I9) Iskola MIND</v>
      </c>
      <c r="C1646">
        <v>6681</v>
      </c>
      <c r="D1646" t="s">
        <v>168</v>
      </c>
      <c r="E1646" t="s">
        <v>169</v>
      </c>
      <c r="F1646" s="4" t="s">
        <v>173</v>
      </c>
      <c r="G1646">
        <v>0</v>
      </c>
      <c r="H1646" t="s">
        <v>167</v>
      </c>
      <c r="I1646">
        <v>614</v>
      </c>
      <c r="J1646">
        <v>3</v>
      </c>
      <c r="K1646" t="s">
        <v>69</v>
      </c>
      <c r="L1646" t="s">
        <v>70</v>
      </c>
      <c r="M1646">
        <v>0</v>
      </c>
      <c r="N1646">
        <v>0</v>
      </c>
      <c r="O1646">
        <v>0</v>
      </c>
      <c r="P1646">
        <v>0</v>
      </c>
      <c r="Q1646">
        <v>0</v>
      </c>
      <c r="R1646">
        <v>0</v>
      </c>
      <c r="S1646">
        <v>0</v>
      </c>
      <c r="T1646">
        <v>0</v>
      </c>
      <c r="U1646">
        <v>0</v>
      </c>
      <c r="V1646">
        <v>0</v>
      </c>
      <c r="W1646">
        <v>0</v>
      </c>
      <c r="X1646">
        <v>0</v>
      </c>
      <c r="Y1646">
        <v>0</v>
      </c>
      <c r="Z1646">
        <v>0</v>
      </c>
      <c r="AA1646">
        <v>0</v>
      </c>
      <c r="AB1646">
        <v>0</v>
      </c>
      <c r="AC1646">
        <v>0</v>
      </c>
      <c r="AD1646">
        <v>0</v>
      </c>
      <c r="AE1646">
        <v>0</v>
      </c>
      <c r="AF1646">
        <v>0</v>
      </c>
      <c r="AG1646">
        <v>0</v>
      </c>
      <c r="AH1646">
        <v>0</v>
      </c>
      <c r="AI1646">
        <v>0</v>
      </c>
      <c r="AJ1646">
        <v>0</v>
      </c>
      <c r="AK1646">
        <v>0</v>
      </c>
      <c r="AL1646">
        <v>0</v>
      </c>
      <c r="AM1646">
        <v>0</v>
      </c>
      <c r="AN1646">
        <v>0</v>
      </c>
      <c r="AO1646">
        <v>0</v>
      </c>
      <c r="AP1646">
        <v>0</v>
      </c>
      <c r="AQ1646">
        <v>0</v>
      </c>
      <c r="AR1646">
        <v>0</v>
      </c>
      <c r="AS1646">
        <v>0</v>
      </c>
      <c r="AT1646">
        <v>0</v>
      </c>
      <c r="AU1646">
        <v>0</v>
      </c>
      <c r="AV1646">
        <v>0</v>
      </c>
      <c r="AW1646">
        <v>0</v>
      </c>
      <c r="AX1646">
        <v>0</v>
      </c>
      <c r="AY1646">
        <v>0</v>
      </c>
      <c r="AZ1646">
        <v>0</v>
      </c>
      <c r="BA1646">
        <v>0</v>
      </c>
      <c r="BB1646">
        <v>0</v>
      </c>
      <c r="BC1646">
        <v>0</v>
      </c>
      <c r="BD1646">
        <v>0</v>
      </c>
      <c r="BE1646">
        <v>0</v>
      </c>
      <c r="BF1646">
        <v>0</v>
      </c>
      <c r="BG1646">
        <v>0</v>
      </c>
      <c r="BH1646">
        <v>0</v>
      </c>
      <c r="BI1646">
        <v>0</v>
      </c>
      <c r="BJ1646">
        <v>0</v>
      </c>
      <c r="BK1646">
        <v>0</v>
      </c>
      <c r="BL1646">
        <v>0</v>
      </c>
      <c r="BM1646">
        <v>0</v>
      </c>
      <c r="BN1646">
        <v>0</v>
      </c>
      <c r="BO1646">
        <v>8390</v>
      </c>
      <c r="BP1646">
        <v>3</v>
      </c>
      <c r="BQ1646">
        <v>0</v>
      </c>
      <c r="BR1646">
        <v>0</v>
      </c>
      <c r="BS1646">
        <v>0</v>
      </c>
      <c r="BT1646">
        <v>0</v>
      </c>
      <c r="BU1646">
        <v>0</v>
      </c>
      <c r="BV1646">
        <v>0</v>
      </c>
      <c r="BW1646">
        <v>0</v>
      </c>
      <c r="BX1646">
        <v>0</v>
      </c>
      <c r="BY1646">
        <v>8393</v>
      </c>
    </row>
    <row r="1647" spans="1:77" hidden="1" x14ac:dyDescent="0.25">
      <c r="A1647" t="str">
        <f t="shared" si="50"/>
        <v>201511 Törvényhozók, igazgatási és érdek-képviseleti vezetőkIMind (I1-I9) Iskola MIND</v>
      </c>
      <c r="B1647" t="str">
        <f t="shared" si="51"/>
        <v>201511 Törvényhozók, igazgatási és érdek-képviseleti vezetőkIMind (I1-I9) Iskola MIND</v>
      </c>
      <c r="C1647">
        <v>6682</v>
      </c>
      <c r="D1647" t="s">
        <v>168</v>
      </c>
      <c r="E1647" t="s">
        <v>169</v>
      </c>
      <c r="F1647" s="4" t="s">
        <v>173</v>
      </c>
      <c r="G1647">
        <v>0</v>
      </c>
      <c r="H1647" t="s">
        <v>167</v>
      </c>
      <c r="I1647">
        <v>615</v>
      </c>
      <c r="J1647">
        <v>4</v>
      </c>
      <c r="K1647" t="s">
        <v>71</v>
      </c>
      <c r="L1647" t="s">
        <v>111</v>
      </c>
      <c r="M1647">
        <v>0</v>
      </c>
      <c r="N1647">
        <v>0</v>
      </c>
      <c r="O1647">
        <v>0</v>
      </c>
      <c r="P1647">
        <v>0</v>
      </c>
      <c r="Q1647">
        <v>2.5</v>
      </c>
      <c r="R1647">
        <v>0</v>
      </c>
      <c r="S1647">
        <v>0</v>
      </c>
      <c r="T1647">
        <v>0</v>
      </c>
      <c r="U1647">
        <v>0</v>
      </c>
      <c r="V1647">
        <v>0</v>
      </c>
      <c r="W1647">
        <v>6.5</v>
      </c>
      <c r="X1647">
        <v>11</v>
      </c>
      <c r="Y1647">
        <v>0</v>
      </c>
      <c r="Z1647">
        <v>1</v>
      </c>
      <c r="AA1647">
        <v>11.5</v>
      </c>
      <c r="AB1647">
        <v>3</v>
      </c>
      <c r="AC1647">
        <v>0</v>
      </c>
      <c r="AD1647">
        <v>0</v>
      </c>
      <c r="AE1647">
        <v>0</v>
      </c>
      <c r="AF1647">
        <v>0</v>
      </c>
      <c r="AG1647">
        <v>0</v>
      </c>
      <c r="AH1647">
        <v>0</v>
      </c>
      <c r="AI1647">
        <v>0</v>
      </c>
      <c r="AJ1647">
        <v>0</v>
      </c>
      <c r="AK1647">
        <v>0</v>
      </c>
      <c r="AL1647">
        <v>0</v>
      </c>
      <c r="AM1647">
        <v>0.5</v>
      </c>
      <c r="AN1647">
        <v>0</v>
      </c>
      <c r="AO1647">
        <v>0</v>
      </c>
      <c r="AP1647">
        <v>18.5</v>
      </c>
      <c r="AQ1647">
        <v>30.5</v>
      </c>
      <c r="AR1647">
        <v>0</v>
      </c>
      <c r="AS1647">
        <v>0</v>
      </c>
      <c r="AT1647">
        <v>16</v>
      </c>
      <c r="AU1647">
        <v>0</v>
      </c>
      <c r="AV1647">
        <v>5</v>
      </c>
      <c r="AW1647">
        <v>0</v>
      </c>
      <c r="AX1647">
        <v>0</v>
      </c>
      <c r="AY1647">
        <v>0</v>
      </c>
      <c r="AZ1647">
        <v>0</v>
      </c>
      <c r="BA1647">
        <v>9</v>
      </c>
      <c r="BB1647">
        <v>7</v>
      </c>
      <c r="BC1647">
        <v>0</v>
      </c>
      <c r="BD1647">
        <v>73</v>
      </c>
      <c r="BE1647">
        <v>0</v>
      </c>
      <c r="BF1647">
        <v>0</v>
      </c>
      <c r="BG1647">
        <v>22.5</v>
      </c>
      <c r="BH1647">
        <v>55</v>
      </c>
      <c r="BI1647">
        <v>0</v>
      </c>
      <c r="BJ1647">
        <v>10.5</v>
      </c>
      <c r="BK1647">
        <v>0</v>
      </c>
      <c r="BL1647">
        <v>0</v>
      </c>
      <c r="BM1647">
        <v>0</v>
      </c>
      <c r="BN1647">
        <v>0</v>
      </c>
      <c r="BO1647">
        <v>13166</v>
      </c>
      <c r="BP1647">
        <v>296.5</v>
      </c>
      <c r="BQ1647">
        <v>96.5</v>
      </c>
      <c r="BR1647">
        <v>77</v>
      </c>
      <c r="BS1647">
        <v>47.5</v>
      </c>
      <c r="BT1647">
        <v>10.5</v>
      </c>
      <c r="BU1647">
        <v>48</v>
      </c>
      <c r="BV1647">
        <v>0</v>
      </c>
      <c r="BW1647">
        <v>0</v>
      </c>
      <c r="BX1647">
        <v>0</v>
      </c>
      <c r="BY1647">
        <v>14025</v>
      </c>
    </row>
    <row r="1648" spans="1:77" hidden="1" x14ac:dyDescent="0.25">
      <c r="A1648" t="str">
        <f t="shared" si="50"/>
        <v>201512 Gazdasági, költségvetési szervezetek vezetőiIMind (I1-I9) Iskola MIND</v>
      </c>
      <c r="B1648" t="str">
        <f t="shared" si="51"/>
        <v>201512 Gazdasági, költségvetési szervezetek vezetőiIMind (I1-I9) Iskola MIND</v>
      </c>
      <c r="C1648">
        <v>6683</v>
      </c>
      <c r="D1648" t="s">
        <v>168</v>
      </c>
      <c r="E1648" t="s">
        <v>169</v>
      </c>
      <c r="F1648" s="4" t="s">
        <v>173</v>
      </c>
      <c r="G1648">
        <v>0</v>
      </c>
      <c r="H1648" t="s">
        <v>167</v>
      </c>
      <c r="I1648">
        <v>616</v>
      </c>
      <c r="J1648">
        <v>5</v>
      </c>
      <c r="K1648" t="s">
        <v>72</v>
      </c>
      <c r="L1648" t="s">
        <v>112</v>
      </c>
      <c r="M1648">
        <v>1150</v>
      </c>
      <c r="N1648">
        <v>41</v>
      </c>
      <c r="O1648">
        <v>95</v>
      </c>
      <c r="P1648">
        <v>114.5</v>
      </c>
      <c r="Q1648">
        <v>564</v>
      </c>
      <c r="R1648">
        <v>401</v>
      </c>
      <c r="S1648">
        <v>311.5</v>
      </c>
      <c r="T1648">
        <v>91.5</v>
      </c>
      <c r="U1648">
        <v>353</v>
      </c>
      <c r="V1648">
        <v>3</v>
      </c>
      <c r="W1648">
        <v>186</v>
      </c>
      <c r="X1648">
        <v>33.5</v>
      </c>
      <c r="Y1648">
        <v>339</v>
      </c>
      <c r="Z1648">
        <v>221.5</v>
      </c>
      <c r="AA1648">
        <v>126.5</v>
      </c>
      <c r="AB1648">
        <v>547</v>
      </c>
      <c r="AC1648">
        <v>253.5</v>
      </c>
      <c r="AD1648">
        <v>267.5</v>
      </c>
      <c r="AE1648">
        <v>282</v>
      </c>
      <c r="AF1648">
        <v>79.5</v>
      </c>
      <c r="AG1648">
        <v>62.5</v>
      </c>
      <c r="AH1648">
        <v>396.5</v>
      </c>
      <c r="AI1648">
        <v>336.5</v>
      </c>
      <c r="AJ1648">
        <v>389</v>
      </c>
      <c r="AK1648">
        <v>140.5</v>
      </c>
      <c r="AL1648">
        <v>410</v>
      </c>
      <c r="AM1648">
        <v>3069.5</v>
      </c>
      <c r="AN1648">
        <v>1742</v>
      </c>
      <c r="AO1648">
        <v>4339</v>
      </c>
      <c r="AP1648">
        <v>3487.5</v>
      </c>
      <c r="AQ1648">
        <v>971</v>
      </c>
      <c r="AR1648">
        <v>46.5</v>
      </c>
      <c r="AS1648">
        <v>32</v>
      </c>
      <c r="AT1648">
        <v>470</v>
      </c>
      <c r="AU1648">
        <v>123</v>
      </c>
      <c r="AV1648">
        <v>1120</v>
      </c>
      <c r="AW1648">
        <v>284.5</v>
      </c>
      <c r="AX1648">
        <v>256.5</v>
      </c>
      <c r="AY1648">
        <v>214.5</v>
      </c>
      <c r="AZ1648">
        <v>1625</v>
      </c>
      <c r="BA1648">
        <v>799</v>
      </c>
      <c r="BB1648">
        <v>71</v>
      </c>
      <c r="BC1648">
        <v>572</v>
      </c>
      <c r="BD1648">
        <v>2558</v>
      </c>
      <c r="BE1648">
        <v>0</v>
      </c>
      <c r="BF1648">
        <v>3224</v>
      </c>
      <c r="BG1648">
        <v>980.5</v>
      </c>
      <c r="BH1648">
        <v>219</v>
      </c>
      <c r="BI1648">
        <v>619</v>
      </c>
      <c r="BJ1648">
        <v>320</v>
      </c>
      <c r="BK1648">
        <v>119.5</v>
      </c>
      <c r="BL1648">
        <v>159.5</v>
      </c>
      <c r="BM1648">
        <v>305.5</v>
      </c>
      <c r="BN1648">
        <v>1555.5</v>
      </c>
      <c r="BO1648">
        <v>2558.5</v>
      </c>
      <c r="BP1648">
        <v>1850.5</v>
      </c>
      <c r="BQ1648">
        <v>731</v>
      </c>
      <c r="BR1648">
        <v>519.5</v>
      </c>
      <c r="BS1648">
        <v>701.5</v>
      </c>
      <c r="BT1648">
        <v>243.5</v>
      </c>
      <c r="BU1648">
        <v>23.5</v>
      </c>
      <c r="BV1648">
        <v>145.5</v>
      </c>
      <c r="BW1648">
        <v>587.5</v>
      </c>
      <c r="BX1648">
        <v>0</v>
      </c>
      <c r="BY1648">
        <v>43840</v>
      </c>
    </row>
    <row r="1649" spans="1:77" hidden="1" x14ac:dyDescent="0.25">
      <c r="A1649" t="str">
        <f t="shared" si="50"/>
        <v>201513 Termelési és szolgáltatást nyújtó egységek vezetőiIMind (I1-I9) Iskola MIND</v>
      </c>
      <c r="B1649" t="str">
        <f t="shared" si="51"/>
        <v>201513 Termelési és szolgáltatást nyújtó egységek vezetőiIMind (I1-I9) Iskola MIND</v>
      </c>
      <c r="C1649">
        <v>6684</v>
      </c>
      <c r="D1649" t="s">
        <v>168</v>
      </c>
      <c r="E1649" t="s">
        <v>169</v>
      </c>
      <c r="F1649" s="4" t="s">
        <v>173</v>
      </c>
      <c r="G1649">
        <v>0</v>
      </c>
      <c r="H1649" t="s">
        <v>167</v>
      </c>
      <c r="I1649">
        <v>617</v>
      </c>
      <c r="J1649">
        <v>6</v>
      </c>
      <c r="K1649" t="s">
        <v>73</v>
      </c>
      <c r="L1649" t="s">
        <v>113</v>
      </c>
      <c r="M1649">
        <v>3968.5</v>
      </c>
      <c r="N1649">
        <v>798</v>
      </c>
      <c r="O1649">
        <v>206.5</v>
      </c>
      <c r="P1649">
        <v>389.5</v>
      </c>
      <c r="Q1649">
        <v>2677</v>
      </c>
      <c r="R1649">
        <v>1154.5</v>
      </c>
      <c r="S1649">
        <v>403.5</v>
      </c>
      <c r="T1649">
        <v>512.5</v>
      </c>
      <c r="U1649">
        <v>804.5</v>
      </c>
      <c r="V1649">
        <v>141</v>
      </c>
      <c r="W1649">
        <v>872.5</v>
      </c>
      <c r="X1649">
        <v>498.5</v>
      </c>
      <c r="Y1649">
        <v>1013</v>
      </c>
      <c r="Z1649">
        <v>944</v>
      </c>
      <c r="AA1649">
        <v>539.5</v>
      </c>
      <c r="AB1649">
        <v>1988</v>
      </c>
      <c r="AC1649">
        <v>1476</v>
      </c>
      <c r="AD1649">
        <v>1077</v>
      </c>
      <c r="AE1649">
        <v>1360.5</v>
      </c>
      <c r="AF1649">
        <v>1326</v>
      </c>
      <c r="AG1649">
        <v>168</v>
      </c>
      <c r="AH1649">
        <v>789</v>
      </c>
      <c r="AI1649">
        <v>509</v>
      </c>
      <c r="AJ1649">
        <v>1918.5</v>
      </c>
      <c r="AK1649">
        <v>983.5</v>
      </c>
      <c r="AL1649">
        <v>1070.5</v>
      </c>
      <c r="AM1649">
        <v>7587.5</v>
      </c>
      <c r="AN1649">
        <v>4093</v>
      </c>
      <c r="AO1649">
        <v>11227.5</v>
      </c>
      <c r="AP1649">
        <v>17895.5</v>
      </c>
      <c r="AQ1649">
        <v>2833.5</v>
      </c>
      <c r="AR1649">
        <v>104</v>
      </c>
      <c r="AS1649">
        <v>88</v>
      </c>
      <c r="AT1649">
        <v>2009.5</v>
      </c>
      <c r="AU1649">
        <v>97.5</v>
      </c>
      <c r="AV1649">
        <v>4185</v>
      </c>
      <c r="AW1649">
        <v>652</v>
      </c>
      <c r="AX1649">
        <v>519</v>
      </c>
      <c r="AY1649">
        <v>822</v>
      </c>
      <c r="AZ1649">
        <v>3150.5</v>
      </c>
      <c r="BA1649">
        <v>5264</v>
      </c>
      <c r="BB1649">
        <v>515</v>
      </c>
      <c r="BC1649">
        <v>986.5</v>
      </c>
      <c r="BD1649">
        <v>3292.5</v>
      </c>
      <c r="BE1649">
        <v>0</v>
      </c>
      <c r="BF1649">
        <v>1684</v>
      </c>
      <c r="BG1649">
        <v>1996.5</v>
      </c>
      <c r="BH1649">
        <v>621.5</v>
      </c>
      <c r="BI1649">
        <v>516.5</v>
      </c>
      <c r="BJ1649">
        <v>585</v>
      </c>
      <c r="BK1649">
        <v>521.5</v>
      </c>
      <c r="BL1649">
        <v>194</v>
      </c>
      <c r="BM1649">
        <v>398.5</v>
      </c>
      <c r="BN1649">
        <v>2520.5</v>
      </c>
      <c r="BO1649">
        <v>4936</v>
      </c>
      <c r="BP1649">
        <v>12608</v>
      </c>
      <c r="BQ1649">
        <v>4501</v>
      </c>
      <c r="BR1649">
        <v>4533.5</v>
      </c>
      <c r="BS1649">
        <v>2100</v>
      </c>
      <c r="BT1649">
        <v>623.5</v>
      </c>
      <c r="BU1649">
        <v>334.5</v>
      </c>
      <c r="BV1649">
        <v>521.5</v>
      </c>
      <c r="BW1649">
        <v>770.5</v>
      </c>
      <c r="BX1649">
        <v>0</v>
      </c>
      <c r="BY1649">
        <v>132878</v>
      </c>
    </row>
    <row r="1650" spans="1:77" hidden="1" x14ac:dyDescent="0.25">
      <c r="A1650" t="str">
        <f t="shared" si="50"/>
        <v>201514 Gazdasági tevékenységet segítő egységek vezetőiIMind (I1-I9) Iskola MIND</v>
      </c>
      <c r="B1650" t="str">
        <f t="shared" si="51"/>
        <v>201514 Gazdasági tevékenységet segítő egységek vezetőiIMind (I1-I9) Iskola MIND</v>
      </c>
      <c r="C1650">
        <v>6685</v>
      </c>
      <c r="D1650" t="s">
        <v>168</v>
      </c>
      <c r="E1650" t="s">
        <v>169</v>
      </c>
      <c r="F1650" s="4" t="s">
        <v>173</v>
      </c>
      <c r="G1650">
        <v>0</v>
      </c>
      <c r="H1650" t="s">
        <v>167</v>
      </c>
      <c r="I1650">
        <v>618</v>
      </c>
      <c r="J1650">
        <v>7</v>
      </c>
      <c r="K1650" t="s">
        <v>74</v>
      </c>
      <c r="L1650" t="s">
        <v>114</v>
      </c>
      <c r="M1650">
        <v>754.5</v>
      </c>
      <c r="N1650">
        <v>170</v>
      </c>
      <c r="O1650">
        <v>28</v>
      </c>
      <c r="P1650">
        <v>153</v>
      </c>
      <c r="Q1650">
        <v>864.5</v>
      </c>
      <c r="R1650">
        <v>266.5</v>
      </c>
      <c r="S1650">
        <v>128</v>
      </c>
      <c r="T1650">
        <v>144</v>
      </c>
      <c r="U1650">
        <v>301.5</v>
      </c>
      <c r="V1650">
        <v>76.5</v>
      </c>
      <c r="W1650">
        <v>448</v>
      </c>
      <c r="X1650">
        <v>643.5</v>
      </c>
      <c r="Y1650">
        <v>413.5</v>
      </c>
      <c r="Z1650">
        <v>226</v>
      </c>
      <c r="AA1650">
        <v>520.5</v>
      </c>
      <c r="AB1650">
        <v>706</v>
      </c>
      <c r="AC1650">
        <v>591</v>
      </c>
      <c r="AD1650">
        <v>488</v>
      </c>
      <c r="AE1650">
        <v>646</v>
      </c>
      <c r="AF1650">
        <v>614.5</v>
      </c>
      <c r="AG1650">
        <v>95.5</v>
      </c>
      <c r="AH1650">
        <v>397</v>
      </c>
      <c r="AI1650">
        <v>236.5</v>
      </c>
      <c r="AJ1650">
        <v>1104.5</v>
      </c>
      <c r="AK1650">
        <v>377.5</v>
      </c>
      <c r="AL1650">
        <v>323.5</v>
      </c>
      <c r="AM1650">
        <v>1481</v>
      </c>
      <c r="AN1650">
        <v>877.5</v>
      </c>
      <c r="AO1650">
        <v>3635.5</v>
      </c>
      <c r="AP1650">
        <v>2048</v>
      </c>
      <c r="AQ1650">
        <v>677.5</v>
      </c>
      <c r="AR1650">
        <v>33.5</v>
      </c>
      <c r="AS1650">
        <v>77</v>
      </c>
      <c r="AT1650">
        <v>716</v>
      </c>
      <c r="AU1650">
        <v>47</v>
      </c>
      <c r="AV1650">
        <v>721</v>
      </c>
      <c r="AW1650">
        <v>423</v>
      </c>
      <c r="AX1650">
        <v>192</v>
      </c>
      <c r="AY1650">
        <v>681.5</v>
      </c>
      <c r="AZ1650">
        <v>918</v>
      </c>
      <c r="BA1650">
        <v>2429.5</v>
      </c>
      <c r="BB1650">
        <v>669.5</v>
      </c>
      <c r="BC1650">
        <v>332</v>
      </c>
      <c r="BD1650">
        <v>1598</v>
      </c>
      <c r="BE1650">
        <v>0</v>
      </c>
      <c r="BF1650">
        <v>2812</v>
      </c>
      <c r="BG1650">
        <v>652</v>
      </c>
      <c r="BH1650">
        <v>562</v>
      </c>
      <c r="BI1650">
        <v>410</v>
      </c>
      <c r="BJ1650">
        <v>220</v>
      </c>
      <c r="BK1650">
        <v>190.5</v>
      </c>
      <c r="BL1650">
        <v>163</v>
      </c>
      <c r="BM1650">
        <v>126.5</v>
      </c>
      <c r="BN1650">
        <v>1193</v>
      </c>
      <c r="BO1650">
        <v>728</v>
      </c>
      <c r="BP1650">
        <v>1021.5</v>
      </c>
      <c r="BQ1650">
        <v>522.5</v>
      </c>
      <c r="BR1650">
        <v>387</v>
      </c>
      <c r="BS1650">
        <v>335.5</v>
      </c>
      <c r="BT1650">
        <v>272.5</v>
      </c>
      <c r="BU1650">
        <v>182.5</v>
      </c>
      <c r="BV1650">
        <v>47.5</v>
      </c>
      <c r="BW1650">
        <v>298</v>
      </c>
      <c r="BX1650">
        <v>0</v>
      </c>
      <c r="BY1650">
        <v>38399.5</v>
      </c>
    </row>
    <row r="1651" spans="1:77" hidden="1" x14ac:dyDescent="0.25">
      <c r="A1651" t="str">
        <f t="shared" si="50"/>
        <v>201521 Műszaki, informatikai és természettudományi foglalkozásokIMind (I1-I9) Iskola MIND</v>
      </c>
      <c r="B1651" t="str">
        <f t="shared" si="51"/>
        <v>201521 Műszaki, informatikai és természettudományi foglalkozásokIMind (I1-I9) Iskola MIND</v>
      </c>
      <c r="C1651">
        <v>6686</v>
      </c>
      <c r="D1651" t="s">
        <v>168</v>
      </c>
      <c r="E1651" t="s">
        <v>169</v>
      </c>
      <c r="F1651" s="4" t="s">
        <v>173</v>
      </c>
      <c r="G1651">
        <v>0</v>
      </c>
      <c r="H1651" t="s">
        <v>167</v>
      </c>
      <c r="I1651">
        <v>619</v>
      </c>
      <c r="J1651">
        <v>8</v>
      </c>
      <c r="K1651" t="s">
        <v>75</v>
      </c>
      <c r="L1651" t="s">
        <v>115</v>
      </c>
      <c r="M1651">
        <v>1252</v>
      </c>
      <c r="N1651">
        <v>510.5</v>
      </c>
      <c r="O1651">
        <v>35.5</v>
      </c>
      <c r="P1651">
        <v>368.5</v>
      </c>
      <c r="Q1651">
        <v>1051.5</v>
      </c>
      <c r="R1651">
        <v>196</v>
      </c>
      <c r="S1651">
        <v>40</v>
      </c>
      <c r="T1651">
        <v>201.5</v>
      </c>
      <c r="U1651">
        <v>476</v>
      </c>
      <c r="V1651">
        <v>432.5</v>
      </c>
      <c r="W1651">
        <v>569</v>
      </c>
      <c r="X1651">
        <v>2055.5</v>
      </c>
      <c r="Y1651">
        <v>750.5</v>
      </c>
      <c r="Z1651">
        <v>515</v>
      </c>
      <c r="AA1651">
        <v>883</v>
      </c>
      <c r="AB1651">
        <v>1532</v>
      </c>
      <c r="AC1651">
        <v>5536</v>
      </c>
      <c r="AD1651">
        <v>1540.5</v>
      </c>
      <c r="AE1651">
        <v>2150.5</v>
      </c>
      <c r="AF1651">
        <v>2950.5</v>
      </c>
      <c r="AG1651">
        <v>355.5</v>
      </c>
      <c r="AH1651">
        <v>566.5</v>
      </c>
      <c r="AI1651">
        <v>858.5</v>
      </c>
      <c r="AJ1651">
        <v>1922.5</v>
      </c>
      <c r="AK1651">
        <v>590.5</v>
      </c>
      <c r="AL1651">
        <v>476.5</v>
      </c>
      <c r="AM1651">
        <v>3499.5</v>
      </c>
      <c r="AN1651">
        <v>454</v>
      </c>
      <c r="AO1651">
        <v>7326</v>
      </c>
      <c r="AP1651">
        <v>1141</v>
      </c>
      <c r="AQ1651">
        <v>1343.5</v>
      </c>
      <c r="AR1651">
        <v>43</v>
      </c>
      <c r="AS1651">
        <v>88.5</v>
      </c>
      <c r="AT1651">
        <v>1512.5</v>
      </c>
      <c r="AU1651">
        <v>34.5</v>
      </c>
      <c r="AV1651">
        <v>82.5</v>
      </c>
      <c r="AW1651">
        <v>1918.5</v>
      </c>
      <c r="AX1651">
        <v>205.5</v>
      </c>
      <c r="AY1651">
        <v>1800</v>
      </c>
      <c r="AZ1651">
        <v>16628.5</v>
      </c>
      <c r="BA1651">
        <v>1540</v>
      </c>
      <c r="BB1651">
        <v>1049.5</v>
      </c>
      <c r="BC1651">
        <v>182.5</v>
      </c>
      <c r="BD1651">
        <v>753</v>
      </c>
      <c r="BE1651">
        <v>0</v>
      </c>
      <c r="BF1651">
        <v>2039</v>
      </c>
      <c r="BG1651">
        <v>8031.5</v>
      </c>
      <c r="BH1651">
        <v>5482.5</v>
      </c>
      <c r="BI1651">
        <v>547.5</v>
      </c>
      <c r="BJ1651">
        <v>1277</v>
      </c>
      <c r="BK1651">
        <v>239.5</v>
      </c>
      <c r="BL1651">
        <v>257</v>
      </c>
      <c r="BM1651">
        <v>105.5</v>
      </c>
      <c r="BN1651">
        <v>773.5</v>
      </c>
      <c r="BO1651">
        <v>6421</v>
      </c>
      <c r="BP1651">
        <v>3891.5</v>
      </c>
      <c r="BQ1651">
        <v>1057</v>
      </c>
      <c r="BR1651">
        <v>119.5</v>
      </c>
      <c r="BS1651">
        <v>388.5</v>
      </c>
      <c r="BT1651">
        <v>140</v>
      </c>
      <c r="BU1651">
        <v>260.5</v>
      </c>
      <c r="BV1651">
        <v>707.5</v>
      </c>
      <c r="BW1651">
        <v>111.5</v>
      </c>
      <c r="BX1651">
        <v>0</v>
      </c>
      <c r="BY1651">
        <v>99269</v>
      </c>
    </row>
    <row r="1652" spans="1:77" hidden="1" x14ac:dyDescent="0.25">
      <c r="A1652" t="str">
        <f t="shared" si="50"/>
        <v>201522 Egészségügyi foglalkozások (felsőfokú képzettséghez kapcsolódó)IMind (I1-I9) Iskola MIND</v>
      </c>
      <c r="B1652" t="str">
        <f t="shared" si="51"/>
        <v>201522 Egészségügyi foglalkozások (felsőfokú képzettséghez kapcsolódó)IMind (I1-I9) Iskola MIND</v>
      </c>
      <c r="C1652">
        <v>6687</v>
      </c>
      <c r="D1652" t="s">
        <v>168</v>
      </c>
      <c r="E1652" t="s">
        <v>169</v>
      </c>
      <c r="F1652" s="4" t="s">
        <v>173</v>
      </c>
      <c r="G1652">
        <v>0</v>
      </c>
      <c r="H1652" t="s">
        <v>167</v>
      </c>
      <c r="I1652">
        <v>620</v>
      </c>
      <c r="J1652">
        <v>9</v>
      </c>
      <c r="K1652" t="s">
        <v>76</v>
      </c>
      <c r="L1652" t="s">
        <v>116</v>
      </c>
      <c r="M1652">
        <v>201.5</v>
      </c>
      <c r="N1652">
        <v>4</v>
      </c>
      <c r="O1652">
        <v>0</v>
      </c>
      <c r="P1652">
        <v>0</v>
      </c>
      <c r="Q1652">
        <v>0</v>
      </c>
      <c r="R1652">
        <v>0</v>
      </c>
      <c r="S1652">
        <v>0</v>
      </c>
      <c r="T1652">
        <v>0.5</v>
      </c>
      <c r="U1652">
        <v>0</v>
      </c>
      <c r="V1652">
        <v>0</v>
      </c>
      <c r="W1652">
        <v>1</v>
      </c>
      <c r="X1652">
        <v>171</v>
      </c>
      <c r="Y1652">
        <v>40.5</v>
      </c>
      <c r="Z1652">
        <v>6</v>
      </c>
      <c r="AA1652">
        <v>34.5</v>
      </c>
      <c r="AB1652">
        <v>0</v>
      </c>
      <c r="AC1652">
        <v>18.5</v>
      </c>
      <c r="AD1652">
        <v>0</v>
      </c>
      <c r="AE1652">
        <v>0</v>
      </c>
      <c r="AF1652">
        <v>6.5</v>
      </c>
      <c r="AG1652">
        <v>0</v>
      </c>
      <c r="AH1652">
        <v>11</v>
      </c>
      <c r="AI1652">
        <v>37</v>
      </c>
      <c r="AJ1652">
        <v>5.5</v>
      </c>
      <c r="AK1652">
        <v>9</v>
      </c>
      <c r="AL1652">
        <v>5.5</v>
      </c>
      <c r="AM1652">
        <v>6.5</v>
      </c>
      <c r="AN1652">
        <v>176</v>
      </c>
      <c r="AO1652">
        <v>342</v>
      </c>
      <c r="AP1652">
        <v>2903</v>
      </c>
      <c r="AQ1652">
        <v>2.5</v>
      </c>
      <c r="AR1652">
        <v>0</v>
      </c>
      <c r="AS1652">
        <v>0</v>
      </c>
      <c r="AT1652">
        <v>0.5</v>
      </c>
      <c r="AU1652">
        <v>0</v>
      </c>
      <c r="AV1652">
        <v>102.5</v>
      </c>
      <c r="AW1652">
        <v>0</v>
      </c>
      <c r="AX1652">
        <v>0</v>
      </c>
      <c r="AY1652">
        <v>0</v>
      </c>
      <c r="AZ1652">
        <v>27</v>
      </c>
      <c r="BA1652">
        <v>0</v>
      </c>
      <c r="BB1652">
        <v>25.5</v>
      </c>
      <c r="BC1652">
        <v>26.5</v>
      </c>
      <c r="BD1652">
        <v>103.5</v>
      </c>
      <c r="BE1652">
        <v>0</v>
      </c>
      <c r="BF1652">
        <v>110</v>
      </c>
      <c r="BG1652">
        <v>25</v>
      </c>
      <c r="BH1652">
        <v>385.5</v>
      </c>
      <c r="BI1652">
        <v>98.5</v>
      </c>
      <c r="BJ1652">
        <v>1019</v>
      </c>
      <c r="BK1652">
        <v>0</v>
      </c>
      <c r="BL1652">
        <v>6</v>
      </c>
      <c r="BM1652">
        <v>5.5</v>
      </c>
      <c r="BN1652">
        <v>28.5</v>
      </c>
      <c r="BO1652">
        <v>5439.5</v>
      </c>
      <c r="BP1652">
        <v>3458</v>
      </c>
      <c r="BQ1652">
        <v>24825.5</v>
      </c>
      <c r="BR1652">
        <v>1115</v>
      </c>
      <c r="BS1652">
        <v>5.5</v>
      </c>
      <c r="BT1652">
        <v>59.5</v>
      </c>
      <c r="BU1652">
        <v>53</v>
      </c>
      <c r="BV1652">
        <v>0.5</v>
      </c>
      <c r="BW1652">
        <v>108.5</v>
      </c>
      <c r="BX1652">
        <v>0</v>
      </c>
      <c r="BY1652">
        <v>41010.5</v>
      </c>
    </row>
    <row r="1653" spans="1:77" hidden="1" x14ac:dyDescent="0.25">
      <c r="A1653" t="str">
        <f t="shared" si="50"/>
        <v>201523 Szociális szolgáltatási foglalkozások (felsőfokú képzettséghez kapcsolódó)IMind (I1-I9) Iskola MIND</v>
      </c>
      <c r="B1653" t="str">
        <f t="shared" si="51"/>
        <v>201523 Szociális szolgáltatási foglalkozások (felsőfokú képzettséghez kapcsolódó)IMind (I1-I9) Iskola MIND</v>
      </c>
      <c r="C1653">
        <v>6688</v>
      </c>
      <c r="D1653" t="s">
        <v>168</v>
      </c>
      <c r="E1653" t="s">
        <v>169</v>
      </c>
      <c r="F1653" s="4" t="s">
        <v>173</v>
      </c>
      <c r="G1653">
        <v>0</v>
      </c>
      <c r="H1653" t="s">
        <v>167</v>
      </c>
      <c r="I1653">
        <v>621</v>
      </c>
      <c r="J1653">
        <v>10</v>
      </c>
      <c r="K1653" t="s">
        <v>77</v>
      </c>
      <c r="L1653" t="s">
        <v>117</v>
      </c>
      <c r="M1653">
        <v>0.5</v>
      </c>
      <c r="N1653">
        <v>0</v>
      </c>
      <c r="O1653">
        <v>0</v>
      </c>
      <c r="P1653">
        <v>0</v>
      </c>
      <c r="Q1653">
        <v>0</v>
      </c>
      <c r="R1653">
        <v>14.5</v>
      </c>
      <c r="S1653">
        <v>5</v>
      </c>
      <c r="T1653">
        <v>2</v>
      </c>
      <c r="U1653">
        <v>10</v>
      </c>
      <c r="V1653">
        <v>0</v>
      </c>
      <c r="W1653">
        <v>0</v>
      </c>
      <c r="X1653">
        <v>0</v>
      </c>
      <c r="Y1653">
        <v>0</v>
      </c>
      <c r="Z1653">
        <v>0</v>
      </c>
      <c r="AA1653">
        <v>0</v>
      </c>
      <c r="AB1653">
        <v>0</v>
      </c>
      <c r="AC1653">
        <v>4.5</v>
      </c>
      <c r="AD1653">
        <v>1</v>
      </c>
      <c r="AE1653">
        <v>0</v>
      </c>
      <c r="AF1653">
        <v>0</v>
      </c>
      <c r="AG1653">
        <v>0</v>
      </c>
      <c r="AH1653">
        <v>0</v>
      </c>
      <c r="AI1653">
        <v>0</v>
      </c>
      <c r="AJ1653">
        <v>0</v>
      </c>
      <c r="AK1653">
        <v>0</v>
      </c>
      <c r="AL1653">
        <v>0</v>
      </c>
      <c r="AM1653">
        <v>5.5</v>
      </c>
      <c r="AN1653">
        <v>0</v>
      </c>
      <c r="AO1653">
        <v>0</v>
      </c>
      <c r="AP1653">
        <v>0</v>
      </c>
      <c r="AQ1653">
        <v>0</v>
      </c>
      <c r="AR1653">
        <v>0</v>
      </c>
      <c r="AS1653">
        <v>0</v>
      </c>
      <c r="AT1653">
        <v>0</v>
      </c>
      <c r="AU1653">
        <v>0</v>
      </c>
      <c r="AV1653">
        <v>0</v>
      </c>
      <c r="AW1653">
        <v>0</v>
      </c>
      <c r="AX1653">
        <v>0</v>
      </c>
      <c r="AY1653">
        <v>0</v>
      </c>
      <c r="AZ1653">
        <v>0</v>
      </c>
      <c r="BA1653">
        <v>5.5</v>
      </c>
      <c r="BB1653">
        <v>0</v>
      </c>
      <c r="BC1653">
        <v>0</v>
      </c>
      <c r="BD1653">
        <v>0</v>
      </c>
      <c r="BE1653">
        <v>0</v>
      </c>
      <c r="BF1653">
        <v>0</v>
      </c>
      <c r="BG1653">
        <v>0</v>
      </c>
      <c r="BH1653">
        <v>4.5</v>
      </c>
      <c r="BI1653">
        <v>0</v>
      </c>
      <c r="BJ1653">
        <v>0</v>
      </c>
      <c r="BK1653">
        <v>0</v>
      </c>
      <c r="BL1653">
        <v>0</v>
      </c>
      <c r="BM1653">
        <v>0</v>
      </c>
      <c r="BN1653">
        <v>5.5</v>
      </c>
      <c r="BO1653">
        <v>414</v>
      </c>
      <c r="BP1653">
        <v>87</v>
      </c>
      <c r="BQ1653">
        <v>242.5</v>
      </c>
      <c r="BR1653">
        <v>3932</v>
      </c>
      <c r="BS1653">
        <v>0</v>
      </c>
      <c r="BT1653">
        <v>0</v>
      </c>
      <c r="BU1653">
        <v>321</v>
      </c>
      <c r="BV1653">
        <v>0</v>
      </c>
      <c r="BW1653">
        <v>0</v>
      </c>
      <c r="BX1653">
        <v>0</v>
      </c>
      <c r="BY1653">
        <v>5055</v>
      </c>
    </row>
    <row r="1654" spans="1:77" hidden="1" x14ac:dyDescent="0.25">
      <c r="A1654" t="str">
        <f t="shared" si="50"/>
        <v>201524 Oktatók, pedagógusokIMind (I1-I9) Iskola MIND</v>
      </c>
      <c r="B1654" t="str">
        <f t="shared" si="51"/>
        <v>201524 Oktatók, pedagógusokIMind (I1-I9) Iskola MIND</v>
      </c>
      <c r="C1654">
        <v>6689</v>
      </c>
      <c r="D1654" t="s">
        <v>168</v>
      </c>
      <c r="E1654" t="s">
        <v>169</v>
      </c>
      <c r="F1654" s="4" t="s">
        <v>173</v>
      </c>
      <c r="G1654">
        <v>0</v>
      </c>
      <c r="H1654" t="s">
        <v>167</v>
      </c>
      <c r="I1654">
        <v>622</v>
      </c>
      <c r="J1654">
        <v>11</v>
      </c>
      <c r="K1654" t="s">
        <v>78</v>
      </c>
      <c r="L1654" t="s">
        <v>118</v>
      </c>
      <c r="M1654">
        <v>34</v>
      </c>
      <c r="N1654">
        <v>0.5</v>
      </c>
      <c r="O1654">
        <v>0</v>
      </c>
      <c r="P1654">
        <v>0</v>
      </c>
      <c r="Q1654">
        <v>1</v>
      </c>
      <c r="R1654">
        <v>3</v>
      </c>
      <c r="S1654">
        <v>0</v>
      </c>
      <c r="T1654">
        <v>0</v>
      </c>
      <c r="U1654">
        <v>0</v>
      </c>
      <c r="V1654">
        <v>0</v>
      </c>
      <c r="W1654">
        <v>0.5</v>
      </c>
      <c r="X1654">
        <v>0</v>
      </c>
      <c r="Y1654">
        <v>14</v>
      </c>
      <c r="Z1654">
        <v>10.5</v>
      </c>
      <c r="AA1654">
        <v>0</v>
      </c>
      <c r="AB1654">
        <v>16.5</v>
      </c>
      <c r="AC1654">
        <v>5</v>
      </c>
      <c r="AD1654">
        <v>5</v>
      </c>
      <c r="AE1654">
        <v>18</v>
      </c>
      <c r="AF1654">
        <v>59.5</v>
      </c>
      <c r="AG1654">
        <v>0</v>
      </c>
      <c r="AH1654">
        <v>85</v>
      </c>
      <c r="AI1654">
        <v>6</v>
      </c>
      <c r="AJ1654">
        <v>12</v>
      </c>
      <c r="AK1654">
        <v>0</v>
      </c>
      <c r="AL1654">
        <v>4.5</v>
      </c>
      <c r="AM1654">
        <v>269</v>
      </c>
      <c r="AN1654">
        <v>15</v>
      </c>
      <c r="AO1654">
        <v>36</v>
      </c>
      <c r="AP1654">
        <v>84.5</v>
      </c>
      <c r="AQ1654">
        <v>28</v>
      </c>
      <c r="AR1654">
        <v>8</v>
      </c>
      <c r="AS1654">
        <v>0</v>
      </c>
      <c r="AT1654">
        <v>5.5</v>
      </c>
      <c r="AU1654">
        <v>0</v>
      </c>
      <c r="AV1654">
        <v>42.5</v>
      </c>
      <c r="AW1654">
        <v>0</v>
      </c>
      <c r="AX1654">
        <v>0</v>
      </c>
      <c r="AY1654">
        <v>0</v>
      </c>
      <c r="AZ1654">
        <v>84</v>
      </c>
      <c r="BA1654">
        <v>6.5</v>
      </c>
      <c r="BB1654">
        <v>23.5</v>
      </c>
      <c r="BC1654">
        <v>0</v>
      </c>
      <c r="BD1654">
        <v>14</v>
      </c>
      <c r="BE1654">
        <v>0</v>
      </c>
      <c r="BF1654">
        <v>62</v>
      </c>
      <c r="BG1654">
        <v>72</v>
      </c>
      <c r="BH1654">
        <v>45.5</v>
      </c>
      <c r="BI1654">
        <v>55</v>
      </c>
      <c r="BJ1654">
        <v>104.5</v>
      </c>
      <c r="BK1654">
        <v>0</v>
      </c>
      <c r="BL1654">
        <v>4.5</v>
      </c>
      <c r="BM1654">
        <v>3.5</v>
      </c>
      <c r="BN1654">
        <v>55</v>
      </c>
      <c r="BO1654">
        <v>47100.5</v>
      </c>
      <c r="BP1654">
        <v>101457</v>
      </c>
      <c r="BQ1654">
        <v>246.5</v>
      </c>
      <c r="BR1654">
        <v>5617</v>
      </c>
      <c r="BS1654">
        <v>51</v>
      </c>
      <c r="BT1654">
        <v>27.5</v>
      </c>
      <c r="BU1654">
        <v>734.5</v>
      </c>
      <c r="BV1654">
        <v>0</v>
      </c>
      <c r="BW1654">
        <v>10</v>
      </c>
      <c r="BX1654">
        <v>0</v>
      </c>
      <c r="BY1654">
        <v>156537.5</v>
      </c>
    </row>
    <row r="1655" spans="1:77" hidden="1" x14ac:dyDescent="0.25">
      <c r="A1655" t="str">
        <f t="shared" si="50"/>
        <v>201525 Gazdálkodási jellegű foglalkozásokIMind (I1-I9) Iskola MIND</v>
      </c>
      <c r="B1655" t="str">
        <f t="shared" si="51"/>
        <v>201525 Gazdálkodási jellegű foglalkozásokIMind (I1-I9) Iskola MIND</v>
      </c>
      <c r="C1655">
        <v>6690</v>
      </c>
      <c r="D1655" t="s">
        <v>168</v>
      </c>
      <c r="E1655" t="s">
        <v>169</v>
      </c>
      <c r="F1655" s="4" t="s">
        <v>173</v>
      </c>
      <c r="G1655">
        <v>0</v>
      </c>
      <c r="H1655" t="s">
        <v>167</v>
      </c>
      <c r="I1655">
        <v>623</v>
      </c>
      <c r="J1655">
        <v>12</v>
      </c>
      <c r="K1655" t="s">
        <v>79</v>
      </c>
      <c r="L1655" t="s">
        <v>119</v>
      </c>
      <c r="M1655">
        <v>174</v>
      </c>
      <c r="N1655">
        <v>43.5</v>
      </c>
      <c r="O1655">
        <v>5.5</v>
      </c>
      <c r="P1655">
        <v>32.5</v>
      </c>
      <c r="Q1655">
        <v>1109.5</v>
      </c>
      <c r="R1655">
        <v>50</v>
      </c>
      <c r="S1655">
        <v>139.5</v>
      </c>
      <c r="T1655">
        <v>193.5</v>
      </c>
      <c r="U1655">
        <v>83</v>
      </c>
      <c r="V1655">
        <v>15</v>
      </c>
      <c r="W1655">
        <v>353</v>
      </c>
      <c r="X1655">
        <v>495.5</v>
      </c>
      <c r="Y1655">
        <v>273.5</v>
      </c>
      <c r="Z1655">
        <v>163</v>
      </c>
      <c r="AA1655">
        <v>222.5</v>
      </c>
      <c r="AB1655">
        <v>185</v>
      </c>
      <c r="AC1655">
        <v>744.5</v>
      </c>
      <c r="AD1655">
        <v>300</v>
      </c>
      <c r="AE1655">
        <v>280</v>
      </c>
      <c r="AF1655">
        <v>494.5</v>
      </c>
      <c r="AG1655">
        <v>11</v>
      </c>
      <c r="AH1655">
        <v>252.5</v>
      </c>
      <c r="AI1655">
        <v>52.5</v>
      </c>
      <c r="AJ1655">
        <v>780.5</v>
      </c>
      <c r="AK1655">
        <v>113</v>
      </c>
      <c r="AL1655">
        <v>172.5</v>
      </c>
      <c r="AM1655">
        <v>365.5</v>
      </c>
      <c r="AN1655">
        <v>513</v>
      </c>
      <c r="AO1655">
        <v>4705</v>
      </c>
      <c r="AP1655">
        <v>1235</v>
      </c>
      <c r="AQ1655">
        <v>795</v>
      </c>
      <c r="AR1655">
        <v>62.5</v>
      </c>
      <c r="AS1655">
        <v>50.5</v>
      </c>
      <c r="AT1655">
        <v>913.5</v>
      </c>
      <c r="AU1655">
        <v>30.5</v>
      </c>
      <c r="AV1655">
        <v>145.5</v>
      </c>
      <c r="AW1655">
        <v>315.5</v>
      </c>
      <c r="AX1655">
        <v>178.5</v>
      </c>
      <c r="AY1655">
        <v>732.5</v>
      </c>
      <c r="AZ1655">
        <v>1797.5</v>
      </c>
      <c r="BA1655">
        <v>4122</v>
      </c>
      <c r="BB1655">
        <v>1070.5</v>
      </c>
      <c r="BC1655">
        <v>735.5</v>
      </c>
      <c r="BD1655">
        <v>760</v>
      </c>
      <c r="BE1655">
        <v>0</v>
      </c>
      <c r="BF1655">
        <v>4845</v>
      </c>
      <c r="BG1655">
        <v>438</v>
      </c>
      <c r="BH1655">
        <v>262</v>
      </c>
      <c r="BI1655">
        <v>1229</v>
      </c>
      <c r="BJ1655">
        <v>181.5</v>
      </c>
      <c r="BK1655">
        <v>102.5</v>
      </c>
      <c r="BL1655">
        <v>272</v>
      </c>
      <c r="BM1655">
        <v>44.5</v>
      </c>
      <c r="BN1655">
        <v>793.5</v>
      </c>
      <c r="BO1655">
        <v>2175.5</v>
      </c>
      <c r="BP1655">
        <v>680.5</v>
      </c>
      <c r="BQ1655">
        <v>314</v>
      </c>
      <c r="BR1655">
        <v>139</v>
      </c>
      <c r="BS1655">
        <v>365</v>
      </c>
      <c r="BT1655">
        <v>96</v>
      </c>
      <c r="BU1655">
        <v>64</v>
      </c>
      <c r="BV1655">
        <v>96</v>
      </c>
      <c r="BW1655">
        <v>110.5</v>
      </c>
      <c r="BX1655">
        <v>0</v>
      </c>
      <c r="BY1655">
        <v>37476</v>
      </c>
    </row>
    <row r="1656" spans="1:77" hidden="1" x14ac:dyDescent="0.25">
      <c r="A1656" t="str">
        <f t="shared" si="50"/>
        <v>201526 Jogi és társadalomtudományi foglalkozásokIMind (I1-I9) Iskola MIND</v>
      </c>
      <c r="B1656" t="str">
        <f t="shared" si="51"/>
        <v>201526 Jogi és társadalomtudományi foglalkozásokIMind (I1-I9) Iskola MIND</v>
      </c>
      <c r="C1656">
        <v>6691</v>
      </c>
      <c r="D1656" t="s">
        <v>168</v>
      </c>
      <c r="E1656" t="s">
        <v>169</v>
      </c>
      <c r="F1656" s="4" t="s">
        <v>173</v>
      </c>
      <c r="G1656">
        <v>0</v>
      </c>
      <c r="H1656" t="s">
        <v>167</v>
      </c>
      <c r="I1656">
        <v>624</v>
      </c>
      <c r="J1656">
        <v>13</v>
      </c>
      <c r="K1656" t="s">
        <v>80</v>
      </c>
      <c r="L1656" t="s">
        <v>120</v>
      </c>
      <c r="M1656">
        <v>84.5</v>
      </c>
      <c r="N1656">
        <v>16</v>
      </c>
      <c r="O1656">
        <v>11</v>
      </c>
      <c r="P1656">
        <v>25</v>
      </c>
      <c r="Q1656">
        <v>141</v>
      </c>
      <c r="R1656">
        <v>18.5</v>
      </c>
      <c r="S1656">
        <v>11.5</v>
      </c>
      <c r="T1656">
        <v>4</v>
      </c>
      <c r="U1656">
        <v>3</v>
      </c>
      <c r="V1656">
        <v>21</v>
      </c>
      <c r="W1656">
        <v>89.5</v>
      </c>
      <c r="X1656">
        <v>53</v>
      </c>
      <c r="Y1656">
        <v>14.5</v>
      </c>
      <c r="Z1656">
        <v>12.5</v>
      </c>
      <c r="AA1656">
        <v>7</v>
      </c>
      <c r="AB1656">
        <v>78.5</v>
      </c>
      <c r="AC1656">
        <v>92</v>
      </c>
      <c r="AD1656">
        <v>70.5</v>
      </c>
      <c r="AE1656">
        <v>8.5</v>
      </c>
      <c r="AF1656">
        <v>43.5</v>
      </c>
      <c r="AG1656">
        <v>0</v>
      </c>
      <c r="AH1656">
        <v>15.5</v>
      </c>
      <c r="AI1656">
        <v>19.5</v>
      </c>
      <c r="AJ1656">
        <v>399</v>
      </c>
      <c r="AK1656">
        <v>66</v>
      </c>
      <c r="AL1656">
        <v>29.5</v>
      </c>
      <c r="AM1656">
        <v>296</v>
      </c>
      <c r="AN1656">
        <v>37</v>
      </c>
      <c r="AO1656">
        <v>446</v>
      </c>
      <c r="AP1656">
        <v>210.5</v>
      </c>
      <c r="AQ1656">
        <v>144</v>
      </c>
      <c r="AR1656">
        <v>7.5</v>
      </c>
      <c r="AS1656">
        <v>4</v>
      </c>
      <c r="AT1656">
        <v>72.5</v>
      </c>
      <c r="AU1656">
        <v>0.5</v>
      </c>
      <c r="AV1656">
        <v>37</v>
      </c>
      <c r="AW1656">
        <v>17</v>
      </c>
      <c r="AX1656">
        <v>0</v>
      </c>
      <c r="AY1656">
        <v>438</v>
      </c>
      <c r="AZ1656">
        <v>330.5</v>
      </c>
      <c r="BA1656">
        <v>1088</v>
      </c>
      <c r="BB1656">
        <v>301</v>
      </c>
      <c r="BC1656">
        <v>227</v>
      </c>
      <c r="BD1656">
        <v>342.5</v>
      </c>
      <c r="BE1656">
        <v>0</v>
      </c>
      <c r="BF1656">
        <v>4396</v>
      </c>
      <c r="BG1656">
        <v>175</v>
      </c>
      <c r="BH1656">
        <v>992.5</v>
      </c>
      <c r="BI1656">
        <v>21</v>
      </c>
      <c r="BJ1656">
        <v>397</v>
      </c>
      <c r="BK1656">
        <v>20.5</v>
      </c>
      <c r="BL1656">
        <v>11</v>
      </c>
      <c r="BM1656">
        <v>34</v>
      </c>
      <c r="BN1656">
        <v>74.5</v>
      </c>
      <c r="BO1656">
        <v>8797</v>
      </c>
      <c r="BP1656">
        <v>1850</v>
      </c>
      <c r="BQ1656">
        <v>675.5</v>
      </c>
      <c r="BR1656">
        <v>440.5</v>
      </c>
      <c r="BS1656">
        <v>312</v>
      </c>
      <c r="BT1656">
        <v>58</v>
      </c>
      <c r="BU1656">
        <v>65</v>
      </c>
      <c r="BV1656">
        <v>0</v>
      </c>
      <c r="BW1656">
        <v>37</v>
      </c>
      <c r="BX1656">
        <v>0</v>
      </c>
      <c r="BY1656">
        <v>23690</v>
      </c>
    </row>
    <row r="1657" spans="1:77" hidden="1" x14ac:dyDescent="0.25">
      <c r="A1657" t="str">
        <f t="shared" si="50"/>
        <v>201527 Kulturális, sport-, művészeti és vallási foglalkozások (felsőfokú képzettséghez kapcsolódó)IMind (I1-I9) Iskola MIND</v>
      </c>
      <c r="B1657" t="str">
        <f t="shared" si="51"/>
        <v>201527 Kulturális, sport-, művészeti és vallási foglalkozások (felsőfokú képzettséghez kapcsolódó)IMind (I1-I9) Iskola MIND</v>
      </c>
      <c r="C1657">
        <v>6692</v>
      </c>
      <c r="D1657" t="s">
        <v>168</v>
      </c>
      <c r="E1657" t="s">
        <v>169</v>
      </c>
      <c r="F1657" s="4" t="s">
        <v>173</v>
      </c>
      <c r="G1657">
        <v>0</v>
      </c>
      <c r="H1657" t="s">
        <v>167</v>
      </c>
      <c r="I1657">
        <v>625</v>
      </c>
      <c r="J1657">
        <v>14</v>
      </c>
      <c r="K1657" t="s">
        <v>121</v>
      </c>
      <c r="L1657" t="s">
        <v>122</v>
      </c>
      <c r="M1657">
        <v>34</v>
      </c>
      <c r="N1657">
        <v>0</v>
      </c>
      <c r="O1657">
        <v>0</v>
      </c>
      <c r="P1657">
        <v>0</v>
      </c>
      <c r="Q1657">
        <v>0</v>
      </c>
      <c r="R1657">
        <v>17</v>
      </c>
      <c r="S1657">
        <v>0</v>
      </c>
      <c r="T1657">
        <v>0</v>
      </c>
      <c r="U1657">
        <v>204</v>
      </c>
      <c r="V1657">
        <v>0</v>
      </c>
      <c r="W1657">
        <v>0</v>
      </c>
      <c r="X1657">
        <v>15</v>
      </c>
      <c r="Y1657">
        <v>3</v>
      </c>
      <c r="Z1657">
        <v>15.5</v>
      </c>
      <c r="AA1657">
        <v>0</v>
      </c>
      <c r="AB1657">
        <v>3</v>
      </c>
      <c r="AC1657">
        <v>5.5</v>
      </c>
      <c r="AD1657">
        <v>0</v>
      </c>
      <c r="AE1657">
        <v>0</v>
      </c>
      <c r="AF1657">
        <v>0.5</v>
      </c>
      <c r="AG1657">
        <v>0</v>
      </c>
      <c r="AH1657">
        <v>0</v>
      </c>
      <c r="AI1657">
        <v>5</v>
      </c>
      <c r="AJ1657">
        <v>2.5</v>
      </c>
      <c r="AK1657">
        <v>9</v>
      </c>
      <c r="AL1657">
        <v>5.5</v>
      </c>
      <c r="AM1657">
        <v>79.5</v>
      </c>
      <c r="AN1657">
        <v>0</v>
      </c>
      <c r="AO1657">
        <v>41.5</v>
      </c>
      <c r="AP1657">
        <v>236.5</v>
      </c>
      <c r="AQ1657">
        <v>35</v>
      </c>
      <c r="AR1657">
        <v>0</v>
      </c>
      <c r="AS1657">
        <v>4</v>
      </c>
      <c r="AT1657">
        <v>6</v>
      </c>
      <c r="AU1657">
        <v>0</v>
      </c>
      <c r="AV1657">
        <v>113</v>
      </c>
      <c r="AW1657">
        <v>2196</v>
      </c>
      <c r="AX1657">
        <v>1943.5</v>
      </c>
      <c r="AY1657">
        <v>108.5</v>
      </c>
      <c r="AZ1657">
        <v>251.5</v>
      </c>
      <c r="BA1657">
        <v>4</v>
      </c>
      <c r="BB1657">
        <v>0</v>
      </c>
      <c r="BC1657">
        <v>0</v>
      </c>
      <c r="BD1657">
        <v>113</v>
      </c>
      <c r="BE1657">
        <v>0</v>
      </c>
      <c r="BF1657">
        <v>127</v>
      </c>
      <c r="BG1657">
        <v>20.5</v>
      </c>
      <c r="BH1657">
        <v>86.5</v>
      </c>
      <c r="BI1657">
        <v>403</v>
      </c>
      <c r="BJ1657">
        <v>140.5</v>
      </c>
      <c r="BK1657">
        <v>34</v>
      </c>
      <c r="BL1657">
        <v>26</v>
      </c>
      <c r="BM1657">
        <v>18</v>
      </c>
      <c r="BN1657">
        <v>187.5</v>
      </c>
      <c r="BO1657">
        <v>1361</v>
      </c>
      <c r="BP1657">
        <v>1657</v>
      </c>
      <c r="BQ1657">
        <v>60.5</v>
      </c>
      <c r="BR1657">
        <v>85</v>
      </c>
      <c r="BS1657">
        <v>7168</v>
      </c>
      <c r="BT1657">
        <v>1350</v>
      </c>
      <c r="BU1657">
        <v>593</v>
      </c>
      <c r="BV1657">
        <v>0</v>
      </c>
      <c r="BW1657">
        <v>27</v>
      </c>
      <c r="BX1657">
        <v>0</v>
      </c>
      <c r="BY1657">
        <v>18796</v>
      </c>
    </row>
    <row r="1658" spans="1:77" hidden="1" x14ac:dyDescent="0.25">
      <c r="A1658" t="str">
        <f t="shared" si="50"/>
        <v>201529 Egyéb magasan képzett ügyintézőkIMind (I1-I9) Iskola MIND</v>
      </c>
      <c r="B1658" t="str">
        <f t="shared" si="51"/>
        <v>201529 Egyéb magasan képzett ügyintézőkIMind (I1-I9) Iskola MIND</v>
      </c>
      <c r="C1658">
        <v>6693</v>
      </c>
      <c r="D1658" t="s">
        <v>168</v>
      </c>
      <c r="E1658" t="s">
        <v>169</v>
      </c>
      <c r="F1658" s="4" t="s">
        <v>173</v>
      </c>
      <c r="G1658">
        <v>0</v>
      </c>
      <c r="H1658" t="s">
        <v>167</v>
      </c>
      <c r="I1658">
        <v>626</v>
      </c>
      <c r="J1658">
        <v>15</v>
      </c>
      <c r="K1658" t="s">
        <v>81</v>
      </c>
      <c r="L1658" t="s">
        <v>123</v>
      </c>
      <c r="M1658">
        <v>69</v>
      </c>
      <c r="N1658">
        <v>23.5</v>
      </c>
      <c r="O1658">
        <v>5.5</v>
      </c>
      <c r="P1658">
        <v>32</v>
      </c>
      <c r="Q1658">
        <v>109.5</v>
      </c>
      <c r="R1658">
        <v>32</v>
      </c>
      <c r="S1658">
        <v>5.5</v>
      </c>
      <c r="T1658">
        <v>57</v>
      </c>
      <c r="U1658">
        <v>58.5</v>
      </c>
      <c r="V1658">
        <v>307</v>
      </c>
      <c r="W1658">
        <v>68</v>
      </c>
      <c r="X1658">
        <v>252</v>
      </c>
      <c r="Y1658">
        <v>79</v>
      </c>
      <c r="Z1658">
        <v>91</v>
      </c>
      <c r="AA1658">
        <v>196.5</v>
      </c>
      <c r="AB1658">
        <v>165.5</v>
      </c>
      <c r="AC1658">
        <v>484</v>
      </c>
      <c r="AD1658">
        <v>183.5</v>
      </c>
      <c r="AE1658">
        <v>168.5</v>
      </c>
      <c r="AF1658">
        <v>323</v>
      </c>
      <c r="AG1658">
        <v>0.5</v>
      </c>
      <c r="AH1658">
        <v>109.5</v>
      </c>
      <c r="AI1658">
        <v>28.5</v>
      </c>
      <c r="AJ1658">
        <v>924.5</v>
      </c>
      <c r="AK1658">
        <v>235.5</v>
      </c>
      <c r="AL1658">
        <v>176</v>
      </c>
      <c r="AM1658">
        <v>591.5</v>
      </c>
      <c r="AN1658">
        <v>121</v>
      </c>
      <c r="AO1658">
        <v>1412</v>
      </c>
      <c r="AP1658">
        <v>260.5</v>
      </c>
      <c r="AQ1658">
        <v>594</v>
      </c>
      <c r="AR1658">
        <v>0</v>
      </c>
      <c r="AS1658">
        <v>14</v>
      </c>
      <c r="AT1658">
        <v>1282.5</v>
      </c>
      <c r="AU1658">
        <v>0</v>
      </c>
      <c r="AV1658">
        <v>67.5</v>
      </c>
      <c r="AW1658">
        <v>152.5</v>
      </c>
      <c r="AX1658">
        <v>54.5</v>
      </c>
      <c r="AY1658">
        <v>1231.5</v>
      </c>
      <c r="AZ1658">
        <v>2305</v>
      </c>
      <c r="BA1658">
        <v>2158.5</v>
      </c>
      <c r="BB1658">
        <v>566.5</v>
      </c>
      <c r="BC1658">
        <v>141.5</v>
      </c>
      <c r="BD1658">
        <v>293</v>
      </c>
      <c r="BE1658">
        <v>0</v>
      </c>
      <c r="BF1658">
        <v>995</v>
      </c>
      <c r="BG1658">
        <v>529</v>
      </c>
      <c r="BH1658">
        <v>710</v>
      </c>
      <c r="BI1658">
        <v>255.5</v>
      </c>
      <c r="BJ1658">
        <v>256</v>
      </c>
      <c r="BK1658">
        <v>15.5</v>
      </c>
      <c r="BL1658">
        <v>175.5</v>
      </c>
      <c r="BM1658">
        <v>10</v>
      </c>
      <c r="BN1658">
        <v>915</v>
      </c>
      <c r="BO1658">
        <v>39630.5</v>
      </c>
      <c r="BP1658">
        <v>5072</v>
      </c>
      <c r="BQ1658">
        <v>474.5</v>
      </c>
      <c r="BR1658">
        <v>435.5</v>
      </c>
      <c r="BS1658">
        <v>583.5</v>
      </c>
      <c r="BT1658">
        <v>27</v>
      </c>
      <c r="BU1658">
        <v>833</v>
      </c>
      <c r="BV1658">
        <v>0</v>
      </c>
      <c r="BW1658">
        <v>9</v>
      </c>
      <c r="BX1658">
        <v>0</v>
      </c>
      <c r="BY1658">
        <v>66357.5</v>
      </c>
    </row>
    <row r="1659" spans="1:77" hidden="1" x14ac:dyDescent="0.25">
      <c r="A1659" t="str">
        <f t="shared" si="50"/>
        <v>201531 Technikusok és hasonló műszaki foglalkozásokIMind (I1-I9) Iskola MIND</v>
      </c>
      <c r="B1659" t="str">
        <f t="shared" si="51"/>
        <v>201531 Technikusok és hasonló műszaki foglalkozásokIMind (I1-I9) Iskola MIND</v>
      </c>
      <c r="C1659">
        <v>6694</v>
      </c>
      <c r="D1659" t="s">
        <v>168</v>
      </c>
      <c r="E1659" t="s">
        <v>169</v>
      </c>
      <c r="F1659" s="4" t="s">
        <v>173</v>
      </c>
      <c r="G1659">
        <v>0</v>
      </c>
      <c r="H1659" t="s">
        <v>167</v>
      </c>
      <c r="I1659">
        <v>627</v>
      </c>
      <c r="J1659">
        <v>16</v>
      </c>
      <c r="K1659" t="s">
        <v>82</v>
      </c>
      <c r="L1659" t="s">
        <v>83</v>
      </c>
      <c r="M1659">
        <v>1579</v>
      </c>
      <c r="N1659">
        <v>1294.5</v>
      </c>
      <c r="O1659">
        <v>29</v>
      </c>
      <c r="P1659">
        <v>291</v>
      </c>
      <c r="Q1659">
        <v>2528</v>
      </c>
      <c r="R1659">
        <v>965</v>
      </c>
      <c r="S1659">
        <v>282.5</v>
      </c>
      <c r="T1659">
        <v>402.5</v>
      </c>
      <c r="U1659">
        <v>289</v>
      </c>
      <c r="V1659">
        <v>214</v>
      </c>
      <c r="W1659">
        <v>1094</v>
      </c>
      <c r="X1659">
        <v>1777</v>
      </c>
      <c r="Y1659">
        <v>1547</v>
      </c>
      <c r="Z1659">
        <v>887</v>
      </c>
      <c r="AA1659">
        <v>1092.5</v>
      </c>
      <c r="AB1659">
        <v>3848</v>
      </c>
      <c r="AC1659">
        <v>4396</v>
      </c>
      <c r="AD1659">
        <v>2006</v>
      </c>
      <c r="AE1659">
        <v>2344.5</v>
      </c>
      <c r="AF1659">
        <v>4295.5</v>
      </c>
      <c r="AG1659">
        <v>327</v>
      </c>
      <c r="AH1659">
        <v>1567.5</v>
      </c>
      <c r="AI1659">
        <v>1112.5</v>
      </c>
      <c r="AJ1659">
        <v>3087.5</v>
      </c>
      <c r="AK1659">
        <v>1488</v>
      </c>
      <c r="AL1659">
        <v>872</v>
      </c>
      <c r="AM1659">
        <v>5099</v>
      </c>
      <c r="AN1659">
        <v>2019</v>
      </c>
      <c r="AO1659">
        <v>3642</v>
      </c>
      <c r="AP1659">
        <v>1553</v>
      </c>
      <c r="AQ1659">
        <v>4009</v>
      </c>
      <c r="AR1659">
        <v>221.5</v>
      </c>
      <c r="AS1659">
        <v>302</v>
      </c>
      <c r="AT1659">
        <v>4379.5</v>
      </c>
      <c r="AU1659">
        <v>105.5</v>
      </c>
      <c r="AV1659">
        <v>448.5</v>
      </c>
      <c r="AW1659">
        <v>609</v>
      </c>
      <c r="AX1659">
        <v>144.5</v>
      </c>
      <c r="AY1659">
        <v>1489.5</v>
      </c>
      <c r="AZ1659">
        <v>5646</v>
      </c>
      <c r="BA1659">
        <v>1142</v>
      </c>
      <c r="BB1659">
        <v>329.5</v>
      </c>
      <c r="BC1659">
        <v>177</v>
      </c>
      <c r="BD1659">
        <v>1498.5</v>
      </c>
      <c r="BE1659">
        <v>0</v>
      </c>
      <c r="BF1659">
        <v>1034</v>
      </c>
      <c r="BG1659">
        <v>4581.5</v>
      </c>
      <c r="BH1659">
        <v>844.5</v>
      </c>
      <c r="BI1659">
        <v>167.5</v>
      </c>
      <c r="BJ1659">
        <v>727</v>
      </c>
      <c r="BK1659">
        <v>261.5</v>
      </c>
      <c r="BL1659">
        <v>1036.5</v>
      </c>
      <c r="BM1659">
        <v>42.5</v>
      </c>
      <c r="BN1659">
        <v>1819.5</v>
      </c>
      <c r="BO1659">
        <v>7406.5</v>
      </c>
      <c r="BP1659">
        <v>2490.5</v>
      </c>
      <c r="BQ1659">
        <v>1029.5</v>
      </c>
      <c r="BR1659">
        <v>326</v>
      </c>
      <c r="BS1659">
        <v>930.5</v>
      </c>
      <c r="BT1659">
        <v>371</v>
      </c>
      <c r="BU1659">
        <v>205</v>
      </c>
      <c r="BV1659">
        <v>598</v>
      </c>
      <c r="BW1659">
        <v>106</v>
      </c>
      <c r="BX1659">
        <v>0</v>
      </c>
      <c r="BY1659">
        <v>96409</v>
      </c>
    </row>
    <row r="1660" spans="1:77" hidden="1" x14ac:dyDescent="0.25">
      <c r="A1660" t="str">
        <f t="shared" si="50"/>
        <v>201532 Szakmai irányítók, felügyelőkIMind (I1-I9) Iskola MIND</v>
      </c>
      <c r="B1660" t="str">
        <f t="shared" si="51"/>
        <v>201532 Szakmai irányítók, felügyelőkIMind (I1-I9) Iskola MIND</v>
      </c>
      <c r="C1660">
        <v>6695</v>
      </c>
      <c r="D1660" t="s">
        <v>168</v>
      </c>
      <c r="E1660" t="s">
        <v>169</v>
      </c>
      <c r="F1660" s="4" t="s">
        <v>173</v>
      </c>
      <c r="G1660">
        <v>0</v>
      </c>
      <c r="H1660" t="s">
        <v>167</v>
      </c>
      <c r="I1660">
        <v>628</v>
      </c>
      <c r="J1660">
        <v>17</v>
      </c>
      <c r="K1660" t="s">
        <v>84</v>
      </c>
      <c r="L1660" t="s">
        <v>124</v>
      </c>
      <c r="M1660">
        <v>96.5</v>
      </c>
      <c r="N1660">
        <v>18</v>
      </c>
      <c r="O1660">
        <v>12.5</v>
      </c>
      <c r="P1660">
        <v>106.5</v>
      </c>
      <c r="Q1660">
        <v>623.5</v>
      </c>
      <c r="R1660">
        <v>234.5</v>
      </c>
      <c r="S1660">
        <v>87.5</v>
      </c>
      <c r="T1660">
        <v>51</v>
      </c>
      <c r="U1660">
        <v>80.5</v>
      </c>
      <c r="V1660">
        <v>4</v>
      </c>
      <c r="W1660">
        <v>89.5</v>
      </c>
      <c r="X1660">
        <v>137.5</v>
      </c>
      <c r="Y1660">
        <v>183.5</v>
      </c>
      <c r="Z1660">
        <v>161.5</v>
      </c>
      <c r="AA1660">
        <v>107</v>
      </c>
      <c r="AB1660">
        <v>514.5</v>
      </c>
      <c r="AC1660">
        <v>157</v>
      </c>
      <c r="AD1660">
        <v>184.5</v>
      </c>
      <c r="AE1660">
        <v>140.5</v>
      </c>
      <c r="AF1660">
        <v>278.5</v>
      </c>
      <c r="AG1660">
        <v>10</v>
      </c>
      <c r="AH1660">
        <v>149</v>
      </c>
      <c r="AI1660">
        <v>113</v>
      </c>
      <c r="AJ1660">
        <v>83.5</v>
      </c>
      <c r="AK1660">
        <v>37.5</v>
      </c>
      <c r="AL1660">
        <v>340.5</v>
      </c>
      <c r="AM1660">
        <v>2364.5</v>
      </c>
      <c r="AN1660">
        <v>124.5</v>
      </c>
      <c r="AO1660">
        <v>716.5</v>
      </c>
      <c r="AP1660">
        <v>219</v>
      </c>
      <c r="AQ1660">
        <v>174</v>
      </c>
      <c r="AR1660">
        <v>3</v>
      </c>
      <c r="AS1660">
        <v>0</v>
      </c>
      <c r="AT1660">
        <v>287.5</v>
      </c>
      <c r="AU1660">
        <v>0</v>
      </c>
      <c r="AV1660">
        <v>932</v>
      </c>
      <c r="AW1660">
        <v>13.5</v>
      </c>
      <c r="AX1660">
        <v>101</v>
      </c>
      <c r="AY1660">
        <v>74.5</v>
      </c>
      <c r="AZ1660">
        <v>183</v>
      </c>
      <c r="BA1660">
        <v>45.5</v>
      </c>
      <c r="BB1660">
        <v>45</v>
      </c>
      <c r="BC1660">
        <v>166.5</v>
      </c>
      <c r="BD1660">
        <v>355.5</v>
      </c>
      <c r="BE1660">
        <v>0</v>
      </c>
      <c r="BF1660">
        <v>202</v>
      </c>
      <c r="BG1660">
        <v>206.5</v>
      </c>
      <c r="BH1660">
        <v>18</v>
      </c>
      <c r="BI1660">
        <v>31.5</v>
      </c>
      <c r="BJ1660">
        <v>106</v>
      </c>
      <c r="BK1660">
        <v>18.5</v>
      </c>
      <c r="BL1660">
        <v>78.5</v>
      </c>
      <c r="BM1660">
        <v>22.5</v>
      </c>
      <c r="BN1660">
        <v>191</v>
      </c>
      <c r="BO1660">
        <v>789</v>
      </c>
      <c r="BP1660">
        <v>189</v>
      </c>
      <c r="BQ1660">
        <v>129</v>
      </c>
      <c r="BR1660">
        <v>247.5</v>
      </c>
      <c r="BS1660">
        <v>20</v>
      </c>
      <c r="BT1660">
        <v>7</v>
      </c>
      <c r="BU1660">
        <v>54.5</v>
      </c>
      <c r="BV1660">
        <v>0</v>
      </c>
      <c r="BW1660">
        <v>115</v>
      </c>
      <c r="BX1660">
        <v>0</v>
      </c>
      <c r="BY1660">
        <v>12233</v>
      </c>
    </row>
    <row r="1661" spans="1:77" hidden="1" x14ac:dyDescent="0.25">
      <c r="A1661" t="str">
        <f t="shared" si="50"/>
        <v>201533 Egészségügyi foglalkozásokIMind (I1-I9) Iskola MIND</v>
      </c>
      <c r="B1661" t="str">
        <f t="shared" si="51"/>
        <v>201533 Egészségügyi foglalkozásokIMind (I1-I9) Iskola MIND</v>
      </c>
      <c r="C1661">
        <v>6696</v>
      </c>
      <c r="D1661" t="s">
        <v>168</v>
      </c>
      <c r="E1661" t="s">
        <v>169</v>
      </c>
      <c r="F1661" s="4" t="s">
        <v>173</v>
      </c>
      <c r="G1661">
        <v>0</v>
      </c>
      <c r="H1661" t="s">
        <v>167</v>
      </c>
      <c r="I1661">
        <v>629</v>
      </c>
      <c r="J1661">
        <v>18</v>
      </c>
      <c r="K1661" t="s">
        <v>85</v>
      </c>
      <c r="L1661" t="s">
        <v>125</v>
      </c>
      <c r="M1661">
        <v>447</v>
      </c>
      <c r="N1661">
        <v>13.5</v>
      </c>
      <c r="O1661">
        <v>0</v>
      </c>
      <c r="P1661">
        <v>5.5</v>
      </c>
      <c r="Q1661">
        <v>55</v>
      </c>
      <c r="R1661">
        <v>7.5</v>
      </c>
      <c r="S1661">
        <v>5.5</v>
      </c>
      <c r="T1661">
        <v>7</v>
      </c>
      <c r="U1661">
        <v>0</v>
      </c>
      <c r="V1661">
        <v>0</v>
      </c>
      <c r="W1661">
        <v>3.5</v>
      </c>
      <c r="X1661">
        <v>174</v>
      </c>
      <c r="Y1661">
        <v>66.5</v>
      </c>
      <c r="Z1661">
        <v>75.5</v>
      </c>
      <c r="AA1661">
        <v>27</v>
      </c>
      <c r="AB1661">
        <v>34</v>
      </c>
      <c r="AC1661">
        <v>133</v>
      </c>
      <c r="AD1661">
        <v>17.5</v>
      </c>
      <c r="AE1661">
        <v>16.5</v>
      </c>
      <c r="AF1661">
        <v>15</v>
      </c>
      <c r="AG1661">
        <v>5</v>
      </c>
      <c r="AH1661">
        <v>1627</v>
      </c>
      <c r="AI1661">
        <v>90</v>
      </c>
      <c r="AJ1661">
        <v>16</v>
      </c>
      <c r="AK1661">
        <v>34</v>
      </c>
      <c r="AL1661">
        <v>25</v>
      </c>
      <c r="AM1661">
        <v>79</v>
      </c>
      <c r="AN1661">
        <v>30</v>
      </c>
      <c r="AO1661">
        <v>746</v>
      </c>
      <c r="AP1661">
        <v>6511.5</v>
      </c>
      <c r="AQ1661">
        <v>42.5</v>
      </c>
      <c r="AR1661">
        <v>0</v>
      </c>
      <c r="AS1661">
        <v>0</v>
      </c>
      <c r="AT1661">
        <v>11.5</v>
      </c>
      <c r="AU1661">
        <v>0</v>
      </c>
      <c r="AV1661">
        <v>338</v>
      </c>
      <c r="AW1661">
        <v>79</v>
      </c>
      <c r="AX1661">
        <v>0</v>
      </c>
      <c r="AY1661">
        <v>5.5</v>
      </c>
      <c r="AZ1661">
        <v>49.5</v>
      </c>
      <c r="BA1661">
        <v>20</v>
      </c>
      <c r="BB1661">
        <v>3</v>
      </c>
      <c r="BC1661">
        <v>35.5</v>
      </c>
      <c r="BD1661">
        <v>192</v>
      </c>
      <c r="BE1661">
        <v>0</v>
      </c>
      <c r="BF1661">
        <v>134.5</v>
      </c>
      <c r="BG1661">
        <v>69</v>
      </c>
      <c r="BH1661">
        <v>501</v>
      </c>
      <c r="BI1661">
        <v>50</v>
      </c>
      <c r="BJ1661">
        <v>909.5</v>
      </c>
      <c r="BK1661">
        <v>0</v>
      </c>
      <c r="BL1661">
        <v>14.5</v>
      </c>
      <c r="BM1661">
        <v>13.5</v>
      </c>
      <c r="BN1661">
        <v>82.5</v>
      </c>
      <c r="BO1661">
        <v>2977.5</v>
      </c>
      <c r="BP1661">
        <v>5634</v>
      </c>
      <c r="BQ1661">
        <v>61872</v>
      </c>
      <c r="BR1661">
        <v>6232.5</v>
      </c>
      <c r="BS1661">
        <v>11</v>
      </c>
      <c r="BT1661">
        <v>217.5</v>
      </c>
      <c r="BU1661">
        <v>357.5</v>
      </c>
      <c r="BV1661">
        <v>27</v>
      </c>
      <c r="BW1661">
        <v>977</v>
      </c>
      <c r="BX1661">
        <v>0</v>
      </c>
      <c r="BY1661">
        <v>91124</v>
      </c>
    </row>
    <row r="1662" spans="1:77" hidden="1" x14ac:dyDescent="0.25">
      <c r="A1662" t="str">
        <f t="shared" si="50"/>
        <v>201534 Oktatási asszisztensekIMind (I1-I9) Iskola MIND</v>
      </c>
      <c r="B1662" t="str">
        <f t="shared" si="51"/>
        <v>201534 Oktatási asszisztensekIMind (I1-I9) Iskola MIND</v>
      </c>
      <c r="C1662">
        <v>6697</v>
      </c>
      <c r="D1662" t="s">
        <v>168</v>
      </c>
      <c r="E1662" t="s">
        <v>169</v>
      </c>
      <c r="F1662" s="4" t="s">
        <v>173</v>
      </c>
      <c r="G1662">
        <v>0</v>
      </c>
      <c r="H1662" t="s">
        <v>167</v>
      </c>
      <c r="I1662">
        <v>630</v>
      </c>
      <c r="J1662">
        <v>19</v>
      </c>
      <c r="K1662" t="s">
        <v>86</v>
      </c>
      <c r="L1662" t="s">
        <v>126</v>
      </c>
      <c r="M1662">
        <v>0.5</v>
      </c>
      <c r="N1662">
        <v>0</v>
      </c>
      <c r="O1662">
        <v>0</v>
      </c>
      <c r="P1662">
        <v>0</v>
      </c>
      <c r="Q1662">
        <v>0</v>
      </c>
      <c r="R1662">
        <v>0</v>
      </c>
      <c r="S1662">
        <v>0</v>
      </c>
      <c r="T1662">
        <v>0</v>
      </c>
      <c r="U1662">
        <v>4.5</v>
      </c>
      <c r="V1662">
        <v>0</v>
      </c>
      <c r="W1662">
        <v>1</v>
      </c>
      <c r="X1662">
        <v>0</v>
      </c>
      <c r="Y1662">
        <v>0</v>
      </c>
      <c r="Z1662">
        <v>4.5</v>
      </c>
      <c r="AA1662">
        <v>0</v>
      </c>
      <c r="AB1662">
        <v>0</v>
      </c>
      <c r="AC1662">
        <v>4</v>
      </c>
      <c r="AD1662">
        <v>0</v>
      </c>
      <c r="AE1662">
        <v>0</v>
      </c>
      <c r="AF1662">
        <v>4.5</v>
      </c>
      <c r="AG1662">
        <v>0</v>
      </c>
      <c r="AH1662">
        <v>0</v>
      </c>
      <c r="AI1662">
        <v>0</v>
      </c>
      <c r="AJ1662">
        <v>0</v>
      </c>
      <c r="AK1662">
        <v>0</v>
      </c>
      <c r="AL1662">
        <v>0</v>
      </c>
      <c r="AM1662">
        <v>0</v>
      </c>
      <c r="AN1662">
        <v>7</v>
      </c>
      <c r="AO1662">
        <v>5.5</v>
      </c>
      <c r="AP1662">
        <v>32</v>
      </c>
      <c r="AQ1662">
        <v>25.5</v>
      </c>
      <c r="AR1662">
        <v>0</v>
      </c>
      <c r="AS1662">
        <v>30</v>
      </c>
      <c r="AT1662">
        <v>0</v>
      </c>
      <c r="AU1662">
        <v>0</v>
      </c>
      <c r="AV1662">
        <v>0</v>
      </c>
      <c r="AW1662">
        <v>0</v>
      </c>
      <c r="AX1662">
        <v>0</v>
      </c>
      <c r="AY1662">
        <v>17</v>
      </c>
      <c r="AZ1662">
        <v>3</v>
      </c>
      <c r="BA1662">
        <v>0</v>
      </c>
      <c r="BB1662">
        <v>4.5</v>
      </c>
      <c r="BC1662">
        <v>0</v>
      </c>
      <c r="BD1662">
        <v>23.5</v>
      </c>
      <c r="BE1662">
        <v>0</v>
      </c>
      <c r="BF1662">
        <v>10.5</v>
      </c>
      <c r="BG1662">
        <v>0</v>
      </c>
      <c r="BH1662">
        <v>0.5</v>
      </c>
      <c r="BI1662">
        <v>0</v>
      </c>
      <c r="BJ1662">
        <v>8</v>
      </c>
      <c r="BK1662">
        <v>0</v>
      </c>
      <c r="BL1662">
        <v>0</v>
      </c>
      <c r="BM1662">
        <v>0</v>
      </c>
      <c r="BN1662">
        <v>8.5</v>
      </c>
      <c r="BO1662">
        <v>1596</v>
      </c>
      <c r="BP1662">
        <v>5634</v>
      </c>
      <c r="BQ1662">
        <v>46.5</v>
      </c>
      <c r="BR1662">
        <v>517.5</v>
      </c>
      <c r="BS1662">
        <v>22.5</v>
      </c>
      <c r="BT1662">
        <v>3</v>
      </c>
      <c r="BU1662">
        <v>22</v>
      </c>
      <c r="BV1662">
        <v>0</v>
      </c>
      <c r="BW1662">
        <v>0</v>
      </c>
      <c r="BX1662">
        <v>0</v>
      </c>
      <c r="BY1662">
        <v>8036</v>
      </c>
    </row>
    <row r="1663" spans="1:77" hidden="1" x14ac:dyDescent="0.25">
      <c r="A1663" t="str">
        <f t="shared" si="50"/>
        <v>201535 Szociális gondozási és munkaerő-piaci szolgáltatási foglalkozásokIMind (I1-I9) Iskola MIND</v>
      </c>
      <c r="B1663" t="str">
        <f t="shared" si="51"/>
        <v>201535 Szociális gondozási és munkaerő-piaci szolgáltatási foglalkozásokIMind (I1-I9) Iskola MIND</v>
      </c>
      <c r="C1663">
        <v>6698</v>
      </c>
      <c r="D1663" t="s">
        <v>168</v>
      </c>
      <c r="E1663" t="s">
        <v>169</v>
      </c>
      <c r="F1663" s="4" t="s">
        <v>173</v>
      </c>
      <c r="G1663">
        <v>0</v>
      </c>
      <c r="H1663" t="s">
        <v>167</v>
      </c>
      <c r="I1663">
        <v>631</v>
      </c>
      <c r="J1663">
        <v>20</v>
      </c>
      <c r="K1663" t="s">
        <v>87</v>
      </c>
      <c r="L1663" t="s">
        <v>127</v>
      </c>
      <c r="M1663">
        <v>1</v>
      </c>
      <c r="N1663">
        <v>0</v>
      </c>
      <c r="O1663">
        <v>0</v>
      </c>
      <c r="P1663">
        <v>0</v>
      </c>
      <c r="Q1663">
        <v>13</v>
      </c>
      <c r="R1663">
        <v>5.5</v>
      </c>
      <c r="S1663">
        <v>11</v>
      </c>
      <c r="T1663">
        <v>10.5</v>
      </c>
      <c r="U1663">
        <v>0</v>
      </c>
      <c r="V1663">
        <v>0</v>
      </c>
      <c r="W1663">
        <v>0</v>
      </c>
      <c r="X1663">
        <v>11.5</v>
      </c>
      <c r="Y1663">
        <v>0.5</v>
      </c>
      <c r="Z1663">
        <v>0</v>
      </c>
      <c r="AA1663">
        <v>14</v>
      </c>
      <c r="AB1663">
        <v>10.5</v>
      </c>
      <c r="AC1663">
        <v>12.5</v>
      </c>
      <c r="AD1663">
        <v>0</v>
      </c>
      <c r="AE1663">
        <v>6.5</v>
      </c>
      <c r="AF1663">
        <v>1.5</v>
      </c>
      <c r="AG1663">
        <v>0</v>
      </c>
      <c r="AH1663">
        <v>7.5</v>
      </c>
      <c r="AI1663">
        <v>0</v>
      </c>
      <c r="AJ1663">
        <v>7</v>
      </c>
      <c r="AK1663">
        <v>0</v>
      </c>
      <c r="AL1663">
        <v>1</v>
      </c>
      <c r="AM1663">
        <v>3.5</v>
      </c>
      <c r="AN1663">
        <v>3</v>
      </c>
      <c r="AO1663">
        <v>35</v>
      </c>
      <c r="AP1663">
        <v>9.5</v>
      </c>
      <c r="AQ1663">
        <v>56.5</v>
      </c>
      <c r="AR1663">
        <v>0</v>
      </c>
      <c r="AS1663">
        <v>0</v>
      </c>
      <c r="AT1663">
        <v>0</v>
      </c>
      <c r="AU1663">
        <v>0</v>
      </c>
      <c r="AV1663">
        <v>41.5</v>
      </c>
      <c r="AW1663">
        <v>5.5</v>
      </c>
      <c r="AX1663">
        <v>4.5</v>
      </c>
      <c r="AY1663">
        <v>5.5</v>
      </c>
      <c r="AZ1663">
        <v>102.5</v>
      </c>
      <c r="BA1663">
        <v>24</v>
      </c>
      <c r="BB1663">
        <v>0</v>
      </c>
      <c r="BC1663">
        <v>0</v>
      </c>
      <c r="BD1663">
        <v>13</v>
      </c>
      <c r="BE1663">
        <v>0</v>
      </c>
      <c r="BF1663">
        <v>37.5</v>
      </c>
      <c r="BG1663">
        <v>0.5</v>
      </c>
      <c r="BH1663">
        <v>35.5</v>
      </c>
      <c r="BI1663">
        <v>0</v>
      </c>
      <c r="BJ1663">
        <v>0.5</v>
      </c>
      <c r="BK1663">
        <v>0</v>
      </c>
      <c r="BL1663">
        <v>169.5</v>
      </c>
      <c r="BM1663">
        <v>4.5</v>
      </c>
      <c r="BN1663">
        <v>142</v>
      </c>
      <c r="BO1663">
        <v>4195.5</v>
      </c>
      <c r="BP1663">
        <v>1852.5</v>
      </c>
      <c r="BQ1663">
        <v>601</v>
      </c>
      <c r="BR1663">
        <v>30448</v>
      </c>
      <c r="BS1663">
        <v>12</v>
      </c>
      <c r="BT1663">
        <v>0.5</v>
      </c>
      <c r="BU1663">
        <v>1080</v>
      </c>
      <c r="BV1663">
        <v>0</v>
      </c>
      <c r="BW1663">
        <v>18.5</v>
      </c>
      <c r="BX1663">
        <v>0</v>
      </c>
      <c r="BY1663">
        <v>39015.5</v>
      </c>
    </row>
    <row r="1664" spans="1:77" hidden="1" x14ac:dyDescent="0.25">
      <c r="A1664" t="str">
        <f t="shared" si="50"/>
        <v>201536 Üzleti jellegű szolgáltatások ügyintézői, hatósági ügyintézők, ügynökökIMind (I1-I9) Iskola MIND</v>
      </c>
      <c r="B1664" t="str">
        <f t="shared" si="51"/>
        <v>201536 Üzleti jellegű szolgáltatások ügyintézői, hatósági ügyintézők, ügynökökIMind (I1-I9) Iskola MIND</v>
      </c>
      <c r="C1664">
        <v>6699</v>
      </c>
      <c r="D1664" t="s">
        <v>168</v>
      </c>
      <c r="E1664" t="s">
        <v>169</v>
      </c>
      <c r="F1664" s="4" t="s">
        <v>173</v>
      </c>
      <c r="G1664">
        <v>0</v>
      </c>
      <c r="H1664" t="s">
        <v>167</v>
      </c>
      <c r="I1664">
        <v>632</v>
      </c>
      <c r="J1664">
        <v>21</v>
      </c>
      <c r="K1664" t="s">
        <v>88</v>
      </c>
      <c r="L1664" t="s">
        <v>128</v>
      </c>
      <c r="M1664">
        <v>1685</v>
      </c>
      <c r="N1664">
        <v>273.5</v>
      </c>
      <c r="O1664">
        <v>132.5</v>
      </c>
      <c r="P1664">
        <v>317</v>
      </c>
      <c r="Q1664">
        <v>4288</v>
      </c>
      <c r="R1664">
        <v>820</v>
      </c>
      <c r="S1664">
        <v>317</v>
      </c>
      <c r="T1664">
        <v>610.5</v>
      </c>
      <c r="U1664">
        <v>723.5</v>
      </c>
      <c r="V1664">
        <v>149</v>
      </c>
      <c r="W1664">
        <v>1124</v>
      </c>
      <c r="X1664">
        <v>691</v>
      </c>
      <c r="Y1664">
        <v>1240.5</v>
      </c>
      <c r="Z1664">
        <v>783</v>
      </c>
      <c r="AA1664">
        <v>504.5</v>
      </c>
      <c r="AB1664">
        <v>1559.5</v>
      </c>
      <c r="AC1664">
        <v>1706.5</v>
      </c>
      <c r="AD1664">
        <v>1080</v>
      </c>
      <c r="AE1664">
        <v>1565.5</v>
      </c>
      <c r="AF1664">
        <v>1413</v>
      </c>
      <c r="AG1664">
        <v>179</v>
      </c>
      <c r="AH1664">
        <v>913</v>
      </c>
      <c r="AI1664">
        <v>587</v>
      </c>
      <c r="AJ1664">
        <v>2165</v>
      </c>
      <c r="AK1664">
        <v>1090.5</v>
      </c>
      <c r="AL1664">
        <v>990.5</v>
      </c>
      <c r="AM1664">
        <v>3841.5</v>
      </c>
      <c r="AN1664">
        <v>5814</v>
      </c>
      <c r="AO1664">
        <v>23586.5</v>
      </c>
      <c r="AP1664">
        <v>7934</v>
      </c>
      <c r="AQ1664">
        <v>3241.5</v>
      </c>
      <c r="AR1664">
        <v>95</v>
      </c>
      <c r="AS1664">
        <v>430</v>
      </c>
      <c r="AT1664">
        <v>2911</v>
      </c>
      <c r="AU1664">
        <v>195.5</v>
      </c>
      <c r="AV1664">
        <v>1842.5</v>
      </c>
      <c r="AW1664">
        <v>932.5</v>
      </c>
      <c r="AX1664">
        <v>647</v>
      </c>
      <c r="AY1664">
        <v>2984.5</v>
      </c>
      <c r="AZ1664">
        <v>4124.5</v>
      </c>
      <c r="BA1664">
        <v>20216.5</v>
      </c>
      <c r="BB1664">
        <v>7106.5</v>
      </c>
      <c r="BC1664">
        <v>4034.5</v>
      </c>
      <c r="BD1664">
        <v>4299</v>
      </c>
      <c r="BE1664">
        <v>0</v>
      </c>
      <c r="BF1664">
        <v>7854</v>
      </c>
      <c r="BG1664">
        <v>1450</v>
      </c>
      <c r="BH1664">
        <v>940</v>
      </c>
      <c r="BI1664">
        <v>870</v>
      </c>
      <c r="BJ1664">
        <v>713</v>
      </c>
      <c r="BK1664">
        <v>660</v>
      </c>
      <c r="BL1664">
        <v>1068.5</v>
      </c>
      <c r="BM1664">
        <v>558.5</v>
      </c>
      <c r="BN1664">
        <v>5026</v>
      </c>
      <c r="BO1664">
        <v>28046.5</v>
      </c>
      <c r="BP1664">
        <v>3776</v>
      </c>
      <c r="BQ1664">
        <v>1978.5</v>
      </c>
      <c r="BR1664">
        <v>1304.5</v>
      </c>
      <c r="BS1664">
        <v>882.5</v>
      </c>
      <c r="BT1664">
        <v>418</v>
      </c>
      <c r="BU1664">
        <v>232</v>
      </c>
      <c r="BV1664">
        <v>339.5</v>
      </c>
      <c r="BW1664">
        <v>324.5</v>
      </c>
      <c r="BX1664">
        <v>0</v>
      </c>
      <c r="BY1664">
        <v>177587</v>
      </c>
    </row>
    <row r="1665" spans="1:77" hidden="1" x14ac:dyDescent="0.25">
      <c r="A1665" t="str">
        <f t="shared" si="50"/>
        <v>201537 Művészeti, kulturális, sport- és vallási foglalkozásokIMind (I1-I9) Iskola MIND</v>
      </c>
      <c r="B1665" t="str">
        <f t="shared" si="51"/>
        <v>201537 Művészeti, kulturális, sport- és vallási foglalkozásokIMind (I1-I9) Iskola MIND</v>
      </c>
      <c r="C1665">
        <v>6700</v>
      </c>
      <c r="D1665" t="s">
        <v>168</v>
      </c>
      <c r="E1665" t="s">
        <v>169</v>
      </c>
      <c r="F1665" s="4" t="s">
        <v>173</v>
      </c>
      <c r="G1665">
        <v>0</v>
      </c>
      <c r="H1665" t="s">
        <v>167</v>
      </c>
      <c r="I1665">
        <v>633</v>
      </c>
      <c r="J1665">
        <v>22</v>
      </c>
      <c r="K1665" t="s">
        <v>89</v>
      </c>
      <c r="L1665" t="s">
        <v>129</v>
      </c>
      <c r="M1665">
        <v>34</v>
      </c>
      <c r="N1665">
        <v>0</v>
      </c>
      <c r="O1665">
        <v>0</v>
      </c>
      <c r="P1665">
        <v>0</v>
      </c>
      <c r="Q1665">
        <v>0</v>
      </c>
      <c r="R1665">
        <v>37</v>
      </c>
      <c r="S1665">
        <v>8</v>
      </c>
      <c r="T1665">
        <v>7.5</v>
      </c>
      <c r="U1665">
        <v>73</v>
      </c>
      <c r="V1665">
        <v>0</v>
      </c>
      <c r="W1665">
        <v>0</v>
      </c>
      <c r="X1665">
        <v>0</v>
      </c>
      <c r="Y1665">
        <v>6.5</v>
      </c>
      <c r="Z1665">
        <v>0.5</v>
      </c>
      <c r="AA1665">
        <v>0</v>
      </c>
      <c r="AB1665">
        <v>0</v>
      </c>
      <c r="AC1665">
        <v>10.5</v>
      </c>
      <c r="AD1665">
        <v>0.5</v>
      </c>
      <c r="AE1665">
        <v>23</v>
      </c>
      <c r="AF1665">
        <v>0</v>
      </c>
      <c r="AG1665">
        <v>0</v>
      </c>
      <c r="AH1665">
        <v>52</v>
      </c>
      <c r="AI1665">
        <v>10</v>
      </c>
      <c r="AJ1665">
        <v>0</v>
      </c>
      <c r="AK1665">
        <v>0</v>
      </c>
      <c r="AL1665">
        <v>0</v>
      </c>
      <c r="AM1665">
        <v>143.5</v>
      </c>
      <c r="AN1665">
        <v>4.5</v>
      </c>
      <c r="AO1665">
        <v>116</v>
      </c>
      <c r="AP1665">
        <v>333</v>
      </c>
      <c r="AQ1665">
        <v>12</v>
      </c>
      <c r="AR1665">
        <v>0</v>
      </c>
      <c r="AS1665">
        <v>0</v>
      </c>
      <c r="AT1665">
        <v>10</v>
      </c>
      <c r="AU1665">
        <v>0</v>
      </c>
      <c r="AV1665">
        <v>79</v>
      </c>
      <c r="AW1665">
        <v>112.5</v>
      </c>
      <c r="AX1665">
        <v>1094.5</v>
      </c>
      <c r="AY1665">
        <v>109</v>
      </c>
      <c r="AZ1665">
        <v>238</v>
      </c>
      <c r="BA1665">
        <v>14.5</v>
      </c>
      <c r="BB1665">
        <v>0</v>
      </c>
      <c r="BC1665">
        <v>0</v>
      </c>
      <c r="BD1665">
        <v>146.5</v>
      </c>
      <c r="BE1665">
        <v>0</v>
      </c>
      <c r="BF1665">
        <v>77</v>
      </c>
      <c r="BG1665">
        <v>0</v>
      </c>
      <c r="BH1665">
        <v>14.5</v>
      </c>
      <c r="BI1665">
        <v>136</v>
      </c>
      <c r="BJ1665">
        <v>377</v>
      </c>
      <c r="BK1665">
        <v>70.5</v>
      </c>
      <c r="BL1665">
        <v>17.5</v>
      </c>
      <c r="BM1665">
        <v>4.5</v>
      </c>
      <c r="BN1665">
        <v>152</v>
      </c>
      <c r="BO1665">
        <v>264</v>
      </c>
      <c r="BP1665">
        <v>263</v>
      </c>
      <c r="BQ1665">
        <v>87</v>
      </c>
      <c r="BR1665">
        <v>11.5</v>
      </c>
      <c r="BS1665">
        <v>3133.5</v>
      </c>
      <c r="BT1665">
        <v>1718.5</v>
      </c>
      <c r="BU1665">
        <v>453</v>
      </c>
      <c r="BV1665">
        <v>0</v>
      </c>
      <c r="BW1665">
        <v>332</v>
      </c>
      <c r="BX1665">
        <v>0</v>
      </c>
      <c r="BY1665">
        <v>9787</v>
      </c>
    </row>
    <row r="1666" spans="1:77" hidden="1" x14ac:dyDescent="0.25">
      <c r="A1666" t="str">
        <f t="shared" si="50"/>
        <v>201539 Egyéb ügyintézőkIMind (I1-I9) Iskola MIND</v>
      </c>
      <c r="B1666" t="str">
        <f t="shared" si="51"/>
        <v>201539 Egyéb ügyintézőkIMind (I1-I9) Iskola MIND</v>
      </c>
      <c r="C1666">
        <v>6701</v>
      </c>
      <c r="D1666" t="s">
        <v>168</v>
      </c>
      <c r="E1666" t="s">
        <v>169</v>
      </c>
      <c r="F1666" s="4" t="s">
        <v>173</v>
      </c>
      <c r="G1666">
        <v>0</v>
      </c>
      <c r="H1666" t="s">
        <v>167</v>
      </c>
      <c r="I1666">
        <v>634</v>
      </c>
      <c r="J1666">
        <v>23</v>
      </c>
      <c r="K1666" t="s">
        <v>90</v>
      </c>
      <c r="L1666" t="s">
        <v>91</v>
      </c>
      <c r="M1666">
        <v>371</v>
      </c>
      <c r="N1666">
        <v>64</v>
      </c>
      <c r="O1666">
        <v>29</v>
      </c>
      <c r="P1666">
        <v>254</v>
      </c>
      <c r="Q1666">
        <v>415.5</v>
      </c>
      <c r="R1666">
        <v>254</v>
      </c>
      <c r="S1666">
        <v>82.5</v>
      </c>
      <c r="T1666">
        <v>94.5</v>
      </c>
      <c r="U1666">
        <v>260</v>
      </c>
      <c r="V1666">
        <v>291</v>
      </c>
      <c r="W1666">
        <v>117.5</v>
      </c>
      <c r="X1666">
        <v>184</v>
      </c>
      <c r="Y1666">
        <v>155</v>
      </c>
      <c r="Z1666">
        <v>126</v>
      </c>
      <c r="AA1666">
        <v>145</v>
      </c>
      <c r="AB1666">
        <v>297.5</v>
      </c>
      <c r="AC1666">
        <v>694.5</v>
      </c>
      <c r="AD1666">
        <v>260</v>
      </c>
      <c r="AE1666">
        <v>280</v>
      </c>
      <c r="AF1666">
        <v>245.5</v>
      </c>
      <c r="AG1666">
        <v>36.5</v>
      </c>
      <c r="AH1666">
        <v>181.5</v>
      </c>
      <c r="AI1666">
        <v>215.5</v>
      </c>
      <c r="AJ1666">
        <v>704</v>
      </c>
      <c r="AK1666">
        <v>375</v>
      </c>
      <c r="AL1666">
        <v>314</v>
      </c>
      <c r="AM1666">
        <v>1485</v>
      </c>
      <c r="AN1666">
        <v>1365</v>
      </c>
      <c r="AO1666">
        <v>2604</v>
      </c>
      <c r="AP1666">
        <v>1572</v>
      </c>
      <c r="AQ1666">
        <v>1184.5</v>
      </c>
      <c r="AR1666">
        <v>57</v>
      </c>
      <c r="AS1666">
        <v>86.5</v>
      </c>
      <c r="AT1666">
        <v>1742.5</v>
      </c>
      <c r="AU1666">
        <v>72</v>
      </c>
      <c r="AV1666">
        <v>530.5</v>
      </c>
      <c r="AW1666">
        <v>502</v>
      </c>
      <c r="AX1666">
        <v>219</v>
      </c>
      <c r="AY1666">
        <v>381</v>
      </c>
      <c r="AZ1666">
        <v>1310</v>
      </c>
      <c r="BA1666">
        <v>1884</v>
      </c>
      <c r="BB1666">
        <v>546.5</v>
      </c>
      <c r="BC1666">
        <v>418</v>
      </c>
      <c r="BD1666">
        <v>1259</v>
      </c>
      <c r="BE1666">
        <v>0</v>
      </c>
      <c r="BF1666">
        <v>1262</v>
      </c>
      <c r="BG1666">
        <v>502</v>
      </c>
      <c r="BH1666">
        <v>651</v>
      </c>
      <c r="BI1666">
        <v>400</v>
      </c>
      <c r="BJ1666">
        <v>477.5</v>
      </c>
      <c r="BK1666">
        <v>265</v>
      </c>
      <c r="BL1666">
        <v>895</v>
      </c>
      <c r="BM1666">
        <v>301</v>
      </c>
      <c r="BN1666">
        <v>1565</v>
      </c>
      <c r="BO1666">
        <v>29023</v>
      </c>
      <c r="BP1666">
        <v>6739</v>
      </c>
      <c r="BQ1666">
        <v>1538</v>
      </c>
      <c r="BR1666">
        <v>1168</v>
      </c>
      <c r="BS1666">
        <v>635</v>
      </c>
      <c r="BT1666">
        <v>261.5</v>
      </c>
      <c r="BU1666">
        <v>498</v>
      </c>
      <c r="BV1666">
        <v>124.5</v>
      </c>
      <c r="BW1666">
        <v>208</v>
      </c>
      <c r="BX1666">
        <v>0</v>
      </c>
      <c r="BY1666">
        <v>70179</v>
      </c>
    </row>
    <row r="1667" spans="1:77" hidden="1" x14ac:dyDescent="0.25">
      <c r="A1667" t="str">
        <f t="shared" si="50"/>
        <v>201541 Irodai, ügyviteli foglalkozásokIMind (I1-I9) Iskola MIND</v>
      </c>
      <c r="B1667" t="str">
        <f t="shared" si="51"/>
        <v>201541 Irodai, ügyviteli foglalkozásokIMind (I1-I9) Iskola MIND</v>
      </c>
      <c r="C1667">
        <v>6702</v>
      </c>
      <c r="D1667" t="s">
        <v>168</v>
      </c>
      <c r="E1667" t="s">
        <v>169</v>
      </c>
      <c r="F1667" s="4" t="s">
        <v>173</v>
      </c>
      <c r="G1667">
        <v>0</v>
      </c>
      <c r="H1667" t="s">
        <v>167</v>
      </c>
      <c r="I1667">
        <v>635</v>
      </c>
      <c r="J1667">
        <v>24</v>
      </c>
      <c r="K1667" t="s">
        <v>92</v>
      </c>
      <c r="L1667" t="s">
        <v>130</v>
      </c>
      <c r="M1667">
        <v>4078.5</v>
      </c>
      <c r="N1667">
        <v>672</v>
      </c>
      <c r="O1667">
        <v>147</v>
      </c>
      <c r="P1667">
        <v>512</v>
      </c>
      <c r="Q1667">
        <v>3593.5</v>
      </c>
      <c r="R1667">
        <v>901.5</v>
      </c>
      <c r="S1667">
        <v>494.5</v>
      </c>
      <c r="T1667">
        <v>484.5</v>
      </c>
      <c r="U1667">
        <v>645.5</v>
      </c>
      <c r="V1667">
        <v>81</v>
      </c>
      <c r="W1667">
        <v>604.5</v>
      </c>
      <c r="X1667">
        <v>523.5</v>
      </c>
      <c r="Y1667">
        <v>1213</v>
      </c>
      <c r="Z1667">
        <v>698.5</v>
      </c>
      <c r="AA1667">
        <v>674</v>
      </c>
      <c r="AB1667">
        <v>2204</v>
      </c>
      <c r="AC1667">
        <v>2082.5</v>
      </c>
      <c r="AD1667">
        <v>929.5</v>
      </c>
      <c r="AE1667">
        <v>1568.5</v>
      </c>
      <c r="AF1667">
        <v>1486</v>
      </c>
      <c r="AG1667">
        <v>257.5</v>
      </c>
      <c r="AH1667">
        <v>1228.5</v>
      </c>
      <c r="AI1667">
        <v>594.5</v>
      </c>
      <c r="AJ1667">
        <v>1396</v>
      </c>
      <c r="AK1667">
        <v>1110.5</v>
      </c>
      <c r="AL1667">
        <v>1493.5</v>
      </c>
      <c r="AM1667">
        <v>7444.5</v>
      </c>
      <c r="AN1667">
        <v>4188</v>
      </c>
      <c r="AO1667">
        <v>11989.5</v>
      </c>
      <c r="AP1667">
        <v>7108.5</v>
      </c>
      <c r="AQ1667">
        <v>4917</v>
      </c>
      <c r="AR1667">
        <v>129</v>
      </c>
      <c r="AS1667">
        <v>105.5</v>
      </c>
      <c r="AT1667">
        <v>3944.5</v>
      </c>
      <c r="AU1667">
        <v>555</v>
      </c>
      <c r="AV1667">
        <v>1742.5</v>
      </c>
      <c r="AW1667">
        <v>1207</v>
      </c>
      <c r="AX1667">
        <v>515.5</v>
      </c>
      <c r="AY1667">
        <v>663.5</v>
      </c>
      <c r="AZ1667">
        <v>4728.5</v>
      </c>
      <c r="BA1667">
        <v>5996.5</v>
      </c>
      <c r="BB1667">
        <v>946.5</v>
      </c>
      <c r="BC1667">
        <v>1728.5</v>
      </c>
      <c r="BD1667">
        <v>5023</v>
      </c>
      <c r="BE1667">
        <v>0</v>
      </c>
      <c r="BF1667">
        <v>20450</v>
      </c>
      <c r="BG1667">
        <v>2196</v>
      </c>
      <c r="BH1667">
        <v>723</v>
      </c>
      <c r="BI1667">
        <v>831</v>
      </c>
      <c r="BJ1667">
        <v>885.5</v>
      </c>
      <c r="BK1667">
        <v>649.5</v>
      </c>
      <c r="BL1667">
        <v>2129</v>
      </c>
      <c r="BM1667">
        <v>386.5</v>
      </c>
      <c r="BN1667">
        <v>4416.5</v>
      </c>
      <c r="BO1667">
        <v>22614</v>
      </c>
      <c r="BP1667">
        <v>6330</v>
      </c>
      <c r="BQ1667">
        <v>3814</v>
      </c>
      <c r="BR1667">
        <v>1304</v>
      </c>
      <c r="BS1667">
        <v>4412</v>
      </c>
      <c r="BT1667">
        <v>390</v>
      </c>
      <c r="BU1667">
        <v>524</v>
      </c>
      <c r="BV1667">
        <v>344</v>
      </c>
      <c r="BW1667">
        <v>543</v>
      </c>
      <c r="BX1667">
        <v>0</v>
      </c>
      <c r="BY1667">
        <v>165549.5</v>
      </c>
    </row>
    <row r="1668" spans="1:77" hidden="1" x14ac:dyDescent="0.25">
      <c r="A1668" t="str">
        <f t="shared" si="50"/>
        <v>201542 Ügyfélkapcsolati foglalkozásokIMind (I1-I9) Iskola MIND</v>
      </c>
      <c r="B1668" t="str">
        <f t="shared" si="51"/>
        <v>201542 Ügyfélkapcsolati foglalkozásokIMind (I1-I9) Iskola MIND</v>
      </c>
      <c r="C1668">
        <v>6703</v>
      </c>
      <c r="D1668" t="s">
        <v>168</v>
      </c>
      <c r="E1668" t="s">
        <v>169</v>
      </c>
      <c r="F1668" s="4" t="s">
        <v>173</v>
      </c>
      <c r="G1668">
        <v>0</v>
      </c>
      <c r="H1668" t="s">
        <v>167</v>
      </c>
      <c r="I1668">
        <v>636</v>
      </c>
      <c r="J1668">
        <v>25</v>
      </c>
      <c r="K1668" t="s">
        <v>93</v>
      </c>
      <c r="L1668" t="s">
        <v>131</v>
      </c>
      <c r="M1668">
        <v>64</v>
      </c>
      <c r="N1668">
        <v>40</v>
      </c>
      <c r="O1668">
        <v>10.5</v>
      </c>
      <c r="P1668">
        <v>24</v>
      </c>
      <c r="Q1668">
        <v>187.5</v>
      </c>
      <c r="R1668">
        <v>27</v>
      </c>
      <c r="S1668">
        <v>11.5</v>
      </c>
      <c r="T1668">
        <v>6</v>
      </c>
      <c r="U1668">
        <v>71.5</v>
      </c>
      <c r="V1668">
        <v>5</v>
      </c>
      <c r="W1668">
        <v>61.5</v>
      </c>
      <c r="X1668">
        <v>31.5</v>
      </c>
      <c r="Y1668">
        <v>100.5</v>
      </c>
      <c r="Z1668">
        <v>30.5</v>
      </c>
      <c r="AA1668">
        <v>18</v>
      </c>
      <c r="AB1668">
        <v>28</v>
      </c>
      <c r="AC1668">
        <v>42.5</v>
      </c>
      <c r="AD1668">
        <v>78.5</v>
      </c>
      <c r="AE1668">
        <v>38</v>
      </c>
      <c r="AF1668">
        <v>29.5</v>
      </c>
      <c r="AG1668">
        <v>0</v>
      </c>
      <c r="AH1668">
        <v>42.5</v>
      </c>
      <c r="AI1668">
        <v>77.5</v>
      </c>
      <c r="AJ1668">
        <v>549</v>
      </c>
      <c r="AK1668">
        <v>269</v>
      </c>
      <c r="AL1668">
        <v>247</v>
      </c>
      <c r="AM1668">
        <v>190.5</v>
      </c>
      <c r="AN1668">
        <v>717.5</v>
      </c>
      <c r="AO1668">
        <v>1442</v>
      </c>
      <c r="AP1668">
        <v>1715</v>
      </c>
      <c r="AQ1668">
        <v>1874.5</v>
      </c>
      <c r="AR1668">
        <v>0</v>
      </c>
      <c r="AS1668">
        <v>24.5</v>
      </c>
      <c r="AT1668">
        <v>966.5</v>
      </c>
      <c r="AU1668">
        <v>279</v>
      </c>
      <c r="AV1668">
        <v>2556</v>
      </c>
      <c r="AW1668">
        <v>220</v>
      </c>
      <c r="AX1668">
        <v>167</v>
      </c>
      <c r="AY1668">
        <v>1351.5</v>
      </c>
      <c r="AZ1668">
        <v>2024.5</v>
      </c>
      <c r="BA1668">
        <v>7290.5</v>
      </c>
      <c r="BB1668">
        <v>761</v>
      </c>
      <c r="BC1668">
        <v>861.5</v>
      </c>
      <c r="BD1668">
        <v>1154</v>
      </c>
      <c r="BE1668">
        <v>0</v>
      </c>
      <c r="BF1668">
        <v>1722</v>
      </c>
      <c r="BG1668">
        <v>133.5</v>
      </c>
      <c r="BH1668">
        <v>46</v>
      </c>
      <c r="BI1668">
        <v>255.5</v>
      </c>
      <c r="BJ1668">
        <v>174.5</v>
      </c>
      <c r="BK1668">
        <v>179.5</v>
      </c>
      <c r="BL1668">
        <v>865.5</v>
      </c>
      <c r="BM1668">
        <v>3185.5</v>
      </c>
      <c r="BN1668">
        <v>2234</v>
      </c>
      <c r="BO1668">
        <v>818</v>
      </c>
      <c r="BP1668">
        <v>471</v>
      </c>
      <c r="BQ1668">
        <v>1108.5</v>
      </c>
      <c r="BR1668">
        <v>156.5</v>
      </c>
      <c r="BS1668">
        <v>847.5</v>
      </c>
      <c r="BT1668">
        <v>614.5</v>
      </c>
      <c r="BU1668">
        <v>275.5</v>
      </c>
      <c r="BV1668">
        <v>176</v>
      </c>
      <c r="BW1668">
        <v>750.5</v>
      </c>
      <c r="BX1668">
        <v>0</v>
      </c>
      <c r="BY1668">
        <v>39700</v>
      </c>
    </row>
    <row r="1669" spans="1:77" hidden="1" x14ac:dyDescent="0.25">
      <c r="A1669" t="str">
        <f t="shared" si="50"/>
        <v>201551 Kereskedelmi és vendéglátó-ipari foglalkozásokIMind (I1-I9) Iskola MIND</v>
      </c>
      <c r="B1669" t="str">
        <f t="shared" si="51"/>
        <v>201551 Kereskedelmi és vendéglátó-ipari foglalkozásokIMind (I1-I9) Iskola MIND</v>
      </c>
      <c r="C1669">
        <v>6704</v>
      </c>
      <c r="D1669" t="s">
        <v>168</v>
      </c>
      <c r="E1669" t="s">
        <v>169</v>
      </c>
      <c r="F1669" s="4" t="s">
        <v>173</v>
      </c>
      <c r="G1669">
        <v>0</v>
      </c>
      <c r="H1669" t="s">
        <v>167</v>
      </c>
      <c r="I1669">
        <v>637</v>
      </c>
      <c r="J1669">
        <v>26</v>
      </c>
      <c r="K1669" t="s">
        <v>94</v>
      </c>
      <c r="L1669" t="s">
        <v>132</v>
      </c>
      <c r="M1669">
        <v>749.5</v>
      </c>
      <c r="N1669">
        <v>160</v>
      </c>
      <c r="O1669">
        <v>38</v>
      </c>
      <c r="P1669">
        <v>36</v>
      </c>
      <c r="Q1669">
        <v>7006</v>
      </c>
      <c r="R1669">
        <v>779</v>
      </c>
      <c r="S1669">
        <v>123</v>
      </c>
      <c r="T1669">
        <v>194.5</v>
      </c>
      <c r="U1669">
        <v>187</v>
      </c>
      <c r="V1669">
        <v>16.5</v>
      </c>
      <c r="W1669">
        <v>113.5</v>
      </c>
      <c r="X1669">
        <v>31.5</v>
      </c>
      <c r="Y1669">
        <v>262</v>
      </c>
      <c r="Z1669">
        <v>114.5</v>
      </c>
      <c r="AA1669">
        <v>46.5</v>
      </c>
      <c r="AB1669">
        <v>206.5</v>
      </c>
      <c r="AC1669">
        <v>139.5</v>
      </c>
      <c r="AD1669">
        <v>136.5</v>
      </c>
      <c r="AE1669">
        <v>167.5</v>
      </c>
      <c r="AF1669">
        <v>22</v>
      </c>
      <c r="AG1669">
        <v>95.5</v>
      </c>
      <c r="AH1669">
        <v>1187</v>
      </c>
      <c r="AI1669">
        <v>256.5</v>
      </c>
      <c r="AJ1669">
        <v>76</v>
      </c>
      <c r="AK1669">
        <v>51</v>
      </c>
      <c r="AL1669">
        <v>340.5</v>
      </c>
      <c r="AM1669">
        <v>2755.5</v>
      </c>
      <c r="AN1669">
        <v>6547</v>
      </c>
      <c r="AO1669">
        <v>21232</v>
      </c>
      <c r="AP1669">
        <v>136486</v>
      </c>
      <c r="AQ1669">
        <v>1254</v>
      </c>
      <c r="AR1669">
        <v>269.5</v>
      </c>
      <c r="AS1669">
        <v>46.5</v>
      </c>
      <c r="AT1669">
        <v>503</v>
      </c>
      <c r="AU1669">
        <v>19.5</v>
      </c>
      <c r="AV1669">
        <v>42573</v>
      </c>
      <c r="AW1669">
        <v>445</v>
      </c>
      <c r="AX1669">
        <v>444</v>
      </c>
      <c r="AY1669">
        <v>189.5</v>
      </c>
      <c r="AZ1669">
        <v>619.5</v>
      </c>
      <c r="BA1669">
        <v>794.5</v>
      </c>
      <c r="BB1669">
        <v>89.5</v>
      </c>
      <c r="BC1669">
        <v>810</v>
      </c>
      <c r="BD1669">
        <v>2593.5</v>
      </c>
      <c r="BE1669">
        <v>0</v>
      </c>
      <c r="BF1669">
        <v>1358.5</v>
      </c>
      <c r="BG1669">
        <v>181.5</v>
      </c>
      <c r="BH1669">
        <v>31</v>
      </c>
      <c r="BI1669">
        <v>219</v>
      </c>
      <c r="BJ1669">
        <v>2012</v>
      </c>
      <c r="BK1669">
        <v>885</v>
      </c>
      <c r="BL1669">
        <v>1136</v>
      </c>
      <c r="BM1669">
        <v>73.5</v>
      </c>
      <c r="BN1669">
        <v>2474</v>
      </c>
      <c r="BO1669">
        <v>2339.5</v>
      </c>
      <c r="BP1669">
        <v>1418</v>
      </c>
      <c r="BQ1669">
        <v>1036</v>
      </c>
      <c r="BR1669">
        <v>1638</v>
      </c>
      <c r="BS1669">
        <v>1722.5</v>
      </c>
      <c r="BT1669">
        <v>706</v>
      </c>
      <c r="BU1669">
        <v>136</v>
      </c>
      <c r="BV1669">
        <v>703</v>
      </c>
      <c r="BW1669">
        <v>944</v>
      </c>
      <c r="BX1669">
        <v>0</v>
      </c>
      <c r="BY1669">
        <v>249221</v>
      </c>
    </row>
    <row r="1670" spans="1:77" hidden="1" x14ac:dyDescent="0.25">
      <c r="A1670" t="str">
        <f t="shared" si="50"/>
        <v>201552 Szolgáltatási foglalkozásokIMind (I1-I9) Iskola MIND</v>
      </c>
      <c r="B1670" t="str">
        <f t="shared" si="51"/>
        <v>201552 Szolgáltatási foglalkozásokIMind (I1-I9) Iskola MIND</v>
      </c>
      <c r="C1670">
        <v>6705</v>
      </c>
      <c r="D1670" t="s">
        <v>168</v>
      </c>
      <c r="E1670" t="s">
        <v>169</v>
      </c>
      <c r="F1670" s="4" t="s">
        <v>173</v>
      </c>
      <c r="G1670">
        <v>0</v>
      </c>
      <c r="H1670" t="s">
        <v>167</v>
      </c>
      <c r="I1670">
        <v>638</v>
      </c>
      <c r="J1670">
        <v>27</v>
      </c>
      <c r="K1670" t="s">
        <v>95</v>
      </c>
      <c r="L1670" t="s">
        <v>133</v>
      </c>
      <c r="M1670">
        <v>405.5</v>
      </c>
      <c r="N1670">
        <v>67</v>
      </c>
      <c r="O1670">
        <v>98.5</v>
      </c>
      <c r="P1670">
        <v>57</v>
      </c>
      <c r="Q1670">
        <v>382</v>
      </c>
      <c r="R1670">
        <v>27</v>
      </c>
      <c r="S1670">
        <v>0</v>
      </c>
      <c r="T1670">
        <v>103</v>
      </c>
      <c r="U1670">
        <v>117</v>
      </c>
      <c r="V1670">
        <v>70</v>
      </c>
      <c r="W1670">
        <v>112</v>
      </c>
      <c r="X1670">
        <v>200</v>
      </c>
      <c r="Y1670">
        <v>52.5</v>
      </c>
      <c r="Z1670">
        <v>30</v>
      </c>
      <c r="AA1670">
        <v>95.5</v>
      </c>
      <c r="AB1670">
        <v>101.5</v>
      </c>
      <c r="AC1670">
        <v>150.5</v>
      </c>
      <c r="AD1670">
        <v>10.5</v>
      </c>
      <c r="AE1670">
        <v>69.5</v>
      </c>
      <c r="AF1670">
        <v>204.5</v>
      </c>
      <c r="AG1670">
        <v>74.5</v>
      </c>
      <c r="AH1670">
        <v>79</v>
      </c>
      <c r="AI1670">
        <v>180</v>
      </c>
      <c r="AJ1670">
        <v>443.5</v>
      </c>
      <c r="AK1670">
        <v>1765</v>
      </c>
      <c r="AL1670">
        <v>804.5</v>
      </c>
      <c r="AM1670">
        <v>713.5</v>
      </c>
      <c r="AN1670">
        <v>450.5</v>
      </c>
      <c r="AO1670">
        <v>1096</v>
      </c>
      <c r="AP1670">
        <v>920.5</v>
      </c>
      <c r="AQ1670">
        <v>3868</v>
      </c>
      <c r="AR1670">
        <v>21.5</v>
      </c>
      <c r="AS1670">
        <v>194</v>
      </c>
      <c r="AT1670">
        <v>1001</v>
      </c>
      <c r="AU1670">
        <v>52.5</v>
      </c>
      <c r="AV1670">
        <v>1361.5</v>
      </c>
      <c r="AW1670">
        <v>65.5</v>
      </c>
      <c r="AX1670">
        <v>63</v>
      </c>
      <c r="AY1670">
        <v>51.5</v>
      </c>
      <c r="AZ1670">
        <v>116.5</v>
      </c>
      <c r="BA1670">
        <v>2237.5</v>
      </c>
      <c r="BB1670">
        <v>2</v>
      </c>
      <c r="BC1670">
        <v>62.5</v>
      </c>
      <c r="BD1670">
        <v>1768.5</v>
      </c>
      <c r="BE1670">
        <v>0</v>
      </c>
      <c r="BF1670">
        <v>484.5</v>
      </c>
      <c r="BG1670">
        <v>287.5</v>
      </c>
      <c r="BH1670">
        <v>60.5</v>
      </c>
      <c r="BI1670">
        <v>0</v>
      </c>
      <c r="BJ1670">
        <v>242</v>
      </c>
      <c r="BK1670">
        <v>40.5</v>
      </c>
      <c r="BL1670">
        <v>236.5</v>
      </c>
      <c r="BM1670">
        <v>17.5</v>
      </c>
      <c r="BN1670">
        <v>11349</v>
      </c>
      <c r="BO1670">
        <v>12045</v>
      </c>
      <c r="BP1670">
        <v>15724</v>
      </c>
      <c r="BQ1670">
        <v>8059.5</v>
      </c>
      <c r="BR1670">
        <v>5100</v>
      </c>
      <c r="BS1670">
        <v>920.5</v>
      </c>
      <c r="BT1670">
        <v>1567</v>
      </c>
      <c r="BU1670">
        <v>322</v>
      </c>
      <c r="BV1670">
        <v>132</v>
      </c>
      <c r="BW1670">
        <v>8402.5</v>
      </c>
      <c r="BX1670">
        <v>0</v>
      </c>
      <c r="BY1670">
        <v>84736.5</v>
      </c>
    </row>
    <row r="1671" spans="1:77" hidden="1" x14ac:dyDescent="0.25">
      <c r="A1671" t="str">
        <f t="shared" ref="A1671:A1734" si="52">CONCATENATE(F1671,L1671,H1671)</f>
        <v>201561 Mezőgazdasági foglalkozásokIMind (I1-I9) Iskola MIND</v>
      </c>
      <c r="B1671" t="str">
        <f t="shared" ref="B1671:B1734" si="53">CONCATENATE(F1671,L1671,H1671)</f>
        <v>201561 Mezőgazdasági foglalkozásokIMind (I1-I9) Iskola MIND</v>
      </c>
      <c r="C1671">
        <v>6706</v>
      </c>
      <c r="D1671" t="s">
        <v>168</v>
      </c>
      <c r="E1671" t="s">
        <v>169</v>
      </c>
      <c r="F1671" s="4" t="s">
        <v>173</v>
      </c>
      <c r="G1671">
        <v>0</v>
      </c>
      <c r="H1671" t="s">
        <v>167</v>
      </c>
      <c r="I1671">
        <v>639</v>
      </c>
      <c r="J1671">
        <v>28</v>
      </c>
      <c r="K1671" t="s">
        <v>96</v>
      </c>
      <c r="L1671" t="s">
        <v>97</v>
      </c>
      <c r="M1671">
        <v>13522</v>
      </c>
      <c r="N1671">
        <v>57.5</v>
      </c>
      <c r="O1671">
        <v>7</v>
      </c>
      <c r="P1671">
        <v>0</v>
      </c>
      <c r="Q1671">
        <v>419.5</v>
      </c>
      <c r="R1671">
        <v>0</v>
      </c>
      <c r="S1671">
        <v>17.5</v>
      </c>
      <c r="T1671">
        <v>0</v>
      </c>
      <c r="U1671">
        <v>0.5</v>
      </c>
      <c r="V1671">
        <v>17</v>
      </c>
      <c r="W1671">
        <v>8</v>
      </c>
      <c r="X1671">
        <v>98.5</v>
      </c>
      <c r="Y1671">
        <v>0</v>
      </c>
      <c r="Z1671">
        <v>0.5</v>
      </c>
      <c r="AA1671">
        <v>1</v>
      </c>
      <c r="AB1671">
        <v>1</v>
      </c>
      <c r="AC1671">
        <v>6.5</v>
      </c>
      <c r="AD1671">
        <v>8.5</v>
      </c>
      <c r="AE1671">
        <v>20.5</v>
      </c>
      <c r="AF1671">
        <v>1</v>
      </c>
      <c r="AG1671">
        <v>0</v>
      </c>
      <c r="AH1671">
        <v>55</v>
      </c>
      <c r="AI1671">
        <v>0</v>
      </c>
      <c r="AJ1671">
        <v>52</v>
      </c>
      <c r="AK1671">
        <v>8.5</v>
      </c>
      <c r="AL1671">
        <v>106.5</v>
      </c>
      <c r="AM1671">
        <v>108.5</v>
      </c>
      <c r="AN1671">
        <v>3.5</v>
      </c>
      <c r="AO1671">
        <v>684</v>
      </c>
      <c r="AP1671">
        <v>359.5</v>
      </c>
      <c r="AQ1671">
        <v>157.5</v>
      </c>
      <c r="AR1671">
        <v>0</v>
      </c>
      <c r="AS1671">
        <v>0</v>
      </c>
      <c r="AT1671">
        <v>24.5</v>
      </c>
      <c r="AU1671">
        <v>0</v>
      </c>
      <c r="AV1671">
        <v>119</v>
      </c>
      <c r="AW1671">
        <v>30.5</v>
      </c>
      <c r="AX1671">
        <v>7</v>
      </c>
      <c r="AY1671">
        <v>0</v>
      </c>
      <c r="AZ1671">
        <v>0</v>
      </c>
      <c r="BA1671">
        <v>3.5</v>
      </c>
      <c r="BB1671">
        <v>5.5</v>
      </c>
      <c r="BC1671">
        <v>0</v>
      </c>
      <c r="BD1671">
        <v>273.5</v>
      </c>
      <c r="BE1671">
        <v>0</v>
      </c>
      <c r="BF1671">
        <v>13.5</v>
      </c>
      <c r="BG1671">
        <v>11</v>
      </c>
      <c r="BH1671">
        <v>110</v>
      </c>
      <c r="BI1671">
        <v>0</v>
      </c>
      <c r="BJ1671">
        <v>0</v>
      </c>
      <c r="BK1671">
        <v>7</v>
      </c>
      <c r="BL1671">
        <v>86</v>
      </c>
      <c r="BM1671">
        <v>0</v>
      </c>
      <c r="BN1671">
        <v>693.5</v>
      </c>
      <c r="BO1671">
        <v>3066.5</v>
      </c>
      <c r="BP1671">
        <v>581.5</v>
      </c>
      <c r="BQ1671">
        <v>103.5</v>
      </c>
      <c r="BR1671">
        <v>223.5</v>
      </c>
      <c r="BS1671">
        <v>192</v>
      </c>
      <c r="BT1671">
        <v>98</v>
      </c>
      <c r="BU1671">
        <v>32</v>
      </c>
      <c r="BV1671">
        <v>15</v>
      </c>
      <c r="BW1671">
        <v>67.5</v>
      </c>
      <c r="BX1671">
        <v>0</v>
      </c>
      <c r="BY1671">
        <v>21485.5</v>
      </c>
    </row>
    <row r="1672" spans="1:77" hidden="1" x14ac:dyDescent="0.25">
      <c r="A1672" t="str">
        <f t="shared" si="52"/>
        <v>201562 Erdőgazdálkodási, vadgazdálkodási és halászati foglalkozásokIMind (I1-I9) Iskola MIND</v>
      </c>
      <c r="B1672" t="str">
        <f t="shared" si="53"/>
        <v>201562 Erdőgazdálkodási, vadgazdálkodási és halászati foglalkozásokIMind (I1-I9) Iskola MIND</v>
      </c>
      <c r="C1672">
        <v>6707</v>
      </c>
      <c r="D1672" t="s">
        <v>168</v>
      </c>
      <c r="E1672" t="s">
        <v>169</v>
      </c>
      <c r="F1672" s="4" t="s">
        <v>173</v>
      </c>
      <c r="G1672">
        <v>0</v>
      </c>
      <c r="H1672" t="s">
        <v>167</v>
      </c>
      <c r="I1672">
        <v>640</v>
      </c>
      <c r="J1672">
        <v>29</v>
      </c>
      <c r="K1672" t="s">
        <v>98</v>
      </c>
      <c r="L1672" t="s">
        <v>134</v>
      </c>
      <c r="M1672">
        <v>123.5</v>
      </c>
      <c r="N1672">
        <v>2644</v>
      </c>
      <c r="O1672">
        <v>1044</v>
      </c>
      <c r="P1672">
        <v>0</v>
      </c>
      <c r="Q1672">
        <v>20</v>
      </c>
      <c r="R1672">
        <v>0</v>
      </c>
      <c r="S1672">
        <v>11</v>
      </c>
      <c r="T1672">
        <v>0</v>
      </c>
      <c r="U1672">
        <v>0</v>
      </c>
      <c r="V1672">
        <v>0</v>
      </c>
      <c r="W1672">
        <v>36</v>
      </c>
      <c r="X1672">
        <v>0</v>
      </c>
      <c r="Y1672">
        <v>0</v>
      </c>
      <c r="Z1672">
        <v>0</v>
      </c>
      <c r="AA1672">
        <v>0</v>
      </c>
      <c r="AB1672">
        <v>0</v>
      </c>
      <c r="AC1672">
        <v>0</v>
      </c>
      <c r="AD1672">
        <v>0</v>
      </c>
      <c r="AE1672">
        <v>0</v>
      </c>
      <c r="AF1672">
        <v>0</v>
      </c>
      <c r="AG1672">
        <v>0</v>
      </c>
      <c r="AH1672">
        <v>0</v>
      </c>
      <c r="AI1672">
        <v>0</v>
      </c>
      <c r="AJ1672">
        <v>0</v>
      </c>
      <c r="AK1672">
        <v>0</v>
      </c>
      <c r="AL1672">
        <v>22</v>
      </c>
      <c r="AM1672">
        <v>46.5</v>
      </c>
      <c r="AN1672">
        <v>12</v>
      </c>
      <c r="AO1672">
        <v>36</v>
      </c>
      <c r="AP1672">
        <v>85</v>
      </c>
      <c r="AQ1672">
        <v>37.5</v>
      </c>
      <c r="AR1672">
        <v>0</v>
      </c>
      <c r="AS1672">
        <v>0</v>
      </c>
      <c r="AT1672">
        <v>9</v>
      </c>
      <c r="AU1672">
        <v>0</v>
      </c>
      <c r="AV1672">
        <v>0</v>
      </c>
      <c r="AW1672">
        <v>0</v>
      </c>
      <c r="AX1672">
        <v>0</v>
      </c>
      <c r="AY1672">
        <v>0</v>
      </c>
      <c r="AZ1672">
        <v>0</v>
      </c>
      <c r="BA1672">
        <v>1</v>
      </c>
      <c r="BB1672">
        <v>0</v>
      </c>
      <c r="BC1672">
        <v>0</v>
      </c>
      <c r="BD1672">
        <v>19.5</v>
      </c>
      <c r="BE1672">
        <v>0</v>
      </c>
      <c r="BF1672">
        <v>0</v>
      </c>
      <c r="BG1672">
        <v>3.5</v>
      </c>
      <c r="BH1672">
        <v>12</v>
      </c>
      <c r="BI1672">
        <v>0</v>
      </c>
      <c r="BJ1672">
        <v>0.5</v>
      </c>
      <c r="BK1672">
        <v>58</v>
      </c>
      <c r="BL1672">
        <v>0</v>
      </c>
      <c r="BM1672">
        <v>0</v>
      </c>
      <c r="BN1672">
        <v>143.5</v>
      </c>
      <c r="BO1672">
        <v>190</v>
      </c>
      <c r="BP1672">
        <v>10</v>
      </c>
      <c r="BQ1672">
        <v>0</v>
      </c>
      <c r="BR1672">
        <v>1.5</v>
      </c>
      <c r="BS1672">
        <v>8</v>
      </c>
      <c r="BT1672">
        <v>0</v>
      </c>
      <c r="BU1672">
        <v>0</v>
      </c>
      <c r="BV1672">
        <v>0</v>
      </c>
      <c r="BW1672">
        <v>0</v>
      </c>
      <c r="BX1672">
        <v>0</v>
      </c>
      <c r="BY1672">
        <v>4574</v>
      </c>
    </row>
    <row r="1673" spans="1:77" hidden="1" x14ac:dyDescent="0.25">
      <c r="A1673" t="str">
        <f t="shared" si="52"/>
        <v>201571 Élelmiszer-ipari foglalkozásokIMind (I1-I9) Iskola MIND</v>
      </c>
      <c r="B1673" t="str">
        <f t="shared" si="53"/>
        <v>201571 Élelmiszer-ipari foglalkozásokIMind (I1-I9) Iskola MIND</v>
      </c>
      <c r="C1673">
        <v>6708</v>
      </c>
      <c r="D1673" t="s">
        <v>168</v>
      </c>
      <c r="E1673" t="s">
        <v>169</v>
      </c>
      <c r="F1673" s="4" t="s">
        <v>173</v>
      </c>
      <c r="G1673">
        <v>0</v>
      </c>
      <c r="H1673" t="s">
        <v>167</v>
      </c>
      <c r="I1673">
        <v>641</v>
      </c>
      <c r="J1673">
        <v>30</v>
      </c>
      <c r="K1673" t="s">
        <v>99</v>
      </c>
      <c r="L1673" t="s">
        <v>135</v>
      </c>
      <c r="M1673">
        <v>252</v>
      </c>
      <c r="N1673">
        <v>0</v>
      </c>
      <c r="O1673">
        <v>66</v>
      </c>
      <c r="P1673">
        <v>0</v>
      </c>
      <c r="Q1673">
        <v>12900</v>
      </c>
      <c r="R1673">
        <v>42</v>
      </c>
      <c r="S1673">
        <v>0</v>
      </c>
      <c r="T1673">
        <v>0</v>
      </c>
      <c r="U1673">
        <v>0</v>
      </c>
      <c r="V1673">
        <v>0</v>
      </c>
      <c r="W1673">
        <v>0</v>
      </c>
      <c r="X1673">
        <v>0</v>
      </c>
      <c r="Y1673">
        <v>0</v>
      </c>
      <c r="Z1673">
        <v>0</v>
      </c>
      <c r="AA1673">
        <v>0</v>
      </c>
      <c r="AB1673">
        <v>0</v>
      </c>
      <c r="AC1673">
        <v>0</v>
      </c>
      <c r="AD1673">
        <v>9</v>
      </c>
      <c r="AE1673">
        <v>26</v>
      </c>
      <c r="AF1673">
        <v>0</v>
      </c>
      <c r="AG1673">
        <v>0</v>
      </c>
      <c r="AH1673">
        <v>3.5</v>
      </c>
      <c r="AI1673">
        <v>26.5</v>
      </c>
      <c r="AJ1673">
        <v>0</v>
      </c>
      <c r="AK1673">
        <v>0</v>
      </c>
      <c r="AL1673">
        <v>0</v>
      </c>
      <c r="AM1673">
        <v>7.5</v>
      </c>
      <c r="AN1673">
        <v>0</v>
      </c>
      <c r="AO1673">
        <v>805.5</v>
      </c>
      <c r="AP1673">
        <v>2671.5</v>
      </c>
      <c r="AQ1673">
        <v>40</v>
      </c>
      <c r="AR1673">
        <v>0</v>
      </c>
      <c r="AS1673">
        <v>0</v>
      </c>
      <c r="AT1673">
        <v>0</v>
      </c>
      <c r="AU1673">
        <v>0</v>
      </c>
      <c r="AV1673">
        <v>590.5</v>
      </c>
      <c r="AW1673">
        <v>0</v>
      </c>
      <c r="AX1673">
        <v>3</v>
      </c>
      <c r="AY1673">
        <v>0</v>
      </c>
      <c r="AZ1673">
        <v>0</v>
      </c>
      <c r="BA1673">
        <v>0</v>
      </c>
      <c r="BB1673">
        <v>0</v>
      </c>
      <c r="BC1673">
        <v>0</v>
      </c>
      <c r="BD1673">
        <v>104</v>
      </c>
      <c r="BE1673">
        <v>0</v>
      </c>
      <c r="BF1673">
        <v>16</v>
      </c>
      <c r="BG1673">
        <v>0</v>
      </c>
      <c r="BH1673">
        <v>2.5</v>
      </c>
      <c r="BI1673">
        <v>0</v>
      </c>
      <c r="BJ1673">
        <v>0</v>
      </c>
      <c r="BK1673">
        <v>0</v>
      </c>
      <c r="BL1673">
        <v>245.5</v>
      </c>
      <c r="BM1673">
        <v>0</v>
      </c>
      <c r="BN1673">
        <v>17</v>
      </c>
      <c r="BO1673">
        <v>133</v>
      </c>
      <c r="BP1673">
        <v>32.5</v>
      </c>
      <c r="BQ1673">
        <v>26</v>
      </c>
      <c r="BR1673">
        <v>4</v>
      </c>
      <c r="BS1673">
        <v>2.5</v>
      </c>
      <c r="BT1673">
        <v>0</v>
      </c>
      <c r="BU1673">
        <v>10</v>
      </c>
      <c r="BV1673">
        <v>0</v>
      </c>
      <c r="BW1673">
        <v>0</v>
      </c>
      <c r="BX1673">
        <v>0</v>
      </c>
      <c r="BY1673">
        <v>18036</v>
      </c>
    </row>
    <row r="1674" spans="1:77" hidden="1" x14ac:dyDescent="0.25">
      <c r="A1674" t="str">
        <f t="shared" si="52"/>
        <v>201572 Könnyűipari foglalkozásokIMind (I1-I9) Iskola MIND</v>
      </c>
      <c r="B1674" t="str">
        <f t="shared" si="53"/>
        <v>201572 Könnyűipari foglalkozásokIMind (I1-I9) Iskola MIND</v>
      </c>
      <c r="C1674">
        <v>6709</v>
      </c>
      <c r="D1674" t="s">
        <v>168</v>
      </c>
      <c r="E1674" t="s">
        <v>169</v>
      </c>
      <c r="F1674" s="4" t="s">
        <v>173</v>
      </c>
      <c r="G1674">
        <v>0</v>
      </c>
      <c r="H1674" t="s">
        <v>167</v>
      </c>
      <c r="I1674">
        <v>642</v>
      </c>
      <c r="J1674">
        <v>31</v>
      </c>
      <c r="K1674" t="s">
        <v>100</v>
      </c>
      <c r="L1674" t="s">
        <v>136</v>
      </c>
      <c r="M1674">
        <v>185</v>
      </c>
      <c r="N1674">
        <v>148</v>
      </c>
      <c r="O1674">
        <v>0</v>
      </c>
      <c r="P1674">
        <v>0</v>
      </c>
      <c r="Q1674">
        <v>265</v>
      </c>
      <c r="R1674">
        <v>10061</v>
      </c>
      <c r="S1674">
        <v>2287</v>
      </c>
      <c r="T1674">
        <v>1440</v>
      </c>
      <c r="U1674">
        <v>5418</v>
      </c>
      <c r="V1674">
        <v>2</v>
      </c>
      <c r="W1674">
        <v>71</v>
      </c>
      <c r="X1674">
        <v>25</v>
      </c>
      <c r="Y1674">
        <v>488</v>
      </c>
      <c r="Z1674">
        <v>9</v>
      </c>
      <c r="AA1674">
        <v>0</v>
      </c>
      <c r="AB1674">
        <v>453</v>
      </c>
      <c r="AC1674">
        <v>71.5</v>
      </c>
      <c r="AD1674">
        <v>86.5</v>
      </c>
      <c r="AE1674">
        <v>92</v>
      </c>
      <c r="AF1674">
        <v>566</v>
      </c>
      <c r="AG1674">
        <v>108</v>
      </c>
      <c r="AH1674">
        <v>8161.5</v>
      </c>
      <c r="AI1674">
        <v>116.5</v>
      </c>
      <c r="AJ1674">
        <v>0.5</v>
      </c>
      <c r="AK1674">
        <v>0</v>
      </c>
      <c r="AL1674">
        <v>99</v>
      </c>
      <c r="AM1674">
        <v>915.5</v>
      </c>
      <c r="AN1674">
        <v>61</v>
      </c>
      <c r="AO1674">
        <v>782.5</v>
      </c>
      <c r="AP1674">
        <v>1150.5</v>
      </c>
      <c r="AQ1674">
        <v>200.5</v>
      </c>
      <c r="AR1674">
        <v>7</v>
      </c>
      <c r="AS1674">
        <v>5</v>
      </c>
      <c r="AT1674">
        <v>0</v>
      </c>
      <c r="AU1674">
        <v>0</v>
      </c>
      <c r="AV1674">
        <v>32</v>
      </c>
      <c r="AW1674">
        <v>438.5</v>
      </c>
      <c r="AX1674">
        <v>0</v>
      </c>
      <c r="AY1674">
        <v>0</v>
      </c>
      <c r="AZ1674">
        <v>71</v>
      </c>
      <c r="BA1674">
        <v>0</v>
      </c>
      <c r="BB1674">
        <v>0</v>
      </c>
      <c r="BC1674">
        <v>0</v>
      </c>
      <c r="BD1674">
        <v>150</v>
      </c>
      <c r="BE1674">
        <v>0</v>
      </c>
      <c r="BF1674">
        <v>123</v>
      </c>
      <c r="BG1674">
        <v>61</v>
      </c>
      <c r="BH1674">
        <v>18.5</v>
      </c>
      <c r="BI1674">
        <v>155.5</v>
      </c>
      <c r="BJ1674">
        <v>142</v>
      </c>
      <c r="BK1674">
        <v>75</v>
      </c>
      <c r="BL1674">
        <v>203.5</v>
      </c>
      <c r="BM1674">
        <v>0.5</v>
      </c>
      <c r="BN1674">
        <v>341.5</v>
      </c>
      <c r="BO1674">
        <v>823</v>
      </c>
      <c r="BP1674">
        <v>204</v>
      </c>
      <c r="BQ1674">
        <v>185.5</v>
      </c>
      <c r="BR1674">
        <v>502</v>
      </c>
      <c r="BS1674">
        <v>484</v>
      </c>
      <c r="BT1674">
        <v>14</v>
      </c>
      <c r="BU1674">
        <v>17</v>
      </c>
      <c r="BV1674">
        <v>1004</v>
      </c>
      <c r="BW1674">
        <v>149</v>
      </c>
      <c r="BX1674">
        <v>0</v>
      </c>
      <c r="BY1674">
        <v>38470</v>
      </c>
    </row>
    <row r="1675" spans="1:77" hidden="1" x14ac:dyDescent="0.25">
      <c r="A1675" t="str">
        <f t="shared" si="52"/>
        <v>201573 Fém- és villamosipari foglalkozásokIMind (I1-I9) Iskola MIND</v>
      </c>
      <c r="B1675" t="str">
        <f t="shared" si="53"/>
        <v>201573 Fém- és villamosipari foglalkozásokIMind (I1-I9) Iskola MIND</v>
      </c>
      <c r="C1675">
        <v>6710</v>
      </c>
      <c r="D1675" t="s">
        <v>168</v>
      </c>
      <c r="E1675" t="s">
        <v>169</v>
      </c>
      <c r="F1675" s="4" t="s">
        <v>173</v>
      </c>
      <c r="G1675">
        <v>0</v>
      </c>
      <c r="H1675" t="s">
        <v>167</v>
      </c>
      <c r="I1675">
        <v>643</v>
      </c>
      <c r="J1675">
        <v>32</v>
      </c>
      <c r="K1675" t="s">
        <v>101</v>
      </c>
      <c r="L1675" t="s">
        <v>137</v>
      </c>
      <c r="M1675">
        <v>5082</v>
      </c>
      <c r="N1675">
        <v>334.5</v>
      </c>
      <c r="O1675">
        <v>96</v>
      </c>
      <c r="P1675">
        <v>755.5</v>
      </c>
      <c r="Q1675">
        <v>2792</v>
      </c>
      <c r="R1675">
        <v>979.5</v>
      </c>
      <c r="S1675">
        <v>398</v>
      </c>
      <c r="T1675">
        <v>356.5</v>
      </c>
      <c r="U1675">
        <v>222.5</v>
      </c>
      <c r="V1675">
        <v>80</v>
      </c>
      <c r="W1675">
        <v>759</v>
      </c>
      <c r="X1675">
        <v>847.5</v>
      </c>
      <c r="Y1675">
        <v>2459.5</v>
      </c>
      <c r="Z1675">
        <v>1198</v>
      </c>
      <c r="AA1675">
        <v>3336</v>
      </c>
      <c r="AB1675">
        <v>21234</v>
      </c>
      <c r="AC1675">
        <v>4314</v>
      </c>
      <c r="AD1675">
        <v>6999</v>
      </c>
      <c r="AE1675">
        <v>11990.5</v>
      </c>
      <c r="AF1675">
        <v>9234.5</v>
      </c>
      <c r="AG1675">
        <v>2029.5</v>
      </c>
      <c r="AH1675">
        <v>1939.5</v>
      </c>
      <c r="AI1675">
        <v>4289</v>
      </c>
      <c r="AJ1675">
        <v>3676.5</v>
      </c>
      <c r="AK1675">
        <v>835.5</v>
      </c>
      <c r="AL1675">
        <v>1006</v>
      </c>
      <c r="AM1675">
        <v>9942</v>
      </c>
      <c r="AN1675">
        <v>19704</v>
      </c>
      <c r="AO1675">
        <v>5381</v>
      </c>
      <c r="AP1675">
        <v>2125.5</v>
      </c>
      <c r="AQ1675">
        <v>9357</v>
      </c>
      <c r="AR1675">
        <v>235</v>
      </c>
      <c r="AS1675">
        <v>149</v>
      </c>
      <c r="AT1675">
        <v>3082.5</v>
      </c>
      <c r="AU1675">
        <v>7.5</v>
      </c>
      <c r="AV1675">
        <v>582.5</v>
      </c>
      <c r="AW1675">
        <v>26.5</v>
      </c>
      <c r="AX1675">
        <v>241.5</v>
      </c>
      <c r="AY1675">
        <v>1677.5</v>
      </c>
      <c r="AZ1675">
        <v>846</v>
      </c>
      <c r="BA1675">
        <v>240</v>
      </c>
      <c r="BB1675">
        <v>0</v>
      </c>
      <c r="BC1675">
        <v>49.5</v>
      </c>
      <c r="BD1675">
        <v>1365.5</v>
      </c>
      <c r="BE1675">
        <v>0</v>
      </c>
      <c r="BF1675">
        <v>545.5</v>
      </c>
      <c r="BG1675">
        <v>1784</v>
      </c>
      <c r="BH1675">
        <v>212</v>
      </c>
      <c r="BI1675">
        <v>134</v>
      </c>
      <c r="BJ1675">
        <v>265.5</v>
      </c>
      <c r="BK1675">
        <v>584.5</v>
      </c>
      <c r="BL1675">
        <v>2354</v>
      </c>
      <c r="BM1675">
        <v>31.5</v>
      </c>
      <c r="BN1675">
        <v>1743</v>
      </c>
      <c r="BO1675">
        <v>3337</v>
      </c>
      <c r="BP1675">
        <v>864</v>
      </c>
      <c r="BQ1675">
        <v>577</v>
      </c>
      <c r="BR1675">
        <v>278</v>
      </c>
      <c r="BS1675">
        <v>240.5</v>
      </c>
      <c r="BT1675">
        <v>135</v>
      </c>
      <c r="BU1675">
        <v>242.5</v>
      </c>
      <c r="BV1675">
        <v>1299.5</v>
      </c>
      <c r="BW1675">
        <v>125.5</v>
      </c>
      <c r="BX1675">
        <v>0</v>
      </c>
      <c r="BY1675">
        <v>157010</v>
      </c>
    </row>
    <row r="1676" spans="1:77" hidden="1" x14ac:dyDescent="0.25">
      <c r="A1676" t="str">
        <f t="shared" si="52"/>
        <v>201574 Kézműipari foglalkozásokIMind (I1-I9) Iskola MIND</v>
      </c>
      <c r="B1676" t="str">
        <f t="shared" si="53"/>
        <v>201574 Kézműipari foglalkozásokIMind (I1-I9) Iskola MIND</v>
      </c>
      <c r="C1676">
        <v>6711</v>
      </c>
      <c r="D1676" t="s">
        <v>168</v>
      </c>
      <c r="E1676" t="s">
        <v>169</v>
      </c>
      <c r="F1676" s="4" t="s">
        <v>173</v>
      </c>
      <c r="G1676">
        <v>0</v>
      </c>
      <c r="H1676" t="s">
        <v>167</v>
      </c>
      <c r="I1676">
        <v>644</v>
      </c>
      <c r="J1676">
        <v>33</v>
      </c>
      <c r="K1676" t="s">
        <v>102</v>
      </c>
      <c r="L1676" t="s">
        <v>138</v>
      </c>
      <c r="M1676">
        <v>42</v>
      </c>
      <c r="N1676">
        <v>0</v>
      </c>
      <c r="O1676">
        <v>0</v>
      </c>
      <c r="P1676">
        <v>7</v>
      </c>
      <c r="Q1676">
        <v>536.5</v>
      </c>
      <c r="R1676">
        <v>394</v>
      </c>
      <c r="S1676">
        <v>42</v>
      </c>
      <c r="T1676">
        <v>59</v>
      </c>
      <c r="U1676">
        <v>58.5</v>
      </c>
      <c r="V1676">
        <v>0</v>
      </c>
      <c r="W1676">
        <v>0</v>
      </c>
      <c r="X1676">
        <v>28</v>
      </c>
      <c r="Y1676">
        <v>17.5</v>
      </c>
      <c r="Z1676">
        <v>1254</v>
      </c>
      <c r="AA1676">
        <v>42.5</v>
      </c>
      <c r="AB1676">
        <v>59</v>
      </c>
      <c r="AC1676">
        <v>577</v>
      </c>
      <c r="AD1676">
        <v>100</v>
      </c>
      <c r="AE1676">
        <v>64.5</v>
      </c>
      <c r="AF1676">
        <v>158</v>
      </c>
      <c r="AG1676">
        <v>61.5</v>
      </c>
      <c r="AH1676">
        <v>839</v>
      </c>
      <c r="AI1676">
        <v>37</v>
      </c>
      <c r="AJ1676">
        <v>0</v>
      </c>
      <c r="AK1676">
        <v>0</v>
      </c>
      <c r="AL1676">
        <v>31.5</v>
      </c>
      <c r="AM1676">
        <v>67</v>
      </c>
      <c r="AN1676">
        <v>52.5</v>
      </c>
      <c r="AO1676">
        <v>271</v>
      </c>
      <c r="AP1676">
        <v>304.5</v>
      </c>
      <c r="AQ1676">
        <v>0</v>
      </c>
      <c r="AR1676">
        <v>0</v>
      </c>
      <c r="AS1676">
        <v>0</v>
      </c>
      <c r="AT1676">
        <v>0</v>
      </c>
      <c r="AU1676">
        <v>0</v>
      </c>
      <c r="AV1676">
        <v>0</v>
      </c>
      <c r="AW1676">
        <v>0</v>
      </c>
      <c r="AX1676">
        <v>0</v>
      </c>
      <c r="AY1676">
        <v>0</v>
      </c>
      <c r="AZ1676">
        <v>0</v>
      </c>
      <c r="BA1676">
        <v>0</v>
      </c>
      <c r="BB1676">
        <v>0</v>
      </c>
      <c r="BC1676">
        <v>35.5</v>
      </c>
      <c r="BD1676">
        <v>35.5</v>
      </c>
      <c r="BE1676">
        <v>0</v>
      </c>
      <c r="BF1676">
        <v>0</v>
      </c>
      <c r="BG1676">
        <v>20</v>
      </c>
      <c r="BH1676">
        <v>12</v>
      </c>
      <c r="BI1676">
        <v>67.5</v>
      </c>
      <c r="BJ1676">
        <v>19</v>
      </c>
      <c r="BK1676">
        <v>42.5</v>
      </c>
      <c r="BL1676">
        <v>7.5</v>
      </c>
      <c r="BM1676">
        <v>0</v>
      </c>
      <c r="BN1676">
        <v>2</v>
      </c>
      <c r="BO1676">
        <v>171</v>
      </c>
      <c r="BP1676">
        <v>39.5</v>
      </c>
      <c r="BQ1676">
        <v>26.5</v>
      </c>
      <c r="BR1676">
        <v>94.5</v>
      </c>
      <c r="BS1676">
        <v>2</v>
      </c>
      <c r="BT1676">
        <v>0</v>
      </c>
      <c r="BU1676">
        <v>22</v>
      </c>
      <c r="BV1676">
        <v>326</v>
      </c>
      <c r="BW1676">
        <v>26</v>
      </c>
      <c r="BX1676">
        <v>0</v>
      </c>
      <c r="BY1676">
        <v>6052.5</v>
      </c>
    </row>
    <row r="1677" spans="1:77" hidden="1" x14ac:dyDescent="0.25">
      <c r="A1677" t="str">
        <f t="shared" si="52"/>
        <v>201575 Építőipari foglalkozásokIMind (I1-I9) Iskola MIND</v>
      </c>
      <c r="B1677" t="str">
        <f t="shared" si="53"/>
        <v>201575 Építőipari foglalkozásokIMind (I1-I9) Iskola MIND</v>
      </c>
      <c r="C1677">
        <v>6712</v>
      </c>
      <c r="D1677" t="s">
        <v>168</v>
      </c>
      <c r="E1677" t="s">
        <v>169</v>
      </c>
      <c r="F1677" s="4" t="s">
        <v>173</v>
      </c>
      <c r="G1677">
        <v>0</v>
      </c>
      <c r="H1677" t="s">
        <v>167</v>
      </c>
      <c r="I1677">
        <v>645</v>
      </c>
      <c r="J1677">
        <v>34</v>
      </c>
      <c r="K1677" t="s">
        <v>103</v>
      </c>
      <c r="L1677" t="s">
        <v>139</v>
      </c>
      <c r="M1677">
        <v>1423.5</v>
      </c>
      <c r="N1677">
        <v>12.5</v>
      </c>
      <c r="O1677">
        <v>34</v>
      </c>
      <c r="P1677">
        <v>190</v>
      </c>
      <c r="Q1677">
        <v>756</v>
      </c>
      <c r="R1677">
        <v>205</v>
      </c>
      <c r="S1677">
        <v>993.5</v>
      </c>
      <c r="T1677">
        <v>90.5</v>
      </c>
      <c r="U1677">
        <v>57</v>
      </c>
      <c r="V1677">
        <v>47.5</v>
      </c>
      <c r="W1677">
        <v>140.5</v>
      </c>
      <c r="X1677">
        <v>92</v>
      </c>
      <c r="Y1677">
        <v>637</v>
      </c>
      <c r="Z1677">
        <v>1289.5</v>
      </c>
      <c r="AA1677">
        <v>564</v>
      </c>
      <c r="AB1677">
        <v>1974</v>
      </c>
      <c r="AC1677">
        <v>249.5</v>
      </c>
      <c r="AD1677">
        <v>552</v>
      </c>
      <c r="AE1677">
        <v>1112.5</v>
      </c>
      <c r="AF1677">
        <v>454</v>
      </c>
      <c r="AG1677">
        <v>153.5</v>
      </c>
      <c r="AH1677">
        <v>321</v>
      </c>
      <c r="AI1677">
        <v>976.5</v>
      </c>
      <c r="AJ1677">
        <v>2881</v>
      </c>
      <c r="AK1677">
        <v>3549.5</v>
      </c>
      <c r="AL1677">
        <v>529</v>
      </c>
      <c r="AM1677">
        <v>41609</v>
      </c>
      <c r="AN1677">
        <v>497.5</v>
      </c>
      <c r="AO1677">
        <v>1573.5</v>
      </c>
      <c r="AP1677">
        <v>1037</v>
      </c>
      <c r="AQ1677">
        <v>591</v>
      </c>
      <c r="AR1677">
        <v>25.5</v>
      </c>
      <c r="AS1677">
        <v>0</v>
      </c>
      <c r="AT1677">
        <v>1361.5</v>
      </c>
      <c r="AU1677">
        <v>0</v>
      </c>
      <c r="AV1677">
        <v>475</v>
      </c>
      <c r="AW1677">
        <v>91</v>
      </c>
      <c r="AX1677">
        <v>58.5</v>
      </c>
      <c r="AY1677">
        <v>186</v>
      </c>
      <c r="AZ1677">
        <v>30.5</v>
      </c>
      <c r="BA1677">
        <v>122</v>
      </c>
      <c r="BB1677">
        <v>10</v>
      </c>
      <c r="BC1677">
        <v>80</v>
      </c>
      <c r="BD1677">
        <v>3225.5</v>
      </c>
      <c r="BE1677">
        <v>0</v>
      </c>
      <c r="BF1677">
        <v>34</v>
      </c>
      <c r="BG1677">
        <v>792.5</v>
      </c>
      <c r="BH1677">
        <v>136.5</v>
      </c>
      <c r="BI1677">
        <v>21.5</v>
      </c>
      <c r="BJ1677">
        <v>23</v>
      </c>
      <c r="BK1677">
        <v>75</v>
      </c>
      <c r="BL1677">
        <v>388.5</v>
      </c>
      <c r="BM1677">
        <v>4</v>
      </c>
      <c r="BN1677">
        <v>1738.5</v>
      </c>
      <c r="BO1677">
        <v>4767</v>
      </c>
      <c r="BP1677">
        <v>1190.5</v>
      </c>
      <c r="BQ1677">
        <v>953.5</v>
      </c>
      <c r="BR1677">
        <v>640</v>
      </c>
      <c r="BS1677">
        <v>214.5</v>
      </c>
      <c r="BT1677">
        <v>172.5</v>
      </c>
      <c r="BU1677">
        <v>77</v>
      </c>
      <c r="BV1677">
        <v>115.5</v>
      </c>
      <c r="BW1677">
        <v>225.5</v>
      </c>
      <c r="BX1677">
        <v>0</v>
      </c>
      <c r="BY1677">
        <v>81828</v>
      </c>
    </row>
    <row r="1678" spans="1:77" hidden="1" x14ac:dyDescent="0.25">
      <c r="A1678" t="str">
        <f t="shared" si="52"/>
        <v>201579 Egyéb ipari és építőipari foglalkozásokIMind (I1-I9) Iskola MIND</v>
      </c>
      <c r="B1678" t="str">
        <f t="shared" si="53"/>
        <v>201579 Egyéb ipari és építőipari foglalkozásokIMind (I1-I9) Iskola MIND</v>
      </c>
      <c r="C1678">
        <v>6713</v>
      </c>
      <c r="D1678" t="s">
        <v>168</v>
      </c>
      <c r="E1678" t="s">
        <v>169</v>
      </c>
      <c r="F1678" s="4" t="s">
        <v>173</v>
      </c>
      <c r="G1678">
        <v>0</v>
      </c>
      <c r="H1678" t="s">
        <v>167</v>
      </c>
      <c r="I1678">
        <v>646</v>
      </c>
      <c r="J1678">
        <v>35</v>
      </c>
      <c r="K1678" t="s">
        <v>140</v>
      </c>
      <c r="L1678" t="s">
        <v>141</v>
      </c>
      <c r="M1678">
        <v>66</v>
      </c>
      <c r="N1678">
        <v>37.5</v>
      </c>
      <c r="O1678">
        <v>0</v>
      </c>
      <c r="P1678">
        <v>129.5</v>
      </c>
      <c r="Q1678">
        <v>143</v>
      </c>
      <c r="R1678">
        <v>278</v>
      </c>
      <c r="S1678">
        <v>48</v>
      </c>
      <c r="T1678">
        <v>20.5</v>
      </c>
      <c r="U1678">
        <v>18</v>
      </c>
      <c r="V1678">
        <v>373</v>
      </c>
      <c r="W1678">
        <v>77.5</v>
      </c>
      <c r="X1678">
        <v>580</v>
      </c>
      <c r="Y1678">
        <v>173</v>
      </c>
      <c r="Z1678">
        <v>882</v>
      </c>
      <c r="AA1678">
        <v>492</v>
      </c>
      <c r="AB1678">
        <v>537</v>
      </c>
      <c r="AC1678">
        <v>472.5</v>
      </c>
      <c r="AD1678">
        <v>1019</v>
      </c>
      <c r="AE1678">
        <v>400</v>
      </c>
      <c r="AF1678">
        <v>421.5</v>
      </c>
      <c r="AG1678">
        <v>77</v>
      </c>
      <c r="AH1678">
        <v>119</v>
      </c>
      <c r="AI1678">
        <v>47.5</v>
      </c>
      <c r="AJ1678">
        <v>271</v>
      </c>
      <c r="AK1678">
        <v>93.5</v>
      </c>
      <c r="AL1678">
        <v>202.5</v>
      </c>
      <c r="AM1678">
        <v>1929</v>
      </c>
      <c r="AN1678">
        <v>85</v>
      </c>
      <c r="AO1678">
        <v>508.5</v>
      </c>
      <c r="AP1678">
        <v>23</v>
      </c>
      <c r="AQ1678">
        <v>80.5</v>
      </c>
      <c r="AR1678">
        <v>0</v>
      </c>
      <c r="AS1678">
        <v>0</v>
      </c>
      <c r="AT1678">
        <v>4643.5</v>
      </c>
      <c r="AU1678">
        <v>0</v>
      </c>
      <c r="AV1678">
        <v>55</v>
      </c>
      <c r="AW1678">
        <v>11</v>
      </c>
      <c r="AX1678">
        <v>0</v>
      </c>
      <c r="AY1678">
        <v>0</v>
      </c>
      <c r="AZ1678">
        <v>0</v>
      </c>
      <c r="BA1678">
        <v>0</v>
      </c>
      <c r="BB1678">
        <v>0</v>
      </c>
      <c r="BC1678">
        <v>0</v>
      </c>
      <c r="BD1678">
        <v>46</v>
      </c>
      <c r="BE1678">
        <v>0</v>
      </c>
      <c r="BF1678">
        <v>35.5</v>
      </c>
      <c r="BG1678">
        <v>99.5</v>
      </c>
      <c r="BH1678">
        <v>11</v>
      </c>
      <c r="BI1678">
        <v>55</v>
      </c>
      <c r="BJ1678">
        <v>85</v>
      </c>
      <c r="BK1678">
        <v>10.5</v>
      </c>
      <c r="BL1678">
        <v>49.5</v>
      </c>
      <c r="BM1678">
        <v>0.5</v>
      </c>
      <c r="BN1678">
        <v>953.5</v>
      </c>
      <c r="BO1678">
        <v>1292</v>
      </c>
      <c r="BP1678">
        <v>54.5</v>
      </c>
      <c r="BQ1678">
        <v>29.5</v>
      </c>
      <c r="BR1678">
        <v>25.5</v>
      </c>
      <c r="BS1678">
        <v>19</v>
      </c>
      <c r="BT1678">
        <v>19</v>
      </c>
      <c r="BU1678">
        <v>6.5</v>
      </c>
      <c r="BV1678">
        <v>19</v>
      </c>
      <c r="BW1678">
        <v>41.5</v>
      </c>
      <c r="BX1678">
        <v>0</v>
      </c>
      <c r="BY1678">
        <v>17166.5</v>
      </c>
    </row>
    <row r="1679" spans="1:77" hidden="1" x14ac:dyDescent="0.25">
      <c r="A1679" t="str">
        <f t="shared" si="52"/>
        <v>201581 Feldolgozóipari gépek kezelőiIMind (I1-I9) Iskola MIND</v>
      </c>
      <c r="B1679" t="str">
        <f t="shared" si="53"/>
        <v>201581 Feldolgozóipari gépek kezelőiIMind (I1-I9) Iskola MIND</v>
      </c>
      <c r="C1679">
        <v>6714</v>
      </c>
      <c r="D1679" t="s">
        <v>168</v>
      </c>
      <c r="E1679" t="s">
        <v>169</v>
      </c>
      <c r="F1679" s="4" t="s">
        <v>173</v>
      </c>
      <c r="G1679">
        <v>0</v>
      </c>
      <c r="H1679" t="s">
        <v>167</v>
      </c>
      <c r="I1679">
        <v>647</v>
      </c>
      <c r="J1679">
        <v>36</v>
      </c>
      <c r="K1679" t="s">
        <v>104</v>
      </c>
      <c r="L1679" t="s">
        <v>105</v>
      </c>
      <c r="M1679">
        <v>547</v>
      </c>
      <c r="N1679">
        <v>327</v>
      </c>
      <c r="O1679">
        <v>6</v>
      </c>
      <c r="P1679">
        <v>160.5</v>
      </c>
      <c r="Q1679">
        <v>5884.5</v>
      </c>
      <c r="R1679">
        <v>10249.5</v>
      </c>
      <c r="S1679">
        <v>2158</v>
      </c>
      <c r="T1679">
        <v>2401.5</v>
      </c>
      <c r="U1679">
        <v>505</v>
      </c>
      <c r="V1679">
        <v>665</v>
      </c>
      <c r="W1679">
        <v>2928.5</v>
      </c>
      <c r="X1679">
        <v>2839</v>
      </c>
      <c r="Y1679">
        <v>12208</v>
      </c>
      <c r="Z1679">
        <v>4348</v>
      </c>
      <c r="AA1679">
        <v>5335</v>
      </c>
      <c r="AB1679">
        <v>7850</v>
      </c>
      <c r="AC1679">
        <v>2580</v>
      </c>
      <c r="AD1679">
        <v>5337.5</v>
      </c>
      <c r="AE1679">
        <v>3700</v>
      </c>
      <c r="AF1679">
        <v>6793</v>
      </c>
      <c r="AG1679">
        <v>229</v>
      </c>
      <c r="AH1679">
        <v>2244.5</v>
      </c>
      <c r="AI1679">
        <v>177.5</v>
      </c>
      <c r="AJ1679">
        <v>205.5</v>
      </c>
      <c r="AK1679">
        <v>16.5</v>
      </c>
      <c r="AL1679">
        <v>358</v>
      </c>
      <c r="AM1679">
        <v>415.5</v>
      </c>
      <c r="AN1679">
        <v>332.5</v>
      </c>
      <c r="AO1679">
        <v>1919.5</v>
      </c>
      <c r="AP1679">
        <v>441.5</v>
      </c>
      <c r="AQ1679">
        <v>208</v>
      </c>
      <c r="AR1679">
        <v>0</v>
      </c>
      <c r="AS1679">
        <v>0</v>
      </c>
      <c r="AT1679">
        <v>194</v>
      </c>
      <c r="AU1679">
        <v>23</v>
      </c>
      <c r="AV1679">
        <v>16</v>
      </c>
      <c r="AW1679">
        <v>22.5</v>
      </c>
      <c r="AX1679">
        <v>0</v>
      </c>
      <c r="AY1679">
        <v>0</v>
      </c>
      <c r="AZ1679">
        <v>1090.5</v>
      </c>
      <c r="BA1679">
        <v>8.5</v>
      </c>
      <c r="BB1679">
        <v>0</v>
      </c>
      <c r="BC1679">
        <v>0</v>
      </c>
      <c r="BD1679">
        <v>225.5</v>
      </c>
      <c r="BE1679">
        <v>0</v>
      </c>
      <c r="BF1679">
        <v>328.5</v>
      </c>
      <c r="BG1679">
        <v>17.5</v>
      </c>
      <c r="BH1679">
        <v>45.5</v>
      </c>
      <c r="BI1679">
        <v>21.5</v>
      </c>
      <c r="BJ1679">
        <v>183.5</v>
      </c>
      <c r="BK1679">
        <v>171.5</v>
      </c>
      <c r="BL1679">
        <v>4470</v>
      </c>
      <c r="BM1679">
        <v>0</v>
      </c>
      <c r="BN1679">
        <v>176.5</v>
      </c>
      <c r="BO1679">
        <v>187.5</v>
      </c>
      <c r="BP1679">
        <v>78.5</v>
      </c>
      <c r="BQ1679">
        <v>17.5</v>
      </c>
      <c r="BR1679">
        <v>54</v>
      </c>
      <c r="BS1679">
        <v>5</v>
      </c>
      <c r="BT1679">
        <v>24</v>
      </c>
      <c r="BU1679">
        <v>4</v>
      </c>
      <c r="BV1679">
        <v>71</v>
      </c>
      <c r="BW1679">
        <v>88.5</v>
      </c>
      <c r="BX1679">
        <v>0</v>
      </c>
      <c r="BY1679">
        <v>90895.5</v>
      </c>
    </row>
    <row r="1680" spans="1:77" hidden="1" x14ac:dyDescent="0.25">
      <c r="A1680" t="str">
        <f t="shared" si="52"/>
        <v>201582 ÖsszeszerelőkIMind (I1-I9) Iskola MIND</v>
      </c>
      <c r="B1680" t="str">
        <f t="shared" si="53"/>
        <v>201582 ÖsszeszerelőkIMind (I1-I9) Iskola MIND</v>
      </c>
      <c r="C1680">
        <v>6715</v>
      </c>
      <c r="D1680" t="s">
        <v>168</v>
      </c>
      <c r="E1680" t="s">
        <v>169</v>
      </c>
      <c r="F1680" s="4" t="s">
        <v>173</v>
      </c>
      <c r="G1680">
        <v>0</v>
      </c>
      <c r="H1680" t="s">
        <v>167</v>
      </c>
      <c r="I1680">
        <v>648</v>
      </c>
      <c r="J1680">
        <v>37</v>
      </c>
      <c r="K1680" t="s">
        <v>106</v>
      </c>
      <c r="L1680" t="s">
        <v>142</v>
      </c>
      <c r="M1680">
        <v>0</v>
      </c>
      <c r="N1680">
        <v>0</v>
      </c>
      <c r="O1680">
        <v>3.5</v>
      </c>
      <c r="P1680">
        <v>19.5</v>
      </c>
      <c r="Q1680">
        <v>0.5</v>
      </c>
      <c r="R1680">
        <v>77.5</v>
      </c>
      <c r="S1680">
        <v>39.5</v>
      </c>
      <c r="T1680">
        <v>34.5</v>
      </c>
      <c r="U1680">
        <v>13</v>
      </c>
      <c r="V1680">
        <v>0</v>
      </c>
      <c r="W1680">
        <v>39.5</v>
      </c>
      <c r="X1680">
        <v>0</v>
      </c>
      <c r="Y1680">
        <v>1779</v>
      </c>
      <c r="Z1680">
        <v>1351.5</v>
      </c>
      <c r="AA1680">
        <v>56</v>
      </c>
      <c r="AB1680">
        <v>1358.5</v>
      </c>
      <c r="AC1680">
        <v>14914.5</v>
      </c>
      <c r="AD1680">
        <v>7645</v>
      </c>
      <c r="AE1680">
        <v>4023</v>
      </c>
      <c r="AF1680">
        <v>18140</v>
      </c>
      <c r="AG1680">
        <v>358</v>
      </c>
      <c r="AH1680">
        <v>1380</v>
      </c>
      <c r="AI1680">
        <v>290.5</v>
      </c>
      <c r="AJ1680">
        <v>0</v>
      </c>
      <c r="AK1680">
        <v>31.5</v>
      </c>
      <c r="AL1680">
        <v>45.5</v>
      </c>
      <c r="AM1680">
        <v>183</v>
      </c>
      <c r="AN1680">
        <v>132</v>
      </c>
      <c r="AO1680">
        <v>1278</v>
      </c>
      <c r="AP1680">
        <v>41.5</v>
      </c>
      <c r="AQ1680">
        <v>0</v>
      </c>
      <c r="AR1680">
        <v>0</v>
      </c>
      <c r="AS1680">
        <v>0</v>
      </c>
      <c r="AT1680">
        <v>73.5</v>
      </c>
      <c r="AU1680">
        <v>0</v>
      </c>
      <c r="AV1680">
        <v>0</v>
      </c>
      <c r="AW1680">
        <v>7</v>
      </c>
      <c r="AX1680">
        <v>0</v>
      </c>
      <c r="AY1680">
        <v>0</v>
      </c>
      <c r="AZ1680">
        <v>525.5</v>
      </c>
      <c r="BA1680">
        <v>0</v>
      </c>
      <c r="BB1680">
        <v>0</v>
      </c>
      <c r="BC1680">
        <v>0</v>
      </c>
      <c r="BD1680">
        <v>212.5</v>
      </c>
      <c r="BE1680">
        <v>0</v>
      </c>
      <c r="BF1680">
        <v>752</v>
      </c>
      <c r="BG1680">
        <v>377</v>
      </c>
      <c r="BH1680">
        <v>72.5</v>
      </c>
      <c r="BI1680">
        <v>0</v>
      </c>
      <c r="BJ1680">
        <v>3</v>
      </c>
      <c r="BK1680">
        <v>0</v>
      </c>
      <c r="BL1680">
        <v>4676.5</v>
      </c>
      <c r="BM1680">
        <v>0</v>
      </c>
      <c r="BN1680">
        <v>371.5</v>
      </c>
      <c r="BO1680">
        <v>3.5</v>
      </c>
      <c r="BP1680">
        <v>3</v>
      </c>
      <c r="BQ1680">
        <v>3.5</v>
      </c>
      <c r="BR1680">
        <v>84</v>
      </c>
      <c r="BS1680">
        <v>0</v>
      </c>
      <c r="BT1680">
        <v>0</v>
      </c>
      <c r="BU1680">
        <v>0</v>
      </c>
      <c r="BV1680">
        <v>39.5</v>
      </c>
      <c r="BW1680">
        <v>0</v>
      </c>
      <c r="BX1680">
        <v>0</v>
      </c>
      <c r="BY1680">
        <v>60439.5</v>
      </c>
    </row>
    <row r="1681" spans="1:77" hidden="1" x14ac:dyDescent="0.25">
      <c r="A1681" t="str">
        <f t="shared" si="52"/>
        <v>201583 Helyhez kötött gépek kezelőiIMind (I1-I9) Iskola MIND</v>
      </c>
      <c r="B1681" t="str">
        <f t="shared" si="53"/>
        <v>201583 Helyhez kötött gépek kezelőiIMind (I1-I9) Iskola MIND</v>
      </c>
      <c r="C1681">
        <v>6716</v>
      </c>
      <c r="D1681" t="s">
        <v>168</v>
      </c>
      <c r="E1681" t="s">
        <v>169</v>
      </c>
      <c r="F1681" s="4" t="s">
        <v>173</v>
      </c>
      <c r="G1681">
        <v>0</v>
      </c>
      <c r="H1681" t="s">
        <v>167</v>
      </c>
      <c r="I1681">
        <v>649</v>
      </c>
      <c r="J1681">
        <v>38</v>
      </c>
      <c r="K1681" t="s">
        <v>107</v>
      </c>
      <c r="L1681" t="s">
        <v>143</v>
      </c>
      <c r="M1681">
        <v>419.5</v>
      </c>
      <c r="N1681">
        <v>9.5</v>
      </c>
      <c r="O1681">
        <v>0</v>
      </c>
      <c r="P1681">
        <v>1182.5</v>
      </c>
      <c r="Q1681">
        <v>1739</v>
      </c>
      <c r="R1681">
        <v>37.5</v>
      </c>
      <c r="S1681">
        <v>36.5</v>
      </c>
      <c r="T1681">
        <v>334</v>
      </c>
      <c r="U1681">
        <v>95.5</v>
      </c>
      <c r="V1681">
        <v>359</v>
      </c>
      <c r="W1681">
        <v>418</v>
      </c>
      <c r="X1681">
        <v>643</v>
      </c>
      <c r="Y1681">
        <v>401.5</v>
      </c>
      <c r="Z1681">
        <v>311</v>
      </c>
      <c r="AA1681">
        <v>279</v>
      </c>
      <c r="AB1681">
        <v>945</v>
      </c>
      <c r="AC1681">
        <v>836.5</v>
      </c>
      <c r="AD1681">
        <v>161.5</v>
      </c>
      <c r="AE1681">
        <v>441.5</v>
      </c>
      <c r="AF1681">
        <v>300.5</v>
      </c>
      <c r="AG1681">
        <v>38</v>
      </c>
      <c r="AH1681">
        <v>448</v>
      </c>
      <c r="AI1681">
        <v>137.5</v>
      </c>
      <c r="AJ1681">
        <v>3998</v>
      </c>
      <c r="AK1681">
        <v>3630</v>
      </c>
      <c r="AL1681">
        <v>964</v>
      </c>
      <c r="AM1681">
        <v>934.5</v>
      </c>
      <c r="AN1681">
        <v>10</v>
      </c>
      <c r="AO1681">
        <v>567.5</v>
      </c>
      <c r="AP1681">
        <v>144</v>
      </c>
      <c r="AQ1681">
        <v>484</v>
      </c>
      <c r="AR1681">
        <v>7</v>
      </c>
      <c r="AS1681">
        <v>0</v>
      </c>
      <c r="AT1681">
        <v>205</v>
      </c>
      <c r="AU1681">
        <v>0</v>
      </c>
      <c r="AV1681">
        <v>164</v>
      </c>
      <c r="AW1681">
        <v>16</v>
      </c>
      <c r="AX1681">
        <v>43</v>
      </c>
      <c r="AY1681">
        <v>34.5</v>
      </c>
      <c r="AZ1681">
        <v>96.5</v>
      </c>
      <c r="BA1681">
        <v>11.5</v>
      </c>
      <c r="BB1681">
        <v>0</v>
      </c>
      <c r="BC1681">
        <v>0</v>
      </c>
      <c r="BD1681">
        <v>274.5</v>
      </c>
      <c r="BE1681">
        <v>0</v>
      </c>
      <c r="BF1681">
        <v>31</v>
      </c>
      <c r="BG1681">
        <v>208.5</v>
      </c>
      <c r="BH1681">
        <v>10</v>
      </c>
      <c r="BI1681">
        <v>0</v>
      </c>
      <c r="BJ1681">
        <v>21</v>
      </c>
      <c r="BK1681">
        <v>115.5</v>
      </c>
      <c r="BL1681">
        <v>742.5</v>
      </c>
      <c r="BM1681">
        <v>0</v>
      </c>
      <c r="BN1681">
        <v>487.5</v>
      </c>
      <c r="BO1681">
        <v>1356</v>
      </c>
      <c r="BP1681">
        <v>463.5</v>
      </c>
      <c r="BQ1681">
        <v>403</v>
      </c>
      <c r="BR1681">
        <v>391.5</v>
      </c>
      <c r="BS1681">
        <v>72.5</v>
      </c>
      <c r="BT1681">
        <v>206</v>
      </c>
      <c r="BU1681">
        <v>12.5</v>
      </c>
      <c r="BV1681">
        <v>0</v>
      </c>
      <c r="BW1681">
        <v>640</v>
      </c>
      <c r="BX1681">
        <v>0</v>
      </c>
      <c r="BY1681">
        <v>26319</v>
      </c>
    </row>
    <row r="1682" spans="1:77" hidden="1" x14ac:dyDescent="0.25">
      <c r="A1682" t="str">
        <f t="shared" si="52"/>
        <v>201584 Járművezetők és mobil gépek kezelőiIMind (I1-I9) Iskola MIND</v>
      </c>
      <c r="B1682" t="str">
        <f t="shared" si="53"/>
        <v>201584 Járművezetők és mobil gépek kezelőiIMind (I1-I9) Iskola MIND</v>
      </c>
      <c r="C1682">
        <v>6717</v>
      </c>
      <c r="D1682" t="s">
        <v>168</v>
      </c>
      <c r="E1682" t="s">
        <v>169</v>
      </c>
      <c r="F1682" s="4" t="s">
        <v>173</v>
      </c>
      <c r="G1682">
        <v>0</v>
      </c>
      <c r="H1682" t="s">
        <v>167</v>
      </c>
      <c r="I1682">
        <v>650</v>
      </c>
      <c r="J1682">
        <v>39</v>
      </c>
      <c r="K1682" t="s">
        <v>144</v>
      </c>
      <c r="L1682" t="s">
        <v>145</v>
      </c>
      <c r="M1682">
        <v>15060.5</v>
      </c>
      <c r="N1682">
        <v>1082.5</v>
      </c>
      <c r="O1682">
        <v>284</v>
      </c>
      <c r="P1682">
        <v>1518.5</v>
      </c>
      <c r="Q1682">
        <v>5324</v>
      </c>
      <c r="R1682">
        <v>305</v>
      </c>
      <c r="S1682">
        <v>505.5</v>
      </c>
      <c r="T1682">
        <v>663</v>
      </c>
      <c r="U1682">
        <v>229.5</v>
      </c>
      <c r="V1682">
        <v>59</v>
      </c>
      <c r="W1682">
        <v>485</v>
      </c>
      <c r="X1682">
        <v>367</v>
      </c>
      <c r="Y1682">
        <v>894.5</v>
      </c>
      <c r="Z1682">
        <v>989</v>
      </c>
      <c r="AA1682">
        <v>819.5</v>
      </c>
      <c r="AB1682">
        <v>2826</v>
      </c>
      <c r="AC1682">
        <v>893</v>
      </c>
      <c r="AD1682">
        <v>1062</v>
      </c>
      <c r="AE1682">
        <v>925.5</v>
      </c>
      <c r="AF1682">
        <v>1894</v>
      </c>
      <c r="AG1682">
        <v>208.5</v>
      </c>
      <c r="AH1682">
        <v>412.5</v>
      </c>
      <c r="AI1682">
        <v>372</v>
      </c>
      <c r="AJ1682">
        <v>605.5</v>
      </c>
      <c r="AK1682">
        <v>562</v>
      </c>
      <c r="AL1682">
        <v>5511</v>
      </c>
      <c r="AM1682">
        <v>9510</v>
      </c>
      <c r="AN1682">
        <v>3750.5</v>
      </c>
      <c r="AO1682">
        <v>11682</v>
      </c>
      <c r="AP1682">
        <v>4495</v>
      </c>
      <c r="AQ1682">
        <v>56710</v>
      </c>
      <c r="AR1682">
        <v>1028.5</v>
      </c>
      <c r="AS1682">
        <v>6.5</v>
      </c>
      <c r="AT1682">
        <v>15607</v>
      </c>
      <c r="AU1682">
        <v>605.5</v>
      </c>
      <c r="AV1682">
        <v>734.5</v>
      </c>
      <c r="AW1682">
        <v>89.5</v>
      </c>
      <c r="AX1682">
        <v>26</v>
      </c>
      <c r="AY1682">
        <v>3.5</v>
      </c>
      <c r="AZ1682">
        <v>164</v>
      </c>
      <c r="BA1682">
        <v>2546</v>
      </c>
      <c r="BB1682">
        <v>1</v>
      </c>
      <c r="BC1682">
        <v>22</v>
      </c>
      <c r="BD1682">
        <v>1479.5</v>
      </c>
      <c r="BE1682">
        <v>0</v>
      </c>
      <c r="BF1682">
        <v>314.5</v>
      </c>
      <c r="BG1682">
        <v>209.5</v>
      </c>
      <c r="BH1682">
        <v>92.5</v>
      </c>
      <c r="BI1682">
        <v>39</v>
      </c>
      <c r="BJ1682">
        <v>45.5</v>
      </c>
      <c r="BK1682">
        <v>922</v>
      </c>
      <c r="BL1682">
        <v>1580</v>
      </c>
      <c r="BM1682">
        <v>374.5</v>
      </c>
      <c r="BN1682">
        <v>1073.5</v>
      </c>
      <c r="BO1682">
        <v>3768.5</v>
      </c>
      <c r="BP1682">
        <v>540.5</v>
      </c>
      <c r="BQ1682">
        <v>4615</v>
      </c>
      <c r="BR1682">
        <v>969.5</v>
      </c>
      <c r="BS1682">
        <v>172.5</v>
      </c>
      <c r="BT1682">
        <v>125</v>
      </c>
      <c r="BU1682">
        <v>139</v>
      </c>
      <c r="BV1682">
        <v>24.5</v>
      </c>
      <c r="BW1682">
        <v>358.5</v>
      </c>
      <c r="BX1682">
        <v>0</v>
      </c>
      <c r="BY1682">
        <v>167683.5</v>
      </c>
    </row>
    <row r="1683" spans="1:77" hidden="1" x14ac:dyDescent="0.25">
      <c r="A1683" t="str">
        <f t="shared" si="52"/>
        <v>201591 Takarítók és hasonló jellegű egyszerű foglalkozásokIMind (I1-I9) Iskola MIND</v>
      </c>
      <c r="B1683" t="str">
        <f t="shared" si="53"/>
        <v>201591 Takarítók és hasonló jellegű egyszerű foglalkozásokIMind (I1-I9) Iskola MIND</v>
      </c>
      <c r="C1683">
        <v>6718</v>
      </c>
      <c r="D1683" t="s">
        <v>168</v>
      </c>
      <c r="E1683" t="s">
        <v>169</v>
      </c>
      <c r="F1683" s="4" t="s">
        <v>173</v>
      </c>
      <c r="G1683">
        <v>0</v>
      </c>
      <c r="H1683" t="s">
        <v>167</v>
      </c>
      <c r="I1683">
        <v>651</v>
      </c>
      <c r="J1683">
        <v>40</v>
      </c>
      <c r="K1683" t="s">
        <v>108</v>
      </c>
      <c r="L1683" t="s">
        <v>146</v>
      </c>
      <c r="M1683">
        <v>1502</v>
      </c>
      <c r="N1683">
        <v>192.5</v>
      </c>
      <c r="O1683">
        <v>80</v>
      </c>
      <c r="P1683">
        <v>62.5</v>
      </c>
      <c r="Q1683">
        <v>2607.5</v>
      </c>
      <c r="R1683">
        <v>744.5</v>
      </c>
      <c r="S1683">
        <v>150.5</v>
      </c>
      <c r="T1683">
        <v>161</v>
      </c>
      <c r="U1683">
        <v>260</v>
      </c>
      <c r="V1683">
        <v>3.5</v>
      </c>
      <c r="W1683">
        <v>96.5</v>
      </c>
      <c r="X1683">
        <v>136.5</v>
      </c>
      <c r="Y1683">
        <v>401</v>
      </c>
      <c r="Z1683">
        <v>310</v>
      </c>
      <c r="AA1683">
        <v>157.5</v>
      </c>
      <c r="AB1683">
        <v>772.5</v>
      </c>
      <c r="AC1683">
        <v>205.5</v>
      </c>
      <c r="AD1683">
        <v>171</v>
      </c>
      <c r="AE1683">
        <v>231.5</v>
      </c>
      <c r="AF1683">
        <v>332.5</v>
      </c>
      <c r="AG1683">
        <v>36.5</v>
      </c>
      <c r="AH1683">
        <v>289</v>
      </c>
      <c r="AI1683">
        <v>192</v>
      </c>
      <c r="AJ1683">
        <v>465</v>
      </c>
      <c r="AK1683">
        <v>349.5</v>
      </c>
      <c r="AL1683">
        <v>661.5</v>
      </c>
      <c r="AM1683">
        <v>1701</v>
      </c>
      <c r="AN1683">
        <v>2384.5</v>
      </c>
      <c r="AO1683">
        <v>1569.5</v>
      </c>
      <c r="AP1683">
        <v>3350</v>
      </c>
      <c r="AQ1683">
        <v>1296</v>
      </c>
      <c r="AR1683">
        <v>16.5</v>
      </c>
      <c r="AS1683">
        <v>7.5</v>
      </c>
      <c r="AT1683">
        <v>743</v>
      </c>
      <c r="AU1683">
        <v>7.5</v>
      </c>
      <c r="AV1683">
        <v>4305.5</v>
      </c>
      <c r="AW1683">
        <v>34</v>
      </c>
      <c r="AX1683">
        <v>45.5</v>
      </c>
      <c r="AY1683">
        <v>23.5</v>
      </c>
      <c r="AZ1683">
        <v>269.5</v>
      </c>
      <c r="BA1683">
        <v>496</v>
      </c>
      <c r="BB1683">
        <v>6</v>
      </c>
      <c r="BC1683">
        <v>31.5</v>
      </c>
      <c r="BD1683">
        <v>3543.5</v>
      </c>
      <c r="BE1683">
        <v>0</v>
      </c>
      <c r="BF1683">
        <v>1038.5</v>
      </c>
      <c r="BG1683">
        <v>463.5</v>
      </c>
      <c r="BH1683">
        <v>178</v>
      </c>
      <c r="BI1683">
        <v>163.5</v>
      </c>
      <c r="BJ1683">
        <v>145</v>
      </c>
      <c r="BK1683">
        <v>157.5</v>
      </c>
      <c r="BL1683">
        <v>861.5</v>
      </c>
      <c r="BM1683">
        <v>85.5</v>
      </c>
      <c r="BN1683">
        <v>13991</v>
      </c>
      <c r="BO1683">
        <v>21482</v>
      </c>
      <c r="BP1683">
        <v>8893.5</v>
      </c>
      <c r="BQ1683">
        <v>7050.5</v>
      </c>
      <c r="BR1683">
        <v>7664</v>
      </c>
      <c r="BS1683">
        <v>1251.5</v>
      </c>
      <c r="BT1683">
        <v>1220</v>
      </c>
      <c r="BU1683">
        <v>448</v>
      </c>
      <c r="BV1683">
        <v>97.5</v>
      </c>
      <c r="BW1683">
        <v>1713</v>
      </c>
      <c r="BX1683">
        <v>0</v>
      </c>
      <c r="BY1683">
        <v>97306.5</v>
      </c>
    </row>
    <row r="1684" spans="1:77" hidden="1" x14ac:dyDescent="0.25">
      <c r="A1684" t="str">
        <f t="shared" si="52"/>
        <v>201592 Egyszerű szolgáltatási, szállítási és hasonló foglalkozásokIMind (I1-I9) Iskola MIND</v>
      </c>
      <c r="B1684" t="str">
        <f t="shared" si="53"/>
        <v>201592 Egyszerű szolgáltatási, szállítási és hasonló foglalkozásokIMind (I1-I9) Iskola MIND</v>
      </c>
      <c r="C1684">
        <v>6719</v>
      </c>
      <c r="D1684" t="s">
        <v>168</v>
      </c>
      <c r="E1684" t="s">
        <v>169</v>
      </c>
      <c r="F1684" s="4" t="s">
        <v>173</v>
      </c>
      <c r="G1684">
        <v>0</v>
      </c>
      <c r="H1684" t="s">
        <v>167</v>
      </c>
      <c r="I1684">
        <v>652</v>
      </c>
      <c r="J1684">
        <v>41</v>
      </c>
      <c r="K1684" t="s">
        <v>109</v>
      </c>
      <c r="L1684" t="s">
        <v>147</v>
      </c>
      <c r="M1684">
        <v>4297.5</v>
      </c>
      <c r="N1684">
        <v>562</v>
      </c>
      <c r="O1684">
        <v>196.5</v>
      </c>
      <c r="P1684">
        <v>735</v>
      </c>
      <c r="Q1684">
        <v>10326.5</v>
      </c>
      <c r="R1684">
        <v>1985</v>
      </c>
      <c r="S1684">
        <v>1061</v>
      </c>
      <c r="T1684">
        <v>737.5</v>
      </c>
      <c r="U1684">
        <v>1585</v>
      </c>
      <c r="V1684">
        <v>4.5</v>
      </c>
      <c r="W1684">
        <v>1231.5</v>
      </c>
      <c r="X1684">
        <v>554</v>
      </c>
      <c r="Y1684">
        <v>2062</v>
      </c>
      <c r="Z1684">
        <v>1348</v>
      </c>
      <c r="AA1684">
        <v>299.5</v>
      </c>
      <c r="AB1684">
        <v>2038.5</v>
      </c>
      <c r="AC1684">
        <v>1593</v>
      </c>
      <c r="AD1684">
        <v>1559</v>
      </c>
      <c r="AE1684">
        <v>1248.5</v>
      </c>
      <c r="AF1684">
        <v>1279</v>
      </c>
      <c r="AG1684">
        <v>267.5</v>
      </c>
      <c r="AH1684">
        <v>1985.5</v>
      </c>
      <c r="AI1684">
        <v>388</v>
      </c>
      <c r="AJ1684">
        <v>658</v>
      </c>
      <c r="AK1684">
        <v>1485.5</v>
      </c>
      <c r="AL1684">
        <v>6283.5</v>
      </c>
      <c r="AM1684">
        <v>6164</v>
      </c>
      <c r="AN1684">
        <v>3831.5</v>
      </c>
      <c r="AO1684">
        <v>14817</v>
      </c>
      <c r="AP1684">
        <v>18691</v>
      </c>
      <c r="AQ1684">
        <v>2327</v>
      </c>
      <c r="AR1684">
        <v>79.5</v>
      </c>
      <c r="AS1684">
        <v>36.5</v>
      </c>
      <c r="AT1684">
        <v>4870</v>
      </c>
      <c r="AU1684">
        <v>942</v>
      </c>
      <c r="AV1684">
        <v>16683.5</v>
      </c>
      <c r="AW1684">
        <v>220.5</v>
      </c>
      <c r="AX1684">
        <v>115</v>
      </c>
      <c r="AY1684">
        <v>131</v>
      </c>
      <c r="AZ1684">
        <v>510</v>
      </c>
      <c r="BA1684">
        <v>241.5</v>
      </c>
      <c r="BB1684">
        <v>0</v>
      </c>
      <c r="BC1684">
        <v>168</v>
      </c>
      <c r="BD1684">
        <v>3488.5</v>
      </c>
      <c r="BE1684">
        <v>0</v>
      </c>
      <c r="BF1684">
        <v>1180.5</v>
      </c>
      <c r="BG1684">
        <v>435.5</v>
      </c>
      <c r="BH1684">
        <v>219.5</v>
      </c>
      <c r="BI1684">
        <v>679.5</v>
      </c>
      <c r="BJ1684">
        <v>267.5</v>
      </c>
      <c r="BK1684">
        <v>639</v>
      </c>
      <c r="BL1684">
        <v>5140</v>
      </c>
      <c r="BM1684">
        <v>158.5</v>
      </c>
      <c r="BN1684">
        <v>6399.5</v>
      </c>
      <c r="BO1684">
        <v>87997</v>
      </c>
      <c r="BP1684">
        <v>6645.5</v>
      </c>
      <c r="BQ1684">
        <v>3867.5</v>
      </c>
      <c r="BR1684">
        <v>6351</v>
      </c>
      <c r="BS1684">
        <v>1491.5</v>
      </c>
      <c r="BT1684">
        <v>1007</v>
      </c>
      <c r="BU1684">
        <v>734.5</v>
      </c>
      <c r="BV1684">
        <v>364.5</v>
      </c>
      <c r="BW1684">
        <v>775</v>
      </c>
      <c r="BX1684">
        <v>0</v>
      </c>
      <c r="BY1684">
        <v>243441</v>
      </c>
    </row>
    <row r="1685" spans="1:77" hidden="1" x14ac:dyDescent="0.25">
      <c r="A1685" t="str">
        <f t="shared" si="52"/>
        <v>201593 Egyszerű ipari, építőipari, mezőgazdasági foglalkozásokIMind (I1-I9) Iskola MIND</v>
      </c>
      <c r="B1685" t="str">
        <f t="shared" si="53"/>
        <v>201593 Egyszerű ipari, építőipari, mezőgazdasági foglalkozásokIMind (I1-I9) Iskola MIND</v>
      </c>
      <c r="C1685">
        <v>6720</v>
      </c>
      <c r="D1685" t="s">
        <v>168</v>
      </c>
      <c r="E1685" t="s">
        <v>169</v>
      </c>
      <c r="F1685" s="4" t="s">
        <v>173</v>
      </c>
      <c r="G1685">
        <v>0</v>
      </c>
      <c r="H1685" t="s">
        <v>167</v>
      </c>
      <c r="I1685">
        <v>653</v>
      </c>
      <c r="J1685">
        <v>42</v>
      </c>
      <c r="K1685" t="s">
        <v>148</v>
      </c>
      <c r="L1685" t="s">
        <v>149</v>
      </c>
      <c r="M1685">
        <v>8049</v>
      </c>
      <c r="N1685">
        <v>4922.5</v>
      </c>
      <c r="O1685">
        <v>1198.5</v>
      </c>
      <c r="P1685">
        <v>338</v>
      </c>
      <c r="Q1685">
        <v>9011.5</v>
      </c>
      <c r="R1685">
        <v>4818.5</v>
      </c>
      <c r="S1685">
        <v>1939.5</v>
      </c>
      <c r="T1685">
        <v>3047.5</v>
      </c>
      <c r="U1685">
        <v>564</v>
      </c>
      <c r="V1685">
        <v>46.5</v>
      </c>
      <c r="W1685">
        <v>689.5</v>
      </c>
      <c r="X1685">
        <v>127</v>
      </c>
      <c r="Y1685">
        <v>2983.5</v>
      </c>
      <c r="Z1685">
        <v>2268</v>
      </c>
      <c r="AA1685">
        <v>1155.5</v>
      </c>
      <c r="AB1685">
        <v>5092</v>
      </c>
      <c r="AC1685">
        <v>2706.5</v>
      </c>
      <c r="AD1685">
        <v>4150.5</v>
      </c>
      <c r="AE1685">
        <v>2293.5</v>
      </c>
      <c r="AF1685">
        <v>3215</v>
      </c>
      <c r="AG1685">
        <v>269</v>
      </c>
      <c r="AH1685">
        <v>5007</v>
      </c>
      <c r="AI1685">
        <v>475</v>
      </c>
      <c r="AJ1685">
        <v>287</v>
      </c>
      <c r="AK1685">
        <v>248.5</v>
      </c>
      <c r="AL1685">
        <v>780</v>
      </c>
      <c r="AM1685">
        <v>26717</v>
      </c>
      <c r="AN1685">
        <v>1513</v>
      </c>
      <c r="AO1685">
        <v>4898.5</v>
      </c>
      <c r="AP1685">
        <v>1591</v>
      </c>
      <c r="AQ1685">
        <v>597</v>
      </c>
      <c r="AR1685">
        <v>0</v>
      </c>
      <c r="AS1685">
        <v>0</v>
      </c>
      <c r="AT1685">
        <v>1840</v>
      </c>
      <c r="AU1685">
        <v>0</v>
      </c>
      <c r="AV1685">
        <v>288.5</v>
      </c>
      <c r="AW1685">
        <v>60</v>
      </c>
      <c r="AX1685">
        <v>0</v>
      </c>
      <c r="AY1685">
        <v>66</v>
      </c>
      <c r="AZ1685">
        <v>535</v>
      </c>
      <c r="BA1685">
        <v>1002.5</v>
      </c>
      <c r="BB1685">
        <v>1</v>
      </c>
      <c r="BC1685">
        <v>0</v>
      </c>
      <c r="BD1685">
        <v>2159</v>
      </c>
      <c r="BE1685">
        <v>0</v>
      </c>
      <c r="BF1685">
        <v>289</v>
      </c>
      <c r="BG1685">
        <v>861.5</v>
      </c>
      <c r="BH1685">
        <v>270.5</v>
      </c>
      <c r="BI1685">
        <v>6</v>
      </c>
      <c r="BJ1685">
        <v>53</v>
      </c>
      <c r="BK1685">
        <v>604.5</v>
      </c>
      <c r="BL1685">
        <v>5669</v>
      </c>
      <c r="BM1685">
        <v>62</v>
      </c>
      <c r="BN1685">
        <v>1933</v>
      </c>
      <c r="BO1685">
        <v>28401.5</v>
      </c>
      <c r="BP1685">
        <v>198.5</v>
      </c>
      <c r="BQ1685">
        <v>42.5</v>
      </c>
      <c r="BR1685">
        <v>2196</v>
      </c>
      <c r="BS1685">
        <v>284</v>
      </c>
      <c r="BT1685">
        <v>154</v>
      </c>
      <c r="BU1685">
        <v>668</v>
      </c>
      <c r="BV1685">
        <v>47</v>
      </c>
      <c r="BW1685">
        <v>344.5</v>
      </c>
      <c r="BX1685">
        <v>0</v>
      </c>
      <c r="BY1685">
        <v>149036</v>
      </c>
    </row>
    <row r="1686" spans="1:77" hidden="1" x14ac:dyDescent="0.25">
      <c r="A1686" t="str">
        <f t="shared" si="52"/>
        <v>201601 Fegyveres szervek felsőfokú képesítést igénylő foglalkozásaiI1 Általános Iskola 0-7 osztály</v>
      </c>
      <c r="B1686" t="str">
        <f t="shared" si="53"/>
        <v>201601 Fegyveres szervek felsőfokú képesítést igénylő foglalkozásaiI1 Általános Iskola 0-7 osztály</v>
      </c>
      <c r="C1686">
        <v>622</v>
      </c>
      <c r="D1686" t="s">
        <v>168</v>
      </c>
      <c r="E1686" t="s">
        <v>169</v>
      </c>
      <c r="F1686" s="4" t="s">
        <v>174</v>
      </c>
      <c r="G1686">
        <v>0</v>
      </c>
      <c r="H1686" t="s">
        <v>157</v>
      </c>
      <c r="I1686">
        <v>612</v>
      </c>
      <c r="J1686">
        <v>1</v>
      </c>
      <c r="K1686" t="s">
        <v>65</v>
      </c>
      <c r="L1686" t="s">
        <v>66</v>
      </c>
      <c r="M1686">
        <v>0</v>
      </c>
      <c r="N1686">
        <v>0</v>
      </c>
      <c r="O1686">
        <v>0</v>
      </c>
      <c r="P1686">
        <v>0</v>
      </c>
      <c r="Q1686">
        <v>0</v>
      </c>
      <c r="R1686">
        <v>0</v>
      </c>
      <c r="S1686">
        <v>0</v>
      </c>
      <c r="T1686">
        <v>0</v>
      </c>
      <c r="U1686">
        <v>0</v>
      </c>
      <c r="V1686">
        <v>0</v>
      </c>
      <c r="W1686">
        <v>0</v>
      </c>
      <c r="X1686">
        <v>0</v>
      </c>
      <c r="Y1686">
        <v>0</v>
      </c>
      <c r="Z1686">
        <v>0</v>
      </c>
      <c r="AA1686">
        <v>0</v>
      </c>
      <c r="AB1686">
        <v>0</v>
      </c>
      <c r="AC1686">
        <v>0</v>
      </c>
      <c r="AD1686">
        <v>0</v>
      </c>
      <c r="AE1686">
        <v>0</v>
      </c>
      <c r="AF1686">
        <v>0</v>
      </c>
      <c r="AG1686">
        <v>0</v>
      </c>
      <c r="AH1686">
        <v>0</v>
      </c>
      <c r="AI1686">
        <v>0</v>
      </c>
      <c r="AJ1686">
        <v>0</v>
      </c>
      <c r="AK1686">
        <v>0</v>
      </c>
      <c r="AL1686">
        <v>0</v>
      </c>
      <c r="AM1686">
        <v>0</v>
      </c>
      <c r="AN1686">
        <v>0</v>
      </c>
      <c r="AO1686">
        <v>0</v>
      </c>
      <c r="AP1686">
        <v>0</v>
      </c>
      <c r="AQ1686">
        <v>0</v>
      </c>
      <c r="AR1686">
        <v>0</v>
      </c>
      <c r="AS1686">
        <v>0</v>
      </c>
      <c r="AT1686">
        <v>0</v>
      </c>
      <c r="AU1686">
        <v>0</v>
      </c>
      <c r="AV1686">
        <v>0</v>
      </c>
      <c r="AW1686">
        <v>0</v>
      </c>
      <c r="AX1686">
        <v>0</v>
      </c>
      <c r="AY1686">
        <v>0</v>
      </c>
      <c r="AZ1686">
        <v>0</v>
      </c>
      <c r="BA1686">
        <v>0</v>
      </c>
      <c r="BB1686">
        <v>0</v>
      </c>
      <c r="BC1686">
        <v>0</v>
      </c>
      <c r="BD1686">
        <v>0</v>
      </c>
      <c r="BE1686">
        <v>0</v>
      </c>
      <c r="BF1686">
        <v>0</v>
      </c>
      <c r="BG1686">
        <v>0</v>
      </c>
      <c r="BH1686">
        <v>0</v>
      </c>
      <c r="BI1686">
        <v>0</v>
      </c>
      <c r="BJ1686">
        <v>0</v>
      </c>
      <c r="BK1686">
        <v>0</v>
      </c>
      <c r="BL1686">
        <v>0</v>
      </c>
      <c r="BM1686">
        <v>0</v>
      </c>
      <c r="BN1686">
        <v>0</v>
      </c>
      <c r="BO1686">
        <v>0</v>
      </c>
      <c r="BP1686">
        <v>0</v>
      </c>
      <c r="BQ1686">
        <v>0</v>
      </c>
      <c r="BR1686">
        <v>0</v>
      </c>
      <c r="BS1686">
        <v>0</v>
      </c>
      <c r="BT1686">
        <v>0</v>
      </c>
      <c r="BU1686">
        <v>0</v>
      </c>
      <c r="BV1686">
        <v>0</v>
      </c>
      <c r="BW1686">
        <v>0</v>
      </c>
      <c r="BX1686">
        <v>0</v>
      </c>
      <c r="BY1686">
        <v>0</v>
      </c>
    </row>
    <row r="1687" spans="1:77" hidden="1" x14ac:dyDescent="0.25">
      <c r="A1687" t="str">
        <f t="shared" si="52"/>
        <v>201602 Fegyveres szervek középfokú képesítést igénylő foglalkozásaiI1 Általános Iskola 0-7 osztály</v>
      </c>
      <c r="B1687" t="str">
        <f t="shared" si="53"/>
        <v>201602 Fegyveres szervek középfokú képesítést igénylő foglalkozásaiI1 Általános Iskola 0-7 osztály</v>
      </c>
      <c r="C1687">
        <v>623</v>
      </c>
      <c r="D1687" t="s">
        <v>168</v>
      </c>
      <c r="E1687" t="s">
        <v>169</v>
      </c>
      <c r="F1687" s="4" t="s">
        <v>174</v>
      </c>
      <c r="G1687">
        <v>0</v>
      </c>
      <c r="H1687" t="s">
        <v>157</v>
      </c>
      <c r="I1687">
        <v>613</v>
      </c>
      <c r="J1687">
        <v>2</v>
      </c>
      <c r="K1687" t="s">
        <v>67</v>
      </c>
      <c r="L1687" t="s">
        <v>68</v>
      </c>
      <c r="M1687">
        <v>0</v>
      </c>
      <c r="N1687">
        <v>0</v>
      </c>
      <c r="O1687">
        <v>0</v>
      </c>
      <c r="P1687">
        <v>0</v>
      </c>
      <c r="Q1687">
        <v>0</v>
      </c>
      <c r="R1687">
        <v>0</v>
      </c>
      <c r="S1687">
        <v>0</v>
      </c>
      <c r="T1687">
        <v>0</v>
      </c>
      <c r="U1687">
        <v>0</v>
      </c>
      <c r="V1687">
        <v>0</v>
      </c>
      <c r="W1687">
        <v>0</v>
      </c>
      <c r="X1687">
        <v>0</v>
      </c>
      <c r="Y1687">
        <v>0</v>
      </c>
      <c r="Z1687">
        <v>0</v>
      </c>
      <c r="AA1687">
        <v>0</v>
      </c>
      <c r="AB1687">
        <v>0</v>
      </c>
      <c r="AC1687">
        <v>0</v>
      </c>
      <c r="AD1687">
        <v>0</v>
      </c>
      <c r="AE1687">
        <v>0</v>
      </c>
      <c r="AF1687">
        <v>0</v>
      </c>
      <c r="AG1687">
        <v>0</v>
      </c>
      <c r="AH1687">
        <v>0</v>
      </c>
      <c r="AI1687">
        <v>0</v>
      </c>
      <c r="AJ1687">
        <v>0</v>
      </c>
      <c r="AK1687">
        <v>0</v>
      </c>
      <c r="AL1687">
        <v>0</v>
      </c>
      <c r="AM1687">
        <v>0</v>
      </c>
      <c r="AN1687">
        <v>0</v>
      </c>
      <c r="AO1687">
        <v>0</v>
      </c>
      <c r="AP1687">
        <v>0</v>
      </c>
      <c r="AQ1687">
        <v>0</v>
      </c>
      <c r="AR1687">
        <v>0</v>
      </c>
      <c r="AS1687">
        <v>0</v>
      </c>
      <c r="AT1687">
        <v>0</v>
      </c>
      <c r="AU1687">
        <v>0</v>
      </c>
      <c r="AV1687">
        <v>0</v>
      </c>
      <c r="AW1687">
        <v>0</v>
      </c>
      <c r="AX1687">
        <v>0</v>
      </c>
      <c r="AY1687">
        <v>0</v>
      </c>
      <c r="AZ1687">
        <v>0</v>
      </c>
      <c r="BA1687">
        <v>0</v>
      </c>
      <c r="BB1687">
        <v>0</v>
      </c>
      <c r="BC1687">
        <v>0</v>
      </c>
      <c r="BD1687">
        <v>0</v>
      </c>
      <c r="BE1687">
        <v>0</v>
      </c>
      <c r="BF1687">
        <v>0</v>
      </c>
      <c r="BG1687">
        <v>0</v>
      </c>
      <c r="BH1687">
        <v>0</v>
      </c>
      <c r="BI1687">
        <v>0</v>
      </c>
      <c r="BJ1687">
        <v>0</v>
      </c>
      <c r="BK1687">
        <v>0</v>
      </c>
      <c r="BL1687">
        <v>0</v>
      </c>
      <c r="BM1687">
        <v>0</v>
      </c>
      <c r="BN1687">
        <v>0</v>
      </c>
      <c r="BO1687">
        <v>0</v>
      </c>
      <c r="BP1687">
        <v>0</v>
      </c>
      <c r="BQ1687">
        <v>0</v>
      </c>
      <c r="BR1687">
        <v>0</v>
      </c>
      <c r="BS1687">
        <v>0</v>
      </c>
      <c r="BT1687">
        <v>0</v>
      </c>
      <c r="BU1687">
        <v>0</v>
      </c>
      <c r="BV1687">
        <v>0</v>
      </c>
      <c r="BW1687">
        <v>0</v>
      </c>
      <c r="BX1687">
        <v>0</v>
      </c>
      <c r="BY1687">
        <v>0</v>
      </c>
    </row>
    <row r="1688" spans="1:77" hidden="1" x14ac:dyDescent="0.25">
      <c r="A1688" t="str">
        <f t="shared" si="52"/>
        <v>201603 Fegyveres szervek középfokú képesítést nem igénylő foglalkozásaiI1 Általános Iskola 0-7 osztály</v>
      </c>
      <c r="B1688" t="str">
        <f t="shared" si="53"/>
        <v>201603 Fegyveres szervek középfokú képesítést nem igénylő foglalkozásaiI1 Általános Iskola 0-7 osztály</v>
      </c>
      <c r="C1688">
        <v>624</v>
      </c>
      <c r="D1688" t="s">
        <v>168</v>
      </c>
      <c r="E1688" t="s">
        <v>169</v>
      </c>
      <c r="F1688" s="4" t="s">
        <v>174</v>
      </c>
      <c r="G1688">
        <v>0</v>
      </c>
      <c r="H1688" t="s">
        <v>157</v>
      </c>
      <c r="I1688">
        <v>614</v>
      </c>
      <c r="J1688">
        <v>3</v>
      </c>
      <c r="K1688" t="s">
        <v>69</v>
      </c>
      <c r="L1688" t="s">
        <v>70</v>
      </c>
      <c r="M1688">
        <v>0</v>
      </c>
      <c r="N1688">
        <v>0</v>
      </c>
      <c r="O1688">
        <v>0</v>
      </c>
      <c r="P1688">
        <v>0</v>
      </c>
      <c r="Q1688">
        <v>0</v>
      </c>
      <c r="R1688">
        <v>0</v>
      </c>
      <c r="S1688">
        <v>0</v>
      </c>
      <c r="T1688">
        <v>0</v>
      </c>
      <c r="U1688">
        <v>0</v>
      </c>
      <c r="V1688">
        <v>0</v>
      </c>
      <c r="W1688">
        <v>0</v>
      </c>
      <c r="X1688">
        <v>0</v>
      </c>
      <c r="Y1688">
        <v>0</v>
      </c>
      <c r="Z1688">
        <v>0</v>
      </c>
      <c r="AA1688">
        <v>0</v>
      </c>
      <c r="AB1688">
        <v>0</v>
      </c>
      <c r="AC1688">
        <v>0</v>
      </c>
      <c r="AD1688">
        <v>0</v>
      </c>
      <c r="AE1688">
        <v>0</v>
      </c>
      <c r="AF1688">
        <v>0</v>
      </c>
      <c r="AG1688">
        <v>0</v>
      </c>
      <c r="AH1688">
        <v>0</v>
      </c>
      <c r="AI1688">
        <v>0</v>
      </c>
      <c r="AJ1688">
        <v>0</v>
      </c>
      <c r="AK1688">
        <v>0</v>
      </c>
      <c r="AL1688">
        <v>0</v>
      </c>
      <c r="AM1688">
        <v>0</v>
      </c>
      <c r="AN1688">
        <v>0</v>
      </c>
      <c r="AO1688">
        <v>0</v>
      </c>
      <c r="AP1688">
        <v>0</v>
      </c>
      <c r="AQ1688">
        <v>0</v>
      </c>
      <c r="AR1688">
        <v>0</v>
      </c>
      <c r="AS1688">
        <v>0</v>
      </c>
      <c r="AT1688">
        <v>0</v>
      </c>
      <c r="AU1688">
        <v>0</v>
      </c>
      <c r="AV1688">
        <v>0</v>
      </c>
      <c r="AW1688">
        <v>0</v>
      </c>
      <c r="AX1688">
        <v>0</v>
      </c>
      <c r="AY1688">
        <v>0</v>
      </c>
      <c r="AZ1688">
        <v>0</v>
      </c>
      <c r="BA1688">
        <v>0</v>
      </c>
      <c r="BB1688">
        <v>0</v>
      </c>
      <c r="BC1688">
        <v>0</v>
      </c>
      <c r="BD1688">
        <v>0</v>
      </c>
      <c r="BE1688">
        <v>0</v>
      </c>
      <c r="BF1688">
        <v>0</v>
      </c>
      <c r="BG1688">
        <v>0</v>
      </c>
      <c r="BH1688">
        <v>0</v>
      </c>
      <c r="BI1688">
        <v>0</v>
      </c>
      <c r="BJ1688">
        <v>0</v>
      </c>
      <c r="BK1688">
        <v>0</v>
      </c>
      <c r="BL1688">
        <v>0</v>
      </c>
      <c r="BM1688">
        <v>0</v>
      </c>
      <c r="BN1688">
        <v>0</v>
      </c>
      <c r="BO1688">
        <v>0</v>
      </c>
      <c r="BP1688">
        <v>0</v>
      </c>
      <c r="BQ1688">
        <v>0</v>
      </c>
      <c r="BR1688">
        <v>0</v>
      </c>
      <c r="BS1688">
        <v>0</v>
      </c>
      <c r="BT1688">
        <v>0</v>
      </c>
      <c r="BU1688">
        <v>0</v>
      </c>
      <c r="BV1688">
        <v>0</v>
      </c>
      <c r="BW1688">
        <v>0</v>
      </c>
      <c r="BX1688">
        <v>0</v>
      </c>
      <c r="BY1688">
        <v>0</v>
      </c>
    </row>
    <row r="1689" spans="1:77" hidden="1" x14ac:dyDescent="0.25">
      <c r="A1689" t="str">
        <f t="shared" si="52"/>
        <v>201611 Törvényhozók, igazgatási és érdek-képviseleti vezetőkI1 Általános Iskola 0-7 osztály</v>
      </c>
      <c r="B1689" t="str">
        <f t="shared" si="53"/>
        <v>201611 Törvényhozók, igazgatási és érdek-képviseleti vezetőkI1 Általános Iskola 0-7 osztály</v>
      </c>
      <c r="C1689">
        <v>625</v>
      </c>
      <c r="D1689" t="s">
        <v>168</v>
      </c>
      <c r="E1689" t="s">
        <v>169</v>
      </c>
      <c r="F1689" s="4" t="s">
        <v>174</v>
      </c>
      <c r="G1689">
        <v>0</v>
      </c>
      <c r="H1689" t="s">
        <v>157</v>
      </c>
      <c r="I1689">
        <v>615</v>
      </c>
      <c r="J1689">
        <v>4</v>
      </c>
      <c r="K1689" t="s">
        <v>71</v>
      </c>
      <c r="L1689" t="s">
        <v>111</v>
      </c>
      <c r="M1689">
        <v>0</v>
      </c>
      <c r="N1689">
        <v>0</v>
      </c>
      <c r="O1689">
        <v>0</v>
      </c>
      <c r="P1689">
        <v>0</v>
      </c>
      <c r="Q1689">
        <v>0</v>
      </c>
      <c r="R1689">
        <v>0</v>
      </c>
      <c r="S1689">
        <v>0</v>
      </c>
      <c r="T1689">
        <v>0</v>
      </c>
      <c r="U1689">
        <v>0</v>
      </c>
      <c r="V1689">
        <v>0</v>
      </c>
      <c r="W1689">
        <v>0</v>
      </c>
      <c r="X1689">
        <v>0</v>
      </c>
      <c r="Y1689">
        <v>0</v>
      </c>
      <c r="Z1689">
        <v>0</v>
      </c>
      <c r="AA1689">
        <v>0</v>
      </c>
      <c r="AB1689">
        <v>0</v>
      </c>
      <c r="AC1689">
        <v>0</v>
      </c>
      <c r="AD1689">
        <v>0</v>
      </c>
      <c r="AE1689">
        <v>0</v>
      </c>
      <c r="AF1689">
        <v>0</v>
      </c>
      <c r="AG1689">
        <v>0</v>
      </c>
      <c r="AH1689">
        <v>0</v>
      </c>
      <c r="AI1689">
        <v>0</v>
      </c>
      <c r="AJ1689">
        <v>0</v>
      </c>
      <c r="AK1689">
        <v>0</v>
      </c>
      <c r="AL1689">
        <v>0</v>
      </c>
      <c r="AM1689">
        <v>0</v>
      </c>
      <c r="AN1689">
        <v>0</v>
      </c>
      <c r="AO1689">
        <v>0</v>
      </c>
      <c r="AP1689">
        <v>0</v>
      </c>
      <c r="AQ1689">
        <v>0</v>
      </c>
      <c r="AR1689">
        <v>0</v>
      </c>
      <c r="AS1689">
        <v>0</v>
      </c>
      <c r="AT1689">
        <v>0</v>
      </c>
      <c r="AU1689">
        <v>0</v>
      </c>
      <c r="AV1689">
        <v>0</v>
      </c>
      <c r="AW1689">
        <v>0</v>
      </c>
      <c r="AX1689">
        <v>0</v>
      </c>
      <c r="AY1689">
        <v>0</v>
      </c>
      <c r="AZ1689">
        <v>0</v>
      </c>
      <c r="BA1689">
        <v>0</v>
      </c>
      <c r="BB1689">
        <v>0</v>
      </c>
      <c r="BC1689">
        <v>0</v>
      </c>
      <c r="BD1689">
        <v>0</v>
      </c>
      <c r="BE1689">
        <v>0</v>
      </c>
      <c r="BF1689">
        <v>0</v>
      </c>
      <c r="BG1689">
        <v>0</v>
      </c>
      <c r="BH1689">
        <v>0</v>
      </c>
      <c r="BI1689">
        <v>0</v>
      </c>
      <c r="BJ1689">
        <v>0</v>
      </c>
      <c r="BK1689">
        <v>0</v>
      </c>
      <c r="BL1689">
        <v>0</v>
      </c>
      <c r="BM1689">
        <v>0</v>
      </c>
      <c r="BN1689">
        <v>0</v>
      </c>
      <c r="BO1689">
        <v>0</v>
      </c>
      <c r="BP1689">
        <v>0</v>
      </c>
      <c r="BQ1689">
        <v>0</v>
      </c>
      <c r="BR1689">
        <v>0</v>
      </c>
      <c r="BS1689">
        <v>0</v>
      </c>
      <c r="BT1689">
        <v>0</v>
      </c>
      <c r="BU1689">
        <v>0</v>
      </c>
      <c r="BV1689">
        <v>0</v>
      </c>
      <c r="BW1689">
        <v>0</v>
      </c>
      <c r="BX1689">
        <v>0</v>
      </c>
      <c r="BY1689">
        <v>0</v>
      </c>
    </row>
    <row r="1690" spans="1:77" hidden="1" x14ac:dyDescent="0.25">
      <c r="A1690" t="str">
        <f t="shared" si="52"/>
        <v>201612 Gazdasági, költségvetési szervezetek vezetőiI1 Általános Iskola 0-7 osztály</v>
      </c>
      <c r="B1690" t="str">
        <f t="shared" si="53"/>
        <v>201612 Gazdasági, költségvetési szervezetek vezetőiI1 Általános Iskola 0-7 osztály</v>
      </c>
      <c r="C1690">
        <v>626</v>
      </c>
      <c r="D1690" t="s">
        <v>168</v>
      </c>
      <c r="E1690" t="s">
        <v>169</v>
      </c>
      <c r="F1690" s="4" t="s">
        <v>174</v>
      </c>
      <c r="G1690">
        <v>0</v>
      </c>
      <c r="H1690" t="s">
        <v>157</v>
      </c>
      <c r="I1690">
        <v>616</v>
      </c>
      <c r="J1690">
        <v>5</v>
      </c>
      <c r="K1690" t="s">
        <v>72</v>
      </c>
      <c r="L1690" t="s">
        <v>112</v>
      </c>
      <c r="M1690">
        <v>0</v>
      </c>
      <c r="N1690">
        <v>0</v>
      </c>
      <c r="O1690">
        <v>0</v>
      </c>
      <c r="P1690">
        <v>0</v>
      </c>
      <c r="Q1690">
        <v>0</v>
      </c>
      <c r="R1690">
        <v>0</v>
      </c>
      <c r="S1690">
        <v>0</v>
      </c>
      <c r="T1690">
        <v>0</v>
      </c>
      <c r="U1690">
        <v>0</v>
      </c>
      <c r="V1690">
        <v>0</v>
      </c>
      <c r="W1690">
        <v>0</v>
      </c>
      <c r="X1690">
        <v>0</v>
      </c>
      <c r="Y1690">
        <v>0</v>
      </c>
      <c r="Z1690">
        <v>0</v>
      </c>
      <c r="AA1690">
        <v>0</v>
      </c>
      <c r="AB1690">
        <v>0</v>
      </c>
      <c r="AC1690">
        <v>0</v>
      </c>
      <c r="AD1690">
        <v>0</v>
      </c>
      <c r="AE1690">
        <v>0</v>
      </c>
      <c r="AF1690">
        <v>0</v>
      </c>
      <c r="AG1690">
        <v>0</v>
      </c>
      <c r="AH1690">
        <v>0</v>
      </c>
      <c r="AI1690">
        <v>0</v>
      </c>
      <c r="AJ1690">
        <v>0</v>
      </c>
      <c r="AK1690">
        <v>0</v>
      </c>
      <c r="AL1690">
        <v>0</v>
      </c>
      <c r="AM1690">
        <v>0</v>
      </c>
      <c r="AN1690">
        <v>0</v>
      </c>
      <c r="AO1690">
        <v>0</v>
      </c>
      <c r="AP1690">
        <v>0</v>
      </c>
      <c r="AQ1690">
        <v>0</v>
      </c>
      <c r="AR1690">
        <v>0</v>
      </c>
      <c r="AS1690">
        <v>0</v>
      </c>
      <c r="AT1690">
        <v>0</v>
      </c>
      <c r="AU1690">
        <v>0</v>
      </c>
      <c r="AV1690">
        <v>0</v>
      </c>
      <c r="AW1690">
        <v>0</v>
      </c>
      <c r="AX1690">
        <v>0</v>
      </c>
      <c r="AY1690">
        <v>0</v>
      </c>
      <c r="AZ1690">
        <v>0</v>
      </c>
      <c r="BA1690">
        <v>0</v>
      </c>
      <c r="BB1690">
        <v>0</v>
      </c>
      <c r="BC1690">
        <v>0</v>
      </c>
      <c r="BD1690">
        <v>0</v>
      </c>
      <c r="BE1690">
        <v>0</v>
      </c>
      <c r="BF1690">
        <v>0</v>
      </c>
      <c r="BG1690">
        <v>0</v>
      </c>
      <c r="BH1690">
        <v>0</v>
      </c>
      <c r="BI1690">
        <v>0</v>
      </c>
      <c r="BJ1690">
        <v>0</v>
      </c>
      <c r="BK1690">
        <v>0</v>
      </c>
      <c r="BL1690">
        <v>0</v>
      </c>
      <c r="BM1690">
        <v>0</v>
      </c>
      <c r="BN1690">
        <v>0</v>
      </c>
      <c r="BO1690">
        <v>0</v>
      </c>
      <c r="BP1690">
        <v>0</v>
      </c>
      <c r="BQ1690">
        <v>0</v>
      </c>
      <c r="BR1690">
        <v>0</v>
      </c>
      <c r="BS1690">
        <v>0</v>
      </c>
      <c r="BT1690">
        <v>0</v>
      </c>
      <c r="BU1690">
        <v>0</v>
      </c>
      <c r="BV1690">
        <v>0</v>
      </c>
      <c r="BW1690">
        <v>0</v>
      </c>
      <c r="BX1690">
        <v>0</v>
      </c>
      <c r="BY1690">
        <v>0</v>
      </c>
    </row>
    <row r="1691" spans="1:77" hidden="1" x14ac:dyDescent="0.25">
      <c r="A1691" t="str">
        <f t="shared" si="52"/>
        <v>201613 Termelési és szolgáltatást nyújtó egységek vezetőiI1 Általános Iskola 0-7 osztály</v>
      </c>
      <c r="B1691" t="str">
        <f t="shared" si="53"/>
        <v>201613 Termelési és szolgáltatást nyújtó egységek vezetőiI1 Általános Iskola 0-7 osztály</v>
      </c>
      <c r="C1691">
        <v>627</v>
      </c>
      <c r="D1691" t="s">
        <v>168</v>
      </c>
      <c r="E1691" t="s">
        <v>169</v>
      </c>
      <c r="F1691" s="4" t="s">
        <v>174</v>
      </c>
      <c r="G1691">
        <v>0</v>
      </c>
      <c r="H1691" t="s">
        <v>157</v>
      </c>
      <c r="I1691">
        <v>617</v>
      </c>
      <c r="J1691">
        <v>6</v>
      </c>
      <c r="K1691" t="s">
        <v>73</v>
      </c>
      <c r="L1691" t="s">
        <v>113</v>
      </c>
      <c r="M1691">
        <v>0</v>
      </c>
      <c r="N1691">
        <v>0</v>
      </c>
      <c r="O1691">
        <v>0</v>
      </c>
      <c r="P1691">
        <v>0</v>
      </c>
      <c r="Q1691">
        <v>0</v>
      </c>
      <c r="R1691">
        <v>0</v>
      </c>
      <c r="S1691">
        <v>0</v>
      </c>
      <c r="T1691">
        <v>0</v>
      </c>
      <c r="U1691">
        <v>0</v>
      </c>
      <c r="V1691">
        <v>0</v>
      </c>
      <c r="W1691">
        <v>0</v>
      </c>
      <c r="X1691">
        <v>0</v>
      </c>
      <c r="Y1691">
        <v>0</v>
      </c>
      <c r="Z1691">
        <v>0</v>
      </c>
      <c r="AA1691">
        <v>0</v>
      </c>
      <c r="AB1691">
        <v>0</v>
      </c>
      <c r="AC1691">
        <v>0</v>
      </c>
      <c r="AD1691">
        <v>0</v>
      </c>
      <c r="AE1691">
        <v>0</v>
      </c>
      <c r="AF1691">
        <v>0</v>
      </c>
      <c r="AG1691">
        <v>0</v>
      </c>
      <c r="AH1691">
        <v>0</v>
      </c>
      <c r="AI1691">
        <v>0</v>
      </c>
      <c r="AJ1691">
        <v>0</v>
      </c>
      <c r="AK1691">
        <v>0</v>
      </c>
      <c r="AL1691">
        <v>0</v>
      </c>
      <c r="AM1691">
        <v>0</v>
      </c>
      <c r="AN1691">
        <v>0</v>
      </c>
      <c r="AO1691">
        <v>0</v>
      </c>
      <c r="AP1691">
        <v>0</v>
      </c>
      <c r="AQ1691">
        <v>0</v>
      </c>
      <c r="AR1691">
        <v>0</v>
      </c>
      <c r="AS1691">
        <v>0</v>
      </c>
      <c r="AT1691">
        <v>0</v>
      </c>
      <c r="AU1691">
        <v>0</v>
      </c>
      <c r="AV1691">
        <v>0</v>
      </c>
      <c r="AW1691">
        <v>0</v>
      </c>
      <c r="AX1691">
        <v>0</v>
      </c>
      <c r="AY1691">
        <v>0</v>
      </c>
      <c r="AZ1691">
        <v>0</v>
      </c>
      <c r="BA1691">
        <v>0</v>
      </c>
      <c r="BB1691">
        <v>0</v>
      </c>
      <c r="BC1691">
        <v>0</v>
      </c>
      <c r="BD1691">
        <v>0</v>
      </c>
      <c r="BE1691">
        <v>0</v>
      </c>
      <c r="BF1691">
        <v>0</v>
      </c>
      <c r="BG1691">
        <v>0</v>
      </c>
      <c r="BH1691">
        <v>0</v>
      </c>
      <c r="BI1691">
        <v>0</v>
      </c>
      <c r="BJ1691">
        <v>0</v>
      </c>
      <c r="BK1691">
        <v>0</v>
      </c>
      <c r="BL1691">
        <v>0</v>
      </c>
      <c r="BM1691">
        <v>0</v>
      </c>
      <c r="BN1691">
        <v>0</v>
      </c>
      <c r="BO1691">
        <v>0</v>
      </c>
      <c r="BP1691">
        <v>4</v>
      </c>
      <c r="BQ1691">
        <v>0</v>
      </c>
      <c r="BR1691">
        <v>0</v>
      </c>
      <c r="BS1691">
        <v>0</v>
      </c>
      <c r="BT1691">
        <v>0</v>
      </c>
      <c r="BU1691">
        <v>0</v>
      </c>
      <c r="BV1691">
        <v>0</v>
      </c>
      <c r="BW1691">
        <v>0</v>
      </c>
      <c r="BX1691">
        <v>0</v>
      </c>
      <c r="BY1691">
        <v>4</v>
      </c>
    </row>
    <row r="1692" spans="1:77" hidden="1" x14ac:dyDescent="0.25">
      <c r="A1692" t="str">
        <f t="shared" si="52"/>
        <v>201614 Gazdasági tevékenységet segítő egységek vezetőiI1 Általános Iskola 0-7 osztály</v>
      </c>
      <c r="B1692" t="str">
        <f t="shared" si="53"/>
        <v>201614 Gazdasági tevékenységet segítő egységek vezetőiI1 Általános Iskola 0-7 osztály</v>
      </c>
      <c r="C1692">
        <v>628</v>
      </c>
      <c r="D1692" t="s">
        <v>168</v>
      </c>
      <c r="E1692" t="s">
        <v>169</v>
      </c>
      <c r="F1692" s="4" t="s">
        <v>174</v>
      </c>
      <c r="G1692">
        <v>0</v>
      </c>
      <c r="H1692" t="s">
        <v>157</v>
      </c>
      <c r="I1692">
        <v>618</v>
      </c>
      <c r="J1692">
        <v>7</v>
      </c>
      <c r="K1692" t="s">
        <v>74</v>
      </c>
      <c r="L1692" t="s">
        <v>114</v>
      </c>
      <c r="M1692">
        <v>0</v>
      </c>
      <c r="N1692">
        <v>0</v>
      </c>
      <c r="O1692">
        <v>0</v>
      </c>
      <c r="P1692">
        <v>0</v>
      </c>
      <c r="Q1692">
        <v>0</v>
      </c>
      <c r="R1692">
        <v>0</v>
      </c>
      <c r="S1692">
        <v>0</v>
      </c>
      <c r="T1692">
        <v>0</v>
      </c>
      <c r="U1692">
        <v>0</v>
      </c>
      <c r="V1692">
        <v>0</v>
      </c>
      <c r="W1692">
        <v>0</v>
      </c>
      <c r="X1692">
        <v>0</v>
      </c>
      <c r="Y1692">
        <v>0</v>
      </c>
      <c r="Z1692">
        <v>0</v>
      </c>
      <c r="AA1692">
        <v>0</v>
      </c>
      <c r="AB1692">
        <v>0</v>
      </c>
      <c r="AC1692">
        <v>0</v>
      </c>
      <c r="AD1692">
        <v>0</v>
      </c>
      <c r="AE1692">
        <v>0</v>
      </c>
      <c r="AF1692">
        <v>0</v>
      </c>
      <c r="AG1692">
        <v>0</v>
      </c>
      <c r="AH1692">
        <v>0</v>
      </c>
      <c r="AI1692">
        <v>0</v>
      </c>
      <c r="AJ1692">
        <v>0</v>
      </c>
      <c r="AK1692">
        <v>0</v>
      </c>
      <c r="AL1692">
        <v>0</v>
      </c>
      <c r="AM1692">
        <v>0</v>
      </c>
      <c r="AN1692">
        <v>0</v>
      </c>
      <c r="AO1692">
        <v>0</v>
      </c>
      <c r="AP1692">
        <v>0</v>
      </c>
      <c r="AQ1692">
        <v>0</v>
      </c>
      <c r="AR1692">
        <v>0</v>
      </c>
      <c r="AS1692">
        <v>0</v>
      </c>
      <c r="AT1692">
        <v>0</v>
      </c>
      <c r="AU1692">
        <v>0</v>
      </c>
      <c r="AV1692">
        <v>0</v>
      </c>
      <c r="AW1692">
        <v>0</v>
      </c>
      <c r="AX1692">
        <v>0</v>
      </c>
      <c r="AY1692">
        <v>0</v>
      </c>
      <c r="AZ1692">
        <v>0</v>
      </c>
      <c r="BA1692">
        <v>0</v>
      </c>
      <c r="BB1692">
        <v>0</v>
      </c>
      <c r="BC1692">
        <v>0</v>
      </c>
      <c r="BD1692">
        <v>0</v>
      </c>
      <c r="BE1692">
        <v>0</v>
      </c>
      <c r="BF1692">
        <v>0</v>
      </c>
      <c r="BG1692">
        <v>0</v>
      </c>
      <c r="BH1692">
        <v>0</v>
      </c>
      <c r="BI1692">
        <v>0</v>
      </c>
      <c r="BJ1692">
        <v>0</v>
      </c>
      <c r="BK1692">
        <v>0</v>
      </c>
      <c r="BL1692">
        <v>0</v>
      </c>
      <c r="BM1692">
        <v>0</v>
      </c>
      <c r="BN1692">
        <v>0</v>
      </c>
      <c r="BO1692">
        <v>0</v>
      </c>
      <c r="BP1692">
        <v>0</v>
      </c>
      <c r="BQ1692">
        <v>0</v>
      </c>
      <c r="BR1692">
        <v>0</v>
      </c>
      <c r="BS1692">
        <v>0</v>
      </c>
      <c r="BT1692">
        <v>0</v>
      </c>
      <c r="BU1692">
        <v>0</v>
      </c>
      <c r="BV1692">
        <v>0</v>
      </c>
      <c r="BW1692">
        <v>0</v>
      </c>
      <c r="BX1692">
        <v>0</v>
      </c>
      <c r="BY1692">
        <v>0</v>
      </c>
    </row>
    <row r="1693" spans="1:77" hidden="1" x14ac:dyDescent="0.25">
      <c r="A1693" t="str">
        <f t="shared" si="52"/>
        <v>201621 Műszaki, informatikai és természettudományi foglalkozásokI1 Általános Iskola 0-7 osztály</v>
      </c>
      <c r="B1693" t="str">
        <f t="shared" si="53"/>
        <v>201621 Műszaki, informatikai és természettudományi foglalkozásokI1 Általános Iskola 0-7 osztály</v>
      </c>
      <c r="C1693">
        <v>629</v>
      </c>
      <c r="D1693" t="s">
        <v>168</v>
      </c>
      <c r="E1693" t="s">
        <v>169</v>
      </c>
      <c r="F1693" s="4" t="s">
        <v>174</v>
      </c>
      <c r="G1693">
        <v>0</v>
      </c>
      <c r="H1693" t="s">
        <v>157</v>
      </c>
      <c r="I1693">
        <v>619</v>
      </c>
      <c r="J1693">
        <v>8</v>
      </c>
      <c r="K1693" t="s">
        <v>75</v>
      </c>
      <c r="L1693" t="s">
        <v>115</v>
      </c>
      <c r="M1693">
        <v>0</v>
      </c>
      <c r="N1693">
        <v>0</v>
      </c>
      <c r="O1693">
        <v>0</v>
      </c>
      <c r="P1693">
        <v>0</v>
      </c>
      <c r="Q1693">
        <v>0</v>
      </c>
      <c r="R1693">
        <v>0</v>
      </c>
      <c r="S1693">
        <v>0</v>
      </c>
      <c r="T1693">
        <v>0</v>
      </c>
      <c r="U1693">
        <v>0</v>
      </c>
      <c r="V1693">
        <v>0</v>
      </c>
      <c r="W1693">
        <v>0</v>
      </c>
      <c r="X1693">
        <v>0</v>
      </c>
      <c r="Y1693">
        <v>0</v>
      </c>
      <c r="Z1693">
        <v>0</v>
      </c>
      <c r="AA1693">
        <v>0</v>
      </c>
      <c r="AB1693">
        <v>0</v>
      </c>
      <c r="AC1693">
        <v>0</v>
      </c>
      <c r="AD1693">
        <v>0</v>
      </c>
      <c r="AE1693">
        <v>0</v>
      </c>
      <c r="AF1693">
        <v>0</v>
      </c>
      <c r="AG1693">
        <v>0</v>
      </c>
      <c r="AH1693">
        <v>0</v>
      </c>
      <c r="AI1693">
        <v>0</v>
      </c>
      <c r="AJ1693">
        <v>0</v>
      </c>
      <c r="AK1693">
        <v>0</v>
      </c>
      <c r="AL1693">
        <v>0</v>
      </c>
      <c r="AM1693">
        <v>0</v>
      </c>
      <c r="AN1693">
        <v>0</v>
      </c>
      <c r="AO1693">
        <v>0</v>
      </c>
      <c r="AP1693">
        <v>0</v>
      </c>
      <c r="AQ1693">
        <v>0</v>
      </c>
      <c r="AR1693">
        <v>0</v>
      </c>
      <c r="AS1693">
        <v>0</v>
      </c>
      <c r="AT1693">
        <v>0</v>
      </c>
      <c r="AU1693">
        <v>0</v>
      </c>
      <c r="AV1693">
        <v>0</v>
      </c>
      <c r="AW1693">
        <v>0</v>
      </c>
      <c r="AX1693">
        <v>0</v>
      </c>
      <c r="AY1693">
        <v>0</v>
      </c>
      <c r="AZ1693">
        <v>0</v>
      </c>
      <c r="BA1693">
        <v>0</v>
      </c>
      <c r="BB1693">
        <v>0</v>
      </c>
      <c r="BC1693">
        <v>0</v>
      </c>
      <c r="BD1693">
        <v>0</v>
      </c>
      <c r="BE1693">
        <v>0</v>
      </c>
      <c r="BF1693">
        <v>0</v>
      </c>
      <c r="BG1693">
        <v>0</v>
      </c>
      <c r="BH1693">
        <v>0</v>
      </c>
      <c r="BI1693">
        <v>0</v>
      </c>
      <c r="BJ1693">
        <v>0</v>
      </c>
      <c r="BK1693">
        <v>0</v>
      </c>
      <c r="BL1693">
        <v>0</v>
      </c>
      <c r="BM1693">
        <v>0</v>
      </c>
      <c r="BN1693">
        <v>0</v>
      </c>
      <c r="BO1693">
        <v>22</v>
      </c>
      <c r="BP1693">
        <v>0</v>
      </c>
      <c r="BQ1693">
        <v>0</v>
      </c>
      <c r="BR1693">
        <v>0</v>
      </c>
      <c r="BS1693">
        <v>0</v>
      </c>
      <c r="BT1693">
        <v>0</v>
      </c>
      <c r="BU1693">
        <v>0</v>
      </c>
      <c r="BV1693">
        <v>0</v>
      </c>
      <c r="BW1693">
        <v>0</v>
      </c>
      <c r="BX1693">
        <v>0</v>
      </c>
      <c r="BY1693">
        <v>22</v>
      </c>
    </row>
    <row r="1694" spans="1:77" hidden="1" x14ac:dyDescent="0.25">
      <c r="A1694" t="str">
        <f t="shared" si="52"/>
        <v>201622 Egészségügyi foglalkozások (felsőfokú képzettséghez kapcsolódó)I1 Általános Iskola 0-7 osztály</v>
      </c>
      <c r="B1694" t="str">
        <f t="shared" si="53"/>
        <v>201622 Egészségügyi foglalkozások (felsőfokú képzettséghez kapcsolódó)I1 Általános Iskola 0-7 osztály</v>
      </c>
      <c r="C1694">
        <v>630</v>
      </c>
      <c r="D1694" t="s">
        <v>168</v>
      </c>
      <c r="E1694" t="s">
        <v>169</v>
      </c>
      <c r="F1694" s="4" t="s">
        <v>174</v>
      </c>
      <c r="G1694">
        <v>0</v>
      </c>
      <c r="H1694" t="s">
        <v>157</v>
      </c>
      <c r="I1694">
        <v>620</v>
      </c>
      <c r="J1694">
        <v>9</v>
      </c>
      <c r="K1694" t="s">
        <v>76</v>
      </c>
      <c r="L1694" t="s">
        <v>116</v>
      </c>
      <c r="M1694">
        <v>0</v>
      </c>
      <c r="N1694">
        <v>0</v>
      </c>
      <c r="O1694">
        <v>0</v>
      </c>
      <c r="P1694">
        <v>0</v>
      </c>
      <c r="Q1694">
        <v>0</v>
      </c>
      <c r="R1694">
        <v>0</v>
      </c>
      <c r="S1694">
        <v>0</v>
      </c>
      <c r="T1694">
        <v>0</v>
      </c>
      <c r="U1694">
        <v>0</v>
      </c>
      <c r="V1694">
        <v>0</v>
      </c>
      <c r="W1694">
        <v>0</v>
      </c>
      <c r="X1694">
        <v>0</v>
      </c>
      <c r="Y1694">
        <v>0</v>
      </c>
      <c r="Z1694">
        <v>0</v>
      </c>
      <c r="AA1694">
        <v>0</v>
      </c>
      <c r="AB1694">
        <v>0</v>
      </c>
      <c r="AC1694">
        <v>0</v>
      </c>
      <c r="AD1694">
        <v>0</v>
      </c>
      <c r="AE1694">
        <v>0</v>
      </c>
      <c r="AF1694">
        <v>0</v>
      </c>
      <c r="AG1694">
        <v>0</v>
      </c>
      <c r="AH1694">
        <v>0</v>
      </c>
      <c r="AI1694">
        <v>0</v>
      </c>
      <c r="AJ1694">
        <v>0</v>
      </c>
      <c r="AK1694">
        <v>0</v>
      </c>
      <c r="AL1694">
        <v>0</v>
      </c>
      <c r="AM1694">
        <v>0</v>
      </c>
      <c r="AN1694">
        <v>0</v>
      </c>
      <c r="AO1694">
        <v>0</v>
      </c>
      <c r="AP1694">
        <v>0</v>
      </c>
      <c r="AQ1694">
        <v>0</v>
      </c>
      <c r="AR1694">
        <v>0</v>
      </c>
      <c r="AS1694">
        <v>0</v>
      </c>
      <c r="AT1694">
        <v>0</v>
      </c>
      <c r="AU1694">
        <v>0</v>
      </c>
      <c r="AV1694">
        <v>0</v>
      </c>
      <c r="AW1694">
        <v>0</v>
      </c>
      <c r="AX1694">
        <v>0</v>
      </c>
      <c r="AY1694">
        <v>0</v>
      </c>
      <c r="AZ1694">
        <v>0</v>
      </c>
      <c r="BA1694">
        <v>0</v>
      </c>
      <c r="BB1694">
        <v>0</v>
      </c>
      <c r="BC1694">
        <v>0</v>
      </c>
      <c r="BD1694">
        <v>0</v>
      </c>
      <c r="BE1694">
        <v>0</v>
      </c>
      <c r="BF1694">
        <v>0</v>
      </c>
      <c r="BG1694">
        <v>0</v>
      </c>
      <c r="BH1694">
        <v>0</v>
      </c>
      <c r="BI1694">
        <v>0</v>
      </c>
      <c r="BJ1694">
        <v>0</v>
      </c>
      <c r="BK1694">
        <v>0</v>
      </c>
      <c r="BL1694">
        <v>0</v>
      </c>
      <c r="BM1694">
        <v>0</v>
      </c>
      <c r="BN1694">
        <v>0</v>
      </c>
      <c r="BO1694">
        <v>0</v>
      </c>
      <c r="BP1694">
        <v>0</v>
      </c>
      <c r="BQ1694">
        <v>0</v>
      </c>
      <c r="BR1694">
        <v>0</v>
      </c>
      <c r="BS1694">
        <v>0</v>
      </c>
      <c r="BT1694">
        <v>0</v>
      </c>
      <c r="BU1694">
        <v>0</v>
      </c>
      <c r="BV1694">
        <v>0</v>
      </c>
      <c r="BW1694">
        <v>0</v>
      </c>
      <c r="BX1694">
        <v>0</v>
      </c>
      <c r="BY1694">
        <v>0</v>
      </c>
    </row>
    <row r="1695" spans="1:77" hidden="1" x14ac:dyDescent="0.25">
      <c r="A1695" t="str">
        <f t="shared" si="52"/>
        <v>201623 Szociális szolgáltatási foglalkozások (felsőfokú képzettséghez kapcsolódó)I1 Általános Iskola 0-7 osztály</v>
      </c>
      <c r="B1695" t="str">
        <f t="shared" si="53"/>
        <v>201623 Szociális szolgáltatási foglalkozások (felsőfokú képzettséghez kapcsolódó)I1 Általános Iskola 0-7 osztály</v>
      </c>
      <c r="C1695">
        <v>631</v>
      </c>
      <c r="D1695" t="s">
        <v>168</v>
      </c>
      <c r="E1695" t="s">
        <v>169</v>
      </c>
      <c r="F1695" s="4" t="s">
        <v>174</v>
      </c>
      <c r="G1695">
        <v>0</v>
      </c>
      <c r="H1695" t="s">
        <v>157</v>
      </c>
      <c r="I1695">
        <v>621</v>
      </c>
      <c r="J1695">
        <v>10</v>
      </c>
      <c r="K1695" t="s">
        <v>77</v>
      </c>
      <c r="L1695" t="s">
        <v>117</v>
      </c>
      <c r="M1695">
        <v>0</v>
      </c>
      <c r="N1695">
        <v>0</v>
      </c>
      <c r="O1695">
        <v>0</v>
      </c>
      <c r="P1695">
        <v>0</v>
      </c>
      <c r="Q1695">
        <v>0</v>
      </c>
      <c r="R1695">
        <v>0</v>
      </c>
      <c r="S1695">
        <v>0</v>
      </c>
      <c r="T1695">
        <v>0</v>
      </c>
      <c r="U1695">
        <v>0</v>
      </c>
      <c r="V1695">
        <v>0</v>
      </c>
      <c r="W1695">
        <v>0</v>
      </c>
      <c r="X1695">
        <v>0</v>
      </c>
      <c r="Y1695">
        <v>0</v>
      </c>
      <c r="Z1695">
        <v>0</v>
      </c>
      <c r="AA1695">
        <v>0</v>
      </c>
      <c r="AB1695">
        <v>0</v>
      </c>
      <c r="AC1695">
        <v>0</v>
      </c>
      <c r="AD1695">
        <v>0</v>
      </c>
      <c r="AE1695">
        <v>0</v>
      </c>
      <c r="AF1695">
        <v>0</v>
      </c>
      <c r="AG1695">
        <v>0</v>
      </c>
      <c r="AH1695">
        <v>0</v>
      </c>
      <c r="AI1695">
        <v>0</v>
      </c>
      <c r="AJ1695">
        <v>0</v>
      </c>
      <c r="AK1695">
        <v>0</v>
      </c>
      <c r="AL1695">
        <v>0</v>
      </c>
      <c r="AM1695">
        <v>0</v>
      </c>
      <c r="AN1695">
        <v>0</v>
      </c>
      <c r="AO1695">
        <v>0</v>
      </c>
      <c r="AP1695">
        <v>0</v>
      </c>
      <c r="AQ1695">
        <v>0</v>
      </c>
      <c r="AR1695">
        <v>0</v>
      </c>
      <c r="AS1695">
        <v>0</v>
      </c>
      <c r="AT1695">
        <v>0</v>
      </c>
      <c r="AU1695">
        <v>0</v>
      </c>
      <c r="AV1695">
        <v>0</v>
      </c>
      <c r="AW1695">
        <v>0</v>
      </c>
      <c r="AX1695">
        <v>0</v>
      </c>
      <c r="AY1695">
        <v>0</v>
      </c>
      <c r="AZ1695">
        <v>0</v>
      </c>
      <c r="BA1695">
        <v>0</v>
      </c>
      <c r="BB1695">
        <v>0</v>
      </c>
      <c r="BC1695">
        <v>0</v>
      </c>
      <c r="BD1695">
        <v>0</v>
      </c>
      <c r="BE1695">
        <v>0</v>
      </c>
      <c r="BF1695">
        <v>0</v>
      </c>
      <c r="BG1695">
        <v>0</v>
      </c>
      <c r="BH1695">
        <v>0</v>
      </c>
      <c r="BI1695">
        <v>0</v>
      </c>
      <c r="BJ1695">
        <v>0</v>
      </c>
      <c r="BK1695">
        <v>0</v>
      </c>
      <c r="BL1695">
        <v>0</v>
      </c>
      <c r="BM1695">
        <v>0</v>
      </c>
      <c r="BN1695">
        <v>0</v>
      </c>
      <c r="BO1695">
        <v>4</v>
      </c>
      <c r="BP1695">
        <v>0</v>
      </c>
      <c r="BQ1695">
        <v>0</v>
      </c>
      <c r="BR1695">
        <v>0</v>
      </c>
      <c r="BS1695">
        <v>0</v>
      </c>
      <c r="BT1695">
        <v>0</v>
      </c>
      <c r="BU1695">
        <v>0</v>
      </c>
      <c r="BV1695">
        <v>0</v>
      </c>
      <c r="BW1695">
        <v>0</v>
      </c>
      <c r="BX1695">
        <v>0</v>
      </c>
      <c r="BY1695">
        <v>4</v>
      </c>
    </row>
    <row r="1696" spans="1:77" hidden="1" x14ac:dyDescent="0.25">
      <c r="A1696" t="str">
        <f t="shared" si="52"/>
        <v>201624 Oktatók, pedagógusokI1 Általános Iskola 0-7 osztály</v>
      </c>
      <c r="B1696" t="str">
        <f t="shared" si="53"/>
        <v>201624 Oktatók, pedagógusokI1 Általános Iskola 0-7 osztály</v>
      </c>
      <c r="C1696">
        <v>632</v>
      </c>
      <c r="D1696" t="s">
        <v>168</v>
      </c>
      <c r="E1696" t="s">
        <v>169</v>
      </c>
      <c r="F1696" s="4" t="s">
        <v>174</v>
      </c>
      <c r="G1696">
        <v>0</v>
      </c>
      <c r="H1696" t="s">
        <v>157</v>
      </c>
      <c r="I1696">
        <v>622</v>
      </c>
      <c r="J1696">
        <v>11</v>
      </c>
      <c r="K1696" t="s">
        <v>78</v>
      </c>
      <c r="L1696" t="s">
        <v>118</v>
      </c>
      <c r="M1696">
        <v>0</v>
      </c>
      <c r="N1696">
        <v>0</v>
      </c>
      <c r="O1696">
        <v>0</v>
      </c>
      <c r="P1696">
        <v>0</v>
      </c>
      <c r="Q1696">
        <v>0</v>
      </c>
      <c r="R1696">
        <v>0</v>
      </c>
      <c r="S1696">
        <v>0</v>
      </c>
      <c r="T1696">
        <v>0</v>
      </c>
      <c r="U1696">
        <v>0</v>
      </c>
      <c r="V1696">
        <v>0</v>
      </c>
      <c r="W1696">
        <v>0</v>
      </c>
      <c r="X1696">
        <v>0</v>
      </c>
      <c r="Y1696">
        <v>0</v>
      </c>
      <c r="Z1696">
        <v>0</v>
      </c>
      <c r="AA1696">
        <v>0</v>
      </c>
      <c r="AB1696">
        <v>0</v>
      </c>
      <c r="AC1696">
        <v>0</v>
      </c>
      <c r="AD1696">
        <v>0</v>
      </c>
      <c r="AE1696">
        <v>0</v>
      </c>
      <c r="AF1696">
        <v>0</v>
      </c>
      <c r="AG1696">
        <v>0</v>
      </c>
      <c r="AH1696">
        <v>0</v>
      </c>
      <c r="AI1696">
        <v>0</v>
      </c>
      <c r="AJ1696">
        <v>0</v>
      </c>
      <c r="AK1696">
        <v>0</v>
      </c>
      <c r="AL1696">
        <v>0</v>
      </c>
      <c r="AM1696">
        <v>0</v>
      </c>
      <c r="AN1696">
        <v>0</v>
      </c>
      <c r="AO1696">
        <v>0</v>
      </c>
      <c r="AP1696">
        <v>0</v>
      </c>
      <c r="AQ1696">
        <v>0</v>
      </c>
      <c r="AR1696">
        <v>0</v>
      </c>
      <c r="AS1696">
        <v>0</v>
      </c>
      <c r="AT1696">
        <v>0</v>
      </c>
      <c r="AU1696">
        <v>0</v>
      </c>
      <c r="AV1696">
        <v>0</v>
      </c>
      <c r="AW1696">
        <v>0</v>
      </c>
      <c r="AX1696">
        <v>0</v>
      </c>
      <c r="AY1696">
        <v>0</v>
      </c>
      <c r="AZ1696">
        <v>0</v>
      </c>
      <c r="BA1696">
        <v>0</v>
      </c>
      <c r="BB1696">
        <v>0</v>
      </c>
      <c r="BC1696">
        <v>0</v>
      </c>
      <c r="BD1696">
        <v>0</v>
      </c>
      <c r="BE1696">
        <v>0</v>
      </c>
      <c r="BF1696">
        <v>0</v>
      </c>
      <c r="BG1696">
        <v>0</v>
      </c>
      <c r="BH1696">
        <v>0</v>
      </c>
      <c r="BI1696">
        <v>0</v>
      </c>
      <c r="BJ1696">
        <v>0</v>
      </c>
      <c r="BK1696">
        <v>0</v>
      </c>
      <c r="BL1696">
        <v>0</v>
      </c>
      <c r="BM1696">
        <v>0</v>
      </c>
      <c r="BN1696">
        <v>0</v>
      </c>
      <c r="BO1696">
        <v>0</v>
      </c>
      <c r="BP1696">
        <v>68</v>
      </c>
      <c r="BQ1696">
        <v>0</v>
      </c>
      <c r="BR1696">
        <v>0</v>
      </c>
      <c r="BS1696">
        <v>0</v>
      </c>
      <c r="BT1696">
        <v>0</v>
      </c>
      <c r="BU1696">
        <v>0</v>
      </c>
      <c r="BV1696">
        <v>0</v>
      </c>
      <c r="BW1696">
        <v>0</v>
      </c>
      <c r="BX1696">
        <v>0</v>
      </c>
      <c r="BY1696">
        <v>68</v>
      </c>
    </row>
    <row r="1697" spans="1:77" hidden="1" x14ac:dyDescent="0.25">
      <c r="A1697" t="str">
        <f t="shared" si="52"/>
        <v>201625 Gazdálkodási jellegű foglalkozásokI1 Általános Iskola 0-7 osztály</v>
      </c>
      <c r="B1697" t="str">
        <f t="shared" si="53"/>
        <v>201625 Gazdálkodási jellegű foglalkozásokI1 Általános Iskola 0-7 osztály</v>
      </c>
      <c r="C1697">
        <v>633</v>
      </c>
      <c r="D1697" t="s">
        <v>168</v>
      </c>
      <c r="E1697" t="s">
        <v>169</v>
      </c>
      <c r="F1697" s="4" t="s">
        <v>174</v>
      </c>
      <c r="G1697">
        <v>0</v>
      </c>
      <c r="H1697" t="s">
        <v>157</v>
      </c>
      <c r="I1697">
        <v>623</v>
      </c>
      <c r="J1697">
        <v>12</v>
      </c>
      <c r="K1697" t="s">
        <v>79</v>
      </c>
      <c r="L1697" t="s">
        <v>119</v>
      </c>
      <c r="M1697">
        <v>0</v>
      </c>
      <c r="N1697">
        <v>0</v>
      </c>
      <c r="O1697">
        <v>0</v>
      </c>
      <c r="P1697">
        <v>0</v>
      </c>
      <c r="Q1697">
        <v>0</v>
      </c>
      <c r="R1697">
        <v>0</v>
      </c>
      <c r="S1697">
        <v>0</v>
      </c>
      <c r="T1697">
        <v>0</v>
      </c>
      <c r="U1697">
        <v>0</v>
      </c>
      <c r="V1697">
        <v>0</v>
      </c>
      <c r="W1697">
        <v>0</v>
      </c>
      <c r="X1697">
        <v>0</v>
      </c>
      <c r="Y1697">
        <v>0</v>
      </c>
      <c r="Z1697">
        <v>0</v>
      </c>
      <c r="AA1697">
        <v>0</v>
      </c>
      <c r="AB1697">
        <v>0</v>
      </c>
      <c r="AC1697">
        <v>0</v>
      </c>
      <c r="AD1697">
        <v>0</v>
      </c>
      <c r="AE1697">
        <v>0</v>
      </c>
      <c r="AF1697">
        <v>0</v>
      </c>
      <c r="AG1697">
        <v>0</v>
      </c>
      <c r="AH1697">
        <v>0</v>
      </c>
      <c r="AI1697">
        <v>0</v>
      </c>
      <c r="AJ1697">
        <v>0</v>
      </c>
      <c r="AK1697">
        <v>0</v>
      </c>
      <c r="AL1697">
        <v>0</v>
      </c>
      <c r="AM1697">
        <v>0</v>
      </c>
      <c r="AN1697">
        <v>0</v>
      </c>
      <c r="AO1697">
        <v>0</v>
      </c>
      <c r="AP1697">
        <v>0</v>
      </c>
      <c r="AQ1697">
        <v>0</v>
      </c>
      <c r="AR1697">
        <v>0</v>
      </c>
      <c r="AS1697">
        <v>0</v>
      </c>
      <c r="AT1697">
        <v>0</v>
      </c>
      <c r="AU1697">
        <v>0</v>
      </c>
      <c r="AV1697">
        <v>0</v>
      </c>
      <c r="AW1697">
        <v>0</v>
      </c>
      <c r="AX1697">
        <v>0</v>
      </c>
      <c r="AY1697">
        <v>0</v>
      </c>
      <c r="AZ1697">
        <v>0</v>
      </c>
      <c r="BA1697">
        <v>0</v>
      </c>
      <c r="BB1697">
        <v>0</v>
      </c>
      <c r="BC1697">
        <v>0</v>
      </c>
      <c r="BD1697">
        <v>0</v>
      </c>
      <c r="BE1697">
        <v>0</v>
      </c>
      <c r="BF1697">
        <v>0</v>
      </c>
      <c r="BG1697">
        <v>0</v>
      </c>
      <c r="BH1697">
        <v>0</v>
      </c>
      <c r="BI1697">
        <v>0</v>
      </c>
      <c r="BJ1697">
        <v>0</v>
      </c>
      <c r="BK1697">
        <v>0</v>
      </c>
      <c r="BL1697">
        <v>0</v>
      </c>
      <c r="BM1697">
        <v>0</v>
      </c>
      <c r="BN1697">
        <v>0</v>
      </c>
      <c r="BO1697">
        <v>0</v>
      </c>
      <c r="BP1697">
        <v>1</v>
      </c>
      <c r="BQ1697">
        <v>0</v>
      </c>
      <c r="BR1697">
        <v>0</v>
      </c>
      <c r="BS1697">
        <v>0</v>
      </c>
      <c r="BT1697">
        <v>0</v>
      </c>
      <c r="BU1697">
        <v>0</v>
      </c>
      <c r="BV1697">
        <v>0</v>
      </c>
      <c r="BW1697">
        <v>0</v>
      </c>
      <c r="BX1697">
        <v>0</v>
      </c>
      <c r="BY1697">
        <v>1</v>
      </c>
    </row>
    <row r="1698" spans="1:77" hidden="1" x14ac:dyDescent="0.25">
      <c r="A1698" t="str">
        <f t="shared" si="52"/>
        <v>201626 Jogi és társadalomtudományi foglalkozásokI1 Általános Iskola 0-7 osztály</v>
      </c>
      <c r="B1698" t="str">
        <f t="shared" si="53"/>
        <v>201626 Jogi és társadalomtudományi foglalkozásokI1 Általános Iskola 0-7 osztály</v>
      </c>
      <c r="C1698">
        <v>634</v>
      </c>
      <c r="D1698" t="s">
        <v>168</v>
      </c>
      <c r="E1698" t="s">
        <v>169</v>
      </c>
      <c r="F1698" s="4" t="s">
        <v>174</v>
      </c>
      <c r="G1698">
        <v>0</v>
      </c>
      <c r="H1698" t="s">
        <v>157</v>
      </c>
      <c r="I1698">
        <v>624</v>
      </c>
      <c r="J1698">
        <v>13</v>
      </c>
      <c r="K1698" t="s">
        <v>80</v>
      </c>
      <c r="L1698" t="s">
        <v>120</v>
      </c>
      <c r="M1698">
        <v>0</v>
      </c>
      <c r="N1698">
        <v>0</v>
      </c>
      <c r="O1698">
        <v>0</v>
      </c>
      <c r="P1698">
        <v>0</v>
      </c>
      <c r="Q1698">
        <v>0</v>
      </c>
      <c r="R1698">
        <v>0</v>
      </c>
      <c r="S1698">
        <v>0</v>
      </c>
      <c r="T1698">
        <v>0</v>
      </c>
      <c r="U1698">
        <v>0</v>
      </c>
      <c r="V1698">
        <v>0</v>
      </c>
      <c r="W1698">
        <v>0</v>
      </c>
      <c r="X1698">
        <v>0</v>
      </c>
      <c r="Y1698">
        <v>0</v>
      </c>
      <c r="Z1698">
        <v>0</v>
      </c>
      <c r="AA1698">
        <v>0</v>
      </c>
      <c r="AB1698">
        <v>0</v>
      </c>
      <c r="AC1698">
        <v>0</v>
      </c>
      <c r="AD1698">
        <v>0</v>
      </c>
      <c r="AE1698">
        <v>0</v>
      </c>
      <c r="AF1698">
        <v>0</v>
      </c>
      <c r="AG1698">
        <v>0</v>
      </c>
      <c r="AH1698">
        <v>0</v>
      </c>
      <c r="AI1698">
        <v>0</v>
      </c>
      <c r="AJ1698">
        <v>0</v>
      </c>
      <c r="AK1698">
        <v>0</v>
      </c>
      <c r="AL1698">
        <v>0</v>
      </c>
      <c r="AM1698">
        <v>0</v>
      </c>
      <c r="AN1698">
        <v>0</v>
      </c>
      <c r="AO1698">
        <v>0</v>
      </c>
      <c r="AP1698">
        <v>0</v>
      </c>
      <c r="AQ1698">
        <v>0</v>
      </c>
      <c r="AR1698">
        <v>0</v>
      </c>
      <c r="AS1698">
        <v>0</v>
      </c>
      <c r="AT1698">
        <v>0</v>
      </c>
      <c r="AU1698">
        <v>0</v>
      </c>
      <c r="AV1698">
        <v>0</v>
      </c>
      <c r="AW1698">
        <v>0</v>
      </c>
      <c r="AX1698">
        <v>0</v>
      </c>
      <c r="AY1698">
        <v>0</v>
      </c>
      <c r="AZ1698">
        <v>0</v>
      </c>
      <c r="BA1698">
        <v>0</v>
      </c>
      <c r="BB1698">
        <v>0</v>
      </c>
      <c r="BC1698">
        <v>0</v>
      </c>
      <c r="BD1698">
        <v>0</v>
      </c>
      <c r="BE1698">
        <v>0</v>
      </c>
      <c r="BF1698">
        <v>0</v>
      </c>
      <c r="BG1698">
        <v>0</v>
      </c>
      <c r="BH1698">
        <v>0</v>
      </c>
      <c r="BI1698">
        <v>0</v>
      </c>
      <c r="BJ1698">
        <v>0</v>
      </c>
      <c r="BK1698">
        <v>0</v>
      </c>
      <c r="BL1698">
        <v>0</v>
      </c>
      <c r="BM1698">
        <v>0</v>
      </c>
      <c r="BN1698">
        <v>0</v>
      </c>
      <c r="BO1698">
        <v>0</v>
      </c>
      <c r="BP1698">
        <v>0</v>
      </c>
      <c r="BQ1698">
        <v>0</v>
      </c>
      <c r="BR1698">
        <v>0</v>
      </c>
      <c r="BS1698">
        <v>0</v>
      </c>
      <c r="BT1698">
        <v>0</v>
      </c>
      <c r="BU1698">
        <v>0</v>
      </c>
      <c r="BV1698">
        <v>0</v>
      </c>
      <c r="BW1698">
        <v>0</v>
      </c>
      <c r="BX1698">
        <v>0</v>
      </c>
      <c r="BY1698">
        <v>0</v>
      </c>
    </row>
    <row r="1699" spans="1:77" hidden="1" x14ac:dyDescent="0.25">
      <c r="A1699" t="str">
        <f t="shared" si="52"/>
        <v>201627 Kulturális, sport-, művészeti és vallási foglalkozások (felsőfokú képzettséghez kapcsolódó)I1 Általános Iskola 0-7 osztály</v>
      </c>
      <c r="B1699" t="str">
        <f t="shared" si="53"/>
        <v>201627 Kulturális, sport-, művészeti és vallási foglalkozások (felsőfokú képzettséghez kapcsolódó)I1 Általános Iskola 0-7 osztály</v>
      </c>
      <c r="C1699">
        <v>635</v>
      </c>
      <c r="D1699" t="s">
        <v>168</v>
      </c>
      <c r="E1699" t="s">
        <v>169</v>
      </c>
      <c r="F1699" s="4" t="s">
        <v>174</v>
      </c>
      <c r="G1699">
        <v>0</v>
      </c>
      <c r="H1699" t="s">
        <v>157</v>
      </c>
      <c r="I1699">
        <v>625</v>
      </c>
      <c r="J1699">
        <v>14</v>
      </c>
      <c r="K1699" t="s">
        <v>121</v>
      </c>
      <c r="L1699" t="s">
        <v>122</v>
      </c>
      <c r="M1699">
        <v>0</v>
      </c>
      <c r="N1699">
        <v>0</v>
      </c>
      <c r="O1699">
        <v>0</v>
      </c>
      <c r="P1699">
        <v>0</v>
      </c>
      <c r="Q1699">
        <v>0</v>
      </c>
      <c r="R1699">
        <v>0</v>
      </c>
      <c r="S1699">
        <v>0</v>
      </c>
      <c r="T1699">
        <v>0</v>
      </c>
      <c r="U1699">
        <v>0</v>
      </c>
      <c r="V1699">
        <v>0</v>
      </c>
      <c r="W1699">
        <v>0</v>
      </c>
      <c r="X1699">
        <v>0</v>
      </c>
      <c r="Y1699">
        <v>0</v>
      </c>
      <c r="Z1699">
        <v>0</v>
      </c>
      <c r="AA1699">
        <v>0</v>
      </c>
      <c r="AB1699">
        <v>0</v>
      </c>
      <c r="AC1699">
        <v>0</v>
      </c>
      <c r="AD1699">
        <v>0</v>
      </c>
      <c r="AE1699">
        <v>0</v>
      </c>
      <c r="AF1699">
        <v>0</v>
      </c>
      <c r="AG1699">
        <v>0</v>
      </c>
      <c r="AH1699">
        <v>0</v>
      </c>
      <c r="AI1699">
        <v>0</v>
      </c>
      <c r="AJ1699">
        <v>0</v>
      </c>
      <c r="AK1699">
        <v>0</v>
      </c>
      <c r="AL1699">
        <v>0</v>
      </c>
      <c r="AM1699">
        <v>0</v>
      </c>
      <c r="AN1699">
        <v>0</v>
      </c>
      <c r="AO1699">
        <v>0</v>
      </c>
      <c r="AP1699">
        <v>0</v>
      </c>
      <c r="AQ1699">
        <v>0</v>
      </c>
      <c r="AR1699">
        <v>0</v>
      </c>
      <c r="AS1699">
        <v>0</v>
      </c>
      <c r="AT1699">
        <v>0</v>
      </c>
      <c r="AU1699">
        <v>0</v>
      </c>
      <c r="AV1699">
        <v>0</v>
      </c>
      <c r="AW1699">
        <v>0</v>
      </c>
      <c r="AX1699">
        <v>0</v>
      </c>
      <c r="AY1699">
        <v>0</v>
      </c>
      <c r="AZ1699">
        <v>0</v>
      </c>
      <c r="BA1699">
        <v>0</v>
      </c>
      <c r="BB1699">
        <v>0</v>
      </c>
      <c r="BC1699">
        <v>0</v>
      </c>
      <c r="BD1699">
        <v>0</v>
      </c>
      <c r="BE1699">
        <v>0</v>
      </c>
      <c r="BF1699">
        <v>0</v>
      </c>
      <c r="BG1699">
        <v>0</v>
      </c>
      <c r="BH1699">
        <v>0</v>
      </c>
      <c r="BI1699">
        <v>0</v>
      </c>
      <c r="BJ1699">
        <v>0</v>
      </c>
      <c r="BK1699">
        <v>0</v>
      </c>
      <c r="BL1699">
        <v>0</v>
      </c>
      <c r="BM1699">
        <v>0</v>
      </c>
      <c r="BN1699">
        <v>0</v>
      </c>
      <c r="BO1699">
        <v>0</v>
      </c>
      <c r="BP1699">
        <v>0</v>
      </c>
      <c r="BQ1699">
        <v>0</v>
      </c>
      <c r="BR1699">
        <v>0</v>
      </c>
      <c r="BS1699">
        <v>1</v>
      </c>
      <c r="BT1699">
        <v>0</v>
      </c>
      <c r="BU1699">
        <v>0</v>
      </c>
      <c r="BV1699">
        <v>0</v>
      </c>
      <c r="BW1699">
        <v>0</v>
      </c>
      <c r="BX1699">
        <v>0</v>
      </c>
      <c r="BY1699">
        <v>1</v>
      </c>
    </row>
    <row r="1700" spans="1:77" hidden="1" x14ac:dyDescent="0.25">
      <c r="A1700" t="str">
        <f t="shared" si="52"/>
        <v>201629 Egyéb magasan képzett ügyintézőkI1 Általános Iskola 0-7 osztály</v>
      </c>
      <c r="B1700" t="str">
        <f t="shared" si="53"/>
        <v>201629 Egyéb magasan képzett ügyintézőkI1 Általános Iskola 0-7 osztály</v>
      </c>
      <c r="C1700">
        <v>636</v>
      </c>
      <c r="D1700" t="s">
        <v>168</v>
      </c>
      <c r="E1700" t="s">
        <v>169</v>
      </c>
      <c r="F1700" s="4" t="s">
        <v>174</v>
      </c>
      <c r="G1700">
        <v>0</v>
      </c>
      <c r="H1700" t="s">
        <v>157</v>
      </c>
      <c r="I1700">
        <v>626</v>
      </c>
      <c r="J1700">
        <v>15</v>
      </c>
      <c r="K1700" t="s">
        <v>81</v>
      </c>
      <c r="L1700" t="s">
        <v>123</v>
      </c>
      <c r="M1700">
        <v>0</v>
      </c>
      <c r="N1700">
        <v>0</v>
      </c>
      <c r="O1700">
        <v>0</v>
      </c>
      <c r="P1700">
        <v>0</v>
      </c>
      <c r="Q1700">
        <v>0</v>
      </c>
      <c r="R1700">
        <v>0</v>
      </c>
      <c r="S1700">
        <v>0</v>
      </c>
      <c r="T1700">
        <v>0</v>
      </c>
      <c r="U1700">
        <v>0</v>
      </c>
      <c r="V1700">
        <v>0</v>
      </c>
      <c r="W1700">
        <v>0</v>
      </c>
      <c r="X1700">
        <v>0</v>
      </c>
      <c r="Y1700">
        <v>0</v>
      </c>
      <c r="Z1700">
        <v>0</v>
      </c>
      <c r="AA1700">
        <v>0</v>
      </c>
      <c r="AB1700">
        <v>0</v>
      </c>
      <c r="AC1700">
        <v>0</v>
      </c>
      <c r="AD1700">
        <v>0</v>
      </c>
      <c r="AE1700">
        <v>0</v>
      </c>
      <c r="AF1700">
        <v>0</v>
      </c>
      <c r="AG1700">
        <v>0</v>
      </c>
      <c r="AH1700">
        <v>0</v>
      </c>
      <c r="AI1700">
        <v>0</v>
      </c>
      <c r="AJ1700">
        <v>0</v>
      </c>
      <c r="AK1700">
        <v>0</v>
      </c>
      <c r="AL1700">
        <v>0</v>
      </c>
      <c r="AM1700">
        <v>0</v>
      </c>
      <c r="AN1700">
        <v>0</v>
      </c>
      <c r="AO1700">
        <v>0</v>
      </c>
      <c r="AP1700">
        <v>0</v>
      </c>
      <c r="AQ1700">
        <v>0</v>
      </c>
      <c r="AR1700">
        <v>0</v>
      </c>
      <c r="AS1700">
        <v>0</v>
      </c>
      <c r="AT1700">
        <v>0</v>
      </c>
      <c r="AU1700">
        <v>0</v>
      </c>
      <c r="AV1700">
        <v>0</v>
      </c>
      <c r="AW1700">
        <v>0</v>
      </c>
      <c r="AX1700">
        <v>0</v>
      </c>
      <c r="AY1700">
        <v>0</v>
      </c>
      <c r="AZ1700">
        <v>0</v>
      </c>
      <c r="BA1700">
        <v>0</v>
      </c>
      <c r="BB1700">
        <v>0</v>
      </c>
      <c r="BC1700">
        <v>0</v>
      </c>
      <c r="BD1700">
        <v>0</v>
      </c>
      <c r="BE1700">
        <v>0</v>
      </c>
      <c r="BF1700">
        <v>0</v>
      </c>
      <c r="BG1700">
        <v>0</v>
      </c>
      <c r="BH1700">
        <v>0</v>
      </c>
      <c r="BI1700">
        <v>0</v>
      </c>
      <c r="BJ1700">
        <v>0</v>
      </c>
      <c r="BK1700">
        <v>0</v>
      </c>
      <c r="BL1700">
        <v>0</v>
      </c>
      <c r="BM1700">
        <v>0</v>
      </c>
      <c r="BN1700">
        <v>0</v>
      </c>
      <c r="BO1700">
        <v>2</v>
      </c>
      <c r="BP1700">
        <v>1</v>
      </c>
      <c r="BQ1700">
        <v>0</v>
      </c>
      <c r="BR1700">
        <v>0</v>
      </c>
      <c r="BS1700">
        <v>0</v>
      </c>
      <c r="BT1700">
        <v>0</v>
      </c>
      <c r="BU1700">
        <v>0</v>
      </c>
      <c r="BV1700">
        <v>0</v>
      </c>
      <c r="BW1700">
        <v>0</v>
      </c>
      <c r="BX1700">
        <v>0</v>
      </c>
      <c r="BY1700">
        <v>3</v>
      </c>
    </row>
    <row r="1701" spans="1:77" hidden="1" x14ac:dyDescent="0.25">
      <c r="A1701" t="str">
        <f t="shared" si="52"/>
        <v>201631 Technikusok és hasonló műszaki foglalkozásokI1 Általános Iskola 0-7 osztály</v>
      </c>
      <c r="B1701" t="str">
        <f t="shared" si="53"/>
        <v>201631 Technikusok és hasonló műszaki foglalkozásokI1 Általános Iskola 0-7 osztály</v>
      </c>
      <c r="C1701">
        <v>637</v>
      </c>
      <c r="D1701" t="s">
        <v>168</v>
      </c>
      <c r="E1701" t="s">
        <v>169</v>
      </c>
      <c r="F1701" s="4" t="s">
        <v>174</v>
      </c>
      <c r="G1701">
        <v>0</v>
      </c>
      <c r="H1701" t="s">
        <v>157</v>
      </c>
      <c r="I1701">
        <v>627</v>
      </c>
      <c r="J1701">
        <v>16</v>
      </c>
      <c r="K1701" t="s">
        <v>82</v>
      </c>
      <c r="L1701" t="s">
        <v>83</v>
      </c>
      <c r="M1701">
        <v>0</v>
      </c>
      <c r="N1701">
        <v>0</v>
      </c>
      <c r="O1701">
        <v>0</v>
      </c>
      <c r="P1701">
        <v>0</v>
      </c>
      <c r="Q1701">
        <v>0</v>
      </c>
      <c r="R1701">
        <v>0</v>
      </c>
      <c r="S1701">
        <v>0</v>
      </c>
      <c r="T1701">
        <v>0</v>
      </c>
      <c r="U1701">
        <v>0</v>
      </c>
      <c r="V1701">
        <v>0</v>
      </c>
      <c r="W1701">
        <v>0</v>
      </c>
      <c r="X1701">
        <v>0</v>
      </c>
      <c r="Y1701">
        <v>0</v>
      </c>
      <c r="Z1701">
        <v>0</v>
      </c>
      <c r="AA1701">
        <v>0</v>
      </c>
      <c r="AB1701">
        <v>0</v>
      </c>
      <c r="AC1701">
        <v>0</v>
      </c>
      <c r="AD1701">
        <v>0</v>
      </c>
      <c r="AE1701">
        <v>0</v>
      </c>
      <c r="AF1701">
        <v>0</v>
      </c>
      <c r="AG1701">
        <v>0</v>
      </c>
      <c r="AH1701">
        <v>0</v>
      </c>
      <c r="AI1701">
        <v>0</v>
      </c>
      <c r="AJ1701">
        <v>0</v>
      </c>
      <c r="AK1701">
        <v>0</v>
      </c>
      <c r="AL1701">
        <v>0</v>
      </c>
      <c r="AM1701">
        <v>0</v>
      </c>
      <c r="AN1701">
        <v>0</v>
      </c>
      <c r="AO1701">
        <v>0</v>
      </c>
      <c r="AP1701">
        <v>0</v>
      </c>
      <c r="AQ1701">
        <v>0</v>
      </c>
      <c r="AR1701">
        <v>0</v>
      </c>
      <c r="AS1701">
        <v>0</v>
      </c>
      <c r="AT1701">
        <v>0</v>
      </c>
      <c r="AU1701">
        <v>0</v>
      </c>
      <c r="AV1701">
        <v>0</v>
      </c>
      <c r="AW1701">
        <v>0</v>
      </c>
      <c r="AX1701">
        <v>0</v>
      </c>
      <c r="AY1701">
        <v>0</v>
      </c>
      <c r="AZ1701">
        <v>0</v>
      </c>
      <c r="BA1701">
        <v>0</v>
      </c>
      <c r="BB1701">
        <v>0</v>
      </c>
      <c r="BC1701">
        <v>0</v>
      </c>
      <c r="BD1701">
        <v>0</v>
      </c>
      <c r="BE1701">
        <v>0</v>
      </c>
      <c r="BF1701">
        <v>0</v>
      </c>
      <c r="BG1701">
        <v>0</v>
      </c>
      <c r="BH1701">
        <v>0</v>
      </c>
      <c r="BI1701">
        <v>0</v>
      </c>
      <c r="BJ1701">
        <v>0</v>
      </c>
      <c r="BK1701">
        <v>0</v>
      </c>
      <c r="BL1701">
        <v>0</v>
      </c>
      <c r="BM1701">
        <v>0</v>
      </c>
      <c r="BN1701">
        <v>0</v>
      </c>
      <c r="BO1701">
        <v>63</v>
      </c>
      <c r="BP1701">
        <v>0</v>
      </c>
      <c r="BQ1701">
        <v>1</v>
      </c>
      <c r="BR1701">
        <v>2</v>
      </c>
      <c r="BS1701">
        <v>1</v>
      </c>
      <c r="BT1701">
        <v>0</v>
      </c>
      <c r="BU1701">
        <v>0</v>
      </c>
      <c r="BV1701">
        <v>0</v>
      </c>
      <c r="BW1701">
        <v>0</v>
      </c>
      <c r="BX1701">
        <v>0</v>
      </c>
      <c r="BY1701">
        <v>67</v>
      </c>
    </row>
    <row r="1702" spans="1:77" hidden="1" x14ac:dyDescent="0.25">
      <c r="A1702" t="str">
        <f t="shared" si="52"/>
        <v>201632 Szakmai irányítók, felügyelőkI1 Általános Iskola 0-7 osztály</v>
      </c>
      <c r="B1702" t="str">
        <f t="shared" si="53"/>
        <v>201632 Szakmai irányítók, felügyelőkI1 Általános Iskola 0-7 osztály</v>
      </c>
      <c r="C1702">
        <v>638</v>
      </c>
      <c r="D1702" t="s">
        <v>168</v>
      </c>
      <c r="E1702" t="s">
        <v>169</v>
      </c>
      <c r="F1702" s="4" t="s">
        <v>174</v>
      </c>
      <c r="G1702">
        <v>0</v>
      </c>
      <c r="H1702" t="s">
        <v>157</v>
      </c>
      <c r="I1702">
        <v>628</v>
      </c>
      <c r="J1702">
        <v>17</v>
      </c>
      <c r="K1702" t="s">
        <v>84</v>
      </c>
      <c r="L1702" t="s">
        <v>124</v>
      </c>
      <c r="M1702">
        <v>0</v>
      </c>
      <c r="N1702">
        <v>0</v>
      </c>
      <c r="O1702">
        <v>0</v>
      </c>
      <c r="P1702">
        <v>0</v>
      </c>
      <c r="Q1702">
        <v>0</v>
      </c>
      <c r="R1702">
        <v>0</v>
      </c>
      <c r="S1702">
        <v>0</v>
      </c>
      <c r="T1702">
        <v>0</v>
      </c>
      <c r="U1702">
        <v>0</v>
      </c>
      <c r="V1702">
        <v>0</v>
      </c>
      <c r="W1702">
        <v>0</v>
      </c>
      <c r="X1702">
        <v>0</v>
      </c>
      <c r="Y1702">
        <v>0</v>
      </c>
      <c r="Z1702">
        <v>0</v>
      </c>
      <c r="AA1702">
        <v>0</v>
      </c>
      <c r="AB1702">
        <v>0</v>
      </c>
      <c r="AC1702">
        <v>0</v>
      </c>
      <c r="AD1702">
        <v>0</v>
      </c>
      <c r="AE1702">
        <v>0</v>
      </c>
      <c r="AF1702">
        <v>0</v>
      </c>
      <c r="AG1702">
        <v>0</v>
      </c>
      <c r="AH1702">
        <v>0</v>
      </c>
      <c r="AI1702">
        <v>0</v>
      </c>
      <c r="AJ1702">
        <v>0</v>
      </c>
      <c r="AK1702">
        <v>0</v>
      </c>
      <c r="AL1702">
        <v>0</v>
      </c>
      <c r="AM1702">
        <v>0</v>
      </c>
      <c r="AN1702">
        <v>0</v>
      </c>
      <c r="AO1702">
        <v>0</v>
      </c>
      <c r="AP1702">
        <v>0</v>
      </c>
      <c r="AQ1702">
        <v>0</v>
      </c>
      <c r="AR1702">
        <v>0</v>
      </c>
      <c r="AS1702">
        <v>0</v>
      </c>
      <c r="AT1702">
        <v>0</v>
      </c>
      <c r="AU1702">
        <v>0</v>
      </c>
      <c r="AV1702">
        <v>0</v>
      </c>
      <c r="AW1702">
        <v>0</v>
      </c>
      <c r="AX1702">
        <v>0</v>
      </c>
      <c r="AY1702">
        <v>0</v>
      </c>
      <c r="AZ1702">
        <v>0</v>
      </c>
      <c r="BA1702">
        <v>0</v>
      </c>
      <c r="BB1702">
        <v>0</v>
      </c>
      <c r="BC1702">
        <v>0</v>
      </c>
      <c r="BD1702">
        <v>0</v>
      </c>
      <c r="BE1702">
        <v>0</v>
      </c>
      <c r="BF1702">
        <v>0</v>
      </c>
      <c r="BG1702">
        <v>0</v>
      </c>
      <c r="BH1702">
        <v>0</v>
      </c>
      <c r="BI1702">
        <v>0</v>
      </c>
      <c r="BJ1702">
        <v>0</v>
      </c>
      <c r="BK1702">
        <v>0</v>
      </c>
      <c r="BL1702">
        <v>0</v>
      </c>
      <c r="BM1702">
        <v>0</v>
      </c>
      <c r="BN1702">
        <v>0</v>
      </c>
      <c r="BO1702">
        <v>0</v>
      </c>
      <c r="BP1702">
        <v>0</v>
      </c>
      <c r="BQ1702">
        <v>0</v>
      </c>
      <c r="BR1702">
        <v>0</v>
      </c>
      <c r="BS1702">
        <v>0</v>
      </c>
      <c r="BT1702">
        <v>0</v>
      </c>
      <c r="BU1702">
        <v>0</v>
      </c>
      <c r="BV1702">
        <v>0</v>
      </c>
      <c r="BW1702">
        <v>0</v>
      </c>
      <c r="BX1702">
        <v>0</v>
      </c>
      <c r="BY1702">
        <v>0</v>
      </c>
    </row>
    <row r="1703" spans="1:77" hidden="1" x14ac:dyDescent="0.25">
      <c r="A1703" t="str">
        <f t="shared" si="52"/>
        <v>201633 Egészségügyi foglalkozásokI1 Általános Iskola 0-7 osztály</v>
      </c>
      <c r="B1703" t="str">
        <f t="shared" si="53"/>
        <v>201633 Egészségügyi foglalkozásokI1 Általános Iskola 0-7 osztály</v>
      </c>
      <c r="C1703">
        <v>639</v>
      </c>
      <c r="D1703" t="s">
        <v>168</v>
      </c>
      <c r="E1703" t="s">
        <v>169</v>
      </c>
      <c r="F1703" s="4" t="s">
        <v>174</v>
      </c>
      <c r="G1703">
        <v>0</v>
      </c>
      <c r="H1703" t="s">
        <v>157</v>
      </c>
      <c r="I1703">
        <v>629</v>
      </c>
      <c r="J1703">
        <v>18</v>
      </c>
      <c r="K1703" t="s">
        <v>85</v>
      </c>
      <c r="L1703" t="s">
        <v>125</v>
      </c>
      <c r="M1703">
        <v>0</v>
      </c>
      <c r="N1703">
        <v>0</v>
      </c>
      <c r="O1703">
        <v>0</v>
      </c>
      <c r="P1703">
        <v>0</v>
      </c>
      <c r="Q1703">
        <v>0</v>
      </c>
      <c r="R1703">
        <v>0</v>
      </c>
      <c r="S1703">
        <v>0</v>
      </c>
      <c r="T1703">
        <v>0</v>
      </c>
      <c r="U1703">
        <v>0</v>
      </c>
      <c r="V1703">
        <v>0</v>
      </c>
      <c r="W1703">
        <v>0</v>
      </c>
      <c r="X1703">
        <v>0</v>
      </c>
      <c r="Y1703">
        <v>0</v>
      </c>
      <c r="Z1703">
        <v>0</v>
      </c>
      <c r="AA1703">
        <v>0</v>
      </c>
      <c r="AB1703">
        <v>0</v>
      </c>
      <c r="AC1703">
        <v>0</v>
      </c>
      <c r="AD1703">
        <v>0</v>
      </c>
      <c r="AE1703">
        <v>0</v>
      </c>
      <c r="AF1703">
        <v>0</v>
      </c>
      <c r="AG1703">
        <v>0</v>
      </c>
      <c r="AH1703">
        <v>0</v>
      </c>
      <c r="AI1703">
        <v>0</v>
      </c>
      <c r="AJ1703">
        <v>0</v>
      </c>
      <c r="AK1703">
        <v>0</v>
      </c>
      <c r="AL1703">
        <v>0</v>
      </c>
      <c r="AM1703">
        <v>0</v>
      </c>
      <c r="AN1703">
        <v>0</v>
      </c>
      <c r="AO1703">
        <v>0</v>
      </c>
      <c r="AP1703">
        <v>0</v>
      </c>
      <c r="AQ1703">
        <v>0</v>
      </c>
      <c r="AR1703">
        <v>0</v>
      </c>
      <c r="AS1703">
        <v>0</v>
      </c>
      <c r="AT1703">
        <v>0</v>
      </c>
      <c r="AU1703">
        <v>0</v>
      </c>
      <c r="AV1703">
        <v>0</v>
      </c>
      <c r="AW1703">
        <v>0</v>
      </c>
      <c r="AX1703">
        <v>0</v>
      </c>
      <c r="AY1703">
        <v>0</v>
      </c>
      <c r="AZ1703">
        <v>0</v>
      </c>
      <c r="BA1703">
        <v>0</v>
      </c>
      <c r="BB1703">
        <v>0</v>
      </c>
      <c r="BC1703">
        <v>0</v>
      </c>
      <c r="BD1703">
        <v>0</v>
      </c>
      <c r="BE1703">
        <v>0</v>
      </c>
      <c r="BF1703">
        <v>0</v>
      </c>
      <c r="BG1703">
        <v>0</v>
      </c>
      <c r="BH1703">
        <v>0</v>
      </c>
      <c r="BI1703">
        <v>0</v>
      </c>
      <c r="BJ1703">
        <v>0</v>
      </c>
      <c r="BK1703">
        <v>0</v>
      </c>
      <c r="BL1703">
        <v>0</v>
      </c>
      <c r="BM1703">
        <v>0</v>
      </c>
      <c r="BN1703">
        <v>0</v>
      </c>
      <c r="BO1703">
        <v>1</v>
      </c>
      <c r="BP1703">
        <v>4</v>
      </c>
      <c r="BQ1703">
        <v>17</v>
      </c>
      <c r="BR1703">
        <v>8</v>
      </c>
      <c r="BS1703">
        <v>0</v>
      </c>
      <c r="BT1703">
        <v>0</v>
      </c>
      <c r="BU1703">
        <v>0</v>
      </c>
      <c r="BV1703">
        <v>0</v>
      </c>
      <c r="BW1703">
        <v>0</v>
      </c>
      <c r="BX1703">
        <v>0</v>
      </c>
      <c r="BY1703">
        <v>30</v>
      </c>
    </row>
    <row r="1704" spans="1:77" hidden="1" x14ac:dyDescent="0.25">
      <c r="A1704" t="str">
        <f t="shared" si="52"/>
        <v>201634 Oktatási asszisztensekI1 Általános Iskola 0-7 osztály</v>
      </c>
      <c r="B1704" t="str">
        <f t="shared" si="53"/>
        <v>201634 Oktatási asszisztensekI1 Általános Iskola 0-7 osztály</v>
      </c>
      <c r="C1704">
        <v>640</v>
      </c>
      <c r="D1704" t="s">
        <v>168</v>
      </c>
      <c r="E1704" t="s">
        <v>169</v>
      </c>
      <c r="F1704" s="4" t="s">
        <v>174</v>
      </c>
      <c r="G1704">
        <v>0</v>
      </c>
      <c r="H1704" t="s">
        <v>157</v>
      </c>
      <c r="I1704">
        <v>630</v>
      </c>
      <c r="J1704">
        <v>19</v>
      </c>
      <c r="K1704" t="s">
        <v>86</v>
      </c>
      <c r="L1704" t="s">
        <v>126</v>
      </c>
      <c r="M1704">
        <v>0</v>
      </c>
      <c r="N1704">
        <v>0</v>
      </c>
      <c r="O1704">
        <v>0</v>
      </c>
      <c r="P1704">
        <v>0</v>
      </c>
      <c r="Q1704">
        <v>0</v>
      </c>
      <c r="R1704">
        <v>0</v>
      </c>
      <c r="S1704">
        <v>0</v>
      </c>
      <c r="T1704">
        <v>0</v>
      </c>
      <c r="U1704">
        <v>0</v>
      </c>
      <c r="V1704">
        <v>0</v>
      </c>
      <c r="W1704">
        <v>0</v>
      </c>
      <c r="X1704">
        <v>0</v>
      </c>
      <c r="Y1704">
        <v>0</v>
      </c>
      <c r="Z1704">
        <v>0</v>
      </c>
      <c r="AA1704">
        <v>0</v>
      </c>
      <c r="AB1704">
        <v>0</v>
      </c>
      <c r="AC1704">
        <v>0</v>
      </c>
      <c r="AD1704">
        <v>0</v>
      </c>
      <c r="AE1704">
        <v>0</v>
      </c>
      <c r="AF1704">
        <v>0</v>
      </c>
      <c r="AG1704">
        <v>0</v>
      </c>
      <c r="AH1704">
        <v>0</v>
      </c>
      <c r="AI1704">
        <v>0</v>
      </c>
      <c r="AJ1704">
        <v>0</v>
      </c>
      <c r="AK1704">
        <v>0</v>
      </c>
      <c r="AL1704">
        <v>0</v>
      </c>
      <c r="AM1704">
        <v>0</v>
      </c>
      <c r="AN1704">
        <v>0</v>
      </c>
      <c r="AO1704">
        <v>0</v>
      </c>
      <c r="AP1704">
        <v>0</v>
      </c>
      <c r="AQ1704">
        <v>0</v>
      </c>
      <c r="AR1704">
        <v>0</v>
      </c>
      <c r="AS1704">
        <v>0</v>
      </c>
      <c r="AT1704">
        <v>0</v>
      </c>
      <c r="AU1704">
        <v>0</v>
      </c>
      <c r="AV1704">
        <v>0</v>
      </c>
      <c r="AW1704">
        <v>0</v>
      </c>
      <c r="AX1704">
        <v>0</v>
      </c>
      <c r="AY1704">
        <v>0</v>
      </c>
      <c r="AZ1704">
        <v>0</v>
      </c>
      <c r="BA1704">
        <v>0</v>
      </c>
      <c r="BB1704">
        <v>0</v>
      </c>
      <c r="BC1704">
        <v>0</v>
      </c>
      <c r="BD1704">
        <v>0</v>
      </c>
      <c r="BE1704">
        <v>0</v>
      </c>
      <c r="BF1704">
        <v>0</v>
      </c>
      <c r="BG1704">
        <v>0</v>
      </c>
      <c r="BH1704">
        <v>0</v>
      </c>
      <c r="BI1704">
        <v>0</v>
      </c>
      <c r="BJ1704">
        <v>0</v>
      </c>
      <c r="BK1704">
        <v>0</v>
      </c>
      <c r="BL1704">
        <v>0</v>
      </c>
      <c r="BM1704">
        <v>0</v>
      </c>
      <c r="BN1704">
        <v>0</v>
      </c>
      <c r="BO1704">
        <v>0</v>
      </c>
      <c r="BP1704">
        <v>3</v>
      </c>
      <c r="BQ1704">
        <v>0</v>
      </c>
      <c r="BR1704">
        <v>4</v>
      </c>
      <c r="BS1704">
        <v>0</v>
      </c>
      <c r="BT1704">
        <v>0</v>
      </c>
      <c r="BU1704">
        <v>0</v>
      </c>
      <c r="BV1704">
        <v>0</v>
      </c>
      <c r="BW1704">
        <v>0</v>
      </c>
      <c r="BX1704">
        <v>0</v>
      </c>
      <c r="BY1704">
        <v>7</v>
      </c>
    </row>
    <row r="1705" spans="1:77" hidden="1" x14ac:dyDescent="0.25">
      <c r="A1705" t="str">
        <f t="shared" si="52"/>
        <v>201635 Szociális gondozási és munkaerő-piaci szolgáltatási foglalkozásokI1 Általános Iskola 0-7 osztály</v>
      </c>
      <c r="B1705" t="str">
        <f t="shared" si="53"/>
        <v>201635 Szociális gondozási és munkaerő-piaci szolgáltatási foglalkozásokI1 Általános Iskola 0-7 osztály</v>
      </c>
      <c r="C1705">
        <v>641</v>
      </c>
      <c r="D1705" t="s">
        <v>168</v>
      </c>
      <c r="E1705" t="s">
        <v>169</v>
      </c>
      <c r="F1705" s="4" t="s">
        <v>174</v>
      </c>
      <c r="G1705">
        <v>0</v>
      </c>
      <c r="H1705" t="s">
        <v>157</v>
      </c>
      <c r="I1705">
        <v>631</v>
      </c>
      <c r="J1705">
        <v>20</v>
      </c>
      <c r="K1705" t="s">
        <v>87</v>
      </c>
      <c r="L1705" t="s">
        <v>127</v>
      </c>
      <c r="M1705">
        <v>0</v>
      </c>
      <c r="N1705">
        <v>0</v>
      </c>
      <c r="O1705">
        <v>0</v>
      </c>
      <c r="P1705">
        <v>0</v>
      </c>
      <c r="Q1705">
        <v>0</v>
      </c>
      <c r="R1705">
        <v>0</v>
      </c>
      <c r="S1705">
        <v>0</v>
      </c>
      <c r="T1705">
        <v>0</v>
      </c>
      <c r="U1705">
        <v>0</v>
      </c>
      <c r="V1705">
        <v>0</v>
      </c>
      <c r="W1705">
        <v>0</v>
      </c>
      <c r="X1705">
        <v>0</v>
      </c>
      <c r="Y1705">
        <v>0</v>
      </c>
      <c r="Z1705">
        <v>0</v>
      </c>
      <c r="AA1705">
        <v>0</v>
      </c>
      <c r="AB1705">
        <v>0</v>
      </c>
      <c r="AC1705">
        <v>0</v>
      </c>
      <c r="AD1705">
        <v>0</v>
      </c>
      <c r="AE1705">
        <v>0</v>
      </c>
      <c r="AF1705">
        <v>0</v>
      </c>
      <c r="AG1705">
        <v>0</v>
      </c>
      <c r="AH1705">
        <v>0</v>
      </c>
      <c r="AI1705">
        <v>0</v>
      </c>
      <c r="AJ1705">
        <v>0</v>
      </c>
      <c r="AK1705">
        <v>0</v>
      </c>
      <c r="AL1705">
        <v>0</v>
      </c>
      <c r="AM1705">
        <v>0</v>
      </c>
      <c r="AN1705">
        <v>0</v>
      </c>
      <c r="AO1705">
        <v>0</v>
      </c>
      <c r="AP1705">
        <v>0</v>
      </c>
      <c r="AQ1705">
        <v>0</v>
      </c>
      <c r="AR1705">
        <v>0</v>
      </c>
      <c r="AS1705">
        <v>0</v>
      </c>
      <c r="AT1705">
        <v>0</v>
      </c>
      <c r="AU1705">
        <v>0</v>
      </c>
      <c r="AV1705">
        <v>0</v>
      </c>
      <c r="AW1705">
        <v>0</v>
      </c>
      <c r="AX1705">
        <v>0</v>
      </c>
      <c r="AY1705">
        <v>0</v>
      </c>
      <c r="AZ1705">
        <v>0</v>
      </c>
      <c r="BA1705">
        <v>0</v>
      </c>
      <c r="BB1705">
        <v>0</v>
      </c>
      <c r="BC1705">
        <v>0</v>
      </c>
      <c r="BD1705">
        <v>0</v>
      </c>
      <c r="BE1705">
        <v>0</v>
      </c>
      <c r="BF1705">
        <v>0</v>
      </c>
      <c r="BG1705">
        <v>0</v>
      </c>
      <c r="BH1705">
        <v>0</v>
      </c>
      <c r="BI1705">
        <v>0</v>
      </c>
      <c r="BJ1705">
        <v>0</v>
      </c>
      <c r="BK1705">
        <v>0</v>
      </c>
      <c r="BL1705">
        <v>0</v>
      </c>
      <c r="BM1705">
        <v>0</v>
      </c>
      <c r="BN1705">
        <v>0</v>
      </c>
      <c r="BO1705">
        <v>10</v>
      </c>
      <c r="BP1705">
        <v>2</v>
      </c>
      <c r="BQ1705">
        <v>0</v>
      </c>
      <c r="BR1705">
        <v>83</v>
      </c>
      <c r="BS1705">
        <v>0</v>
      </c>
      <c r="BT1705">
        <v>0</v>
      </c>
      <c r="BU1705">
        <v>0</v>
      </c>
      <c r="BV1705">
        <v>0</v>
      </c>
      <c r="BW1705">
        <v>0</v>
      </c>
      <c r="BX1705">
        <v>0</v>
      </c>
      <c r="BY1705">
        <v>95</v>
      </c>
    </row>
    <row r="1706" spans="1:77" hidden="1" x14ac:dyDescent="0.25">
      <c r="A1706" t="str">
        <f t="shared" si="52"/>
        <v>201636 Üzleti jellegű szolgáltatások ügyintézői, hatósági ügyintézők, ügynökökI1 Általános Iskola 0-7 osztály</v>
      </c>
      <c r="B1706" t="str">
        <f t="shared" si="53"/>
        <v>201636 Üzleti jellegű szolgáltatások ügyintézői, hatósági ügyintézők, ügynökökI1 Általános Iskola 0-7 osztály</v>
      </c>
      <c r="C1706">
        <v>642</v>
      </c>
      <c r="D1706" t="s">
        <v>168</v>
      </c>
      <c r="E1706" t="s">
        <v>169</v>
      </c>
      <c r="F1706" s="4" t="s">
        <v>174</v>
      </c>
      <c r="G1706">
        <v>0</v>
      </c>
      <c r="H1706" t="s">
        <v>157</v>
      </c>
      <c r="I1706">
        <v>632</v>
      </c>
      <c r="J1706">
        <v>21</v>
      </c>
      <c r="K1706" t="s">
        <v>88</v>
      </c>
      <c r="L1706" t="s">
        <v>128</v>
      </c>
      <c r="M1706">
        <v>0</v>
      </c>
      <c r="N1706">
        <v>0</v>
      </c>
      <c r="O1706">
        <v>0</v>
      </c>
      <c r="P1706">
        <v>0</v>
      </c>
      <c r="Q1706">
        <v>0</v>
      </c>
      <c r="R1706">
        <v>0</v>
      </c>
      <c r="S1706">
        <v>0</v>
      </c>
      <c r="T1706">
        <v>0</v>
      </c>
      <c r="U1706">
        <v>0</v>
      </c>
      <c r="V1706">
        <v>0</v>
      </c>
      <c r="W1706">
        <v>0</v>
      </c>
      <c r="X1706">
        <v>0</v>
      </c>
      <c r="Y1706">
        <v>0</v>
      </c>
      <c r="Z1706">
        <v>0</v>
      </c>
      <c r="AA1706">
        <v>0</v>
      </c>
      <c r="AB1706">
        <v>0</v>
      </c>
      <c r="AC1706">
        <v>0</v>
      </c>
      <c r="AD1706">
        <v>0</v>
      </c>
      <c r="AE1706">
        <v>0</v>
      </c>
      <c r="AF1706">
        <v>0</v>
      </c>
      <c r="AG1706">
        <v>0</v>
      </c>
      <c r="AH1706">
        <v>0</v>
      </c>
      <c r="AI1706">
        <v>0</v>
      </c>
      <c r="AJ1706">
        <v>0</v>
      </c>
      <c r="AK1706">
        <v>0</v>
      </c>
      <c r="AL1706">
        <v>0</v>
      </c>
      <c r="AM1706">
        <v>0</v>
      </c>
      <c r="AN1706">
        <v>0</v>
      </c>
      <c r="AO1706">
        <v>0</v>
      </c>
      <c r="AP1706">
        <v>0</v>
      </c>
      <c r="AQ1706">
        <v>0</v>
      </c>
      <c r="AR1706">
        <v>0</v>
      </c>
      <c r="AS1706">
        <v>0</v>
      </c>
      <c r="AT1706">
        <v>0</v>
      </c>
      <c r="AU1706">
        <v>0</v>
      </c>
      <c r="AV1706">
        <v>0</v>
      </c>
      <c r="AW1706">
        <v>0</v>
      </c>
      <c r="AX1706">
        <v>0</v>
      </c>
      <c r="AY1706">
        <v>0</v>
      </c>
      <c r="AZ1706">
        <v>0</v>
      </c>
      <c r="BA1706">
        <v>0</v>
      </c>
      <c r="BB1706">
        <v>0</v>
      </c>
      <c r="BC1706">
        <v>0</v>
      </c>
      <c r="BD1706">
        <v>0</v>
      </c>
      <c r="BE1706">
        <v>0</v>
      </c>
      <c r="BF1706">
        <v>0</v>
      </c>
      <c r="BG1706">
        <v>0</v>
      </c>
      <c r="BH1706">
        <v>0</v>
      </c>
      <c r="BI1706">
        <v>0</v>
      </c>
      <c r="BJ1706">
        <v>0</v>
      </c>
      <c r="BK1706">
        <v>0</v>
      </c>
      <c r="BL1706">
        <v>0</v>
      </c>
      <c r="BM1706">
        <v>0</v>
      </c>
      <c r="BN1706">
        <v>0</v>
      </c>
      <c r="BO1706">
        <v>1</v>
      </c>
      <c r="BP1706">
        <v>3</v>
      </c>
      <c r="BQ1706">
        <v>1</v>
      </c>
      <c r="BR1706">
        <v>0</v>
      </c>
      <c r="BS1706">
        <v>0</v>
      </c>
      <c r="BT1706">
        <v>0</v>
      </c>
      <c r="BU1706">
        <v>0</v>
      </c>
      <c r="BV1706">
        <v>0</v>
      </c>
      <c r="BW1706">
        <v>0</v>
      </c>
      <c r="BX1706">
        <v>0</v>
      </c>
      <c r="BY1706">
        <v>5</v>
      </c>
    </row>
    <row r="1707" spans="1:77" hidden="1" x14ac:dyDescent="0.25">
      <c r="A1707" t="str">
        <f t="shared" si="52"/>
        <v>201637 Művészeti, kulturális, sport- és vallási foglalkozásokI1 Általános Iskola 0-7 osztály</v>
      </c>
      <c r="B1707" t="str">
        <f t="shared" si="53"/>
        <v>201637 Művészeti, kulturális, sport- és vallási foglalkozásokI1 Általános Iskola 0-7 osztály</v>
      </c>
      <c r="C1707">
        <v>643</v>
      </c>
      <c r="D1707" t="s">
        <v>168</v>
      </c>
      <c r="E1707" t="s">
        <v>169</v>
      </c>
      <c r="F1707" s="4" t="s">
        <v>174</v>
      </c>
      <c r="G1707">
        <v>0</v>
      </c>
      <c r="H1707" t="s">
        <v>157</v>
      </c>
      <c r="I1707">
        <v>633</v>
      </c>
      <c r="J1707">
        <v>22</v>
      </c>
      <c r="K1707" t="s">
        <v>89</v>
      </c>
      <c r="L1707" t="s">
        <v>129</v>
      </c>
      <c r="M1707">
        <v>0</v>
      </c>
      <c r="N1707">
        <v>0</v>
      </c>
      <c r="O1707">
        <v>0</v>
      </c>
      <c r="P1707">
        <v>0</v>
      </c>
      <c r="Q1707">
        <v>0</v>
      </c>
      <c r="R1707">
        <v>0</v>
      </c>
      <c r="S1707">
        <v>0</v>
      </c>
      <c r="T1707">
        <v>0</v>
      </c>
      <c r="U1707">
        <v>0</v>
      </c>
      <c r="V1707">
        <v>0</v>
      </c>
      <c r="W1707">
        <v>0</v>
      </c>
      <c r="X1707">
        <v>0</v>
      </c>
      <c r="Y1707">
        <v>0</v>
      </c>
      <c r="Z1707">
        <v>0</v>
      </c>
      <c r="AA1707">
        <v>0</v>
      </c>
      <c r="AB1707">
        <v>0</v>
      </c>
      <c r="AC1707">
        <v>0</v>
      </c>
      <c r="AD1707">
        <v>0</v>
      </c>
      <c r="AE1707">
        <v>0</v>
      </c>
      <c r="AF1707">
        <v>0</v>
      </c>
      <c r="AG1707">
        <v>0</v>
      </c>
      <c r="AH1707">
        <v>0</v>
      </c>
      <c r="AI1707">
        <v>0</v>
      </c>
      <c r="AJ1707">
        <v>0</v>
      </c>
      <c r="AK1707">
        <v>0</v>
      </c>
      <c r="AL1707">
        <v>0</v>
      </c>
      <c r="AM1707">
        <v>0</v>
      </c>
      <c r="AN1707">
        <v>0</v>
      </c>
      <c r="AO1707">
        <v>0</v>
      </c>
      <c r="AP1707">
        <v>0</v>
      </c>
      <c r="AQ1707">
        <v>0</v>
      </c>
      <c r="AR1707">
        <v>0</v>
      </c>
      <c r="AS1707">
        <v>0</v>
      </c>
      <c r="AT1707">
        <v>0</v>
      </c>
      <c r="AU1707">
        <v>0</v>
      </c>
      <c r="AV1707">
        <v>0</v>
      </c>
      <c r="AW1707">
        <v>0</v>
      </c>
      <c r="AX1707">
        <v>0</v>
      </c>
      <c r="AY1707">
        <v>0</v>
      </c>
      <c r="AZ1707">
        <v>0</v>
      </c>
      <c r="BA1707">
        <v>0</v>
      </c>
      <c r="BB1707">
        <v>0</v>
      </c>
      <c r="BC1707">
        <v>0</v>
      </c>
      <c r="BD1707">
        <v>0</v>
      </c>
      <c r="BE1707">
        <v>0</v>
      </c>
      <c r="BF1707">
        <v>0</v>
      </c>
      <c r="BG1707">
        <v>0</v>
      </c>
      <c r="BH1707">
        <v>0</v>
      </c>
      <c r="BI1707">
        <v>0</v>
      </c>
      <c r="BJ1707">
        <v>0</v>
      </c>
      <c r="BK1707">
        <v>0</v>
      </c>
      <c r="BL1707">
        <v>0</v>
      </c>
      <c r="BM1707">
        <v>0</v>
      </c>
      <c r="BN1707">
        <v>0</v>
      </c>
      <c r="BO1707">
        <v>0</v>
      </c>
      <c r="BP1707">
        <v>0</v>
      </c>
      <c r="BQ1707">
        <v>0</v>
      </c>
      <c r="BR1707">
        <v>0</v>
      </c>
      <c r="BS1707">
        <v>9</v>
      </c>
      <c r="BT1707">
        <v>0</v>
      </c>
      <c r="BU1707">
        <v>0</v>
      </c>
      <c r="BV1707">
        <v>0</v>
      </c>
      <c r="BW1707">
        <v>0</v>
      </c>
      <c r="BX1707">
        <v>0</v>
      </c>
      <c r="BY1707">
        <v>9</v>
      </c>
    </row>
    <row r="1708" spans="1:77" hidden="1" x14ac:dyDescent="0.25">
      <c r="A1708" t="str">
        <f t="shared" si="52"/>
        <v>201639 Egyéb ügyintézőkI1 Általános Iskola 0-7 osztály</v>
      </c>
      <c r="B1708" t="str">
        <f t="shared" si="53"/>
        <v>201639 Egyéb ügyintézőkI1 Általános Iskola 0-7 osztály</v>
      </c>
      <c r="C1708">
        <v>644</v>
      </c>
      <c r="D1708" t="s">
        <v>168</v>
      </c>
      <c r="E1708" t="s">
        <v>169</v>
      </c>
      <c r="F1708" s="4" t="s">
        <v>174</v>
      </c>
      <c r="G1708">
        <v>0</v>
      </c>
      <c r="H1708" t="s">
        <v>157</v>
      </c>
      <c r="I1708">
        <v>634</v>
      </c>
      <c r="J1708">
        <v>23</v>
      </c>
      <c r="K1708" t="s">
        <v>90</v>
      </c>
      <c r="L1708" t="s">
        <v>91</v>
      </c>
      <c r="M1708">
        <v>0</v>
      </c>
      <c r="N1708">
        <v>0</v>
      </c>
      <c r="O1708">
        <v>0</v>
      </c>
      <c r="P1708">
        <v>0</v>
      </c>
      <c r="Q1708">
        <v>0</v>
      </c>
      <c r="R1708">
        <v>0</v>
      </c>
      <c r="S1708">
        <v>0</v>
      </c>
      <c r="T1708">
        <v>0</v>
      </c>
      <c r="U1708">
        <v>0</v>
      </c>
      <c r="V1708">
        <v>0</v>
      </c>
      <c r="W1708">
        <v>0</v>
      </c>
      <c r="X1708">
        <v>0</v>
      </c>
      <c r="Y1708">
        <v>0</v>
      </c>
      <c r="Z1708">
        <v>0</v>
      </c>
      <c r="AA1708">
        <v>0</v>
      </c>
      <c r="AB1708">
        <v>0</v>
      </c>
      <c r="AC1708">
        <v>0</v>
      </c>
      <c r="AD1708">
        <v>0</v>
      </c>
      <c r="AE1708">
        <v>0</v>
      </c>
      <c r="AF1708">
        <v>0</v>
      </c>
      <c r="AG1708">
        <v>0</v>
      </c>
      <c r="AH1708">
        <v>0</v>
      </c>
      <c r="AI1708">
        <v>0</v>
      </c>
      <c r="AJ1708">
        <v>0</v>
      </c>
      <c r="AK1708">
        <v>0</v>
      </c>
      <c r="AL1708">
        <v>0</v>
      </c>
      <c r="AM1708">
        <v>0</v>
      </c>
      <c r="AN1708">
        <v>0</v>
      </c>
      <c r="AO1708">
        <v>0</v>
      </c>
      <c r="AP1708">
        <v>0</v>
      </c>
      <c r="AQ1708">
        <v>0</v>
      </c>
      <c r="AR1708">
        <v>0</v>
      </c>
      <c r="AS1708">
        <v>0</v>
      </c>
      <c r="AT1708">
        <v>0</v>
      </c>
      <c r="AU1708">
        <v>0</v>
      </c>
      <c r="AV1708">
        <v>0</v>
      </c>
      <c r="AW1708">
        <v>0</v>
      </c>
      <c r="AX1708">
        <v>0</v>
      </c>
      <c r="AY1708">
        <v>0</v>
      </c>
      <c r="AZ1708">
        <v>0</v>
      </c>
      <c r="BA1708">
        <v>0</v>
      </c>
      <c r="BB1708">
        <v>0</v>
      </c>
      <c r="BC1708">
        <v>0</v>
      </c>
      <c r="BD1708">
        <v>0</v>
      </c>
      <c r="BE1708">
        <v>0</v>
      </c>
      <c r="BF1708">
        <v>0</v>
      </c>
      <c r="BG1708">
        <v>0</v>
      </c>
      <c r="BH1708">
        <v>0</v>
      </c>
      <c r="BI1708">
        <v>0</v>
      </c>
      <c r="BJ1708">
        <v>0</v>
      </c>
      <c r="BK1708">
        <v>0</v>
      </c>
      <c r="BL1708">
        <v>0</v>
      </c>
      <c r="BM1708">
        <v>0</v>
      </c>
      <c r="BN1708">
        <v>0</v>
      </c>
      <c r="BO1708">
        <v>5</v>
      </c>
      <c r="BP1708">
        <v>1</v>
      </c>
      <c r="BQ1708">
        <v>0</v>
      </c>
      <c r="BR1708">
        <v>0</v>
      </c>
      <c r="BS1708">
        <v>0</v>
      </c>
      <c r="BT1708">
        <v>0</v>
      </c>
      <c r="BU1708">
        <v>0</v>
      </c>
      <c r="BV1708">
        <v>0</v>
      </c>
      <c r="BW1708">
        <v>0</v>
      </c>
      <c r="BX1708">
        <v>0</v>
      </c>
      <c r="BY1708">
        <v>6</v>
      </c>
    </row>
    <row r="1709" spans="1:77" hidden="1" x14ac:dyDescent="0.25">
      <c r="A1709" t="str">
        <f t="shared" si="52"/>
        <v>201641 Irodai, ügyviteli foglalkozásokI1 Általános Iskola 0-7 osztály</v>
      </c>
      <c r="B1709" t="str">
        <f t="shared" si="53"/>
        <v>201641 Irodai, ügyviteli foglalkozásokI1 Általános Iskola 0-7 osztály</v>
      </c>
      <c r="C1709">
        <v>645</v>
      </c>
      <c r="D1709" t="s">
        <v>168</v>
      </c>
      <c r="E1709" t="s">
        <v>169</v>
      </c>
      <c r="F1709" s="4" t="s">
        <v>174</v>
      </c>
      <c r="G1709">
        <v>0</v>
      </c>
      <c r="H1709" t="s">
        <v>157</v>
      </c>
      <c r="I1709">
        <v>635</v>
      </c>
      <c r="J1709">
        <v>24</v>
      </c>
      <c r="K1709" t="s">
        <v>92</v>
      </c>
      <c r="L1709" t="s">
        <v>130</v>
      </c>
      <c r="M1709">
        <v>0</v>
      </c>
      <c r="N1709">
        <v>0</v>
      </c>
      <c r="O1709">
        <v>0</v>
      </c>
      <c r="P1709">
        <v>0</v>
      </c>
      <c r="Q1709">
        <v>0</v>
      </c>
      <c r="R1709">
        <v>0</v>
      </c>
      <c r="S1709">
        <v>0</v>
      </c>
      <c r="T1709">
        <v>0</v>
      </c>
      <c r="U1709">
        <v>0</v>
      </c>
      <c r="V1709">
        <v>0</v>
      </c>
      <c r="W1709">
        <v>0</v>
      </c>
      <c r="X1709">
        <v>0</v>
      </c>
      <c r="Y1709">
        <v>0</v>
      </c>
      <c r="Z1709">
        <v>0</v>
      </c>
      <c r="AA1709">
        <v>0</v>
      </c>
      <c r="AB1709">
        <v>0</v>
      </c>
      <c r="AC1709">
        <v>0</v>
      </c>
      <c r="AD1709">
        <v>0</v>
      </c>
      <c r="AE1709">
        <v>0</v>
      </c>
      <c r="AF1709">
        <v>0</v>
      </c>
      <c r="AG1709">
        <v>0</v>
      </c>
      <c r="AH1709">
        <v>0</v>
      </c>
      <c r="AI1709">
        <v>0</v>
      </c>
      <c r="AJ1709">
        <v>0</v>
      </c>
      <c r="AK1709">
        <v>0</v>
      </c>
      <c r="AL1709">
        <v>0</v>
      </c>
      <c r="AM1709">
        <v>0</v>
      </c>
      <c r="AN1709">
        <v>0</v>
      </c>
      <c r="AO1709">
        <v>0</v>
      </c>
      <c r="AP1709">
        <v>0</v>
      </c>
      <c r="AQ1709">
        <v>0</v>
      </c>
      <c r="AR1709">
        <v>0</v>
      </c>
      <c r="AS1709">
        <v>0</v>
      </c>
      <c r="AT1709">
        <v>0</v>
      </c>
      <c r="AU1709">
        <v>0</v>
      </c>
      <c r="AV1709">
        <v>0</v>
      </c>
      <c r="AW1709">
        <v>0</v>
      </c>
      <c r="AX1709">
        <v>0</v>
      </c>
      <c r="AY1709">
        <v>0</v>
      </c>
      <c r="AZ1709">
        <v>0</v>
      </c>
      <c r="BA1709">
        <v>0</v>
      </c>
      <c r="BB1709">
        <v>0</v>
      </c>
      <c r="BC1709">
        <v>0</v>
      </c>
      <c r="BD1709">
        <v>0</v>
      </c>
      <c r="BE1709">
        <v>0</v>
      </c>
      <c r="BF1709">
        <v>0</v>
      </c>
      <c r="BG1709">
        <v>0</v>
      </c>
      <c r="BH1709">
        <v>0</v>
      </c>
      <c r="BI1709">
        <v>0</v>
      </c>
      <c r="BJ1709">
        <v>0</v>
      </c>
      <c r="BK1709">
        <v>0</v>
      </c>
      <c r="BL1709">
        <v>0</v>
      </c>
      <c r="BM1709">
        <v>0</v>
      </c>
      <c r="BN1709">
        <v>0</v>
      </c>
      <c r="BO1709">
        <v>106</v>
      </c>
      <c r="BP1709">
        <v>4</v>
      </c>
      <c r="BQ1709">
        <v>4</v>
      </c>
      <c r="BR1709">
        <v>0</v>
      </c>
      <c r="BS1709">
        <v>3</v>
      </c>
      <c r="BT1709">
        <v>0</v>
      </c>
      <c r="BU1709">
        <v>0</v>
      </c>
      <c r="BV1709">
        <v>0</v>
      </c>
      <c r="BW1709">
        <v>0</v>
      </c>
      <c r="BX1709">
        <v>0</v>
      </c>
      <c r="BY1709">
        <v>117</v>
      </c>
    </row>
    <row r="1710" spans="1:77" hidden="1" x14ac:dyDescent="0.25">
      <c r="A1710" t="str">
        <f t="shared" si="52"/>
        <v>201642 Ügyfélkapcsolati foglalkozásokI1 Általános Iskola 0-7 osztály</v>
      </c>
      <c r="B1710" t="str">
        <f t="shared" si="53"/>
        <v>201642 Ügyfélkapcsolati foglalkozásokI1 Általános Iskola 0-7 osztály</v>
      </c>
      <c r="C1710">
        <v>646</v>
      </c>
      <c r="D1710" t="s">
        <v>168</v>
      </c>
      <c r="E1710" t="s">
        <v>169</v>
      </c>
      <c r="F1710" s="4" t="s">
        <v>174</v>
      </c>
      <c r="G1710">
        <v>0</v>
      </c>
      <c r="H1710" t="s">
        <v>157</v>
      </c>
      <c r="I1710">
        <v>636</v>
      </c>
      <c r="J1710">
        <v>25</v>
      </c>
      <c r="K1710" t="s">
        <v>93</v>
      </c>
      <c r="L1710" t="s">
        <v>131</v>
      </c>
      <c r="M1710">
        <v>0</v>
      </c>
      <c r="N1710">
        <v>0</v>
      </c>
      <c r="O1710">
        <v>0</v>
      </c>
      <c r="P1710">
        <v>0</v>
      </c>
      <c r="Q1710">
        <v>0</v>
      </c>
      <c r="R1710">
        <v>0</v>
      </c>
      <c r="S1710">
        <v>0</v>
      </c>
      <c r="T1710">
        <v>0</v>
      </c>
      <c r="U1710">
        <v>0</v>
      </c>
      <c r="V1710">
        <v>0</v>
      </c>
      <c r="W1710">
        <v>0</v>
      </c>
      <c r="X1710">
        <v>0</v>
      </c>
      <c r="Y1710">
        <v>0</v>
      </c>
      <c r="Z1710">
        <v>0</v>
      </c>
      <c r="AA1710">
        <v>0</v>
      </c>
      <c r="AB1710">
        <v>0</v>
      </c>
      <c r="AC1710">
        <v>0</v>
      </c>
      <c r="AD1710">
        <v>0</v>
      </c>
      <c r="AE1710">
        <v>0</v>
      </c>
      <c r="AF1710">
        <v>0</v>
      </c>
      <c r="AG1710">
        <v>0</v>
      </c>
      <c r="AH1710">
        <v>0</v>
      </c>
      <c r="AI1710">
        <v>0</v>
      </c>
      <c r="AJ1710">
        <v>0</v>
      </c>
      <c r="AK1710">
        <v>0</v>
      </c>
      <c r="AL1710">
        <v>0</v>
      </c>
      <c r="AM1710">
        <v>0</v>
      </c>
      <c r="AN1710">
        <v>0</v>
      </c>
      <c r="AO1710">
        <v>0</v>
      </c>
      <c r="AP1710">
        <v>0</v>
      </c>
      <c r="AQ1710">
        <v>0</v>
      </c>
      <c r="AR1710">
        <v>0</v>
      </c>
      <c r="AS1710">
        <v>0</v>
      </c>
      <c r="AT1710">
        <v>0</v>
      </c>
      <c r="AU1710">
        <v>0</v>
      </c>
      <c r="AV1710">
        <v>0</v>
      </c>
      <c r="AW1710">
        <v>0</v>
      </c>
      <c r="AX1710">
        <v>0</v>
      </c>
      <c r="AY1710">
        <v>0</v>
      </c>
      <c r="AZ1710">
        <v>0</v>
      </c>
      <c r="BA1710">
        <v>0</v>
      </c>
      <c r="BB1710">
        <v>0</v>
      </c>
      <c r="BC1710">
        <v>0</v>
      </c>
      <c r="BD1710">
        <v>0</v>
      </c>
      <c r="BE1710">
        <v>0</v>
      </c>
      <c r="BF1710">
        <v>0</v>
      </c>
      <c r="BG1710">
        <v>0</v>
      </c>
      <c r="BH1710">
        <v>0</v>
      </c>
      <c r="BI1710">
        <v>0</v>
      </c>
      <c r="BJ1710">
        <v>0</v>
      </c>
      <c r="BK1710">
        <v>0</v>
      </c>
      <c r="BL1710">
        <v>0</v>
      </c>
      <c r="BM1710">
        <v>0</v>
      </c>
      <c r="BN1710">
        <v>0</v>
      </c>
      <c r="BO1710">
        <v>18</v>
      </c>
      <c r="BP1710">
        <v>0</v>
      </c>
      <c r="BQ1710">
        <v>4</v>
      </c>
      <c r="BR1710">
        <v>0</v>
      </c>
      <c r="BS1710">
        <v>1</v>
      </c>
      <c r="BT1710">
        <v>0</v>
      </c>
      <c r="BU1710">
        <v>0</v>
      </c>
      <c r="BV1710">
        <v>0</v>
      </c>
      <c r="BW1710">
        <v>0</v>
      </c>
      <c r="BX1710">
        <v>0</v>
      </c>
      <c r="BY1710">
        <v>23</v>
      </c>
    </row>
    <row r="1711" spans="1:77" hidden="1" x14ac:dyDescent="0.25">
      <c r="A1711" t="str">
        <f t="shared" si="52"/>
        <v>201651 Kereskedelmi és vendéglátó-ipari foglalkozásokI1 Általános Iskola 0-7 osztály</v>
      </c>
      <c r="B1711" t="str">
        <f t="shared" si="53"/>
        <v>201651 Kereskedelmi és vendéglátó-ipari foglalkozásokI1 Általános Iskola 0-7 osztály</v>
      </c>
      <c r="C1711">
        <v>647</v>
      </c>
      <c r="D1711" t="s">
        <v>168</v>
      </c>
      <c r="E1711" t="s">
        <v>169</v>
      </c>
      <c r="F1711" s="4" t="s">
        <v>174</v>
      </c>
      <c r="G1711">
        <v>0</v>
      </c>
      <c r="H1711" t="s">
        <v>157</v>
      </c>
      <c r="I1711">
        <v>637</v>
      </c>
      <c r="J1711">
        <v>26</v>
      </c>
      <c r="K1711" t="s">
        <v>94</v>
      </c>
      <c r="L1711" t="s">
        <v>132</v>
      </c>
      <c r="M1711">
        <v>0</v>
      </c>
      <c r="N1711">
        <v>0</v>
      </c>
      <c r="O1711">
        <v>0</v>
      </c>
      <c r="P1711">
        <v>0</v>
      </c>
      <c r="Q1711">
        <v>0</v>
      </c>
      <c r="R1711">
        <v>0</v>
      </c>
      <c r="S1711">
        <v>0</v>
      </c>
      <c r="T1711">
        <v>0</v>
      </c>
      <c r="U1711">
        <v>0</v>
      </c>
      <c r="V1711">
        <v>0</v>
      </c>
      <c r="W1711">
        <v>0</v>
      </c>
      <c r="X1711">
        <v>0</v>
      </c>
      <c r="Y1711">
        <v>0</v>
      </c>
      <c r="Z1711">
        <v>0</v>
      </c>
      <c r="AA1711">
        <v>0</v>
      </c>
      <c r="AB1711">
        <v>0</v>
      </c>
      <c r="AC1711">
        <v>0</v>
      </c>
      <c r="AD1711">
        <v>0</v>
      </c>
      <c r="AE1711">
        <v>0</v>
      </c>
      <c r="AF1711">
        <v>0</v>
      </c>
      <c r="AG1711">
        <v>0</v>
      </c>
      <c r="AH1711">
        <v>0</v>
      </c>
      <c r="AI1711">
        <v>0</v>
      </c>
      <c r="AJ1711">
        <v>0</v>
      </c>
      <c r="AK1711">
        <v>0</v>
      </c>
      <c r="AL1711">
        <v>0</v>
      </c>
      <c r="AM1711">
        <v>0</v>
      </c>
      <c r="AN1711">
        <v>0</v>
      </c>
      <c r="AO1711">
        <v>0</v>
      </c>
      <c r="AP1711">
        <v>0</v>
      </c>
      <c r="AQ1711">
        <v>0</v>
      </c>
      <c r="AR1711">
        <v>0</v>
      </c>
      <c r="AS1711">
        <v>0</v>
      </c>
      <c r="AT1711">
        <v>0</v>
      </c>
      <c r="AU1711">
        <v>0</v>
      </c>
      <c r="AV1711">
        <v>0</v>
      </c>
      <c r="AW1711">
        <v>0</v>
      </c>
      <c r="AX1711">
        <v>0</v>
      </c>
      <c r="AY1711">
        <v>0</v>
      </c>
      <c r="AZ1711">
        <v>0</v>
      </c>
      <c r="BA1711">
        <v>0</v>
      </c>
      <c r="BB1711">
        <v>0</v>
      </c>
      <c r="BC1711">
        <v>0</v>
      </c>
      <c r="BD1711">
        <v>0</v>
      </c>
      <c r="BE1711">
        <v>0</v>
      </c>
      <c r="BF1711">
        <v>0</v>
      </c>
      <c r="BG1711">
        <v>0</v>
      </c>
      <c r="BH1711">
        <v>0</v>
      </c>
      <c r="BI1711">
        <v>0</v>
      </c>
      <c r="BJ1711">
        <v>0</v>
      </c>
      <c r="BK1711">
        <v>0</v>
      </c>
      <c r="BL1711">
        <v>0</v>
      </c>
      <c r="BM1711">
        <v>0</v>
      </c>
      <c r="BN1711">
        <v>0</v>
      </c>
      <c r="BO1711">
        <v>4</v>
      </c>
      <c r="BP1711">
        <v>0</v>
      </c>
      <c r="BQ1711">
        <v>1</v>
      </c>
      <c r="BR1711">
        <v>3</v>
      </c>
      <c r="BS1711">
        <v>1</v>
      </c>
      <c r="BT1711">
        <v>0</v>
      </c>
      <c r="BU1711">
        <v>0</v>
      </c>
      <c r="BV1711">
        <v>0</v>
      </c>
      <c r="BW1711">
        <v>0</v>
      </c>
      <c r="BX1711">
        <v>0</v>
      </c>
      <c r="BY1711">
        <v>9</v>
      </c>
    </row>
    <row r="1712" spans="1:77" hidden="1" x14ac:dyDescent="0.25">
      <c r="A1712" t="str">
        <f t="shared" si="52"/>
        <v>201652 Szolgáltatási foglalkozásokI1 Általános Iskola 0-7 osztály</v>
      </c>
      <c r="B1712" t="str">
        <f t="shared" si="53"/>
        <v>201652 Szolgáltatási foglalkozásokI1 Általános Iskola 0-7 osztály</v>
      </c>
      <c r="C1712">
        <v>648</v>
      </c>
      <c r="D1712" t="s">
        <v>168</v>
      </c>
      <c r="E1712" t="s">
        <v>169</v>
      </c>
      <c r="F1712" s="4" t="s">
        <v>174</v>
      </c>
      <c r="G1712">
        <v>0</v>
      </c>
      <c r="H1712" t="s">
        <v>157</v>
      </c>
      <c r="I1712">
        <v>638</v>
      </c>
      <c r="J1712">
        <v>27</v>
      </c>
      <c r="K1712" t="s">
        <v>95</v>
      </c>
      <c r="L1712" t="s">
        <v>133</v>
      </c>
      <c r="M1712">
        <v>0</v>
      </c>
      <c r="N1712">
        <v>0</v>
      </c>
      <c r="O1712">
        <v>0</v>
      </c>
      <c r="P1712">
        <v>0</v>
      </c>
      <c r="Q1712">
        <v>0</v>
      </c>
      <c r="R1712">
        <v>0</v>
      </c>
      <c r="S1712">
        <v>0</v>
      </c>
      <c r="T1712">
        <v>0</v>
      </c>
      <c r="U1712">
        <v>0</v>
      </c>
      <c r="V1712">
        <v>0</v>
      </c>
      <c r="W1712">
        <v>0</v>
      </c>
      <c r="X1712">
        <v>0</v>
      </c>
      <c r="Y1712">
        <v>0</v>
      </c>
      <c r="Z1712">
        <v>0</v>
      </c>
      <c r="AA1712">
        <v>0</v>
      </c>
      <c r="AB1712">
        <v>0</v>
      </c>
      <c r="AC1712">
        <v>0</v>
      </c>
      <c r="AD1712">
        <v>0</v>
      </c>
      <c r="AE1712">
        <v>0</v>
      </c>
      <c r="AF1712">
        <v>0</v>
      </c>
      <c r="AG1712">
        <v>0</v>
      </c>
      <c r="AH1712">
        <v>0</v>
      </c>
      <c r="AI1712">
        <v>0</v>
      </c>
      <c r="AJ1712">
        <v>0</v>
      </c>
      <c r="AK1712">
        <v>0</v>
      </c>
      <c r="AL1712">
        <v>0</v>
      </c>
      <c r="AM1712">
        <v>0</v>
      </c>
      <c r="AN1712">
        <v>0</v>
      </c>
      <c r="AO1712">
        <v>0</v>
      </c>
      <c r="AP1712">
        <v>0</v>
      </c>
      <c r="AQ1712">
        <v>0</v>
      </c>
      <c r="AR1712">
        <v>0</v>
      </c>
      <c r="AS1712">
        <v>0</v>
      </c>
      <c r="AT1712">
        <v>0</v>
      </c>
      <c r="AU1712">
        <v>0</v>
      </c>
      <c r="AV1712">
        <v>0</v>
      </c>
      <c r="AW1712">
        <v>0</v>
      </c>
      <c r="AX1712">
        <v>0</v>
      </c>
      <c r="AY1712">
        <v>0</v>
      </c>
      <c r="AZ1712">
        <v>0</v>
      </c>
      <c r="BA1712">
        <v>0</v>
      </c>
      <c r="BB1712">
        <v>0</v>
      </c>
      <c r="BC1712">
        <v>0</v>
      </c>
      <c r="BD1712">
        <v>0</v>
      </c>
      <c r="BE1712">
        <v>0</v>
      </c>
      <c r="BF1712">
        <v>0</v>
      </c>
      <c r="BG1712">
        <v>0</v>
      </c>
      <c r="BH1712">
        <v>0</v>
      </c>
      <c r="BI1712">
        <v>0</v>
      </c>
      <c r="BJ1712">
        <v>0</v>
      </c>
      <c r="BK1712">
        <v>0</v>
      </c>
      <c r="BL1712">
        <v>0</v>
      </c>
      <c r="BM1712">
        <v>0</v>
      </c>
      <c r="BN1712">
        <v>0</v>
      </c>
      <c r="BO1712">
        <v>170</v>
      </c>
      <c r="BP1712">
        <v>71</v>
      </c>
      <c r="BQ1712">
        <v>91</v>
      </c>
      <c r="BR1712">
        <v>11</v>
      </c>
      <c r="BS1712">
        <v>1</v>
      </c>
      <c r="BT1712">
        <v>1</v>
      </c>
      <c r="BU1712">
        <v>0</v>
      </c>
      <c r="BV1712">
        <v>0</v>
      </c>
      <c r="BW1712">
        <v>0</v>
      </c>
      <c r="BX1712">
        <v>0</v>
      </c>
      <c r="BY1712">
        <v>345</v>
      </c>
    </row>
    <row r="1713" spans="1:77" hidden="1" x14ac:dyDescent="0.25">
      <c r="A1713" t="str">
        <f t="shared" si="52"/>
        <v>201661 Mezőgazdasági foglalkozásokI1 Általános Iskola 0-7 osztály</v>
      </c>
      <c r="B1713" t="str">
        <f t="shared" si="53"/>
        <v>201661 Mezőgazdasági foglalkozásokI1 Általános Iskola 0-7 osztály</v>
      </c>
      <c r="C1713">
        <v>649</v>
      </c>
      <c r="D1713" t="s">
        <v>168</v>
      </c>
      <c r="E1713" t="s">
        <v>169</v>
      </c>
      <c r="F1713" s="4" t="s">
        <v>174</v>
      </c>
      <c r="G1713">
        <v>0</v>
      </c>
      <c r="H1713" t="s">
        <v>157</v>
      </c>
      <c r="I1713">
        <v>639</v>
      </c>
      <c r="J1713">
        <v>28</v>
      </c>
      <c r="K1713" t="s">
        <v>96</v>
      </c>
      <c r="L1713" t="s">
        <v>97</v>
      </c>
      <c r="M1713">
        <v>22</v>
      </c>
      <c r="N1713">
        <v>0</v>
      </c>
      <c r="O1713">
        <v>0</v>
      </c>
      <c r="P1713">
        <v>0</v>
      </c>
      <c r="Q1713">
        <v>0</v>
      </c>
      <c r="R1713">
        <v>0</v>
      </c>
      <c r="S1713">
        <v>0</v>
      </c>
      <c r="T1713">
        <v>0</v>
      </c>
      <c r="U1713">
        <v>0</v>
      </c>
      <c r="V1713">
        <v>0</v>
      </c>
      <c r="W1713">
        <v>0</v>
      </c>
      <c r="X1713">
        <v>0</v>
      </c>
      <c r="Y1713">
        <v>0</v>
      </c>
      <c r="Z1713">
        <v>0</v>
      </c>
      <c r="AA1713">
        <v>0</v>
      </c>
      <c r="AB1713">
        <v>0</v>
      </c>
      <c r="AC1713">
        <v>0</v>
      </c>
      <c r="AD1713">
        <v>0</v>
      </c>
      <c r="AE1713">
        <v>0</v>
      </c>
      <c r="AF1713">
        <v>0</v>
      </c>
      <c r="AG1713">
        <v>0</v>
      </c>
      <c r="AH1713">
        <v>0</v>
      </c>
      <c r="AI1713">
        <v>0</v>
      </c>
      <c r="AJ1713">
        <v>0</v>
      </c>
      <c r="AK1713">
        <v>0</v>
      </c>
      <c r="AL1713">
        <v>0</v>
      </c>
      <c r="AM1713">
        <v>0</v>
      </c>
      <c r="AN1713">
        <v>0</v>
      </c>
      <c r="AO1713">
        <v>0</v>
      </c>
      <c r="AP1713">
        <v>0</v>
      </c>
      <c r="AQ1713">
        <v>0</v>
      </c>
      <c r="AR1713">
        <v>0</v>
      </c>
      <c r="AS1713">
        <v>0</v>
      </c>
      <c r="AT1713">
        <v>0</v>
      </c>
      <c r="AU1713">
        <v>0</v>
      </c>
      <c r="AV1713">
        <v>0</v>
      </c>
      <c r="AW1713">
        <v>0</v>
      </c>
      <c r="AX1713">
        <v>0</v>
      </c>
      <c r="AY1713">
        <v>0</v>
      </c>
      <c r="AZ1713">
        <v>0</v>
      </c>
      <c r="BA1713">
        <v>0</v>
      </c>
      <c r="BB1713">
        <v>0</v>
      </c>
      <c r="BC1713">
        <v>0</v>
      </c>
      <c r="BD1713">
        <v>0</v>
      </c>
      <c r="BE1713">
        <v>0</v>
      </c>
      <c r="BF1713">
        <v>0</v>
      </c>
      <c r="BG1713">
        <v>0</v>
      </c>
      <c r="BH1713">
        <v>2</v>
      </c>
      <c r="BI1713">
        <v>0</v>
      </c>
      <c r="BJ1713">
        <v>0</v>
      </c>
      <c r="BK1713">
        <v>0</v>
      </c>
      <c r="BL1713">
        <v>0</v>
      </c>
      <c r="BM1713">
        <v>0</v>
      </c>
      <c r="BN1713">
        <v>0</v>
      </c>
      <c r="BO1713">
        <v>119</v>
      </c>
      <c r="BP1713">
        <v>2</v>
      </c>
      <c r="BQ1713">
        <v>2</v>
      </c>
      <c r="BR1713">
        <v>27</v>
      </c>
      <c r="BS1713">
        <v>0</v>
      </c>
      <c r="BT1713">
        <v>0</v>
      </c>
      <c r="BU1713">
        <v>0</v>
      </c>
      <c r="BV1713">
        <v>0</v>
      </c>
      <c r="BW1713">
        <v>0</v>
      </c>
      <c r="BX1713">
        <v>0</v>
      </c>
      <c r="BY1713">
        <v>174</v>
      </c>
    </row>
    <row r="1714" spans="1:77" hidden="1" x14ac:dyDescent="0.25">
      <c r="A1714" t="str">
        <f t="shared" si="52"/>
        <v>201662 Erdőgazdálkodási, vadgazdálkodási és halászati foglalkozásokI1 Általános Iskola 0-7 osztály</v>
      </c>
      <c r="B1714" t="str">
        <f t="shared" si="53"/>
        <v>201662 Erdőgazdálkodási, vadgazdálkodási és halászati foglalkozásokI1 Általános Iskola 0-7 osztály</v>
      </c>
      <c r="C1714">
        <v>650</v>
      </c>
      <c r="D1714" t="s">
        <v>168</v>
      </c>
      <c r="E1714" t="s">
        <v>169</v>
      </c>
      <c r="F1714" s="4" t="s">
        <v>174</v>
      </c>
      <c r="G1714">
        <v>0</v>
      </c>
      <c r="H1714" t="s">
        <v>157</v>
      </c>
      <c r="I1714">
        <v>640</v>
      </c>
      <c r="J1714">
        <v>29</v>
      </c>
      <c r="K1714" t="s">
        <v>98</v>
      </c>
      <c r="L1714" t="s">
        <v>134</v>
      </c>
      <c r="M1714">
        <v>0</v>
      </c>
      <c r="N1714">
        <v>0</v>
      </c>
      <c r="O1714">
        <v>0</v>
      </c>
      <c r="P1714">
        <v>0</v>
      </c>
      <c r="Q1714">
        <v>0</v>
      </c>
      <c r="R1714">
        <v>0</v>
      </c>
      <c r="S1714">
        <v>0</v>
      </c>
      <c r="T1714">
        <v>0</v>
      </c>
      <c r="U1714">
        <v>0</v>
      </c>
      <c r="V1714">
        <v>0</v>
      </c>
      <c r="W1714">
        <v>0</v>
      </c>
      <c r="X1714">
        <v>0</v>
      </c>
      <c r="Y1714">
        <v>0</v>
      </c>
      <c r="Z1714">
        <v>0</v>
      </c>
      <c r="AA1714">
        <v>0</v>
      </c>
      <c r="AB1714">
        <v>0</v>
      </c>
      <c r="AC1714">
        <v>0</v>
      </c>
      <c r="AD1714">
        <v>0</v>
      </c>
      <c r="AE1714">
        <v>0</v>
      </c>
      <c r="AF1714">
        <v>0</v>
      </c>
      <c r="AG1714">
        <v>0</v>
      </c>
      <c r="AH1714">
        <v>0</v>
      </c>
      <c r="AI1714">
        <v>0</v>
      </c>
      <c r="AJ1714">
        <v>0</v>
      </c>
      <c r="AK1714">
        <v>0</v>
      </c>
      <c r="AL1714">
        <v>0</v>
      </c>
      <c r="AM1714">
        <v>0</v>
      </c>
      <c r="AN1714">
        <v>0</v>
      </c>
      <c r="AO1714">
        <v>0</v>
      </c>
      <c r="AP1714">
        <v>0</v>
      </c>
      <c r="AQ1714">
        <v>0</v>
      </c>
      <c r="AR1714">
        <v>0</v>
      </c>
      <c r="AS1714">
        <v>0</v>
      </c>
      <c r="AT1714">
        <v>0</v>
      </c>
      <c r="AU1714">
        <v>0</v>
      </c>
      <c r="AV1714">
        <v>0</v>
      </c>
      <c r="AW1714">
        <v>0</v>
      </c>
      <c r="AX1714">
        <v>0</v>
      </c>
      <c r="AY1714">
        <v>0</v>
      </c>
      <c r="AZ1714">
        <v>0</v>
      </c>
      <c r="BA1714">
        <v>0</v>
      </c>
      <c r="BB1714">
        <v>0</v>
      </c>
      <c r="BC1714">
        <v>0</v>
      </c>
      <c r="BD1714">
        <v>0</v>
      </c>
      <c r="BE1714">
        <v>0</v>
      </c>
      <c r="BF1714">
        <v>0</v>
      </c>
      <c r="BG1714">
        <v>0</v>
      </c>
      <c r="BH1714">
        <v>0</v>
      </c>
      <c r="BI1714">
        <v>0</v>
      </c>
      <c r="BJ1714">
        <v>0</v>
      </c>
      <c r="BK1714">
        <v>0</v>
      </c>
      <c r="BL1714">
        <v>0</v>
      </c>
      <c r="BM1714">
        <v>0</v>
      </c>
      <c r="BN1714">
        <v>0</v>
      </c>
      <c r="BO1714">
        <v>4</v>
      </c>
      <c r="BP1714">
        <v>0</v>
      </c>
      <c r="BQ1714">
        <v>0</v>
      </c>
      <c r="BR1714">
        <v>0</v>
      </c>
      <c r="BS1714">
        <v>0</v>
      </c>
      <c r="BT1714">
        <v>0</v>
      </c>
      <c r="BU1714">
        <v>0</v>
      </c>
      <c r="BV1714">
        <v>0</v>
      </c>
      <c r="BW1714">
        <v>0</v>
      </c>
      <c r="BX1714">
        <v>0</v>
      </c>
      <c r="BY1714">
        <v>4</v>
      </c>
    </row>
    <row r="1715" spans="1:77" hidden="1" x14ac:dyDescent="0.25">
      <c r="A1715" t="str">
        <f t="shared" si="52"/>
        <v>201671 Élelmiszer-ipari foglalkozásokI1 Általános Iskola 0-7 osztály</v>
      </c>
      <c r="B1715" t="str">
        <f t="shared" si="53"/>
        <v>201671 Élelmiszer-ipari foglalkozásokI1 Általános Iskola 0-7 osztály</v>
      </c>
      <c r="C1715">
        <v>651</v>
      </c>
      <c r="D1715" t="s">
        <v>168</v>
      </c>
      <c r="E1715" t="s">
        <v>169</v>
      </c>
      <c r="F1715" s="4" t="s">
        <v>174</v>
      </c>
      <c r="G1715">
        <v>0</v>
      </c>
      <c r="H1715" t="s">
        <v>157</v>
      </c>
      <c r="I1715">
        <v>641</v>
      </c>
      <c r="J1715">
        <v>30</v>
      </c>
      <c r="K1715" t="s">
        <v>99</v>
      </c>
      <c r="L1715" t="s">
        <v>135</v>
      </c>
      <c r="M1715">
        <v>0</v>
      </c>
      <c r="N1715">
        <v>0</v>
      </c>
      <c r="O1715">
        <v>0</v>
      </c>
      <c r="P1715">
        <v>0</v>
      </c>
      <c r="Q1715">
        <v>0</v>
      </c>
      <c r="R1715">
        <v>0</v>
      </c>
      <c r="S1715">
        <v>0</v>
      </c>
      <c r="T1715">
        <v>0</v>
      </c>
      <c r="U1715">
        <v>0</v>
      </c>
      <c r="V1715">
        <v>0</v>
      </c>
      <c r="W1715">
        <v>0</v>
      </c>
      <c r="X1715">
        <v>0</v>
      </c>
      <c r="Y1715">
        <v>0</v>
      </c>
      <c r="Z1715">
        <v>0</v>
      </c>
      <c r="AA1715">
        <v>0</v>
      </c>
      <c r="AB1715">
        <v>0</v>
      </c>
      <c r="AC1715">
        <v>0</v>
      </c>
      <c r="AD1715">
        <v>0</v>
      </c>
      <c r="AE1715">
        <v>0</v>
      </c>
      <c r="AF1715">
        <v>0</v>
      </c>
      <c r="AG1715">
        <v>0</v>
      </c>
      <c r="AH1715">
        <v>0</v>
      </c>
      <c r="AI1715">
        <v>0</v>
      </c>
      <c r="AJ1715">
        <v>0</v>
      </c>
      <c r="AK1715">
        <v>0</v>
      </c>
      <c r="AL1715">
        <v>0</v>
      </c>
      <c r="AM1715">
        <v>0</v>
      </c>
      <c r="AN1715">
        <v>0</v>
      </c>
      <c r="AO1715">
        <v>0</v>
      </c>
      <c r="AP1715">
        <v>0</v>
      </c>
      <c r="AQ1715">
        <v>0</v>
      </c>
      <c r="AR1715">
        <v>0</v>
      </c>
      <c r="AS1715">
        <v>0</v>
      </c>
      <c r="AT1715">
        <v>0</v>
      </c>
      <c r="AU1715">
        <v>0</v>
      </c>
      <c r="AV1715">
        <v>0</v>
      </c>
      <c r="AW1715">
        <v>0</v>
      </c>
      <c r="AX1715">
        <v>0</v>
      </c>
      <c r="AY1715">
        <v>0</v>
      </c>
      <c r="AZ1715">
        <v>0</v>
      </c>
      <c r="BA1715">
        <v>0</v>
      </c>
      <c r="BB1715">
        <v>0</v>
      </c>
      <c r="BC1715">
        <v>0</v>
      </c>
      <c r="BD1715">
        <v>0</v>
      </c>
      <c r="BE1715">
        <v>0</v>
      </c>
      <c r="BF1715">
        <v>0</v>
      </c>
      <c r="BG1715">
        <v>0</v>
      </c>
      <c r="BH1715">
        <v>0</v>
      </c>
      <c r="BI1715">
        <v>0</v>
      </c>
      <c r="BJ1715">
        <v>0</v>
      </c>
      <c r="BK1715">
        <v>0</v>
      </c>
      <c r="BL1715">
        <v>0</v>
      </c>
      <c r="BM1715">
        <v>0</v>
      </c>
      <c r="BN1715">
        <v>0</v>
      </c>
      <c r="BO1715">
        <v>3</v>
      </c>
      <c r="BP1715">
        <v>0</v>
      </c>
      <c r="BQ1715">
        <v>0</v>
      </c>
      <c r="BR1715">
        <v>0</v>
      </c>
      <c r="BS1715">
        <v>0</v>
      </c>
      <c r="BT1715">
        <v>0</v>
      </c>
      <c r="BU1715">
        <v>0</v>
      </c>
      <c r="BV1715">
        <v>0</v>
      </c>
      <c r="BW1715">
        <v>0</v>
      </c>
      <c r="BX1715">
        <v>0</v>
      </c>
      <c r="BY1715">
        <v>3</v>
      </c>
    </row>
    <row r="1716" spans="1:77" hidden="1" x14ac:dyDescent="0.25">
      <c r="A1716" t="str">
        <f t="shared" si="52"/>
        <v>201672 Könnyűipari foglalkozásokI1 Általános Iskola 0-7 osztály</v>
      </c>
      <c r="B1716" t="str">
        <f t="shared" si="53"/>
        <v>201672 Könnyűipari foglalkozásokI1 Általános Iskola 0-7 osztály</v>
      </c>
      <c r="C1716">
        <v>652</v>
      </c>
      <c r="D1716" t="s">
        <v>168</v>
      </c>
      <c r="E1716" t="s">
        <v>169</v>
      </c>
      <c r="F1716" s="4" t="s">
        <v>174</v>
      </c>
      <c r="G1716">
        <v>0</v>
      </c>
      <c r="H1716" t="s">
        <v>157</v>
      </c>
      <c r="I1716">
        <v>642</v>
      </c>
      <c r="J1716">
        <v>31</v>
      </c>
      <c r="K1716" t="s">
        <v>100</v>
      </c>
      <c r="L1716" t="s">
        <v>136</v>
      </c>
      <c r="M1716">
        <v>0</v>
      </c>
      <c r="N1716">
        <v>0</v>
      </c>
      <c r="O1716">
        <v>0</v>
      </c>
      <c r="P1716">
        <v>0</v>
      </c>
      <c r="Q1716">
        <v>0</v>
      </c>
      <c r="R1716">
        <v>0</v>
      </c>
      <c r="S1716">
        <v>0</v>
      </c>
      <c r="T1716">
        <v>0</v>
      </c>
      <c r="U1716">
        <v>0</v>
      </c>
      <c r="V1716">
        <v>0</v>
      </c>
      <c r="W1716">
        <v>0</v>
      </c>
      <c r="X1716">
        <v>0</v>
      </c>
      <c r="Y1716">
        <v>0</v>
      </c>
      <c r="Z1716">
        <v>0</v>
      </c>
      <c r="AA1716">
        <v>0</v>
      </c>
      <c r="AB1716">
        <v>0</v>
      </c>
      <c r="AC1716">
        <v>0</v>
      </c>
      <c r="AD1716">
        <v>0</v>
      </c>
      <c r="AE1716">
        <v>0</v>
      </c>
      <c r="AF1716">
        <v>0</v>
      </c>
      <c r="AG1716">
        <v>0</v>
      </c>
      <c r="AH1716">
        <v>0</v>
      </c>
      <c r="AI1716">
        <v>0</v>
      </c>
      <c r="AJ1716">
        <v>0</v>
      </c>
      <c r="AK1716">
        <v>0</v>
      </c>
      <c r="AL1716">
        <v>0</v>
      </c>
      <c r="AM1716">
        <v>0</v>
      </c>
      <c r="AN1716">
        <v>0</v>
      </c>
      <c r="AO1716">
        <v>0</v>
      </c>
      <c r="AP1716">
        <v>0</v>
      </c>
      <c r="AQ1716">
        <v>0</v>
      </c>
      <c r="AR1716">
        <v>0</v>
      </c>
      <c r="AS1716">
        <v>0</v>
      </c>
      <c r="AT1716">
        <v>0</v>
      </c>
      <c r="AU1716">
        <v>0</v>
      </c>
      <c r="AV1716">
        <v>0</v>
      </c>
      <c r="AW1716">
        <v>0</v>
      </c>
      <c r="AX1716">
        <v>0</v>
      </c>
      <c r="AY1716">
        <v>0</v>
      </c>
      <c r="AZ1716">
        <v>0</v>
      </c>
      <c r="BA1716">
        <v>0</v>
      </c>
      <c r="BB1716">
        <v>0</v>
      </c>
      <c r="BC1716">
        <v>0</v>
      </c>
      <c r="BD1716">
        <v>0</v>
      </c>
      <c r="BE1716">
        <v>0</v>
      </c>
      <c r="BF1716">
        <v>0</v>
      </c>
      <c r="BG1716">
        <v>0</v>
      </c>
      <c r="BH1716">
        <v>0</v>
      </c>
      <c r="BI1716">
        <v>0</v>
      </c>
      <c r="BJ1716">
        <v>0</v>
      </c>
      <c r="BK1716">
        <v>0</v>
      </c>
      <c r="BL1716">
        <v>0</v>
      </c>
      <c r="BM1716">
        <v>0</v>
      </c>
      <c r="BN1716">
        <v>0</v>
      </c>
      <c r="BO1716">
        <v>9</v>
      </c>
      <c r="BP1716">
        <v>0</v>
      </c>
      <c r="BQ1716">
        <v>0</v>
      </c>
      <c r="BR1716">
        <v>1</v>
      </c>
      <c r="BS1716">
        <v>1</v>
      </c>
      <c r="BT1716">
        <v>0</v>
      </c>
      <c r="BU1716">
        <v>0</v>
      </c>
      <c r="BV1716">
        <v>0</v>
      </c>
      <c r="BW1716">
        <v>0</v>
      </c>
      <c r="BX1716">
        <v>0</v>
      </c>
      <c r="BY1716">
        <v>11</v>
      </c>
    </row>
    <row r="1717" spans="1:77" hidden="1" x14ac:dyDescent="0.25">
      <c r="A1717" t="str">
        <f t="shared" si="52"/>
        <v>201673 Fém- és villamosipari foglalkozásokI1 Általános Iskola 0-7 osztály</v>
      </c>
      <c r="B1717" t="str">
        <f t="shared" si="53"/>
        <v>201673 Fém- és villamosipari foglalkozásokI1 Általános Iskola 0-7 osztály</v>
      </c>
      <c r="C1717">
        <v>653</v>
      </c>
      <c r="D1717" t="s">
        <v>168</v>
      </c>
      <c r="E1717" t="s">
        <v>169</v>
      </c>
      <c r="F1717" s="4" t="s">
        <v>174</v>
      </c>
      <c r="G1717">
        <v>0</v>
      </c>
      <c r="H1717" t="s">
        <v>157</v>
      </c>
      <c r="I1717">
        <v>643</v>
      </c>
      <c r="J1717">
        <v>32</v>
      </c>
      <c r="K1717" t="s">
        <v>101</v>
      </c>
      <c r="L1717" t="s">
        <v>137</v>
      </c>
      <c r="M1717">
        <v>0</v>
      </c>
      <c r="N1717">
        <v>0</v>
      </c>
      <c r="O1717">
        <v>0</v>
      </c>
      <c r="P1717">
        <v>0</v>
      </c>
      <c r="Q1717">
        <v>0</v>
      </c>
      <c r="R1717">
        <v>0</v>
      </c>
      <c r="S1717">
        <v>0</v>
      </c>
      <c r="T1717">
        <v>0</v>
      </c>
      <c r="U1717">
        <v>0</v>
      </c>
      <c r="V1717">
        <v>0</v>
      </c>
      <c r="W1717">
        <v>0</v>
      </c>
      <c r="X1717">
        <v>0</v>
      </c>
      <c r="Y1717">
        <v>0</v>
      </c>
      <c r="Z1717">
        <v>0</v>
      </c>
      <c r="AA1717">
        <v>0</v>
      </c>
      <c r="AB1717">
        <v>0</v>
      </c>
      <c r="AC1717">
        <v>0</v>
      </c>
      <c r="AD1717">
        <v>0</v>
      </c>
      <c r="AE1717">
        <v>0</v>
      </c>
      <c r="AF1717">
        <v>0</v>
      </c>
      <c r="AG1717">
        <v>0</v>
      </c>
      <c r="AH1717">
        <v>0</v>
      </c>
      <c r="AI1717">
        <v>0</v>
      </c>
      <c r="AJ1717">
        <v>0</v>
      </c>
      <c r="AK1717">
        <v>0</v>
      </c>
      <c r="AL1717">
        <v>0</v>
      </c>
      <c r="AM1717">
        <v>0</v>
      </c>
      <c r="AN1717">
        <v>0</v>
      </c>
      <c r="AO1717">
        <v>0</v>
      </c>
      <c r="AP1717">
        <v>0</v>
      </c>
      <c r="AQ1717">
        <v>0</v>
      </c>
      <c r="AR1717">
        <v>0</v>
      </c>
      <c r="AS1717">
        <v>0</v>
      </c>
      <c r="AT1717">
        <v>0</v>
      </c>
      <c r="AU1717">
        <v>0</v>
      </c>
      <c r="AV1717">
        <v>0</v>
      </c>
      <c r="AW1717">
        <v>0</v>
      </c>
      <c r="AX1717">
        <v>0</v>
      </c>
      <c r="AY1717">
        <v>0</v>
      </c>
      <c r="AZ1717">
        <v>0</v>
      </c>
      <c r="BA1717">
        <v>0</v>
      </c>
      <c r="BB1717">
        <v>0</v>
      </c>
      <c r="BC1717">
        <v>0</v>
      </c>
      <c r="BD1717">
        <v>0</v>
      </c>
      <c r="BE1717">
        <v>0</v>
      </c>
      <c r="BF1717">
        <v>0</v>
      </c>
      <c r="BG1717">
        <v>0</v>
      </c>
      <c r="BH1717">
        <v>1</v>
      </c>
      <c r="BI1717">
        <v>0</v>
      </c>
      <c r="BJ1717">
        <v>0</v>
      </c>
      <c r="BK1717">
        <v>0</v>
      </c>
      <c r="BL1717">
        <v>0</v>
      </c>
      <c r="BM1717">
        <v>0</v>
      </c>
      <c r="BN1717">
        <v>0</v>
      </c>
      <c r="BO1717">
        <v>7</v>
      </c>
      <c r="BP1717">
        <v>0</v>
      </c>
      <c r="BQ1717">
        <v>0</v>
      </c>
      <c r="BR1717">
        <v>0</v>
      </c>
      <c r="BS1717">
        <v>0</v>
      </c>
      <c r="BT1717">
        <v>0</v>
      </c>
      <c r="BU1717">
        <v>0</v>
      </c>
      <c r="BV1717">
        <v>0</v>
      </c>
      <c r="BW1717">
        <v>0</v>
      </c>
      <c r="BX1717">
        <v>0</v>
      </c>
      <c r="BY1717">
        <v>8</v>
      </c>
    </row>
    <row r="1718" spans="1:77" hidden="1" x14ac:dyDescent="0.25">
      <c r="A1718" t="str">
        <f t="shared" si="52"/>
        <v>201674 Kézműipari foglalkozásokI1 Általános Iskola 0-7 osztály</v>
      </c>
      <c r="B1718" t="str">
        <f t="shared" si="53"/>
        <v>201674 Kézműipari foglalkozásokI1 Általános Iskola 0-7 osztály</v>
      </c>
      <c r="C1718">
        <v>654</v>
      </c>
      <c r="D1718" t="s">
        <v>168</v>
      </c>
      <c r="E1718" t="s">
        <v>169</v>
      </c>
      <c r="F1718" s="4" t="s">
        <v>174</v>
      </c>
      <c r="G1718">
        <v>0</v>
      </c>
      <c r="H1718" t="s">
        <v>157</v>
      </c>
      <c r="I1718">
        <v>644</v>
      </c>
      <c r="J1718">
        <v>33</v>
      </c>
      <c r="K1718" t="s">
        <v>102</v>
      </c>
      <c r="L1718" t="s">
        <v>138</v>
      </c>
      <c r="M1718">
        <v>0</v>
      </c>
      <c r="N1718">
        <v>0</v>
      </c>
      <c r="O1718">
        <v>0</v>
      </c>
      <c r="P1718">
        <v>0</v>
      </c>
      <c r="Q1718">
        <v>0</v>
      </c>
      <c r="R1718">
        <v>0</v>
      </c>
      <c r="S1718">
        <v>0</v>
      </c>
      <c r="T1718">
        <v>0</v>
      </c>
      <c r="U1718">
        <v>0</v>
      </c>
      <c r="V1718">
        <v>0</v>
      </c>
      <c r="W1718">
        <v>0</v>
      </c>
      <c r="X1718">
        <v>0</v>
      </c>
      <c r="Y1718">
        <v>0</v>
      </c>
      <c r="Z1718">
        <v>0</v>
      </c>
      <c r="AA1718">
        <v>0</v>
      </c>
      <c r="AB1718">
        <v>0</v>
      </c>
      <c r="AC1718">
        <v>0</v>
      </c>
      <c r="AD1718">
        <v>0</v>
      </c>
      <c r="AE1718">
        <v>0</v>
      </c>
      <c r="AF1718">
        <v>0</v>
      </c>
      <c r="AG1718">
        <v>0</v>
      </c>
      <c r="AH1718">
        <v>0</v>
      </c>
      <c r="AI1718">
        <v>0</v>
      </c>
      <c r="AJ1718">
        <v>0</v>
      </c>
      <c r="AK1718">
        <v>0</v>
      </c>
      <c r="AL1718">
        <v>0</v>
      </c>
      <c r="AM1718">
        <v>0</v>
      </c>
      <c r="AN1718">
        <v>0</v>
      </c>
      <c r="AO1718">
        <v>0</v>
      </c>
      <c r="AP1718">
        <v>0</v>
      </c>
      <c r="AQ1718">
        <v>0</v>
      </c>
      <c r="AR1718">
        <v>0</v>
      </c>
      <c r="AS1718">
        <v>0</v>
      </c>
      <c r="AT1718">
        <v>0</v>
      </c>
      <c r="AU1718">
        <v>0</v>
      </c>
      <c r="AV1718">
        <v>0</v>
      </c>
      <c r="AW1718">
        <v>0</v>
      </c>
      <c r="AX1718">
        <v>0</v>
      </c>
      <c r="AY1718">
        <v>0</v>
      </c>
      <c r="AZ1718">
        <v>0</v>
      </c>
      <c r="BA1718">
        <v>0</v>
      </c>
      <c r="BB1718">
        <v>0</v>
      </c>
      <c r="BC1718">
        <v>0</v>
      </c>
      <c r="BD1718">
        <v>0</v>
      </c>
      <c r="BE1718">
        <v>0</v>
      </c>
      <c r="BF1718">
        <v>0</v>
      </c>
      <c r="BG1718">
        <v>0</v>
      </c>
      <c r="BH1718">
        <v>0</v>
      </c>
      <c r="BI1718">
        <v>0</v>
      </c>
      <c r="BJ1718">
        <v>0</v>
      </c>
      <c r="BK1718">
        <v>0</v>
      </c>
      <c r="BL1718">
        <v>0</v>
      </c>
      <c r="BM1718">
        <v>0</v>
      </c>
      <c r="BN1718">
        <v>0</v>
      </c>
      <c r="BO1718">
        <v>11</v>
      </c>
      <c r="BP1718">
        <v>0</v>
      </c>
      <c r="BQ1718">
        <v>0</v>
      </c>
      <c r="BR1718">
        <v>0</v>
      </c>
      <c r="BS1718">
        <v>0</v>
      </c>
      <c r="BT1718">
        <v>0</v>
      </c>
      <c r="BU1718">
        <v>0</v>
      </c>
      <c r="BV1718">
        <v>0</v>
      </c>
      <c r="BW1718">
        <v>0</v>
      </c>
      <c r="BX1718">
        <v>0</v>
      </c>
      <c r="BY1718">
        <v>11</v>
      </c>
    </row>
    <row r="1719" spans="1:77" hidden="1" x14ac:dyDescent="0.25">
      <c r="A1719" t="str">
        <f t="shared" si="52"/>
        <v>201675 Építőipari foglalkozásokI1 Általános Iskola 0-7 osztály</v>
      </c>
      <c r="B1719" t="str">
        <f t="shared" si="53"/>
        <v>201675 Építőipari foglalkozásokI1 Általános Iskola 0-7 osztály</v>
      </c>
      <c r="C1719">
        <v>655</v>
      </c>
      <c r="D1719" t="s">
        <v>168</v>
      </c>
      <c r="E1719" t="s">
        <v>169</v>
      </c>
      <c r="F1719" s="4" t="s">
        <v>174</v>
      </c>
      <c r="G1719">
        <v>0</v>
      </c>
      <c r="H1719" t="s">
        <v>157</v>
      </c>
      <c r="I1719">
        <v>645</v>
      </c>
      <c r="J1719">
        <v>34</v>
      </c>
      <c r="K1719" t="s">
        <v>103</v>
      </c>
      <c r="L1719" t="s">
        <v>139</v>
      </c>
      <c r="M1719">
        <v>0</v>
      </c>
      <c r="N1719">
        <v>0</v>
      </c>
      <c r="O1719">
        <v>0</v>
      </c>
      <c r="P1719">
        <v>0</v>
      </c>
      <c r="Q1719">
        <v>0</v>
      </c>
      <c r="R1719">
        <v>0</v>
      </c>
      <c r="S1719">
        <v>0</v>
      </c>
      <c r="T1719">
        <v>0</v>
      </c>
      <c r="U1719">
        <v>0</v>
      </c>
      <c r="V1719">
        <v>0</v>
      </c>
      <c r="W1719">
        <v>0</v>
      </c>
      <c r="X1719">
        <v>0</v>
      </c>
      <c r="Y1719">
        <v>0</v>
      </c>
      <c r="Z1719">
        <v>0</v>
      </c>
      <c r="AA1719">
        <v>0</v>
      </c>
      <c r="AB1719">
        <v>0</v>
      </c>
      <c r="AC1719">
        <v>0</v>
      </c>
      <c r="AD1719">
        <v>0</v>
      </c>
      <c r="AE1719">
        <v>0</v>
      </c>
      <c r="AF1719">
        <v>0</v>
      </c>
      <c r="AG1719">
        <v>0</v>
      </c>
      <c r="AH1719">
        <v>0</v>
      </c>
      <c r="AI1719">
        <v>0</v>
      </c>
      <c r="AJ1719">
        <v>0</v>
      </c>
      <c r="AK1719">
        <v>0</v>
      </c>
      <c r="AL1719">
        <v>0</v>
      </c>
      <c r="AM1719">
        <v>0</v>
      </c>
      <c r="AN1719">
        <v>0</v>
      </c>
      <c r="AO1719">
        <v>0</v>
      </c>
      <c r="AP1719">
        <v>0</v>
      </c>
      <c r="AQ1719">
        <v>0</v>
      </c>
      <c r="AR1719">
        <v>0</v>
      </c>
      <c r="AS1719">
        <v>0</v>
      </c>
      <c r="AT1719">
        <v>0</v>
      </c>
      <c r="AU1719">
        <v>0</v>
      </c>
      <c r="AV1719">
        <v>0</v>
      </c>
      <c r="AW1719">
        <v>0</v>
      </c>
      <c r="AX1719">
        <v>0</v>
      </c>
      <c r="AY1719">
        <v>0</v>
      </c>
      <c r="AZ1719">
        <v>0</v>
      </c>
      <c r="BA1719">
        <v>0</v>
      </c>
      <c r="BB1719">
        <v>0</v>
      </c>
      <c r="BC1719">
        <v>0</v>
      </c>
      <c r="BD1719">
        <v>0</v>
      </c>
      <c r="BE1719">
        <v>0</v>
      </c>
      <c r="BF1719">
        <v>0</v>
      </c>
      <c r="BG1719">
        <v>0</v>
      </c>
      <c r="BH1719">
        <v>0</v>
      </c>
      <c r="BI1719">
        <v>0</v>
      </c>
      <c r="BJ1719">
        <v>0</v>
      </c>
      <c r="BK1719">
        <v>0</v>
      </c>
      <c r="BL1719">
        <v>0</v>
      </c>
      <c r="BM1719">
        <v>0</v>
      </c>
      <c r="BN1719">
        <v>0</v>
      </c>
      <c r="BO1719">
        <v>21</v>
      </c>
      <c r="BP1719">
        <v>2</v>
      </c>
      <c r="BQ1719">
        <v>0</v>
      </c>
      <c r="BR1719">
        <v>2</v>
      </c>
      <c r="BS1719">
        <v>0</v>
      </c>
      <c r="BT1719">
        <v>0</v>
      </c>
      <c r="BU1719">
        <v>0</v>
      </c>
      <c r="BV1719">
        <v>0</v>
      </c>
      <c r="BW1719">
        <v>0</v>
      </c>
      <c r="BX1719">
        <v>0</v>
      </c>
      <c r="BY1719">
        <v>25</v>
      </c>
    </row>
    <row r="1720" spans="1:77" hidden="1" x14ac:dyDescent="0.25">
      <c r="A1720" t="str">
        <f t="shared" si="52"/>
        <v>201679 Egyéb ipari és építőipari foglalkozásokI1 Általános Iskola 0-7 osztály</v>
      </c>
      <c r="B1720" t="str">
        <f t="shared" si="53"/>
        <v>201679 Egyéb ipari és építőipari foglalkozásokI1 Általános Iskola 0-7 osztály</v>
      </c>
      <c r="C1720">
        <v>656</v>
      </c>
      <c r="D1720" t="s">
        <v>168</v>
      </c>
      <c r="E1720" t="s">
        <v>169</v>
      </c>
      <c r="F1720" s="4" t="s">
        <v>174</v>
      </c>
      <c r="G1720">
        <v>0</v>
      </c>
      <c r="H1720" t="s">
        <v>157</v>
      </c>
      <c r="I1720">
        <v>646</v>
      </c>
      <c r="J1720">
        <v>35</v>
      </c>
      <c r="K1720" t="s">
        <v>140</v>
      </c>
      <c r="L1720" t="s">
        <v>141</v>
      </c>
      <c r="M1720">
        <v>0</v>
      </c>
      <c r="N1720">
        <v>0</v>
      </c>
      <c r="O1720">
        <v>0</v>
      </c>
      <c r="P1720">
        <v>0</v>
      </c>
      <c r="Q1720">
        <v>0</v>
      </c>
      <c r="R1720">
        <v>0</v>
      </c>
      <c r="S1720">
        <v>0</v>
      </c>
      <c r="T1720">
        <v>0</v>
      </c>
      <c r="U1720">
        <v>0</v>
      </c>
      <c r="V1720">
        <v>0</v>
      </c>
      <c r="W1720">
        <v>0</v>
      </c>
      <c r="X1720">
        <v>0</v>
      </c>
      <c r="Y1720">
        <v>0</v>
      </c>
      <c r="Z1720">
        <v>0</v>
      </c>
      <c r="AA1720">
        <v>0</v>
      </c>
      <c r="AB1720">
        <v>0</v>
      </c>
      <c r="AC1720">
        <v>0</v>
      </c>
      <c r="AD1720">
        <v>0</v>
      </c>
      <c r="AE1720">
        <v>0</v>
      </c>
      <c r="AF1720">
        <v>0</v>
      </c>
      <c r="AG1720">
        <v>0</v>
      </c>
      <c r="AH1720">
        <v>0</v>
      </c>
      <c r="AI1720">
        <v>0</v>
      </c>
      <c r="AJ1720">
        <v>0</v>
      </c>
      <c r="AK1720">
        <v>0</v>
      </c>
      <c r="AL1720">
        <v>0</v>
      </c>
      <c r="AM1720">
        <v>0</v>
      </c>
      <c r="AN1720">
        <v>0</v>
      </c>
      <c r="AO1720">
        <v>0</v>
      </c>
      <c r="AP1720">
        <v>0</v>
      </c>
      <c r="AQ1720">
        <v>0</v>
      </c>
      <c r="AR1720">
        <v>0</v>
      </c>
      <c r="AS1720">
        <v>0</v>
      </c>
      <c r="AT1720">
        <v>0</v>
      </c>
      <c r="AU1720">
        <v>0</v>
      </c>
      <c r="AV1720">
        <v>0</v>
      </c>
      <c r="AW1720">
        <v>0</v>
      </c>
      <c r="AX1720">
        <v>0</v>
      </c>
      <c r="AY1720">
        <v>0</v>
      </c>
      <c r="AZ1720">
        <v>0</v>
      </c>
      <c r="BA1720">
        <v>0</v>
      </c>
      <c r="BB1720">
        <v>0</v>
      </c>
      <c r="BC1720">
        <v>0</v>
      </c>
      <c r="BD1720">
        <v>0</v>
      </c>
      <c r="BE1720">
        <v>0</v>
      </c>
      <c r="BF1720">
        <v>0</v>
      </c>
      <c r="BG1720">
        <v>0</v>
      </c>
      <c r="BH1720">
        <v>0</v>
      </c>
      <c r="BI1720">
        <v>0</v>
      </c>
      <c r="BJ1720">
        <v>0</v>
      </c>
      <c r="BK1720">
        <v>0</v>
      </c>
      <c r="BL1720">
        <v>0</v>
      </c>
      <c r="BM1720">
        <v>0</v>
      </c>
      <c r="BN1720">
        <v>0</v>
      </c>
      <c r="BO1720">
        <v>7</v>
      </c>
      <c r="BP1720">
        <v>0</v>
      </c>
      <c r="BQ1720">
        <v>0</v>
      </c>
      <c r="BR1720">
        <v>0</v>
      </c>
      <c r="BS1720">
        <v>0</v>
      </c>
      <c r="BT1720">
        <v>0</v>
      </c>
      <c r="BU1720">
        <v>0</v>
      </c>
      <c r="BV1720">
        <v>0</v>
      </c>
      <c r="BW1720">
        <v>0</v>
      </c>
      <c r="BX1720">
        <v>0</v>
      </c>
      <c r="BY1720">
        <v>7</v>
      </c>
    </row>
    <row r="1721" spans="1:77" hidden="1" x14ac:dyDescent="0.25">
      <c r="A1721" t="str">
        <f t="shared" si="52"/>
        <v>201681 Feldolgozóipari gépek kezelőiI1 Általános Iskola 0-7 osztály</v>
      </c>
      <c r="B1721" t="str">
        <f t="shared" si="53"/>
        <v>201681 Feldolgozóipari gépek kezelőiI1 Általános Iskola 0-7 osztály</v>
      </c>
      <c r="C1721">
        <v>657</v>
      </c>
      <c r="D1721" t="s">
        <v>168</v>
      </c>
      <c r="E1721" t="s">
        <v>169</v>
      </c>
      <c r="F1721" s="4" t="s">
        <v>174</v>
      </c>
      <c r="G1721">
        <v>0</v>
      </c>
      <c r="H1721" t="s">
        <v>157</v>
      </c>
      <c r="I1721">
        <v>647</v>
      </c>
      <c r="J1721">
        <v>36</v>
      </c>
      <c r="K1721" t="s">
        <v>104</v>
      </c>
      <c r="L1721" t="s">
        <v>105</v>
      </c>
      <c r="M1721">
        <v>0</v>
      </c>
      <c r="N1721">
        <v>0</v>
      </c>
      <c r="O1721">
        <v>0</v>
      </c>
      <c r="P1721">
        <v>0</v>
      </c>
      <c r="Q1721">
        <v>0</v>
      </c>
      <c r="R1721">
        <v>0</v>
      </c>
      <c r="S1721">
        <v>0</v>
      </c>
      <c r="T1721">
        <v>0</v>
      </c>
      <c r="U1721">
        <v>0</v>
      </c>
      <c r="V1721">
        <v>0</v>
      </c>
      <c r="W1721">
        <v>0</v>
      </c>
      <c r="X1721">
        <v>0</v>
      </c>
      <c r="Y1721">
        <v>0</v>
      </c>
      <c r="Z1721">
        <v>0</v>
      </c>
      <c r="AA1721">
        <v>0</v>
      </c>
      <c r="AB1721">
        <v>0</v>
      </c>
      <c r="AC1721">
        <v>0</v>
      </c>
      <c r="AD1721">
        <v>0</v>
      </c>
      <c r="AE1721">
        <v>0</v>
      </c>
      <c r="AF1721">
        <v>0</v>
      </c>
      <c r="AG1721">
        <v>0</v>
      </c>
      <c r="AH1721">
        <v>0</v>
      </c>
      <c r="AI1721">
        <v>0</v>
      </c>
      <c r="AJ1721">
        <v>0</v>
      </c>
      <c r="AK1721">
        <v>0</v>
      </c>
      <c r="AL1721">
        <v>0</v>
      </c>
      <c r="AM1721">
        <v>0</v>
      </c>
      <c r="AN1721">
        <v>0</v>
      </c>
      <c r="AO1721">
        <v>0</v>
      </c>
      <c r="AP1721">
        <v>0</v>
      </c>
      <c r="AQ1721">
        <v>0</v>
      </c>
      <c r="AR1721">
        <v>0</v>
      </c>
      <c r="AS1721">
        <v>0</v>
      </c>
      <c r="AT1721">
        <v>0</v>
      </c>
      <c r="AU1721">
        <v>0</v>
      </c>
      <c r="AV1721">
        <v>0</v>
      </c>
      <c r="AW1721">
        <v>0</v>
      </c>
      <c r="AX1721">
        <v>0</v>
      </c>
      <c r="AY1721">
        <v>0</v>
      </c>
      <c r="AZ1721">
        <v>0</v>
      </c>
      <c r="BA1721">
        <v>0</v>
      </c>
      <c r="BB1721">
        <v>0</v>
      </c>
      <c r="BC1721">
        <v>0</v>
      </c>
      <c r="BD1721">
        <v>0</v>
      </c>
      <c r="BE1721">
        <v>0</v>
      </c>
      <c r="BF1721">
        <v>0</v>
      </c>
      <c r="BG1721">
        <v>0</v>
      </c>
      <c r="BH1721">
        <v>0</v>
      </c>
      <c r="BI1721">
        <v>0</v>
      </c>
      <c r="BJ1721">
        <v>0</v>
      </c>
      <c r="BK1721">
        <v>0</v>
      </c>
      <c r="BL1721">
        <v>0</v>
      </c>
      <c r="BM1721">
        <v>0</v>
      </c>
      <c r="BN1721">
        <v>0</v>
      </c>
      <c r="BO1721">
        <v>7</v>
      </c>
      <c r="BP1721">
        <v>0</v>
      </c>
      <c r="BQ1721">
        <v>0</v>
      </c>
      <c r="BR1721">
        <v>0</v>
      </c>
      <c r="BS1721">
        <v>0</v>
      </c>
      <c r="BT1721">
        <v>0</v>
      </c>
      <c r="BU1721">
        <v>0</v>
      </c>
      <c r="BV1721">
        <v>0</v>
      </c>
      <c r="BW1721">
        <v>0</v>
      </c>
      <c r="BX1721">
        <v>0</v>
      </c>
      <c r="BY1721">
        <v>7</v>
      </c>
    </row>
    <row r="1722" spans="1:77" hidden="1" x14ac:dyDescent="0.25">
      <c r="A1722" t="str">
        <f t="shared" si="52"/>
        <v>201682 ÖsszeszerelőkI1 Általános Iskola 0-7 osztály</v>
      </c>
      <c r="B1722" t="str">
        <f t="shared" si="53"/>
        <v>201682 ÖsszeszerelőkI1 Általános Iskola 0-7 osztály</v>
      </c>
      <c r="C1722">
        <v>658</v>
      </c>
      <c r="D1722" t="s">
        <v>168</v>
      </c>
      <c r="E1722" t="s">
        <v>169</v>
      </c>
      <c r="F1722" s="4" t="s">
        <v>174</v>
      </c>
      <c r="G1722">
        <v>0</v>
      </c>
      <c r="H1722" t="s">
        <v>157</v>
      </c>
      <c r="I1722">
        <v>648</v>
      </c>
      <c r="J1722">
        <v>37</v>
      </c>
      <c r="K1722" t="s">
        <v>106</v>
      </c>
      <c r="L1722" t="s">
        <v>142</v>
      </c>
      <c r="M1722">
        <v>0</v>
      </c>
      <c r="N1722">
        <v>0</v>
      </c>
      <c r="O1722">
        <v>0</v>
      </c>
      <c r="P1722">
        <v>0</v>
      </c>
      <c r="Q1722">
        <v>0</v>
      </c>
      <c r="R1722">
        <v>0</v>
      </c>
      <c r="S1722">
        <v>0</v>
      </c>
      <c r="T1722">
        <v>0</v>
      </c>
      <c r="U1722">
        <v>0</v>
      </c>
      <c r="V1722">
        <v>0</v>
      </c>
      <c r="W1722">
        <v>0</v>
      </c>
      <c r="X1722">
        <v>0</v>
      </c>
      <c r="Y1722">
        <v>0</v>
      </c>
      <c r="Z1722">
        <v>0</v>
      </c>
      <c r="AA1722">
        <v>0</v>
      </c>
      <c r="AB1722">
        <v>0</v>
      </c>
      <c r="AC1722">
        <v>0</v>
      </c>
      <c r="AD1722">
        <v>0</v>
      </c>
      <c r="AE1722">
        <v>0</v>
      </c>
      <c r="AF1722">
        <v>0</v>
      </c>
      <c r="AG1722">
        <v>0</v>
      </c>
      <c r="AH1722">
        <v>0</v>
      </c>
      <c r="AI1722">
        <v>0</v>
      </c>
      <c r="AJ1722">
        <v>0</v>
      </c>
      <c r="AK1722">
        <v>0</v>
      </c>
      <c r="AL1722">
        <v>0</v>
      </c>
      <c r="AM1722">
        <v>0</v>
      </c>
      <c r="AN1722">
        <v>0</v>
      </c>
      <c r="AO1722">
        <v>0</v>
      </c>
      <c r="AP1722">
        <v>0</v>
      </c>
      <c r="AQ1722">
        <v>0</v>
      </c>
      <c r="AR1722">
        <v>0</v>
      </c>
      <c r="AS1722">
        <v>0</v>
      </c>
      <c r="AT1722">
        <v>0</v>
      </c>
      <c r="AU1722">
        <v>0</v>
      </c>
      <c r="AV1722">
        <v>0</v>
      </c>
      <c r="AW1722">
        <v>0</v>
      </c>
      <c r="AX1722">
        <v>0</v>
      </c>
      <c r="AY1722">
        <v>0</v>
      </c>
      <c r="AZ1722">
        <v>0</v>
      </c>
      <c r="BA1722">
        <v>0</v>
      </c>
      <c r="BB1722">
        <v>0</v>
      </c>
      <c r="BC1722">
        <v>0</v>
      </c>
      <c r="BD1722">
        <v>0</v>
      </c>
      <c r="BE1722">
        <v>0</v>
      </c>
      <c r="BF1722">
        <v>0</v>
      </c>
      <c r="BG1722">
        <v>0</v>
      </c>
      <c r="BH1722">
        <v>0</v>
      </c>
      <c r="BI1722">
        <v>0</v>
      </c>
      <c r="BJ1722">
        <v>0</v>
      </c>
      <c r="BK1722">
        <v>0</v>
      </c>
      <c r="BL1722">
        <v>0</v>
      </c>
      <c r="BM1722">
        <v>0</v>
      </c>
      <c r="BN1722">
        <v>0</v>
      </c>
      <c r="BO1722">
        <v>1</v>
      </c>
      <c r="BP1722">
        <v>0</v>
      </c>
      <c r="BQ1722">
        <v>0</v>
      </c>
      <c r="BR1722">
        <v>0</v>
      </c>
      <c r="BS1722">
        <v>0</v>
      </c>
      <c r="BT1722">
        <v>0</v>
      </c>
      <c r="BU1722">
        <v>0</v>
      </c>
      <c r="BV1722">
        <v>0</v>
      </c>
      <c r="BW1722">
        <v>0</v>
      </c>
      <c r="BX1722">
        <v>0</v>
      </c>
      <c r="BY1722">
        <v>1</v>
      </c>
    </row>
    <row r="1723" spans="1:77" hidden="1" x14ac:dyDescent="0.25">
      <c r="A1723" t="str">
        <f t="shared" si="52"/>
        <v>201683 Helyhez kötött gépek kezelőiI1 Általános Iskola 0-7 osztály</v>
      </c>
      <c r="B1723" t="str">
        <f t="shared" si="53"/>
        <v>201683 Helyhez kötött gépek kezelőiI1 Általános Iskola 0-7 osztály</v>
      </c>
      <c r="C1723">
        <v>659</v>
      </c>
      <c r="D1723" t="s">
        <v>168</v>
      </c>
      <c r="E1723" t="s">
        <v>169</v>
      </c>
      <c r="F1723" s="4" t="s">
        <v>174</v>
      </c>
      <c r="G1723">
        <v>0</v>
      </c>
      <c r="H1723" t="s">
        <v>157</v>
      </c>
      <c r="I1723">
        <v>649</v>
      </c>
      <c r="J1723">
        <v>38</v>
      </c>
      <c r="K1723" t="s">
        <v>107</v>
      </c>
      <c r="L1723" t="s">
        <v>143</v>
      </c>
      <c r="M1723">
        <v>0</v>
      </c>
      <c r="N1723">
        <v>0</v>
      </c>
      <c r="O1723">
        <v>0</v>
      </c>
      <c r="P1723">
        <v>0</v>
      </c>
      <c r="Q1723">
        <v>0</v>
      </c>
      <c r="R1723">
        <v>0</v>
      </c>
      <c r="S1723">
        <v>0</v>
      </c>
      <c r="T1723">
        <v>0</v>
      </c>
      <c r="U1723">
        <v>0</v>
      </c>
      <c r="V1723">
        <v>0</v>
      </c>
      <c r="W1723">
        <v>0</v>
      </c>
      <c r="X1723">
        <v>0</v>
      </c>
      <c r="Y1723">
        <v>0</v>
      </c>
      <c r="Z1723">
        <v>0</v>
      </c>
      <c r="AA1723">
        <v>0</v>
      </c>
      <c r="AB1723">
        <v>0</v>
      </c>
      <c r="AC1723">
        <v>0</v>
      </c>
      <c r="AD1723">
        <v>0</v>
      </c>
      <c r="AE1723">
        <v>0</v>
      </c>
      <c r="AF1723">
        <v>0</v>
      </c>
      <c r="AG1723">
        <v>0</v>
      </c>
      <c r="AH1723">
        <v>0</v>
      </c>
      <c r="AI1723">
        <v>0</v>
      </c>
      <c r="AJ1723">
        <v>0</v>
      </c>
      <c r="AK1723">
        <v>0</v>
      </c>
      <c r="AL1723">
        <v>0</v>
      </c>
      <c r="AM1723">
        <v>0</v>
      </c>
      <c r="AN1723">
        <v>0</v>
      </c>
      <c r="AO1723">
        <v>0</v>
      </c>
      <c r="AP1723">
        <v>0</v>
      </c>
      <c r="AQ1723">
        <v>0</v>
      </c>
      <c r="AR1723">
        <v>0</v>
      </c>
      <c r="AS1723">
        <v>0</v>
      </c>
      <c r="AT1723">
        <v>0</v>
      </c>
      <c r="AU1723">
        <v>0</v>
      </c>
      <c r="AV1723">
        <v>0</v>
      </c>
      <c r="AW1723">
        <v>0</v>
      </c>
      <c r="AX1723">
        <v>0</v>
      </c>
      <c r="AY1723">
        <v>0</v>
      </c>
      <c r="AZ1723">
        <v>0</v>
      </c>
      <c r="BA1723">
        <v>0</v>
      </c>
      <c r="BB1723">
        <v>0</v>
      </c>
      <c r="BC1723">
        <v>0</v>
      </c>
      <c r="BD1723">
        <v>0</v>
      </c>
      <c r="BE1723">
        <v>0</v>
      </c>
      <c r="BF1723">
        <v>0</v>
      </c>
      <c r="BG1723">
        <v>0</v>
      </c>
      <c r="BH1723">
        <v>1</v>
      </c>
      <c r="BI1723">
        <v>0</v>
      </c>
      <c r="BJ1723">
        <v>0</v>
      </c>
      <c r="BK1723">
        <v>0</v>
      </c>
      <c r="BL1723">
        <v>0</v>
      </c>
      <c r="BM1723">
        <v>0</v>
      </c>
      <c r="BN1723">
        <v>0</v>
      </c>
      <c r="BO1723">
        <v>5</v>
      </c>
      <c r="BP1723">
        <v>1</v>
      </c>
      <c r="BQ1723">
        <v>16</v>
      </c>
      <c r="BR1723">
        <v>3</v>
      </c>
      <c r="BS1723">
        <v>1</v>
      </c>
      <c r="BT1723">
        <v>0</v>
      </c>
      <c r="BU1723">
        <v>0</v>
      </c>
      <c r="BV1723">
        <v>0</v>
      </c>
      <c r="BW1723">
        <v>0</v>
      </c>
      <c r="BX1723">
        <v>0</v>
      </c>
      <c r="BY1723">
        <v>27</v>
      </c>
    </row>
    <row r="1724" spans="1:77" hidden="1" x14ac:dyDescent="0.25">
      <c r="A1724" t="str">
        <f t="shared" si="52"/>
        <v>201684 Járművezetők és mobil gépek kezelőiI1 Általános Iskola 0-7 osztály</v>
      </c>
      <c r="B1724" t="str">
        <f t="shared" si="53"/>
        <v>201684 Járművezetők és mobil gépek kezelőiI1 Általános Iskola 0-7 osztály</v>
      </c>
      <c r="C1724">
        <v>660</v>
      </c>
      <c r="D1724" t="s">
        <v>168</v>
      </c>
      <c r="E1724" t="s">
        <v>169</v>
      </c>
      <c r="F1724" s="4" t="s">
        <v>174</v>
      </c>
      <c r="G1724">
        <v>0</v>
      </c>
      <c r="H1724" t="s">
        <v>157</v>
      </c>
      <c r="I1724">
        <v>650</v>
      </c>
      <c r="J1724">
        <v>39</v>
      </c>
      <c r="K1724" t="s">
        <v>144</v>
      </c>
      <c r="L1724" t="s">
        <v>145</v>
      </c>
      <c r="M1724">
        <v>0</v>
      </c>
      <c r="N1724">
        <v>0</v>
      </c>
      <c r="O1724">
        <v>0</v>
      </c>
      <c r="P1724">
        <v>0</v>
      </c>
      <c r="Q1724">
        <v>0</v>
      </c>
      <c r="R1724">
        <v>0</v>
      </c>
      <c r="S1724">
        <v>0</v>
      </c>
      <c r="T1724">
        <v>0</v>
      </c>
      <c r="U1724">
        <v>0</v>
      </c>
      <c r="V1724">
        <v>0</v>
      </c>
      <c r="W1724">
        <v>0</v>
      </c>
      <c r="X1724">
        <v>0</v>
      </c>
      <c r="Y1724">
        <v>0</v>
      </c>
      <c r="Z1724">
        <v>0</v>
      </c>
      <c r="AA1724">
        <v>0</v>
      </c>
      <c r="AB1724">
        <v>0</v>
      </c>
      <c r="AC1724">
        <v>0</v>
      </c>
      <c r="AD1724">
        <v>0</v>
      </c>
      <c r="AE1724">
        <v>0</v>
      </c>
      <c r="AF1724">
        <v>0</v>
      </c>
      <c r="AG1724">
        <v>0</v>
      </c>
      <c r="AH1724">
        <v>0</v>
      </c>
      <c r="AI1724">
        <v>0</v>
      </c>
      <c r="AJ1724">
        <v>0</v>
      </c>
      <c r="AK1724">
        <v>0</v>
      </c>
      <c r="AL1724">
        <v>0</v>
      </c>
      <c r="AM1724">
        <v>0</v>
      </c>
      <c r="AN1724">
        <v>0</v>
      </c>
      <c r="AO1724">
        <v>0</v>
      </c>
      <c r="AP1724">
        <v>0</v>
      </c>
      <c r="AQ1724">
        <v>0</v>
      </c>
      <c r="AR1724">
        <v>0</v>
      </c>
      <c r="AS1724">
        <v>0</v>
      </c>
      <c r="AT1724">
        <v>0</v>
      </c>
      <c r="AU1724">
        <v>0</v>
      </c>
      <c r="AV1724">
        <v>0</v>
      </c>
      <c r="AW1724">
        <v>0</v>
      </c>
      <c r="AX1724">
        <v>0</v>
      </c>
      <c r="AY1724">
        <v>0</v>
      </c>
      <c r="AZ1724">
        <v>0</v>
      </c>
      <c r="BA1724">
        <v>0</v>
      </c>
      <c r="BB1724">
        <v>0</v>
      </c>
      <c r="BC1724">
        <v>0</v>
      </c>
      <c r="BD1724">
        <v>0</v>
      </c>
      <c r="BE1724">
        <v>0</v>
      </c>
      <c r="BF1724">
        <v>0</v>
      </c>
      <c r="BG1724">
        <v>0</v>
      </c>
      <c r="BH1724">
        <v>0</v>
      </c>
      <c r="BI1724">
        <v>0</v>
      </c>
      <c r="BJ1724">
        <v>0</v>
      </c>
      <c r="BK1724">
        <v>0</v>
      </c>
      <c r="BL1724">
        <v>0</v>
      </c>
      <c r="BM1724">
        <v>0</v>
      </c>
      <c r="BN1724">
        <v>0</v>
      </c>
      <c r="BO1724">
        <v>36</v>
      </c>
      <c r="BP1724">
        <v>1</v>
      </c>
      <c r="BQ1724">
        <v>4</v>
      </c>
      <c r="BR1724">
        <v>2</v>
      </c>
      <c r="BS1724">
        <v>0</v>
      </c>
      <c r="BT1724">
        <v>0</v>
      </c>
      <c r="BU1724">
        <v>0</v>
      </c>
      <c r="BV1724">
        <v>0</v>
      </c>
      <c r="BW1724">
        <v>0</v>
      </c>
      <c r="BX1724">
        <v>0</v>
      </c>
      <c r="BY1724">
        <v>43</v>
      </c>
    </row>
    <row r="1725" spans="1:77" hidden="1" x14ac:dyDescent="0.25">
      <c r="A1725" t="str">
        <f t="shared" si="52"/>
        <v>201691 Takarítók és hasonló jellegű egyszerű foglalkozásokI1 Általános Iskola 0-7 osztály</v>
      </c>
      <c r="B1725" t="str">
        <f t="shared" si="53"/>
        <v>201691 Takarítók és hasonló jellegű egyszerű foglalkozásokI1 Általános Iskola 0-7 osztály</v>
      </c>
      <c r="C1725">
        <v>661</v>
      </c>
      <c r="D1725" t="s">
        <v>168</v>
      </c>
      <c r="E1725" t="s">
        <v>169</v>
      </c>
      <c r="F1725" s="4" t="s">
        <v>174</v>
      </c>
      <c r="G1725">
        <v>0</v>
      </c>
      <c r="H1725" t="s">
        <v>157</v>
      </c>
      <c r="I1725">
        <v>651</v>
      </c>
      <c r="J1725">
        <v>40</v>
      </c>
      <c r="K1725" t="s">
        <v>108</v>
      </c>
      <c r="L1725" t="s">
        <v>146</v>
      </c>
      <c r="M1725">
        <v>1</v>
      </c>
      <c r="N1725">
        <v>0</v>
      </c>
      <c r="O1725">
        <v>0</v>
      </c>
      <c r="P1725">
        <v>0</v>
      </c>
      <c r="Q1725">
        <v>69</v>
      </c>
      <c r="R1725">
        <v>0</v>
      </c>
      <c r="S1725">
        <v>0</v>
      </c>
      <c r="T1725">
        <v>0</v>
      </c>
      <c r="U1725">
        <v>0</v>
      </c>
      <c r="V1725">
        <v>0</v>
      </c>
      <c r="W1725">
        <v>0</v>
      </c>
      <c r="X1725">
        <v>0</v>
      </c>
      <c r="Y1725">
        <v>8</v>
      </c>
      <c r="Z1725">
        <v>0</v>
      </c>
      <c r="AA1725">
        <v>0</v>
      </c>
      <c r="AB1725">
        <v>1</v>
      </c>
      <c r="AC1725">
        <v>0</v>
      </c>
      <c r="AD1725">
        <v>0</v>
      </c>
      <c r="AE1725">
        <v>3</v>
      </c>
      <c r="AF1725">
        <v>0</v>
      </c>
      <c r="AG1725">
        <v>0</v>
      </c>
      <c r="AH1725">
        <v>25</v>
      </c>
      <c r="AI1725">
        <v>0</v>
      </c>
      <c r="AJ1725">
        <v>0</v>
      </c>
      <c r="AK1725">
        <v>0</v>
      </c>
      <c r="AL1725">
        <v>40</v>
      </c>
      <c r="AM1725">
        <v>0</v>
      </c>
      <c r="AN1725">
        <v>44</v>
      </c>
      <c r="AO1725">
        <v>8</v>
      </c>
      <c r="AP1725">
        <v>28</v>
      </c>
      <c r="AQ1725">
        <v>43</v>
      </c>
      <c r="AR1725">
        <v>0</v>
      </c>
      <c r="AS1725">
        <v>0</v>
      </c>
      <c r="AT1725">
        <v>15</v>
      </c>
      <c r="AU1725">
        <v>0</v>
      </c>
      <c r="AV1725">
        <v>0</v>
      </c>
      <c r="AW1725">
        <v>0</v>
      </c>
      <c r="AX1725">
        <v>0</v>
      </c>
      <c r="AY1725">
        <v>0</v>
      </c>
      <c r="AZ1725">
        <v>0</v>
      </c>
      <c r="BA1725">
        <v>23</v>
      </c>
      <c r="BB1725">
        <v>0</v>
      </c>
      <c r="BC1725">
        <v>0</v>
      </c>
      <c r="BD1725">
        <v>163</v>
      </c>
      <c r="BE1725">
        <v>0</v>
      </c>
      <c r="BF1725">
        <v>0</v>
      </c>
      <c r="BG1725">
        <v>0</v>
      </c>
      <c r="BH1725">
        <v>4</v>
      </c>
      <c r="BI1725">
        <v>0</v>
      </c>
      <c r="BJ1725">
        <v>0</v>
      </c>
      <c r="BK1725">
        <v>0</v>
      </c>
      <c r="BL1725">
        <v>0</v>
      </c>
      <c r="BM1725">
        <v>0</v>
      </c>
      <c r="BN1725">
        <v>95</v>
      </c>
      <c r="BO1725">
        <v>951</v>
      </c>
      <c r="BP1725">
        <v>183</v>
      </c>
      <c r="BQ1725">
        <v>175</v>
      </c>
      <c r="BR1725">
        <v>126</v>
      </c>
      <c r="BS1725">
        <v>24</v>
      </c>
      <c r="BT1725">
        <v>4</v>
      </c>
      <c r="BU1725">
        <v>16</v>
      </c>
      <c r="BV1725">
        <v>0</v>
      </c>
      <c r="BW1725">
        <v>0</v>
      </c>
      <c r="BX1725">
        <v>0</v>
      </c>
      <c r="BY1725">
        <v>2049</v>
      </c>
    </row>
    <row r="1726" spans="1:77" hidden="1" x14ac:dyDescent="0.25">
      <c r="A1726" t="str">
        <f t="shared" si="52"/>
        <v>201692 Egyszerű szolgáltatási, szállítási és hasonló foglalkozásokI1 Általános Iskola 0-7 osztály</v>
      </c>
      <c r="B1726" t="str">
        <f t="shared" si="53"/>
        <v>201692 Egyszerű szolgáltatási, szállítási és hasonló foglalkozásokI1 Általános Iskola 0-7 osztály</v>
      </c>
      <c r="C1726">
        <v>662</v>
      </c>
      <c r="D1726" t="s">
        <v>168</v>
      </c>
      <c r="E1726" t="s">
        <v>169</v>
      </c>
      <c r="F1726" s="4" t="s">
        <v>174</v>
      </c>
      <c r="G1726">
        <v>0</v>
      </c>
      <c r="H1726" t="s">
        <v>157</v>
      </c>
      <c r="I1726">
        <v>652</v>
      </c>
      <c r="J1726">
        <v>41</v>
      </c>
      <c r="K1726" t="s">
        <v>109</v>
      </c>
      <c r="L1726" t="s">
        <v>147</v>
      </c>
      <c r="M1726">
        <v>19</v>
      </c>
      <c r="N1726">
        <v>0</v>
      </c>
      <c r="O1726">
        <v>4</v>
      </c>
      <c r="P1726">
        <v>51</v>
      </c>
      <c r="Q1726">
        <v>61</v>
      </c>
      <c r="R1726">
        <v>33</v>
      </c>
      <c r="S1726">
        <v>37</v>
      </c>
      <c r="T1726">
        <v>1</v>
      </c>
      <c r="U1726">
        <v>21</v>
      </c>
      <c r="V1726">
        <v>0</v>
      </c>
      <c r="W1726">
        <v>0</v>
      </c>
      <c r="X1726">
        <v>0</v>
      </c>
      <c r="Y1726">
        <v>89</v>
      </c>
      <c r="Z1726">
        <v>0</v>
      </c>
      <c r="AA1726">
        <v>0</v>
      </c>
      <c r="AB1726">
        <v>24</v>
      </c>
      <c r="AC1726">
        <v>0</v>
      </c>
      <c r="AD1726">
        <v>0</v>
      </c>
      <c r="AE1726">
        <v>0</v>
      </c>
      <c r="AF1726">
        <v>22</v>
      </c>
      <c r="AG1726">
        <v>0</v>
      </c>
      <c r="AH1726">
        <v>41</v>
      </c>
      <c r="AI1726">
        <v>0</v>
      </c>
      <c r="AJ1726">
        <v>0</v>
      </c>
      <c r="AK1726">
        <v>0</v>
      </c>
      <c r="AL1726">
        <v>152</v>
      </c>
      <c r="AM1726">
        <v>21</v>
      </c>
      <c r="AN1726">
        <v>0</v>
      </c>
      <c r="AO1726">
        <v>15</v>
      </c>
      <c r="AP1726">
        <v>165</v>
      </c>
      <c r="AQ1726">
        <v>0</v>
      </c>
      <c r="AR1726">
        <v>0</v>
      </c>
      <c r="AS1726">
        <v>0</v>
      </c>
      <c r="AT1726">
        <v>37</v>
      </c>
      <c r="AU1726">
        <v>0</v>
      </c>
      <c r="AV1726">
        <v>59</v>
      </c>
      <c r="AW1726">
        <v>0</v>
      </c>
      <c r="AX1726">
        <v>0</v>
      </c>
      <c r="AY1726">
        <v>0</v>
      </c>
      <c r="AZ1726">
        <v>45</v>
      </c>
      <c r="BA1726">
        <v>0</v>
      </c>
      <c r="BB1726">
        <v>0</v>
      </c>
      <c r="BC1726">
        <v>0</v>
      </c>
      <c r="BD1726">
        <v>114</v>
      </c>
      <c r="BE1726">
        <v>0</v>
      </c>
      <c r="BF1726">
        <v>0</v>
      </c>
      <c r="BG1726">
        <v>0</v>
      </c>
      <c r="BH1726">
        <v>3</v>
      </c>
      <c r="BI1726">
        <v>0</v>
      </c>
      <c r="BJ1726">
        <v>0</v>
      </c>
      <c r="BK1726">
        <v>0</v>
      </c>
      <c r="BL1726">
        <v>0</v>
      </c>
      <c r="BM1726">
        <v>0</v>
      </c>
      <c r="BN1726">
        <v>62</v>
      </c>
      <c r="BO1726">
        <v>10884</v>
      </c>
      <c r="BP1726">
        <v>76</v>
      </c>
      <c r="BQ1726">
        <v>91</v>
      </c>
      <c r="BR1726">
        <v>247</v>
      </c>
      <c r="BS1726">
        <v>4</v>
      </c>
      <c r="BT1726">
        <v>2</v>
      </c>
      <c r="BU1726">
        <v>89</v>
      </c>
      <c r="BV1726">
        <v>0</v>
      </c>
      <c r="BW1726">
        <v>13</v>
      </c>
      <c r="BX1726">
        <v>0</v>
      </c>
      <c r="BY1726">
        <v>12482</v>
      </c>
    </row>
    <row r="1727" spans="1:77" hidden="1" x14ac:dyDescent="0.25">
      <c r="A1727" t="str">
        <f t="shared" si="52"/>
        <v>201693 Egyszerű ipari, építőipari, mezőgazdasági foglalkozásokI1 Általános Iskola 0-7 osztály</v>
      </c>
      <c r="B1727" t="str">
        <f t="shared" si="53"/>
        <v>201693 Egyszerű ipari, építőipari, mezőgazdasági foglalkozásokI1 Általános Iskola 0-7 osztály</v>
      </c>
      <c r="C1727">
        <v>663</v>
      </c>
      <c r="D1727" t="s">
        <v>168</v>
      </c>
      <c r="E1727" t="s">
        <v>169</v>
      </c>
      <c r="F1727" s="4" t="s">
        <v>174</v>
      </c>
      <c r="G1727">
        <v>0</v>
      </c>
      <c r="H1727" t="s">
        <v>157</v>
      </c>
      <c r="I1727">
        <v>653</v>
      </c>
      <c r="J1727">
        <v>42</v>
      </c>
      <c r="K1727" t="s">
        <v>148</v>
      </c>
      <c r="L1727" t="s">
        <v>149</v>
      </c>
      <c r="M1727">
        <v>186</v>
      </c>
      <c r="N1727">
        <v>43</v>
      </c>
      <c r="O1727">
        <v>27</v>
      </c>
      <c r="P1727">
        <v>25</v>
      </c>
      <c r="Q1727">
        <v>112</v>
      </c>
      <c r="R1727">
        <v>585</v>
      </c>
      <c r="S1727">
        <v>0</v>
      </c>
      <c r="T1727">
        <v>0</v>
      </c>
      <c r="U1727">
        <v>57</v>
      </c>
      <c r="V1727">
        <v>0</v>
      </c>
      <c r="W1727">
        <v>0</v>
      </c>
      <c r="X1727">
        <v>0</v>
      </c>
      <c r="Y1727">
        <v>26</v>
      </c>
      <c r="Z1727">
        <v>0</v>
      </c>
      <c r="AA1727">
        <v>0</v>
      </c>
      <c r="AB1727">
        <v>43</v>
      </c>
      <c r="AC1727">
        <v>67</v>
      </c>
      <c r="AD1727">
        <v>0</v>
      </c>
      <c r="AE1727">
        <v>26</v>
      </c>
      <c r="AF1727">
        <v>7</v>
      </c>
      <c r="AG1727">
        <v>0</v>
      </c>
      <c r="AH1727">
        <v>34</v>
      </c>
      <c r="AI1727">
        <v>0</v>
      </c>
      <c r="AJ1727">
        <v>0</v>
      </c>
      <c r="AK1727">
        <v>0</v>
      </c>
      <c r="AL1727">
        <v>24</v>
      </c>
      <c r="AM1727">
        <v>438</v>
      </c>
      <c r="AN1727">
        <v>0</v>
      </c>
      <c r="AO1727">
        <v>30</v>
      </c>
      <c r="AP1727">
        <v>0</v>
      </c>
      <c r="AQ1727">
        <v>0</v>
      </c>
      <c r="AR1727">
        <v>0</v>
      </c>
      <c r="AS1727">
        <v>0</v>
      </c>
      <c r="AT1727">
        <v>0</v>
      </c>
      <c r="AU1727">
        <v>0</v>
      </c>
      <c r="AV1727">
        <v>0</v>
      </c>
      <c r="AW1727">
        <v>0</v>
      </c>
      <c r="AX1727">
        <v>0</v>
      </c>
      <c r="AY1727">
        <v>0</v>
      </c>
      <c r="AZ1727">
        <v>0</v>
      </c>
      <c r="BA1727">
        <v>0</v>
      </c>
      <c r="BB1727">
        <v>0</v>
      </c>
      <c r="BC1727">
        <v>0</v>
      </c>
      <c r="BD1727">
        <v>63</v>
      </c>
      <c r="BE1727">
        <v>0</v>
      </c>
      <c r="BF1727">
        <v>0</v>
      </c>
      <c r="BG1727">
        <v>7</v>
      </c>
      <c r="BH1727">
        <v>0</v>
      </c>
      <c r="BI1727">
        <v>0</v>
      </c>
      <c r="BJ1727">
        <v>0</v>
      </c>
      <c r="BK1727">
        <v>0</v>
      </c>
      <c r="BL1727">
        <v>0</v>
      </c>
      <c r="BM1727">
        <v>0</v>
      </c>
      <c r="BN1727">
        <v>7</v>
      </c>
      <c r="BO1727">
        <v>3284</v>
      </c>
      <c r="BP1727">
        <v>7</v>
      </c>
      <c r="BQ1727">
        <v>1</v>
      </c>
      <c r="BR1727">
        <v>11</v>
      </c>
      <c r="BS1727">
        <v>3</v>
      </c>
      <c r="BT1727">
        <v>0</v>
      </c>
      <c r="BU1727">
        <v>0</v>
      </c>
      <c r="BV1727">
        <v>0</v>
      </c>
      <c r="BW1727">
        <v>0</v>
      </c>
      <c r="BX1727">
        <v>0</v>
      </c>
      <c r="BY1727">
        <v>5113</v>
      </c>
    </row>
    <row r="1728" spans="1:77" hidden="1" x14ac:dyDescent="0.25">
      <c r="A1728" t="str">
        <f t="shared" si="52"/>
        <v>201601 Fegyveres szervek felsőfokú képesítést igénylő foglalkozásaiI2 Általános Iskola 8 osztály</v>
      </c>
      <c r="B1728" t="str">
        <f t="shared" si="53"/>
        <v>201601 Fegyveres szervek felsőfokú képesítést igénylő foglalkozásaiI2 Általános Iskola 8 osztály</v>
      </c>
      <c r="C1728">
        <v>1295</v>
      </c>
      <c r="D1728" t="s">
        <v>168</v>
      </c>
      <c r="E1728" t="s">
        <v>169</v>
      </c>
      <c r="F1728" s="4" t="s">
        <v>174</v>
      </c>
      <c r="G1728">
        <v>0</v>
      </c>
      <c r="H1728" t="s">
        <v>158</v>
      </c>
      <c r="I1728">
        <v>612</v>
      </c>
      <c r="J1728">
        <v>1</v>
      </c>
      <c r="K1728" t="s">
        <v>65</v>
      </c>
      <c r="L1728" t="s">
        <v>66</v>
      </c>
      <c r="M1728">
        <v>0</v>
      </c>
      <c r="N1728">
        <v>0</v>
      </c>
      <c r="O1728">
        <v>0</v>
      </c>
      <c r="P1728">
        <v>0</v>
      </c>
      <c r="Q1728">
        <v>0</v>
      </c>
      <c r="R1728">
        <v>0</v>
      </c>
      <c r="S1728">
        <v>0</v>
      </c>
      <c r="T1728">
        <v>0</v>
      </c>
      <c r="U1728">
        <v>0</v>
      </c>
      <c r="V1728">
        <v>0</v>
      </c>
      <c r="W1728">
        <v>0</v>
      </c>
      <c r="X1728">
        <v>0</v>
      </c>
      <c r="Y1728">
        <v>0</v>
      </c>
      <c r="Z1728">
        <v>0</v>
      </c>
      <c r="AA1728">
        <v>0</v>
      </c>
      <c r="AB1728">
        <v>0</v>
      </c>
      <c r="AC1728">
        <v>0</v>
      </c>
      <c r="AD1728">
        <v>0</v>
      </c>
      <c r="AE1728">
        <v>0</v>
      </c>
      <c r="AF1728">
        <v>0</v>
      </c>
      <c r="AG1728">
        <v>0</v>
      </c>
      <c r="AH1728">
        <v>0</v>
      </c>
      <c r="AI1728">
        <v>0</v>
      </c>
      <c r="AJ1728">
        <v>0</v>
      </c>
      <c r="AK1728">
        <v>0</v>
      </c>
      <c r="AL1728">
        <v>0</v>
      </c>
      <c r="AM1728">
        <v>0</v>
      </c>
      <c r="AN1728">
        <v>0</v>
      </c>
      <c r="AO1728">
        <v>0</v>
      </c>
      <c r="AP1728">
        <v>0</v>
      </c>
      <c r="AQ1728">
        <v>0</v>
      </c>
      <c r="AR1728">
        <v>0</v>
      </c>
      <c r="AS1728">
        <v>0</v>
      </c>
      <c r="AT1728">
        <v>0</v>
      </c>
      <c r="AU1728">
        <v>0</v>
      </c>
      <c r="AV1728">
        <v>0</v>
      </c>
      <c r="AW1728">
        <v>0</v>
      </c>
      <c r="AX1728">
        <v>0</v>
      </c>
      <c r="AY1728">
        <v>0</v>
      </c>
      <c r="AZ1728">
        <v>0</v>
      </c>
      <c r="BA1728">
        <v>0</v>
      </c>
      <c r="BB1728">
        <v>0</v>
      </c>
      <c r="BC1728">
        <v>0</v>
      </c>
      <c r="BD1728">
        <v>0</v>
      </c>
      <c r="BE1728">
        <v>0</v>
      </c>
      <c r="BF1728">
        <v>0</v>
      </c>
      <c r="BG1728">
        <v>0</v>
      </c>
      <c r="BH1728">
        <v>0</v>
      </c>
      <c r="BI1728">
        <v>0</v>
      </c>
      <c r="BJ1728">
        <v>0</v>
      </c>
      <c r="BK1728">
        <v>0</v>
      </c>
      <c r="BL1728">
        <v>0</v>
      </c>
      <c r="BM1728">
        <v>0</v>
      </c>
      <c r="BN1728">
        <v>0</v>
      </c>
      <c r="BO1728">
        <v>0</v>
      </c>
      <c r="BP1728">
        <v>0</v>
      </c>
      <c r="BQ1728">
        <v>0</v>
      </c>
      <c r="BR1728">
        <v>0</v>
      </c>
      <c r="BS1728">
        <v>0</v>
      </c>
      <c r="BT1728">
        <v>0</v>
      </c>
      <c r="BU1728">
        <v>0</v>
      </c>
      <c r="BV1728">
        <v>0</v>
      </c>
      <c r="BW1728">
        <v>0</v>
      </c>
      <c r="BX1728">
        <v>0</v>
      </c>
      <c r="BY1728">
        <v>0</v>
      </c>
    </row>
    <row r="1729" spans="1:77" hidden="1" x14ac:dyDescent="0.25">
      <c r="A1729" t="str">
        <f t="shared" si="52"/>
        <v>201602 Fegyveres szervek középfokú képesítést igénylő foglalkozásaiI2 Általános Iskola 8 osztály</v>
      </c>
      <c r="B1729" t="str">
        <f t="shared" si="53"/>
        <v>201602 Fegyveres szervek középfokú képesítést igénylő foglalkozásaiI2 Általános Iskola 8 osztály</v>
      </c>
      <c r="C1729">
        <v>1296</v>
      </c>
      <c r="D1729" t="s">
        <v>168</v>
      </c>
      <c r="E1729" t="s">
        <v>169</v>
      </c>
      <c r="F1729" s="4" t="s">
        <v>174</v>
      </c>
      <c r="G1729">
        <v>0</v>
      </c>
      <c r="H1729" t="s">
        <v>158</v>
      </c>
      <c r="I1729">
        <v>613</v>
      </c>
      <c r="J1729">
        <v>2</v>
      </c>
      <c r="K1729" t="s">
        <v>67</v>
      </c>
      <c r="L1729" t="s">
        <v>68</v>
      </c>
      <c r="M1729">
        <v>0</v>
      </c>
      <c r="N1729">
        <v>0</v>
      </c>
      <c r="O1729">
        <v>0</v>
      </c>
      <c r="P1729">
        <v>0</v>
      </c>
      <c r="Q1729">
        <v>0</v>
      </c>
      <c r="R1729">
        <v>0</v>
      </c>
      <c r="S1729">
        <v>0</v>
      </c>
      <c r="T1729">
        <v>0</v>
      </c>
      <c r="U1729">
        <v>0</v>
      </c>
      <c r="V1729">
        <v>0</v>
      </c>
      <c r="W1729">
        <v>0</v>
      </c>
      <c r="X1729">
        <v>0</v>
      </c>
      <c r="Y1729">
        <v>0</v>
      </c>
      <c r="Z1729">
        <v>0</v>
      </c>
      <c r="AA1729">
        <v>0</v>
      </c>
      <c r="AB1729">
        <v>0</v>
      </c>
      <c r="AC1729">
        <v>0</v>
      </c>
      <c r="AD1729">
        <v>0</v>
      </c>
      <c r="AE1729">
        <v>0</v>
      </c>
      <c r="AF1729">
        <v>0</v>
      </c>
      <c r="AG1729">
        <v>0</v>
      </c>
      <c r="AH1729">
        <v>0</v>
      </c>
      <c r="AI1729">
        <v>0</v>
      </c>
      <c r="AJ1729">
        <v>0</v>
      </c>
      <c r="AK1729">
        <v>0</v>
      </c>
      <c r="AL1729">
        <v>0</v>
      </c>
      <c r="AM1729">
        <v>0</v>
      </c>
      <c r="AN1729">
        <v>0</v>
      </c>
      <c r="AO1729">
        <v>0</v>
      </c>
      <c r="AP1729">
        <v>0</v>
      </c>
      <c r="AQ1729">
        <v>0</v>
      </c>
      <c r="AR1729">
        <v>0</v>
      </c>
      <c r="AS1729">
        <v>0</v>
      </c>
      <c r="AT1729">
        <v>0</v>
      </c>
      <c r="AU1729">
        <v>0</v>
      </c>
      <c r="AV1729">
        <v>0</v>
      </c>
      <c r="AW1729">
        <v>0</v>
      </c>
      <c r="AX1729">
        <v>0</v>
      </c>
      <c r="AY1729">
        <v>0</v>
      </c>
      <c r="AZ1729">
        <v>0</v>
      </c>
      <c r="BA1729">
        <v>0</v>
      </c>
      <c r="BB1729">
        <v>0</v>
      </c>
      <c r="BC1729">
        <v>0</v>
      </c>
      <c r="BD1729">
        <v>0</v>
      </c>
      <c r="BE1729">
        <v>0</v>
      </c>
      <c r="BF1729">
        <v>0</v>
      </c>
      <c r="BG1729">
        <v>0</v>
      </c>
      <c r="BH1729">
        <v>0</v>
      </c>
      <c r="BI1729">
        <v>0</v>
      </c>
      <c r="BJ1729">
        <v>0</v>
      </c>
      <c r="BK1729">
        <v>0</v>
      </c>
      <c r="BL1729">
        <v>0</v>
      </c>
      <c r="BM1729">
        <v>0</v>
      </c>
      <c r="BN1729">
        <v>0</v>
      </c>
      <c r="BO1729">
        <v>1</v>
      </c>
      <c r="BP1729">
        <v>0</v>
      </c>
      <c r="BQ1729">
        <v>0</v>
      </c>
      <c r="BR1729">
        <v>0</v>
      </c>
      <c r="BS1729">
        <v>0</v>
      </c>
      <c r="BT1729">
        <v>0</v>
      </c>
      <c r="BU1729">
        <v>0</v>
      </c>
      <c r="BV1729">
        <v>0</v>
      </c>
      <c r="BW1729">
        <v>0</v>
      </c>
      <c r="BX1729">
        <v>0</v>
      </c>
      <c r="BY1729">
        <v>1</v>
      </c>
    </row>
    <row r="1730" spans="1:77" hidden="1" x14ac:dyDescent="0.25">
      <c r="A1730" t="str">
        <f t="shared" si="52"/>
        <v>201603 Fegyveres szervek középfokú képesítést nem igénylő foglalkozásaiI2 Általános Iskola 8 osztály</v>
      </c>
      <c r="B1730" t="str">
        <f t="shared" si="53"/>
        <v>201603 Fegyveres szervek középfokú képesítést nem igénylő foglalkozásaiI2 Általános Iskola 8 osztály</v>
      </c>
      <c r="C1730">
        <v>1297</v>
      </c>
      <c r="D1730" t="s">
        <v>168</v>
      </c>
      <c r="E1730" t="s">
        <v>169</v>
      </c>
      <c r="F1730" s="4" t="s">
        <v>174</v>
      </c>
      <c r="G1730">
        <v>0</v>
      </c>
      <c r="H1730" t="s">
        <v>158</v>
      </c>
      <c r="I1730">
        <v>614</v>
      </c>
      <c r="J1730">
        <v>3</v>
      </c>
      <c r="K1730" t="s">
        <v>69</v>
      </c>
      <c r="L1730" t="s">
        <v>70</v>
      </c>
      <c r="M1730">
        <v>0</v>
      </c>
      <c r="N1730">
        <v>0</v>
      </c>
      <c r="O1730">
        <v>0</v>
      </c>
      <c r="P1730">
        <v>0</v>
      </c>
      <c r="Q1730">
        <v>0</v>
      </c>
      <c r="R1730">
        <v>0</v>
      </c>
      <c r="S1730">
        <v>0</v>
      </c>
      <c r="T1730">
        <v>0</v>
      </c>
      <c r="U1730">
        <v>0</v>
      </c>
      <c r="V1730">
        <v>0</v>
      </c>
      <c r="W1730">
        <v>0</v>
      </c>
      <c r="X1730">
        <v>0</v>
      </c>
      <c r="Y1730">
        <v>0</v>
      </c>
      <c r="Z1730">
        <v>0</v>
      </c>
      <c r="AA1730">
        <v>0</v>
      </c>
      <c r="AB1730">
        <v>0</v>
      </c>
      <c r="AC1730">
        <v>0</v>
      </c>
      <c r="AD1730">
        <v>0</v>
      </c>
      <c r="AE1730">
        <v>0</v>
      </c>
      <c r="AF1730">
        <v>0</v>
      </c>
      <c r="AG1730">
        <v>0</v>
      </c>
      <c r="AH1730">
        <v>0</v>
      </c>
      <c r="AI1730">
        <v>0</v>
      </c>
      <c r="AJ1730">
        <v>0</v>
      </c>
      <c r="AK1730">
        <v>0</v>
      </c>
      <c r="AL1730">
        <v>0</v>
      </c>
      <c r="AM1730">
        <v>0</v>
      </c>
      <c r="AN1730">
        <v>0</v>
      </c>
      <c r="AO1730">
        <v>0</v>
      </c>
      <c r="AP1730">
        <v>0</v>
      </c>
      <c r="AQ1730">
        <v>0</v>
      </c>
      <c r="AR1730">
        <v>0</v>
      </c>
      <c r="AS1730">
        <v>0</v>
      </c>
      <c r="AT1730">
        <v>0</v>
      </c>
      <c r="AU1730">
        <v>0</v>
      </c>
      <c r="AV1730">
        <v>0</v>
      </c>
      <c r="AW1730">
        <v>0</v>
      </c>
      <c r="AX1730">
        <v>0</v>
      </c>
      <c r="AY1730">
        <v>0</v>
      </c>
      <c r="AZ1730">
        <v>0</v>
      </c>
      <c r="BA1730">
        <v>0</v>
      </c>
      <c r="BB1730">
        <v>0</v>
      </c>
      <c r="BC1730">
        <v>0</v>
      </c>
      <c r="BD1730">
        <v>0</v>
      </c>
      <c r="BE1730">
        <v>0</v>
      </c>
      <c r="BF1730">
        <v>0</v>
      </c>
      <c r="BG1730">
        <v>0</v>
      </c>
      <c r="BH1730">
        <v>0</v>
      </c>
      <c r="BI1730">
        <v>0</v>
      </c>
      <c r="BJ1730">
        <v>0</v>
      </c>
      <c r="BK1730">
        <v>0</v>
      </c>
      <c r="BL1730">
        <v>0</v>
      </c>
      <c r="BM1730">
        <v>0</v>
      </c>
      <c r="BN1730">
        <v>0</v>
      </c>
      <c r="BO1730">
        <v>132</v>
      </c>
      <c r="BP1730">
        <v>0</v>
      </c>
      <c r="BQ1730">
        <v>0</v>
      </c>
      <c r="BR1730">
        <v>0</v>
      </c>
      <c r="BS1730">
        <v>0</v>
      </c>
      <c r="BT1730">
        <v>0</v>
      </c>
      <c r="BU1730">
        <v>0</v>
      </c>
      <c r="BV1730">
        <v>0</v>
      </c>
      <c r="BW1730">
        <v>0</v>
      </c>
      <c r="BX1730">
        <v>0</v>
      </c>
      <c r="BY1730">
        <v>132</v>
      </c>
    </row>
    <row r="1731" spans="1:77" hidden="1" x14ac:dyDescent="0.25">
      <c r="A1731" t="str">
        <f t="shared" si="52"/>
        <v>201611 Törvényhozók, igazgatási és érdek-képviseleti vezetőkI2 Általános Iskola 8 osztály</v>
      </c>
      <c r="B1731" t="str">
        <f t="shared" si="53"/>
        <v>201611 Törvényhozók, igazgatási és érdek-képviseleti vezetőkI2 Általános Iskola 8 osztály</v>
      </c>
      <c r="C1731">
        <v>1298</v>
      </c>
      <c r="D1731" t="s">
        <v>168</v>
      </c>
      <c r="E1731" t="s">
        <v>169</v>
      </c>
      <c r="F1731" s="4" t="s">
        <v>174</v>
      </c>
      <c r="G1731">
        <v>0</v>
      </c>
      <c r="H1731" t="s">
        <v>158</v>
      </c>
      <c r="I1731">
        <v>615</v>
      </c>
      <c r="J1731">
        <v>4</v>
      </c>
      <c r="K1731" t="s">
        <v>71</v>
      </c>
      <c r="L1731" t="s">
        <v>111</v>
      </c>
      <c r="M1731">
        <v>0</v>
      </c>
      <c r="N1731">
        <v>0</v>
      </c>
      <c r="O1731">
        <v>0</v>
      </c>
      <c r="P1731">
        <v>0</v>
      </c>
      <c r="Q1731">
        <v>0</v>
      </c>
      <c r="R1731">
        <v>0</v>
      </c>
      <c r="S1731">
        <v>0</v>
      </c>
      <c r="T1731">
        <v>0</v>
      </c>
      <c r="U1731">
        <v>0</v>
      </c>
      <c r="V1731">
        <v>0</v>
      </c>
      <c r="W1731">
        <v>0</v>
      </c>
      <c r="X1731">
        <v>0</v>
      </c>
      <c r="Y1731">
        <v>0</v>
      </c>
      <c r="Z1731">
        <v>0</v>
      </c>
      <c r="AA1731">
        <v>0</v>
      </c>
      <c r="AB1731">
        <v>0</v>
      </c>
      <c r="AC1731">
        <v>0</v>
      </c>
      <c r="AD1731">
        <v>0</v>
      </c>
      <c r="AE1731">
        <v>0</v>
      </c>
      <c r="AF1731">
        <v>0</v>
      </c>
      <c r="AG1731">
        <v>0</v>
      </c>
      <c r="AH1731">
        <v>0</v>
      </c>
      <c r="AI1731">
        <v>0</v>
      </c>
      <c r="AJ1731">
        <v>0</v>
      </c>
      <c r="AK1731">
        <v>0</v>
      </c>
      <c r="AL1731">
        <v>0</v>
      </c>
      <c r="AM1731">
        <v>0</v>
      </c>
      <c r="AN1731">
        <v>0</v>
      </c>
      <c r="AO1731">
        <v>0</v>
      </c>
      <c r="AP1731">
        <v>0</v>
      </c>
      <c r="AQ1731">
        <v>0</v>
      </c>
      <c r="AR1731">
        <v>0</v>
      </c>
      <c r="AS1731">
        <v>0</v>
      </c>
      <c r="AT1731">
        <v>0</v>
      </c>
      <c r="AU1731">
        <v>0</v>
      </c>
      <c r="AV1731">
        <v>0</v>
      </c>
      <c r="AW1731">
        <v>0</v>
      </c>
      <c r="AX1731">
        <v>0</v>
      </c>
      <c r="AY1731">
        <v>0</v>
      </c>
      <c r="AZ1731">
        <v>0</v>
      </c>
      <c r="BA1731">
        <v>0</v>
      </c>
      <c r="BB1731">
        <v>0</v>
      </c>
      <c r="BC1731">
        <v>0</v>
      </c>
      <c r="BD1731">
        <v>0</v>
      </c>
      <c r="BE1731">
        <v>0</v>
      </c>
      <c r="BF1731">
        <v>0</v>
      </c>
      <c r="BG1731">
        <v>0</v>
      </c>
      <c r="BH1731">
        <v>0</v>
      </c>
      <c r="BI1731">
        <v>0</v>
      </c>
      <c r="BJ1731">
        <v>0</v>
      </c>
      <c r="BK1731">
        <v>0</v>
      </c>
      <c r="BL1731">
        <v>0</v>
      </c>
      <c r="BM1731">
        <v>0</v>
      </c>
      <c r="BN1731">
        <v>0</v>
      </c>
      <c r="BO1731">
        <v>0</v>
      </c>
      <c r="BP1731">
        <v>0</v>
      </c>
      <c r="BQ1731">
        <v>0</v>
      </c>
      <c r="BR1731">
        <v>0</v>
      </c>
      <c r="BS1731">
        <v>0</v>
      </c>
      <c r="BT1731">
        <v>0</v>
      </c>
      <c r="BU1731">
        <v>0</v>
      </c>
      <c r="BV1731">
        <v>0</v>
      </c>
      <c r="BW1731">
        <v>0</v>
      </c>
      <c r="BX1731">
        <v>0</v>
      </c>
      <c r="BY1731">
        <v>0</v>
      </c>
    </row>
    <row r="1732" spans="1:77" hidden="1" x14ac:dyDescent="0.25">
      <c r="A1732" t="str">
        <f t="shared" si="52"/>
        <v>201612 Gazdasági, költségvetési szervezetek vezetőiI2 Általános Iskola 8 osztály</v>
      </c>
      <c r="B1732" t="str">
        <f t="shared" si="53"/>
        <v>201612 Gazdasági, költségvetési szervezetek vezetőiI2 Általános Iskola 8 osztály</v>
      </c>
      <c r="C1732">
        <v>1299</v>
      </c>
      <c r="D1732" t="s">
        <v>168</v>
      </c>
      <c r="E1732" t="s">
        <v>169</v>
      </c>
      <c r="F1732" s="4" t="s">
        <v>174</v>
      </c>
      <c r="G1732">
        <v>0</v>
      </c>
      <c r="H1732" t="s">
        <v>158</v>
      </c>
      <c r="I1732">
        <v>616</v>
      </c>
      <c r="J1732">
        <v>5</v>
      </c>
      <c r="K1732" t="s">
        <v>72</v>
      </c>
      <c r="L1732" t="s">
        <v>112</v>
      </c>
      <c r="M1732">
        <v>0</v>
      </c>
      <c r="N1732">
        <v>0</v>
      </c>
      <c r="O1732">
        <v>0</v>
      </c>
      <c r="P1732">
        <v>0</v>
      </c>
      <c r="Q1732">
        <v>0</v>
      </c>
      <c r="R1732">
        <v>0</v>
      </c>
      <c r="S1732">
        <v>0</v>
      </c>
      <c r="T1732">
        <v>0</v>
      </c>
      <c r="U1732">
        <v>0</v>
      </c>
      <c r="V1732">
        <v>0</v>
      </c>
      <c r="W1732">
        <v>0</v>
      </c>
      <c r="X1732">
        <v>0</v>
      </c>
      <c r="Y1732">
        <v>0</v>
      </c>
      <c r="Z1732">
        <v>0</v>
      </c>
      <c r="AA1732">
        <v>0</v>
      </c>
      <c r="AB1732">
        <v>0</v>
      </c>
      <c r="AC1732">
        <v>0</v>
      </c>
      <c r="AD1732">
        <v>0</v>
      </c>
      <c r="AE1732">
        <v>0</v>
      </c>
      <c r="AF1732">
        <v>0</v>
      </c>
      <c r="AG1732">
        <v>0</v>
      </c>
      <c r="AH1732">
        <v>0</v>
      </c>
      <c r="AI1732">
        <v>0</v>
      </c>
      <c r="AJ1732">
        <v>0</v>
      </c>
      <c r="AK1732">
        <v>0</v>
      </c>
      <c r="AL1732">
        <v>1</v>
      </c>
      <c r="AM1732">
        <v>44</v>
      </c>
      <c r="AN1732">
        <v>0</v>
      </c>
      <c r="AO1732">
        <v>0</v>
      </c>
      <c r="AP1732">
        <v>166</v>
      </c>
      <c r="AQ1732">
        <v>1</v>
      </c>
      <c r="AR1732">
        <v>0</v>
      </c>
      <c r="AS1732">
        <v>0</v>
      </c>
      <c r="AT1732">
        <v>0</v>
      </c>
      <c r="AU1732">
        <v>1</v>
      </c>
      <c r="AV1732">
        <v>0</v>
      </c>
      <c r="AW1732">
        <v>0</v>
      </c>
      <c r="AX1732">
        <v>0</v>
      </c>
      <c r="AY1732">
        <v>0</v>
      </c>
      <c r="AZ1732">
        <v>0</v>
      </c>
      <c r="BA1732">
        <v>0</v>
      </c>
      <c r="BB1732">
        <v>0</v>
      </c>
      <c r="BC1732">
        <v>0</v>
      </c>
      <c r="BD1732">
        <v>1</v>
      </c>
      <c r="BE1732">
        <v>0</v>
      </c>
      <c r="BF1732">
        <v>24</v>
      </c>
      <c r="BG1732">
        <v>0</v>
      </c>
      <c r="BH1732">
        <v>0</v>
      </c>
      <c r="BI1732">
        <v>0</v>
      </c>
      <c r="BJ1732">
        <v>0</v>
      </c>
      <c r="BK1732">
        <v>0</v>
      </c>
      <c r="BL1732">
        <v>1</v>
      </c>
      <c r="BM1732">
        <v>0</v>
      </c>
      <c r="BN1732">
        <v>0</v>
      </c>
      <c r="BO1732">
        <v>0</v>
      </c>
      <c r="BP1732">
        <v>0</v>
      </c>
      <c r="BQ1732">
        <v>0</v>
      </c>
      <c r="BR1732">
        <v>0</v>
      </c>
      <c r="BS1732">
        <v>0</v>
      </c>
      <c r="BT1732">
        <v>0</v>
      </c>
      <c r="BU1732">
        <v>0</v>
      </c>
      <c r="BV1732">
        <v>0</v>
      </c>
      <c r="BW1732">
        <v>0</v>
      </c>
      <c r="BX1732">
        <v>0</v>
      </c>
      <c r="BY1732">
        <v>239</v>
      </c>
    </row>
    <row r="1733" spans="1:77" hidden="1" x14ac:dyDescent="0.25">
      <c r="A1733" t="str">
        <f t="shared" si="52"/>
        <v>201613 Termelési és szolgáltatást nyújtó egységek vezetőiI2 Általános Iskola 8 osztály</v>
      </c>
      <c r="B1733" t="str">
        <f t="shared" si="53"/>
        <v>201613 Termelési és szolgáltatást nyújtó egységek vezetőiI2 Általános Iskola 8 osztály</v>
      </c>
      <c r="C1733">
        <v>1300</v>
      </c>
      <c r="D1733" t="s">
        <v>168</v>
      </c>
      <c r="E1733" t="s">
        <v>169</v>
      </c>
      <c r="F1733" s="4" t="s">
        <v>174</v>
      </c>
      <c r="G1733">
        <v>0</v>
      </c>
      <c r="H1733" t="s">
        <v>158</v>
      </c>
      <c r="I1733">
        <v>617</v>
      </c>
      <c r="J1733">
        <v>6</v>
      </c>
      <c r="K1733" t="s">
        <v>73</v>
      </c>
      <c r="L1733" t="s">
        <v>113</v>
      </c>
      <c r="M1733">
        <v>15</v>
      </c>
      <c r="N1733">
        <v>0</v>
      </c>
      <c r="O1733">
        <v>0</v>
      </c>
      <c r="P1733">
        <v>0</v>
      </c>
      <c r="Q1733">
        <v>36</v>
      </c>
      <c r="R1733">
        <v>2</v>
      </c>
      <c r="S1733">
        <v>9</v>
      </c>
      <c r="T1733">
        <v>0</v>
      </c>
      <c r="U1733">
        <v>37</v>
      </c>
      <c r="V1733">
        <v>0</v>
      </c>
      <c r="W1733">
        <v>18</v>
      </c>
      <c r="X1733">
        <v>0</v>
      </c>
      <c r="Y1733">
        <v>0</v>
      </c>
      <c r="Z1733">
        <v>6</v>
      </c>
      <c r="AA1733">
        <v>6</v>
      </c>
      <c r="AB1733">
        <v>26</v>
      </c>
      <c r="AC1733">
        <v>0</v>
      </c>
      <c r="AD1733">
        <v>8</v>
      </c>
      <c r="AE1733">
        <v>26</v>
      </c>
      <c r="AF1733">
        <v>0</v>
      </c>
      <c r="AG1733">
        <v>0</v>
      </c>
      <c r="AH1733">
        <v>30</v>
      </c>
      <c r="AI1733">
        <v>0</v>
      </c>
      <c r="AJ1733">
        <v>11</v>
      </c>
      <c r="AK1733">
        <v>0</v>
      </c>
      <c r="AL1733">
        <v>8</v>
      </c>
      <c r="AM1733">
        <v>93</v>
      </c>
      <c r="AN1733">
        <v>0</v>
      </c>
      <c r="AO1733">
        <v>108</v>
      </c>
      <c r="AP1733">
        <v>467</v>
      </c>
      <c r="AQ1733">
        <v>16</v>
      </c>
      <c r="AR1733">
        <v>0</v>
      </c>
      <c r="AS1733">
        <v>0</v>
      </c>
      <c r="AT1733">
        <v>10</v>
      </c>
      <c r="AU1733">
        <v>6</v>
      </c>
      <c r="AV1733">
        <v>112</v>
      </c>
      <c r="AW1733">
        <v>0</v>
      </c>
      <c r="AX1733">
        <v>0</v>
      </c>
      <c r="AY1733">
        <v>0</v>
      </c>
      <c r="AZ1733">
        <v>21</v>
      </c>
      <c r="BA1733">
        <v>9</v>
      </c>
      <c r="BB1733">
        <v>0</v>
      </c>
      <c r="BC1733">
        <v>10</v>
      </c>
      <c r="BD1733">
        <v>2</v>
      </c>
      <c r="BE1733">
        <v>0</v>
      </c>
      <c r="BF1733">
        <v>0</v>
      </c>
      <c r="BG1733">
        <v>0</v>
      </c>
      <c r="BH1733">
        <v>0</v>
      </c>
      <c r="BI1733">
        <v>0</v>
      </c>
      <c r="BJ1733">
        <v>0</v>
      </c>
      <c r="BK1733">
        <v>0</v>
      </c>
      <c r="BL1733">
        <v>7</v>
      </c>
      <c r="BM1733">
        <v>9</v>
      </c>
      <c r="BN1733">
        <v>8</v>
      </c>
      <c r="BO1733">
        <v>16</v>
      </c>
      <c r="BP1733">
        <v>0</v>
      </c>
      <c r="BQ1733">
        <v>2</v>
      </c>
      <c r="BR1733">
        <v>3</v>
      </c>
      <c r="BS1733">
        <v>1</v>
      </c>
      <c r="BT1733">
        <v>0</v>
      </c>
      <c r="BU1733">
        <v>0</v>
      </c>
      <c r="BV1733">
        <v>0</v>
      </c>
      <c r="BW1733">
        <v>0</v>
      </c>
      <c r="BX1733">
        <v>0</v>
      </c>
      <c r="BY1733">
        <v>1138</v>
      </c>
    </row>
    <row r="1734" spans="1:77" hidden="1" x14ac:dyDescent="0.25">
      <c r="A1734" t="str">
        <f t="shared" si="52"/>
        <v>201614 Gazdasági tevékenységet segítő egységek vezetőiI2 Általános Iskola 8 osztály</v>
      </c>
      <c r="B1734" t="str">
        <f t="shared" si="53"/>
        <v>201614 Gazdasági tevékenységet segítő egységek vezetőiI2 Általános Iskola 8 osztály</v>
      </c>
      <c r="C1734">
        <v>1301</v>
      </c>
      <c r="D1734" t="s">
        <v>168</v>
      </c>
      <c r="E1734" t="s">
        <v>169</v>
      </c>
      <c r="F1734" s="4" t="s">
        <v>174</v>
      </c>
      <c r="G1734">
        <v>0</v>
      </c>
      <c r="H1734" t="s">
        <v>158</v>
      </c>
      <c r="I1734">
        <v>618</v>
      </c>
      <c r="J1734">
        <v>7</v>
      </c>
      <c r="K1734" t="s">
        <v>74</v>
      </c>
      <c r="L1734" t="s">
        <v>114</v>
      </c>
      <c r="M1734">
        <v>0</v>
      </c>
      <c r="N1734">
        <v>0</v>
      </c>
      <c r="O1734">
        <v>0</v>
      </c>
      <c r="P1734">
        <v>0</v>
      </c>
      <c r="Q1734">
        <v>28</v>
      </c>
      <c r="R1734">
        <v>2</v>
      </c>
      <c r="S1734">
        <v>10</v>
      </c>
      <c r="T1734">
        <v>1</v>
      </c>
      <c r="U1734">
        <v>0</v>
      </c>
      <c r="V1734">
        <v>0</v>
      </c>
      <c r="W1734">
        <v>0</v>
      </c>
      <c r="X1734">
        <v>0</v>
      </c>
      <c r="Y1734">
        <v>0</v>
      </c>
      <c r="Z1734">
        <v>0</v>
      </c>
      <c r="AA1734">
        <v>0</v>
      </c>
      <c r="AB1734">
        <v>1</v>
      </c>
      <c r="AC1734">
        <v>0</v>
      </c>
      <c r="AD1734">
        <v>0</v>
      </c>
      <c r="AE1734">
        <v>0</v>
      </c>
      <c r="AF1734">
        <v>0</v>
      </c>
      <c r="AG1734">
        <v>0</v>
      </c>
      <c r="AH1734">
        <v>0</v>
      </c>
      <c r="AI1734">
        <v>0</v>
      </c>
      <c r="AJ1734">
        <v>0</v>
      </c>
      <c r="AK1734">
        <v>0</v>
      </c>
      <c r="AL1734">
        <v>0</v>
      </c>
      <c r="AM1734">
        <v>0</v>
      </c>
      <c r="AN1734">
        <v>0</v>
      </c>
      <c r="AO1734">
        <v>0</v>
      </c>
      <c r="AP1734">
        <v>0</v>
      </c>
      <c r="AQ1734">
        <v>33</v>
      </c>
      <c r="AR1734">
        <v>0</v>
      </c>
      <c r="AS1734">
        <v>0</v>
      </c>
      <c r="AT1734">
        <v>0</v>
      </c>
      <c r="AU1734">
        <v>0</v>
      </c>
      <c r="AV1734">
        <v>0</v>
      </c>
      <c r="AW1734">
        <v>0</v>
      </c>
      <c r="AX1734">
        <v>0</v>
      </c>
      <c r="AY1734">
        <v>0</v>
      </c>
      <c r="AZ1734">
        <v>0</v>
      </c>
      <c r="BA1734">
        <v>0</v>
      </c>
      <c r="BB1734">
        <v>0</v>
      </c>
      <c r="BC1734">
        <v>0</v>
      </c>
      <c r="BD1734">
        <v>0</v>
      </c>
      <c r="BE1734">
        <v>0</v>
      </c>
      <c r="BF1734">
        <v>12</v>
      </c>
      <c r="BG1734">
        <v>0</v>
      </c>
      <c r="BH1734">
        <v>0</v>
      </c>
      <c r="BI1734">
        <v>0</v>
      </c>
      <c r="BJ1734">
        <v>0</v>
      </c>
      <c r="BK1734">
        <v>0</v>
      </c>
      <c r="BL1734">
        <v>0</v>
      </c>
      <c r="BM1734">
        <v>0</v>
      </c>
      <c r="BN1734">
        <v>13</v>
      </c>
      <c r="BO1734">
        <v>1</v>
      </c>
      <c r="BP1734">
        <v>0</v>
      </c>
      <c r="BQ1734">
        <v>0</v>
      </c>
      <c r="BR1734">
        <v>2</v>
      </c>
      <c r="BS1734">
        <v>0</v>
      </c>
      <c r="BT1734">
        <v>0</v>
      </c>
      <c r="BU1734">
        <v>0</v>
      </c>
      <c r="BV1734">
        <v>0</v>
      </c>
      <c r="BW1734">
        <v>0</v>
      </c>
      <c r="BX1734">
        <v>0</v>
      </c>
      <c r="BY1734">
        <v>103</v>
      </c>
    </row>
    <row r="1735" spans="1:77" hidden="1" x14ac:dyDescent="0.25">
      <c r="A1735" t="str">
        <f t="shared" ref="A1735:A1798" si="54">CONCATENATE(F1735,L1735,H1735)</f>
        <v>201621 Műszaki, informatikai és természettudományi foglalkozásokI2 Általános Iskola 8 osztály</v>
      </c>
      <c r="B1735" t="str">
        <f t="shared" ref="B1735:B1798" si="55">CONCATENATE(F1735,L1735,H1735)</f>
        <v>201621 Műszaki, informatikai és természettudományi foglalkozásokI2 Általános Iskola 8 osztály</v>
      </c>
      <c r="C1735">
        <v>1302</v>
      </c>
      <c r="D1735" t="s">
        <v>168</v>
      </c>
      <c r="E1735" t="s">
        <v>169</v>
      </c>
      <c r="F1735" s="4" t="s">
        <v>174</v>
      </c>
      <c r="G1735">
        <v>0</v>
      </c>
      <c r="H1735" t="s">
        <v>158</v>
      </c>
      <c r="I1735">
        <v>619</v>
      </c>
      <c r="J1735">
        <v>8</v>
      </c>
      <c r="K1735" t="s">
        <v>75</v>
      </c>
      <c r="L1735" t="s">
        <v>115</v>
      </c>
      <c r="M1735">
        <v>0</v>
      </c>
      <c r="N1735">
        <v>0</v>
      </c>
      <c r="O1735">
        <v>0</v>
      </c>
      <c r="P1735">
        <v>0</v>
      </c>
      <c r="Q1735">
        <v>0</v>
      </c>
      <c r="R1735">
        <v>0</v>
      </c>
      <c r="S1735">
        <v>0</v>
      </c>
      <c r="T1735">
        <v>0</v>
      </c>
      <c r="U1735">
        <v>0</v>
      </c>
      <c r="V1735">
        <v>0</v>
      </c>
      <c r="W1735">
        <v>0</v>
      </c>
      <c r="X1735">
        <v>0</v>
      </c>
      <c r="Y1735">
        <v>0</v>
      </c>
      <c r="Z1735">
        <v>0</v>
      </c>
      <c r="AA1735">
        <v>0</v>
      </c>
      <c r="AB1735">
        <v>0</v>
      </c>
      <c r="AC1735">
        <v>0</v>
      </c>
      <c r="AD1735">
        <v>0</v>
      </c>
      <c r="AE1735">
        <v>0</v>
      </c>
      <c r="AF1735">
        <v>0</v>
      </c>
      <c r="AG1735">
        <v>0</v>
      </c>
      <c r="AH1735">
        <v>0</v>
      </c>
      <c r="AI1735">
        <v>0</v>
      </c>
      <c r="AJ1735">
        <v>0</v>
      </c>
      <c r="AK1735">
        <v>0</v>
      </c>
      <c r="AL1735">
        <v>0</v>
      </c>
      <c r="AM1735">
        <v>0</v>
      </c>
      <c r="AN1735">
        <v>0</v>
      </c>
      <c r="AO1735">
        <v>0</v>
      </c>
      <c r="AP1735">
        <v>0</v>
      </c>
      <c r="AQ1735">
        <v>0</v>
      </c>
      <c r="AR1735">
        <v>0</v>
      </c>
      <c r="AS1735">
        <v>0</v>
      </c>
      <c r="AT1735">
        <v>0</v>
      </c>
      <c r="AU1735">
        <v>0</v>
      </c>
      <c r="AV1735">
        <v>0</v>
      </c>
      <c r="AW1735">
        <v>0</v>
      </c>
      <c r="AX1735">
        <v>0</v>
      </c>
      <c r="AY1735">
        <v>0</v>
      </c>
      <c r="AZ1735">
        <v>0</v>
      </c>
      <c r="BA1735">
        <v>0</v>
      </c>
      <c r="BB1735">
        <v>0</v>
      </c>
      <c r="BC1735">
        <v>0</v>
      </c>
      <c r="BD1735">
        <v>0</v>
      </c>
      <c r="BE1735">
        <v>0</v>
      </c>
      <c r="BF1735">
        <v>0</v>
      </c>
      <c r="BG1735">
        <v>0</v>
      </c>
      <c r="BH1735">
        <v>0</v>
      </c>
      <c r="BI1735">
        <v>0</v>
      </c>
      <c r="BJ1735">
        <v>0</v>
      </c>
      <c r="BK1735">
        <v>0</v>
      </c>
      <c r="BL1735">
        <v>0</v>
      </c>
      <c r="BM1735">
        <v>0</v>
      </c>
      <c r="BN1735">
        <v>0</v>
      </c>
      <c r="BO1735">
        <v>213</v>
      </c>
      <c r="BP1735">
        <v>1</v>
      </c>
      <c r="BQ1735">
        <v>2</v>
      </c>
      <c r="BR1735">
        <v>1</v>
      </c>
      <c r="BS1735">
        <v>0</v>
      </c>
      <c r="BT1735">
        <v>0</v>
      </c>
      <c r="BU1735">
        <v>0</v>
      </c>
      <c r="BV1735">
        <v>0</v>
      </c>
      <c r="BW1735">
        <v>0</v>
      </c>
      <c r="BX1735">
        <v>0</v>
      </c>
      <c r="BY1735">
        <v>217</v>
      </c>
    </row>
    <row r="1736" spans="1:77" hidden="1" x14ac:dyDescent="0.25">
      <c r="A1736" t="str">
        <f t="shared" si="54"/>
        <v>201622 Egészségügyi foglalkozások (felsőfokú képzettséghez kapcsolódó)I2 Általános Iskola 8 osztály</v>
      </c>
      <c r="B1736" t="str">
        <f t="shared" si="55"/>
        <v>201622 Egészségügyi foglalkozások (felsőfokú képzettséghez kapcsolódó)I2 Általános Iskola 8 osztály</v>
      </c>
      <c r="C1736">
        <v>1303</v>
      </c>
      <c r="D1736" t="s">
        <v>168</v>
      </c>
      <c r="E1736" t="s">
        <v>169</v>
      </c>
      <c r="F1736" s="4" t="s">
        <v>174</v>
      </c>
      <c r="G1736">
        <v>0</v>
      </c>
      <c r="H1736" t="s">
        <v>158</v>
      </c>
      <c r="I1736">
        <v>620</v>
      </c>
      <c r="J1736">
        <v>9</v>
      </c>
      <c r="K1736" t="s">
        <v>76</v>
      </c>
      <c r="L1736" t="s">
        <v>116</v>
      </c>
      <c r="M1736">
        <v>0</v>
      </c>
      <c r="N1736">
        <v>0</v>
      </c>
      <c r="O1736">
        <v>0</v>
      </c>
      <c r="P1736">
        <v>0</v>
      </c>
      <c r="Q1736">
        <v>0</v>
      </c>
      <c r="R1736">
        <v>0</v>
      </c>
      <c r="S1736">
        <v>0</v>
      </c>
      <c r="T1736">
        <v>0</v>
      </c>
      <c r="U1736">
        <v>0</v>
      </c>
      <c r="V1736">
        <v>0</v>
      </c>
      <c r="W1736">
        <v>0</v>
      </c>
      <c r="X1736">
        <v>0</v>
      </c>
      <c r="Y1736">
        <v>0</v>
      </c>
      <c r="Z1736">
        <v>0</v>
      </c>
      <c r="AA1736">
        <v>0</v>
      </c>
      <c r="AB1736">
        <v>0</v>
      </c>
      <c r="AC1736">
        <v>0</v>
      </c>
      <c r="AD1736">
        <v>0</v>
      </c>
      <c r="AE1736">
        <v>0</v>
      </c>
      <c r="AF1736">
        <v>0</v>
      </c>
      <c r="AG1736">
        <v>0</v>
      </c>
      <c r="AH1736">
        <v>0</v>
      </c>
      <c r="AI1736">
        <v>0</v>
      </c>
      <c r="AJ1736">
        <v>0</v>
      </c>
      <c r="AK1736">
        <v>0</v>
      </c>
      <c r="AL1736">
        <v>0</v>
      </c>
      <c r="AM1736">
        <v>0</v>
      </c>
      <c r="AN1736">
        <v>0</v>
      </c>
      <c r="AO1736">
        <v>0</v>
      </c>
      <c r="AP1736">
        <v>0</v>
      </c>
      <c r="AQ1736">
        <v>0</v>
      </c>
      <c r="AR1736">
        <v>0</v>
      </c>
      <c r="AS1736">
        <v>0</v>
      </c>
      <c r="AT1736">
        <v>0</v>
      </c>
      <c r="AU1736">
        <v>0</v>
      </c>
      <c r="AV1736">
        <v>0</v>
      </c>
      <c r="AW1736">
        <v>0</v>
      </c>
      <c r="AX1736">
        <v>0</v>
      </c>
      <c r="AY1736">
        <v>0</v>
      </c>
      <c r="AZ1736">
        <v>0</v>
      </c>
      <c r="BA1736">
        <v>0</v>
      </c>
      <c r="BB1736">
        <v>0</v>
      </c>
      <c r="BC1736">
        <v>0</v>
      </c>
      <c r="BD1736">
        <v>0</v>
      </c>
      <c r="BE1736">
        <v>0</v>
      </c>
      <c r="BF1736">
        <v>0</v>
      </c>
      <c r="BG1736">
        <v>0</v>
      </c>
      <c r="BH1736">
        <v>0</v>
      </c>
      <c r="BI1736">
        <v>0</v>
      </c>
      <c r="BJ1736">
        <v>0</v>
      </c>
      <c r="BK1736">
        <v>0</v>
      </c>
      <c r="BL1736">
        <v>0</v>
      </c>
      <c r="BM1736">
        <v>0</v>
      </c>
      <c r="BN1736">
        <v>0</v>
      </c>
      <c r="BO1736">
        <v>0</v>
      </c>
      <c r="BP1736">
        <v>1</v>
      </c>
      <c r="BQ1736">
        <v>5</v>
      </c>
      <c r="BR1736">
        <v>0</v>
      </c>
      <c r="BS1736">
        <v>0</v>
      </c>
      <c r="BT1736">
        <v>0</v>
      </c>
      <c r="BU1736">
        <v>0</v>
      </c>
      <c r="BV1736">
        <v>0</v>
      </c>
      <c r="BW1736">
        <v>0</v>
      </c>
      <c r="BX1736">
        <v>0</v>
      </c>
      <c r="BY1736">
        <v>6</v>
      </c>
    </row>
    <row r="1737" spans="1:77" hidden="1" x14ac:dyDescent="0.25">
      <c r="A1737" t="str">
        <f t="shared" si="54"/>
        <v>201623 Szociális szolgáltatási foglalkozások (felsőfokú képzettséghez kapcsolódó)I2 Általános Iskola 8 osztály</v>
      </c>
      <c r="B1737" t="str">
        <f t="shared" si="55"/>
        <v>201623 Szociális szolgáltatási foglalkozások (felsőfokú képzettséghez kapcsolódó)I2 Általános Iskola 8 osztály</v>
      </c>
      <c r="C1737">
        <v>1304</v>
      </c>
      <c r="D1737" t="s">
        <v>168</v>
      </c>
      <c r="E1737" t="s">
        <v>169</v>
      </c>
      <c r="F1737" s="4" t="s">
        <v>174</v>
      </c>
      <c r="G1737">
        <v>0</v>
      </c>
      <c r="H1737" t="s">
        <v>158</v>
      </c>
      <c r="I1737">
        <v>621</v>
      </c>
      <c r="J1737">
        <v>10</v>
      </c>
      <c r="K1737" t="s">
        <v>77</v>
      </c>
      <c r="L1737" t="s">
        <v>117</v>
      </c>
      <c r="M1737">
        <v>0</v>
      </c>
      <c r="N1737">
        <v>0</v>
      </c>
      <c r="O1737">
        <v>0</v>
      </c>
      <c r="P1737">
        <v>0</v>
      </c>
      <c r="Q1737">
        <v>0</v>
      </c>
      <c r="R1737">
        <v>0</v>
      </c>
      <c r="S1737">
        <v>0</v>
      </c>
      <c r="T1737">
        <v>0</v>
      </c>
      <c r="U1737">
        <v>0</v>
      </c>
      <c r="V1737">
        <v>0</v>
      </c>
      <c r="W1737">
        <v>0</v>
      </c>
      <c r="X1737">
        <v>0</v>
      </c>
      <c r="Y1737">
        <v>0</v>
      </c>
      <c r="Z1737">
        <v>0</v>
      </c>
      <c r="AA1737">
        <v>0</v>
      </c>
      <c r="AB1737">
        <v>0</v>
      </c>
      <c r="AC1737">
        <v>0</v>
      </c>
      <c r="AD1737">
        <v>0</v>
      </c>
      <c r="AE1737">
        <v>0</v>
      </c>
      <c r="AF1737">
        <v>0</v>
      </c>
      <c r="AG1737">
        <v>0</v>
      </c>
      <c r="AH1737">
        <v>0</v>
      </c>
      <c r="AI1737">
        <v>0</v>
      </c>
      <c r="AJ1737">
        <v>0</v>
      </c>
      <c r="AK1737">
        <v>0</v>
      </c>
      <c r="AL1737">
        <v>0</v>
      </c>
      <c r="AM1737">
        <v>0</v>
      </c>
      <c r="AN1737">
        <v>0</v>
      </c>
      <c r="AO1737">
        <v>0</v>
      </c>
      <c r="AP1737">
        <v>0</v>
      </c>
      <c r="AQ1737">
        <v>0</v>
      </c>
      <c r="AR1737">
        <v>0</v>
      </c>
      <c r="AS1737">
        <v>0</v>
      </c>
      <c r="AT1737">
        <v>0</v>
      </c>
      <c r="AU1737">
        <v>0</v>
      </c>
      <c r="AV1737">
        <v>0</v>
      </c>
      <c r="AW1737">
        <v>0</v>
      </c>
      <c r="AX1737">
        <v>0</v>
      </c>
      <c r="AY1737">
        <v>0</v>
      </c>
      <c r="AZ1737">
        <v>0</v>
      </c>
      <c r="BA1737">
        <v>0</v>
      </c>
      <c r="BB1737">
        <v>0</v>
      </c>
      <c r="BC1737">
        <v>0</v>
      </c>
      <c r="BD1737">
        <v>0</v>
      </c>
      <c r="BE1737">
        <v>0</v>
      </c>
      <c r="BF1737">
        <v>0</v>
      </c>
      <c r="BG1737">
        <v>0</v>
      </c>
      <c r="BH1737">
        <v>0</v>
      </c>
      <c r="BI1737">
        <v>0</v>
      </c>
      <c r="BJ1737">
        <v>0</v>
      </c>
      <c r="BK1737">
        <v>0</v>
      </c>
      <c r="BL1737">
        <v>0</v>
      </c>
      <c r="BM1737">
        <v>0</v>
      </c>
      <c r="BN1737">
        <v>0</v>
      </c>
      <c r="BO1737">
        <v>4</v>
      </c>
      <c r="BP1737">
        <v>0</v>
      </c>
      <c r="BQ1737">
        <v>0</v>
      </c>
      <c r="BR1737">
        <v>0</v>
      </c>
      <c r="BS1737">
        <v>0</v>
      </c>
      <c r="BT1737">
        <v>0</v>
      </c>
      <c r="BU1737">
        <v>0</v>
      </c>
      <c r="BV1737">
        <v>0</v>
      </c>
      <c r="BW1737">
        <v>0</v>
      </c>
      <c r="BX1737">
        <v>0</v>
      </c>
      <c r="BY1737">
        <v>4</v>
      </c>
    </row>
    <row r="1738" spans="1:77" hidden="1" x14ac:dyDescent="0.25">
      <c r="A1738" t="str">
        <f t="shared" si="54"/>
        <v>201624 Oktatók, pedagógusokI2 Általános Iskola 8 osztály</v>
      </c>
      <c r="B1738" t="str">
        <f t="shared" si="55"/>
        <v>201624 Oktatók, pedagógusokI2 Általános Iskola 8 osztály</v>
      </c>
      <c r="C1738">
        <v>1305</v>
      </c>
      <c r="D1738" t="s">
        <v>168</v>
      </c>
      <c r="E1738" t="s">
        <v>169</v>
      </c>
      <c r="F1738" s="4" t="s">
        <v>174</v>
      </c>
      <c r="G1738">
        <v>0</v>
      </c>
      <c r="H1738" t="s">
        <v>158</v>
      </c>
      <c r="I1738">
        <v>622</v>
      </c>
      <c r="J1738">
        <v>11</v>
      </c>
      <c r="K1738" t="s">
        <v>78</v>
      </c>
      <c r="L1738" t="s">
        <v>118</v>
      </c>
      <c r="M1738">
        <v>0</v>
      </c>
      <c r="N1738">
        <v>0</v>
      </c>
      <c r="O1738">
        <v>0</v>
      </c>
      <c r="P1738">
        <v>0</v>
      </c>
      <c r="Q1738">
        <v>0</v>
      </c>
      <c r="R1738">
        <v>0</v>
      </c>
      <c r="S1738">
        <v>0</v>
      </c>
      <c r="T1738">
        <v>0</v>
      </c>
      <c r="U1738">
        <v>0</v>
      </c>
      <c r="V1738">
        <v>0</v>
      </c>
      <c r="W1738">
        <v>0</v>
      </c>
      <c r="X1738">
        <v>0</v>
      </c>
      <c r="Y1738">
        <v>0</v>
      </c>
      <c r="Z1738">
        <v>0</v>
      </c>
      <c r="AA1738">
        <v>0</v>
      </c>
      <c r="AB1738">
        <v>0</v>
      </c>
      <c r="AC1738">
        <v>0</v>
      </c>
      <c r="AD1738">
        <v>0</v>
      </c>
      <c r="AE1738">
        <v>0</v>
      </c>
      <c r="AF1738">
        <v>0</v>
      </c>
      <c r="AG1738">
        <v>0</v>
      </c>
      <c r="AH1738">
        <v>0</v>
      </c>
      <c r="AI1738">
        <v>0</v>
      </c>
      <c r="AJ1738">
        <v>0</v>
      </c>
      <c r="AK1738">
        <v>0</v>
      </c>
      <c r="AL1738">
        <v>0</v>
      </c>
      <c r="AM1738">
        <v>0</v>
      </c>
      <c r="AN1738">
        <v>0</v>
      </c>
      <c r="AO1738">
        <v>0</v>
      </c>
      <c r="AP1738">
        <v>0</v>
      </c>
      <c r="AQ1738">
        <v>0</v>
      </c>
      <c r="AR1738">
        <v>0</v>
      </c>
      <c r="AS1738">
        <v>0</v>
      </c>
      <c r="AT1738">
        <v>0</v>
      </c>
      <c r="AU1738">
        <v>0</v>
      </c>
      <c r="AV1738">
        <v>0</v>
      </c>
      <c r="AW1738">
        <v>0</v>
      </c>
      <c r="AX1738">
        <v>0</v>
      </c>
      <c r="AY1738">
        <v>0</v>
      </c>
      <c r="AZ1738">
        <v>0</v>
      </c>
      <c r="BA1738">
        <v>0</v>
      </c>
      <c r="BB1738">
        <v>0</v>
      </c>
      <c r="BC1738">
        <v>0</v>
      </c>
      <c r="BD1738">
        <v>0</v>
      </c>
      <c r="BE1738">
        <v>0</v>
      </c>
      <c r="BF1738">
        <v>0</v>
      </c>
      <c r="BG1738">
        <v>0</v>
      </c>
      <c r="BH1738">
        <v>0</v>
      </c>
      <c r="BI1738">
        <v>0</v>
      </c>
      <c r="BJ1738">
        <v>0</v>
      </c>
      <c r="BK1738">
        <v>0</v>
      </c>
      <c r="BL1738">
        <v>0</v>
      </c>
      <c r="BM1738">
        <v>0</v>
      </c>
      <c r="BN1738">
        <v>0</v>
      </c>
      <c r="BO1738">
        <v>0</v>
      </c>
      <c r="BP1738">
        <v>2</v>
      </c>
      <c r="BQ1738">
        <v>0</v>
      </c>
      <c r="BR1738">
        <v>4</v>
      </c>
      <c r="BS1738">
        <v>0</v>
      </c>
      <c r="BT1738">
        <v>0</v>
      </c>
      <c r="BU1738">
        <v>0</v>
      </c>
      <c r="BV1738">
        <v>0</v>
      </c>
      <c r="BW1738">
        <v>0</v>
      </c>
      <c r="BX1738">
        <v>0</v>
      </c>
      <c r="BY1738">
        <v>6</v>
      </c>
    </row>
    <row r="1739" spans="1:77" hidden="1" x14ac:dyDescent="0.25">
      <c r="A1739" t="str">
        <f t="shared" si="54"/>
        <v>201625 Gazdálkodási jellegű foglalkozásokI2 Általános Iskola 8 osztály</v>
      </c>
      <c r="B1739" t="str">
        <f t="shared" si="55"/>
        <v>201625 Gazdálkodási jellegű foglalkozásokI2 Általános Iskola 8 osztály</v>
      </c>
      <c r="C1739">
        <v>1306</v>
      </c>
      <c r="D1739" t="s">
        <v>168</v>
      </c>
      <c r="E1739" t="s">
        <v>169</v>
      </c>
      <c r="F1739" s="4" t="s">
        <v>174</v>
      </c>
      <c r="G1739">
        <v>0</v>
      </c>
      <c r="H1739" t="s">
        <v>158</v>
      </c>
      <c r="I1739">
        <v>623</v>
      </c>
      <c r="J1739">
        <v>12</v>
      </c>
      <c r="K1739" t="s">
        <v>79</v>
      </c>
      <c r="L1739" t="s">
        <v>119</v>
      </c>
      <c r="M1739">
        <v>0</v>
      </c>
      <c r="N1739">
        <v>0</v>
      </c>
      <c r="O1739">
        <v>0</v>
      </c>
      <c r="P1739">
        <v>0</v>
      </c>
      <c r="Q1739">
        <v>0</v>
      </c>
      <c r="R1739">
        <v>0</v>
      </c>
      <c r="S1739">
        <v>0</v>
      </c>
      <c r="T1739">
        <v>0</v>
      </c>
      <c r="U1739">
        <v>0</v>
      </c>
      <c r="V1739">
        <v>0</v>
      </c>
      <c r="W1739">
        <v>0</v>
      </c>
      <c r="X1739">
        <v>0</v>
      </c>
      <c r="Y1739">
        <v>0</v>
      </c>
      <c r="Z1739">
        <v>0</v>
      </c>
      <c r="AA1739">
        <v>0</v>
      </c>
      <c r="AB1739">
        <v>0</v>
      </c>
      <c r="AC1739">
        <v>0</v>
      </c>
      <c r="AD1739">
        <v>0</v>
      </c>
      <c r="AE1739">
        <v>0</v>
      </c>
      <c r="AF1739">
        <v>0</v>
      </c>
      <c r="AG1739">
        <v>0</v>
      </c>
      <c r="AH1739">
        <v>0</v>
      </c>
      <c r="AI1739">
        <v>0</v>
      </c>
      <c r="AJ1739">
        <v>0</v>
      </c>
      <c r="AK1739">
        <v>0</v>
      </c>
      <c r="AL1739">
        <v>0</v>
      </c>
      <c r="AM1739">
        <v>0</v>
      </c>
      <c r="AN1739">
        <v>0</v>
      </c>
      <c r="AO1739">
        <v>0</v>
      </c>
      <c r="AP1739">
        <v>0</v>
      </c>
      <c r="AQ1739">
        <v>0</v>
      </c>
      <c r="AR1739">
        <v>0</v>
      </c>
      <c r="AS1739">
        <v>0</v>
      </c>
      <c r="AT1739">
        <v>0</v>
      </c>
      <c r="AU1739">
        <v>0</v>
      </c>
      <c r="AV1739">
        <v>0</v>
      </c>
      <c r="AW1739">
        <v>0</v>
      </c>
      <c r="AX1739">
        <v>0</v>
      </c>
      <c r="AY1739">
        <v>0</v>
      </c>
      <c r="AZ1739">
        <v>0</v>
      </c>
      <c r="BA1739">
        <v>0</v>
      </c>
      <c r="BB1739">
        <v>0</v>
      </c>
      <c r="BC1739">
        <v>0</v>
      </c>
      <c r="BD1739">
        <v>0</v>
      </c>
      <c r="BE1739">
        <v>0</v>
      </c>
      <c r="BF1739">
        <v>0</v>
      </c>
      <c r="BG1739">
        <v>0</v>
      </c>
      <c r="BH1739">
        <v>0</v>
      </c>
      <c r="BI1739">
        <v>0</v>
      </c>
      <c r="BJ1739">
        <v>0</v>
      </c>
      <c r="BK1739">
        <v>0</v>
      </c>
      <c r="BL1739">
        <v>0</v>
      </c>
      <c r="BM1739">
        <v>0</v>
      </c>
      <c r="BN1739">
        <v>0</v>
      </c>
      <c r="BO1739">
        <v>7</v>
      </c>
      <c r="BP1739">
        <v>0</v>
      </c>
      <c r="BQ1739">
        <v>0</v>
      </c>
      <c r="BR1739">
        <v>0</v>
      </c>
      <c r="BS1739">
        <v>0</v>
      </c>
      <c r="BT1739">
        <v>0</v>
      </c>
      <c r="BU1739">
        <v>0</v>
      </c>
      <c r="BV1739">
        <v>0</v>
      </c>
      <c r="BW1739">
        <v>0</v>
      </c>
      <c r="BX1739">
        <v>0</v>
      </c>
      <c r="BY1739">
        <v>7</v>
      </c>
    </row>
    <row r="1740" spans="1:77" hidden="1" x14ac:dyDescent="0.25">
      <c r="A1740" t="str">
        <f t="shared" si="54"/>
        <v>201626 Jogi és társadalomtudományi foglalkozásokI2 Általános Iskola 8 osztály</v>
      </c>
      <c r="B1740" t="str">
        <f t="shared" si="55"/>
        <v>201626 Jogi és társadalomtudományi foglalkozásokI2 Általános Iskola 8 osztály</v>
      </c>
      <c r="C1740">
        <v>1307</v>
      </c>
      <c r="D1740" t="s">
        <v>168</v>
      </c>
      <c r="E1740" t="s">
        <v>169</v>
      </c>
      <c r="F1740" s="4" t="s">
        <v>174</v>
      </c>
      <c r="G1740">
        <v>0</v>
      </c>
      <c r="H1740" t="s">
        <v>158</v>
      </c>
      <c r="I1740">
        <v>624</v>
      </c>
      <c r="J1740">
        <v>13</v>
      </c>
      <c r="K1740" t="s">
        <v>80</v>
      </c>
      <c r="L1740" t="s">
        <v>120</v>
      </c>
      <c r="M1740">
        <v>0</v>
      </c>
      <c r="N1740">
        <v>0</v>
      </c>
      <c r="O1740">
        <v>0</v>
      </c>
      <c r="P1740">
        <v>0</v>
      </c>
      <c r="Q1740">
        <v>0</v>
      </c>
      <c r="R1740">
        <v>0</v>
      </c>
      <c r="S1740">
        <v>0</v>
      </c>
      <c r="T1740">
        <v>0</v>
      </c>
      <c r="U1740">
        <v>0</v>
      </c>
      <c r="V1740">
        <v>0</v>
      </c>
      <c r="W1740">
        <v>0</v>
      </c>
      <c r="X1740">
        <v>0</v>
      </c>
      <c r="Y1740">
        <v>0</v>
      </c>
      <c r="Z1740">
        <v>0</v>
      </c>
      <c r="AA1740">
        <v>0</v>
      </c>
      <c r="AB1740">
        <v>0</v>
      </c>
      <c r="AC1740">
        <v>0</v>
      </c>
      <c r="AD1740">
        <v>0</v>
      </c>
      <c r="AE1740">
        <v>0</v>
      </c>
      <c r="AF1740">
        <v>0</v>
      </c>
      <c r="AG1740">
        <v>0</v>
      </c>
      <c r="AH1740">
        <v>0</v>
      </c>
      <c r="AI1740">
        <v>0</v>
      </c>
      <c r="AJ1740">
        <v>0</v>
      </c>
      <c r="AK1740">
        <v>0</v>
      </c>
      <c r="AL1740">
        <v>0</v>
      </c>
      <c r="AM1740">
        <v>0</v>
      </c>
      <c r="AN1740">
        <v>0</v>
      </c>
      <c r="AO1740">
        <v>0</v>
      </c>
      <c r="AP1740">
        <v>0</v>
      </c>
      <c r="AQ1740">
        <v>0</v>
      </c>
      <c r="AR1740">
        <v>0</v>
      </c>
      <c r="AS1740">
        <v>0</v>
      </c>
      <c r="AT1740">
        <v>0</v>
      </c>
      <c r="AU1740">
        <v>0</v>
      </c>
      <c r="AV1740">
        <v>0</v>
      </c>
      <c r="AW1740">
        <v>0</v>
      </c>
      <c r="AX1740">
        <v>0</v>
      </c>
      <c r="AY1740">
        <v>0</v>
      </c>
      <c r="AZ1740">
        <v>0</v>
      </c>
      <c r="BA1740">
        <v>0</v>
      </c>
      <c r="BB1740">
        <v>0</v>
      </c>
      <c r="BC1740">
        <v>0</v>
      </c>
      <c r="BD1740">
        <v>0</v>
      </c>
      <c r="BE1740">
        <v>0</v>
      </c>
      <c r="BF1740">
        <v>0</v>
      </c>
      <c r="BG1740">
        <v>0</v>
      </c>
      <c r="BH1740">
        <v>0</v>
      </c>
      <c r="BI1740">
        <v>0</v>
      </c>
      <c r="BJ1740">
        <v>0</v>
      </c>
      <c r="BK1740">
        <v>0</v>
      </c>
      <c r="BL1740">
        <v>0</v>
      </c>
      <c r="BM1740">
        <v>0</v>
      </c>
      <c r="BN1740">
        <v>0</v>
      </c>
      <c r="BO1740">
        <v>1</v>
      </c>
      <c r="BP1740">
        <v>0</v>
      </c>
      <c r="BQ1740">
        <v>0</v>
      </c>
      <c r="BR1740">
        <v>0</v>
      </c>
      <c r="BS1740">
        <v>0</v>
      </c>
      <c r="BT1740">
        <v>0</v>
      </c>
      <c r="BU1740">
        <v>0</v>
      </c>
      <c r="BV1740">
        <v>0</v>
      </c>
      <c r="BW1740">
        <v>0</v>
      </c>
      <c r="BX1740">
        <v>0</v>
      </c>
      <c r="BY1740">
        <v>1</v>
      </c>
    </row>
    <row r="1741" spans="1:77" hidden="1" x14ac:dyDescent="0.25">
      <c r="A1741" t="str">
        <f t="shared" si="54"/>
        <v>201627 Kulturális, sport-, művészeti és vallási foglalkozások (felsőfokú képzettséghez kapcsolódó)I2 Általános Iskola 8 osztály</v>
      </c>
      <c r="B1741" t="str">
        <f t="shared" si="55"/>
        <v>201627 Kulturális, sport-, művészeti és vallási foglalkozások (felsőfokú képzettséghez kapcsolódó)I2 Általános Iskola 8 osztály</v>
      </c>
      <c r="C1741">
        <v>1308</v>
      </c>
      <c r="D1741" t="s">
        <v>168</v>
      </c>
      <c r="E1741" t="s">
        <v>169</v>
      </c>
      <c r="F1741" s="4" t="s">
        <v>174</v>
      </c>
      <c r="G1741">
        <v>0</v>
      </c>
      <c r="H1741" t="s">
        <v>158</v>
      </c>
      <c r="I1741">
        <v>625</v>
      </c>
      <c r="J1741">
        <v>14</v>
      </c>
      <c r="K1741" t="s">
        <v>121</v>
      </c>
      <c r="L1741" t="s">
        <v>122</v>
      </c>
      <c r="M1741">
        <v>0</v>
      </c>
      <c r="N1741">
        <v>0</v>
      </c>
      <c r="O1741">
        <v>0</v>
      </c>
      <c r="P1741">
        <v>0</v>
      </c>
      <c r="Q1741">
        <v>0</v>
      </c>
      <c r="R1741">
        <v>0</v>
      </c>
      <c r="S1741">
        <v>0</v>
      </c>
      <c r="T1741">
        <v>0</v>
      </c>
      <c r="U1741">
        <v>0</v>
      </c>
      <c r="V1741">
        <v>0</v>
      </c>
      <c r="W1741">
        <v>0</v>
      </c>
      <c r="X1741">
        <v>0</v>
      </c>
      <c r="Y1741">
        <v>0</v>
      </c>
      <c r="Z1741">
        <v>0</v>
      </c>
      <c r="AA1741">
        <v>0</v>
      </c>
      <c r="AB1741">
        <v>0</v>
      </c>
      <c r="AC1741">
        <v>0</v>
      </c>
      <c r="AD1741">
        <v>0</v>
      </c>
      <c r="AE1741">
        <v>0</v>
      </c>
      <c r="AF1741">
        <v>0</v>
      </c>
      <c r="AG1741">
        <v>0</v>
      </c>
      <c r="AH1741">
        <v>0</v>
      </c>
      <c r="AI1741">
        <v>0</v>
      </c>
      <c r="AJ1741">
        <v>0</v>
      </c>
      <c r="AK1741">
        <v>0</v>
      </c>
      <c r="AL1741">
        <v>0</v>
      </c>
      <c r="AM1741">
        <v>0</v>
      </c>
      <c r="AN1741">
        <v>0</v>
      </c>
      <c r="AO1741">
        <v>0</v>
      </c>
      <c r="AP1741">
        <v>0</v>
      </c>
      <c r="AQ1741">
        <v>0</v>
      </c>
      <c r="AR1741">
        <v>0</v>
      </c>
      <c r="AS1741">
        <v>0</v>
      </c>
      <c r="AT1741">
        <v>0</v>
      </c>
      <c r="AU1741">
        <v>0</v>
      </c>
      <c r="AV1741">
        <v>0</v>
      </c>
      <c r="AW1741">
        <v>0</v>
      </c>
      <c r="AX1741">
        <v>0</v>
      </c>
      <c r="AY1741">
        <v>0</v>
      </c>
      <c r="AZ1741">
        <v>0</v>
      </c>
      <c r="BA1741">
        <v>0</v>
      </c>
      <c r="BB1741">
        <v>0</v>
      </c>
      <c r="BC1741">
        <v>0</v>
      </c>
      <c r="BD1741">
        <v>0</v>
      </c>
      <c r="BE1741">
        <v>0</v>
      </c>
      <c r="BF1741">
        <v>0</v>
      </c>
      <c r="BG1741">
        <v>0</v>
      </c>
      <c r="BH1741">
        <v>0</v>
      </c>
      <c r="BI1741">
        <v>0</v>
      </c>
      <c r="BJ1741">
        <v>0</v>
      </c>
      <c r="BK1741">
        <v>0</v>
      </c>
      <c r="BL1741">
        <v>0</v>
      </c>
      <c r="BM1741">
        <v>0</v>
      </c>
      <c r="BN1741">
        <v>0</v>
      </c>
      <c r="BO1741">
        <v>5</v>
      </c>
      <c r="BP1741">
        <v>0</v>
      </c>
      <c r="BQ1741">
        <v>0</v>
      </c>
      <c r="BR1741">
        <v>0</v>
      </c>
      <c r="BS1741">
        <v>2</v>
      </c>
      <c r="BT1741">
        <v>0</v>
      </c>
      <c r="BU1741">
        <v>0</v>
      </c>
      <c r="BV1741">
        <v>0</v>
      </c>
      <c r="BW1741">
        <v>0</v>
      </c>
      <c r="BX1741">
        <v>0</v>
      </c>
      <c r="BY1741">
        <v>7</v>
      </c>
    </row>
    <row r="1742" spans="1:77" hidden="1" x14ac:dyDescent="0.25">
      <c r="A1742" t="str">
        <f t="shared" si="54"/>
        <v>201629 Egyéb magasan képzett ügyintézőkI2 Általános Iskola 8 osztály</v>
      </c>
      <c r="B1742" t="str">
        <f t="shared" si="55"/>
        <v>201629 Egyéb magasan képzett ügyintézőkI2 Általános Iskola 8 osztály</v>
      </c>
      <c r="C1742">
        <v>1309</v>
      </c>
      <c r="D1742" t="s">
        <v>168</v>
      </c>
      <c r="E1742" t="s">
        <v>169</v>
      </c>
      <c r="F1742" s="4" t="s">
        <v>174</v>
      </c>
      <c r="G1742">
        <v>0</v>
      </c>
      <c r="H1742" t="s">
        <v>158</v>
      </c>
      <c r="I1742">
        <v>626</v>
      </c>
      <c r="J1742">
        <v>15</v>
      </c>
      <c r="K1742" t="s">
        <v>81</v>
      </c>
      <c r="L1742" t="s">
        <v>123</v>
      </c>
      <c r="M1742">
        <v>0</v>
      </c>
      <c r="N1742">
        <v>0</v>
      </c>
      <c r="O1742">
        <v>0</v>
      </c>
      <c r="P1742">
        <v>0</v>
      </c>
      <c r="Q1742">
        <v>0</v>
      </c>
      <c r="R1742">
        <v>0</v>
      </c>
      <c r="S1742">
        <v>0</v>
      </c>
      <c r="T1742">
        <v>0</v>
      </c>
      <c r="U1742">
        <v>0</v>
      </c>
      <c r="V1742">
        <v>0</v>
      </c>
      <c r="W1742">
        <v>0</v>
      </c>
      <c r="X1742">
        <v>0</v>
      </c>
      <c r="Y1742">
        <v>0</v>
      </c>
      <c r="Z1742">
        <v>0</v>
      </c>
      <c r="AA1742">
        <v>0</v>
      </c>
      <c r="AB1742">
        <v>0</v>
      </c>
      <c r="AC1742">
        <v>0</v>
      </c>
      <c r="AD1742">
        <v>0</v>
      </c>
      <c r="AE1742">
        <v>0</v>
      </c>
      <c r="AF1742">
        <v>0</v>
      </c>
      <c r="AG1742">
        <v>0</v>
      </c>
      <c r="AH1742">
        <v>0</v>
      </c>
      <c r="AI1742">
        <v>0</v>
      </c>
      <c r="AJ1742">
        <v>0</v>
      </c>
      <c r="AK1742">
        <v>0</v>
      </c>
      <c r="AL1742">
        <v>0</v>
      </c>
      <c r="AM1742">
        <v>0</v>
      </c>
      <c r="AN1742">
        <v>0</v>
      </c>
      <c r="AO1742">
        <v>0</v>
      </c>
      <c r="AP1742">
        <v>0</v>
      </c>
      <c r="AQ1742">
        <v>0</v>
      </c>
      <c r="AR1742">
        <v>0</v>
      </c>
      <c r="AS1742">
        <v>0</v>
      </c>
      <c r="AT1742">
        <v>0</v>
      </c>
      <c r="AU1742">
        <v>0</v>
      </c>
      <c r="AV1742">
        <v>0</v>
      </c>
      <c r="AW1742">
        <v>0</v>
      </c>
      <c r="AX1742">
        <v>0</v>
      </c>
      <c r="AY1742">
        <v>0</v>
      </c>
      <c r="AZ1742">
        <v>0</v>
      </c>
      <c r="BA1742">
        <v>0</v>
      </c>
      <c r="BB1742">
        <v>0</v>
      </c>
      <c r="BC1742">
        <v>0</v>
      </c>
      <c r="BD1742">
        <v>0</v>
      </c>
      <c r="BE1742">
        <v>0</v>
      </c>
      <c r="BF1742">
        <v>0</v>
      </c>
      <c r="BG1742">
        <v>0</v>
      </c>
      <c r="BH1742">
        <v>0</v>
      </c>
      <c r="BI1742">
        <v>0</v>
      </c>
      <c r="BJ1742">
        <v>0</v>
      </c>
      <c r="BK1742">
        <v>0</v>
      </c>
      <c r="BL1742">
        <v>0</v>
      </c>
      <c r="BM1742">
        <v>0</v>
      </c>
      <c r="BN1742">
        <v>0</v>
      </c>
      <c r="BO1742">
        <v>1</v>
      </c>
      <c r="BP1742">
        <v>0</v>
      </c>
      <c r="BQ1742">
        <v>0</v>
      </c>
      <c r="BR1742">
        <v>0</v>
      </c>
      <c r="BS1742">
        <v>0</v>
      </c>
      <c r="BT1742">
        <v>0</v>
      </c>
      <c r="BU1742">
        <v>0</v>
      </c>
      <c r="BV1742">
        <v>0</v>
      </c>
      <c r="BW1742">
        <v>0</v>
      </c>
      <c r="BX1742">
        <v>0</v>
      </c>
      <c r="BY1742">
        <v>1</v>
      </c>
    </row>
    <row r="1743" spans="1:77" hidden="1" x14ac:dyDescent="0.25">
      <c r="A1743" t="str">
        <f t="shared" si="54"/>
        <v>201631 Technikusok és hasonló műszaki foglalkozásokI2 Általános Iskola 8 osztály</v>
      </c>
      <c r="B1743" t="str">
        <f t="shared" si="55"/>
        <v>201631 Technikusok és hasonló műszaki foglalkozásokI2 Általános Iskola 8 osztály</v>
      </c>
      <c r="C1743">
        <v>1310</v>
      </c>
      <c r="D1743" t="s">
        <v>168</v>
      </c>
      <c r="E1743" t="s">
        <v>169</v>
      </c>
      <c r="F1743" s="4" t="s">
        <v>174</v>
      </c>
      <c r="G1743">
        <v>0</v>
      </c>
      <c r="H1743" t="s">
        <v>158</v>
      </c>
      <c r="I1743">
        <v>627</v>
      </c>
      <c r="J1743">
        <v>16</v>
      </c>
      <c r="K1743" t="s">
        <v>82</v>
      </c>
      <c r="L1743" t="s">
        <v>83</v>
      </c>
      <c r="M1743">
        <v>0</v>
      </c>
      <c r="N1743">
        <v>0</v>
      </c>
      <c r="O1743">
        <v>0</v>
      </c>
      <c r="P1743">
        <v>0</v>
      </c>
      <c r="Q1743">
        <v>0</v>
      </c>
      <c r="R1743">
        <v>0</v>
      </c>
      <c r="S1743">
        <v>0</v>
      </c>
      <c r="T1743">
        <v>0</v>
      </c>
      <c r="U1743">
        <v>0</v>
      </c>
      <c r="V1743">
        <v>0</v>
      </c>
      <c r="W1743">
        <v>0</v>
      </c>
      <c r="X1743">
        <v>0</v>
      </c>
      <c r="Y1743">
        <v>0</v>
      </c>
      <c r="Z1743">
        <v>0</v>
      </c>
      <c r="AA1743">
        <v>0</v>
      </c>
      <c r="AB1743">
        <v>0</v>
      </c>
      <c r="AC1743">
        <v>0</v>
      </c>
      <c r="AD1743">
        <v>0</v>
      </c>
      <c r="AE1743">
        <v>0</v>
      </c>
      <c r="AF1743">
        <v>0</v>
      </c>
      <c r="AG1743">
        <v>0</v>
      </c>
      <c r="AH1743">
        <v>0</v>
      </c>
      <c r="AI1743">
        <v>0</v>
      </c>
      <c r="AJ1743">
        <v>0</v>
      </c>
      <c r="AK1743">
        <v>0</v>
      </c>
      <c r="AL1743">
        <v>0</v>
      </c>
      <c r="AM1743">
        <v>0</v>
      </c>
      <c r="AN1743">
        <v>0</v>
      </c>
      <c r="AO1743">
        <v>0</v>
      </c>
      <c r="AP1743">
        <v>0</v>
      </c>
      <c r="AQ1743">
        <v>0</v>
      </c>
      <c r="AR1743">
        <v>0</v>
      </c>
      <c r="AS1743">
        <v>0</v>
      </c>
      <c r="AT1743">
        <v>0</v>
      </c>
      <c r="AU1743">
        <v>0</v>
      </c>
      <c r="AV1743">
        <v>0</v>
      </c>
      <c r="AW1743">
        <v>0</v>
      </c>
      <c r="AX1743">
        <v>0</v>
      </c>
      <c r="AY1743">
        <v>0</v>
      </c>
      <c r="AZ1743">
        <v>0</v>
      </c>
      <c r="BA1743">
        <v>0</v>
      </c>
      <c r="BB1743">
        <v>0</v>
      </c>
      <c r="BC1743">
        <v>0</v>
      </c>
      <c r="BD1743">
        <v>0</v>
      </c>
      <c r="BE1743">
        <v>0</v>
      </c>
      <c r="BF1743">
        <v>0</v>
      </c>
      <c r="BG1743">
        <v>0</v>
      </c>
      <c r="BH1743">
        <v>4</v>
      </c>
      <c r="BI1743">
        <v>0</v>
      </c>
      <c r="BJ1743">
        <v>0</v>
      </c>
      <c r="BK1743">
        <v>0</v>
      </c>
      <c r="BL1743">
        <v>0</v>
      </c>
      <c r="BM1743">
        <v>0</v>
      </c>
      <c r="BN1743">
        <v>0</v>
      </c>
      <c r="BO1743">
        <v>1064</v>
      </c>
      <c r="BP1743">
        <v>37</v>
      </c>
      <c r="BQ1743">
        <v>12</v>
      </c>
      <c r="BR1743">
        <v>14</v>
      </c>
      <c r="BS1743">
        <v>4</v>
      </c>
      <c r="BT1743">
        <v>4</v>
      </c>
      <c r="BU1743">
        <v>0</v>
      </c>
      <c r="BV1743">
        <v>0</v>
      </c>
      <c r="BW1743">
        <v>0</v>
      </c>
      <c r="BX1743">
        <v>0</v>
      </c>
      <c r="BY1743">
        <v>1139</v>
      </c>
    </row>
    <row r="1744" spans="1:77" hidden="1" x14ac:dyDescent="0.25">
      <c r="A1744" t="str">
        <f t="shared" si="54"/>
        <v>201632 Szakmai irányítók, felügyelőkI2 Általános Iskola 8 osztály</v>
      </c>
      <c r="B1744" t="str">
        <f t="shared" si="55"/>
        <v>201632 Szakmai irányítók, felügyelőkI2 Általános Iskola 8 osztály</v>
      </c>
      <c r="C1744">
        <v>1311</v>
      </c>
      <c r="D1744" t="s">
        <v>168</v>
      </c>
      <c r="E1744" t="s">
        <v>169</v>
      </c>
      <c r="F1744" s="4" t="s">
        <v>174</v>
      </c>
      <c r="G1744">
        <v>0</v>
      </c>
      <c r="H1744" t="s">
        <v>158</v>
      </c>
      <c r="I1744">
        <v>628</v>
      </c>
      <c r="J1744">
        <v>17</v>
      </c>
      <c r="K1744" t="s">
        <v>84</v>
      </c>
      <c r="L1744" t="s">
        <v>124</v>
      </c>
      <c r="M1744">
        <v>0</v>
      </c>
      <c r="N1744">
        <v>0</v>
      </c>
      <c r="O1744">
        <v>0</v>
      </c>
      <c r="P1744">
        <v>0</v>
      </c>
      <c r="Q1744">
        <v>0</v>
      </c>
      <c r="R1744">
        <v>0</v>
      </c>
      <c r="S1744">
        <v>0</v>
      </c>
      <c r="T1744">
        <v>0</v>
      </c>
      <c r="U1744">
        <v>0</v>
      </c>
      <c r="V1744">
        <v>0</v>
      </c>
      <c r="W1744">
        <v>0</v>
      </c>
      <c r="X1744">
        <v>0</v>
      </c>
      <c r="Y1744">
        <v>0</v>
      </c>
      <c r="Z1744">
        <v>0</v>
      </c>
      <c r="AA1744">
        <v>0</v>
      </c>
      <c r="AB1744">
        <v>0</v>
      </c>
      <c r="AC1744">
        <v>0</v>
      </c>
      <c r="AD1744">
        <v>0</v>
      </c>
      <c r="AE1744">
        <v>0</v>
      </c>
      <c r="AF1744">
        <v>0</v>
      </c>
      <c r="AG1744">
        <v>0</v>
      </c>
      <c r="AH1744">
        <v>0</v>
      </c>
      <c r="AI1744">
        <v>0</v>
      </c>
      <c r="AJ1744">
        <v>0</v>
      </c>
      <c r="AK1744">
        <v>0</v>
      </c>
      <c r="AL1744">
        <v>0</v>
      </c>
      <c r="AM1744">
        <v>0</v>
      </c>
      <c r="AN1744">
        <v>0</v>
      </c>
      <c r="AO1744">
        <v>0</v>
      </c>
      <c r="AP1744">
        <v>0</v>
      </c>
      <c r="AQ1744">
        <v>0</v>
      </c>
      <c r="AR1744">
        <v>0</v>
      </c>
      <c r="AS1744">
        <v>0</v>
      </c>
      <c r="AT1744">
        <v>0</v>
      </c>
      <c r="AU1744">
        <v>0</v>
      </c>
      <c r="AV1744">
        <v>0</v>
      </c>
      <c r="AW1744">
        <v>0</v>
      </c>
      <c r="AX1744">
        <v>0</v>
      </c>
      <c r="AY1744">
        <v>0</v>
      </c>
      <c r="AZ1744">
        <v>0</v>
      </c>
      <c r="BA1744">
        <v>0</v>
      </c>
      <c r="BB1744">
        <v>0</v>
      </c>
      <c r="BC1744">
        <v>0</v>
      </c>
      <c r="BD1744">
        <v>0</v>
      </c>
      <c r="BE1744">
        <v>0</v>
      </c>
      <c r="BF1744">
        <v>0</v>
      </c>
      <c r="BG1744">
        <v>0</v>
      </c>
      <c r="BH1744">
        <v>0</v>
      </c>
      <c r="BI1744">
        <v>0</v>
      </c>
      <c r="BJ1744">
        <v>0</v>
      </c>
      <c r="BK1744">
        <v>0</v>
      </c>
      <c r="BL1744">
        <v>0</v>
      </c>
      <c r="BM1744">
        <v>0</v>
      </c>
      <c r="BN1744">
        <v>0</v>
      </c>
      <c r="BO1744">
        <v>46</v>
      </c>
      <c r="BP1744">
        <v>2</v>
      </c>
      <c r="BQ1744">
        <v>1</v>
      </c>
      <c r="BR1744">
        <v>4</v>
      </c>
      <c r="BS1744">
        <v>0</v>
      </c>
      <c r="BT1744">
        <v>0</v>
      </c>
      <c r="BU1744">
        <v>0</v>
      </c>
      <c r="BV1744">
        <v>0</v>
      </c>
      <c r="BW1744">
        <v>0</v>
      </c>
      <c r="BX1744">
        <v>0</v>
      </c>
      <c r="BY1744">
        <v>53</v>
      </c>
    </row>
    <row r="1745" spans="1:77" hidden="1" x14ac:dyDescent="0.25">
      <c r="A1745" t="str">
        <f t="shared" si="54"/>
        <v>201633 Egészségügyi foglalkozásokI2 Általános Iskola 8 osztály</v>
      </c>
      <c r="B1745" t="str">
        <f t="shared" si="55"/>
        <v>201633 Egészségügyi foglalkozásokI2 Általános Iskola 8 osztály</v>
      </c>
      <c r="C1745">
        <v>1312</v>
      </c>
      <c r="D1745" t="s">
        <v>168</v>
      </c>
      <c r="E1745" t="s">
        <v>169</v>
      </c>
      <c r="F1745" s="4" t="s">
        <v>174</v>
      </c>
      <c r="G1745">
        <v>0</v>
      </c>
      <c r="H1745" t="s">
        <v>158</v>
      </c>
      <c r="I1745">
        <v>629</v>
      </c>
      <c r="J1745">
        <v>18</v>
      </c>
      <c r="K1745" t="s">
        <v>85</v>
      </c>
      <c r="L1745" t="s">
        <v>125</v>
      </c>
      <c r="M1745">
        <v>0</v>
      </c>
      <c r="N1745">
        <v>0</v>
      </c>
      <c r="O1745">
        <v>0</v>
      </c>
      <c r="P1745">
        <v>0</v>
      </c>
      <c r="Q1745">
        <v>0</v>
      </c>
      <c r="R1745">
        <v>0</v>
      </c>
      <c r="S1745">
        <v>0</v>
      </c>
      <c r="T1745">
        <v>0</v>
      </c>
      <c r="U1745">
        <v>0</v>
      </c>
      <c r="V1745">
        <v>0</v>
      </c>
      <c r="W1745">
        <v>0</v>
      </c>
      <c r="X1745">
        <v>0</v>
      </c>
      <c r="Y1745">
        <v>0</v>
      </c>
      <c r="Z1745">
        <v>0</v>
      </c>
      <c r="AA1745">
        <v>0</v>
      </c>
      <c r="AB1745">
        <v>0</v>
      </c>
      <c r="AC1745">
        <v>0</v>
      </c>
      <c r="AD1745">
        <v>0</v>
      </c>
      <c r="AE1745">
        <v>0</v>
      </c>
      <c r="AF1745">
        <v>0</v>
      </c>
      <c r="AG1745">
        <v>0</v>
      </c>
      <c r="AH1745">
        <v>0</v>
      </c>
      <c r="AI1745">
        <v>0</v>
      </c>
      <c r="AJ1745">
        <v>0</v>
      </c>
      <c r="AK1745">
        <v>0</v>
      </c>
      <c r="AL1745">
        <v>0</v>
      </c>
      <c r="AM1745">
        <v>0</v>
      </c>
      <c r="AN1745">
        <v>0</v>
      </c>
      <c r="AO1745">
        <v>0</v>
      </c>
      <c r="AP1745">
        <v>0</v>
      </c>
      <c r="AQ1745">
        <v>0</v>
      </c>
      <c r="AR1745">
        <v>0</v>
      </c>
      <c r="AS1745">
        <v>0</v>
      </c>
      <c r="AT1745">
        <v>0</v>
      </c>
      <c r="AU1745">
        <v>0</v>
      </c>
      <c r="AV1745">
        <v>0</v>
      </c>
      <c r="AW1745">
        <v>0</v>
      </c>
      <c r="AX1745">
        <v>0</v>
      </c>
      <c r="AY1745">
        <v>0</v>
      </c>
      <c r="AZ1745">
        <v>0</v>
      </c>
      <c r="BA1745">
        <v>0</v>
      </c>
      <c r="BB1745">
        <v>0</v>
      </c>
      <c r="BC1745">
        <v>0</v>
      </c>
      <c r="BD1745">
        <v>0</v>
      </c>
      <c r="BE1745">
        <v>0</v>
      </c>
      <c r="BF1745">
        <v>0</v>
      </c>
      <c r="BG1745">
        <v>0</v>
      </c>
      <c r="BH1745">
        <v>0</v>
      </c>
      <c r="BI1745">
        <v>0</v>
      </c>
      <c r="BJ1745">
        <v>0</v>
      </c>
      <c r="BK1745">
        <v>0</v>
      </c>
      <c r="BL1745">
        <v>0</v>
      </c>
      <c r="BM1745">
        <v>0</v>
      </c>
      <c r="BN1745">
        <v>0</v>
      </c>
      <c r="BO1745">
        <v>40</v>
      </c>
      <c r="BP1745">
        <v>65</v>
      </c>
      <c r="BQ1745">
        <v>589</v>
      </c>
      <c r="BR1745">
        <v>180</v>
      </c>
      <c r="BS1745">
        <v>0</v>
      </c>
      <c r="BT1745">
        <v>0</v>
      </c>
      <c r="BU1745">
        <v>0</v>
      </c>
      <c r="BV1745">
        <v>0</v>
      </c>
      <c r="BW1745">
        <v>0</v>
      </c>
      <c r="BX1745">
        <v>0</v>
      </c>
      <c r="BY1745">
        <v>874</v>
      </c>
    </row>
    <row r="1746" spans="1:77" hidden="1" x14ac:dyDescent="0.25">
      <c r="A1746" t="str">
        <f t="shared" si="54"/>
        <v>201634 Oktatási asszisztensekI2 Általános Iskola 8 osztály</v>
      </c>
      <c r="B1746" t="str">
        <f t="shared" si="55"/>
        <v>201634 Oktatási asszisztensekI2 Általános Iskola 8 osztály</v>
      </c>
      <c r="C1746">
        <v>1313</v>
      </c>
      <c r="D1746" t="s">
        <v>168</v>
      </c>
      <c r="E1746" t="s">
        <v>169</v>
      </c>
      <c r="F1746" s="4" t="s">
        <v>174</v>
      </c>
      <c r="G1746">
        <v>0</v>
      </c>
      <c r="H1746" t="s">
        <v>158</v>
      </c>
      <c r="I1746">
        <v>630</v>
      </c>
      <c r="J1746">
        <v>19</v>
      </c>
      <c r="K1746" t="s">
        <v>86</v>
      </c>
      <c r="L1746" t="s">
        <v>126</v>
      </c>
      <c r="M1746">
        <v>0</v>
      </c>
      <c r="N1746">
        <v>0</v>
      </c>
      <c r="O1746">
        <v>0</v>
      </c>
      <c r="P1746">
        <v>0</v>
      </c>
      <c r="Q1746">
        <v>0</v>
      </c>
      <c r="R1746">
        <v>0</v>
      </c>
      <c r="S1746">
        <v>0</v>
      </c>
      <c r="T1746">
        <v>0</v>
      </c>
      <c r="U1746">
        <v>0</v>
      </c>
      <c r="V1746">
        <v>0</v>
      </c>
      <c r="W1746">
        <v>0</v>
      </c>
      <c r="X1746">
        <v>0</v>
      </c>
      <c r="Y1746">
        <v>0</v>
      </c>
      <c r="Z1746">
        <v>0</v>
      </c>
      <c r="AA1746">
        <v>0</v>
      </c>
      <c r="AB1746">
        <v>0</v>
      </c>
      <c r="AC1746">
        <v>0</v>
      </c>
      <c r="AD1746">
        <v>0</v>
      </c>
      <c r="AE1746">
        <v>0</v>
      </c>
      <c r="AF1746">
        <v>0</v>
      </c>
      <c r="AG1746">
        <v>0</v>
      </c>
      <c r="AH1746">
        <v>0</v>
      </c>
      <c r="AI1746">
        <v>0</v>
      </c>
      <c r="AJ1746">
        <v>0</v>
      </c>
      <c r="AK1746">
        <v>0</v>
      </c>
      <c r="AL1746">
        <v>0</v>
      </c>
      <c r="AM1746">
        <v>0</v>
      </c>
      <c r="AN1746">
        <v>0</v>
      </c>
      <c r="AO1746">
        <v>0</v>
      </c>
      <c r="AP1746">
        <v>0</v>
      </c>
      <c r="AQ1746">
        <v>0</v>
      </c>
      <c r="AR1746">
        <v>0</v>
      </c>
      <c r="AS1746">
        <v>0</v>
      </c>
      <c r="AT1746">
        <v>0</v>
      </c>
      <c r="AU1746">
        <v>0</v>
      </c>
      <c r="AV1746">
        <v>0</v>
      </c>
      <c r="AW1746">
        <v>0</v>
      </c>
      <c r="AX1746">
        <v>0</v>
      </c>
      <c r="AY1746">
        <v>0</v>
      </c>
      <c r="AZ1746">
        <v>0</v>
      </c>
      <c r="BA1746">
        <v>0</v>
      </c>
      <c r="BB1746">
        <v>0</v>
      </c>
      <c r="BC1746">
        <v>0</v>
      </c>
      <c r="BD1746">
        <v>0</v>
      </c>
      <c r="BE1746">
        <v>0</v>
      </c>
      <c r="BF1746">
        <v>0</v>
      </c>
      <c r="BG1746">
        <v>0</v>
      </c>
      <c r="BH1746">
        <v>0</v>
      </c>
      <c r="BI1746">
        <v>0</v>
      </c>
      <c r="BJ1746">
        <v>0</v>
      </c>
      <c r="BK1746">
        <v>0</v>
      </c>
      <c r="BL1746">
        <v>0</v>
      </c>
      <c r="BM1746">
        <v>0</v>
      </c>
      <c r="BN1746">
        <v>0</v>
      </c>
      <c r="BO1746">
        <v>6</v>
      </c>
      <c r="BP1746">
        <v>15</v>
      </c>
      <c r="BQ1746">
        <v>0</v>
      </c>
      <c r="BR1746">
        <v>2</v>
      </c>
      <c r="BS1746">
        <v>0</v>
      </c>
      <c r="BT1746">
        <v>0</v>
      </c>
      <c r="BU1746">
        <v>0</v>
      </c>
      <c r="BV1746">
        <v>0</v>
      </c>
      <c r="BW1746">
        <v>0</v>
      </c>
      <c r="BX1746">
        <v>0</v>
      </c>
      <c r="BY1746">
        <v>23</v>
      </c>
    </row>
    <row r="1747" spans="1:77" hidden="1" x14ac:dyDescent="0.25">
      <c r="A1747" t="str">
        <f t="shared" si="54"/>
        <v>201635 Szociális gondozási és munkaerő-piaci szolgáltatási foglalkozásokI2 Általános Iskola 8 osztály</v>
      </c>
      <c r="B1747" t="str">
        <f t="shared" si="55"/>
        <v>201635 Szociális gondozási és munkaerő-piaci szolgáltatási foglalkozásokI2 Általános Iskola 8 osztály</v>
      </c>
      <c r="C1747">
        <v>1314</v>
      </c>
      <c r="D1747" t="s">
        <v>168</v>
      </c>
      <c r="E1747" t="s">
        <v>169</v>
      </c>
      <c r="F1747" s="4" t="s">
        <v>174</v>
      </c>
      <c r="G1747">
        <v>0</v>
      </c>
      <c r="H1747" t="s">
        <v>158</v>
      </c>
      <c r="I1747">
        <v>631</v>
      </c>
      <c r="J1747">
        <v>20</v>
      </c>
      <c r="K1747" t="s">
        <v>87</v>
      </c>
      <c r="L1747" t="s">
        <v>127</v>
      </c>
      <c r="M1747">
        <v>0</v>
      </c>
      <c r="N1747">
        <v>0</v>
      </c>
      <c r="O1747">
        <v>0</v>
      </c>
      <c r="P1747">
        <v>0</v>
      </c>
      <c r="Q1747">
        <v>0</v>
      </c>
      <c r="R1747">
        <v>0</v>
      </c>
      <c r="S1747">
        <v>0</v>
      </c>
      <c r="T1747">
        <v>0</v>
      </c>
      <c r="U1747">
        <v>0</v>
      </c>
      <c r="V1747">
        <v>0</v>
      </c>
      <c r="W1747">
        <v>0</v>
      </c>
      <c r="X1747">
        <v>0</v>
      </c>
      <c r="Y1747">
        <v>0</v>
      </c>
      <c r="Z1747">
        <v>0</v>
      </c>
      <c r="AA1747">
        <v>0</v>
      </c>
      <c r="AB1747">
        <v>0</v>
      </c>
      <c r="AC1747">
        <v>0</v>
      </c>
      <c r="AD1747">
        <v>0</v>
      </c>
      <c r="AE1747">
        <v>0</v>
      </c>
      <c r="AF1747">
        <v>0</v>
      </c>
      <c r="AG1747">
        <v>0</v>
      </c>
      <c r="AH1747">
        <v>0</v>
      </c>
      <c r="AI1747">
        <v>0</v>
      </c>
      <c r="AJ1747">
        <v>0</v>
      </c>
      <c r="AK1747">
        <v>0</v>
      </c>
      <c r="AL1747">
        <v>0</v>
      </c>
      <c r="AM1747">
        <v>0</v>
      </c>
      <c r="AN1747">
        <v>0</v>
      </c>
      <c r="AO1747">
        <v>0</v>
      </c>
      <c r="AP1747">
        <v>0</v>
      </c>
      <c r="AQ1747">
        <v>0</v>
      </c>
      <c r="AR1747">
        <v>0</v>
      </c>
      <c r="AS1747">
        <v>0</v>
      </c>
      <c r="AT1747">
        <v>0</v>
      </c>
      <c r="AU1747">
        <v>0</v>
      </c>
      <c r="AV1747">
        <v>0</v>
      </c>
      <c r="AW1747">
        <v>0</v>
      </c>
      <c r="AX1747">
        <v>0</v>
      </c>
      <c r="AY1747">
        <v>0</v>
      </c>
      <c r="AZ1747">
        <v>0</v>
      </c>
      <c r="BA1747">
        <v>0</v>
      </c>
      <c r="BB1747">
        <v>0</v>
      </c>
      <c r="BC1747">
        <v>0</v>
      </c>
      <c r="BD1747">
        <v>0</v>
      </c>
      <c r="BE1747">
        <v>0</v>
      </c>
      <c r="BF1747">
        <v>0</v>
      </c>
      <c r="BG1747">
        <v>0</v>
      </c>
      <c r="BH1747">
        <v>0</v>
      </c>
      <c r="BI1747">
        <v>0</v>
      </c>
      <c r="BJ1747">
        <v>0</v>
      </c>
      <c r="BK1747">
        <v>0</v>
      </c>
      <c r="BL1747">
        <v>0</v>
      </c>
      <c r="BM1747">
        <v>0</v>
      </c>
      <c r="BN1747">
        <v>0</v>
      </c>
      <c r="BO1747">
        <v>218</v>
      </c>
      <c r="BP1747">
        <v>129</v>
      </c>
      <c r="BQ1747">
        <v>39</v>
      </c>
      <c r="BR1747">
        <v>2520</v>
      </c>
      <c r="BS1747">
        <v>0</v>
      </c>
      <c r="BT1747">
        <v>0</v>
      </c>
      <c r="BU1747">
        <v>0</v>
      </c>
      <c r="BV1747">
        <v>0</v>
      </c>
      <c r="BW1747">
        <v>0</v>
      </c>
      <c r="BX1747">
        <v>0</v>
      </c>
      <c r="BY1747">
        <v>2906</v>
      </c>
    </row>
    <row r="1748" spans="1:77" hidden="1" x14ac:dyDescent="0.25">
      <c r="A1748" t="str">
        <f t="shared" si="54"/>
        <v>201636 Üzleti jellegű szolgáltatások ügyintézői, hatósági ügyintézők, ügynökökI2 Általános Iskola 8 osztály</v>
      </c>
      <c r="B1748" t="str">
        <f t="shared" si="55"/>
        <v>201636 Üzleti jellegű szolgáltatások ügyintézői, hatósági ügyintézők, ügynökökI2 Általános Iskola 8 osztály</v>
      </c>
      <c r="C1748">
        <v>1315</v>
      </c>
      <c r="D1748" t="s">
        <v>168</v>
      </c>
      <c r="E1748" t="s">
        <v>169</v>
      </c>
      <c r="F1748" s="4" t="s">
        <v>174</v>
      </c>
      <c r="G1748">
        <v>0</v>
      </c>
      <c r="H1748" t="s">
        <v>158</v>
      </c>
      <c r="I1748">
        <v>632</v>
      </c>
      <c r="J1748">
        <v>21</v>
      </c>
      <c r="K1748" t="s">
        <v>88</v>
      </c>
      <c r="L1748" t="s">
        <v>128</v>
      </c>
      <c r="M1748">
        <v>0</v>
      </c>
      <c r="N1748">
        <v>0</v>
      </c>
      <c r="O1748">
        <v>0</v>
      </c>
      <c r="P1748">
        <v>0</v>
      </c>
      <c r="Q1748">
        <v>0</v>
      </c>
      <c r="R1748">
        <v>0</v>
      </c>
      <c r="S1748">
        <v>0</v>
      </c>
      <c r="T1748">
        <v>0</v>
      </c>
      <c r="U1748">
        <v>0</v>
      </c>
      <c r="V1748">
        <v>0</v>
      </c>
      <c r="W1748">
        <v>0</v>
      </c>
      <c r="X1748">
        <v>0</v>
      </c>
      <c r="Y1748">
        <v>0</v>
      </c>
      <c r="Z1748">
        <v>0</v>
      </c>
      <c r="AA1748">
        <v>0</v>
      </c>
      <c r="AB1748">
        <v>0</v>
      </c>
      <c r="AC1748">
        <v>0</v>
      </c>
      <c r="AD1748">
        <v>0</v>
      </c>
      <c r="AE1748">
        <v>0</v>
      </c>
      <c r="AF1748">
        <v>0</v>
      </c>
      <c r="AG1748">
        <v>0</v>
      </c>
      <c r="AH1748">
        <v>0</v>
      </c>
      <c r="AI1748">
        <v>0</v>
      </c>
      <c r="AJ1748">
        <v>0</v>
      </c>
      <c r="AK1748">
        <v>0</v>
      </c>
      <c r="AL1748">
        <v>0</v>
      </c>
      <c r="AM1748">
        <v>0</v>
      </c>
      <c r="AN1748">
        <v>0</v>
      </c>
      <c r="AO1748">
        <v>0</v>
      </c>
      <c r="AP1748">
        <v>0</v>
      </c>
      <c r="AQ1748">
        <v>0</v>
      </c>
      <c r="AR1748">
        <v>0</v>
      </c>
      <c r="AS1748">
        <v>0</v>
      </c>
      <c r="AT1748">
        <v>0</v>
      </c>
      <c r="AU1748">
        <v>0</v>
      </c>
      <c r="AV1748">
        <v>0</v>
      </c>
      <c r="AW1748">
        <v>0</v>
      </c>
      <c r="AX1748">
        <v>0</v>
      </c>
      <c r="AY1748">
        <v>0</v>
      </c>
      <c r="AZ1748">
        <v>0</v>
      </c>
      <c r="BA1748">
        <v>0</v>
      </c>
      <c r="BB1748">
        <v>0</v>
      </c>
      <c r="BC1748">
        <v>0</v>
      </c>
      <c r="BD1748">
        <v>0</v>
      </c>
      <c r="BE1748">
        <v>0</v>
      </c>
      <c r="BF1748">
        <v>0</v>
      </c>
      <c r="BG1748">
        <v>0</v>
      </c>
      <c r="BH1748">
        <v>0</v>
      </c>
      <c r="BI1748">
        <v>0</v>
      </c>
      <c r="BJ1748">
        <v>0</v>
      </c>
      <c r="BK1748">
        <v>0</v>
      </c>
      <c r="BL1748">
        <v>0</v>
      </c>
      <c r="BM1748">
        <v>0</v>
      </c>
      <c r="BN1748">
        <v>0</v>
      </c>
      <c r="BO1748">
        <v>50</v>
      </c>
      <c r="BP1748">
        <v>6</v>
      </c>
      <c r="BQ1748">
        <v>10</v>
      </c>
      <c r="BR1748">
        <v>2</v>
      </c>
      <c r="BS1748">
        <v>0</v>
      </c>
      <c r="BT1748">
        <v>0</v>
      </c>
      <c r="BU1748">
        <v>0</v>
      </c>
      <c r="BV1748">
        <v>0</v>
      </c>
      <c r="BW1748">
        <v>0</v>
      </c>
      <c r="BX1748">
        <v>0</v>
      </c>
      <c r="BY1748">
        <v>68</v>
      </c>
    </row>
    <row r="1749" spans="1:77" hidden="1" x14ac:dyDescent="0.25">
      <c r="A1749" t="str">
        <f t="shared" si="54"/>
        <v>201637 Művészeti, kulturális, sport- és vallási foglalkozásokI2 Általános Iskola 8 osztály</v>
      </c>
      <c r="B1749" t="str">
        <f t="shared" si="55"/>
        <v>201637 Művészeti, kulturális, sport- és vallási foglalkozásokI2 Általános Iskola 8 osztály</v>
      </c>
      <c r="C1749">
        <v>1316</v>
      </c>
      <c r="D1749" t="s">
        <v>168</v>
      </c>
      <c r="E1749" t="s">
        <v>169</v>
      </c>
      <c r="F1749" s="4" t="s">
        <v>174</v>
      </c>
      <c r="G1749">
        <v>0</v>
      </c>
      <c r="H1749" t="s">
        <v>158</v>
      </c>
      <c r="I1749">
        <v>633</v>
      </c>
      <c r="J1749">
        <v>22</v>
      </c>
      <c r="K1749" t="s">
        <v>89</v>
      </c>
      <c r="L1749" t="s">
        <v>129</v>
      </c>
      <c r="M1749">
        <v>0</v>
      </c>
      <c r="N1749">
        <v>0</v>
      </c>
      <c r="O1749">
        <v>0</v>
      </c>
      <c r="P1749">
        <v>0</v>
      </c>
      <c r="Q1749">
        <v>0</v>
      </c>
      <c r="R1749">
        <v>0</v>
      </c>
      <c r="S1749">
        <v>0</v>
      </c>
      <c r="T1749">
        <v>0</v>
      </c>
      <c r="U1749">
        <v>0</v>
      </c>
      <c r="V1749">
        <v>0</v>
      </c>
      <c r="W1749">
        <v>0</v>
      </c>
      <c r="X1749">
        <v>0</v>
      </c>
      <c r="Y1749">
        <v>0</v>
      </c>
      <c r="Z1749">
        <v>0</v>
      </c>
      <c r="AA1749">
        <v>0</v>
      </c>
      <c r="AB1749">
        <v>0</v>
      </c>
      <c r="AC1749">
        <v>0</v>
      </c>
      <c r="AD1749">
        <v>0</v>
      </c>
      <c r="AE1749">
        <v>0</v>
      </c>
      <c r="AF1749">
        <v>0</v>
      </c>
      <c r="AG1749">
        <v>0</v>
      </c>
      <c r="AH1749">
        <v>0</v>
      </c>
      <c r="AI1749">
        <v>0</v>
      </c>
      <c r="AJ1749">
        <v>0</v>
      </c>
      <c r="AK1749">
        <v>0</v>
      </c>
      <c r="AL1749">
        <v>0</v>
      </c>
      <c r="AM1749">
        <v>0</v>
      </c>
      <c r="AN1749">
        <v>0</v>
      </c>
      <c r="AO1749">
        <v>0</v>
      </c>
      <c r="AP1749">
        <v>0</v>
      </c>
      <c r="AQ1749">
        <v>0</v>
      </c>
      <c r="AR1749">
        <v>0</v>
      </c>
      <c r="AS1749">
        <v>0</v>
      </c>
      <c r="AT1749">
        <v>0</v>
      </c>
      <c r="AU1749">
        <v>0</v>
      </c>
      <c r="AV1749">
        <v>0</v>
      </c>
      <c r="AW1749">
        <v>0</v>
      </c>
      <c r="AX1749">
        <v>0</v>
      </c>
      <c r="AY1749">
        <v>0</v>
      </c>
      <c r="AZ1749">
        <v>0</v>
      </c>
      <c r="BA1749">
        <v>0</v>
      </c>
      <c r="BB1749">
        <v>0</v>
      </c>
      <c r="BC1749">
        <v>0</v>
      </c>
      <c r="BD1749">
        <v>0</v>
      </c>
      <c r="BE1749">
        <v>0</v>
      </c>
      <c r="BF1749">
        <v>0</v>
      </c>
      <c r="BG1749">
        <v>0</v>
      </c>
      <c r="BH1749">
        <v>0</v>
      </c>
      <c r="BI1749">
        <v>0</v>
      </c>
      <c r="BJ1749">
        <v>0</v>
      </c>
      <c r="BK1749">
        <v>0</v>
      </c>
      <c r="BL1749">
        <v>0</v>
      </c>
      <c r="BM1749">
        <v>0</v>
      </c>
      <c r="BN1749">
        <v>0</v>
      </c>
      <c r="BO1749">
        <v>6</v>
      </c>
      <c r="BP1749">
        <v>4</v>
      </c>
      <c r="BQ1749">
        <v>1</v>
      </c>
      <c r="BR1749">
        <v>0</v>
      </c>
      <c r="BS1749">
        <v>85</v>
      </c>
      <c r="BT1749">
        <v>0</v>
      </c>
      <c r="BU1749">
        <v>0</v>
      </c>
      <c r="BV1749">
        <v>0</v>
      </c>
      <c r="BW1749">
        <v>0</v>
      </c>
      <c r="BX1749">
        <v>0</v>
      </c>
      <c r="BY1749">
        <v>96</v>
      </c>
    </row>
    <row r="1750" spans="1:77" hidden="1" x14ac:dyDescent="0.25">
      <c r="A1750" t="str">
        <f t="shared" si="54"/>
        <v>201639 Egyéb ügyintézőkI2 Általános Iskola 8 osztály</v>
      </c>
      <c r="B1750" t="str">
        <f t="shared" si="55"/>
        <v>201639 Egyéb ügyintézőkI2 Általános Iskola 8 osztály</v>
      </c>
      <c r="C1750">
        <v>1317</v>
      </c>
      <c r="D1750" t="s">
        <v>168</v>
      </c>
      <c r="E1750" t="s">
        <v>169</v>
      </c>
      <c r="F1750" s="4" t="s">
        <v>174</v>
      </c>
      <c r="G1750">
        <v>0</v>
      </c>
      <c r="H1750" t="s">
        <v>158</v>
      </c>
      <c r="I1750">
        <v>634</v>
      </c>
      <c r="J1750">
        <v>23</v>
      </c>
      <c r="K1750" t="s">
        <v>90</v>
      </c>
      <c r="L1750" t="s">
        <v>91</v>
      </c>
      <c r="M1750">
        <v>0</v>
      </c>
      <c r="N1750">
        <v>0</v>
      </c>
      <c r="O1750">
        <v>0</v>
      </c>
      <c r="P1750">
        <v>0</v>
      </c>
      <c r="Q1750">
        <v>0</v>
      </c>
      <c r="R1750">
        <v>0</v>
      </c>
      <c r="S1750">
        <v>0</v>
      </c>
      <c r="T1750">
        <v>0</v>
      </c>
      <c r="U1750">
        <v>0</v>
      </c>
      <c r="V1750">
        <v>0</v>
      </c>
      <c r="W1750">
        <v>0</v>
      </c>
      <c r="X1750">
        <v>0</v>
      </c>
      <c r="Y1750">
        <v>0</v>
      </c>
      <c r="Z1750">
        <v>0</v>
      </c>
      <c r="AA1750">
        <v>0</v>
      </c>
      <c r="AB1750">
        <v>0</v>
      </c>
      <c r="AC1750">
        <v>0</v>
      </c>
      <c r="AD1750">
        <v>0</v>
      </c>
      <c r="AE1750">
        <v>0</v>
      </c>
      <c r="AF1750">
        <v>0</v>
      </c>
      <c r="AG1750">
        <v>0</v>
      </c>
      <c r="AH1750">
        <v>0</v>
      </c>
      <c r="AI1750">
        <v>0</v>
      </c>
      <c r="AJ1750">
        <v>0</v>
      </c>
      <c r="AK1750">
        <v>0</v>
      </c>
      <c r="AL1750">
        <v>0</v>
      </c>
      <c r="AM1750">
        <v>0</v>
      </c>
      <c r="AN1750">
        <v>0</v>
      </c>
      <c r="AO1750">
        <v>0</v>
      </c>
      <c r="AP1750">
        <v>0</v>
      </c>
      <c r="AQ1750">
        <v>0</v>
      </c>
      <c r="AR1750">
        <v>0</v>
      </c>
      <c r="AS1750">
        <v>0</v>
      </c>
      <c r="AT1750">
        <v>0</v>
      </c>
      <c r="AU1750">
        <v>0</v>
      </c>
      <c r="AV1750">
        <v>0</v>
      </c>
      <c r="AW1750">
        <v>0</v>
      </c>
      <c r="AX1750">
        <v>0</v>
      </c>
      <c r="AY1750">
        <v>0</v>
      </c>
      <c r="AZ1750">
        <v>0</v>
      </c>
      <c r="BA1750">
        <v>0</v>
      </c>
      <c r="BB1750">
        <v>0</v>
      </c>
      <c r="BC1750">
        <v>0</v>
      </c>
      <c r="BD1750">
        <v>0</v>
      </c>
      <c r="BE1750">
        <v>0</v>
      </c>
      <c r="BF1750">
        <v>0</v>
      </c>
      <c r="BG1750">
        <v>0</v>
      </c>
      <c r="BH1750">
        <v>0</v>
      </c>
      <c r="BI1750">
        <v>0</v>
      </c>
      <c r="BJ1750">
        <v>0</v>
      </c>
      <c r="BK1750">
        <v>0</v>
      </c>
      <c r="BL1750">
        <v>0</v>
      </c>
      <c r="BM1750">
        <v>0</v>
      </c>
      <c r="BN1750">
        <v>0</v>
      </c>
      <c r="BO1750">
        <v>95</v>
      </c>
      <c r="BP1750">
        <v>22</v>
      </c>
      <c r="BQ1750">
        <v>9</v>
      </c>
      <c r="BR1750">
        <v>3</v>
      </c>
      <c r="BS1750">
        <v>6</v>
      </c>
      <c r="BT1750">
        <v>3</v>
      </c>
      <c r="BU1750">
        <v>0</v>
      </c>
      <c r="BV1750">
        <v>0</v>
      </c>
      <c r="BW1750">
        <v>0</v>
      </c>
      <c r="BX1750">
        <v>0</v>
      </c>
      <c r="BY1750">
        <v>138</v>
      </c>
    </row>
    <row r="1751" spans="1:77" hidden="1" x14ac:dyDescent="0.25">
      <c r="A1751" t="str">
        <f t="shared" si="54"/>
        <v>201641 Irodai, ügyviteli foglalkozásokI2 Általános Iskola 8 osztály</v>
      </c>
      <c r="B1751" t="str">
        <f t="shared" si="55"/>
        <v>201641 Irodai, ügyviteli foglalkozásokI2 Általános Iskola 8 osztály</v>
      </c>
      <c r="C1751">
        <v>1318</v>
      </c>
      <c r="D1751" t="s">
        <v>168</v>
      </c>
      <c r="E1751" t="s">
        <v>169</v>
      </c>
      <c r="F1751" s="4" t="s">
        <v>174</v>
      </c>
      <c r="G1751">
        <v>0</v>
      </c>
      <c r="H1751" t="s">
        <v>158</v>
      </c>
      <c r="I1751">
        <v>635</v>
      </c>
      <c r="J1751">
        <v>24</v>
      </c>
      <c r="K1751" t="s">
        <v>92</v>
      </c>
      <c r="L1751" t="s">
        <v>130</v>
      </c>
      <c r="M1751">
        <v>12</v>
      </c>
      <c r="N1751">
        <v>9</v>
      </c>
      <c r="O1751">
        <v>0</v>
      </c>
      <c r="P1751">
        <v>21</v>
      </c>
      <c r="Q1751">
        <v>99</v>
      </c>
      <c r="R1751">
        <v>29</v>
      </c>
      <c r="S1751">
        <v>10</v>
      </c>
      <c r="T1751">
        <v>19</v>
      </c>
      <c r="U1751">
        <v>28</v>
      </c>
      <c r="V1751">
        <v>0</v>
      </c>
      <c r="W1751">
        <v>20</v>
      </c>
      <c r="X1751">
        <v>11</v>
      </c>
      <c r="Y1751">
        <v>31</v>
      </c>
      <c r="Z1751">
        <v>18</v>
      </c>
      <c r="AA1751">
        <v>15</v>
      </c>
      <c r="AB1751">
        <v>76</v>
      </c>
      <c r="AC1751">
        <v>96</v>
      </c>
      <c r="AD1751">
        <v>22</v>
      </c>
      <c r="AE1751">
        <v>0</v>
      </c>
      <c r="AF1751">
        <v>22</v>
      </c>
      <c r="AG1751">
        <v>7</v>
      </c>
      <c r="AH1751">
        <v>44</v>
      </c>
      <c r="AI1751">
        <v>0</v>
      </c>
      <c r="AJ1751">
        <v>28</v>
      </c>
      <c r="AK1751">
        <v>22</v>
      </c>
      <c r="AL1751">
        <v>9</v>
      </c>
      <c r="AM1751">
        <v>145</v>
      </c>
      <c r="AN1751">
        <v>20</v>
      </c>
      <c r="AO1751">
        <v>325</v>
      </c>
      <c r="AP1751">
        <v>289</v>
      </c>
      <c r="AQ1751">
        <v>137</v>
      </c>
      <c r="AR1751">
        <v>14</v>
      </c>
      <c r="AS1751">
        <v>0</v>
      </c>
      <c r="AT1751">
        <v>213</v>
      </c>
      <c r="AU1751">
        <v>0</v>
      </c>
      <c r="AV1751">
        <v>68</v>
      </c>
      <c r="AW1751">
        <v>36</v>
      </c>
      <c r="AX1751">
        <v>0</v>
      </c>
      <c r="AY1751">
        <v>0</v>
      </c>
      <c r="AZ1751">
        <v>132</v>
      </c>
      <c r="BA1751">
        <v>3</v>
      </c>
      <c r="BB1751">
        <v>0</v>
      </c>
      <c r="BC1751">
        <v>119</v>
      </c>
      <c r="BD1751">
        <v>70</v>
      </c>
      <c r="BE1751">
        <v>0</v>
      </c>
      <c r="BF1751">
        <v>399</v>
      </c>
      <c r="BG1751">
        <v>17</v>
      </c>
      <c r="BH1751">
        <v>12</v>
      </c>
      <c r="BI1751">
        <v>0</v>
      </c>
      <c r="BJ1751">
        <v>0</v>
      </c>
      <c r="BK1751">
        <v>42</v>
      </c>
      <c r="BL1751">
        <v>47</v>
      </c>
      <c r="BM1751">
        <v>0</v>
      </c>
      <c r="BN1751">
        <v>34</v>
      </c>
      <c r="BO1751">
        <v>435</v>
      </c>
      <c r="BP1751">
        <v>97</v>
      </c>
      <c r="BQ1751">
        <v>120</v>
      </c>
      <c r="BR1751">
        <v>28</v>
      </c>
      <c r="BS1751">
        <v>70</v>
      </c>
      <c r="BT1751">
        <v>1</v>
      </c>
      <c r="BU1751">
        <v>21</v>
      </c>
      <c r="BV1751">
        <v>0</v>
      </c>
      <c r="BW1751">
        <v>27</v>
      </c>
      <c r="BX1751">
        <v>0</v>
      </c>
      <c r="BY1751">
        <v>3569</v>
      </c>
    </row>
    <row r="1752" spans="1:77" hidden="1" x14ac:dyDescent="0.25">
      <c r="A1752" t="str">
        <f t="shared" si="54"/>
        <v>201642 Ügyfélkapcsolati foglalkozásokI2 Általános Iskola 8 osztály</v>
      </c>
      <c r="B1752" t="str">
        <f t="shared" si="55"/>
        <v>201642 Ügyfélkapcsolati foglalkozásokI2 Általános Iskola 8 osztály</v>
      </c>
      <c r="C1752">
        <v>1319</v>
      </c>
      <c r="D1752" t="s">
        <v>168</v>
      </c>
      <c r="E1752" t="s">
        <v>169</v>
      </c>
      <c r="F1752" s="4" t="s">
        <v>174</v>
      </c>
      <c r="G1752">
        <v>0</v>
      </c>
      <c r="H1752" t="s">
        <v>158</v>
      </c>
      <c r="I1752">
        <v>636</v>
      </c>
      <c r="J1752">
        <v>25</v>
      </c>
      <c r="K1752" t="s">
        <v>93</v>
      </c>
      <c r="L1752" t="s">
        <v>131</v>
      </c>
      <c r="M1752">
        <v>0</v>
      </c>
      <c r="N1752">
        <v>0</v>
      </c>
      <c r="O1752">
        <v>0</v>
      </c>
      <c r="P1752">
        <v>6</v>
      </c>
      <c r="Q1752">
        <v>0</v>
      </c>
      <c r="R1752">
        <v>8</v>
      </c>
      <c r="S1752">
        <v>0</v>
      </c>
      <c r="T1752">
        <v>0</v>
      </c>
      <c r="U1752">
        <v>0</v>
      </c>
      <c r="V1752">
        <v>0</v>
      </c>
      <c r="W1752">
        <v>0</v>
      </c>
      <c r="X1752">
        <v>0</v>
      </c>
      <c r="Y1752">
        <v>0</v>
      </c>
      <c r="Z1752">
        <v>0</v>
      </c>
      <c r="AA1752">
        <v>0</v>
      </c>
      <c r="AB1752">
        <v>1</v>
      </c>
      <c r="AC1752">
        <v>0</v>
      </c>
      <c r="AD1752">
        <v>0</v>
      </c>
      <c r="AE1752">
        <v>0</v>
      </c>
      <c r="AF1752">
        <v>0</v>
      </c>
      <c r="AG1752">
        <v>0</v>
      </c>
      <c r="AH1752">
        <v>0</v>
      </c>
      <c r="AI1752">
        <v>0</v>
      </c>
      <c r="AJ1752">
        <v>10</v>
      </c>
      <c r="AK1752">
        <v>1</v>
      </c>
      <c r="AL1752">
        <v>19</v>
      </c>
      <c r="AM1752">
        <v>8</v>
      </c>
      <c r="AN1752">
        <v>10</v>
      </c>
      <c r="AO1752">
        <v>10</v>
      </c>
      <c r="AP1752">
        <v>134</v>
      </c>
      <c r="AQ1752">
        <v>127</v>
      </c>
      <c r="AR1752">
        <v>0</v>
      </c>
      <c r="AS1752">
        <v>0</v>
      </c>
      <c r="AT1752">
        <v>54</v>
      </c>
      <c r="AU1752">
        <v>0</v>
      </c>
      <c r="AV1752">
        <v>66</v>
      </c>
      <c r="AW1752">
        <v>6</v>
      </c>
      <c r="AX1752">
        <v>0</v>
      </c>
      <c r="AY1752">
        <v>12</v>
      </c>
      <c r="AZ1752">
        <v>0</v>
      </c>
      <c r="BA1752">
        <v>96</v>
      </c>
      <c r="BB1752">
        <v>0</v>
      </c>
      <c r="BC1752">
        <v>64</v>
      </c>
      <c r="BD1752">
        <v>7</v>
      </c>
      <c r="BE1752">
        <v>0</v>
      </c>
      <c r="BF1752">
        <v>35</v>
      </c>
      <c r="BG1752">
        <v>0</v>
      </c>
      <c r="BH1752">
        <v>0</v>
      </c>
      <c r="BI1752">
        <v>0</v>
      </c>
      <c r="BJ1752">
        <v>0</v>
      </c>
      <c r="BK1752">
        <v>0</v>
      </c>
      <c r="BL1752">
        <v>147</v>
      </c>
      <c r="BM1752">
        <v>0</v>
      </c>
      <c r="BN1752">
        <v>17</v>
      </c>
      <c r="BO1752">
        <v>25</v>
      </c>
      <c r="BP1752">
        <v>10</v>
      </c>
      <c r="BQ1752">
        <v>142</v>
      </c>
      <c r="BR1752">
        <v>10</v>
      </c>
      <c r="BS1752">
        <v>12</v>
      </c>
      <c r="BT1752">
        <v>0</v>
      </c>
      <c r="BU1752">
        <v>5</v>
      </c>
      <c r="BV1752">
        <v>0</v>
      </c>
      <c r="BW1752">
        <v>50</v>
      </c>
      <c r="BX1752">
        <v>0</v>
      </c>
      <c r="BY1752">
        <v>1092</v>
      </c>
    </row>
    <row r="1753" spans="1:77" hidden="1" x14ac:dyDescent="0.25">
      <c r="A1753" t="str">
        <f t="shared" si="54"/>
        <v>201651 Kereskedelmi és vendéglátó-ipari foglalkozásokI2 Általános Iskola 8 osztály</v>
      </c>
      <c r="B1753" t="str">
        <f t="shared" si="55"/>
        <v>201651 Kereskedelmi és vendéglátó-ipari foglalkozásokI2 Általános Iskola 8 osztály</v>
      </c>
      <c r="C1753">
        <v>1320</v>
      </c>
      <c r="D1753" t="s">
        <v>168</v>
      </c>
      <c r="E1753" t="s">
        <v>169</v>
      </c>
      <c r="F1753" s="4" t="s">
        <v>174</v>
      </c>
      <c r="G1753">
        <v>0</v>
      </c>
      <c r="H1753" t="s">
        <v>158</v>
      </c>
      <c r="I1753">
        <v>637</v>
      </c>
      <c r="J1753">
        <v>26</v>
      </c>
      <c r="K1753" t="s">
        <v>94</v>
      </c>
      <c r="L1753" t="s">
        <v>132</v>
      </c>
      <c r="M1753">
        <v>14</v>
      </c>
      <c r="N1753">
        <v>0</v>
      </c>
      <c r="O1753">
        <v>0</v>
      </c>
      <c r="P1753">
        <v>0</v>
      </c>
      <c r="Q1753">
        <v>535</v>
      </c>
      <c r="R1753">
        <v>58</v>
      </c>
      <c r="S1753">
        <v>0</v>
      </c>
      <c r="T1753">
        <v>13</v>
      </c>
      <c r="U1753">
        <v>0</v>
      </c>
      <c r="V1753">
        <v>0</v>
      </c>
      <c r="W1753">
        <v>6</v>
      </c>
      <c r="X1753">
        <v>0</v>
      </c>
      <c r="Y1753">
        <v>7</v>
      </c>
      <c r="Z1753">
        <v>17</v>
      </c>
      <c r="AA1753">
        <v>0</v>
      </c>
      <c r="AB1753">
        <v>0</v>
      </c>
      <c r="AC1753">
        <v>15</v>
      </c>
      <c r="AD1753">
        <v>0</v>
      </c>
      <c r="AE1753">
        <v>0</v>
      </c>
      <c r="AF1753">
        <v>0</v>
      </c>
      <c r="AG1753">
        <v>0</v>
      </c>
      <c r="AH1753">
        <v>71</v>
      </c>
      <c r="AI1753">
        <v>0</v>
      </c>
      <c r="AJ1753">
        <v>0</v>
      </c>
      <c r="AK1753">
        <v>0</v>
      </c>
      <c r="AL1753">
        <v>14</v>
      </c>
      <c r="AM1753">
        <v>52</v>
      </c>
      <c r="AN1753">
        <v>141</v>
      </c>
      <c r="AO1753">
        <v>1038</v>
      </c>
      <c r="AP1753">
        <v>8342</v>
      </c>
      <c r="AQ1753">
        <v>25</v>
      </c>
      <c r="AR1753">
        <v>0</v>
      </c>
      <c r="AS1753">
        <v>0</v>
      </c>
      <c r="AT1753">
        <v>71</v>
      </c>
      <c r="AU1753">
        <v>0</v>
      </c>
      <c r="AV1753">
        <v>1591</v>
      </c>
      <c r="AW1753">
        <v>25</v>
      </c>
      <c r="AX1753">
        <v>72</v>
      </c>
      <c r="AY1753">
        <v>0</v>
      </c>
      <c r="AZ1753">
        <v>55</v>
      </c>
      <c r="BA1753">
        <v>0</v>
      </c>
      <c r="BB1753">
        <v>0</v>
      </c>
      <c r="BC1753">
        <v>198</v>
      </c>
      <c r="BD1753">
        <v>0</v>
      </c>
      <c r="BE1753">
        <v>0</v>
      </c>
      <c r="BF1753">
        <v>77</v>
      </c>
      <c r="BG1753">
        <v>89</v>
      </c>
      <c r="BH1753">
        <v>2</v>
      </c>
      <c r="BI1753">
        <v>0</v>
      </c>
      <c r="BJ1753">
        <v>238</v>
      </c>
      <c r="BK1753">
        <v>0</v>
      </c>
      <c r="BL1753">
        <v>0</v>
      </c>
      <c r="BM1753">
        <v>0</v>
      </c>
      <c r="BN1753">
        <v>101</v>
      </c>
      <c r="BO1753">
        <v>193</v>
      </c>
      <c r="BP1753">
        <v>68</v>
      </c>
      <c r="BQ1753">
        <v>66</v>
      </c>
      <c r="BR1753">
        <v>135</v>
      </c>
      <c r="BS1753">
        <v>36</v>
      </c>
      <c r="BT1753">
        <v>0</v>
      </c>
      <c r="BU1753">
        <v>4</v>
      </c>
      <c r="BV1753">
        <v>105</v>
      </c>
      <c r="BW1753">
        <v>0</v>
      </c>
      <c r="BX1753">
        <v>0</v>
      </c>
      <c r="BY1753">
        <v>13474</v>
      </c>
    </row>
    <row r="1754" spans="1:77" hidden="1" x14ac:dyDescent="0.25">
      <c r="A1754" t="str">
        <f t="shared" si="54"/>
        <v>201652 Szolgáltatási foglalkozásokI2 Általános Iskola 8 osztály</v>
      </c>
      <c r="B1754" t="str">
        <f t="shared" si="55"/>
        <v>201652 Szolgáltatási foglalkozásokI2 Általános Iskola 8 osztály</v>
      </c>
      <c r="C1754">
        <v>1321</v>
      </c>
      <c r="D1754" t="s">
        <v>168</v>
      </c>
      <c r="E1754" t="s">
        <v>169</v>
      </c>
      <c r="F1754" s="4" t="s">
        <v>174</v>
      </c>
      <c r="G1754">
        <v>0</v>
      </c>
      <c r="H1754" t="s">
        <v>158</v>
      </c>
      <c r="I1754">
        <v>638</v>
      </c>
      <c r="J1754">
        <v>27</v>
      </c>
      <c r="K1754" t="s">
        <v>95</v>
      </c>
      <c r="L1754" t="s">
        <v>133</v>
      </c>
      <c r="M1754">
        <v>64</v>
      </c>
      <c r="N1754">
        <v>0</v>
      </c>
      <c r="O1754">
        <v>0</v>
      </c>
      <c r="P1754">
        <v>14</v>
      </c>
      <c r="Q1754">
        <v>32</v>
      </c>
      <c r="R1754">
        <v>0</v>
      </c>
      <c r="S1754">
        <v>0</v>
      </c>
      <c r="T1754">
        <v>0</v>
      </c>
      <c r="U1754">
        <v>0</v>
      </c>
      <c r="V1754">
        <v>0</v>
      </c>
      <c r="W1754">
        <v>0</v>
      </c>
      <c r="X1754">
        <v>22</v>
      </c>
      <c r="Y1754">
        <v>0</v>
      </c>
      <c r="Z1754">
        <v>7</v>
      </c>
      <c r="AA1754">
        <v>0</v>
      </c>
      <c r="AB1754">
        <v>44</v>
      </c>
      <c r="AC1754">
        <v>0</v>
      </c>
      <c r="AD1754">
        <v>0</v>
      </c>
      <c r="AE1754">
        <v>1</v>
      </c>
      <c r="AF1754">
        <v>0</v>
      </c>
      <c r="AG1754">
        <v>0</v>
      </c>
      <c r="AH1754">
        <v>0</v>
      </c>
      <c r="AI1754">
        <v>62</v>
      </c>
      <c r="AJ1754">
        <v>39</v>
      </c>
      <c r="AK1754">
        <v>76</v>
      </c>
      <c r="AL1754">
        <v>218</v>
      </c>
      <c r="AM1754">
        <v>14</v>
      </c>
      <c r="AN1754">
        <v>59</v>
      </c>
      <c r="AO1754">
        <v>43</v>
      </c>
      <c r="AP1754">
        <v>63</v>
      </c>
      <c r="AQ1754">
        <v>497</v>
      </c>
      <c r="AR1754">
        <v>0</v>
      </c>
      <c r="AS1754">
        <v>0</v>
      </c>
      <c r="AT1754">
        <v>174</v>
      </c>
      <c r="AU1754">
        <v>0</v>
      </c>
      <c r="AV1754">
        <v>77</v>
      </c>
      <c r="AW1754">
        <v>0</v>
      </c>
      <c r="AX1754">
        <v>0</v>
      </c>
      <c r="AY1754">
        <v>25</v>
      </c>
      <c r="AZ1754">
        <v>0</v>
      </c>
      <c r="BA1754">
        <v>0</v>
      </c>
      <c r="BB1754">
        <v>0</v>
      </c>
      <c r="BC1754">
        <v>0</v>
      </c>
      <c r="BD1754">
        <v>299</v>
      </c>
      <c r="BE1754">
        <v>0</v>
      </c>
      <c r="BF1754">
        <v>0</v>
      </c>
      <c r="BG1754">
        <v>0</v>
      </c>
      <c r="BH1754">
        <v>7</v>
      </c>
      <c r="BI1754">
        <v>0</v>
      </c>
      <c r="BJ1754">
        <v>51</v>
      </c>
      <c r="BK1754">
        <v>0</v>
      </c>
      <c r="BL1754">
        <v>1</v>
      </c>
      <c r="BM1754">
        <v>0</v>
      </c>
      <c r="BN1754">
        <v>1018</v>
      </c>
      <c r="BO1754">
        <v>1254</v>
      </c>
      <c r="BP1754">
        <v>2449</v>
      </c>
      <c r="BQ1754">
        <v>3463</v>
      </c>
      <c r="BR1754">
        <v>1001</v>
      </c>
      <c r="BS1754">
        <v>74</v>
      </c>
      <c r="BT1754">
        <v>105</v>
      </c>
      <c r="BU1754">
        <v>69</v>
      </c>
      <c r="BV1754">
        <v>28</v>
      </c>
      <c r="BW1754">
        <v>558</v>
      </c>
      <c r="BX1754">
        <v>0</v>
      </c>
      <c r="BY1754">
        <v>11908</v>
      </c>
    </row>
    <row r="1755" spans="1:77" hidden="1" x14ac:dyDescent="0.25">
      <c r="A1755" t="str">
        <f t="shared" si="54"/>
        <v>201661 Mezőgazdasági foglalkozásokI2 Általános Iskola 8 osztály</v>
      </c>
      <c r="B1755" t="str">
        <f t="shared" si="55"/>
        <v>201661 Mezőgazdasági foglalkozásokI2 Általános Iskola 8 osztály</v>
      </c>
      <c r="C1755">
        <v>1322</v>
      </c>
      <c r="D1755" t="s">
        <v>168</v>
      </c>
      <c r="E1755" t="s">
        <v>169</v>
      </c>
      <c r="F1755" s="4" t="s">
        <v>174</v>
      </c>
      <c r="G1755">
        <v>0</v>
      </c>
      <c r="H1755" t="s">
        <v>158</v>
      </c>
      <c r="I1755">
        <v>639</v>
      </c>
      <c r="J1755">
        <v>28</v>
      </c>
      <c r="K1755" t="s">
        <v>96</v>
      </c>
      <c r="L1755" t="s">
        <v>97</v>
      </c>
      <c r="M1755">
        <v>5272</v>
      </c>
      <c r="N1755">
        <v>15</v>
      </c>
      <c r="O1755">
        <v>0</v>
      </c>
      <c r="P1755">
        <v>0</v>
      </c>
      <c r="Q1755">
        <v>73</v>
      </c>
      <c r="R1755">
        <v>0</v>
      </c>
      <c r="S1755">
        <v>0</v>
      </c>
      <c r="T1755">
        <v>0</v>
      </c>
      <c r="U1755">
        <v>0</v>
      </c>
      <c r="V1755">
        <v>0</v>
      </c>
      <c r="W1755">
        <v>0</v>
      </c>
      <c r="X1755">
        <v>25</v>
      </c>
      <c r="Y1755">
        <v>0</v>
      </c>
      <c r="Z1755">
        <v>0</v>
      </c>
      <c r="AA1755">
        <v>1</v>
      </c>
      <c r="AB1755">
        <v>0</v>
      </c>
      <c r="AC1755">
        <v>0</v>
      </c>
      <c r="AD1755">
        <v>0</v>
      </c>
      <c r="AE1755">
        <v>0</v>
      </c>
      <c r="AF1755">
        <v>0</v>
      </c>
      <c r="AG1755">
        <v>0</v>
      </c>
      <c r="AH1755">
        <v>17</v>
      </c>
      <c r="AI1755">
        <v>0</v>
      </c>
      <c r="AJ1755">
        <v>0</v>
      </c>
      <c r="AK1755">
        <v>0</v>
      </c>
      <c r="AL1755">
        <v>69</v>
      </c>
      <c r="AM1755">
        <v>14</v>
      </c>
      <c r="AN1755">
        <v>0</v>
      </c>
      <c r="AO1755">
        <v>180</v>
      </c>
      <c r="AP1755">
        <v>168</v>
      </c>
      <c r="AQ1755">
        <v>19</v>
      </c>
      <c r="AR1755">
        <v>0</v>
      </c>
      <c r="AS1755">
        <v>0</v>
      </c>
      <c r="AT1755">
        <v>0</v>
      </c>
      <c r="AU1755">
        <v>0</v>
      </c>
      <c r="AV1755">
        <v>1</v>
      </c>
      <c r="AW1755">
        <v>0</v>
      </c>
      <c r="AX1755">
        <v>0</v>
      </c>
      <c r="AY1755">
        <v>0</v>
      </c>
      <c r="AZ1755">
        <v>0</v>
      </c>
      <c r="BA1755">
        <v>0</v>
      </c>
      <c r="BB1755">
        <v>0</v>
      </c>
      <c r="BC1755">
        <v>0</v>
      </c>
      <c r="BD1755">
        <v>42</v>
      </c>
      <c r="BE1755">
        <v>0</v>
      </c>
      <c r="BF1755">
        <v>0</v>
      </c>
      <c r="BG1755">
        <v>0</v>
      </c>
      <c r="BH1755">
        <v>22</v>
      </c>
      <c r="BI1755">
        <v>0</v>
      </c>
      <c r="BJ1755">
        <v>0</v>
      </c>
      <c r="BK1755">
        <v>0</v>
      </c>
      <c r="BL1755">
        <v>0</v>
      </c>
      <c r="BM1755">
        <v>0</v>
      </c>
      <c r="BN1755">
        <v>95</v>
      </c>
      <c r="BO1755">
        <v>884</v>
      </c>
      <c r="BP1755">
        <v>81</v>
      </c>
      <c r="BQ1755">
        <v>25</v>
      </c>
      <c r="BR1755">
        <v>158</v>
      </c>
      <c r="BS1755">
        <v>6</v>
      </c>
      <c r="BT1755">
        <v>23</v>
      </c>
      <c r="BU1755">
        <v>4</v>
      </c>
      <c r="BV1755">
        <v>0</v>
      </c>
      <c r="BW1755">
        <v>0</v>
      </c>
      <c r="BX1755">
        <v>0</v>
      </c>
      <c r="BY1755">
        <v>7194</v>
      </c>
    </row>
    <row r="1756" spans="1:77" hidden="1" x14ac:dyDescent="0.25">
      <c r="A1756" t="str">
        <f t="shared" si="54"/>
        <v>201662 Erdőgazdálkodási, vadgazdálkodási és halászati foglalkozásokI2 Általános Iskola 8 osztály</v>
      </c>
      <c r="B1756" t="str">
        <f t="shared" si="55"/>
        <v>201662 Erdőgazdálkodási, vadgazdálkodási és halászati foglalkozásokI2 Általános Iskola 8 osztály</v>
      </c>
      <c r="C1756">
        <v>1323</v>
      </c>
      <c r="D1756" t="s">
        <v>168</v>
      </c>
      <c r="E1756" t="s">
        <v>169</v>
      </c>
      <c r="F1756" s="4" t="s">
        <v>174</v>
      </c>
      <c r="G1756">
        <v>0</v>
      </c>
      <c r="H1756" t="s">
        <v>158</v>
      </c>
      <c r="I1756">
        <v>640</v>
      </c>
      <c r="J1756">
        <v>29</v>
      </c>
      <c r="K1756" t="s">
        <v>98</v>
      </c>
      <c r="L1756" t="s">
        <v>134</v>
      </c>
      <c r="M1756">
        <v>0</v>
      </c>
      <c r="N1756">
        <v>914</v>
      </c>
      <c r="O1756">
        <v>315</v>
      </c>
      <c r="P1756">
        <v>0</v>
      </c>
      <c r="Q1756">
        <v>0</v>
      </c>
      <c r="R1756">
        <v>0</v>
      </c>
      <c r="S1756">
        <v>0</v>
      </c>
      <c r="T1756">
        <v>0</v>
      </c>
      <c r="U1756">
        <v>0</v>
      </c>
      <c r="V1756">
        <v>0</v>
      </c>
      <c r="W1756">
        <v>0</v>
      </c>
      <c r="X1756">
        <v>0</v>
      </c>
      <c r="Y1756">
        <v>0</v>
      </c>
      <c r="Z1756">
        <v>0</v>
      </c>
      <c r="AA1756">
        <v>0</v>
      </c>
      <c r="AB1756">
        <v>0</v>
      </c>
      <c r="AC1756">
        <v>0</v>
      </c>
      <c r="AD1756">
        <v>0</v>
      </c>
      <c r="AE1756">
        <v>0</v>
      </c>
      <c r="AF1756">
        <v>0</v>
      </c>
      <c r="AG1756">
        <v>0</v>
      </c>
      <c r="AH1756">
        <v>0</v>
      </c>
      <c r="AI1756">
        <v>0</v>
      </c>
      <c r="AJ1756">
        <v>0</v>
      </c>
      <c r="AK1756">
        <v>0</v>
      </c>
      <c r="AL1756">
        <v>0</v>
      </c>
      <c r="AM1756">
        <v>0</v>
      </c>
      <c r="AN1756">
        <v>8</v>
      </c>
      <c r="AO1756">
        <v>0</v>
      </c>
      <c r="AP1756">
        <v>0</v>
      </c>
      <c r="AQ1756">
        <v>0</v>
      </c>
      <c r="AR1756">
        <v>0</v>
      </c>
      <c r="AS1756">
        <v>0</v>
      </c>
      <c r="AT1756">
        <v>0</v>
      </c>
      <c r="AU1756">
        <v>0</v>
      </c>
      <c r="AV1756">
        <v>0</v>
      </c>
      <c r="AW1756">
        <v>0</v>
      </c>
      <c r="AX1756">
        <v>0</v>
      </c>
      <c r="AY1756">
        <v>0</v>
      </c>
      <c r="AZ1756">
        <v>0</v>
      </c>
      <c r="BA1756">
        <v>0</v>
      </c>
      <c r="BB1756">
        <v>0</v>
      </c>
      <c r="BC1756">
        <v>0</v>
      </c>
      <c r="BD1756">
        <v>0</v>
      </c>
      <c r="BE1756">
        <v>0</v>
      </c>
      <c r="BF1756">
        <v>0</v>
      </c>
      <c r="BG1756">
        <v>0</v>
      </c>
      <c r="BH1756">
        <v>5</v>
      </c>
      <c r="BI1756">
        <v>0</v>
      </c>
      <c r="BJ1756">
        <v>0</v>
      </c>
      <c r="BK1756">
        <v>0</v>
      </c>
      <c r="BL1756">
        <v>0</v>
      </c>
      <c r="BM1756">
        <v>0</v>
      </c>
      <c r="BN1756">
        <v>0</v>
      </c>
      <c r="BO1756">
        <v>23</v>
      </c>
      <c r="BP1756">
        <v>1</v>
      </c>
      <c r="BQ1756">
        <v>0</v>
      </c>
      <c r="BR1756">
        <v>1</v>
      </c>
      <c r="BS1756">
        <v>1</v>
      </c>
      <c r="BT1756">
        <v>0</v>
      </c>
      <c r="BU1756">
        <v>0</v>
      </c>
      <c r="BV1756">
        <v>0</v>
      </c>
      <c r="BW1756">
        <v>0</v>
      </c>
      <c r="BX1756">
        <v>0</v>
      </c>
      <c r="BY1756">
        <v>1268</v>
      </c>
    </row>
    <row r="1757" spans="1:77" hidden="1" x14ac:dyDescent="0.25">
      <c r="A1757" t="str">
        <f t="shared" si="54"/>
        <v>201671 Élelmiszer-ipari foglalkozásokI2 Általános Iskola 8 osztály</v>
      </c>
      <c r="B1757" t="str">
        <f t="shared" si="55"/>
        <v>201671 Élelmiszer-ipari foglalkozásokI2 Általános Iskola 8 osztály</v>
      </c>
      <c r="C1757">
        <v>1324</v>
      </c>
      <c r="D1757" t="s">
        <v>168</v>
      </c>
      <c r="E1757" t="s">
        <v>169</v>
      </c>
      <c r="F1757" s="4" t="s">
        <v>174</v>
      </c>
      <c r="G1757">
        <v>0</v>
      </c>
      <c r="H1757" t="s">
        <v>158</v>
      </c>
      <c r="I1757">
        <v>641</v>
      </c>
      <c r="J1757">
        <v>30</v>
      </c>
      <c r="K1757" t="s">
        <v>99</v>
      </c>
      <c r="L1757" t="s">
        <v>135</v>
      </c>
      <c r="M1757">
        <v>81</v>
      </c>
      <c r="N1757">
        <v>0</v>
      </c>
      <c r="O1757">
        <v>28</v>
      </c>
      <c r="P1757">
        <v>0</v>
      </c>
      <c r="Q1757">
        <v>3656</v>
      </c>
      <c r="R1757">
        <v>0</v>
      </c>
      <c r="S1757">
        <v>0</v>
      </c>
      <c r="T1757">
        <v>0</v>
      </c>
      <c r="U1757">
        <v>0</v>
      </c>
      <c r="V1757">
        <v>0</v>
      </c>
      <c r="W1757">
        <v>0</v>
      </c>
      <c r="X1757">
        <v>0</v>
      </c>
      <c r="Y1757">
        <v>0</v>
      </c>
      <c r="Z1757">
        <v>0</v>
      </c>
      <c r="AA1757">
        <v>0</v>
      </c>
      <c r="AB1757">
        <v>0</v>
      </c>
      <c r="AC1757">
        <v>0</v>
      </c>
      <c r="AD1757">
        <v>0</v>
      </c>
      <c r="AE1757">
        <v>0</v>
      </c>
      <c r="AF1757">
        <v>0</v>
      </c>
      <c r="AG1757">
        <v>0</v>
      </c>
      <c r="AH1757">
        <v>0</v>
      </c>
      <c r="AI1757">
        <v>0</v>
      </c>
      <c r="AJ1757">
        <v>0</v>
      </c>
      <c r="AK1757">
        <v>0</v>
      </c>
      <c r="AL1757">
        <v>0</v>
      </c>
      <c r="AM1757">
        <v>0</v>
      </c>
      <c r="AN1757">
        <v>0</v>
      </c>
      <c r="AO1757">
        <v>190</v>
      </c>
      <c r="AP1757">
        <v>287</v>
      </c>
      <c r="AQ1757">
        <v>0</v>
      </c>
      <c r="AR1757">
        <v>0</v>
      </c>
      <c r="AS1757">
        <v>0</v>
      </c>
      <c r="AT1757">
        <v>0</v>
      </c>
      <c r="AU1757">
        <v>0</v>
      </c>
      <c r="AV1757">
        <v>0</v>
      </c>
      <c r="AW1757">
        <v>0</v>
      </c>
      <c r="AX1757">
        <v>0</v>
      </c>
      <c r="AY1757">
        <v>0</v>
      </c>
      <c r="AZ1757">
        <v>0</v>
      </c>
      <c r="BA1757">
        <v>0</v>
      </c>
      <c r="BB1757">
        <v>0</v>
      </c>
      <c r="BC1757">
        <v>0</v>
      </c>
      <c r="BD1757">
        <v>38</v>
      </c>
      <c r="BE1757">
        <v>0</v>
      </c>
      <c r="BF1757">
        <v>0</v>
      </c>
      <c r="BG1757">
        <v>0</v>
      </c>
      <c r="BH1757">
        <v>1</v>
      </c>
      <c r="BI1757">
        <v>0</v>
      </c>
      <c r="BJ1757">
        <v>0</v>
      </c>
      <c r="BK1757">
        <v>0</v>
      </c>
      <c r="BL1757">
        <v>187</v>
      </c>
      <c r="BM1757">
        <v>0</v>
      </c>
      <c r="BN1757">
        <v>0</v>
      </c>
      <c r="BO1757">
        <v>64</v>
      </c>
      <c r="BP1757">
        <v>1</v>
      </c>
      <c r="BQ1757">
        <v>2</v>
      </c>
      <c r="BR1757">
        <v>1</v>
      </c>
      <c r="BS1757">
        <v>0</v>
      </c>
      <c r="BT1757">
        <v>0</v>
      </c>
      <c r="BU1757">
        <v>0</v>
      </c>
      <c r="BV1757">
        <v>0</v>
      </c>
      <c r="BW1757">
        <v>0</v>
      </c>
      <c r="BX1757">
        <v>0</v>
      </c>
      <c r="BY1757">
        <v>4536</v>
      </c>
    </row>
    <row r="1758" spans="1:77" hidden="1" x14ac:dyDescent="0.25">
      <c r="A1758" t="str">
        <f t="shared" si="54"/>
        <v>201672 Könnyűipari foglalkozásokI2 Általános Iskola 8 osztály</v>
      </c>
      <c r="B1758" t="str">
        <f t="shared" si="55"/>
        <v>201672 Könnyűipari foglalkozásokI2 Általános Iskola 8 osztály</v>
      </c>
      <c r="C1758">
        <v>1325</v>
      </c>
      <c r="D1758" t="s">
        <v>168</v>
      </c>
      <c r="E1758" t="s">
        <v>169</v>
      </c>
      <c r="F1758" s="4" t="s">
        <v>174</v>
      </c>
      <c r="G1758">
        <v>0</v>
      </c>
      <c r="H1758" t="s">
        <v>158</v>
      </c>
      <c r="I1758">
        <v>642</v>
      </c>
      <c r="J1758">
        <v>31</v>
      </c>
      <c r="K1758" t="s">
        <v>100</v>
      </c>
      <c r="L1758" t="s">
        <v>136</v>
      </c>
      <c r="M1758">
        <v>0</v>
      </c>
      <c r="N1758">
        <v>14</v>
      </c>
      <c r="O1758">
        <v>0</v>
      </c>
      <c r="P1758">
        <v>0</v>
      </c>
      <c r="Q1758">
        <v>22</v>
      </c>
      <c r="R1758">
        <v>2981</v>
      </c>
      <c r="S1758">
        <v>333</v>
      </c>
      <c r="T1758">
        <v>196</v>
      </c>
      <c r="U1758">
        <v>318</v>
      </c>
      <c r="V1758">
        <v>0</v>
      </c>
      <c r="W1758">
        <v>0</v>
      </c>
      <c r="X1758">
        <v>0</v>
      </c>
      <c r="Y1758">
        <v>0</v>
      </c>
      <c r="Z1758">
        <v>0</v>
      </c>
      <c r="AA1758">
        <v>0</v>
      </c>
      <c r="AB1758">
        <v>18</v>
      </c>
      <c r="AC1758">
        <v>0</v>
      </c>
      <c r="AD1758">
        <v>0</v>
      </c>
      <c r="AE1758">
        <v>22</v>
      </c>
      <c r="AF1758">
        <v>0</v>
      </c>
      <c r="AG1758">
        <v>7</v>
      </c>
      <c r="AH1758">
        <v>570</v>
      </c>
      <c r="AI1758">
        <v>0</v>
      </c>
      <c r="AJ1758">
        <v>0</v>
      </c>
      <c r="AK1758">
        <v>0</v>
      </c>
      <c r="AL1758">
        <v>151</v>
      </c>
      <c r="AM1758">
        <v>16</v>
      </c>
      <c r="AN1758">
        <v>0</v>
      </c>
      <c r="AO1758">
        <v>97</v>
      </c>
      <c r="AP1758">
        <v>18</v>
      </c>
      <c r="AQ1758">
        <v>16</v>
      </c>
      <c r="AR1758">
        <v>0</v>
      </c>
      <c r="AS1758">
        <v>0</v>
      </c>
      <c r="AT1758">
        <v>0</v>
      </c>
      <c r="AU1758">
        <v>0</v>
      </c>
      <c r="AV1758">
        <v>0</v>
      </c>
      <c r="AW1758">
        <v>0</v>
      </c>
      <c r="AX1758">
        <v>0</v>
      </c>
      <c r="AY1758">
        <v>0</v>
      </c>
      <c r="AZ1758">
        <v>55</v>
      </c>
      <c r="BA1758">
        <v>0</v>
      </c>
      <c r="BB1758">
        <v>0</v>
      </c>
      <c r="BC1758">
        <v>0</v>
      </c>
      <c r="BD1758">
        <v>0</v>
      </c>
      <c r="BE1758">
        <v>0</v>
      </c>
      <c r="BF1758">
        <v>0</v>
      </c>
      <c r="BG1758">
        <v>0</v>
      </c>
      <c r="BH1758">
        <v>0</v>
      </c>
      <c r="BI1758">
        <v>43</v>
      </c>
      <c r="BJ1758">
        <v>1</v>
      </c>
      <c r="BK1758">
        <v>0</v>
      </c>
      <c r="BL1758">
        <v>18</v>
      </c>
      <c r="BM1758">
        <v>0</v>
      </c>
      <c r="BN1758">
        <v>120</v>
      </c>
      <c r="BO1758">
        <v>59</v>
      </c>
      <c r="BP1758">
        <v>1</v>
      </c>
      <c r="BQ1758">
        <v>14</v>
      </c>
      <c r="BR1758">
        <v>29</v>
      </c>
      <c r="BS1758">
        <v>6</v>
      </c>
      <c r="BT1758">
        <v>0</v>
      </c>
      <c r="BU1758">
        <v>1</v>
      </c>
      <c r="BV1758">
        <v>28</v>
      </c>
      <c r="BW1758">
        <v>0</v>
      </c>
      <c r="BX1758">
        <v>0</v>
      </c>
      <c r="BY1758">
        <v>5154</v>
      </c>
    </row>
    <row r="1759" spans="1:77" hidden="1" x14ac:dyDescent="0.25">
      <c r="A1759" t="str">
        <f t="shared" si="54"/>
        <v>201673 Fém- és villamosipari foglalkozásokI2 Általános Iskola 8 osztály</v>
      </c>
      <c r="B1759" t="str">
        <f t="shared" si="55"/>
        <v>201673 Fém- és villamosipari foglalkozásokI2 Általános Iskola 8 osztály</v>
      </c>
      <c r="C1759">
        <v>1326</v>
      </c>
      <c r="D1759" t="s">
        <v>168</v>
      </c>
      <c r="E1759" t="s">
        <v>169</v>
      </c>
      <c r="F1759" s="4" t="s">
        <v>174</v>
      </c>
      <c r="G1759">
        <v>0</v>
      </c>
      <c r="H1759" t="s">
        <v>158</v>
      </c>
      <c r="I1759">
        <v>643</v>
      </c>
      <c r="J1759">
        <v>32</v>
      </c>
      <c r="K1759" t="s">
        <v>101</v>
      </c>
      <c r="L1759" t="s">
        <v>137</v>
      </c>
      <c r="M1759">
        <v>55</v>
      </c>
      <c r="N1759">
        <v>0</v>
      </c>
      <c r="O1759">
        <v>0</v>
      </c>
      <c r="P1759">
        <v>50</v>
      </c>
      <c r="Q1759">
        <v>35</v>
      </c>
      <c r="R1759">
        <v>218</v>
      </c>
      <c r="S1759">
        <v>15</v>
      </c>
      <c r="T1759">
        <v>37</v>
      </c>
      <c r="U1759">
        <v>0</v>
      </c>
      <c r="V1759">
        <v>15</v>
      </c>
      <c r="W1759">
        <v>14</v>
      </c>
      <c r="X1759">
        <v>9</v>
      </c>
      <c r="Y1759">
        <v>77</v>
      </c>
      <c r="Z1759">
        <v>36</v>
      </c>
      <c r="AA1759">
        <v>198</v>
      </c>
      <c r="AB1759">
        <v>741</v>
      </c>
      <c r="AC1759">
        <v>358</v>
      </c>
      <c r="AD1759">
        <v>591</v>
      </c>
      <c r="AE1759">
        <v>337</v>
      </c>
      <c r="AF1759">
        <v>359</v>
      </c>
      <c r="AG1759">
        <v>48</v>
      </c>
      <c r="AH1759">
        <v>33</v>
      </c>
      <c r="AI1759">
        <v>51</v>
      </c>
      <c r="AJ1759">
        <v>111</v>
      </c>
      <c r="AK1759">
        <v>24</v>
      </c>
      <c r="AL1759">
        <v>25</v>
      </c>
      <c r="AM1759">
        <v>296</v>
      </c>
      <c r="AN1759">
        <v>473</v>
      </c>
      <c r="AO1759">
        <v>77</v>
      </c>
      <c r="AP1759">
        <v>188</v>
      </c>
      <c r="AQ1759">
        <v>406</v>
      </c>
      <c r="AR1759">
        <v>8</v>
      </c>
      <c r="AS1759">
        <v>0</v>
      </c>
      <c r="AT1759">
        <v>85</v>
      </c>
      <c r="AU1759">
        <v>0</v>
      </c>
      <c r="AV1759">
        <v>1</v>
      </c>
      <c r="AW1759">
        <v>0</v>
      </c>
      <c r="AX1759">
        <v>14</v>
      </c>
      <c r="AY1759">
        <v>59</v>
      </c>
      <c r="AZ1759">
        <v>17</v>
      </c>
      <c r="BA1759">
        <v>0</v>
      </c>
      <c r="BB1759">
        <v>0</v>
      </c>
      <c r="BC1759">
        <v>0</v>
      </c>
      <c r="BD1759">
        <v>63</v>
      </c>
      <c r="BE1759">
        <v>0</v>
      </c>
      <c r="BF1759">
        <v>0</v>
      </c>
      <c r="BG1759">
        <v>133</v>
      </c>
      <c r="BH1759">
        <v>0</v>
      </c>
      <c r="BI1759">
        <v>0</v>
      </c>
      <c r="BJ1759">
        <v>50</v>
      </c>
      <c r="BK1759">
        <v>8</v>
      </c>
      <c r="BL1759">
        <v>248</v>
      </c>
      <c r="BM1759">
        <v>14</v>
      </c>
      <c r="BN1759">
        <v>20</v>
      </c>
      <c r="BO1759">
        <v>174</v>
      </c>
      <c r="BP1759">
        <v>61</v>
      </c>
      <c r="BQ1759">
        <v>15</v>
      </c>
      <c r="BR1759">
        <v>15</v>
      </c>
      <c r="BS1759">
        <v>5</v>
      </c>
      <c r="BT1759">
        <v>0</v>
      </c>
      <c r="BU1759">
        <v>0</v>
      </c>
      <c r="BV1759">
        <v>0</v>
      </c>
      <c r="BW1759">
        <v>0</v>
      </c>
      <c r="BX1759">
        <v>0</v>
      </c>
      <c r="BY1759">
        <v>5867</v>
      </c>
    </row>
    <row r="1760" spans="1:77" hidden="1" x14ac:dyDescent="0.25">
      <c r="A1760" t="str">
        <f t="shared" si="54"/>
        <v>201674 Kézműipari foglalkozásokI2 Általános Iskola 8 osztály</v>
      </c>
      <c r="B1760" t="str">
        <f t="shared" si="55"/>
        <v>201674 Kézműipari foglalkozásokI2 Általános Iskola 8 osztály</v>
      </c>
      <c r="C1760">
        <v>1327</v>
      </c>
      <c r="D1760" t="s">
        <v>168</v>
      </c>
      <c r="E1760" t="s">
        <v>169</v>
      </c>
      <c r="F1760" s="4" t="s">
        <v>174</v>
      </c>
      <c r="G1760">
        <v>0</v>
      </c>
      <c r="H1760" t="s">
        <v>158</v>
      </c>
      <c r="I1760">
        <v>644</v>
      </c>
      <c r="J1760">
        <v>33</v>
      </c>
      <c r="K1760" t="s">
        <v>102</v>
      </c>
      <c r="L1760" t="s">
        <v>138</v>
      </c>
      <c r="M1760">
        <v>24</v>
      </c>
      <c r="N1760">
        <v>0</v>
      </c>
      <c r="O1760">
        <v>0</v>
      </c>
      <c r="P1760">
        <v>0</v>
      </c>
      <c r="Q1760">
        <v>444</v>
      </c>
      <c r="R1760">
        <v>119</v>
      </c>
      <c r="S1760">
        <v>0</v>
      </c>
      <c r="T1760">
        <v>0</v>
      </c>
      <c r="U1760">
        <v>42</v>
      </c>
      <c r="V1760">
        <v>0</v>
      </c>
      <c r="W1760">
        <v>0</v>
      </c>
      <c r="X1760">
        <v>0</v>
      </c>
      <c r="Y1760">
        <v>0</v>
      </c>
      <c r="Z1760">
        <v>246</v>
      </c>
      <c r="AA1760">
        <v>4</v>
      </c>
      <c r="AB1760">
        <v>0</v>
      </c>
      <c r="AC1760">
        <v>35</v>
      </c>
      <c r="AD1760">
        <v>0</v>
      </c>
      <c r="AE1760">
        <v>0</v>
      </c>
      <c r="AF1760">
        <v>42</v>
      </c>
      <c r="AG1760">
        <v>0</v>
      </c>
      <c r="AH1760">
        <v>150</v>
      </c>
      <c r="AI1760">
        <v>0</v>
      </c>
      <c r="AJ1760">
        <v>0</v>
      </c>
      <c r="AK1760">
        <v>0</v>
      </c>
      <c r="AL1760">
        <v>0</v>
      </c>
      <c r="AM1760">
        <v>0</v>
      </c>
      <c r="AN1760">
        <v>0</v>
      </c>
      <c r="AO1760">
        <v>61</v>
      </c>
      <c r="AP1760">
        <v>0</v>
      </c>
      <c r="AQ1760">
        <v>0</v>
      </c>
      <c r="AR1760">
        <v>0</v>
      </c>
      <c r="AS1760">
        <v>0</v>
      </c>
      <c r="AT1760">
        <v>0</v>
      </c>
      <c r="AU1760">
        <v>0</v>
      </c>
      <c r="AV1760">
        <v>0</v>
      </c>
      <c r="AW1760">
        <v>0</v>
      </c>
      <c r="AX1760">
        <v>0</v>
      </c>
      <c r="AY1760">
        <v>0</v>
      </c>
      <c r="AZ1760">
        <v>0</v>
      </c>
      <c r="BA1760">
        <v>0</v>
      </c>
      <c r="BB1760">
        <v>0</v>
      </c>
      <c r="BC1760">
        <v>0</v>
      </c>
      <c r="BD1760">
        <v>0</v>
      </c>
      <c r="BE1760">
        <v>0</v>
      </c>
      <c r="BF1760">
        <v>0</v>
      </c>
      <c r="BG1760">
        <v>8</v>
      </c>
      <c r="BH1760">
        <v>0</v>
      </c>
      <c r="BI1760">
        <v>0</v>
      </c>
      <c r="BJ1760">
        <v>0</v>
      </c>
      <c r="BK1760">
        <v>0</v>
      </c>
      <c r="BL1760">
        <v>0</v>
      </c>
      <c r="BM1760">
        <v>0</v>
      </c>
      <c r="BN1760">
        <v>0</v>
      </c>
      <c r="BO1760">
        <v>86</v>
      </c>
      <c r="BP1760">
        <v>0</v>
      </c>
      <c r="BQ1760">
        <v>0</v>
      </c>
      <c r="BR1760">
        <v>84</v>
      </c>
      <c r="BS1760">
        <v>0</v>
      </c>
      <c r="BT1760">
        <v>0</v>
      </c>
      <c r="BU1760">
        <v>3</v>
      </c>
      <c r="BV1760">
        <v>0</v>
      </c>
      <c r="BW1760">
        <v>0</v>
      </c>
      <c r="BX1760">
        <v>0</v>
      </c>
      <c r="BY1760">
        <v>1348</v>
      </c>
    </row>
    <row r="1761" spans="1:77" hidden="1" x14ac:dyDescent="0.25">
      <c r="A1761" t="str">
        <f t="shared" si="54"/>
        <v>201675 Építőipari foglalkozásokI2 Általános Iskola 8 osztály</v>
      </c>
      <c r="B1761" t="str">
        <f t="shared" si="55"/>
        <v>201675 Építőipari foglalkozásokI2 Általános Iskola 8 osztály</v>
      </c>
      <c r="C1761">
        <v>1328</v>
      </c>
      <c r="D1761" t="s">
        <v>168</v>
      </c>
      <c r="E1761" t="s">
        <v>169</v>
      </c>
      <c r="F1761" s="4" t="s">
        <v>174</v>
      </c>
      <c r="G1761">
        <v>0</v>
      </c>
      <c r="H1761" t="s">
        <v>158</v>
      </c>
      <c r="I1761">
        <v>645</v>
      </c>
      <c r="J1761">
        <v>34</v>
      </c>
      <c r="K1761" t="s">
        <v>103</v>
      </c>
      <c r="L1761" t="s">
        <v>139</v>
      </c>
      <c r="M1761">
        <v>23</v>
      </c>
      <c r="N1761">
        <v>0</v>
      </c>
      <c r="O1761">
        <v>0</v>
      </c>
      <c r="P1761">
        <v>0</v>
      </c>
      <c r="Q1761">
        <v>60</v>
      </c>
      <c r="R1761">
        <v>1</v>
      </c>
      <c r="S1761">
        <v>0</v>
      </c>
      <c r="T1761">
        <v>0</v>
      </c>
      <c r="U1761">
        <v>0</v>
      </c>
      <c r="V1761">
        <v>0</v>
      </c>
      <c r="W1761">
        <v>14</v>
      </c>
      <c r="X1761">
        <v>0</v>
      </c>
      <c r="Y1761">
        <v>45</v>
      </c>
      <c r="Z1761">
        <v>92</v>
      </c>
      <c r="AA1761">
        <v>61</v>
      </c>
      <c r="AB1761">
        <v>40</v>
      </c>
      <c r="AC1761">
        <v>0</v>
      </c>
      <c r="AD1761">
        <v>72</v>
      </c>
      <c r="AE1761">
        <v>20</v>
      </c>
      <c r="AF1761">
        <v>0</v>
      </c>
      <c r="AG1761">
        <v>17</v>
      </c>
      <c r="AH1761">
        <v>27</v>
      </c>
      <c r="AI1761">
        <v>56</v>
      </c>
      <c r="AJ1761">
        <v>73</v>
      </c>
      <c r="AK1761">
        <v>219</v>
      </c>
      <c r="AL1761">
        <v>26</v>
      </c>
      <c r="AM1761">
        <v>1059</v>
      </c>
      <c r="AN1761">
        <v>0</v>
      </c>
      <c r="AO1761">
        <v>38</v>
      </c>
      <c r="AP1761">
        <v>25</v>
      </c>
      <c r="AQ1761">
        <v>46</v>
      </c>
      <c r="AR1761">
        <v>0</v>
      </c>
      <c r="AS1761">
        <v>0</v>
      </c>
      <c r="AT1761">
        <v>98</v>
      </c>
      <c r="AU1761">
        <v>0</v>
      </c>
      <c r="AV1761">
        <v>34</v>
      </c>
      <c r="AW1761">
        <v>83</v>
      </c>
      <c r="AX1761">
        <v>0</v>
      </c>
      <c r="AY1761">
        <v>0</v>
      </c>
      <c r="AZ1761">
        <v>0</v>
      </c>
      <c r="BA1761">
        <v>17</v>
      </c>
      <c r="BB1761">
        <v>0</v>
      </c>
      <c r="BC1761">
        <v>0</v>
      </c>
      <c r="BD1761">
        <v>216</v>
      </c>
      <c r="BE1761">
        <v>0</v>
      </c>
      <c r="BF1761">
        <v>0</v>
      </c>
      <c r="BG1761">
        <v>24</v>
      </c>
      <c r="BH1761">
        <v>13</v>
      </c>
      <c r="BI1761">
        <v>0</v>
      </c>
      <c r="BJ1761">
        <v>0</v>
      </c>
      <c r="BK1761">
        <v>0</v>
      </c>
      <c r="BL1761">
        <v>2</v>
      </c>
      <c r="BM1761">
        <v>0</v>
      </c>
      <c r="BN1761">
        <v>2</v>
      </c>
      <c r="BO1761">
        <v>208</v>
      </c>
      <c r="BP1761">
        <v>47</v>
      </c>
      <c r="BQ1761">
        <v>50</v>
      </c>
      <c r="BR1761">
        <v>33</v>
      </c>
      <c r="BS1761">
        <v>7</v>
      </c>
      <c r="BT1761">
        <v>3</v>
      </c>
      <c r="BU1761">
        <v>15</v>
      </c>
      <c r="BV1761">
        <v>0</v>
      </c>
      <c r="BW1761">
        <v>0</v>
      </c>
      <c r="BX1761">
        <v>0</v>
      </c>
      <c r="BY1761">
        <v>2866</v>
      </c>
    </row>
    <row r="1762" spans="1:77" hidden="1" x14ac:dyDescent="0.25">
      <c r="A1762" t="str">
        <f t="shared" si="54"/>
        <v>201679 Egyéb ipari és építőipari foglalkozásokI2 Általános Iskola 8 osztály</v>
      </c>
      <c r="B1762" t="str">
        <f t="shared" si="55"/>
        <v>201679 Egyéb ipari és építőipari foglalkozásokI2 Általános Iskola 8 osztály</v>
      </c>
      <c r="C1762">
        <v>1329</v>
      </c>
      <c r="D1762" t="s">
        <v>168</v>
      </c>
      <c r="E1762" t="s">
        <v>169</v>
      </c>
      <c r="F1762" s="4" t="s">
        <v>174</v>
      </c>
      <c r="G1762">
        <v>0</v>
      </c>
      <c r="H1762" t="s">
        <v>158</v>
      </c>
      <c r="I1762">
        <v>646</v>
      </c>
      <c r="J1762">
        <v>35</v>
      </c>
      <c r="K1762" t="s">
        <v>140</v>
      </c>
      <c r="L1762" t="s">
        <v>141</v>
      </c>
      <c r="M1762">
        <v>0</v>
      </c>
      <c r="N1762">
        <v>0</v>
      </c>
      <c r="O1762">
        <v>0</v>
      </c>
      <c r="P1762">
        <v>0</v>
      </c>
      <c r="Q1762">
        <v>2</v>
      </c>
      <c r="R1762">
        <v>83</v>
      </c>
      <c r="S1762">
        <v>19</v>
      </c>
      <c r="T1762">
        <v>1</v>
      </c>
      <c r="U1762">
        <v>0</v>
      </c>
      <c r="V1762">
        <v>148</v>
      </c>
      <c r="W1762">
        <v>14</v>
      </c>
      <c r="X1762">
        <v>0</v>
      </c>
      <c r="Y1762">
        <v>0</v>
      </c>
      <c r="Z1762">
        <v>110</v>
      </c>
      <c r="AA1762">
        <v>14</v>
      </c>
      <c r="AB1762">
        <v>56</v>
      </c>
      <c r="AC1762">
        <v>14</v>
      </c>
      <c r="AD1762">
        <v>117</v>
      </c>
      <c r="AE1762">
        <v>14</v>
      </c>
      <c r="AF1762">
        <v>0</v>
      </c>
      <c r="AG1762">
        <v>0</v>
      </c>
      <c r="AH1762">
        <v>37</v>
      </c>
      <c r="AI1762">
        <v>0</v>
      </c>
      <c r="AJ1762">
        <v>0</v>
      </c>
      <c r="AK1762">
        <v>0</v>
      </c>
      <c r="AL1762">
        <v>18</v>
      </c>
      <c r="AM1762">
        <v>395</v>
      </c>
      <c r="AN1762">
        <v>0</v>
      </c>
      <c r="AO1762">
        <v>0</v>
      </c>
      <c r="AP1762">
        <v>0</v>
      </c>
      <c r="AQ1762">
        <v>61</v>
      </c>
      <c r="AR1762">
        <v>0</v>
      </c>
      <c r="AS1762">
        <v>0</v>
      </c>
      <c r="AT1762">
        <v>1019</v>
      </c>
      <c r="AU1762">
        <v>0</v>
      </c>
      <c r="AV1762">
        <v>0</v>
      </c>
      <c r="AW1762">
        <v>0</v>
      </c>
      <c r="AX1762">
        <v>0</v>
      </c>
      <c r="AY1762">
        <v>0</v>
      </c>
      <c r="AZ1762">
        <v>0</v>
      </c>
      <c r="BA1762">
        <v>0</v>
      </c>
      <c r="BB1762">
        <v>0</v>
      </c>
      <c r="BC1762">
        <v>0</v>
      </c>
      <c r="BD1762">
        <v>16</v>
      </c>
      <c r="BE1762">
        <v>0</v>
      </c>
      <c r="BF1762">
        <v>0</v>
      </c>
      <c r="BG1762">
        <v>0</v>
      </c>
      <c r="BH1762">
        <v>13</v>
      </c>
      <c r="BI1762">
        <v>0</v>
      </c>
      <c r="BJ1762">
        <v>0</v>
      </c>
      <c r="BK1762">
        <v>0</v>
      </c>
      <c r="BL1762">
        <v>0</v>
      </c>
      <c r="BM1762">
        <v>0</v>
      </c>
      <c r="BN1762">
        <v>1</v>
      </c>
      <c r="BO1762">
        <v>157</v>
      </c>
      <c r="BP1762">
        <v>7</v>
      </c>
      <c r="BQ1762">
        <v>2</v>
      </c>
      <c r="BR1762">
        <v>6</v>
      </c>
      <c r="BS1762">
        <v>0</v>
      </c>
      <c r="BT1762">
        <v>21</v>
      </c>
      <c r="BU1762">
        <v>0</v>
      </c>
      <c r="BV1762">
        <v>0</v>
      </c>
      <c r="BW1762">
        <v>0</v>
      </c>
      <c r="BX1762">
        <v>0</v>
      </c>
      <c r="BY1762">
        <v>2345</v>
      </c>
    </row>
    <row r="1763" spans="1:77" hidden="1" x14ac:dyDescent="0.25">
      <c r="A1763" t="str">
        <f t="shared" si="54"/>
        <v>201681 Feldolgozóipari gépek kezelőiI2 Általános Iskola 8 osztály</v>
      </c>
      <c r="B1763" t="str">
        <f t="shared" si="55"/>
        <v>201681 Feldolgozóipari gépek kezelőiI2 Általános Iskola 8 osztály</v>
      </c>
      <c r="C1763">
        <v>1330</v>
      </c>
      <c r="D1763" t="s">
        <v>168</v>
      </c>
      <c r="E1763" t="s">
        <v>169</v>
      </c>
      <c r="F1763" s="4" t="s">
        <v>174</v>
      </c>
      <c r="G1763">
        <v>0</v>
      </c>
      <c r="H1763" t="s">
        <v>158</v>
      </c>
      <c r="I1763">
        <v>647</v>
      </c>
      <c r="J1763">
        <v>36</v>
      </c>
      <c r="K1763" t="s">
        <v>104</v>
      </c>
      <c r="L1763" t="s">
        <v>105</v>
      </c>
      <c r="M1763">
        <v>68</v>
      </c>
      <c r="N1763">
        <v>54</v>
      </c>
      <c r="O1763">
        <v>0</v>
      </c>
      <c r="P1763">
        <v>0</v>
      </c>
      <c r="Q1763">
        <v>1358</v>
      </c>
      <c r="R1763">
        <v>3719</v>
      </c>
      <c r="S1763">
        <v>575</v>
      </c>
      <c r="T1763">
        <v>350</v>
      </c>
      <c r="U1763">
        <v>107</v>
      </c>
      <c r="V1763">
        <v>0</v>
      </c>
      <c r="W1763">
        <v>309</v>
      </c>
      <c r="X1763">
        <v>84</v>
      </c>
      <c r="Y1763">
        <v>2829</v>
      </c>
      <c r="Z1763">
        <v>1369</v>
      </c>
      <c r="AA1763">
        <v>1037</v>
      </c>
      <c r="AB1763">
        <v>1729</v>
      </c>
      <c r="AC1763">
        <v>306</v>
      </c>
      <c r="AD1763">
        <v>1299</v>
      </c>
      <c r="AE1763">
        <v>1095</v>
      </c>
      <c r="AF1763">
        <v>1276</v>
      </c>
      <c r="AG1763">
        <v>14</v>
      </c>
      <c r="AH1763">
        <v>579</v>
      </c>
      <c r="AI1763">
        <v>0</v>
      </c>
      <c r="AJ1763">
        <v>0</v>
      </c>
      <c r="AK1763">
        <v>0</v>
      </c>
      <c r="AL1763">
        <v>114</v>
      </c>
      <c r="AM1763">
        <v>17</v>
      </c>
      <c r="AN1763">
        <v>0</v>
      </c>
      <c r="AO1763">
        <v>226</v>
      </c>
      <c r="AP1763">
        <v>22</v>
      </c>
      <c r="AQ1763">
        <v>33</v>
      </c>
      <c r="AR1763">
        <v>0</v>
      </c>
      <c r="AS1763">
        <v>0</v>
      </c>
      <c r="AT1763">
        <v>42</v>
      </c>
      <c r="AU1763">
        <v>0</v>
      </c>
      <c r="AV1763">
        <v>0</v>
      </c>
      <c r="AW1763">
        <v>0</v>
      </c>
      <c r="AX1763">
        <v>0</v>
      </c>
      <c r="AY1763">
        <v>0</v>
      </c>
      <c r="AZ1763">
        <v>0</v>
      </c>
      <c r="BA1763">
        <v>0</v>
      </c>
      <c r="BB1763">
        <v>0</v>
      </c>
      <c r="BC1763">
        <v>0</v>
      </c>
      <c r="BD1763">
        <v>13</v>
      </c>
      <c r="BE1763">
        <v>0</v>
      </c>
      <c r="BF1763">
        <v>0</v>
      </c>
      <c r="BG1763">
        <v>28</v>
      </c>
      <c r="BH1763">
        <v>7</v>
      </c>
      <c r="BI1763">
        <v>0</v>
      </c>
      <c r="BJ1763">
        <v>0</v>
      </c>
      <c r="BK1763">
        <v>21</v>
      </c>
      <c r="BL1763">
        <v>1130</v>
      </c>
      <c r="BM1763">
        <v>0</v>
      </c>
      <c r="BN1763">
        <v>149</v>
      </c>
      <c r="BO1763">
        <v>97</v>
      </c>
      <c r="BP1763">
        <v>3</v>
      </c>
      <c r="BQ1763">
        <v>8</v>
      </c>
      <c r="BR1763">
        <v>16</v>
      </c>
      <c r="BS1763">
        <v>1</v>
      </c>
      <c r="BT1763">
        <v>0</v>
      </c>
      <c r="BU1763">
        <v>0</v>
      </c>
      <c r="BV1763">
        <v>10</v>
      </c>
      <c r="BW1763">
        <v>43</v>
      </c>
      <c r="BX1763">
        <v>0</v>
      </c>
      <c r="BY1763">
        <v>20137</v>
      </c>
    </row>
    <row r="1764" spans="1:77" hidden="1" x14ac:dyDescent="0.25">
      <c r="A1764" t="str">
        <f t="shared" si="54"/>
        <v>201682 ÖsszeszerelőkI2 Általános Iskola 8 osztály</v>
      </c>
      <c r="B1764" t="str">
        <f t="shared" si="55"/>
        <v>201682 ÖsszeszerelőkI2 Általános Iskola 8 osztály</v>
      </c>
      <c r="C1764">
        <v>1331</v>
      </c>
      <c r="D1764" t="s">
        <v>168</v>
      </c>
      <c r="E1764" t="s">
        <v>169</v>
      </c>
      <c r="F1764" s="4" t="s">
        <v>174</v>
      </c>
      <c r="G1764">
        <v>0</v>
      </c>
      <c r="H1764" t="s">
        <v>158</v>
      </c>
      <c r="I1764">
        <v>648</v>
      </c>
      <c r="J1764">
        <v>37</v>
      </c>
      <c r="K1764" t="s">
        <v>106</v>
      </c>
      <c r="L1764" t="s">
        <v>142</v>
      </c>
      <c r="M1764">
        <v>0</v>
      </c>
      <c r="N1764">
        <v>0</v>
      </c>
      <c r="O1764">
        <v>0</v>
      </c>
      <c r="P1764">
        <v>25</v>
      </c>
      <c r="Q1764">
        <v>0</v>
      </c>
      <c r="R1764">
        <v>27</v>
      </c>
      <c r="S1764">
        <v>12</v>
      </c>
      <c r="T1764">
        <v>0</v>
      </c>
      <c r="U1764">
        <v>13</v>
      </c>
      <c r="V1764">
        <v>0</v>
      </c>
      <c r="W1764">
        <v>27</v>
      </c>
      <c r="X1764">
        <v>0</v>
      </c>
      <c r="Y1764">
        <v>763</v>
      </c>
      <c r="Z1764">
        <v>628</v>
      </c>
      <c r="AA1764">
        <v>17</v>
      </c>
      <c r="AB1764">
        <v>640</v>
      </c>
      <c r="AC1764">
        <v>5274</v>
      </c>
      <c r="AD1764">
        <v>2842</v>
      </c>
      <c r="AE1764">
        <v>835</v>
      </c>
      <c r="AF1764">
        <v>4684</v>
      </c>
      <c r="AG1764">
        <v>279</v>
      </c>
      <c r="AH1764">
        <v>266</v>
      </c>
      <c r="AI1764">
        <v>73</v>
      </c>
      <c r="AJ1764">
        <v>0</v>
      </c>
      <c r="AK1764">
        <v>0</v>
      </c>
      <c r="AL1764">
        <v>18</v>
      </c>
      <c r="AM1764">
        <v>16</v>
      </c>
      <c r="AN1764">
        <v>19</v>
      </c>
      <c r="AO1764">
        <v>380</v>
      </c>
      <c r="AP1764">
        <v>0</v>
      </c>
      <c r="AQ1764">
        <v>0</v>
      </c>
      <c r="AR1764">
        <v>0</v>
      </c>
      <c r="AS1764">
        <v>0</v>
      </c>
      <c r="AT1764">
        <v>16</v>
      </c>
      <c r="AU1764">
        <v>0</v>
      </c>
      <c r="AV1764">
        <v>0</v>
      </c>
      <c r="AW1764">
        <v>0</v>
      </c>
      <c r="AX1764">
        <v>0</v>
      </c>
      <c r="AY1764">
        <v>0</v>
      </c>
      <c r="AZ1764">
        <v>0</v>
      </c>
      <c r="BA1764">
        <v>0</v>
      </c>
      <c r="BB1764">
        <v>0</v>
      </c>
      <c r="BC1764">
        <v>0</v>
      </c>
      <c r="BD1764">
        <v>0</v>
      </c>
      <c r="BE1764">
        <v>0</v>
      </c>
      <c r="BF1764">
        <v>0</v>
      </c>
      <c r="BG1764">
        <v>126</v>
      </c>
      <c r="BH1764">
        <v>27</v>
      </c>
      <c r="BI1764">
        <v>0</v>
      </c>
      <c r="BJ1764">
        <v>0</v>
      </c>
      <c r="BK1764">
        <v>0</v>
      </c>
      <c r="BL1764">
        <v>2581</v>
      </c>
      <c r="BM1764">
        <v>0</v>
      </c>
      <c r="BN1764">
        <v>405</v>
      </c>
      <c r="BO1764">
        <v>0</v>
      </c>
      <c r="BP1764">
        <v>0</v>
      </c>
      <c r="BQ1764">
        <v>0</v>
      </c>
      <c r="BR1764">
        <v>27</v>
      </c>
      <c r="BS1764">
        <v>0</v>
      </c>
      <c r="BT1764">
        <v>0</v>
      </c>
      <c r="BU1764">
        <v>0</v>
      </c>
      <c r="BV1764">
        <v>10</v>
      </c>
      <c r="BW1764">
        <v>0</v>
      </c>
      <c r="BX1764">
        <v>0</v>
      </c>
      <c r="BY1764">
        <v>20030</v>
      </c>
    </row>
    <row r="1765" spans="1:77" hidden="1" x14ac:dyDescent="0.25">
      <c r="A1765" t="str">
        <f t="shared" si="54"/>
        <v>201683 Helyhez kötött gépek kezelőiI2 Általános Iskola 8 osztály</v>
      </c>
      <c r="B1765" t="str">
        <f t="shared" si="55"/>
        <v>201683 Helyhez kötött gépek kezelőiI2 Általános Iskola 8 osztály</v>
      </c>
      <c r="C1765">
        <v>1332</v>
      </c>
      <c r="D1765" t="s">
        <v>168</v>
      </c>
      <c r="E1765" t="s">
        <v>169</v>
      </c>
      <c r="F1765" s="4" t="s">
        <v>174</v>
      </c>
      <c r="G1765">
        <v>0</v>
      </c>
      <c r="H1765" t="s">
        <v>158</v>
      </c>
      <c r="I1765">
        <v>649</v>
      </c>
      <c r="J1765">
        <v>38</v>
      </c>
      <c r="K1765" t="s">
        <v>107</v>
      </c>
      <c r="L1765" t="s">
        <v>143</v>
      </c>
      <c r="M1765">
        <v>31</v>
      </c>
      <c r="N1765">
        <v>0</v>
      </c>
      <c r="O1765">
        <v>0</v>
      </c>
      <c r="P1765">
        <v>45</v>
      </c>
      <c r="Q1765">
        <v>351</v>
      </c>
      <c r="R1765">
        <v>0</v>
      </c>
      <c r="S1765">
        <v>5</v>
      </c>
      <c r="T1765">
        <v>115</v>
      </c>
      <c r="U1765">
        <v>14</v>
      </c>
      <c r="V1765">
        <v>0</v>
      </c>
      <c r="W1765">
        <v>66</v>
      </c>
      <c r="X1765">
        <v>131</v>
      </c>
      <c r="Y1765">
        <v>213</v>
      </c>
      <c r="Z1765">
        <v>119</v>
      </c>
      <c r="AA1765">
        <v>0</v>
      </c>
      <c r="AB1765">
        <v>249</v>
      </c>
      <c r="AC1765">
        <v>91</v>
      </c>
      <c r="AD1765">
        <v>34</v>
      </c>
      <c r="AE1765">
        <v>17</v>
      </c>
      <c r="AF1765">
        <v>16</v>
      </c>
      <c r="AG1765">
        <v>0</v>
      </c>
      <c r="AH1765">
        <v>120</v>
      </c>
      <c r="AI1765">
        <v>0</v>
      </c>
      <c r="AJ1765">
        <v>304</v>
      </c>
      <c r="AK1765">
        <v>232</v>
      </c>
      <c r="AL1765">
        <v>91</v>
      </c>
      <c r="AM1765">
        <v>59</v>
      </c>
      <c r="AN1765">
        <v>0</v>
      </c>
      <c r="AO1765">
        <v>45</v>
      </c>
      <c r="AP1765">
        <v>0</v>
      </c>
      <c r="AQ1765">
        <v>81</v>
      </c>
      <c r="AR1765">
        <v>0</v>
      </c>
      <c r="AS1765">
        <v>0</v>
      </c>
      <c r="AT1765">
        <v>0</v>
      </c>
      <c r="AU1765">
        <v>0</v>
      </c>
      <c r="AV1765">
        <v>40</v>
      </c>
      <c r="AW1765">
        <v>0</v>
      </c>
      <c r="AX1765">
        <v>0</v>
      </c>
      <c r="AY1765">
        <v>0</v>
      </c>
      <c r="AZ1765">
        <v>42</v>
      </c>
      <c r="BA1765">
        <v>0</v>
      </c>
      <c r="BB1765">
        <v>0</v>
      </c>
      <c r="BC1765">
        <v>0</v>
      </c>
      <c r="BD1765">
        <v>4</v>
      </c>
      <c r="BE1765">
        <v>0</v>
      </c>
      <c r="BF1765">
        <v>19</v>
      </c>
      <c r="BG1765">
        <v>0</v>
      </c>
      <c r="BH1765">
        <v>0</v>
      </c>
      <c r="BI1765">
        <v>0</v>
      </c>
      <c r="BJ1765">
        <v>0</v>
      </c>
      <c r="BK1765">
        <v>0</v>
      </c>
      <c r="BL1765">
        <v>141</v>
      </c>
      <c r="BM1765">
        <v>0</v>
      </c>
      <c r="BN1765">
        <v>176</v>
      </c>
      <c r="BO1765">
        <v>123</v>
      </c>
      <c r="BP1765">
        <v>35</v>
      </c>
      <c r="BQ1765">
        <v>97</v>
      </c>
      <c r="BR1765">
        <v>189</v>
      </c>
      <c r="BS1765">
        <v>5</v>
      </c>
      <c r="BT1765">
        <v>4</v>
      </c>
      <c r="BU1765">
        <v>1</v>
      </c>
      <c r="BV1765">
        <v>0</v>
      </c>
      <c r="BW1765">
        <v>168</v>
      </c>
      <c r="BX1765">
        <v>0</v>
      </c>
      <c r="BY1765">
        <v>3473</v>
      </c>
    </row>
    <row r="1766" spans="1:77" hidden="1" x14ac:dyDescent="0.25">
      <c r="A1766" t="str">
        <f t="shared" si="54"/>
        <v>201684 Járművezetők és mobil gépek kezelőiI2 Általános Iskola 8 osztály</v>
      </c>
      <c r="B1766" t="str">
        <f t="shared" si="55"/>
        <v>201684 Járművezetők és mobil gépek kezelőiI2 Általános Iskola 8 osztály</v>
      </c>
      <c r="C1766">
        <v>1333</v>
      </c>
      <c r="D1766" t="s">
        <v>168</v>
      </c>
      <c r="E1766" t="s">
        <v>169</v>
      </c>
      <c r="F1766" s="4" t="s">
        <v>174</v>
      </c>
      <c r="G1766">
        <v>0</v>
      </c>
      <c r="H1766" t="s">
        <v>158</v>
      </c>
      <c r="I1766">
        <v>650</v>
      </c>
      <c r="J1766">
        <v>39</v>
      </c>
      <c r="K1766" t="s">
        <v>144</v>
      </c>
      <c r="L1766" t="s">
        <v>145</v>
      </c>
      <c r="M1766">
        <v>1921</v>
      </c>
      <c r="N1766">
        <v>45</v>
      </c>
      <c r="O1766">
        <v>37</v>
      </c>
      <c r="P1766">
        <v>182</v>
      </c>
      <c r="Q1766">
        <v>1234</v>
      </c>
      <c r="R1766">
        <v>139</v>
      </c>
      <c r="S1766">
        <v>83</v>
      </c>
      <c r="T1766">
        <v>111</v>
      </c>
      <c r="U1766">
        <v>83</v>
      </c>
      <c r="V1766">
        <v>0</v>
      </c>
      <c r="W1766">
        <v>28</v>
      </c>
      <c r="X1766">
        <v>101</v>
      </c>
      <c r="Y1766">
        <v>57</v>
      </c>
      <c r="Z1766">
        <v>316</v>
      </c>
      <c r="AA1766">
        <v>161</v>
      </c>
      <c r="AB1766">
        <v>230</v>
      </c>
      <c r="AC1766">
        <v>120</v>
      </c>
      <c r="AD1766">
        <v>290</v>
      </c>
      <c r="AE1766">
        <v>117</v>
      </c>
      <c r="AF1766">
        <v>409</v>
      </c>
      <c r="AG1766">
        <v>94</v>
      </c>
      <c r="AH1766">
        <v>25</v>
      </c>
      <c r="AI1766">
        <v>8</v>
      </c>
      <c r="AJ1766">
        <v>26</v>
      </c>
      <c r="AK1766">
        <v>47</v>
      </c>
      <c r="AL1766">
        <v>1378</v>
      </c>
      <c r="AM1766">
        <v>1371</v>
      </c>
      <c r="AN1766">
        <v>456</v>
      </c>
      <c r="AO1766">
        <v>1435</v>
      </c>
      <c r="AP1766">
        <v>540</v>
      </c>
      <c r="AQ1766">
        <v>8248</v>
      </c>
      <c r="AR1766">
        <v>70</v>
      </c>
      <c r="AS1766">
        <v>0</v>
      </c>
      <c r="AT1766">
        <v>3424</v>
      </c>
      <c r="AU1766">
        <v>0</v>
      </c>
      <c r="AV1766">
        <v>70</v>
      </c>
      <c r="AW1766">
        <v>1</v>
      </c>
      <c r="AX1766">
        <v>23</v>
      </c>
      <c r="AY1766">
        <v>0</v>
      </c>
      <c r="AZ1766">
        <v>14</v>
      </c>
      <c r="BA1766">
        <v>31</v>
      </c>
      <c r="BB1766">
        <v>0</v>
      </c>
      <c r="BC1766">
        <v>0</v>
      </c>
      <c r="BD1766">
        <v>205</v>
      </c>
      <c r="BE1766">
        <v>0</v>
      </c>
      <c r="BF1766">
        <v>21</v>
      </c>
      <c r="BG1766">
        <v>31</v>
      </c>
      <c r="BH1766">
        <v>7</v>
      </c>
      <c r="BI1766">
        <v>0</v>
      </c>
      <c r="BJ1766">
        <v>15</v>
      </c>
      <c r="BK1766">
        <v>32</v>
      </c>
      <c r="BL1766">
        <v>425</v>
      </c>
      <c r="BM1766">
        <v>153</v>
      </c>
      <c r="BN1766">
        <v>154</v>
      </c>
      <c r="BO1766">
        <v>432</v>
      </c>
      <c r="BP1766">
        <v>49</v>
      </c>
      <c r="BQ1766">
        <v>311</v>
      </c>
      <c r="BR1766">
        <v>83</v>
      </c>
      <c r="BS1766">
        <v>5</v>
      </c>
      <c r="BT1766">
        <v>0</v>
      </c>
      <c r="BU1766">
        <v>5</v>
      </c>
      <c r="BV1766">
        <v>0</v>
      </c>
      <c r="BW1766">
        <v>0</v>
      </c>
      <c r="BX1766">
        <v>0</v>
      </c>
      <c r="BY1766">
        <v>24853</v>
      </c>
    </row>
    <row r="1767" spans="1:77" hidden="1" x14ac:dyDescent="0.25">
      <c r="A1767" t="str">
        <f t="shared" si="54"/>
        <v>201691 Takarítók és hasonló jellegű egyszerű foglalkozásokI2 Általános Iskola 8 osztály</v>
      </c>
      <c r="B1767" t="str">
        <f t="shared" si="55"/>
        <v>201691 Takarítók és hasonló jellegű egyszerű foglalkozásokI2 Általános Iskola 8 osztály</v>
      </c>
      <c r="C1767">
        <v>1334</v>
      </c>
      <c r="D1767" t="s">
        <v>168</v>
      </c>
      <c r="E1767" t="s">
        <v>169</v>
      </c>
      <c r="F1767" s="4" t="s">
        <v>174</v>
      </c>
      <c r="G1767">
        <v>0</v>
      </c>
      <c r="H1767" t="s">
        <v>158</v>
      </c>
      <c r="I1767">
        <v>651</v>
      </c>
      <c r="J1767">
        <v>40</v>
      </c>
      <c r="K1767" t="s">
        <v>108</v>
      </c>
      <c r="L1767" t="s">
        <v>146</v>
      </c>
      <c r="M1767">
        <v>919</v>
      </c>
      <c r="N1767">
        <v>147</v>
      </c>
      <c r="O1767">
        <v>56</v>
      </c>
      <c r="P1767">
        <v>2</v>
      </c>
      <c r="Q1767">
        <v>1486</v>
      </c>
      <c r="R1767">
        <v>392</v>
      </c>
      <c r="S1767">
        <v>48</v>
      </c>
      <c r="T1767">
        <v>55</v>
      </c>
      <c r="U1767">
        <v>96</v>
      </c>
      <c r="V1767">
        <v>0</v>
      </c>
      <c r="W1767">
        <v>47</v>
      </c>
      <c r="X1767">
        <v>24</v>
      </c>
      <c r="Y1767">
        <v>181</v>
      </c>
      <c r="Z1767">
        <v>109</v>
      </c>
      <c r="AA1767">
        <v>75</v>
      </c>
      <c r="AB1767">
        <v>374</v>
      </c>
      <c r="AC1767">
        <v>31</v>
      </c>
      <c r="AD1767">
        <v>82</v>
      </c>
      <c r="AE1767">
        <v>84</v>
      </c>
      <c r="AF1767">
        <v>104</v>
      </c>
      <c r="AG1767">
        <v>33</v>
      </c>
      <c r="AH1767">
        <v>147</v>
      </c>
      <c r="AI1767">
        <v>124</v>
      </c>
      <c r="AJ1767">
        <v>254</v>
      </c>
      <c r="AK1767">
        <v>56</v>
      </c>
      <c r="AL1767">
        <v>207</v>
      </c>
      <c r="AM1767">
        <v>864</v>
      </c>
      <c r="AN1767">
        <v>1150</v>
      </c>
      <c r="AO1767">
        <v>472</v>
      </c>
      <c r="AP1767">
        <v>1558</v>
      </c>
      <c r="AQ1767">
        <v>531</v>
      </c>
      <c r="AR1767">
        <v>0</v>
      </c>
      <c r="AS1767">
        <v>0</v>
      </c>
      <c r="AT1767">
        <v>509</v>
      </c>
      <c r="AU1767">
        <v>15</v>
      </c>
      <c r="AV1767">
        <v>2073</v>
      </c>
      <c r="AW1767">
        <v>0</v>
      </c>
      <c r="AX1767">
        <v>0</v>
      </c>
      <c r="AY1767">
        <v>31</v>
      </c>
      <c r="AZ1767">
        <v>123</v>
      </c>
      <c r="BA1767">
        <v>77</v>
      </c>
      <c r="BB1767">
        <v>0</v>
      </c>
      <c r="BC1767">
        <v>1</v>
      </c>
      <c r="BD1767">
        <v>2011</v>
      </c>
      <c r="BE1767">
        <v>0</v>
      </c>
      <c r="BF1767">
        <v>77</v>
      </c>
      <c r="BG1767">
        <v>184</v>
      </c>
      <c r="BH1767">
        <v>86</v>
      </c>
      <c r="BI1767">
        <v>113</v>
      </c>
      <c r="BJ1767">
        <v>94</v>
      </c>
      <c r="BK1767">
        <v>33</v>
      </c>
      <c r="BL1767">
        <v>297</v>
      </c>
      <c r="BM1767">
        <v>29</v>
      </c>
      <c r="BN1767">
        <v>9294</v>
      </c>
      <c r="BO1767">
        <v>9373</v>
      </c>
      <c r="BP1767">
        <v>4771</v>
      </c>
      <c r="BQ1767">
        <v>4948</v>
      </c>
      <c r="BR1767">
        <v>4522</v>
      </c>
      <c r="BS1767">
        <v>490</v>
      </c>
      <c r="BT1767">
        <v>505</v>
      </c>
      <c r="BU1767">
        <v>217</v>
      </c>
      <c r="BV1767">
        <v>62</v>
      </c>
      <c r="BW1767">
        <v>879</v>
      </c>
      <c r="BX1767">
        <v>0</v>
      </c>
      <c r="BY1767">
        <v>50522</v>
      </c>
    </row>
    <row r="1768" spans="1:77" hidden="1" x14ac:dyDescent="0.25">
      <c r="A1768" t="str">
        <f t="shared" si="54"/>
        <v>201692 Egyszerű szolgáltatási, szállítási és hasonló foglalkozásokI2 Általános Iskola 8 osztály</v>
      </c>
      <c r="B1768" t="str">
        <f t="shared" si="55"/>
        <v>201692 Egyszerű szolgáltatási, szállítási és hasonló foglalkozásokI2 Általános Iskola 8 osztály</v>
      </c>
      <c r="C1768">
        <v>1335</v>
      </c>
      <c r="D1768" t="s">
        <v>168</v>
      </c>
      <c r="E1768" t="s">
        <v>169</v>
      </c>
      <c r="F1768" s="4" t="s">
        <v>174</v>
      </c>
      <c r="G1768">
        <v>0</v>
      </c>
      <c r="H1768" t="s">
        <v>158</v>
      </c>
      <c r="I1768">
        <v>652</v>
      </c>
      <c r="J1768">
        <v>41</v>
      </c>
      <c r="K1768" t="s">
        <v>109</v>
      </c>
      <c r="L1768" t="s">
        <v>147</v>
      </c>
      <c r="M1768">
        <v>2528</v>
      </c>
      <c r="N1768">
        <v>203</v>
      </c>
      <c r="O1768">
        <v>68</v>
      </c>
      <c r="P1768">
        <v>83</v>
      </c>
      <c r="Q1768">
        <v>4343</v>
      </c>
      <c r="R1768">
        <v>789</v>
      </c>
      <c r="S1768">
        <v>360</v>
      </c>
      <c r="T1768">
        <v>383</v>
      </c>
      <c r="U1768">
        <v>775</v>
      </c>
      <c r="V1768">
        <v>0</v>
      </c>
      <c r="W1768">
        <v>449</v>
      </c>
      <c r="X1768">
        <v>166</v>
      </c>
      <c r="Y1768">
        <v>497</v>
      </c>
      <c r="Z1768">
        <v>700</v>
      </c>
      <c r="AA1768">
        <v>67</v>
      </c>
      <c r="AB1768">
        <v>652</v>
      </c>
      <c r="AC1768">
        <v>556</v>
      </c>
      <c r="AD1768">
        <v>472</v>
      </c>
      <c r="AE1768">
        <v>250</v>
      </c>
      <c r="AF1768">
        <v>325</v>
      </c>
      <c r="AG1768">
        <v>205</v>
      </c>
      <c r="AH1768">
        <v>708</v>
      </c>
      <c r="AI1768">
        <v>31</v>
      </c>
      <c r="AJ1768">
        <v>177</v>
      </c>
      <c r="AK1768">
        <v>166</v>
      </c>
      <c r="AL1768">
        <v>5082</v>
      </c>
      <c r="AM1768">
        <v>2301</v>
      </c>
      <c r="AN1768">
        <v>1053</v>
      </c>
      <c r="AO1768">
        <v>3612</v>
      </c>
      <c r="AP1768">
        <v>5803</v>
      </c>
      <c r="AQ1768">
        <v>689</v>
      </c>
      <c r="AR1768">
        <v>1</v>
      </c>
      <c r="AS1768">
        <v>0</v>
      </c>
      <c r="AT1768">
        <v>2187</v>
      </c>
      <c r="AU1768">
        <v>390</v>
      </c>
      <c r="AV1768">
        <v>6066</v>
      </c>
      <c r="AW1768">
        <v>14</v>
      </c>
      <c r="AX1768">
        <v>80</v>
      </c>
      <c r="AY1768">
        <v>7</v>
      </c>
      <c r="AZ1768">
        <v>86</v>
      </c>
      <c r="BA1768">
        <v>146</v>
      </c>
      <c r="BB1768">
        <v>0</v>
      </c>
      <c r="BC1768">
        <v>0</v>
      </c>
      <c r="BD1768">
        <v>632</v>
      </c>
      <c r="BE1768">
        <v>0</v>
      </c>
      <c r="BF1768">
        <v>283</v>
      </c>
      <c r="BG1768">
        <v>253</v>
      </c>
      <c r="BH1768">
        <v>12</v>
      </c>
      <c r="BI1768">
        <v>49</v>
      </c>
      <c r="BJ1768">
        <v>30</v>
      </c>
      <c r="BK1768">
        <v>294</v>
      </c>
      <c r="BL1768">
        <v>1996</v>
      </c>
      <c r="BM1768">
        <v>8</v>
      </c>
      <c r="BN1768">
        <v>3022</v>
      </c>
      <c r="BO1768">
        <v>62051</v>
      </c>
      <c r="BP1768">
        <v>2341</v>
      </c>
      <c r="BQ1768">
        <v>2431</v>
      </c>
      <c r="BR1768">
        <v>3190</v>
      </c>
      <c r="BS1768">
        <v>337</v>
      </c>
      <c r="BT1768">
        <v>408</v>
      </c>
      <c r="BU1768">
        <v>409</v>
      </c>
      <c r="BV1768">
        <v>180</v>
      </c>
      <c r="BW1768">
        <v>383</v>
      </c>
      <c r="BX1768">
        <v>0</v>
      </c>
      <c r="BY1768">
        <v>120779</v>
      </c>
    </row>
    <row r="1769" spans="1:77" hidden="1" x14ac:dyDescent="0.25">
      <c r="A1769" t="str">
        <f t="shared" si="54"/>
        <v>201693 Egyszerű ipari, építőipari, mezőgazdasági foglalkozásokI2 Általános Iskola 8 osztály</v>
      </c>
      <c r="B1769" t="str">
        <f t="shared" si="55"/>
        <v>201693 Egyszerű ipari, építőipari, mezőgazdasági foglalkozásokI2 Általános Iskola 8 osztály</v>
      </c>
      <c r="C1769">
        <v>1336</v>
      </c>
      <c r="D1769" t="s">
        <v>168</v>
      </c>
      <c r="E1769" t="s">
        <v>169</v>
      </c>
      <c r="F1769" s="4" t="s">
        <v>174</v>
      </c>
      <c r="G1769">
        <v>0</v>
      </c>
      <c r="H1769" t="s">
        <v>158</v>
      </c>
      <c r="I1769">
        <v>653</v>
      </c>
      <c r="J1769">
        <v>42</v>
      </c>
      <c r="K1769" t="s">
        <v>148</v>
      </c>
      <c r="L1769" t="s">
        <v>149</v>
      </c>
      <c r="M1769">
        <v>3941</v>
      </c>
      <c r="N1769">
        <v>3399</v>
      </c>
      <c r="O1769">
        <v>622</v>
      </c>
      <c r="P1769">
        <v>117</v>
      </c>
      <c r="Q1769">
        <v>4922</v>
      </c>
      <c r="R1769">
        <v>2975</v>
      </c>
      <c r="S1769">
        <v>874</v>
      </c>
      <c r="T1769">
        <v>2255</v>
      </c>
      <c r="U1769">
        <v>318</v>
      </c>
      <c r="V1769">
        <v>0</v>
      </c>
      <c r="W1769">
        <v>210</v>
      </c>
      <c r="X1769">
        <v>54</v>
      </c>
      <c r="Y1769">
        <v>1170</v>
      </c>
      <c r="Z1769">
        <v>1400</v>
      </c>
      <c r="AA1769">
        <v>429</v>
      </c>
      <c r="AB1769">
        <v>2533</v>
      </c>
      <c r="AC1769">
        <v>954</v>
      </c>
      <c r="AD1769">
        <v>2171</v>
      </c>
      <c r="AE1769">
        <v>731</v>
      </c>
      <c r="AF1769">
        <v>828</v>
      </c>
      <c r="AG1769">
        <v>95</v>
      </c>
      <c r="AH1769">
        <v>2311</v>
      </c>
      <c r="AI1769">
        <v>162</v>
      </c>
      <c r="AJ1769">
        <v>26</v>
      </c>
      <c r="AK1769">
        <v>140</v>
      </c>
      <c r="AL1769">
        <v>834</v>
      </c>
      <c r="AM1769">
        <v>15028</v>
      </c>
      <c r="AN1769">
        <v>1263</v>
      </c>
      <c r="AO1769">
        <v>2266</v>
      </c>
      <c r="AP1769">
        <v>838</v>
      </c>
      <c r="AQ1769">
        <v>305</v>
      </c>
      <c r="AR1769">
        <v>0</v>
      </c>
      <c r="AS1769">
        <v>0</v>
      </c>
      <c r="AT1769">
        <v>1111</v>
      </c>
      <c r="AU1769">
        <v>0</v>
      </c>
      <c r="AV1769">
        <v>83</v>
      </c>
      <c r="AW1769">
        <v>70</v>
      </c>
      <c r="AX1769">
        <v>0</v>
      </c>
      <c r="AY1769">
        <v>13</v>
      </c>
      <c r="AZ1769">
        <v>0</v>
      </c>
      <c r="BA1769">
        <v>58</v>
      </c>
      <c r="BB1769">
        <v>0</v>
      </c>
      <c r="BC1769">
        <v>0</v>
      </c>
      <c r="BD1769">
        <v>1030</v>
      </c>
      <c r="BE1769">
        <v>0</v>
      </c>
      <c r="BF1769">
        <v>285</v>
      </c>
      <c r="BG1769">
        <v>478</v>
      </c>
      <c r="BH1769">
        <v>75</v>
      </c>
      <c r="BI1769">
        <v>0</v>
      </c>
      <c r="BJ1769">
        <v>13</v>
      </c>
      <c r="BK1769">
        <v>269</v>
      </c>
      <c r="BL1769">
        <v>2467</v>
      </c>
      <c r="BM1769">
        <v>0</v>
      </c>
      <c r="BN1769">
        <v>1404</v>
      </c>
      <c r="BO1769">
        <v>18269</v>
      </c>
      <c r="BP1769">
        <v>106</v>
      </c>
      <c r="BQ1769">
        <v>23</v>
      </c>
      <c r="BR1769">
        <v>1613</v>
      </c>
      <c r="BS1769">
        <v>68</v>
      </c>
      <c r="BT1769">
        <v>102</v>
      </c>
      <c r="BU1769">
        <v>1115</v>
      </c>
      <c r="BV1769">
        <v>28</v>
      </c>
      <c r="BW1769">
        <v>284</v>
      </c>
      <c r="BX1769">
        <v>0</v>
      </c>
      <c r="BY1769">
        <v>82135</v>
      </c>
    </row>
    <row r="1770" spans="1:77" hidden="1" x14ac:dyDescent="0.25">
      <c r="A1770" t="str">
        <f t="shared" si="54"/>
        <v>201601 Fegyveres szervek felsőfokú képesítést igénylő foglalkozásaiI3 Szakiskola</v>
      </c>
      <c r="B1770" t="str">
        <f t="shared" si="55"/>
        <v>201601 Fegyveres szervek felsőfokú képesítést igénylő foglalkozásaiI3 Szakiskola</v>
      </c>
      <c r="C1770">
        <v>1968</v>
      </c>
      <c r="D1770" t="s">
        <v>168</v>
      </c>
      <c r="E1770" t="s">
        <v>169</v>
      </c>
      <c r="F1770" s="4" t="s">
        <v>174</v>
      </c>
      <c r="G1770">
        <v>0</v>
      </c>
      <c r="H1770" t="s">
        <v>159</v>
      </c>
      <c r="I1770">
        <v>612</v>
      </c>
      <c r="J1770">
        <v>1</v>
      </c>
      <c r="K1770" t="s">
        <v>65</v>
      </c>
      <c r="L1770" t="s">
        <v>66</v>
      </c>
      <c r="M1770">
        <v>0</v>
      </c>
      <c r="N1770">
        <v>0</v>
      </c>
      <c r="O1770">
        <v>0</v>
      </c>
      <c r="P1770">
        <v>0</v>
      </c>
      <c r="Q1770">
        <v>0</v>
      </c>
      <c r="R1770">
        <v>0</v>
      </c>
      <c r="S1770">
        <v>0</v>
      </c>
      <c r="T1770">
        <v>0</v>
      </c>
      <c r="U1770">
        <v>0</v>
      </c>
      <c r="V1770">
        <v>0</v>
      </c>
      <c r="W1770">
        <v>0</v>
      </c>
      <c r="X1770">
        <v>0</v>
      </c>
      <c r="Y1770">
        <v>0</v>
      </c>
      <c r="Z1770">
        <v>0</v>
      </c>
      <c r="AA1770">
        <v>0</v>
      </c>
      <c r="AB1770">
        <v>0</v>
      </c>
      <c r="AC1770">
        <v>0</v>
      </c>
      <c r="AD1770">
        <v>0</v>
      </c>
      <c r="AE1770">
        <v>0</v>
      </c>
      <c r="AF1770">
        <v>0</v>
      </c>
      <c r="AG1770">
        <v>0</v>
      </c>
      <c r="AH1770">
        <v>0</v>
      </c>
      <c r="AI1770">
        <v>0</v>
      </c>
      <c r="AJ1770">
        <v>0</v>
      </c>
      <c r="AK1770">
        <v>0</v>
      </c>
      <c r="AL1770">
        <v>0</v>
      </c>
      <c r="AM1770">
        <v>0</v>
      </c>
      <c r="AN1770">
        <v>0</v>
      </c>
      <c r="AO1770">
        <v>0</v>
      </c>
      <c r="AP1770">
        <v>0</v>
      </c>
      <c r="AQ1770">
        <v>0</v>
      </c>
      <c r="AR1770">
        <v>0</v>
      </c>
      <c r="AS1770">
        <v>0</v>
      </c>
      <c r="AT1770">
        <v>0</v>
      </c>
      <c r="AU1770">
        <v>0</v>
      </c>
      <c r="AV1770">
        <v>0</v>
      </c>
      <c r="AW1770">
        <v>0</v>
      </c>
      <c r="AX1770">
        <v>0</v>
      </c>
      <c r="AY1770">
        <v>0</v>
      </c>
      <c r="AZ1770">
        <v>0</v>
      </c>
      <c r="BA1770">
        <v>0</v>
      </c>
      <c r="BB1770">
        <v>0</v>
      </c>
      <c r="BC1770">
        <v>0</v>
      </c>
      <c r="BD1770">
        <v>0</v>
      </c>
      <c r="BE1770">
        <v>0</v>
      </c>
      <c r="BF1770">
        <v>0</v>
      </c>
      <c r="BG1770">
        <v>0</v>
      </c>
      <c r="BH1770">
        <v>0</v>
      </c>
      <c r="BI1770">
        <v>0</v>
      </c>
      <c r="BJ1770">
        <v>0</v>
      </c>
      <c r="BK1770">
        <v>0</v>
      </c>
      <c r="BL1770">
        <v>0</v>
      </c>
      <c r="BM1770">
        <v>0</v>
      </c>
      <c r="BN1770">
        <v>0</v>
      </c>
      <c r="BO1770">
        <v>10</v>
      </c>
      <c r="BP1770">
        <v>0</v>
      </c>
      <c r="BQ1770">
        <v>0</v>
      </c>
      <c r="BR1770">
        <v>0</v>
      </c>
      <c r="BS1770">
        <v>0</v>
      </c>
      <c r="BT1770">
        <v>0</v>
      </c>
      <c r="BU1770">
        <v>0</v>
      </c>
      <c r="BV1770">
        <v>0</v>
      </c>
      <c r="BW1770">
        <v>0</v>
      </c>
      <c r="BX1770">
        <v>0</v>
      </c>
      <c r="BY1770">
        <v>10</v>
      </c>
    </row>
    <row r="1771" spans="1:77" hidden="1" x14ac:dyDescent="0.25">
      <c r="A1771" t="str">
        <f t="shared" si="54"/>
        <v>201602 Fegyveres szervek középfokú képesítést igénylő foglalkozásaiI3 Szakiskola</v>
      </c>
      <c r="B1771" t="str">
        <f t="shared" si="55"/>
        <v>201602 Fegyveres szervek középfokú képesítést igénylő foglalkozásaiI3 Szakiskola</v>
      </c>
      <c r="C1771">
        <v>1969</v>
      </c>
      <c r="D1771" t="s">
        <v>168</v>
      </c>
      <c r="E1771" t="s">
        <v>169</v>
      </c>
      <c r="F1771" s="4" t="s">
        <v>174</v>
      </c>
      <c r="G1771">
        <v>0</v>
      </c>
      <c r="H1771" t="s">
        <v>159</v>
      </c>
      <c r="I1771">
        <v>613</v>
      </c>
      <c r="J1771">
        <v>2</v>
      </c>
      <c r="K1771" t="s">
        <v>67</v>
      </c>
      <c r="L1771" t="s">
        <v>68</v>
      </c>
      <c r="M1771">
        <v>0</v>
      </c>
      <c r="N1771">
        <v>0</v>
      </c>
      <c r="O1771">
        <v>0</v>
      </c>
      <c r="P1771">
        <v>0</v>
      </c>
      <c r="Q1771">
        <v>0</v>
      </c>
      <c r="R1771">
        <v>0</v>
      </c>
      <c r="S1771">
        <v>0</v>
      </c>
      <c r="T1771">
        <v>0</v>
      </c>
      <c r="U1771">
        <v>0</v>
      </c>
      <c r="V1771">
        <v>0</v>
      </c>
      <c r="W1771">
        <v>0</v>
      </c>
      <c r="X1771">
        <v>0</v>
      </c>
      <c r="Y1771">
        <v>0</v>
      </c>
      <c r="Z1771">
        <v>0</v>
      </c>
      <c r="AA1771">
        <v>0</v>
      </c>
      <c r="AB1771">
        <v>0</v>
      </c>
      <c r="AC1771">
        <v>0</v>
      </c>
      <c r="AD1771">
        <v>0</v>
      </c>
      <c r="AE1771">
        <v>0</v>
      </c>
      <c r="AF1771">
        <v>0</v>
      </c>
      <c r="AG1771">
        <v>0</v>
      </c>
      <c r="AH1771">
        <v>0</v>
      </c>
      <c r="AI1771">
        <v>0</v>
      </c>
      <c r="AJ1771">
        <v>0</v>
      </c>
      <c r="AK1771">
        <v>0</v>
      </c>
      <c r="AL1771">
        <v>0</v>
      </c>
      <c r="AM1771">
        <v>0</v>
      </c>
      <c r="AN1771">
        <v>0</v>
      </c>
      <c r="AO1771">
        <v>0</v>
      </c>
      <c r="AP1771">
        <v>0</v>
      </c>
      <c r="AQ1771">
        <v>0</v>
      </c>
      <c r="AR1771">
        <v>0</v>
      </c>
      <c r="AS1771">
        <v>0</v>
      </c>
      <c r="AT1771">
        <v>0</v>
      </c>
      <c r="AU1771">
        <v>0</v>
      </c>
      <c r="AV1771">
        <v>0</v>
      </c>
      <c r="AW1771">
        <v>0</v>
      </c>
      <c r="AX1771">
        <v>0</v>
      </c>
      <c r="AY1771">
        <v>0</v>
      </c>
      <c r="AZ1771">
        <v>0</v>
      </c>
      <c r="BA1771">
        <v>0</v>
      </c>
      <c r="BB1771">
        <v>0</v>
      </c>
      <c r="BC1771">
        <v>0</v>
      </c>
      <c r="BD1771">
        <v>0</v>
      </c>
      <c r="BE1771">
        <v>0</v>
      </c>
      <c r="BF1771">
        <v>0</v>
      </c>
      <c r="BG1771">
        <v>0</v>
      </c>
      <c r="BH1771">
        <v>0</v>
      </c>
      <c r="BI1771">
        <v>0</v>
      </c>
      <c r="BJ1771">
        <v>0</v>
      </c>
      <c r="BK1771">
        <v>0</v>
      </c>
      <c r="BL1771">
        <v>0</v>
      </c>
      <c r="BM1771">
        <v>0</v>
      </c>
      <c r="BN1771">
        <v>0</v>
      </c>
      <c r="BO1771">
        <v>192</v>
      </c>
      <c r="BP1771">
        <v>1</v>
      </c>
      <c r="BQ1771">
        <v>0</v>
      </c>
      <c r="BR1771">
        <v>0</v>
      </c>
      <c r="BS1771">
        <v>0</v>
      </c>
      <c r="BT1771">
        <v>0</v>
      </c>
      <c r="BU1771">
        <v>0</v>
      </c>
      <c r="BV1771">
        <v>0</v>
      </c>
      <c r="BW1771">
        <v>0</v>
      </c>
      <c r="BX1771">
        <v>0</v>
      </c>
      <c r="BY1771">
        <v>193</v>
      </c>
    </row>
    <row r="1772" spans="1:77" hidden="1" x14ac:dyDescent="0.25">
      <c r="A1772" t="str">
        <f t="shared" si="54"/>
        <v>201603 Fegyveres szervek középfokú képesítést nem igénylő foglalkozásaiI3 Szakiskola</v>
      </c>
      <c r="B1772" t="str">
        <f t="shared" si="55"/>
        <v>201603 Fegyveres szervek középfokú képesítést nem igénylő foglalkozásaiI3 Szakiskola</v>
      </c>
      <c r="C1772">
        <v>1970</v>
      </c>
      <c r="D1772" t="s">
        <v>168</v>
      </c>
      <c r="E1772" t="s">
        <v>169</v>
      </c>
      <c r="F1772" s="4" t="s">
        <v>174</v>
      </c>
      <c r="G1772">
        <v>0</v>
      </c>
      <c r="H1772" t="s">
        <v>159</v>
      </c>
      <c r="I1772">
        <v>614</v>
      </c>
      <c r="J1772">
        <v>3</v>
      </c>
      <c r="K1772" t="s">
        <v>69</v>
      </c>
      <c r="L1772" t="s">
        <v>70</v>
      </c>
      <c r="M1772">
        <v>0</v>
      </c>
      <c r="N1772">
        <v>0</v>
      </c>
      <c r="O1772">
        <v>0</v>
      </c>
      <c r="P1772">
        <v>0</v>
      </c>
      <c r="Q1772">
        <v>0</v>
      </c>
      <c r="R1772">
        <v>0</v>
      </c>
      <c r="S1772">
        <v>0</v>
      </c>
      <c r="T1772">
        <v>0</v>
      </c>
      <c r="U1772">
        <v>0</v>
      </c>
      <c r="V1772">
        <v>0</v>
      </c>
      <c r="W1772">
        <v>0</v>
      </c>
      <c r="X1772">
        <v>0</v>
      </c>
      <c r="Y1772">
        <v>0</v>
      </c>
      <c r="Z1772">
        <v>0</v>
      </c>
      <c r="AA1772">
        <v>0</v>
      </c>
      <c r="AB1772">
        <v>0</v>
      </c>
      <c r="AC1772">
        <v>0</v>
      </c>
      <c r="AD1772">
        <v>0</v>
      </c>
      <c r="AE1772">
        <v>0</v>
      </c>
      <c r="AF1772">
        <v>0</v>
      </c>
      <c r="AG1772">
        <v>0</v>
      </c>
      <c r="AH1772">
        <v>0</v>
      </c>
      <c r="AI1772">
        <v>0</v>
      </c>
      <c r="AJ1772">
        <v>0</v>
      </c>
      <c r="AK1772">
        <v>0</v>
      </c>
      <c r="AL1772">
        <v>0</v>
      </c>
      <c r="AM1772">
        <v>0</v>
      </c>
      <c r="AN1772">
        <v>0</v>
      </c>
      <c r="AO1772">
        <v>0</v>
      </c>
      <c r="AP1772">
        <v>0</v>
      </c>
      <c r="AQ1772">
        <v>0</v>
      </c>
      <c r="AR1772">
        <v>0</v>
      </c>
      <c r="AS1772">
        <v>0</v>
      </c>
      <c r="AT1772">
        <v>0</v>
      </c>
      <c r="AU1772">
        <v>0</v>
      </c>
      <c r="AV1772">
        <v>0</v>
      </c>
      <c r="AW1772">
        <v>0</v>
      </c>
      <c r="AX1772">
        <v>0</v>
      </c>
      <c r="AY1772">
        <v>0</v>
      </c>
      <c r="AZ1772">
        <v>0</v>
      </c>
      <c r="BA1772">
        <v>0</v>
      </c>
      <c r="BB1772">
        <v>0</v>
      </c>
      <c r="BC1772">
        <v>0</v>
      </c>
      <c r="BD1772">
        <v>0</v>
      </c>
      <c r="BE1772">
        <v>0</v>
      </c>
      <c r="BF1772">
        <v>0</v>
      </c>
      <c r="BG1772">
        <v>0</v>
      </c>
      <c r="BH1772">
        <v>0</v>
      </c>
      <c r="BI1772">
        <v>0</v>
      </c>
      <c r="BJ1772">
        <v>0</v>
      </c>
      <c r="BK1772">
        <v>0</v>
      </c>
      <c r="BL1772">
        <v>0</v>
      </c>
      <c r="BM1772">
        <v>0</v>
      </c>
      <c r="BN1772">
        <v>0</v>
      </c>
      <c r="BO1772">
        <v>483</v>
      </c>
      <c r="BP1772">
        <v>1</v>
      </c>
      <c r="BQ1772">
        <v>0</v>
      </c>
      <c r="BR1772">
        <v>0</v>
      </c>
      <c r="BS1772">
        <v>0</v>
      </c>
      <c r="BT1772">
        <v>0</v>
      </c>
      <c r="BU1772">
        <v>0</v>
      </c>
      <c r="BV1772">
        <v>0</v>
      </c>
      <c r="BW1772">
        <v>0</v>
      </c>
      <c r="BX1772">
        <v>0</v>
      </c>
      <c r="BY1772">
        <v>484</v>
      </c>
    </row>
    <row r="1773" spans="1:77" hidden="1" x14ac:dyDescent="0.25">
      <c r="A1773" t="str">
        <f t="shared" si="54"/>
        <v>201611 Törvényhozók, igazgatási és érdek-képviseleti vezetőkI3 Szakiskola</v>
      </c>
      <c r="B1773" t="str">
        <f t="shared" si="55"/>
        <v>201611 Törvényhozók, igazgatási és érdek-képviseleti vezetőkI3 Szakiskola</v>
      </c>
      <c r="C1773">
        <v>1971</v>
      </c>
      <c r="D1773" t="s">
        <v>168</v>
      </c>
      <c r="E1773" t="s">
        <v>169</v>
      </c>
      <c r="F1773" s="4" t="s">
        <v>174</v>
      </c>
      <c r="G1773">
        <v>0</v>
      </c>
      <c r="H1773" t="s">
        <v>159</v>
      </c>
      <c r="I1773">
        <v>615</v>
      </c>
      <c r="J1773">
        <v>4</v>
      </c>
      <c r="K1773" t="s">
        <v>71</v>
      </c>
      <c r="L1773" t="s">
        <v>111</v>
      </c>
      <c r="M1773">
        <v>0</v>
      </c>
      <c r="N1773">
        <v>0</v>
      </c>
      <c r="O1773">
        <v>0</v>
      </c>
      <c r="P1773">
        <v>0</v>
      </c>
      <c r="Q1773">
        <v>0</v>
      </c>
      <c r="R1773">
        <v>0</v>
      </c>
      <c r="S1773">
        <v>0</v>
      </c>
      <c r="T1773">
        <v>0</v>
      </c>
      <c r="U1773">
        <v>0</v>
      </c>
      <c r="V1773">
        <v>0</v>
      </c>
      <c r="W1773">
        <v>0</v>
      </c>
      <c r="X1773">
        <v>0</v>
      </c>
      <c r="Y1773">
        <v>0</v>
      </c>
      <c r="Z1773">
        <v>0</v>
      </c>
      <c r="AA1773">
        <v>0</v>
      </c>
      <c r="AB1773">
        <v>0</v>
      </c>
      <c r="AC1773">
        <v>0</v>
      </c>
      <c r="AD1773">
        <v>0</v>
      </c>
      <c r="AE1773">
        <v>0</v>
      </c>
      <c r="AF1773">
        <v>0</v>
      </c>
      <c r="AG1773">
        <v>0</v>
      </c>
      <c r="AH1773">
        <v>0</v>
      </c>
      <c r="AI1773">
        <v>0</v>
      </c>
      <c r="AJ1773">
        <v>0</v>
      </c>
      <c r="AK1773">
        <v>0</v>
      </c>
      <c r="AL1773">
        <v>0</v>
      </c>
      <c r="AM1773">
        <v>0</v>
      </c>
      <c r="AN1773">
        <v>0</v>
      </c>
      <c r="AO1773">
        <v>0</v>
      </c>
      <c r="AP1773">
        <v>0</v>
      </c>
      <c r="AQ1773">
        <v>0</v>
      </c>
      <c r="AR1773">
        <v>0</v>
      </c>
      <c r="AS1773">
        <v>0</v>
      </c>
      <c r="AT1773">
        <v>0</v>
      </c>
      <c r="AU1773">
        <v>0</v>
      </c>
      <c r="AV1773">
        <v>0</v>
      </c>
      <c r="AW1773">
        <v>0</v>
      </c>
      <c r="AX1773">
        <v>0</v>
      </c>
      <c r="AY1773">
        <v>0</v>
      </c>
      <c r="AZ1773">
        <v>0</v>
      </c>
      <c r="BA1773">
        <v>0</v>
      </c>
      <c r="BB1773">
        <v>0</v>
      </c>
      <c r="BC1773">
        <v>0</v>
      </c>
      <c r="BD1773">
        <v>0</v>
      </c>
      <c r="BE1773">
        <v>0</v>
      </c>
      <c r="BF1773">
        <v>0</v>
      </c>
      <c r="BG1773">
        <v>0</v>
      </c>
      <c r="BH1773">
        <v>0</v>
      </c>
      <c r="BI1773">
        <v>0</v>
      </c>
      <c r="BJ1773">
        <v>0</v>
      </c>
      <c r="BK1773">
        <v>0</v>
      </c>
      <c r="BL1773">
        <v>0</v>
      </c>
      <c r="BM1773">
        <v>0</v>
      </c>
      <c r="BN1773">
        <v>0</v>
      </c>
      <c r="BO1773">
        <v>2</v>
      </c>
      <c r="BP1773">
        <v>0</v>
      </c>
      <c r="BQ1773">
        <v>0</v>
      </c>
      <c r="BR1773">
        <v>0</v>
      </c>
      <c r="BS1773">
        <v>0</v>
      </c>
      <c r="BT1773">
        <v>0</v>
      </c>
      <c r="BU1773">
        <v>0</v>
      </c>
      <c r="BV1773">
        <v>0</v>
      </c>
      <c r="BW1773">
        <v>0</v>
      </c>
      <c r="BX1773">
        <v>0</v>
      </c>
      <c r="BY1773">
        <v>2</v>
      </c>
    </row>
    <row r="1774" spans="1:77" hidden="1" x14ac:dyDescent="0.25">
      <c r="A1774" t="str">
        <f t="shared" si="54"/>
        <v>201612 Gazdasági, költségvetési szervezetek vezetőiI3 Szakiskola</v>
      </c>
      <c r="B1774" t="str">
        <f t="shared" si="55"/>
        <v>201612 Gazdasági, költségvetési szervezetek vezetőiI3 Szakiskola</v>
      </c>
      <c r="C1774">
        <v>1972</v>
      </c>
      <c r="D1774" t="s">
        <v>168</v>
      </c>
      <c r="E1774" t="s">
        <v>169</v>
      </c>
      <c r="F1774" s="4" t="s">
        <v>174</v>
      </c>
      <c r="G1774">
        <v>0</v>
      </c>
      <c r="H1774" t="s">
        <v>159</v>
      </c>
      <c r="I1774">
        <v>616</v>
      </c>
      <c r="J1774">
        <v>5</v>
      </c>
      <c r="K1774" t="s">
        <v>72</v>
      </c>
      <c r="L1774" t="s">
        <v>112</v>
      </c>
      <c r="M1774">
        <v>21</v>
      </c>
      <c r="N1774">
        <v>21</v>
      </c>
      <c r="O1774">
        <v>0</v>
      </c>
      <c r="P1774">
        <v>0</v>
      </c>
      <c r="Q1774">
        <v>0</v>
      </c>
      <c r="R1774">
        <v>0</v>
      </c>
      <c r="S1774">
        <v>0</v>
      </c>
      <c r="T1774">
        <v>0</v>
      </c>
      <c r="U1774">
        <v>0</v>
      </c>
      <c r="V1774">
        <v>0</v>
      </c>
      <c r="W1774">
        <v>0</v>
      </c>
      <c r="X1774">
        <v>0</v>
      </c>
      <c r="Y1774">
        <v>0</v>
      </c>
      <c r="Z1774">
        <v>0</v>
      </c>
      <c r="AA1774">
        <v>0</v>
      </c>
      <c r="AB1774">
        <v>0</v>
      </c>
      <c r="AC1774">
        <v>0</v>
      </c>
      <c r="AD1774">
        <v>0</v>
      </c>
      <c r="AE1774">
        <v>0</v>
      </c>
      <c r="AF1774">
        <v>0</v>
      </c>
      <c r="AG1774">
        <v>11</v>
      </c>
      <c r="AH1774">
        <v>0</v>
      </c>
      <c r="AI1774">
        <v>0</v>
      </c>
      <c r="AJ1774">
        <v>0</v>
      </c>
      <c r="AK1774">
        <v>0</v>
      </c>
      <c r="AL1774">
        <v>0</v>
      </c>
      <c r="AM1774">
        <v>149</v>
      </c>
      <c r="AN1774">
        <v>16</v>
      </c>
      <c r="AO1774">
        <v>92</v>
      </c>
      <c r="AP1774">
        <v>127</v>
      </c>
      <c r="AQ1774">
        <v>12</v>
      </c>
      <c r="AR1774">
        <v>0</v>
      </c>
      <c r="AS1774">
        <v>0</v>
      </c>
      <c r="AT1774">
        <v>0</v>
      </c>
      <c r="AU1774">
        <v>0</v>
      </c>
      <c r="AV1774">
        <v>55</v>
      </c>
      <c r="AW1774">
        <v>0</v>
      </c>
      <c r="AX1774">
        <v>0</v>
      </c>
      <c r="AY1774">
        <v>0</v>
      </c>
      <c r="AZ1774">
        <v>0</v>
      </c>
      <c r="BA1774">
        <v>0</v>
      </c>
      <c r="BB1774">
        <v>0</v>
      </c>
      <c r="BC1774">
        <v>0</v>
      </c>
      <c r="BD1774">
        <v>74</v>
      </c>
      <c r="BE1774">
        <v>0</v>
      </c>
      <c r="BF1774">
        <v>0</v>
      </c>
      <c r="BG1774">
        <v>0</v>
      </c>
      <c r="BH1774">
        <v>0</v>
      </c>
      <c r="BI1774">
        <v>0</v>
      </c>
      <c r="BJ1774">
        <v>0</v>
      </c>
      <c r="BK1774">
        <v>0</v>
      </c>
      <c r="BL1774">
        <v>0</v>
      </c>
      <c r="BM1774">
        <v>0</v>
      </c>
      <c r="BN1774">
        <v>32</v>
      </c>
      <c r="BO1774">
        <v>1</v>
      </c>
      <c r="BP1774">
        <v>2</v>
      </c>
      <c r="BQ1774">
        <v>0</v>
      </c>
      <c r="BR1774">
        <v>0</v>
      </c>
      <c r="BS1774">
        <v>1</v>
      </c>
      <c r="BT1774">
        <v>0</v>
      </c>
      <c r="BU1774">
        <v>0</v>
      </c>
      <c r="BV1774">
        <v>0</v>
      </c>
      <c r="BW1774">
        <v>0</v>
      </c>
      <c r="BX1774">
        <v>0</v>
      </c>
      <c r="BY1774">
        <v>614</v>
      </c>
    </row>
    <row r="1775" spans="1:77" hidden="1" x14ac:dyDescent="0.25">
      <c r="A1775" t="str">
        <f t="shared" si="54"/>
        <v>201613 Termelési és szolgáltatást nyújtó egységek vezetőiI3 Szakiskola</v>
      </c>
      <c r="B1775" t="str">
        <f t="shared" si="55"/>
        <v>201613 Termelési és szolgáltatást nyújtó egységek vezetőiI3 Szakiskola</v>
      </c>
      <c r="C1775">
        <v>1973</v>
      </c>
      <c r="D1775" t="s">
        <v>168</v>
      </c>
      <c r="E1775" t="s">
        <v>169</v>
      </c>
      <c r="F1775" s="4" t="s">
        <v>174</v>
      </c>
      <c r="G1775">
        <v>0</v>
      </c>
      <c r="H1775" t="s">
        <v>159</v>
      </c>
      <c r="I1775">
        <v>617</v>
      </c>
      <c r="J1775">
        <v>6</v>
      </c>
      <c r="K1775" t="s">
        <v>73</v>
      </c>
      <c r="L1775" t="s">
        <v>113</v>
      </c>
      <c r="M1775">
        <v>61</v>
      </c>
      <c r="N1775">
        <v>78</v>
      </c>
      <c r="O1775">
        <v>0</v>
      </c>
      <c r="P1775">
        <v>0</v>
      </c>
      <c r="Q1775">
        <v>19</v>
      </c>
      <c r="R1775">
        <v>35</v>
      </c>
      <c r="S1775">
        <v>0</v>
      </c>
      <c r="T1775">
        <v>34</v>
      </c>
      <c r="U1775">
        <v>122</v>
      </c>
      <c r="V1775">
        <v>0</v>
      </c>
      <c r="W1775">
        <v>0</v>
      </c>
      <c r="X1775">
        <v>0</v>
      </c>
      <c r="Y1775">
        <v>54</v>
      </c>
      <c r="Z1775">
        <v>54</v>
      </c>
      <c r="AA1775">
        <v>0</v>
      </c>
      <c r="AB1775">
        <v>12</v>
      </c>
      <c r="AC1775">
        <v>3</v>
      </c>
      <c r="AD1775">
        <v>0</v>
      </c>
      <c r="AE1775">
        <v>0</v>
      </c>
      <c r="AF1775">
        <v>21</v>
      </c>
      <c r="AG1775">
        <v>0</v>
      </c>
      <c r="AH1775">
        <v>0</v>
      </c>
      <c r="AI1775">
        <v>65</v>
      </c>
      <c r="AJ1775">
        <v>0</v>
      </c>
      <c r="AK1775">
        <v>0</v>
      </c>
      <c r="AL1775">
        <v>2</v>
      </c>
      <c r="AM1775">
        <v>432</v>
      </c>
      <c r="AN1775">
        <v>173</v>
      </c>
      <c r="AO1775">
        <v>287</v>
      </c>
      <c r="AP1775">
        <v>550</v>
      </c>
      <c r="AQ1775">
        <v>52</v>
      </c>
      <c r="AR1775">
        <v>3</v>
      </c>
      <c r="AS1775">
        <v>0</v>
      </c>
      <c r="AT1775">
        <v>33</v>
      </c>
      <c r="AU1775">
        <v>0</v>
      </c>
      <c r="AV1775">
        <v>124</v>
      </c>
      <c r="AW1775">
        <v>42</v>
      </c>
      <c r="AX1775">
        <v>0</v>
      </c>
      <c r="AY1775">
        <v>0</v>
      </c>
      <c r="AZ1775">
        <v>11</v>
      </c>
      <c r="BA1775">
        <v>1</v>
      </c>
      <c r="BB1775">
        <v>0</v>
      </c>
      <c r="BC1775">
        <v>0</v>
      </c>
      <c r="BD1775">
        <v>8</v>
      </c>
      <c r="BE1775">
        <v>0</v>
      </c>
      <c r="BF1775">
        <v>0</v>
      </c>
      <c r="BG1775">
        <v>21</v>
      </c>
      <c r="BH1775">
        <v>0</v>
      </c>
      <c r="BI1775">
        <v>0</v>
      </c>
      <c r="BJ1775">
        <v>42</v>
      </c>
      <c r="BK1775">
        <v>0</v>
      </c>
      <c r="BL1775">
        <v>0</v>
      </c>
      <c r="BM1775">
        <v>0</v>
      </c>
      <c r="BN1775">
        <v>15</v>
      </c>
      <c r="BO1775">
        <v>11</v>
      </c>
      <c r="BP1775">
        <v>3</v>
      </c>
      <c r="BQ1775">
        <v>5</v>
      </c>
      <c r="BR1775">
        <v>36</v>
      </c>
      <c r="BS1775">
        <v>13</v>
      </c>
      <c r="BT1775">
        <v>20</v>
      </c>
      <c r="BU1775">
        <v>1</v>
      </c>
      <c r="BV1775">
        <v>7</v>
      </c>
      <c r="BW1775">
        <v>0</v>
      </c>
      <c r="BX1775">
        <v>0</v>
      </c>
      <c r="BY1775">
        <v>2450</v>
      </c>
    </row>
    <row r="1776" spans="1:77" hidden="1" x14ac:dyDescent="0.25">
      <c r="A1776" t="str">
        <f t="shared" si="54"/>
        <v>201614 Gazdasági tevékenységet segítő egységek vezetőiI3 Szakiskola</v>
      </c>
      <c r="B1776" t="str">
        <f t="shared" si="55"/>
        <v>201614 Gazdasági tevékenységet segítő egységek vezetőiI3 Szakiskola</v>
      </c>
      <c r="C1776">
        <v>1974</v>
      </c>
      <c r="D1776" t="s">
        <v>168</v>
      </c>
      <c r="E1776" t="s">
        <v>169</v>
      </c>
      <c r="F1776" s="4" t="s">
        <v>174</v>
      </c>
      <c r="G1776">
        <v>0</v>
      </c>
      <c r="H1776" t="s">
        <v>159</v>
      </c>
      <c r="I1776">
        <v>618</v>
      </c>
      <c r="J1776">
        <v>7</v>
      </c>
      <c r="K1776" t="s">
        <v>74</v>
      </c>
      <c r="L1776" t="s">
        <v>114</v>
      </c>
      <c r="M1776">
        <v>0</v>
      </c>
      <c r="N1776">
        <v>0</v>
      </c>
      <c r="O1776">
        <v>0</v>
      </c>
      <c r="P1776">
        <v>0</v>
      </c>
      <c r="Q1776">
        <v>0</v>
      </c>
      <c r="R1776">
        <v>0</v>
      </c>
      <c r="S1776">
        <v>0</v>
      </c>
      <c r="T1776">
        <v>0</v>
      </c>
      <c r="U1776">
        <v>0</v>
      </c>
      <c r="V1776">
        <v>0</v>
      </c>
      <c r="W1776">
        <v>0</v>
      </c>
      <c r="X1776">
        <v>0</v>
      </c>
      <c r="Y1776">
        <v>0</v>
      </c>
      <c r="Z1776">
        <v>0</v>
      </c>
      <c r="AA1776">
        <v>0</v>
      </c>
      <c r="AB1776">
        <v>0</v>
      </c>
      <c r="AC1776">
        <v>0</v>
      </c>
      <c r="AD1776">
        <v>6</v>
      </c>
      <c r="AE1776">
        <v>0</v>
      </c>
      <c r="AF1776">
        <v>0</v>
      </c>
      <c r="AG1776">
        <v>0</v>
      </c>
      <c r="AH1776">
        <v>0</v>
      </c>
      <c r="AI1776">
        <v>0</v>
      </c>
      <c r="AJ1776">
        <v>0</v>
      </c>
      <c r="AK1776">
        <v>0</v>
      </c>
      <c r="AL1776">
        <v>6</v>
      </c>
      <c r="AM1776">
        <v>6</v>
      </c>
      <c r="AN1776">
        <v>1</v>
      </c>
      <c r="AO1776">
        <v>0</v>
      </c>
      <c r="AP1776">
        <v>4</v>
      </c>
      <c r="AQ1776">
        <v>0</v>
      </c>
      <c r="AR1776">
        <v>0</v>
      </c>
      <c r="AS1776">
        <v>0</v>
      </c>
      <c r="AT1776">
        <v>0</v>
      </c>
      <c r="AU1776">
        <v>0</v>
      </c>
      <c r="AV1776">
        <v>0</v>
      </c>
      <c r="AW1776">
        <v>0</v>
      </c>
      <c r="AX1776">
        <v>10</v>
      </c>
      <c r="AY1776">
        <v>0</v>
      </c>
      <c r="AZ1776">
        <v>1</v>
      </c>
      <c r="BA1776">
        <v>0</v>
      </c>
      <c r="BB1776">
        <v>0</v>
      </c>
      <c r="BC1776">
        <v>0</v>
      </c>
      <c r="BD1776">
        <v>0</v>
      </c>
      <c r="BE1776">
        <v>0</v>
      </c>
      <c r="BF1776">
        <v>17</v>
      </c>
      <c r="BG1776">
        <v>0</v>
      </c>
      <c r="BH1776">
        <v>0</v>
      </c>
      <c r="BI1776">
        <v>0</v>
      </c>
      <c r="BJ1776">
        <v>0</v>
      </c>
      <c r="BK1776">
        <v>0</v>
      </c>
      <c r="BL1776">
        <v>0</v>
      </c>
      <c r="BM1776">
        <v>0</v>
      </c>
      <c r="BN1776">
        <v>0</v>
      </c>
      <c r="BO1776">
        <v>1</v>
      </c>
      <c r="BP1776">
        <v>0</v>
      </c>
      <c r="BQ1776">
        <v>2</v>
      </c>
      <c r="BR1776">
        <v>10</v>
      </c>
      <c r="BS1776">
        <v>1</v>
      </c>
      <c r="BT1776">
        <v>0</v>
      </c>
      <c r="BU1776">
        <v>2</v>
      </c>
      <c r="BV1776">
        <v>0</v>
      </c>
      <c r="BW1776">
        <v>0</v>
      </c>
      <c r="BX1776">
        <v>0</v>
      </c>
      <c r="BY1776">
        <v>67</v>
      </c>
    </row>
    <row r="1777" spans="1:77" hidden="1" x14ac:dyDescent="0.25">
      <c r="A1777" t="str">
        <f t="shared" si="54"/>
        <v>201621 Műszaki, informatikai és természettudományi foglalkozásokI3 Szakiskola</v>
      </c>
      <c r="B1777" t="str">
        <f t="shared" si="55"/>
        <v>201621 Műszaki, informatikai és természettudományi foglalkozásokI3 Szakiskola</v>
      </c>
      <c r="C1777">
        <v>1975</v>
      </c>
      <c r="D1777" t="s">
        <v>168</v>
      </c>
      <c r="E1777" t="s">
        <v>169</v>
      </c>
      <c r="F1777" s="4" t="s">
        <v>174</v>
      </c>
      <c r="G1777">
        <v>0</v>
      </c>
      <c r="H1777" t="s">
        <v>159</v>
      </c>
      <c r="I1777">
        <v>619</v>
      </c>
      <c r="J1777">
        <v>8</v>
      </c>
      <c r="K1777" t="s">
        <v>75</v>
      </c>
      <c r="L1777" t="s">
        <v>115</v>
      </c>
      <c r="M1777">
        <v>0</v>
      </c>
      <c r="N1777">
        <v>0</v>
      </c>
      <c r="O1777">
        <v>0</v>
      </c>
      <c r="P1777">
        <v>0</v>
      </c>
      <c r="Q1777">
        <v>0</v>
      </c>
      <c r="R1777">
        <v>0</v>
      </c>
      <c r="S1777">
        <v>0</v>
      </c>
      <c r="T1777">
        <v>0</v>
      </c>
      <c r="U1777">
        <v>0</v>
      </c>
      <c r="V1777">
        <v>0</v>
      </c>
      <c r="W1777">
        <v>0</v>
      </c>
      <c r="X1777">
        <v>0</v>
      </c>
      <c r="Y1777">
        <v>0</v>
      </c>
      <c r="Z1777">
        <v>0</v>
      </c>
      <c r="AA1777">
        <v>0</v>
      </c>
      <c r="AB1777">
        <v>0</v>
      </c>
      <c r="AC1777">
        <v>0</v>
      </c>
      <c r="AD1777">
        <v>0</v>
      </c>
      <c r="AE1777">
        <v>0</v>
      </c>
      <c r="AF1777">
        <v>0</v>
      </c>
      <c r="AG1777">
        <v>0</v>
      </c>
      <c r="AH1777">
        <v>0</v>
      </c>
      <c r="AI1777">
        <v>0</v>
      </c>
      <c r="AJ1777">
        <v>0</v>
      </c>
      <c r="AK1777">
        <v>0</v>
      </c>
      <c r="AL1777">
        <v>0</v>
      </c>
      <c r="AM1777">
        <v>0</v>
      </c>
      <c r="AN1777">
        <v>0</v>
      </c>
      <c r="AO1777">
        <v>0</v>
      </c>
      <c r="AP1777">
        <v>0</v>
      </c>
      <c r="AQ1777">
        <v>0</v>
      </c>
      <c r="AR1777">
        <v>0</v>
      </c>
      <c r="AS1777">
        <v>0</v>
      </c>
      <c r="AT1777">
        <v>0</v>
      </c>
      <c r="AU1777">
        <v>0</v>
      </c>
      <c r="AV1777">
        <v>0</v>
      </c>
      <c r="AW1777">
        <v>0</v>
      </c>
      <c r="AX1777">
        <v>0</v>
      </c>
      <c r="AY1777">
        <v>0</v>
      </c>
      <c r="AZ1777">
        <v>0</v>
      </c>
      <c r="BA1777">
        <v>0</v>
      </c>
      <c r="BB1777">
        <v>0</v>
      </c>
      <c r="BC1777">
        <v>0</v>
      </c>
      <c r="BD1777">
        <v>0</v>
      </c>
      <c r="BE1777">
        <v>0</v>
      </c>
      <c r="BF1777">
        <v>0</v>
      </c>
      <c r="BG1777">
        <v>0</v>
      </c>
      <c r="BH1777">
        <v>0</v>
      </c>
      <c r="BI1777">
        <v>0</v>
      </c>
      <c r="BJ1777">
        <v>0</v>
      </c>
      <c r="BK1777">
        <v>0</v>
      </c>
      <c r="BL1777">
        <v>0</v>
      </c>
      <c r="BM1777">
        <v>0</v>
      </c>
      <c r="BN1777">
        <v>0</v>
      </c>
      <c r="BO1777">
        <v>30</v>
      </c>
      <c r="BP1777">
        <v>2</v>
      </c>
      <c r="BQ1777">
        <v>0</v>
      </c>
      <c r="BR1777">
        <v>0</v>
      </c>
      <c r="BS1777">
        <v>1</v>
      </c>
      <c r="BT1777">
        <v>0</v>
      </c>
      <c r="BU1777">
        <v>0</v>
      </c>
      <c r="BV1777">
        <v>0</v>
      </c>
      <c r="BW1777">
        <v>0</v>
      </c>
      <c r="BX1777">
        <v>0</v>
      </c>
      <c r="BY1777">
        <v>33</v>
      </c>
    </row>
    <row r="1778" spans="1:77" hidden="1" x14ac:dyDescent="0.25">
      <c r="A1778" t="str">
        <f t="shared" si="54"/>
        <v>201622 Egészségügyi foglalkozások (felsőfokú képzettséghez kapcsolódó)I3 Szakiskola</v>
      </c>
      <c r="B1778" t="str">
        <f t="shared" si="55"/>
        <v>201622 Egészségügyi foglalkozások (felsőfokú képzettséghez kapcsolódó)I3 Szakiskola</v>
      </c>
      <c r="C1778">
        <v>1976</v>
      </c>
      <c r="D1778" t="s">
        <v>168</v>
      </c>
      <c r="E1778" t="s">
        <v>169</v>
      </c>
      <c r="F1778" s="4" t="s">
        <v>174</v>
      </c>
      <c r="G1778">
        <v>0</v>
      </c>
      <c r="H1778" t="s">
        <v>159</v>
      </c>
      <c r="I1778">
        <v>620</v>
      </c>
      <c r="J1778">
        <v>9</v>
      </c>
      <c r="K1778" t="s">
        <v>76</v>
      </c>
      <c r="L1778" t="s">
        <v>116</v>
      </c>
      <c r="M1778">
        <v>0</v>
      </c>
      <c r="N1778">
        <v>0</v>
      </c>
      <c r="O1778">
        <v>0</v>
      </c>
      <c r="P1778">
        <v>0</v>
      </c>
      <c r="Q1778">
        <v>0</v>
      </c>
      <c r="R1778">
        <v>0</v>
      </c>
      <c r="S1778">
        <v>0</v>
      </c>
      <c r="T1778">
        <v>0</v>
      </c>
      <c r="U1778">
        <v>0</v>
      </c>
      <c r="V1778">
        <v>0</v>
      </c>
      <c r="W1778">
        <v>0</v>
      </c>
      <c r="X1778">
        <v>0</v>
      </c>
      <c r="Y1778">
        <v>0</v>
      </c>
      <c r="Z1778">
        <v>0</v>
      </c>
      <c r="AA1778">
        <v>0</v>
      </c>
      <c r="AB1778">
        <v>0</v>
      </c>
      <c r="AC1778">
        <v>0</v>
      </c>
      <c r="AD1778">
        <v>0</v>
      </c>
      <c r="AE1778">
        <v>0</v>
      </c>
      <c r="AF1778">
        <v>0</v>
      </c>
      <c r="AG1778">
        <v>0</v>
      </c>
      <c r="AH1778">
        <v>0</v>
      </c>
      <c r="AI1778">
        <v>0</v>
      </c>
      <c r="AJ1778">
        <v>0</v>
      </c>
      <c r="AK1778">
        <v>0</v>
      </c>
      <c r="AL1778">
        <v>0</v>
      </c>
      <c r="AM1778">
        <v>0</v>
      </c>
      <c r="AN1778">
        <v>0</v>
      </c>
      <c r="AO1778">
        <v>0</v>
      </c>
      <c r="AP1778">
        <v>0</v>
      </c>
      <c r="AQ1778">
        <v>0</v>
      </c>
      <c r="AR1778">
        <v>0</v>
      </c>
      <c r="AS1778">
        <v>0</v>
      </c>
      <c r="AT1778">
        <v>0</v>
      </c>
      <c r="AU1778">
        <v>0</v>
      </c>
      <c r="AV1778">
        <v>0</v>
      </c>
      <c r="AW1778">
        <v>0</v>
      </c>
      <c r="AX1778">
        <v>0</v>
      </c>
      <c r="AY1778">
        <v>0</v>
      </c>
      <c r="AZ1778">
        <v>0</v>
      </c>
      <c r="BA1778">
        <v>0</v>
      </c>
      <c r="BB1778">
        <v>0</v>
      </c>
      <c r="BC1778">
        <v>0</v>
      </c>
      <c r="BD1778">
        <v>0</v>
      </c>
      <c r="BE1778">
        <v>0</v>
      </c>
      <c r="BF1778">
        <v>0</v>
      </c>
      <c r="BG1778">
        <v>0</v>
      </c>
      <c r="BH1778">
        <v>0</v>
      </c>
      <c r="BI1778">
        <v>0</v>
      </c>
      <c r="BJ1778">
        <v>0</v>
      </c>
      <c r="BK1778">
        <v>0</v>
      </c>
      <c r="BL1778">
        <v>0</v>
      </c>
      <c r="BM1778">
        <v>0</v>
      </c>
      <c r="BN1778">
        <v>0</v>
      </c>
      <c r="BO1778">
        <v>3</v>
      </c>
      <c r="BP1778">
        <v>2</v>
      </c>
      <c r="BQ1778">
        <v>18</v>
      </c>
      <c r="BR1778">
        <v>0</v>
      </c>
      <c r="BS1778">
        <v>0</v>
      </c>
      <c r="BT1778">
        <v>0</v>
      </c>
      <c r="BU1778">
        <v>0</v>
      </c>
      <c r="BV1778">
        <v>0</v>
      </c>
      <c r="BW1778">
        <v>0</v>
      </c>
      <c r="BX1778">
        <v>0</v>
      </c>
      <c r="BY1778">
        <v>23</v>
      </c>
    </row>
    <row r="1779" spans="1:77" hidden="1" x14ac:dyDescent="0.25">
      <c r="A1779" t="str">
        <f t="shared" si="54"/>
        <v>201623 Szociális szolgáltatási foglalkozások (felsőfokú képzettséghez kapcsolódó)I3 Szakiskola</v>
      </c>
      <c r="B1779" t="str">
        <f t="shared" si="55"/>
        <v>201623 Szociális szolgáltatási foglalkozások (felsőfokú képzettséghez kapcsolódó)I3 Szakiskola</v>
      </c>
      <c r="C1779">
        <v>1977</v>
      </c>
      <c r="D1779" t="s">
        <v>168</v>
      </c>
      <c r="E1779" t="s">
        <v>169</v>
      </c>
      <c r="F1779" s="4" t="s">
        <v>174</v>
      </c>
      <c r="G1779">
        <v>0</v>
      </c>
      <c r="H1779" t="s">
        <v>159</v>
      </c>
      <c r="I1779">
        <v>621</v>
      </c>
      <c r="J1779">
        <v>10</v>
      </c>
      <c r="K1779" t="s">
        <v>77</v>
      </c>
      <c r="L1779" t="s">
        <v>117</v>
      </c>
      <c r="M1779">
        <v>0</v>
      </c>
      <c r="N1779">
        <v>0</v>
      </c>
      <c r="O1779">
        <v>0</v>
      </c>
      <c r="P1779">
        <v>0</v>
      </c>
      <c r="Q1779">
        <v>0</v>
      </c>
      <c r="R1779">
        <v>0</v>
      </c>
      <c r="S1779">
        <v>0</v>
      </c>
      <c r="T1779">
        <v>0</v>
      </c>
      <c r="U1779">
        <v>0</v>
      </c>
      <c r="V1779">
        <v>0</v>
      </c>
      <c r="W1779">
        <v>0</v>
      </c>
      <c r="X1779">
        <v>0</v>
      </c>
      <c r="Y1779">
        <v>0</v>
      </c>
      <c r="Z1779">
        <v>0</v>
      </c>
      <c r="AA1779">
        <v>0</v>
      </c>
      <c r="AB1779">
        <v>0</v>
      </c>
      <c r="AC1779">
        <v>0</v>
      </c>
      <c r="AD1779">
        <v>0</v>
      </c>
      <c r="AE1779">
        <v>0</v>
      </c>
      <c r="AF1779">
        <v>0</v>
      </c>
      <c r="AG1779">
        <v>0</v>
      </c>
      <c r="AH1779">
        <v>0</v>
      </c>
      <c r="AI1779">
        <v>0</v>
      </c>
      <c r="AJ1779">
        <v>0</v>
      </c>
      <c r="AK1779">
        <v>0</v>
      </c>
      <c r="AL1779">
        <v>0</v>
      </c>
      <c r="AM1779">
        <v>0</v>
      </c>
      <c r="AN1779">
        <v>0</v>
      </c>
      <c r="AO1779">
        <v>0</v>
      </c>
      <c r="AP1779">
        <v>0</v>
      </c>
      <c r="AQ1779">
        <v>0</v>
      </c>
      <c r="AR1779">
        <v>0</v>
      </c>
      <c r="AS1779">
        <v>0</v>
      </c>
      <c r="AT1779">
        <v>0</v>
      </c>
      <c r="AU1779">
        <v>0</v>
      </c>
      <c r="AV1779">
        <v>0</v>
      </c>
      <c r="AW1779">
        <v>0</v>
      </c>
      <c r="AX1779">
        <v>0</v>
      </c>
      <c r="AY1779">
        <v>0</v>
      </c>
      <c r="AZ1779">
        <v>0</v>
      </c>
      <c r="BA1779">
        <v>0</v>
      </c>
      <c r="BB1779">
        <v>0</v>
      </c>
      <c r="BC1779">
        <v>0</v>
      </c>
      <c r="BD1779">
        <v>0</v>
      </c>
      <c r="BE1779">
        <v>0</v>
      </c>
      <c r="BF1779">
        <v>0</v>
      </c>
      <c r="BG1779">
        <v>0</v>
      </c>
      <c r="BH1779">
        <v>0</v>
      </c>
      <c r="BI1779">
        <v>0</v>
      </c>
      <c r="BJ1779">
        <v>0</v>
      </c>
      <c r="BK1779">
        <v>0</v>
      </c>
      <c r="BL1779">
        <v>0</v>
      </c>
      <c r="BM1779">
        <v>0</v>
      </c>
      <c r="BN1779">
        <v>0</v>
      </c>
      <c r="BO1779">
        <v>0</v>
      </c>
      <c r="BP1779">
        <v>0</v>
      </c>
      <c r="BQ1779">
        <v>2</v>
      </c>
      <c r="BR1779">
        <v>6</v>
      </c>
      <c r="BS1779">
        <v>0</v>
      </c>
      <c r="BT1779">
        <v>0</v>
      </c>
      <c r="BU1779">
        <v>0</v>
      </c>
      <c r="BV1779">
        <v>0</v>
      </c>
      <c r="BW1779">
        <v>0</v>
      </c>
      <c r="BX1779">
        <v>0</v>
      </c>
      <c r="BY1779">
        <v>8</v>
      </c>
    </row>
    <row r="1780" spans="1:77" hidden="1" x14ac:dyDescent="0.25">
      <c r="A1780" t="str">
        <f t="shared" si="54"/>
        <v>201624 Oktatók, pedagógusokI3 Szakiskola</v>
      </c>
      <c r="B1780" t="str">
        <f t="shared" si="55"/>
        <v>201624 Oktatók, pedagógusokI3 Szakiskola</v>
      </c>
      <c r="C1780">
        <v>1978</v>
      </c>
      <c r="D1780" t="s">
        <v>168</v>
      </c>
      <c r="E1780" t="s">
        <v>169</v>
      </c>
      <c r="F1780" s="4" t="s">
        <v>174</v>
      </c>
      <c r="G1780">
        <v>0</v>
      </c>
      <c r="H1780" t="s">
        <v>159</v>
      </c>
      <c r="I1780">
        <v>622</v>
      </c>
      <c r="J1780">
        <v>11</v>
      </c>
      <c r="K1780" t="s">
        <v>78</v>
      </c>
      <c r="L1780" t="s">
        <v>118</v>
      </c>
      <c r="M1780">
        <v>0</v>
      </c>
      <c r="N1780">
        <v>0</v>
      </c>
      <c r="O1780">
        <v>0</v>
      </c>
      <c r="P1780">
        <v>0</v>
      </c>
      <c r="Q1780">
        <v>0</v>
      </c>
      <c r="R1780">
        <v>0</v>
      </c>
      <c r="S1780">
        <v>0</v>
      </c>
      <c r="T1780">
        <v>0</v>
      </c>
      <c r="U1780">
        <v>0</v>
      </c>
      <c r="V1780">
        <v>0</v>
      </c>
      <c r="W1780">
        <v>0</v>
      </c>
      <c r="X1780">
        <v>0</v>
      </c>
      <c r="Y1780">
        <v>0</v>
      </c>
      <c r="Z1780">
        <v>0</v>
      </c>
      <c r="AA1780">
        <v>0</v>
      </c>
      <c r="AB1780">
        <v>0</v>
      </c>
      <c r="AC1780">
        <v>0</v>
      </c>
      <c r="AD1780">
        <v>0</v>
      </c>
      <c r="AE1780">
        <v>0</v>
      </c>
      <c r="AF1780">
        <v>0</v>
      </c>
      <c r="AG1780">
        <v>0</v>
      </c>
      <c r="AH1780">
        <v>0</v>
      </c>
      <c r="AI1780">
        <v>0</v>
      </c>
      <c r="AJ1780">
        <v>0</v>
      </c>
      <c r="AK1780">
        <v>0</v>
      </c>
      <c r="AL1780">
        <v>0</v>
      </c>
      <c r="AM1780">
        <v>0</v>
      </c>
      <c r="AN1780">
        <v>0</v>
      </c>
      <c r="AO1780">
        <v>0</v>
      </c>
      <c r="AP1780">
        <v>0</v>
      </c>
      <c r="AQ1780">
        <v>0</v>
      </c>
      <c r="AR1780">
        <v>0</v>
      </c>
      <c r="AS1780">
        <v>0</v>
      </c>
      <c r="AT1780">
        <v>0</v>
      </c>
      <c r="AU1780">
        <v>0</v>
      </c>
      <c r="AV1780">
        <v>0</v>
      </c>
      <c r="AW1780">
        <v>0</v>
      </c>
      <c r="AX1780">
        <v>0</v>
      </c>
      <c r="AY1780">
        <v>0</v>
      </c>
      <c r="AZ1780">
        <v>0</v>
      </c>
      <c r="BA1780">
        <v>0</v>
      </c>
      <c r="BB1780">
        <v>0</v>
      </c>
      <c r="BC1780">
        <v>0</v>
      </c>
      <c r="BD1780">
        <v>0</v>
      </c>
      <c r="BE1780">
        <v>0</v>
      </c>
      <c r="BF1780">
        <v>0</v>
      </c>
      <c r="BG1780">
        <v>0</v>
      </c>
      <c r="BH1780">
        <v>0</v>
      </c>
      <c r="BI1780">
        <v>0</v>
      </c>
      <c r="BJ1780">
        <v>0</v>
      </c>
      <c r="BK1780">
        <v>0</v>
      </c>
      <c r="BL1780">
        <v>0</v>
      </c>
      <c r="BM1780">
        <v>0</v>
      </c>
      <c r="BN1780">
        <v>0</v>
      </c>
      <c r="BO1780">
        <v>1</v>
      </c>
      <c r="BP1780">
        <v>40</v>
      </c>
      <c r="BQ1780">
        <v>0</v>
      </c>
      <c r="BR1780">
        <v>47</v>
      </c>
      <c r="BS1780">
        <v>0</v>
      </c>
      <c r="BT1780">
        <v>0</v>
      </c>
      <c r="BU1780">
        <v>0</v>
      </c>
      <c r="BV1780">
        <v>0</v>
      </c>
      <c r="BW1780">
        <v>0</v>
      </c>
      <c r="BX1780">
        <v>0</v>
      </c>
      <c r="BY1780">
        <v>88</v>
      </c>
    </row>
    <row r="1781" spans="1:77" hidden="1" x14ac:dyDescent="0.25">
      <c r="A1781" t="str">
        <f t="shared" si="54"/>
        <v>201625 Gazdálkodási jellegű foglalkozásokI3 Szakiskola</v>
      </c>
      <c r="B1781" t="str">
        <f t="shared" si="55"/>
        <v>201625 Gazdálkodási jellegű foglalkozásokI3 Szakiskola</v>
      </c>
      <c r="C1781">
        <v>1979</v>
      </c>
      <c r="D1781" t="s">
        <v>168</v>
      </c>
      <c r="E1781" t="s">
        <v>169</v>
      </c>
      <c r="F1781" s="4" t="s">
        <v>174</v>
      </c>
      <c r="G1781">
        <v>0</v>
      </c>
      <c r="H1781" t="s">
        <v>159</v>
      </c>
      <c r="I1781">
        <v>623</v>
      </c>
      <c r="J1781">
        <v>12</v>
      </c>
      <c r="K1781" t="s">
        <v>79</v>
      </c>
      <c r="L1781" t="s">
        <v>119</v>
      </c>
      <c r="M1781">
        <v>0</v>
      </c>
      <c r="N1781">
        <v>0</v>
      </c>
      <c r="O1781">
        <v>0</v>
      </c>
      <c r="P1781">
        <v>0</v>
      </c>
      <c r="Q1781">
        <v>0</v>
      </c>
      <c r="R1781">
        <v>0</v>
      </c>
      <c r="S1781">
        <v>0</v>
      </c>
      <c r="T1781">
        <v>0</v>
      </c>
      <c r="U1781">
        <v>0</v>
      </c>
      <c r="V1781">
        <v>0</v>
      </c>
      <c r="W1781">
        <v>0</v>
      </c>
      <c r="X1781">
        <v>0</v>
      </c>
      <c r="Y1781">
        <v>0</v>
      </c>
      <c r="Z1781">
        <v>0</v>
      </c>
      <c r="AA1781">
        <v>0</v>
      </c>
      <c r="AB1781">
        <v>0</v>
      </c>
      <c r="AC1781">
        <v>0</v>
      </c>
      <c r="AD1781">
        <v>0</v>
      </c>
      <c r="AE1781">
        <v>0</v>
      </c>
      <c r="AF1781">
        <v>0</v>
      </c>
      <c r="AG1781">
        <v>0</v>
      </c>
      <c r="AH1781">
        <v>0</v>
      </c>
      <c r="AI1781">
        <v>0</v>
      </c>
      <c r="AJ1781">
        <v>0</v>
      </c>
      <c r="AK1781">
        <v>0</v>
      </c>
      <c r="AL1781">
        <v>0</v>
      </c>
      <c r="AM1781">
        <v>0</v>
      </c>
      <c r="AN1781">
        <v>0</v>
      </c>
      <c r="AO1781">
        <v>0</v>
      </c>
      <c r="AP1781">
        <v>0</v>
      </c>
      <c r="AQ1781">
        <v>0</v>
      </c>
      <c r="AR1781">
        <v>0</v>
      </c>
      <c r="AS1781">
        <v>0</v>
      </c>
      <c r="AT1781">
        <v>0</v>
      </c>
      <c r="AU1781">
        <v>0</v>
      </c>
      <c r="AV1781">
        <v>0</v>
      </c>
      <c r="AW1781">
        <v>0</v>
      </c>
      <c r="AX1781">
        <v>0</v>
      </c>
      <c r="AY1781">
        <v>0</v>
      </c>
      <c r="AZ1781">
        <v>0</v>
      </c>
      <c r="BA1781">
        <v>0</v>
      </c>
      <c r="BB1781">
        <v>0</v>
      </c>
      <c r="BC1781">
        <v>0</v>
      </c>
      <c r="BD1781">
        <v>0</v>
      </c>
      <c r="BE1781">
        <v>0</v>
      </c>
      <c r="BF1781">
        <v>0</v>
      </c>
      <c r="BG1781">
        <v>0</v>
      </c>
      <c r="BH1781">
        <v>0</v>
      </c>
      <c r="BI1781">
        <v>0</v>
      </c>
      <c r="BJ1781">
        <v>0</v>
      </c>
      <c r="BK1781">
        <v>0</v>
      </c>
      <c r="BL1781">
        <v>0</v>
      </c>
      <c r="BM1781">
        <v>0</v>
      </c>
      <c r="BN1781">
        <v>0</v>
      </c>
      <c r="BO1781">
        <v>6</v>
      </c>
      <c r="BP1781">
        <v>0</v>
      </c>
      <c r="BQ1781">
        <v>0</v>
      </c>
      <c r="BR1781">
        <v>0</v>
      </c>
      <c r="BS1781">
        <v>0</v>
      </c>
      <c r="BT1781">
        <v>0</v>
      </c>
      <c r="BU1781">
        <v>0</v>
      </c>
      <c r="BV1781">
        <v>0</v>
      </c>
      <c r="BW1781">
        <v>0</v>
      </c>
      <c r="BX1781">
        <v>0</v>
      </c>
      <c r="BY1781">
        <v>6</v>
      </c>
    </row>
    <row r="1782" spans="1:77" hidden="1" x14ac:dyDescent="0.25">
      <c r="A1782" t="str">
        <f t="shared" si="54"/>
        <v>201626 Jogi és társadalomtudományi foglalkozásokI3 Szakiskola</v>
      </c>
      <c r="B1782" t="str">
        <f t="shared" si="55"/>
        <v>201626 Jogi és társadalomtudományi foglalkozásokI3 Szakiskola</v>
      </c>
      <c r="C1782">
        <v>1980</v>
      </c>
      <c r="D1782" t="s">
        <v>168</v>
      </c>
      <c r="E1782" t="s">
        <v>169</v>
      </c>
      <c r="F1782" s="4" t="s">
        <v>174</v>
      </c>
      <c r="G1782">
        <v>0</v>
      </c>
      <c r="H1782" t="s">
        <v>159</v>
      </c>
      <c r="I1782">
        <v>624</v>
      </c>
      <c r="J1782">
        <v>13</v>
      </c>
      <c r="K1782" t="s">
        <v>80</v>
      </c>
      <c r="L1782" t="s">
        <v>120</v>
      </c>
      <c r="M1782">
        <v>0</v>
      </c>
      <c r="N1782">
        <v>0</v>
      </c>
      <c r="O1782">
        <v>0</v>
      </c>
      <c r="P1782">
        <v>0</v>
      </c>
      <c r="Q1782">
        <v>0</v>
      </c>
      <c r="R1782">
        <v>0</v>
      </c>
      <c r="S1782">
        <v>0</v>
      </c>
      <c r="T1782">
        <v>0</v>
      </c>
      <c r="U1782">
        <v>0</v>
      </c>
      <c r="V1782">
        <v>0</v>
      </c>
      <c r="W1782">
        <v>0</v>
      </c>
      <c r="X1782">
        <v>0</v>
      </c>
      <c r="Y1782">
        <v>0</v>
      </c>
      <c r="Z1782">
        <v>0</v>
      </c>
      <c r="AA1782">
        <v>0</v>
      </c>
      <c r="AB1782">
        <v>0</v>
      </c>
      <c r="AC1782">
        <v>0</v>
      </c>
      <c r="AD1782">
        <v>0</v>
      </c>
      <c r="AE1782">
        <v>0</v>
      </c>
      <c r="AF1782">
        <v>0</v>
      </c>
      <c r="AG1782">
        <v>0</v>
      </c>
      <c r="AH1782">
        <v>0</v>
      </c>
      <c r="AI1782">
        <v>0</v>
      </c>
      <c r="AJ1782">
        <v>0</v>
      </c>
      <c r="AK1782">
        <v>0</v>
      </c>
      <c r="AL1782">
        <v>0</v>
      </c>
      <c r="AM1782">
        <v>0</v>
      </c>
      <c r="AN1782">
        <v>0</v>
      </c>
      <c r="AO1782">
        <v>0</v>
      </c>
      <c r="AP1782">
        <v>0</v>
      </c>
      <c r="AQ1782">
        <v>0</v>
      </c>
      <c r="AR1782">
        <v>0</v>
      </c>
      <c r="AS1782">
        <v>0</v>
      </c>
      <c r="AT1782">
        <v>0</v>
      </c>
      <c r="AU1782">
        <v>0</v>
      </c>
      <c r="AV1782">
        <v>0</v>
      </c>
      <c r="AW1782">
        <v>0</v>
      </c>
      <c r="AX1782">
        <v>0</v>
      </c>
      <c r="AY1782">
        <v>0</v>
      </c>
      <c r="AZ1782">
        <v>0</v>
      </c>
      <c r="BA1782">
        <v>0</v>
      </c>
      <c r="BB1782">
        <v>0</v>
      </c>
      <c r="BC1782">
        <v>0</v>
      </c>
      <c r="BD1782">
        <v>0</v>
      </c>
      <c r="BE1782">
        <v>0</v>
      </c>
      <c r="BF1782">
        <v>0</v>
      </c>
      <c r="BG1782">
        <v>0</v>
      </c>
      <c r="BH1782">
        <v>0</v>
      </c>
      <c r="BI1782">
        <v>0</v>
      </c>
      <c r="BJ1782">
        <v>0</v>
      </c>
      <c r="BK1782">
        <v>0</v>
      </c>
      <c r="BL1782">
        <v>0</v>
      </c>
      <c r="BM1782">
        <v>0</v>
      </c>
      <c r="BN1782">
        <v>0</v>
      </c>
      <c r="BO1782">
        <v>2</v>
      </c>
      <c r="BP1782">
        <v>0</v>
      </c>
      <c r="BQ1782">
        <v>0</v>
      </c>
      <c r="BR1782">
        <v>0</v>
      </c>
      <c r="BS1782">
        <v>1</v>
      </c>
      <c r="BT1782">
        <v>0</v>
      </c>
      <c r="BU1782">
        <v>0</v>
      </c>
      <c r="BV1782">
        <v>0</v>
      </c>
      <c r="BW1782">
        <v>0</v>
      </c>
      <c r="BX1782">
        <v>0</v>
      </c>
      <c r="BY1782">
        <v>3</v>
      </c>
    </row>
    <row r="1783" spans="1:77" hidden="1" x14ac:dyDescent="0.25">
      <c r="A1783" t="str">
        <f t="shared" si="54"/>
        <v>201627 Kulturális, sport-, művészeti és vallási foglalkozások (felsőfokú képzettséghez kapcsolódó)I3 Szakiskola</v>
      </c>
      <c r="B1783" t="str">
        <f t="shared" si="55"/>
        <v>201627 Kulturális, sport-, művészeti és vallási foglalkozások (felsőfokú képzettséghez kapcsolódó)I3 Szakiskola</v>
      </c>
      <c r="C1783">
        <v>1981</v>
      </c>
      <c r="D1783" t="s">
        <v>168</v>
      </c>
      <c r="E1783" t="s">
        <v>169</v>
      </c>
      <c r="F1783" s="4" t="s">
        <v>174</v>
      </c>
      <c r="G1783">
        <v>0</v>
      </c>
      <c r="H1783" t="s">
        <v>159</v>
      </c>
      <c r="I1783">
        <v>625</v>
      </c>
      <c r="J1783">
        <v>14</v>
      </c>
      <c r="K1783" t="s">
        <v>121</v>
      </c>
      <c r="L1783" t="s">
        <v>122</v>
      </c>
      <c r="M1783">
        <v>0</v>
      </c>
      <c r="N1783">
        <v>0</v>
      </c>
      <c r="O1783">
        <v>0</v>
      </c>
      <c r="P1783">
        <v>0</v>
      </c>
      <c r="Q1783">
        <v>0</v>
      </c>
      <c r="R1783">
        <v>0</v>
      </c>
      <c r="S1783">
        <v>0</v>
      </c>
      <c r="T1783">
        <v>0</v>
      </c>
      <c r="U1783">
        <v>0</v>
      </c>
      <c r="V1783">
        <v>0</v>
      </c>
      <c r="W1783">
        <v>0</v>
      </c>
      <c r="X1783">
        <v>0</v>
      </c>
      <c r="Y1783">
        <v>0</v>
      </c>
      <c r="Z1783">
        <v>0</v>
      </c>
      <c r="AA1783">
        <v>0</v>
      </c>
      <c r="AB1783">
        <v>0</v>
      </c>
      <c r="AC1783">
        <v>0</v>
      </c>
      <c r="AD1783">
        <v>0</v>
      </c>
      <c r="AE1783">
        <v>0</v>
      </c>
      <c r="AF1783">
        <v>0</v>
      </c>
      <c r="AG1783">
        <v>0</v>
      </c>
      <c r="AH1783">
        <v>0</v>
      </c>
      <c r="AI1783">
        <v>0</v>
      </c>
      <c r="AJ1783">
        <v>0</v>
      </c>
      <c r="AK1783">
        <v>0</v>
      </c>
      <c r="AL1783">
        <v>0</v>
      </c>
      <c r="AM1783">
        <v>0</v>
      </c>
      <c r="AN1783">
        <v>0</v>
      </c>
      <c r="AO1783">
        <v>0</v>
      </c>
      <c r="AP1783">
        <v>0</v>
      </c>
      <c r="AQ1783">
        <v>0</v>
      </c>
      <c r="AR1783">
        <v>0</v>
      </c>
      <c r="AS1783">
        <v>0</v>
      </c>
      <c r="AT1783">
        <v>0</v>
      </c>
      <c r="AU1783">
        <v>0</v>
      </c>
      <c r="AV1783">
        <v>0</v>
      </c>
      <c r="AW1783">
        <v>0</v>
      </c>
      <c r="AX1783">
        <v>0</v>
      </c>
      <c r="AY1783">
        <v>0</v>
      </c>
      <c r="AZ1783">
        <v>0</v>
      </c>
      <c r="BA1783">
        <v>0</v>
      </c>
      <c r="BB1783">
        <v>0</v>
      </c>
      <c r="BC1783">
        <v>0</v>
      </c>
      <c r="BD1783">
        <v>0</v>
      </c>
      <c r="BE1783">
        <v>0</v>
      </c>
      <c r="BF1783">
        <v>0</v>
      </c>
      <c r="BG1783">
        <v>0</v>
      </c>
      <c r="BH1783">
        <v>0</v>
      </c>
      <c r="BI1783">
        <v>0</v>
      </c>
      <c r="BJ1783">
        <v>0</v>
      </c>
      <c r="BK1783">
        <v>0</v>
      </c>
      <c r="BL1783">
        <v>0</v>
      </c>
      <c r="BM1783">
        <v>0</v>
      </c>
      <c r="BN1783">
        <v>0</v>
      </c>
      <c r="BO1783">
        <v>0</v>
      </c>
      <c r="BP1783">
        <v>1</v>
      </c>
      <c r="BQ1783">
        <v>0</v>
      </c>
      <c r="BR1783">
        <v>0</v>
      </c>
      <c r="BS1783">
        <v>3</v>
      </c>
      <c r="BT1783">
        <v>0</v>
      </c>
      <c r="BU1783">
        <v>0</v>
      </c>
      <c r="BV1783">
        <v>0</v>
      </c>
      <c r="BW1783">
        <v>0</v>
      </c>
      <c r="BX1783">
        <v>0</v>
      </c>
      <c r="BY1783">
        <v>4</v>
      </c>
    </row>
    <row r="1784" spans="1:77" hidden="1" x14ac:dyDescent="0.25">
      <c r="A1784" t="str">
        <f t="shared" si="54"/>
        <v>201629 Egyéb magasan képzett ügyintézőkI3 Szakiskola</v>
      </c>
      <c r="B1784" t="str">
        <f t="shared" si="55"/>
        <v>201629 Egyéb magasan képzett ügyintézőkI3 Szakiskola</v>
      </c>
      <c r="C1784">
        <v>1982</v>
      </c>
      <c r="D1784" t="s">
        <v>168</v>
      </c>
      <c r="E1784" t="s">
        <v>169</v>
      </c>
      <c r="F1784" s="4" t="s">
        <v>174</v>
      </c>
      <c r="G1784">
        <v>0</v>
      </c>
      <c r="H1784" t="s">
        <v>159</v>
      </c>
      <c r="I1784">
        <v>626</v>
      </c>
      <c r="J1784">
        <v>15</v>
      </c>
      <c r="K1784" t="s">
        <v>81</v>
      </c>
      <c r="L1784" t="s">
        <v>123</v>
      </c>
      <c r="M1784">
        <v>0</v>
      </c>
      <c r="N1784">
        <v>0</v>
      </c>
      <c r="O1784">
        <v>0</v>
      </c>
      <c r="P1784">
        <v>0</v>
      </c>
      <c r="Q1784">
        <v>0</v>
      </c>
      <c r="R1784">
        <v>0</v>
      </c>
      <c r="S1784">
        <v>0</v>
      </c>
      <c r="T1784">
        <v>0</v>
      </c>
      <c r="U1784">
        <v>0</v>
      </c>
      <c r="V1784">
        <v>0</v>
      </c>
      <c r="W1784">
        <v>0</v>
      </c>
      <c r="X1784">
        <v>0</v>
      </c>
      <c r="Y1784">
        <v>0</v>
      </c>
      <c r="Z1784">
        <v>0</v>
      </c>
      <c r="AA1784">
        <v>0</v>
      </c>
      <c r="AB1784">
        <v>0</v>
      </c>
      <c r="AC1784">
        <v>0</v>
      </c>
      <c r="AD1784">
        <v>0</v>
      </c>
      <c r="AE1784">
        <v>0</v>
      </c>
      <c r="AF1784">
        <v>0</v>
      </c>
      <c r="AG1784">
        <v>0</v>
      </c>
      <c r="AH1784">
        <v>0</v>
      </c>
      <c r="AI1784">
        <v>0</v>
      </c>
      <c r="AJ1784">
        <v>0</v>
      </c>
      <c r="AK1784">
        <v>0</v>
      </c>
      <c r="AL1784">
        <v>0</v>
      </c>
      <c r="AM1784">
        <v>0</v>
      </c>
      <c r="AN1784">
        <v>0</v>
      </c>
      <c r="AO1784">
        <v>0</v>
      </c>
      <c r="AP1784">
        <v>0</v>
      </c>
      <c r="AQ1784">
        <v>0</v>
      </c>
      <c r="AR1784">
        <v>0</v>
      </c>
      <c r="AS1784">
        <v>0</v>
      </c>
      <c r="AT1784">
        <v>0</v>
      </c>
      <c r="AU1784">
        <v>0</v>
      </c>
      <c r="AV1784">
        <v>0</v>
      </c>
      <c r="AW1784">
        <v>0</v>
      </c>
      <c r="AX1784">
        <v>0</v>
      </c>
      <c r="AY1784">
        <v>0</v>
      </c>
      <c r="AZ1784">
        <v>0</v>
      </c>
      <c r="BA1784">
        <v>0</v>
      </c>
      <c r="BB1784">
        <v>0</v>
      </c>
      <c r="BC1784">
        <v>0</v>
      </c>
      <c r="BD1784">
        <v>0</v>
      </c>
      <c r="BE1784">
        <v>0</v>
      </c>
      <c r="BF1784">
        <v>0</v>
      </c>
      <c r="BG1784">
        <v>0</v>
      </c>
      <c r="BH1784">
        <v>0</v>
      </c>
      <c r="BI1784">
        <v>0</v>
      </c>
      <c r="BJ1784">
        <v>0</v>
      </c>
      <c r="BK1784">
        <v>0</v>
      </c>
      <c r="BL1784">
        <v>0</v>
      </c>
      <c r="BM1784">
        <v>0</v>
      </c>
      <c r="BN1784">
        <v>0</v>
      </c>
      <c r="BO1784">
        <v>25</v>
      </c>
      <c r="BP1784">
        <v>1</v>
      </c>
      <c r="BQ1784">
        <v>1</v>
      </c>
      <c r="BR1784">
        <v>0</v>
      </c>
      <c r="BS1784">
        <v>0</v>
      </c>
      <c r="BT1784">
        <v>0</v>
      </c>
      <c r="BU1784">
        <v>0</v>
      </c>
      <c r="BV1784">
        <v>0</v>
      </c>
      <c r="BW1784">
        <v>0</v>
      </c>
      <c r="BX1784">
        <v>0</v>
      </c>
      <c r="BY1784">
        <v>27</v>
      </c>
    </row>
    <row r="1785" spans="1:77" hidden="1" x14ac:dyDescent="0.25">
      <c r="A1785" t="str">
        <f t="shared" si="54"/>
        <v>201631 Technikusok és hasonló műszaki foglalkozásokI3 Szakiskola</v>
      </c>
      <c r="B1785" t="str">
        <f t="shared" si="55"/>
        <v>201631 Technikusok és hasonló műszaki foglalkozásokI3 Szakiskola</v>
      </c>
      <c r="C1785">
        <v>1983</v>
      </c>
      <c r="D1785" t="s">
        <v>168</v>
      </c>
      <c r="E1785" t="s">
        <v>169</v>
      </c>
      <c r="F1785" s="4" t="s">
        <v>174</v>
      </c>
      <c r="G1785">
        <v>0</v>
      </c>
      <c r="H1785" t="s">
        <v>159</v>
      </c>
      <c r="I1785">
        <v>627</v>
      </c>
      <c r="J1785">
        <v>16</v>
      </c>
      <c r="K1785" t="s">
        <v>82</v>
      </c>
      <c r="L1785" t="s">
        <v>83</v>
      </c>
      <c r="M1785">
        <v>29</v>
      </c>
      <c r="N1785">
        <v>0</v>
      </c>
      <c r="O1785">
        <v>0</v>
      </c>
      <c r="P1785">
        <v>0</v>
      </c>
      <c r="Q1785">
        <v>47</v>
      </c>
      <c r="R1785">
        <v>6</v>
      </c>
      <c r="S1785">
        <v>23</v>
      </c>
      <c r="T1785">
        <v>0</v>
      </c>
      <c r="U1785">
        <v>0</v>
      </c>
      <c r="V1785">
        <v>0</v>
      </c>
      <c r="W1785">
        <v>13</v>
      </c>
      <c r="X1785">
        <v>0</v>
      </c>
      <c r="Y1785">
        <v>41</v>
      </c>
      <c r="Z1785">
        <v>34</v>
      </c>
      <c r="AA1785">
        <v>2</v>
      </c>
      <c r="AB1785">
        <v>67</v>
      </c>
      <c r="AC1785">
        <v>133</v>
      </c>
      <c r="AD1785">
        <v>0</v>
      </c>
      <c r="AE1785">
        <v>86</v>
      </c>
      <c r="AF1785">
        <v>76</v>
      </c>
      <c r="AG1785">
        <v>11</v>
      </c>
      <c r="AH1785">
        <v>18</v>
      </c>
      <c r="AI1785">
        <v>42</v>
      </c>
      <c r="AJ1785">
        <v>58</v>
      </c>
      <c r="AK1785">
        <v>12</v>
      </c>
      <c r="AL1785">
        <v>66</v>
      </c>
      <c r="AM1785">
        <v>78</v>
      </c>
      <c r="AN1785">
        <v>81</v>
      </c>
      <c r="AO1785">
        <v>38</v>
      </c>
      <c r="AP1785">
        <v>56</v>
      </c>
      <c r="AQ1785">
        <v>1</v>
      </c>
      <c r="AR1785">
        <v>0</v>
      </c>
      <c r="AS1785">
        <v>0</v>
      </c>
      <c r="AT1785">
        <v>65</v>
      </c>
      <c r="AU1785">
        <v>0</v>
      </c>
      <c r="AV1785">
        <v>7</v>
      </c>
      <c r="AW1785">
        <v>6</v>
      </c>
      <c r="AX1785">
        <v>17</v>
      </c>
      <c r="AY1785">
        <v>7</v>
      </c>
      <c r="AZ1785">
        <v>1</v>
      </c>
      <c r="BA1785">
        <v>0</v>
      </c>
      <c r="BB1785">
        <v>0</v>
      </c>
      <c r="BC1785">
        <v>0</v>
      </c>
      <c r="BD1785">
        <v>14</v>
      </c>
      <c r="BE1785">
        <v>0</v>
      </c>
      <c r="BF1785">
        <v>36</v>
      </c>
      <c r="BG1785">
        <v>49</v>
      </c>
      <c r="BH1785">
        <v>1</v>
      </c>
      <c r="BI1785">
        <v>0</v>
      </c>
      <c r="BJ1785">
        <v>0</v>
      </c>
      <c r="BK1785">
        <v>0</v>
      </c>
      <c r="BL1785">
        <v>11</v>
      </c>
      <c r="BM1785">
        <v>0</v>
      </c>
      <c r="BN1785">
        <v>8</v>
      </c>
      <c r="BO1785">
        <v>275</v>
      </c>
      <c r="BP1785">
        <v>28</v>
      </c>
      <c r="BQ1785">
        <v>47</v>
      </c>
      <c r="BR1785">
        <v>12</v>
      </c>
      <c r="BS1785">
        <v>3</v>
      </c>
      <c r="BT1785">
        <v>2</v>
      </c>
      <c r="BU1785">
        <v>1</v>
      </c>
      <c r="BV1785">
        <v>13</v>
      </c>
      <c r="BW1785">
        <v>0</v>
      </c>
      <c r="BX1785">
        <v>0</v>
      </c>
      <c r="BY1785">
        <v>1621</v>
      </c>
    </row>
    <row r="1786" spans="1:77" hidden="1" x14ac:dyDescent="0.25">
      <c r="A1786" t="str">
        <f t="shared" si="54"/>
        <v>201632 Szakmai irányítók, felügyelőkI3 Szakiskola</v>
      </c>
      <c r="B1786" t="str">
        <f t="shared" si="55"/>
        <v>201632 Szakmai irányítók, felügyelőkI3 Szakiskola</v>
      </c>
      <c r="C1786">
        <v>1984</v>
      </c>
      <c r="D1786" t="s">
        <v>168</v>
      </c>
      <c r="E1786" t="s">
        <v>169</v>
      </c>
      <c r="F1786" s="4" t="s">
        <v>174</v>
      </c>
      <c r="G1786">
        <v>0</v>
      </c>
      <c r="H1786" t="s">
        <v>159</v>
      </c>
      <c r="I1786">
        <v>628</v>
      </c>
      <c r="J1786">
        <v>17</v>
      </c>
      <c r="K1786" t="s">
        <v>84</v>
      </c>
      <c r="L1786" t="s">
        <v>124</v>
      </c>
      <c r="M1786">
        <v>0</v>
      </c>
      <c r="N1786">
        <v>0</v>
      </c>
      <c r="O1786">
        <v>0</v>
      </c>
      <c r="P1786">
        <v>0</v>
      </c>
      <c r="Q1786">
        <v>38</v>
      </c>
      <c r="R1786">
        <v>0</v>
      </c>
      <c r="S1786">
        <v>1</v>
      </c>
      <c r="T1786">
        <v>6</v>
      </c>
      <c r="U1786">
        <v>0</v>
      </c>
      <c r="V1786">
        <v>0</v>
      </c>
      <c r="W1786">
        <v>0</v>
      </c>
      <c r="X1786">
        <v>0</v>
      </c>
      <c r="Y1786">
        <v>12</v>
      </c>
      <c r="Z1786">
        <v>16</v>
      </c>
      <c r="AA1786">
        <v>0</v>
      </c>
      <c r="AB1786">
        <v>0</v>
      </c>
      <c r="AC1786">
        <v>3</v>
      </c>
      <c r="AD1786">
        <v>13</v>
      </c>
      <c r="AE1786">
        <v>13</v>
      </c>
      <c r="AF1786">
        <v>37</v>
      </c>
      <c r="AG1786">
        <v>0</v>
      </c>
      <c r="AH1786">
        <v>0</v>
      </c>
      <c r="AI1786">
        <v>0</v>
      </c>
      <c r="AJ1786">
        <v>0</v>
      </c>
      <c r="AK1786">
        <v>0</v>
      </c>
      <c r="AL1786">
        <v>0</v>
      </c>
      <c r="AM1786">
        <v>74</v>
      </c>
      <c r="AN1786">
        <v>0</v>
      </c>
      <c r="AO1786">
        <v>0</v>
      </c>
      <c r="AP1786">
        <v>0</v>
      </c>
      <c r="AQ1786">
        <v>0</v>
      </c>
      <c r="AR1786">
        <v>0</v>
      </c>
      <c r="AS1786">
        <v>0</v>
      </c>
      <c r="AT1786">
        <v>0</v>
      </c>
      <c r="AU1786">
        <v>0</v>
      </c>
      <c r="AV1786">
        <v>8</v>
      </c>
      <c r="AW1786">
        <v>0</v>
      </c>
      <c r="AX1786">
        <v>0</v>
      </c>
      <c r="AY1786">
        <v>0</v>
      </c>
      <c r="AZ1786">
        <v>0</v>
      </c>
      <c r="BA1786">
        <v>0</v>
      </c>
      <c r="BB1786">
        <v>0</v>
      </c>
      <c r="BC1786">
        <v>0</v>
      </c>
      <c r="BD1786">
        <v>76</v>
      </c>
      <c r="BE1786">
        <v>0</v>
      </c>
      <c r="BF1786">
        <v>0</v>
      </c>
      <c r="BG1786">
        <v>0</v>
      </c>
      <c r="BH1786">
        <v>0</v>
      </c>
      <c r="BI1786">
        <v>0</v>
      </c>
      <c r="BJ1786">
        <v>0</v>
      </c>
      <c r="BK1786">
        <v>0</v>
      </c>
      <c r="BL1786">
        <v>0</v>
      </c>
      <c r="BM1786">
        <v>0</v>
      </c>
      <c r="BN1786">
        <v>0</v>
      </c>
      <c r="BO1786">
        <v>27</v>
      </c>
      <c r="BP1786">
        <v>6</v>
      </c>
      <c r="BQ1786">
        <v>31</v>
      </c>
      <c r="BR1786">
        <v>47</v>
      </c>
      <c r="BS1786">
        <v>0</v>
      </c>
      <c r="BT1786">
        <v>0</v>
      </c>
      <c r="BU1786">
        <v>0</v>
      </c>
      <c r="BV1786">
        <v>0</v>
      </c>
      <c r="BW1786">
        <v>0</v>
      </c>
      <c r="BX1786">
        <v>0</v>
      </c>
      <c r="BY1786">
        <v>408</v>
      </c>
    </row>
    <row r="1787" spans="1:77" hidden="1" x14ac:dyDescent="0.25">
      <c r="A1787" t="str">
        <f t="shared" si="54"/>
        <v>201633 Egészségügyi foglalkozásokI3 Szakiskola</v>
      </c>
      <c r="B1787" t="str">
        <f t="shared" si="55"/>
        <v>201633 Egészségügyi foglalkozásokI3 Szakiskola</v>
      </c>
      <c r="C1787">
        <v>1985</v>
      </c>
      <c r="D1787" t="s">
        <v>168</v>
      </c>
      <c r="E1787" t="s">
        <v>169</v>
      </c>
      <c r="F1787" s="4" t="s">
        <v>174</v>
      </c>
      <c r="G1787">
        <v>0</v>
      </c>
      <c r="H1787" t="s">
        <v>159</v>
      </c>
      <c r="I1787">
        <v>629</v>
      </c>
      <c r="J1787">
        <v>18</v>
      </c>
      <c r="K1787" t="s">
        <v>85</v>
      </c>
      <c r="L1787" t="s">
        <v>125</v>
      </c>
      <c r="M1787">
        <v>68</v>
      </c>
      <c r="N1787">
        <v>0</v>
      </c>
      <c r="O1787">
        <v>0</v>
      </c>
      <c r="P1787">
        <v>0</v>
      </c>
      <c r="Q1787">
        <v>0</v>
      </c>
      <c r="R1787">
        <v>0</v>
      </c>
      <c r="S1787">
        <v>0</v>
      </c>
      <c r="T1787">
        <v>0</v>
      </c>
      <c r="U1787">
        <v>0</v>
      </c>
      <c r="V1787">
        <v>0</v>
      </c>
      <c r="W1787">
        <v>0</v>
      </c>
      <c r="X1787">
        <v>17</v>
      </c>
      <c r="Y1787">
        <v>0</v>
      </c>
      <c r="Z1787">
        <v>0</v>
      </c>
      <c r="AA1787">
        <v>0</v>
      </c>
      <c r="AB1787">
        <v>0</v>
      </c>
      <c r="AC1787">
        <v>0</v>
      </c>
      <c r="AD1787">
        <v>0</v>
      </c>
      <c r="AE1787">
        <v>0</v>
      </c>
      <c r="AF1787">
        <v>0</v>
      </c>
      <c r="AG1787">
        <v>0</v>
      </c>
      <c r="AH1787">
        <v>0</v>
      </c>
      <c r="AI1787">
        <v>0</v>
      </c>
      <c r="AJ1787">
        <v>0</v>
      </c>
      <c r="AK1787">
        <v>0</v>
      </c>
      <c r="AL1787">
        <v>12</v>
      </c>
      <c r="AM1787">
        <v>0</v>
      </c>
      <c r="AN1787">
        <v>0</v>
      </c>
      <c r="AO1787">
        <v>0</v>
      </c>
      <c r="AP1787">
        <v>176</v>
      </c>
      <c r="AQ1787">
        <v>0</v>
      </c>
      <c r="AR1787">
        <v>0</v>
      </c>
      <c r="AS1787">
        <v>0</v>
      </c>
      <c r="AT1787">
        <v>0</v>
      </c>
      <c r="AU1787">
        <v>0</v>
      </c>
      <c r="AV1787">
        <v>1</v>
      </c>
      <c r="AW1787">
        <v>63</v>
      </c>
      <c r="AX1787">
        <v>0</v>
      </c>
      <c r="AY1787">
        <v>0</v>
      </c>
      <c r="AZ1787">
        <v>0</v>
      </c>
      <c r="BA1787">
        <v>0</v>
      </c>
      <c r="BB1787">
        <v>0</v>
      </c>
      <c r="BC1787">
        <v>0</v>
      </c>
      <c r="BD1787">
        <v>0</v>
      </c>
      <c r="BE1787">
        <v>0</v>
      </c>
      <c r="BF1787">
        <v>0</v>
      </c>
      <c r="BG1787">
        <v>0</v>
      </c>
      <c r="BH1787">
        <v>3</v>
      </c>
      <c r="BI1787">
        <v>0</v>
      </c>
      <c r="BJ1787">
        <v>47</v>
      </c>
      <c r="BK1787">
        <v>0</v>
      </c>
      <c r="BL1787">
        <v>0</v>
      </c>
      <c r="BM1787">
        <v>0</v>
      </c>
      <c r="BN1787">
        <v>0</v>
      </c>
      <c r="BO1787">
        <v>62</v>
      </c>
      <c r="BP1787">
        <v>181</v>
      </c>
      <c r="BQ1787">
        <v>3831</v>
      </c>
      <c r="BR1787">
        <v>810</v>
      </c>
      <c r="BS1787">
        <v>0</v>
      </c>
      <c r="BT1787">
        <v>3</v>
      </c>
      <c r="BU1787">
        <v>79</v>
      </c>
      <c r="BV1787">
        <v>0</v>
      </c>
      <c r="BW1787">
        <v>373</v>
      </c>
      <c r="BX1787">
        <v>0</v>
      </c>
      <c r="BY1787">
        <v>5726</v>
      </c>
    </row>
    <row r="1788" spans="1:77" hidden="1" x14ac:dyDescent="0.25">
      <c r="A1788" t="str">
        <f t="shared" si="54"/>
        <v>201634 Oktatási asszisztensekI3 Szakiskola</v>
      </c>
      <c r="B1788" t="str">
        <f t="shared" si="55"/>
        <v>201634 Oktatási asszisztensekI3 Szakiskola</v>
      </c>
      <c r="C1788">
        <v>1986</v>
      </c>
      <c r="D1788" t="s">
        <v>168</v>
      </c>
      <c r="E1788" t="s">
        <v>169</v>
      </c>
      <c r="F1788" s="4" t="s">
        <v>174</v>
      </c>
      <c r="G1788">
        <v>0</v>
      </c>
      <c r="H1788" t="s">
        <v>159</v>
      </c>
      <c r="I1788">
        <v>630</v>
      </c>
      <c r="J1788">
        <v>19</v>
      </c>
      <c r="K1788" t="s">
        <v>86</v>
      </c>
      <c r="L1788" t="s">
        <v>126</v>
      </c>
      <c r="M1788">
        <v>0</v>
      </c>
      <c r="N1788">
        <v>0</v>
      </c>
      <c r="O1788">
        <v>0</v>
      </c>
      <c r="P1788">
        <v>0</v>
      </c>
      <c r="Q1788">
        <v>0</v>
      </c>
      <c r="R1788">
        <v>0</v>
      </c>
      <c r="S1788">
        <v>0</v>
      </c>
      <c r="T1788">
        <v>0</v>
      </c>
      <c r="U1788">
        <v>0</v>
      </c>
      <c r="V1788">
        <v>0</v>
      </c>
      <c r="W1788">
        <v>0</v>
      </c>
      <c r="X1788">
        <v>0</v>
      </c>
      <c r="Y1788">
        <v>0</v>
      </c>
      <c r="Z1788">
        <v>0</v>
      </c>
      <c r="AA1788">
        <v>0</v>
      </c>
      <c r="AB1788">
        <v>0</v>
      </c>
      <c r="AC1788">
        <v>0</v>
      </c>
      <c r="AD1788">
        <v>0</v>
      </c>
      <c r="AE1788">
        <v>0</v>
      </c>
      <c r="AF1788">
        <v>0</v>
      </c>
      <c r="AG1788">
        <v>0</v>
      </c>
      <c r="AH1788">
        <v>0</v>
      </c>
      <c r="AI1788">
        <v>0</v>
      </c>
      <c r="AJ1788">
        <v>0</v>
      </c>
      <c r="AK1788">
        <v>0</v>
      </c>
      <c r="AL1788">
        <v>0</v>
      </c>
      <c r="AM1788">
        <v>0</v>
      </c>
      <c r="AN1788">
        <v>0</v>
      </c>
      <c r="AO1788">
        <v>0</v>
      </c>
      <c r="AP1788">
        <v>0</v>
      </c>
      <c r="AQ1788">
        <v>0</v>
      </c>
      <c r="AR1788">
        <v>0</v>
      </c>
      <c r="AS1788">
        <v>0</v>
      </c>
      <c r="AT1788">
        <v>0</v>
      </c>
      <c r="AU1788">
        <v>0</v>
      </c>
      <c r="AV1788">
        <v>0</v>
      </c>
      <c r="AW1788">
        <v>0</v>
      </c>
      <c r="AX1788">
        <v>0</v>
      </c>
      <c r="AY1788">
        <v>0</v>
      </c>
      <c r="AZ1788">
        <v>1</v>
      </c>
      <c r="BA1788">
        <v>0</v>
      </c>
      <c r="BB1788">
        <v>0</v>
      </c>
      <c r="BC1788">
        <v>0</v>
      </c>
      <c r="BD1788">
        <v>0</v>
      </c>
      <c r="BE1788">
        <v>0</v>
      </c>
      <c r="BF1788">
        <v>0</v>
      </c>
      <c r="BG1788">
        <v>0</v>
      </c>
      <c r="BH1788">
        <v>0</v>
      </c>
      <c r="BI1788">
        <v>0</v>
      </c>
      <c r="BJ1788">
        <v>0</v>
      </c>
      <c r="BK1788">
        <v>0</v>
      </c>
      <c r="BL1788">
        <v>0</v>
      </c>
      <c r="BM1788">
        <v>0</v>
      </c>
      <c r="BN1788">
        <v>0</v>
      </c>
      <c r="BO1788">
        <v>1</v>
      </c>
      <c r="BP1788">
        <v>77</v>
      </c>
      <c r="BQ1788">
        <v>29</v>
      </c>
      <c r="BR1788">
        <v>3</v>
      </c>
      <c r="BS1788">
        <v>0</v>
      </c>
      <c r="BT1788">
        <v>0</v>
      </c>
      <c r="BU1788">
        <v>0</v>
      </c>
      <c r="BV1788">
        <v>0</v>
      </c>
      <c r="BW1788">
        <v>0</v>
      </c>
      <c r="BX1788">
        <v>0</v>
      </c>
      <c r="BY1788">
        <v>111</v>
      </c>
    </row>
    <row r="1789" spans="1:77" hidden="1" x14ac:dyDescent="0.25">
      <c r="A1789" t="str">
        <f t="shared" si="54"/>
        <v>201635 Szociális gondozási és munkaerő-piaci szolgáltatási foglalkozásokI3 Szakiskola</v>
      </c>
      <c r="B1789" t="str">
        <f t="shared" si="55"/>
        <v>201635 Szociális gondozási és munkaerő-piaci szolgáltatási foglalkozásokI3 Szakiskola</v>
      </c>
      <c r="C1789">
        <v>1987</v>
      </c>
      <c r="D1789" t="s">
        <v>168</v>
      </c>
      <c r="E1789" t="s">
        <v>169</v>
      </c>
      <c r="F1789" s="4" t="s">
        <v>174</v>
      </c>
      <c r="G1789">
        <v>0</v>
      </c>
      <c r="H1789" t="s">
        <v>159</v>
      </c>
      <c r="I1789">
        <v>631</v>
      </c>
      <c r="J1789">
        <v>20</v>
      </c>
      <c r="K1789" t="s">
        <v>87</v>
      </c>
      <c r="L1789" t="s">
        <v>127</v>
      </c>
      <c r="M1789">
        <v>0</v>
      </c>
      <c r="N1789">
        <v>0</v>
      </c>
      <c r="O1789">
        <v>0</v>
      </c>
      <c r="P1789">
        <v>0</v>
      </c>
      <c r="Q1789">
        <v>0</v>
      </c>
      <c r="R1789">
        <v>0</v>
      </c>
      <c r="S1789">
        <v>0</v>
      </c>
      <c r="T1789">
        <v>0</v>
      </c>
      <c r="U1789">
        <v>0</v>
      </c>
      <c r="V1789">
        <v>0</v>
      </c>
      <c r="W1789">
        <v>0</v>
      </c>
      <c r="X1789">
        <v>0</v>
      </c>
      <c r="Y1789">
        <v>0</v>
      </c>
      <c r="Z1789">
        <v>0</v>
      </c>
      <c r="AA1789">
        <v>0</v>
      </c>
      <c r="AB1789">
        <v>0</v>
      </c>
      <c r="AC1789">
        <v>0</v>
      </c>
      <c r="AD1789">
        <v>0</v>
      </c>
      <c r="AE1789">
        <v>0</v>
      </c>
      <c r="AF1789">
        <v>0</v>
      </c>
      <c r="AG1789">
        <v>0</v>
      </c>
      <c r="AH1789">
        <v>0</v>
      </c>
      <c r="AI1789">
        <v>0</v>
      </c>
      <c r="AJ1789">
        <v>0</v>
      </c>
      <c r="AK1789">
        <v>0</v>
      </c>
      <c r="AL1789">
        <v>0</v>
      </c>
      <c r="AM1789">
        <v>0</v>
      </c>
      <c r="AN1789">
        <v>0</v>
      </c>
      <c r="AO1789">
        <v>0</v>
      </c>
      <c r="AP1789">
        <v>0</v>
      </c>
      <c r="AQ1789">
        <v>0</v>
      </c>
      <c r="AR1789">
        <v>0</v>
      </c>
      <c r="AS1789">
        <v>0</v>
      </c>
      <c r="AT1789">
        <v>0</v>
      </c>
      <c r="AU1789">
        <v>0</v>
      </c>
      <c r="AV1789">
        <v>26</v>
      </c>
      <c r="AW1789">
        <v>0</v>
      </c>
      <c r="AX1789">
        <v>0</v>
      </c>
      <c r="AY1789">
        <v>0</v>
      </c>
      <c r="AZ1789">
        <v>0</v>
      </c>
      <c r="BA1789">
        <v>0</v>
      </c>
      <c r="BB1789">
        <v>0</v>
      </c>
      <c r="BC1789">
        <v>0</v>
      </c>
      <c r="BD1789">
        <v>0</v>
      </c>
      <c r="BE1789">
        <v>0</v>
      </c>
      <c r="BF1789">
        <v>0</v>
      </c>
      <c r="BG1789">
        <v>0</v>
      </c>
      <c r="BH1789">
        <v>0</v>
      </c>
      <c r="BI1789">
        <v>0</v>
      </c>
      <c r="BJ1789">
        <v>0</v>
      </c>
      <c r="BK1789">
        <v>0</v>
      </c>
      <c r="BL1789">
        <v>0</v>
      </c>
      <c r="BM1789">
        <v>0</v>
      </c>
      <c r="BN1789">
        <v>65</v>
      </c>
      <c r="BO1789">
        <v>82</v>
      </c>
      <c r="BP1789">
        <v>77</v>
      </c>
      <c r="BQ1789">
        <v>45</v>
      </c>
      <c r="BR1789">
        <v>3187</v>
      </c>
      <c r="BS1789">
        <v>0</v>
      </c>
      <c r="BT1789">
        <v>0</v>
      </c>
      <c r="BU1789">
        <v>176</v>
      </c>
      <c r="BV1789">
        <v>0</v>
      </c>
      <c r="BW1789">
        <v>0</v>
      </c>
      <c r="BX1789">
        <v>0</v>
      </c>
      <c r="BY1789">
        <v>3658</v>
      </c>
    </row>
    <row r="1790" spans="1:77" hidden="1" x14ac:dyDescent="0.25">
      <c r="A1790" t="str">
        <f t="shared" si="54"/>
        <v>201636 Üzleti jellegű szolgáltatások ügyintézői, hatósági ügyintézők, ügynökökI3 Szakiskola</v>
      </c>
      <c r="B1790" t="str">
        <f t="shared" si="55"/>
        <v>201636 Üzleti jellegű szolgáltatások ügyintézői, hatósági ügyintézők, ügynökökI3 Szakiskola</v>
      </c>
      <c r="C1790">
        <v>1988</v>
      </c>
      <c r="D1790" t="s">
        <v>168</v>
      </c>
      <c r="E1790" t="s">
        <v>169</v>
      </c>
      <c r="F1790" s="4" t="s">
        <v>174</v>
      </c>
      <c r="G1790">
        <v>0</v>
      </c>
      <c r="H1790" t="s">
        <v>159</v>
      </c>
      <c r="I1790">
        <v>632</v>
      </c>
      <c r="J1790">
        <v>21</v>
      </c>
      <c r="K1790" t="s">
        <v>88</v>
      </c>
      <c r="L1790" t="s">
        <v>128</v>
      </c>
      <c r="M1790">
        <v>6</v>
      </c>
      <c r="N1790">
        <v>0</v>
      </c>
      <c r="O1790">
        <v>0</v>
      </c>
      <c r="P1790">
        <v>0</v>
      </c>
      <c r="Q1790">
        <v>49</v>
      </c>
      <c r="R1790">
        <v>0</v>
      </c>
      <c r="S1790">
        <v>37</v>
      </c>
      <c r="T1790">
        <v>7</v>
      </c>
      <c r="U1790">
        <v>107</v>
      </c>
      <c r="V1790">
        <v>0</v>
      </c>
      <c r="W1790">
        <v>13</v>
      </c>
      <c r="X1790">
        <v>0</v>
      </c>
      <c r="Y1790">
        <v>6</v>
      </c>
      <c r="Z1790">
        <v>42</v>
      </c>
      <c r="AA1790">
        <v>0</v>
      </c>
      <c r="AB1790">
        <v>19</v>
      </c>
      <c r="AC1790">
        <v>0</v>
      </c>
      <c r="AD1790">
        <v>32</v>
      </c>
      <c r="AE1790">
        <v>0</v>
      </c>
      <c r="AF1790">
        <v>24</v>
      </c>
      <c r="AG1790">
        <v>11</v>
      </c>
      <c r="AH1790">
        <v>27</v>
      </c>
      <c r="AI1790">
        <v>13</v>
      </c>
      <c r="AJ1790">
        <v>0</v>
      </c>
      <c r="AK1790">
        <v>10</v>
      </c>
      <c r="AL1790">
        <v>12</v>
      </c>
      <c r="AM1790">
        <v>40</v>
      </c>
      <c r="AN1790">
        <v>91</v>
      </c>
      <c r="AO1790">
        <v>434</v>
      </c>
      <c r="AP1790">
        <v>99</v>
      </c>
      <c r="AQ1790">
        <v>43</v>
      </c>
      <c r="AR1790">
        <v>0</v>
      </c>
      <c r="AS1790">
        <v>0</v>
      </c>
      <c r="AT1790">
        <v>11</v>
      </c>
      <c r="AU1790">
        <v>0</v>
      </c>
      <c r="AV1790">
        <v>21</v>
      </c>
      <c r="AW1790">
        <v>0</v>
      </c>
      <c r="AX1790">
        <v>6</v>
      </c>
      <c r="AY1790">
        <v>12</v>
      </c>
      <c r="AZ1790">
        <v>0</v>
      </c>
      <c r="BA1790">
        <v>8</v>
      </c>
      <c r="BB1790">
        <v>11</v>
      </c>
      <c r="BC1790">
        <v>20</v>
      </c>
      <c r="BD1790">
        <v>142</v>
      </c>
      <c r="BE1790">
        <v>0</v>
      </c>
      <c r="BF1790">
        <v>30</v>
      </c>
      <c r="BG1790">
        <v>72</v>
      </c>
      <c r="BH1790">
        <v>0</v>
      </c>
      <c r="BI1790">
        <v>0</v>
      </c>
      <c r="BJ1790">
        <v>0</v>
      </c>
      <c r="BK1790">
        <v>79</v>
      </c>
      <c r="BL1790">
        <v>1</v>
      </c>
      <c r="BM1790">
        <v>0</v>
      </c>
      <c r="BN1790">
        <v>24</v>
      </c>
      <c r="BO1790">
        <v>87</v>
      </c>
      <c r="BP1790">
        <v>27</v>
      </c>
      <c r="BQ1790">
        <v>55</v>
      </c>
      <c r="BR1790">
        <v>30</v>
      </c>
      <c r="BS1790">
        <v>14</v>
      </c>
      <c r="BT1790">
        <v>6</v>
      </c>
      <c r="BU1790">
        <v>2</v>
      </c>
      <c r="BV1790">
        <v>21</v>
      </c>
      <c r="BW1790">
        <v>0</v>
      </c>
      <c r="BX1790">
        <v>0</v>
      </c>
      <c r="BY1790">
        <v>1801</v>
      </c>
    </row>
    <row r="1791" spans="1:77" hidden="1" x14ac:dyDescent="0.25">
      <c r="A1791" t="str">
        <f t="shared" si="54"/>
        <v>201637 Művészeti, kulturális, sport- és vallási foglalkozásokI3 Szakiskola</v>
      </c>
      <c r="B1791" t="str">
        <f t="shared" si="55"/>
        <v>201637 Művészeti, kulturális, sport- és vallási foglalkozásokI3 Szakiskola</v>
      </c>
      <c r="C1791">
        <v>1989</v>
      </c>
      <c r="D1791" t="s">
        <v>168</v>
      </c>
      <c r="E1791" t="s">
        <v>169</v>
      </c>
      <c r="F1791" s="4" t="s">
        <v>174</v>
      </c>
      <c r="G1791">
        <v>0</v>
      </c>
      <c r="H1791" t="s">
        <v>159</v>
      </c>
      <c r="I1791">
        <v>633</v>
      </c>
      <c r="J1791">
        <v>22</v>
      </c>
      <c r="K1791" t="s">
        <v>89</v>
      </c>
      <c r="L1791" t="s">
        <v>129</v>
      </c>
      <c r="M1791">
        <v>0</v>
      </c>
      <c r="N1791">
        <v>0</v>
      </c>
      <c r="O1791">
        <v>0</v>
      </c>
      <c r="P1791">
        <v>0</v>
      </c>
      <c r="Q1791">
        <v>0</v>
      </c>
      <c r="R1791">
        <v>0</v>
      </c>
      <c r="S1791">
        <v>0</v>
      </c>
      <c r="T1791">
        <v>0</v>
      </c>
      <c r="U1791">
        <v>0</v>
      </c>
      <c r="V1791">
        <v>0</v>
      </c>
      <c r="W1791">
        <v>0</v>
      </c>
      <c r="X1791">
        <v>0</v>
      </c>
      <c r="Y1791">
        <v>0</v>
      </c>
      <c r="Z1791">
        <v>0</v>
      </c>
      <c r="AA1791">
        <v>0</v>
      </c>
      <c r="AB1791">
        <v>0</v>
      </c>
      <c r="AC1791">
        <v>0</v>
      </c>
      <c r="AD1791">
        <v>0</v>
      </c>
      <c r="AE1791">
        <v>0</v>
      </c>
      <c r="AF1791">
        <v>0</v>
      </c>
      <c r="AG1791">
        <v>0</v>
      </c>
      <c r="AH1791">
        <v>0</v>
      </c>
      <c r="AI1791">
        <v>0</v>
      </c>
      <c r="AJ1791">
        <v>0</v>
      </c>
      <c r="AK1791">
        <v>0</v>
      </c>
      <c r="AL1791">
        <v>0</v>
      </c>
      <c r="AM1791">
        <v>0</v>
      </c>
      <c r="AN1791">
        <v>0</v>
      </c>
      <c r="AO1791">
        <v>6</v>
      </c>
      <c r="AP1791">
        <v>13</v>
      </c>
      <c r="AQ1791">
        <v>0</v>
      </c>
      <c r="AR1791">
        <v>0</v>
      </c>
      <c r="AS1791">
        <v>0</v>
      </c>
      <c r="AT1791">
        <v>0</v>
      </c>
      <c r="AU1791">
        <v>0</v>
      </c>
      <c r="AV1791">
        <v>0</v>
      </c>
      <c r="AW1791">
        <v>0</v>
      </c>
      <c r="AX1791">
        <v>1</v>
      </c>
      <c r="AY1791">
        <v>0</v>
      </c>
      <c r="AZ1791">
        <v>0</v>
      </c>
      <c r="BA1791">
        <v>0</v>
      </c>
      <c r="BB1791">
        <v>0</v>
      </c>
      <c r="BC1791">
        <v>0</v>
      </c>
      <c r="BD1791">
        <v>0</v>
      </c>
      <c r="BE1791">
        <v>0</v>
      </c>
      <c r="BF1791">
        <v>0</v>
      </c>
      <c r="BG1791">
        <v>0</v>
      </c>
      <c r="BH1791">
        <v>0</v>
      </c>
      <c r="BI1791">
        <v>0</v>
      </c>
      <c r="BJ1791">
        <v>96</v>
      </c>
      <c r="BK1791">
        <v>0</v>
      </c>
      <c r="BL1791">
        <v>0</v>
      </c>
      <c r="BM1791">
        <v>0</v>
      </c>
      <c r="BN1791">
        <v>0</v>
      </c>
      <c r="BO1791">
        <v>3</v>
      </c>
      <c r="BP1791">
        <v>3</v>
      </c>
      <c r="BQ1791">
        <v>0</v>
      </c>
      <c r="BR1791">
        <v>1</v>
      </c>
      <c r="BS1791">
        <v>54</v>
      </c>
      <c r="BT1791">
        <v>1</v>
      </c>
      <c r="BU1791">
        <v>12</v>
      </c>
      <c r="BV1791">
        <v>0</v>
      </c>
      <c r="BW1791">
        <v>0</v>
      </c>
      <c r="BX1791">
        <v>0</v>
      </c>
      <c r="BY1791">
        <v>190</v>
      </c>
    </row>
    <row r="1792" spans="1:77" hidden="1" x14ac:dyDescent="0.25">
      <c r="A1792" t="str">
        <f t="shared" si="54"/>
        <v>201639 Egyéb ügyintézőkI3 Szakiskola</v>
      </c>
      <c r="B1792" t="str">
        <f t="shared" si="55"/>
        <v>201639 Egyéb ügyintézőkI3 Szakiskola</v>
      </c>
      <c r="C1792">
        <v>1990</v>
      </c>
      <c r="D1792" t="s">
        <v>168</v>
      </c>
      <c r="E1792" t="s">
        <v>169</v>
      </c>
      <c r="F1792" s="4" t="s">
        <v>174</v>
      </c>
      <c r="G1792">
        <v>0</v>
      </c>
      <c r="H1792" t="s">
        <v>159</v>
      </c>
      <c r="I1792">
        <v>634</v>
      </c>
      <c r="J1792">
        <v>23</v>
      </c>
      <c r="K1792" t="s">
        <v>90</v>
      </c>
      <c r="L1792" t="s">
        <v>91</v>
      </c>
      <c r="M1792">
        <v>9</v>
      </c>
      <c r="N1792">
        <v>0</v>
      </c>
      <c r="O1792">
        <v>0</v>
      </c>
      <c r="P1792">
        <v>0</v>
      </c>
      <c r="Q1792">
        <v>0</v>
      </c>
      <c r="R1792">
        <v>28</v>
      </c>
      <c r="S1792">
        <v>0</v>
      </c>
      <c r="T1792">
        <v>1</v>
      </c>
      <c r="U1792">
        <v>40</v>
      </c>
      <c r="V1792">
        <v>0</v>
      </c>
      <c r="W1792">
        <v>0</v>
      </c>
      <c r="X1792">
        <v>0</v>
      </c>
      <c r="Y1792">
        <v>0</v>
      </c>
      <c r="Z1792">
        <v>0</v>
      </c>
      <c r="AA1792">
        <v>0</v>
      </c>
      <c r="AB1792">
        <v>0</v>
      </c>
      <c r="AC1792">
        <v>0</v>
      </c>
      <c r="AD1792">
        <v>0</v>
      </c>
      <c r="AE1792">
        <v>7</v>
      </c>
      <c r="AF1792">
        <v>0</v>
      </c>
      <c r="AG1792">
        <v>0</v>
      </c>
      <c r="AH1792">
        <v>0</v>
      </c>
      <c r="AI1792">
        <v>0</v>
      </c>
      <c r="AJ1792">
        <v>0</v>
      </c>
      <c r="AK1792">
        <v>0</v>
      </c>
      <c r="AL1792">
        <v>1</v>
      </c>
      <c r="AM1792">
        <v>23</v>
      </c>
      <c r="AN1792">
        <v>42</v>
      </c>
      <c r="AO1792">
        <v>42</v>
      </c>
      <c r="AP1792">
        <v>6</v>
      </c>
      <c r="AQ1792">
        <v>29</v>
      </c>
      <c r="AR1792">
        <v>0</v>
      </c>
      <c r="AS1792">
        <v>0</v>
      </c>
      <c r="AT1792">
        <v>1</v>
      </c>
      <c r="AU1792">
        <v>0</v>
      </c>
      <c r="AV1792">
        <v>0</v>
      </c>
      <c r="AW1792">
        <v>20</v>
      </c>
      <c r="AX1792">
        <v>0</v>
      </c>
      <c r="AY1792">
        <v>4</v>
      </c>
      <c r="AZ1792">
        <v>1</v>
      </c>
      <c r="BA1792">
        <v>0</v>
      </c>
      <c r="BB1792">
        <v>0</v>
      </c>
      <c r="BC1792">
        <v>0</v>
      </c>
      <c r="BD1792">
        <v>0</v>
      </c>
      <c r="BE1792">
        <v>0</v>
      </c>
      <c r="BF1792">
        <v>117</v>
      </c>
      <c r="BG1792">
        <v>0</v>
      </c>
      <c r="BH1792">
        <v>1</v>
      </c>
      <c r="BI1792">
        <v>0</v>
      </c>
      <c r="BJ1792">
        <v>8</v>
      </c>
      <c r="BK1792">
        <v>10</v>
      </c>
      <c r="BL1792">
        <v>68</v>
      </c>
      <c r="BM1792">
        <v>0</v>
      </c>
      <c r="BN1792">
        <v>0</v>
      </c>
      <c r="BO1792">
        <v>170</v>
      </c>
      <c r="BP1792">
        <v>36</v>
      </c>
      <c r="BQ1792">
        <v>10</v>
      </c>
      <c r="BR1792">
        <v>36</v>
      </c>
      <c r="BS1792">
        <v>3</v>
      </c>
      <c r="BT1792">
        <v>0</v>
      </c>
      <c r="BU1792">
        <v>4</v>
      </c>
      <c r="BV1792">
        <v>21</v>
      </c>
      <c r="BW1792">
        <v>0</v>
      </c>
      <c r="BX1792">
        <v>0</v>
      </c>
      <c r="BY1792">
        <v>738</v>
      </c>
    </row>
    <row r="1793" spans="1:77" hidden="1" x14ac:dyDescent="0.25">
      <c r="A1793" t="str">
        <f t="shared" si="54"/>
        <v>201641 Irodai, ügyviteli foglalkozásokI3 Szakiskola</v>
      </c>
      <c r="B1793" t="str">
        <f t="shared" si="55"/>
        <v>201641 Irodai, ügyviteli foglalkozásokI3 Szakiskola</v>
      </c>
      <c r="C1793">
        <v>1991</v>
      </c>
      <c r="D1793" t="s">
        <v>168</v>
      </c>
      <c r="E1793" t="s">
        <v>169</v>
      </c>
      <c r="F1793" s="4" t="s">
        <v>174</v>
      </c>
      <c r="G1793">
        <v>0</v>
      </c>
      <c r="H1793" t="s">
        <v>159</v>
      </c>
      <c r="I1793">
        <v>635</v>
      </c>
      <c r="J1793">
        <v>24</v>
      </c>
      <c r="K1793" t="s">
        <v>92</v>
      </c>
      <c r="L1793" t="s">
        <v>130</v>
      </c>
      <c r="M1793">
        <v>71</v>
      </c>
      <c r="N1793">
        <v>27</v>
      </c>
      <c r="O1793">
        <v>8</v>
      </c>
      <c r="P1793">
        <v>6</v>
      </c>
      <c r="Q1793">
        <v>61</v>
      </c>
      <c r="R1793">
        <v>2</v>
      </c>
      <c r="S1793">
        <v>18</v>
      </c>
      <c r="T1793">
        <v>27</v>
      </c>
      <c r="U1793">
        <v>0</v>
      </c>
      <c r="V1793">
        <v>0</v>
      </c>
      <c r="W1793">
        <v>0</v>
      </c>
      <c r="X1793">
        <v>0</v>
      </c>
      <c r="Y1793">
        <v>39</v>
      </c>
      <c r="Z1793">
        <v>0</v>
      </c>
      <c r="AA1793">
        <v>0</v>
      </c>
      <c r="AB1793">
        <v>38</v>
      </c>
      <c r="AC1793">
        <v>93</v>
      </c>
      <c r="AD1793">
        <v>74</v>
      </c>
      <c r="AE1793">
        <v>20</v>
      </c>
      <c r="AF1793">
        <v>24</v>
      </c>
      <c r="AG1793">
        <v>0</v>
      </c>
      <c r="AH1793">
        <v>42</v>
      </c>
      <c r="AI1793">
        <v>0</v>
      </c>
      <c r="AJ1793">
        <v>32</v>
      </c>
      <c r="AK1793">
        <v>29</v>
      </c>
      <c r="AL1793">
        <v>131</v>
      </c>
      <c r="AM1793">
        <v>124</v>
      </c>
      <c r="AN1793">
        <v>107</v>
      </c>
      <c r="AO1793">
        <v>180</v>
      </c>
      <c r="AP1793">
        <v>223</v>
      </c>
      <c r="AQ1793">
        <v>179</v>
      </c>
      <c r="AR1793">
        <v>0</v>
      </c>
      <c r="AS1793">
        <v>0</v>
      </c>
      <c r="AT1793">
        <v>85</v>
      </c>
      <c r="AU1793">
        <v>94</v>
      </c>
      <c r="AV1793">
        <v>89</v>
      </c>
      <c r="AW1793">
        <v>50</v>
      </c>
      <c r="AX1793">
        <v>0</v>
      </c>
      <c r="AY1793">
        <v>22</v>
      </c>
      <c r="AZ1793">
        <v>91</v>
      </c>
      <c r="BA1793">
        <v>37</v>
      </c>
      <c r="BB1793">
        <v>13</v>
      </c>
      <c r="BC1793">
        <v>92</v>
      </c>
      <c r="BD1793">
        <v>201</v>
      </c>
      <c r="BE1793">
        <v>0</v>
      </c>
      <c r="BF1793">
        <v>459</v>
      </c>
      <c r="BG1793">
        <v>32</v>
      </c>
      <c r="BH1793">
        <v>5</v>
      </c>
      <c r="BI1793">
        <v>0</v>
      </c>
      <c r="BJ1793">
        <v>87</v>
      </c>
      <c r="BK1793">
        <v>0</v>
      </c>
      <c r="BL1793">
        <v>43</v>
      </c>
      <c r="BM1793">
        <v>0</v>
      </c>
      <c r="BN1793">
        <v>112</v>
      </c>
      <c r="BO1793">
        <v>614</v>
      </c>
      <c r="BP1793">
        <v>128</v>
      </c>
      <c r="BQ1793">
        <v>207</v>
      </c>
      <c r="BR1793">
        <v>284</v>
      </c>
      <c r="BS1793">
        <v>230</v>
      </c>
      <c r="BT1793">
        <v>3</v>
      </c>
      <c r="BU1793">
        <v>12</v>
      </c>
      <c r="BV1793">
        <v>0</v>
      </c>
      <c r="BW1793">
        <v>0</v>
      </c>
      <c r="BX1793">
        <v>0</v>
      </c>
      <c r="BY1793">
        <v>4545</v>
      </c>
    </row>
    <row r="1794" spans="1:77" hidden="1" x14ac:dyDescent="0.25">
      <c r="A1794" t="str">
        <f t="shared" si="54"/>
        <v>201642 Ügyfélkapcsolati foglalkozásokI3 Szakiskola</v>
      </c>
      <c r="B1794" t="str">
        <f t="shared" si="55"/>
        <v>201642 Ügyfélkapcsolati foglalkozásokI3 Szakiskola</v>
      </c>
      <c r="C1794">
        <v>1992</v>
      </c>
      <c r="D1794" t="s">
        <v>168</v>
      </c>
      <c r="E1794" t="s">
        <v>169</v>
      </c>
      <c r="F1794" s="4" t="s">
        <v>174</v>
      </c>
      <c r="G1794">
        <v>0</v>
      </c>
      <c r="H1794" t="s">
        <v>159</v>
      </c>
      <c r="I1794">
        <v>636</v>
      </c>
      <c r="J1794">
        <v>25</v>
      </c>
      <c r="K1794" t="s">
        <v>93</v>
      </c>
      <c r="L1794" t="s">
        <v>131</v>
      </c>
      <c r="M1794">
        <v>0</v>
      </c>
      <c r="N1794">
        <v>0</v>
      </c>
      <c r="O1794">
        <v>0</v>
      </c>
      <c r="P1794">
        <v>0</v>
      </c>
      <c r="Q1794">
        <v>11</v>
      </c>
      <c r="R1794">
        <v>0</v>
      </c>
      <c r="S1794">
        <v>0</v>
      </c>
      <c r="T1794">
        <v>0</v>
      </c>
      <c r="U1794">
        <v>0</v>
      </c>
      <c r="V1794">
        <v>0</v>
      </c>
      <c r="W1794">
        <v>0</v>
      </c>
      <c r="X1794">
        <v>0</v>
      </c>
      <c r="Y1794">
        <v>0</v>
      </c>
      <c r="Z1794">
        <v>0</v>
      </c>
      <c r="AA1794">
        <v>0</v>
      </c>
      <c r="AB1794">
        <v>0</v>
      </c>
      <c r="AC1794">
        <v>0</v>
      </c>
      <c r="AD1794">
        <v>0</v>
      </c>
      <c r="AE1794">
        <v>0</v>
      </c>
      <c r="AF1794">
        <v>0</v>
      </c>
      <c r="AG1794">
        <v>0</v>
      </c>
      <c r="AH1794">
        <v>0</v>
      </c>
      <c r="AI1794">
        <v>1</v>
      </c>
      <c r="AJ1794">
        <v>0</v>
      </c>
      <c r="AK1794">
        <v>44</v>
      </c>
      <c r="AL1794">
        <v>6</v>
      </c>
      <c r="AM1794">
        <v>1</v>
      </c>
      <c r="AN1794">
        <v>11</v>
      </c>
      <c r="AO1794">
        <v>12</v>
      </c>
      <c r="AP1794">
        <v>65</v>
      </c>
      <c r="AQ1794">
        <v>20</v>
      </c>
      <c r="AR1794">
        <v>0</v>
      </c>
      <c r="AS1794">
        <v>0</v>
      </c>
      <c r="AT1794">
        <v>0</v>
      </c>
      <c r="AU1794">
        <v>0</v>
      </c>
      <c r="AV1794">
        <v>115</v>
      </c>
      <c r="AW1794">
        <v>0</v>
      </c>
      <c r="AX1794">
        <v>0</v>
      </c>
      <c r="AY1794">
        <v>0</v>
      </c>
      <c r="AZ1794">
        <v>0</v>
      </c>
      <c r="BA1794">
        <v>141</v>
      </c>
      <c r="BB1794">
        <v>0</v>
      </c>
      <c r="BC1794">
        <v>12</v>
      </c>
      <c r="BD1794">
        <v>73</v>
      </c>
      <c r="BE1794">
        <v>0</v>
      </c>
      <c r="BF1794">
        <v>0</v>
      </c>
      <c r="BG1794">
        <v>0</v>
      </c>
      <c r="BH1794">
        <v>0</v>
      </c>
      <c r="BI1794">
        <v>0</v>
      </c>
      <c r="BJ1794">
        <v>0</v>
      </c>
      <c r="BK1794">
        <v>0</v>
      </c>
      <c r="BL1794">
        <v>12</v>
      </c>
      <c r="BM1794">
        <v>0</v>
      </c>
      <c r="BN1794">
        <v>69</v>
      </c>
      <c r="BO1794">
        <v>16</v>
      </c>
      <c r="BP1794">
        <v>1</v>
      </c>
      <c r="BQ1794">
        <v>97</v>
      </c>
      <c r="BR1794">
        <v>1</v>
      </c>
      <c r="BS1794">
        <v>24</v>
      </c>
      <c r="BT1794">
        <v>1</v>
      </c>
      <c r="BU1794">
        <v>19</v>
      </c>
      <c r="BV1794">
        <v>39</v>
      </c>
      <c r="BW1794">
        <v>0</v>
      </c>
      <c r="BX1794">
        <v>0</v>
      </c>
      <c r="BY1794">
        <v>791</v>
      </c>
    </row>
    <row r="1795" spans="1:77" hidden="1" x14ac:dyDescent="0.25">
      <c r="A1795" t="str">
        <f t="shared" si="54"/>
        <v>201651 Kereskedelmi és vendéglátó-ipari foglalkozásokI3 Szakiskola</v>
      </c>
      <c r="B1795" t="str">
        <f t="shared" si="55"/>
        <v>201651 Kereskedelmi és vendéglátó-ipari foglalkozásokI3 Szakiskola</v>
      </c>
      <c r="C1795">
        <v>1993</v>
      </c>
      <c r="D1795" t="s">
        <v>168</v>
      </c>
      <c r="E1795" t="s">
        <v>169</v>
      </c>
      <c r="F1795" s="4" t="s">
        <v>174</v>
      </c>
      <c r="G1795">
        <v>0</v>
      </c>
      <c r="H1795" t="s">
        <v>159</v>
      </c>
      <c r="I1795">
        <v>637</v>
      </c>
      <c r="J1795">
        <v>26</v>
      </c>
      <c r="K1795" t="s">
        <v>94</v>
      </c>
      <c r="L1795" t="s">
        <v>132</v>
      </c>
      <c r="M1795">
        <v>124</v>
      </c>
      <c r="N1795">
        <v>30</v>
      </c>
      <c r="O1795">
        <v>0</v>
      </c>
      <c r="P1795">
        <v>0</v>
      </c>
      <c r="Q1795">
        <v>512</v>
      </c>
      <c r="R1795">
        <v>54</v>
      </c>
      <c r="S1795">
        <v>0</v>
      </c>
      <c r="T1795">
        <v>8</v>
      </c>
      <c r="U1795">
        <v>0</v>
      </c>
      <c r="V1795">
        <v>0</v>
      </c>
      <c r="W1795">
        <v>0</v>
      </c>
      <c r="X1795">
        <v>0</v>
      </c>
      <c r="Y1795">
        <v>0</v>
      </c>
      <c r="Z1795">
        <v>17</v>
      </c>
      <c r="AA1795">
        <v>0</v>
      </c>
      <c r="AB1795">
        <v>4</v>
      </c>
      <c r="AC1795">
        <v>39</v>
      </c>
      <c r="AD1795">
        <v>0</v>
      </c>
      <c r="AE1795">
        <v>26</v>
      </c>
      <c r="AF1795">
        <v>0</v>
      </c>
      <c r="AG1795">
        <v>53</v>
      </c>
      <c r="AH1795">
        <v>14</v>
      </c>
      <c r="AI1795">
        <v>56</v>
      </c>
      <c r="AJ1795">
        <v>0</v>
      </c>
      <c r="AK1795">
        <v>0</v>
      </c>
      <c r="AL1795">
        <v>26</v>
      </c>
      <c r="AM1795">
        <v>253</v>
      </c>
      <c r="AN1795">
        <v>582</v>
      </c>
      <c r="AO1795">
        <v>1354</v>
      </c>
      <c r="AP1795">
        <v>13772</v>
      </c>
      <c r="AQ1795">
        <v>18</v>
      </c>
      <c r="AR1795">
        <v>23</v>
      </c>
      <c r="AS1795">
        <v>0</v>
      </c>
      <c r="AT1795">
        <v>15</v>
      </c>
      <c r="AU1795">
        <v>0</v>
      </c>
      <c r="AV1795">
        <v>4306</v>
      </c>
      <c r="AW1795">
        <v>63</v>
      </c>
      <c r="AX1795">
        <v>0</v>
      </c>
      <c r="AY1795">
        <v>34</v>
      </c>
      <c r="AZ1795">
        <v>0</v>
      </c>
      <c r="BA1795">
        <v>0</v>
      </c>
      <c r="BB1795">
        <v>0</v>
      </c>
      <c r="BC1795">
        <v>0</v>
      </c>
      <c r="BD1795">
        <v>241</v>
      </c>
      <c r="BE1795">
        <v>0</v>
      </c>
      <c r="BF1795">
        <v>38</v>
      </c>
      <c r="BG1795">
        <v>0</v>
      </c>
      <c r="BH1795">
        <v>0</v>
      </c>
      <c r="BI1795">
        <v>0</v>
      </c>
      <c r="BJ1795">
        <v>65</v>
      </c>
      <c r="BK1795">
        <v>66</v>
      </c>
      <c r="BL1795">
        <v>73</v>
      </c>
      <c r="BM1795">
        <v>0</v>
      </c>
      <c r="BN1795">
        <v>542</v>
      </c>
      <c r="BO1795">
        <v>169</v>
      </c>
      <c r="BP1795">
        <v>168</v>
      </c>
      <c r="BQ1795">
        <v>90</v>
      </c>
      <c r="BR1795">
        <v>132</v>
      </c>
      <c r="BS1795">
        <v>37</v>
      </c>
      <c r="BT1795">
        <v>4</v>
      </c>
      <c r="BU1795">
        <v>5</v>
      </c>
      <c r="BV1795">
        <v>74</v>
      </c>
      <c r="BW1795">
        <v>17</v>
      </c>
      <c r="BX1795">
        <v>0</v>
      </c>
      <c r="BY1795">
        <v>23104</v>
      </c>
    </row>
    <row r="1796" spans="1:77" hidden="1" x14ac:dyDescent="0.25">
      <c r="A1796" t="str">
        <f t="shared" si="54"/>
        <v>201652 Szolgáltatási foglalkozásokI3 Szakiskola</v>
      </c>
      <c r="B1796" t="str">
        <f t="shared" si="55"/>
        <v>201652 Szolgáltatási foglalkozásokI3 Szakiskola</v>
      </c>
      <c r="C1796">
        <v>1994</v>
      </c>
      <c r="D1796" t="s">
        <v>168</v>
      </c>
      <c r="E1796" t="s">
        <v>169</v>
      </c>
      <c r="F1796" s="4" t="s">
        <v>174</v>
      </c>
      <c r="G1796">
        <v>0</v>
      </c>
      <c r="H1796" t="s">
        <v>159</v>
      </c>
      <c r="I1796">
        <v>638</v>
      </c>
      <c r="J1796">
        <v>27</v>
      </c>
      <c r="K1796" t="s">
        <v>95</v>
      </c>
      <c r="L1796" t="s">
        <v>133</v>
      </c>
      <c r="M1796">
        <v>0</v>
      </c>
      <c r="N1796">
        <v>0</v>
      </c>
      <c r="O1796">
        <v>15</v>
      </c>
      <c r="P1796">
        <v>0</v>
      </c>
      <c r="Q1796">
        <v>1</v>
      </c>
      <c r="R1796">
        <v>8</v>
      </c>
      <c r="S1796">
        <v>0</v>
      </c>
      <c r="T1796">
        <v>48</v>
      </c>
      <c r="U1796">
        <v>0</v>
      </c>
      <c r="V1796">
        <v>0</v>
      </c>
      <c r="W1796">
        <v>1</v>
      </c>
      <c r="X1796">
        <v>1</v>
      </c>
      <c r="Y1796">
        <v>0</v>
      </c>
      <c r="Z1796">
        <v>0</v>
      </c>
      <c r="AA1796">
        <v>0</v>
      </c>
      <c r="AB1796">
        <v>0</v>
      </c>
      <c r="AC1796">
        <v>14</v>
      </c>
      <c r="AD1796">
        <v>0</v>
      </c>
      <c r="AE1796">
        <v>0</v>
      </c>
      <c r="AF1796">
        <v>4</v>
      </c>
      <c r="AG1796">
        <v>0</v>
      </c>
      <c r="AH1796">
        <v>0</v>
      </c>
      <c r="AI1796">
        <v>98</v>
      </c>
      <c r="AJ1796">
        <v>9</v>
      </c>
      <c r="AK1796">
        <v>31</v>
      </c>
      <c r="AL1796">
        <v>33</v>
      </c>
      <c r="AM1796">
        <v>46</v>
      </c>
      <c r="AN1796">
        <v>119</v>
      </c>
      <c r="AO1796">
        <v>41</v>
      </c>
      <c r="AP1796">
        <v>200</v>
      </c>
      <c r="AQ1796">
        <v>59</v>
      </c>
      <c r="AR1796">
        <v>0</v>
      </c>
      <c r="AS1796">
        <v>0</v>
      </c>
      <c r="AT1796">
        <v>0</v>
      </c>
      <c r="AU1796">
        <v>0</v>
      </c>
      <c r="AV1796">
        <v>196</v>
      </c>
      <c r="AW1796">
        <v>39</v>
      </c>
      <c r="AX1796">
        <v>0</v>
      </c>
      <c r="AY1796">
        <v>15</v>
      </c>
      <c r="AZ1796">
        <v>0</v>
      </c>
      <c r="BA1796">
        <v>0</v>
      </c>
      <c r="BB1796">
        <v>0</v>
      </c>
      <c r="BC1796">
        <v>0</v>
      </c>
      <c r="BD1796">
        <v>8</v>
      </c>
      <c r="BE1796">
        <v>0</v>
      </c>
      <c r="BF1796">
        <v>61</v>
      </c>
      <c r="BG1796">
        <v>0</v>
      </c>
      <c r="BH1796">
        <v>0</v>
      </c>
      <c r="BI1796">
        <v>0</v>
      </c>
      <c r="BJ1796">
        <v>0</v>
      </c>
      <c r="BK1796">
        <v>0</v>
      </c>
      <c r="BL1796">
        <v>25</v>
      </c>
      <c r="BM1796">
        <v>0</v>
      </c>
      <c r="BN1796">
        <v>386</v>
      </c>
      <c r="BO1796">
        <v>630</v>
      </c>
      <c r="BP1796">
        <v>1200</v>
      </c>
      <c r="BQ1796">
        <v>657</v>
      </c>
      <c r="BR1796">
        <v>528</v>
      </c>
      <c r="BS1796">
        <v>83</v>
      </c>
      <c r="BT1796">
        <v>61</v>
      </c>
      <c r="BU1796">
        <v>54</v>
      </c>
      <c r="BV1796">
        <v>25</v>
      </c>
      <c r="BW1796">
        <v>276</v>
      </c>
      <c r="BX1796">
        <v>0</v>
      </c>
      <c r="BY1796">
        <v>4972</v>
      </c>
    </row>
    <row r="1797" spans="1:77" hidden="1" x14ac:dyDescent="0.25">
      <c r="A1797" t="str">
        <f t="shared" si="54"/>
        <v>201661 Mezőgazdasági foglalkozásokI3 Szakiskola</v>
      </c>
      <c r="B1797" t="str">
        <f t="shared" si="55"/>
        <v>201661 Mezőgazdasági foglalkozásokI3 Szakiskola</v>
      </c>
      <c r="C1797">
        <v>1995</v>
      </c>
      <c r="D1797" t="s">
        <v>168</v>
      </c>
      <c r="E1797" t="s">
        <v>169</v>
      </c>
      <c r="F1797" s="4" t="s">
        <v>174</v>
      </c>
      <c r="G1797">
        <v>0</v>
      </c>
      <c r="H1797" t="s">
        <v>159</v>
      </c>
      <c r="I1797">
        <v>639</v>
      </c>
      <c r="J1797">
        <v>28</v>
      </c>
      <c r="K1797" t="s">
        <v>96</v>
      </c>
      <c r="L1797" t="s">
        <v>97</v>
      </c>
      <c r="M1797">
        <v>821</v>
      </c>
      <c r="N1797">
        <v>0</v>
      </c>
      <c r="O1797">
        <v>0</v>
      </c>
      <c r="P1797">
        <v>0</v>
      </c>
      <c r="Q1797">
        <v>62</v>
      </c>
      <c r="R1797">
        <v>0</v>
      </c>
      <c r="S1797">
        <v>0</v>
      </c>
      <c r="T1797">
        <v>0</v>
      </c>
      <c r="U1797">
        <v>0</v>
      </c>
      <c r="V1797">
        <v>0</v>
      </c>
      <c r="W1797">
        <v>0</v>
      </c>
      <c r="X1797">
        <v>13</v>
      </c>
      <c r="Y1797">
        <v>0</v>
      </c>
      <c r="Z1797">
        <v>1</v>
      </c>
      <c r="AA1797">
        <v>0</v>
      </c>
      <c r="AB1797">
        <v>0</v>
      </c>
      <c r="AC1797">
        <v>0</v>
      </c>
      <c r="AD1797">
        <v>0</v>
      </c>
      <c r="AE1797">
        <v>0</v>
      </c>
      <c r="AF1797">
        <v>0</v>
      </c>
      <c r="AG1797">
        <v>0</v>
      </c>
      <c r="AH1797">
        <v>13</v>
      </c>
      <c r="AI1797">
        <v>0</v>
      </c>
      <c r="AJ1797">
        <v>21</v>
      </c>
      <c r="AK1797">
        <v>0</v>
      </c>
      <c r="AL1797">
        <v>1</v>
      </c>
      <c r="AM1797">
        <v>0</v>
      </c>
      <c r="AN1797">
        <v>0</v>
      </c>
      <c r="AO1797">
        <v>7</v>
      </c>
      <c r="AP1797">
        <v>0</v>
      </c>
      <c r="AQ1797">
        <v>0</v>
      </c>
      <c r="AR1797">
        <v>0</v>
      </c>
      <c r="AS1797">
        <v>0</v>
      </c>
      <c r="AT1797">
        <v>0</v>
      </c>
      <c r="AU1797">
        <v>0</v>
      </c>
      <c r="AV1797">
        <v>7</v>
      </c>
      <c r="AW1797">
        <v>53</v>
      </c>
      <c r="AX1797">
        <v>0</v>
      </c>
      <c r="AY1797">
        <v>0</v>
      </c>
      <c r="AZ1797">
        <v>0</v>
      </c>
      <c r="BA1797">
        <v>0</v>
      </c>
      <c r="BB1797">
        <v>0</v>
      </c>
      <c r="BC1797">
        <v>0</v>
      </c>
      <c r="BD1797">
        <v>0</v>
      </c>
      <c r="BE1797">
        <v>0</v>
      </c>
      <c r="BF1797">
        <v>25</v>
      </c>
      <c r="BG1797">
        <v>13</v>
      </c>
      <c r="BH1797">
        <v>5</v>
      </c>
      <c r="BI1797">
        <v>0</v>
      </c>
      <c r="BJ1797">
        <v>0</v>
      </c>
      <c r="BK1797">
        <v>0</v>
      </c>
      <c r="BL1797">
        <v>0</v>
      </c>
      <c r="BM1797">
        <v>0</v>
      </c>
      <c r="BN1797">
        <v>15</v>
      </c>
      <c r="BO1797">
        <v>148</v>
      </c>
      <c r="BP1797">
        <v>25</v>
      </c>
      <c r="BQ1797">
        <v>5</v>
      </c>
      <c r="BR1797">
        <v>59</v>
      </c>
      <c r="BS1797">
        <v>49</v>
      </c>
      <c r="BT1797">
        <v>6</v>
      </c>
      <c r="BU1797">
        <v>0</v>
      </c>
      <c r="BV1797">
        <v>0</v>
      </c>
      <c r="BW1797">
        <v>0</v>
      </c>
      <c r="BX1797">
        <v>0</v>
      </c>
      <c r="BY1797">
        <v>1349</v>
      </c>
    </row>
    <row r="1798" spans="1:77" hidden="1" x14ac:dyDescent="0.25">
      <c r="A1798" t="str">
        <f t="shared" si="54"/>
        <v>201662 Erdőgazdálkodási, vadgazdálkodási és halászati foglalkozásokI3 Szakiskola</v>
      </c>
      <c r="B1798" t="str">
        <f t="shared" si="55"/>
        <v>201662 Erdőgazdálkodási, vadgazdálkodási és halászati foglalkozásokI3 Szakiskola</v>
      </c>
      <c r="C1798">
        <v>1996</v>
      </c>
      <c r="D1798" t="s">
        <v>168</v>
      </c>
      <c r="E1798" t="s">
        <v>169</v>
      </c>
      <c r="F1798" s="4" t="s">
        <v>174</v>
      </c>
      <c r="G1798">
        <v>0</v>
      </c>
      <c r="H1798" t="s">
        <v>159</v>
      </c>
      <c r="I1798">
        <v>640</v>
      </c>
      <c r="J1798">
        <v>29</v>
      </c>
      <c r="K1798" t="s">
        <v>98</v>
      </c>
      <c r="L1798" t="s">
        <v>134</v>
      </c>
      <c r="M1798">
        <v>1</v>
      </c>
      <c r="N1798">
        <v>327</v>
      </c>
      <c r="O1798">
        <v>63</v>
      </c>
      <c r="P1798">
        <v>0</v>
      </c>
      <c r="Q1798">
        <v>0</v>
      </c>
      <c r="R1798">
        <v>0</v>
      </c>
      <c r="S1798">
        <v>0</v>
      </c>
      <c r="T1798">
        <v>0</v>
      </c>
      <c r="U1798">
        <v>0</v>
      </c>
      <c r="V1798">
        <v>0</v>
      </c>
      <c r="W1798">
        <v>0</v>
      </c>
      <c r="X1798">
        <v>0</v>
      </c>
      <c r="Y1798">
        <v>0</v>
      </c>
      <c r="Z1798">
        <v>0</v>
      </c>
      <c r="AA1798">
        <v>0</v>
      </c>
      <c r="AB1798">
        <v>0</v>
      </c>
      <c r="AC1798">
        <v>0</v>
      </c>
      <c r="AD1798">
        <v>0</v>
      </c>
      <c r="AE1798">
        <v>0</v>
      </c>
      <c r="AF1798">
        <v>0</v>
      </c>
      <c r="AG1798">
        <v>0</v>
      </c>
      <c r="AH1798">
        <v>0</v>
      </c>
      <c r="AI1798">
        <v>0</v>
      </c>
      <c r="AJ1798">
        <v>0</v>
      </c>
      <c r="AK1798">
        <v>0</v>
      </c>
      <c r="AL1798">
        <v>1</v>
      </c>
      <c r="AM1798">
        <v>48</v>
      </c>
      <c r="AN1798">
        <v>0</v>
      </c>
      <c r="AO1798">
        <v>0</v>
      </c>
      <c r="AP1798">
        <v>0</v>
      </c>
      <c r="AQ1798">
        <v>0</v>
      </c>
      <c r="AR1798">
        <v>0</v>
      </c>
      <c r="AS1798">
        <v>0</v>
      </c>
      <c r="AT1798">
        <v>0</v>
      </c>
      <c r="AU1798">
        <v>0</v>
      </c>
      <c r="AV1798">
        <v>0</v>
      </c>
      <c r="AW1798">
        <v>0</v>
      </c>
      <c r="AX1798">
        <v>0</v>
      </c>
      <c r="AY1798">
        <v>0</v>
      </c>
      <c r="AZ1798">
        <v>0</v>
      </c>
      <c r="BA1798">
        <v>0</v>
      </c>
      <c r="BB1798">
        <v>0</v>
      </c>
      <c r="BC1798">
        <v>0</v>
      </c>
      <c r="BD1798">
        <v>0</v>
      </c>
      <c r="BE1798">
        <v>0</v>
      </c>
      <c r="BF1798">
        <v>0</v>
      </c>
      <c r="BG1798">
        <v>0</v>
      </c>
      <c r="BH1798">
        <v>0</v>
      </c>
      <c r="BI1798">
        <v>0</v>
      </c>
      <c r="BJ1798">
        <v>0</v>
      </c>
      <c r="BK1798">
        <v>0</v>
      </c>
      <c r="BL1798">
        <v>0</v>
      </c>
      <c r="BM1798">
        <v>0</v>
      </c>
      <c r="BN1798">
        <v>0</v>
      </c>
      <c r="BO1798">
        <v>9</v>
      </c>
      <c r="BP1798">
        <v>0</v>
      </c>
      <c r="BQ1798">
        <v>0</v>
      </c>
      <c r="BR1798">
        <v>0</v>
      </c>
      <c r="BS1798">
        <v>1</v>
      </c>
      <c r="BT1798">
        <v>0</v>
      </c>
      <c r="BU1798">
        <v>0</v>
      </c>
      <c r="BV1798">
        <v>0</v>
      </c>
      <c r="BW1798">
        <v>0</v>
      </c>
      <c r="BX1798">
        <v>0</v>
      </c>
      <c r="BY1798">
        <v>450</v>
      </c>
    </row>
    <row r="1799" spans="1:77" hidden="1" x14ac:dyDescent="0.25">
      <c r="A1799" t="str">
        <f t="shared" ref="A1799:A1862" si="56">CONCATENATE(F1799,L1799,H1799)</f>
        <v>201671 Élelmiszer-ipari foglalkozásokI3 Szakiskola</v>
      </c>
      <c r="B1799" t="str">
        <f t="shared" ref="B1799:B1862" si="57">CONCATENATE(F1799,L1799,H1799)</f>
        <v>201671 Élelmiszer-ipari foglalkozásokI3 Szakiskola</v>
      </c>
      <c r="C1799">
        <v>1997</v>
      </c>
      <c r="D1799" t="s">
        <v>168</v>
      </c>
      <c r="E1799" t="s">
        <v>169</v>
      </c>
      <c r="F1799" s="4" t="s">
        <v>174</v>
      </c>
      <c r="G1799">
        <v>0</v>
      </c>
      <c r="H1799" t="s">
        <v>159</v>
      </c>
      <c r="I1799">
        <v>641</v>
      </c>
      <c r="J1799">
        <v>30</v>
      </c>
      <c r="K1799" t="s">
        <v>99</v>
      </c>
      <c r="L1799" t="s">
        <v>135</v>
      </c>
      <c r="M1799">
        <v>34</v>
      </c>
      <c r="N1799">
        <v>0</v>
      </c>
      <c r="O1799">
        <v>11</v>
      </c>
      <c r="P1799">
        <v>0</v>
      </c>
      <c r="Q1799">
        <v>883</v>
      </c>
      <c r="R1799">
        <v>0</v>
      </c>
      <c r="S1799">
        <v>0</v>
      </c>
      <c r="T1799">
        <v>0</v>
      </c>
      <c r="U1799">
        <v>0</v>
      </c>
      <c r="V1799">
        <v>0</v>
      </c>
      <c r="W1799">
        <v>0</v>
      </c>
      <c r="X1799">
        <v>0</v>
      </c>
      <c r="Y1799">
        <v>0</v>
      </c>
      <c r="Z1799">
        <v>0</v>
      </c>
      <c r="AA1799">
        <v>0</v>
      </c>
      <c r="AB1799">
        <v>0</v>
      </c>
      <c r="AC1799">
        <v>0</v>
      </c>
      <c r="AD1799">
        <v>0</v>
      </c>
      <c r="AE1799">
        <v>0</v>
      </c>
      <c r="AF1799">
        <v>0</v>
      </c>
      <c r="AG1799">
        <v>0</v>
      </c>
      <c r="AH1799">
        <v>0</v>
      </c>
      <c r="AI1799">
        <v>0</v>
      </c>
      <c r="AJ1799">
        <v>0</v>
      </c>
      <c r="AK1799">
        <v>0</v>
      </c>
      <c r="AL1799">
        <v>0</v>
      </c>
      <c r="AM1799">
        <v>15</v>
      </c>
      <c r="AN1799">
        <v>0</v>
      </c>
      <c r="AO1799">
        <v>0</v>
      </c>
      <c r="AP1799">
        <v>122</v>
      </c>
      <c r="AQ1799">
        <v>0</v>
      </c>
      <c r="AR1799">
        <v>0</v>
      </c>
      <c r="AS1799">
        <v>0</v>
      </c>
      <c r="AT1799">
        <v>0</v>
      </c>
      <c r="AU1799">
        <v>0</v>
      </c>
      <c r="AV1799">
        <v>106</v>
      </c>
      <c r="AW1799">
        <v>0</v>
      </c>
      <c r="AX1799">
        <v>0</v>
      </c>
      <c r="AY1799">
        <v>0</v>
      </c>
      <c r="AZ1799">
        <v>0</v>
      </c>
      <c r="BA1799">
        <v>0</v>
      </c>
      <c r="BB1799">
        <v>0</v>
      </c>
      <c r="BC1799">
        <v>0</v>
      </c>
      <c r="BD1799">
        <v>0</v>
      </c>
      <c r="BE1799">
        <v>0</v>
      </c>
      <c r="BF1799">
        <v>20</v>
      </c>
      <c r="BG1799">
        <v>0</v>
      </c>
      <c r="BH1799">
        <v>0</v>
      </c>
      <c r="BI1799">
        <v>0</v>
      </c>
      <c r="BJ1799">
        <v>0</v>
      </c>
      <c r="BK1799">
        <v>0</v>
      </c>
      <c r="BL1799">
        <v>0</v>
      </c>
      <c r="BM1799">
        <v>0</v>
      </c>
      <c r="BN1799">
        <v>0</v>
      </c>
      <c r="BO1799">
        <v>16</v>
      </c>
      <c r="BP1799">
        <v>1</v>
      </c>
      <c r="BQ1799">
        <v>4</v>
      </c>
      <c r="BR1799">
        <v>1</v>
      </c>
      <c r="BS1799">
        <v>0</v>
      </c>
      <c r="BT1799">
        <v>0</v>
      </c>
      <c r="BU1799">
        <v>10</v>
      </c>
      <c r="BV1799">
        <v>0</v>
      </c>
      <c r="BW1799">
        <v>0</v>
      </c>
      <c r="BX1799">
        <v>0</v>
      </c>
      <c r="BY1799">
        <v>1223</v>
      </c>
    </row>
    <row r="1800" spans="1:77" hidden="1" x14ac:dyDescent="0.25">
      <c r="A1800" t="str">
        <f t="shared" si="56"/>
        <v>201672 Könnyűipari foglalkozásokI3 Szakiskola</v>
      </c>
      <c r="B1800" t="str">
        <f t="shared" si="57"/>
        <v>201672 Könnyűipari foglalkozásokI3 Szakiskola</v>
      </c>
      <c r="C1800">
        <v>1998</v>
      </c>
      <c r="D1800" t="s">
        <v>168</v>
      </c>
      <c r="E1800" t="s">
        <v>169</v>
      </c>
      <c r="F1800" s="4" t="s">
        <v>174</v>
      </c>
      <c r="G1800">
        <v>0</v>
      </c>
      <c r="H1800" t="s">
        <v>159</v>
      </c>
      <c r="I1800">
        <v>642</v>
      </c>
      <c r="J1800">
        <v>31</v>
      </c>
      <c r="K1800" t="s">
        <v>100</v>
      </c>
      <c r="L1800" t="s">
        <v>136</v>
      </c>
      <c r="M1800">
        <v>0</v>
      </c>
      <c r="N1800">
        <v>38</v>
      </c>
      <c r="O1800">
        <v>0</v>
      </c>
      <c r="P1800">
        <v>0</v>
      </c>
      <c r="Q1800">
        <v>23</v>
      </c>
      <c r="R1800">
        <v>454</v>
      </c>
      <c r="S1800">
        <v>305</v>
      </c>
      <c r="T1800">
        <v>12</v>
      </c>
      <c r="U1800">
        <v>256</v>
      </c>
      <c r="V1800">
        <v>0</v>
      </c>
      <c r="W1800">
        <v>0</v>
      </c>
      <c r="X1800">
        <v>0</v>
      </c>
      <c r="Y1800">
        <v>0</v>
      </c>
      <c r="Z1800">
        <v>0</v>
      </c>
      <c r="AA1800">
        <v>0</v>
      </c>
      <c r="AB1800">
        <v>15</v>
      </c>
      <c r="AC1800">
        <v>99</v>
      </c>
      <c r="AD1800">
        <v>0</v>
      </c>
      <c r="AE1800">
        <v>8</v>
      </c>
      <c r="AF1800">
        <v>63</v>
      </c>
      <c r="AG1800">
        <v>0</v>
      </c>
      <c r="AH1800">
        <v>375</v>
      </c>
      <c r="AI1800">
        <v>0</v>
      </c>
      <c r="AJ1800">
        <v>0</v>
      </c>
      <c r="AK1800">
        <v>0</v>
      </c>
      <c r="AL1800">
        <v>7</v>
      </c>
      <c r="AM1800">
        <v>131</v>
      </c>
      <c r="AN1800">
        <v>28</v>
      </c>
      <c r="AO1800">
        <v>61</v>
      </c>
      <c r="AP1800">
        <v>210</v>
      </c>
      <c r="AQ1800">
        <v>0</v>
      </c>
      <c r="AR1800">
        <v>0</v>
      </c>
      <c r="AS1800">
        <v>0</v>
      </c>
      <c r="AT1800">
        <v>0</v>
      </c>
      <c r="AU1800">
        <v>0</v>
      </c>
      <c r="AV1800">
        <v>0</v>
      </c>
      <c r="AW1800">
        <v>15</v>
      </c>
      <c r="AX1800">
        <v>0</v>
      </c>
      <c r="AY1800">
        <v>0</v>
      </c>
      <c r="AZ1800">
        <v>0</v>
      </c>
      <c r="BA1800">
        <v>0</v>
      </c>
      <c r="BB1800">
        <v>0</v>
      </c>
      <c r="BC1800">
        <v>0</v>
      </c>
      <c r="BD1800">
        <v>0</v>
      </c>
      <c r="BE1800">
        <v>0</v>
      </c>
      <c r="BF1800">
        <v>60</v>
      </c>
      <c r="BG1800">
        <v>0</v>
      </c>
      <c r="BH1800">
        <v>0</v>
      </c>
      <c r="BI1800">
        <v>0</v>
      </c>
      <c r="BJ1800">
        <v>0</v>
      </c>
      <c r="BK1800">
        <v>0</v>
      </c>
      <c r="BL1800">
        <v>18</v>
      </c>
      <c r="BM1800">
        <v>0</v>
      </c>
      <c r="BN1800">
        <v>17</v>
      </c>
      <c r="BO1800">
        <v>37</v>
      </c>
      <c r="BP1800">
        <v>12</v>
      </c>
      <c r="BQ1800">
        <v>13</v>
      </c>
      <c r="BR1800">
        <v>7</v>
      </c>
      <c r="BS1800">
        <v>9</v>
      </c>
      <c r="BT1800">
        <v>0</v>
      </c>
      <c r="BU1800">
        <v>1</v>
      </c>
      <c r="BV1800">
        <v>55</v>
      </c>
      <c r="BW1800">
        <v>0</v>
      </c>
      <c r="BX1800">
        <v>0</v>
      </c>
      <c r="BY1800">
        <v>2329</v>
      </c>
    </row>
    <row r="1801" spans="1:77" hidden="1" x14ac:dyDescent="0.25">
      <c r="A1801" t="str">
        <f t="shared" si="56"/>
        <v>201673 Fém- és villamosipari foglalkozásokI3 Szakiskola</v>
      </c>
      <c r="B1801" t="str">
        <f t="shared" si="57"/>
        <v>201673 Fém- és villamosipari foglalkozásokI3 Szakiskola</v>
      </c>
      <c r="C1801">
        <v>1999</v>
      </c>
      <c r="D1801" t="s">
        <v>168</v>
      </c>
      <c r="E1801" t="s">
        <v>169</v>
      </c>
      <c r="F1801" s="4" t="s">
        <v>174</v>
      </c>
      <c r="G1801">
        <v>0</v>
      </c>
      <c r="H1801" t="s">
        <v>159</v>
      </c>
      <c r="I1801">
        <v>643</v>
      </c>
      <c r="J1801">
        <v>32</v>
      </c>
      <c r="K1801" t="s">
        <v>101</v>
      </c>
      <c r="L1801" t="s">
        <v>137</v>
      </c>
      <c r="M1801">
        <v>200</v>
      </c>
      <c r="N1801">
        <v>0</v>
      </c>
      <c r="O1801">
        <v>0</v>
      </c>
      <c r="P1801">
        <v>15</v>
      </c>
      <c r="Q1801">
        <v>112</v>
      </c>
      <c r="R1801">
        <v>121</v>
      </c>
      <c r="S1801">
        <v>0</v>
      </c>
      <c r="T1801">
        <v>12</v>
      </c>
      <c r="U1801">
        <v>0</v>
      </c>
      <c r="V1801">
        <v>0</v>
      </c>
      <c r="W1801">
        <v>18</v>
      </c>
      <c r="X1801">
        <v>0</v>
      </c>
      <c r="Y1801">
        <v>123</v>
      </c>
      <c r="Z1801">
        <v>104</v>
      </c>
      <c r="AA1801">
        <v>167</v>
      </c>
      <c r="AB1801">
        <v>1067</v>
      </c>
      <c r="AC1801">
        <v>78</v>
      </c>
      <c r="AD1801">
        <v>255</v>
      </c>
      <c r="AE1801">
        <v>269</v>
      </c>
      <c r="AF1801">
        <v>315</v>
      </c>
      <c r="AG1801">
        <v>87</v>
      </c>
      <c r="AH1801">
        <v>70</v>
      </c>
      <c r="AI1801">
        <v>298</v>
      </c>
      <c r="AJ1801">
        <v>44</v>
      </c>
      <c r="AK1801">
        <v>50</v>
      </c>
      <c r="AL1801">
        <v>39</v>
      </c>
      <c r="AM1801">
        <v>637</v>
      </c>
      <c r="AN1801">
        <v>1114</v>
      </c>
      <c r="AO1801">
        <v>163</v>
      </c>
      <c r="AP1801">
        <v>66</v>
      </c>
      <c r="AQ1801">
        <v>338</v>
      </c>
      <c r="AR1801">
        <v>50</v>
      </c>
      <c r="AS1801">
        <v>0</v>
      </c>
      <c r="AT1801">
        <v>17</v>
      </c>
      <c r="AU1801">
        <v>0</v>
      </c>
      <c r="AV1801">
        <v>34</v>
      </c>
      <c r="AW1801">
        <v>0</v>
      </c>
      <c r="AX1801">
        <v>0</v>
      </c>
      <c r="AY1801">
        <v>111</v>
      </c>
      <c r="AZ1801">
        <v>0</v>
      </c>
      <c r="BA1801">
        <v>0</v>
      </c>
      <c r="BB1801">
        <v>0</v>
      </c>
      <c r="BC1801">
        <v>0</v>
      </c>
      <c r="BD1801">
        <v>9</v>
      </c>
      <c r="BE1801">
        <v>0</v>
      </c>
      <c r="BF1801">
        <v>161</v>
      </c>
      <c r="BG1801">
        <v>201</v>
      </c>
      <c r="BH1801">
        <v>2</v>
      </c>
      <c r="BI1801">
        <v>0</v>
      </c>
      <c r="BJ1801">
        <v>17</v>
      </c>
      <c r="BK1801">
        <v>29</v>
      </c>
      <c r="BL1801">
        <v>327</v>
      </c>
      <c r="BM1801">
        <v>6</v>
      </c>
      <c r="BN1801">
        <v>41</v>
      </c>
      <c r="BO1801">
        <v>139</v>
      </c>
      <c r="BP1801">
        <v>29</v>
      </c>
      <c r="BQ1801">
        <v>94</v>
      </c>
      <c r="BR1801">
        <v>13</v>
      </c>
      <c r="BS1801">
        <v>3</v>
      </c>
      <c r="BT1801">
        <v>35</v>
      </c>
      <c r="BU1801">
        <v>11</v>
      </c>
      <c r="BV1801">
        <v>14</v>
      </c>
      <c r="BW1801">
        <v>0</v>
      </c>
      <c r="BX1801">
        <v>0</v>
      </c>
      <c r="BY1801">
        <v>7105</v>
      </c>
    </row>
    <row r="1802" spans="1:77" hidden="1" x14ac:dyDescent="0.25">
      <c r="A1802" t="str">
        <f t="shared" si="56"/>
        <v>201674 Kézműipari foglalkozásokI3 Szakiskola</v>
      </c>
      <c r="B1802" t="str">
        <f t="shared" si="57"/>
        <v>201674 Kézműipari foglalkozásokI3 Szakiskola</v>
      </c>
      <c r="C1802">
        <v>2000</v>
      </c>
      <c r="D1802" t="s">
        <v>168</v>
      </c>
      <c r="E1802" t="s">
        <v>169</v>
      </c>
      <c r="F1802" s="4" t="s">
        <v>174</v>
      </c>
      <c r="G1802">
        <v>0</v>
      </c>
      <c r="H1802" t="s">
        <v>159</v>
      </c>
      <c r="I1802">
        <v>644</v>
      </c>
      <c r="J1802">
        <v>33</v>
      </c>
      <c r="K1802" t="s">
        <v>102</v>
      </c>
      <c r="L1802" t="s">
        <v>138</v>
      </c>
      <c r="M1802">
        <v>9</v>
      </c>
      <c r="N1802">
        <v>0</v>
      </c>
      <c r="O1802">
        <v>0</v>
      </c>
      <c r="P1802">
        <v>0</v>
      </c>
      <c r="Q1802">
        <v>93</v>
      </c>
      <c r="R1802">
        <v>50</v>
      </c>
      <c r="S1802">
        <v>0</v>
      </c>
      <c r="T1802">
        <v>0</v>
      </c>
      <c r="U1802">
        <v>0</v>
      </c>
      <c r="V1802">
        <v>0</v>
      </c>
      <c r="W1802">
        <v>0</v>
      </c>
      <c r="X1802">
        <v>0</v>
      </c>
      <c r="Y1802">
        <v>0</v>
      </c>
      <c r="Z1802">
        <v>16</v>
      </c>
      <c r="AA1802">
        <v>1</v>
      </c>
      <c r="AB1802">
        <v>0</v>
      </c>
      <c r="AC1802">
        <v>13</v>
      </c>
      <c r="AD1802">
        <v>0</v>
      </c>
      <c r="AE1802">
        <v>0</v>
      </c>
      <c r="AF1802">
        <v>34</v>
      </c>
      <c r="AG1802">
        <v>0</v>
      </c>
      <c r="AH1802">
        <v>27</v>
      </c>
      <c r="AI1802">
        <v>0</v>
      </c>
      <c r="AJ1802">
        <v>0</v>
      </c>
      <c r="AK1802">
        <v>0</v>
      </c>
      <c r="AL1802">
        <v>0</v>
      </c>
      <c r="AM1802">
        <v>0</v>
      </c>
      <c r="AN1802">
        <v>0</v>
      </c>
      <c r="AO1802">
        <v>42</v>
      </c>
      <c r="AP1802">
        <v>13</v>
      </c>
      <c r="AQ1802">
        <v>0</v>
      </c>
      <c r="AR1802">
        <v>0</v>
      </c>
      <c r="AS1802">
        <v>0</v>
      </c>
      <c r="AT1802">
        <v>0</v>
      </c>
      <c r="AU1802">
        <v>0</v>
      </c>
      <c r="AV1802">
        <v>0</v>
      </c>
      <c r="AW1802">
        <v>0</v>
      </c>
      <c r="AX1802">
        <v>0</v>
      </c>
      <c r="AY1802">
        <v>0</v>
      </c>
      <c r="AZ1802">
        <v>0</v>
      </c>
      <c r="BA1802">
        <v>0</v>
      </c>
      <c r="BB1802">
        <v>0</v>
      </c>
      <c r="BC1802">
        <v>0</v>
      </c>
      <c r="BD1802">
        <v>0</v>
      </c>
      <c r="BE1802">
        <v>0</v>
      </c>
      <c r="BF1802">
        <v>0</v>
      </c>
      <c r="BG1802">
        <v>0</v>
      </c>
      <c r="BH1802">
        <v>0</v>
      </c>
      <c r="BI1802">
        <v>0</v>
      </c>
      <c r="BJ1802">
        <v>0</v>
      </c>
      <c r="BK1802">
        <v>25</v>
      </c>
      <c r="BL1802">
        <v>0</v>
      </c>
      <c r="BM1802">
        <v>0</v>
      </c>
      <c r="BN1802">
        <v>0</v>
      </c>
      <c r="BO1802">
        <v>16</v>
      </c>
      <c r="BP1802">
        <v>1</v>
      </c>
      <c r="BQ1802">
        <v>1</v>
      </c>
      <c r="BR1802">
        <v>13</v>
      </c>
      <c r="BS1802">
        <v>0</v>
      </c>
      <c r="BT1802">
        <v>0</v>
      </c>
      <c r="BU1802">
        <v>0</v>
      </c>
      <c r="BV1802">
        <v>13</v>
      </c>
      <c r="BW1802">
        <v>0</v>
      </c>
      <c r="BX1802">
        <v>0</v>
      </c>
      <c r="BY1802">
        <v>367</v>
      </c>
    </row>
    <row r="1803" spans="1:77" hidden="1" x14ac:dyDescent="0.25">
      <c r="A1803" t="str">
        <f t="shared" si="56"/>
        <v>201675 Építőipari foglalkozásokI3 Szakiskola</v>
      </c>
      <c r="B1803" t="str">
        <f t="shared" si="57"/>
        <v>201675 Építőipari foglalkozásokI3 Szakiskola</v>
      </c>
      <c r="C1803">
        <v>2001</v>
      </c>
      <c r="D1803" t="s">
        <v>168</v>
      </c>
      <c r="E1803" t="s">
        <v>169</v>
      </c>
      <c r="F1803" s="4" t="s">
        <v>174</v>
      </c>
      <c r="G1803">
        <v>0</v>
      </c>
      <c r="H1803" t="s">
        <v>159</v>
      </c>
      <c r="I1803">
        <v>645</v>
      </c>
      <c r="J1803">
        <v>34</v>
      </c>
      <c r="K1803" t="s">
        <v>103</v>
      </c>
      <c r="L1803" t="s">
        <v>139</v>
      </c>
      <c r="M1803">
        <v>53</v>
      </c>
      <c r="N1803">
        <v>0</v>
      </c>
      <c r="O1803">
        <v>13</v>
      </c>
      <c r="P1803">
        <v>0</v>
      </c>
      <c r="Q1803">
        <v>20</v>
      </c>
      <c r="R1803">
        <v>40</v>
      </c>
      <c r="S1803">
        <v>117</v>
      </c>
      <c r="T1803">
        <v>0</v>
      </c>
      <c r="U1803">
        <v>0</v>
      </c>
      <c r="V1803">
        <v>0</v>
      </c>
      <c r="W1803">
        <v>0</v>
      </c>
      <c r="X1803">
        <v>0</v>
      </c>
      <c r="Y1803">
        <v>0</v>
      </c>
      <c r="Z1803">
        <v>171</v>
      </c>
      <c r="AA1803">
        <v>53</v>
      </c>
      <c r="AB1803">
        <v>40</v>
      </c>
      <c r="AC1803">
        <v>3</v>
      </c>
      <c r="AD1803">
        <v>46</v>
      </c>
      <c r="AE1803">
        <v>68</v>
      </c>
      <c r="AF1803">
        <v>0</v>
      </c>
      <c r="AG1803">
        <v>0</v>
      </c>
      <c r="AH1803">
        <v>12</v>
      </c>
      <c r="AI1803">
        <v>25</v>
      </c>
      <c r="AJ1803">
        <v>67</v>
      </c>
      <c r="AK1803">
        <v>60</v>
      </c>
      <c r="AL1803">
        <v>24</v>
      </c>
      <c r="AM1803">
        <v>3216</v>
      </c>
      <c r="AN1803">
        <v>44</v>
      </c>
      <c r="AO1803">
        <v>33</v>
      </c>
      <c r="AP1803">
        <v>8</v>
      </c>
      <c r="AQ1803">
        <v>46</v>
      </c>
      <c r="AR1803">
        <v>0</v>
      </c>
      <c r="AS1803">
        <v>0</v>
      </c>
      <c r="AT1803">
        <v>0</v>
      </c>
      <c r="AU1803">
        <v>0</v>
      </c>
      <c r="AV1803">
        <v>12</v>
      </c>
      <c r="AW1803">
        <v>0</v>
      </c>
      <c r="AX1803">
        <v>0</v>
      </c>
      <c r="AY1803">
        <v>105</v>
      </c>
      <c r="AZ1803">
        <v>0</v>
      </c>
      <c r="BA1803">
        <v>0</v>
      </c>
      <c r="BB1803">
        <v>0</v>
      </c>
      <c r="BC1803">
        <v>0</v>
      </c>
      <c r="BD1803">
        <v>59</v>
      </c>
      <c r="BE1803">
        <v>0</v>
      </c>
      <c r="BF1803">
        <v>20</v>
      </c>
      <c r="BG1803">
        <v>25</v>
      </c>
      <c r="BH1803">
        <v>26</v>
      </c>
      <c r="BI1803">
        <v>0</v>
      </c>
      <c r="BJ1803">
        <v>0</v>
      </c>
      <c r="BK1803">
        <v>0</v>
      </c>
      <c r="BL1803">
        <v>37</v>
      </c>
      <c r="BM1803">
        <v>0</v>
      </c>
      <c r="BN1803">
        <v>55</v>
      </c>
      <c r="BO1803">
        <v>255</v>
      </c>
      <c r="BP1803">
        <v>53</v>
      </c>
      <c r="BQ1803">
        <v>51</v>
      </c>
      <c r="BR1803">
        <v>28</v>
      </c>
      <c r="BS1803">
        <v>7</v>
      </c>
      <c r="BT1803">
        <v>4</v>
      </c>
      <c r="BU1803">
        <v>3</v>
      </c>
      <c r="BV1803">
        <v>0</v>
      </c>
      <c r="BW1803">
        <v>26</v>
      </c>
      <c r="BX1803">
        <v>0</v>
      </c>
      <c r="BY1803">
        <v>4925</v>
      </c>
    </row>
    <row r="1804" spans="1:77" hidden="1" x14ac:dyDescent="0.25">
      <c r="A1804" t="str">
        <f t="shared" si="56"/>
        <v>201679 Egyéb ipari és építőipari foglalkozásokI3 Szakiskola</v>
      </c>
      <c r="B1804" t="str">
        <f t="shared" si="57"/>
        <v>201679 Egyéb ipari és építőipari foglalkozásokI3 Szakiskola</v>
      </c>
      <c r="C1804">
        <v>2002</v>
      </c>
      <c r="D1804" t="s">
        <v>168</v>
      </c>
      <c r="E1804" t="s">
        <v>169</v>
      </c>
      <c r="F1804" s="4" t="s">
        <v>174</v>
      </c>
      <c r="G1804">
        <v>0</v>
      </c>
      <c r="H1804" t="s">
        <v>159</v>
      </c>
      <c r="I1804">
        <v>646</v>
      </c>
      <c r="J1804">
        <v>35</v>
      </c>
      <c r="K1804" t="s">
        <v>140</v>
      </c>
      <c r="L1804" t="s">
        <v>141</v>
      </c>
      <c r="M1804">
        <v>0</v>
      </c>
      <c r="N1804">
        <v>0</v>
      </c>
      <c r="O1804">
        <v>0</v>
      </c>
      <c r="P1804">
        <v>0</v>
      </c>
      <c r="Q1804">
        <v>0</v>
      </c>
      <c r="R1804">
        <v>19</v>
      </c>
      <c r="S1804">
        <v>0</v>
      </c>
      <c r="T1804">
        <v>0</v>
      </c>
      <c r="U1804">
        <v>0</v>
      </c>
      <c r="V1804">
        <v>0</v>
      </c>
      <c r="W1804">
        <v>0</v>
      </c>
      <c r="X1804">
        <v>9</v>
      </c>
      <c r="Y1804">
        <v>0</v>
      </c>
      <c r="Z1804">
        <v>2</v>
      </c>
      <c r="AA1804">
        <v>0</v>
      </c>
      <c r="AB1804">
        <v>48</v>
      </c>
      <c r="AC1804">
        <v>14</v>
      </c>
      <c r="AD1804">
        <v>64</v>
      </c>
      <c r="AE1804">
        <v>13</v>
      </c>
      <c r="AF1804">
        <v>0</v>
      </c>
      <c r="AG1804">
        <v>140</v>
      </c>
      <c r="AH1804">
        <v>0</v>
      </c>
      <c r="AI1804">
        <v>0</v>
      </c>
      <c r="AJ1804">
        <v>0</v>
      </c>
      <c r="AK1804">
        <v>0</v>
      </c>
      <c r="AL1804">
        <v>42</v>
      </c>
      <c r="AM1804">
        <v>46</v>
      </c>
      <c r="AN1804">
        <v>0</v>
      </c>
      <c r="AO1804">
        <v>183</v>
      </c>
      <c r="AP1804">
        <v>0</v>
      </c>
      <c r="AQ1804">
        <v>0</v>
      </c>
      <c r="AR1804">
        <v>0</v>
      </c>
      <c r="AS1804">
        <v>0</v>
      </c>
      <c r="AT1804">
        <v>119</v>
      </c>
      <c r="AU1804">
        <v>0</v>
      </c>
      <c r="AV1804">
        <v>4</v>
      </c>
      <c r="AW1804">
        <v>0</v>
      </c>
      <c r="AX1804">
        <v>0</v>
      </c>
      <c r="AY1804">
        <v>0</v>
      </c>
      <c r="AZ1804">
        <v>0</v>
      </c>
      <c r="BA1804">
        <v>0</v>
      </c>
      <c r="BB1804">
        <v>0</v>
      </c>
      <c r="BC1804">
        <v>0</v>
      </c>
      <c r="BD1804">
        <v>0</v>
      </c>
      <c r="BE1804">
        <v>0</v>
      </c>
      <c r="BF1804">
        <v>0</v>
      </c>
      <c r="BG1804">
        <v>0</v>
      </c>
      <c r="BH1804">
        <v>0</v>
      </c>
      <c r="BI1804">
        <v>0</v>
      </c>
      <c r="BJ1804">
        <v>0</v>
      </c>
      <c r="BK1804">
        <v>0</v>
      </c>
      <c r="BL1804">
        <v>0</v>
      </c>
      <c r="BM1804">
        <v>0</v>
      </c>
      <c r="BN1804">
        <v>8</v>
      </c>
      <c r="BO1804">
        <v>49</v>
      </c>
      <c r="BP1804">
        <v>2</v>
      </c>
      <c r="BQ1804">
        <v>1</v>
      </c>
      <c r="BR1804">
        <v>1</v>
      </c>
      <c r="BS1804">
        <v>0</v>
      </c>
      <c r="BT1804">
        <v>0</v>
      </c>
      <c r="BU1804">
        <v>0</v>
      </c>
      <c r="BV1804">
        <v>16</v>
      </c>
      <c r="BW1804">
        <v>0</v>
      </c>
      <c r="BX1804">
        <v>0</v>
      </c>
      <c r="BY1804">
        <v>780</v>
      </c>
    </row>
    <row r="1805" spans="1:77" hidden="1" x14ac:dyDescent="0.25">
      <c r="A1805" t="str">
        <f t="shared" si="56"/>
        <v>201681 Feldolgozóipari gépek kezelőiI3 Szakiskola</v>
      </c>
      <c r="B1805" t="str">
        <f t="shared" si="57"/>
        <v>201681 Feldolgozóipari gépek kezelőiI3 Szakiskola</v>
      </c>
      <c r="C1805">
        <v>2003</v>
      </c>
      <c r="D1805" t="s">
        <v>168</v>
      </c>
      <c r="E1805" t="s">
        <v>169</v>
      </c>
      <c r="F1805" s="4" t="s">
        <v>174</v>
      </c>
      <c r="G1805">
        <v>0</v>
      </c>
      <c r="H1805" t="s">
        <v>159</v>
      </c>
      <c r="I1805">
        <v>647</v>
      </c>
      <c r="J1805">
        <v>36</v>
      </c>
      <c r="K1805" t="s">
        <v>104</v>
      </c>
      <c r="L1805" t="s">
        <v>105</v>
      </c>
      <c r="M1805">
        <v>7</v>
      </c>
      <c r="N1805">
        <v>0</v>
      </c>
      <c r="O1805">
        <v>0</v>
      </c>
      <c r="P1805">
        <v>7</v>
      </c>
      <c r="Q1805">
        <v>354</v>
      </c>
      <c r="R1805">
        <v>606</v>
      </c>
      <c r="S1805">
        <v>117</v>
      </c>
      <c r="T1805">
        <v>104</v>
      </c>
      <c r="U1805">
        <v>49</v>
      </c>
      <c r="V1805">
        <v>0</v>
      </c>
      <c r="W1805">
        <v>72</v>
      </c>
      <c r="X1805">
        <v>73</v>
      </c>
      <c r="Y1805">
        <v>1216</v>
      </c>
      <c r="Z1805">
        <v>437</v>
      </c>
      <c r="AA1805">
        <v>166</v>
      </c>
      <c r="AB1805">
        <v>466</v>
      </c>
      <c r="AC1805">
        <v>20</v>
      </c>
      <c r="AD1805">
        <v>186</v>
      </c>
      <c r="AE1805">
        <v>232</v>
      </c>
      <c r="AF1805">
        <v>569</v>
      </c>
      <c r="AG1805">
        <v>68</v>
      </c>
      <c r="AH1805">
        <v>125</v>
      </c>
      <c r="AI1805">
        <v>0</v>
      </c>
      <c r="AJ1805">
        <v>0</v>
      </c>
      <c r="AK1805">
        <v>0</v>
      </c>
      <c r="AL1805">
        <v>21</v>
      </c>
      <c r="AM1805">
        <v>21</v>
      </c>
      <c r="AN1805">
        <v>25</v>
      </c>
      <c r="AO1805">
        <v>15</v>
      </c>
      <c r="AP1805">
        <v>22</v>
      </c>
      <c r="AQ1805">
        <v>0</v>
      </c>
      <c r="AR1805">
        <v>0</v>
      </c>
      <c r="AS1805">
        <v>0</v>
      </c>
      <c r="AT1805">
        <v>0</v>
      </c>
      <c r="AU1805">
        <v>0</v>
      </c>
      <c r="AV1805">
        <v>0</v>
      </c>
      <c r="AW1805">
        <v>0</v>
      </c>
      <c r="AX1805">
        <v>0</v>
      </c>
      <c r="AY1805">
        <v>0</v>
      </c>
      <c r="AZ1805">
        <v>0</v>
      </c>
      <c r="BA1805">
        <v>0</v>
      </c>
      <c r="BB1805">
        <v>0</v>
      </c>
      <c r="BC1805">
        <v>0</v>
      </c>
      <c r="BD1805">
        <v>50</v>
      </c>
      <c r="BE1805">
        <v>0</v>
      </c>
      <c r="BF1805">
        <v>121</v>
      </c>
      <c r="BG1805">
        <v>0</v>
      </c>
      <c r="BH1805">
        <v>0</v>
      </c>
      <c r="BI1805">
        <v>0</v>
      </c>
      <c r="BJ1805">
        <v>42</v>
      </c>
      <c r="BK1805">
        <v>0</v>
      </c>
      <c r="BL1805">
        <v>350</v>
      </c>
      <c r="BM1805">
        <v>0</v>
      </c>
      <c r="BN1805">
        <v>0</v>
      </c>
      <c r="BO1805">
        <v>15</v>
      </c>
      <c r="BP1805">
        <v>2</v>
      </c>
      <c r="BQ1805">
        <v>0</v>
      </c>
      <c r="BR1805">
        <v>0</v>
      </c>
      <c r="BS1805">
        <v>2</v>
      </c>
      <c r="BT1805">
        <v>1</v>
      </c>
      <c r="BU1805">
        <v>4</v>
      </c>
      <c r="BV1805">
        <v>33</v>
      </c>
      <c r="BW1805">
        <v>0</v>
      </c>
      <c r="BX1805">
        <v>0</v>
      </c>
      <c r="BY1805">
        <v>5598</v>
      </c>
    </row>
    <row r="1806" spans="1:77" hidden="1" x14ac:dyDescent="0.25">
      <c r="A1806" t="str">
        <f t="shared" si="56"/>
        <v>201682 ÖsszeszerelőkI3 Szakiskola</v>
      </c>
      <c r="B1806" t="str">
        <f t="shared" si="57"/>
        <v>201682 ÖsszeszerelőkI3 Szakiskola</v>
      </c>
      <c r="C1806">
        <v>2004</v>
      </c>
      <c r="D1806" t="s">
        <v>168</v>
      </c>
      <c r="E1806" t="s">
        <v>169</v>
      </c>
      <c r="F1806" s="4" t="s">
        <v>174</v>
      </c>
      <c r="G1806">
        <v>0</v>
      </c>
      <c r="H1806" t="s">
        <v>159</v>
      </c>
      <c r="I1806">
        <v>648</v>
      </c>
      <c r="J1806">
        <v>37</v>
      </c>
      <c r="K1806" t="s">
        <v>106</v>
      </c>
      <c r="L1806" t="s">
        <v>142</v>
      </c>
      <c r="M1806">
        <v>0</v>
      </c>
      <c r="N1806">
        <v>0</v>
      </c>
      <c r="O1806">
        <v>0</v>
      </c>
      <c r="P1806">
        <v>7</v>
      </c>
      <c r="Q1806">
        <v>0</v>
      </c>
      <c r="R1806">
        <v>0</v>
      </c>
      <c r="S1806">
        <v>0</v>
      </c>
      <c r="T1806">
        <v>0</v>
      </c>
      <c r="U1806">
        <v>0</v>
      </c>
      <c r="V1806">
        <v>0</v>
      </c>
      <c r="W1806">
        <v>0</v>
      </c>
      <c r="X1806">
        <v>0</v>
      </c>
      <c r="Y1806">
        <v>87</v>
      </c>
      <c r="Z1806">
        <v>103</v>
      </c>
      <c r="AA1806">
        <v>0</v>
      </c>
      <c r="AB1806">
        <v>245</v>
      </c>
      <c r="AC1806">
        <v>526</v>
      </c>
      <c r="AD1806">
        <v>453</v>
      </c>
      <c r="AE1806">
        <v>132</v>
      </c>
      <c r="AF1806">
        <v>812</v>
      </c>
      <c r="AG1806">
        <v>24</v>
      </c>
      <c r="AH1806">
        <v>259</v>
      </c>
      <c r="AI1806">
        <v>14</v>
      </c>
      <c r="AJ1806">
        <v>0</v>
      </c>
      <c r="AK1806">
        <v>38</v>
      </c>
      <c r="AL1806">
        <v>0</v>
      </c>
      <c r="AM1806">
        <v>13</v>
      </c>
      <c r="AN1806">
        <v>13</v>
      </c>
      <c r="AO1806">
        <v>42</v>
      </c>
      <c r="AP1806">
        <v>0</v>
      </c>
      <c r="AQ1806">
        <v>0</v>
      </c>
      <c r="AR1806">
        <v>0</v>
      </c>
      <c r="AS1806">
        <v>0</v>
      </c>
      <c r="AT1806">
        <v>0</v>
      </c>
      <c r="AU1806">
        <v>0</v>
      </c>
      <c r="AV1806">
        <v>0</v>
      </c>
      <c r="AW1806">
        <v>0</v>
      </c>
      <c r="AX1806">
        <v>0</v>
      </c>
      <c r="AY1806">
        <v>0</v>
      </c>
      <c r="AZ1806">
        <v>0</v>
      </c>
      <c r="BA1806">
        <v>0</v>
      </c>
      <c r="BB1806">
        <v>0</v>
      </c>
      <c r="BC1806">
        <v>0</v>
      </c>
      <c r="BD1806">
        <v>30</v>
      </c>
      <c r="BE1806">
        <v>0</v>
      </c>
      <c r="BF1806">
        <v>1497</v>
      </c>
      <c r="BG1806">
        <v>0</v>
      </c>
      <c r="BH1806">
        <v>0</v>
      </c>
      <c r="BI1806">
        <v>0</v>
      </c>
      <c r="BJ1806">
        <v>2</v>
      </c>
      <c r="BK1806">
        <v>0</v>
      </c>
      <c r="BL1806">
        <v>281</v>
      </c>
      <c r="BM1806">
        <v>0</v>
      </c>
      <c r="BN1806">
        <v>14</v>
      </c>
      <c r="BO1806">
        <v>0</v>
      </c>
      <c r="BP1806">
        <v>0</v>
      </c>
      <c r="BQ1806">
        <v>0</v>
      </c>
      <c r="BR1806">
        <v>0</v>
      </c>
      <c r="BS1806">
        <v>0</v>
      </c>
      <c r="BT1806">
        <v>0</v>
      </c>
      <c r="BU1806">
        <v>0</v>
      </c>
      <c r="BV1806">
        <v>0</v>
      </c>
      <c r="BW1806">
        <v>0</v>
      </c>
      <c r="BX1806">
        <v>0</v>
      </c>
      <c r="BY1806">
        <v>4592</v>
      </c>
    </row>
    <row r="1807" spans="1:77" hidden="1" x14ac:dyDescent="0.25">
      <c r="A1807" t="str">
        <f t="shared" si="56"/>
        <v>201683 Helyhez kötött gépek kezelőiI3 Szakiskola</v>
      </c>
      <c r="B1807" t="str">
        <f t="shared" si="57"/>
        <v>201683 Helyhez kötött gépek kezelőiI3 Szakiskola</v>
      </c>
      <c r="C1807">
        <v>2005</v>
      </c>
      <c r="D1807" t="s">
        <v>168</v>
      </c>
      <c r="E1807" t="s">
        <v>169</v>
      </c>
      <c r="F1807" s="4" t="s">
        <v>174</v>
      </c>
      <c r="G1807">
        <v>0</v>
      </c>
      <c r="H1807" t="s">
        <v>159</v>
      </c>
      <c r="I1807">
        <v>649</v>
      </c>
      <c r="J1807">
        <v>38</v>
      </c>
      <c r="K1807" t="s">
        <v>107</v>
      </c>
      <c r="L1807" t="s">
        <v>143</v>
      </c>
      <c r="M1807">
        <v>7</v>
      </c>
      <c r="N1807">
        <v>0</v>
      </c>
      <c r="O1807">
        <v>0</v>
      </c>
      <c r="P1807">
        <v>110</v>
      </c>
      <c r="Q1807">
        <v>105</v>
      </c>
      <c r="R1807">
        <v>0</v>
      </c>
      <c r="S1807">
        <v>0</v>
      </c>
      <c r="T1807">
        <v>8</v>
      </c>
      <c r="U1807">
        <v>0</v>
      </c>
      <c r="V1807">
        <v>0</v>
      </c>
      <c r="W1807">
        <v>16</v>
      </c>
      <c r="X1807">
        <v>16</v>
      </c>
      <c r="Y1807">
        <v>13</v>
      </c>
      <c r="Z1807">
        <v>32</v>
      </c>
      <c r="AA1807">
        <v>17</v>
      </c>
      <c r="AB1807">
        <v>0</v>
      </c>
      <c r="AC1807">
        <v>171</v>
      </c>
      <c r="AD1807">
        <v>0</v>
      </c>
      <c r="AE1807">
        <v>0</v>
      </c>
      <c r="AF1807">
        <v>0</v>
      </c>
      <c r="AG1807">
        <v>0</v>
      </c>
      <c r="AH1807">
        <v>37</v>
      </c>
      <c r="AI1807">
        <v>0</v>
      </c>
      <c r="AJ1807">
        <v>31</v>
      </c>
      <c r="AK1807">
        <v>48</v>
      </c>
      <c r="AL1807">
        <v>70</v>
      </c>
      <c r="AM1807">
        <v>33</v>
      </c>
      <c r="AN1807">
        <v>0</v>
      </c>
      <c r="AO1807">
        <v>40</v>
      </c>
      <c r="AP1807">
        <v>114</v>
      </c>
      <c r="AQ1807">
        <v>0</v>
      </c>
      <c r="AR1807">
        <v>0</v>
      </c>
      <c r="AS1807">
        <v>0</v>
      </c>
      <c r="AT1807">
        <v>13</v>
      </c>
      <c r="AU1807">
        <v>0</v>
      </c>
      <c r="AV1807">
        <v>0</v>
      </c>
      <c r="AW1807">
        <v>0</v>
      </c>
      <c r="AX1807">
        <v>0</v>
      </c>
      <c r="AY1807">
        <v>16</v>
      </c>
      <c r="AZ1807">
        <v>0</v>
      </c>
      <c r="BA1807">
        <v>0</v>
      </c>
      <c r="BB1807">
        <v>0</v>
      </c>
      <c r="BC1807">
        <v>0</v>
      </c>
      <c r="BD1807">
        <v>0</v>
      </c>
      <c r="BE1807">
        <v>0</v>
      </c>
      <c r="BF1807">
        <v>0</v>
      </c>
      <c r="BG1807">
        <v>0</v>
      </c>
      <c r="BH1807">
        <v>0</v>
      </c>
      <c r="BI1807">
        <v>0</v>
      </c>
      <c r="BJ1807">
        <v>0</v>
      </c>
      <c r="BK1807">
        <v>0</v>
      </c>
      <c r="BL1807">
        <v>82</v>
      </c>
      <c r="BM1807">
        <v>0</v>
      </c>
      <c r="BN1807">
        <v>0</v>
      </c>
      <c r="BO1807">
        <v>41</v>
      </c>
      <c r="BP1807">
        <v>32</v>
      </c>
      <c r="BQ1807">
        <v>15</v>
      </c>
      <c r="BR1807">
        <v>26</v>
      </c>
      <c r="BS1807">
        <v>1</v>
      </c>
      <c r="BT1807">
        <v>4</v>
      </c>
      <c r="BU1807">
        <v>0</v>
      </c>
      <c r="BV1807">
        <v>0</v>
      </c>
      <c r="BW1807">
        <v>0</v>
      </c>
      <c r="BX1807">
        <v>0</v>
      </c>
      <c r="BY1807">
        <v>1098</v>
      </c>
    </row>
    <row r="1808" spans="1:77" hidden="1" x14ac:dyDescent="0.25">
      <c r="A1808" t="str">
        <f t="shared" si="56"/>
        <v>201684 Járművezetők és mobil gépek kezelőiI3 Szakiskola</v>
      </c>
      <c r="B1808" t="str">
        <f t="shared" si="57"/>
        <v>201684 Járművezetők és mobil gépek kezelőiI3 Szakiskola</v>
      </c>
      <c r="C1808">
        <v>2006</v>
      </c>
      <c r="D1808" t="s">
        <v>168</v>
      </c>
      <c r="E1808" t="s">
        <v>169</v>
      </c>
      <c r="F1808" s="4" t="s">
        <v>174</v>
      </c>
      <c r="G1808">
        <v>0</v>
      </c>
      <c r="H1808" t="s">
        <v>159</v>
      </c>
      <c r="I1808">
        <v>650</v>
      </c>
      <c r="J1808">
        <v>39</v>
      </c>
      <c r="K1808" t="s">
        <v>144</v>
      </c>
      <c r="L1808" t="s">
        <v>145</v>
      </c>
      <c r="M1808">
        <v>1066</v>
      </c>
      <c r="N1808">
        <v>84</v>
      </c>
      <c r="O1808">
        <v>38</v>
      </c>
      <c r="P1808">
        <v>205</v>
      </c>
      <c r="Q1808">
        <v>372</v>
      </c>
      <c r="R1808">
        <v>44</v>
      </c>
      <c r="S1808">
        <v>65</v>
      </c>
      <c r="T1808">
        <v>108</v>
      </c>
      <c r="U1808">
        <v>13</v>
      </c>
      <c r="V1808">
        <v>0</v>
      </c>
      <c r="W1808">
        <v>45</v>
      </c>
      <c r="X1808">
        <v>46</v>
      </c>
      <c r="Y1808">
        <v>86</v>
      </c>
      <c r="Z1808">
        <v>8</v>
      </c>
      <c r="AA1808">
        <v>34</v>
      </c>
      <c r="AB1808">
        <v>53</v>
      </c>
      <c r="AC1808">
        <v>159</v>
      </c>
      <c r="AD1808">
        <v>55</v>
      </c>
      <c r="AE1808">
        <v>13</v>
      </c>
      <c r="AF1808">
        <v>82</v>
      </c>
      <c r="AG1808">
        <v>0</v>
      </c>
      <c r="AH1808">
        <v>24</v>
      </c>
      <c r="AI1808">
        <v>42</v>
      </c>
      <c r="AJ1808">
        <v>9</v>
      </c>
      <c r="AK1808">
        <v>15</v>
      </c>
      <c r="AL1808">
        <v>579</v>
      </c>
      <c r="AM1808">
        <v>1440</v>
      </c>
      <c r="AN1808">
        <v>372</v>
      </c>
      <c r="AO1808">
        <v>974</v>
      </c>
      <c r="AP1808">
        <v>456</v>
      </c>
      <c r="AQ1808">
        <v>5350</v>
      </c>
      <c r="AR1808">
        <v>284</v>
      </c>
      <c r="AS1808">
        <v>0</v>
      </c>
      <c r="AT1808">
        <v>767</v>
      </c>
      <c r="AU1808">
        <v>0</v>
      </c>
      <c r="AV1808">
        <v>142</v>
      </c>
      <c r="AW1808">
        <v>0</v>
      </c>
      <c r="AX1808">
        <v>0</v>
      </c>
      <c r="AY1808">
        <v>0</v>
      </c>
      <c r="AZ1808">
        <v>0</v>
      </c>
      <c r="BA1808">
        <v>0</v>
      </c>
      <c r="BB1808">
        <v>0</v>
      </c>
      <c r="BC1808">
        <v>0</v>
      </c>
      <c r="BD1808">
        <v>197</v>
      </c>
      <c r="BE1808">
        <v>0</v>
      </c>
      <c r="BF1808">
        <v>20</v>
      </c>
      <c r="BG1808">
        <v>34</v>
      </c>
      <c r="BH1808">
        <v>14</v>
      </c>
      <c r="BI1808">
        <v>0</v>
      </c>
      <c r="BJ1808">
        <v>0</v>
      </c>
      <c r="BK1808">
        <v>72</v>
      </c>
      <c r="BL1808">
        <v>404</v>
      </c>
      <c r="BM1808">
        <v>1</v>
      </c>
      <c r="BN1808">
        <v>89</v>
      </c>
      <c r="BO1808">
        <v>115</v>
      </c>
      <c r="BP1808">
        <v>22</v>
      </c>
      <c r="BQ1808">
        <v>194</v>
      </c>
      <c r="BR1808">
        <v>52</v>
      </c>
      <c r="BS1808">
        <v>27</v>
      </c>
      <c r="BT1808">
        <v>0</v>
      </c>
      <c r="BU1808">
        <v>4</v>
      </c>
      <c r="BV1808">
        <v>14</v>
      </c>
      <c r="BW1808">
        <v>19</v>
      </c>
      <c r="BX1808">
        <v>0</v>
      </c>
      <c r="BY1808">
        <v>14308</v>
      </c>
    </row>
    <row r="1809" spans="1:77" hidden="1" x14ac:dyDescent="0.25">
      <c r="A1809" t="str">
        <f t="shared" si="56"/>
        <v>201691 Takarítók és hasonló jellegű egyszerű foglalkozásokI3 Szakiskola</v>
      </c>
      <c r="B1809" t="str">
        <f t="shared" si="57"/>
        <v>201691 Takarítók és hasonló jellegű egyszerű foglalkozásokI3 Szakiskola</v>
      </c>
      <c r="C1809">
        <v>2007</v>
      </c>
      <c r="D1809" t="s">
        <v>168</v>
      </c>
      <c r="E1809" t="s">
        <v>169</v>
      </c>
      <c r="F1809" s="4" t="s">
        <v>174</v>
      </c>
      <c r="G1809">
        <v>0</v>
      </c>
      <c r="H1809" t="s">
        <v>159</v>
      </c>
      <c r="I1809">
        <v>651</v>
      </c>
      <c r="J1809">
        <v>40</v>
      </c>
      <c r="K1809" t="s">
        <v>108</v>
      </c>
      <c r="L1809" t="s">
        <v>146</v>
      </c>
      <c r="M1809">
        <v>101</v>
      </c>
      <c r="N1809">
        <v>0</v>
      </c>
      <c r="O1809">
        <v>13</v>
      </c>
      <c r="P1809">
        <v>8</v>
      </c>
      <c r="Q1809">
        <v>188</v>
      </c>
      <c r="R1809">
        <v>12</v>
      </c>
      <c r="S1809">
        <v>39</v>
      </c>
      <c r="T1809">
        <v>26</v>
      </c>
      <c r="U1809">
        <v>15</v>
      </c>
      <c r="V1809">
        <v>0</v>
      </c>
      <c r="W1809">
        <v>8</v>
      </c>
      <c r="X1809">
        <v>7</v>
      </c>
      <c r="Y1809">
        <v>66</v>
      </c>
      <c r="Z1809">
        <v>71</v>
      </c>
      <c r="AA1809">
        <v>2</v>
      </c>
      <c r="AB1809">
        <v>80</v>
      </c>
      <c r="AC1809">
        <v>0</v>
      </c>
      <c r="AD1809">
        <v>1</v>
      </c>
      <c r="AE1809">
        <v>15</v>
      </c>
      <c r="AF1809">
        <v>2</v>
      </c>
      <c r="AG1809">
        <v>0</v>
      </c>
      <c r="AH1809">
        <v>7</v>
      </c>
      <c r="AI1809">
        <v>20</v>
      </c>
      <c r="AJ1809">
        <v>50</v>
      </c>
      <c r="AK1809">
        <v>0</v>
      </c>
      <c r="AL1809">
        <v>47</v>
      </c>
      <c r="AM1809">
        <v>114</v>
      </c>
      <c r="AN1809">
        <v>104</v>
      </c>
      <c r="AO1809">
        <v>141</v>
      </c>
      <c r="AP1809">
        <v>313</v>
      </c>
      <c r="AQ1809">
        <v>27</v>
      </c>
      <c r="AR1809">
        <v>0</v>
      </c>
      <c r="AS1809">
        <v>0</v>
      </c>
      <c r="AT1809">
        <v>2</v>
      </c>
      <c r="AU1809">
        <v>0</v>
      </c>
      <c r="AV1809">
        <v>215</v>
      </c>
      <c r="AW1809">
        <v>1</v>
      </c>
      <c r="AX1809">
        <v>15</v>
      </c>
      <c r="AY1809">
        <v>2</v>
      </c>
      <c r="AZ1809">
        <v>8</v>
      </c>
      <c r="BA1809">
        <v>42</v>
      </c>
      <c r="BB1809">
        <v>0</v>
      </c>
      <c r="BC1809">
        <v>0</v>
      </c>
      <c r="BD1809">
        <v>385</v>
      </c>
      <c r="BE1809">
        <v>0</v>
      </c>
      <c r="BF1809">
        <v>293</v>
      </c>
      <c r="BG1809">
        <v>43</v>
      </c>
      <c r="BH1809">
        <v>3</v>
      </c>
      <c r="BI1809">
        <v>0</v>
      </c>
      <c r="BJ1809">
        <v>0</v>
      </c>
      <c r="BK1809">
        <v>1</v>
      </c>
      <c r="BL1809">
        <v>122</v>
      </c>
      <c r="BM1809">
        <v>0</v>
      </c>
      <c r="BN1809">
        <v>465</v>
      </c>
      <c r="BO1809">
        <v>903</v>
      </c>
      <c r="BP1809">
        <v>565</v>
      </c>
      <c r="BQ1809">
        <v>217</v>
      </c>
      <c r="BR1809">
        <v>702</v>
      </c>
      <c r="BS1809">
        <v>47</v>
      </c>
      <c r="BT1809">
        <v>343</v>
      </c>
      <c r="BU1809">
        <v>37</v>
      </c>
      <c r="BV1809">
        <v>0</v>
      </c>
      <c r="BW1809">
        <v>39</v>
      </c>
      <c r="BX1809">
        <v>0</v>
      </c>
      <c r="BY1809">
        <v>5927</v>
      </c>
    </row>
    <row r="1810" spans="1:77" hidden="1" x14ac:dyDescent="0.25">
      <c r="A1810" t="str">
        <f t="shared" si="56"/>
        <v>201692 Egyszerű szolgáltatási, szállítási és hasonló foglalkozásokI3 Szakiskola</v>
      </c>
      <c r="B1810" t="str">
        <f t="shared" si="57"/>
        <v>201692 Egyszerű szolgáltatási, szállítási és hasonló foglalkozásokI3 Szakiskola</v>
      </c>
      <c r="C1810">
        <v>2008</v>
      </c>
      <c r="D1810" t="s">
        <v>168</v>
      </c>
      <c r="E1810" t="s">
        <v>169</v>
      </c>
      <c r="F1810" s="4" t="s">
        <v>174</v>
      </c>
      <c r="G1810">
        <v>0</v>
      </c>
      <c r="H1810" t="s">
        <v>159</v>
      </c>
      <c r="I1810">
        <v>652</v>
      </c>
      <c r="J1810">
        <v>41</v>
      </c>
      <c r="K1810" t="s">
        <v>109</v>
      </c>
      <c r="L1810" t="s">
        <v>147</v>
      </c>
      <c r="M1810">
        <v>207</v>
      </c>
      <c r="N1810">
        <v>39</v>
      </c>
      <c r="O1810">
        <v>8</v>
      </c>
      <c r="P1810">
        <v>14</v>
      </c>
      <c r="Q1810">
        <v>730</v>
      </c>
      <c r="R1810">
        <v>40</v>
      </c>
      <c r="S1810">
        <v>82</v>
      </c>
      <c r="T1810">
        <v>86</v>
      </c>
      <c r="U1810">
        <v>1</v>
      </c>
      <c r="V1810">
        <v>0</v>
      </c>
      <c r="W1810">
        <v>78</v>
      </c>
      <c r="X1810">
        <v>25</v>
      </c>
      <c r="Y1810">
        <v>228</v>
      </c>
      <c r="Z1810">
        <v>254</v>
      </c>
      <c r="AA1810">
        <v>29</v>
      </c>
      <c r="AB1810">
        <v>92</v>
      </c>
      <c r="AC1810">
        <v>69</v>
      </c>
      <c r="AD1810">
        <v>86</v>
      </c>
      <c r="AE1810">
        <v>102</v>
      </c>
      <c r="AF1810">
        <v>31</v>
      </c>
      <c r="AG1810">
        <v>0</v>
      </c>
      <c r="AH1810">
        <v>192</v>
      </c>
      <c r="AI1810">
        <v>65</v>
      </c>
      <c r="AJ1810">
        <v>40</v>
      </c>
      <c r="AK1810">
        <v>65</v>
      </c>
      <c r="AL1810">
        <v>264</v>
      </c>
      <c r="AM1810">
        <v>768</v>
      </c>
      <c r="AN1810">
        <v>396</v>
      </c>
      <c r="AO1810">
        <v>1223</v>
      </c>
      <c r="AP1810">
        <v>1180</v>
      </c>
      <c r="AQ1810">
        <v>120</v>
      </c>
      <c r="AR1810">
        <v>0</v>
      </c>
      <c r="AS1810">
        <v>0</v>
      </c>
      <c r="AT1810">
        <v>412</v>
      </c>
      <c r="AU1810">
        <v>101</v>
      </c>
      <c r="AV1810">
        <v>1878</v>
      </c>
      <c r="AW1810">
        <v>25</v>
      </c>
      <c r="AX1810">
        <v>0</v>
      </c>
      <c r="AY1810">
        <v>0</v>
      </c>
      <c r="AZ1810">
        <v>9</v>
      </c>
      <c r="BA1810">
        <v>0</v>
      </c>
      <c r="BB1810">
        <v>0</v>
      </c>
      <c r="BC1810">
        <v>80</v>
      </c>
      <c r="BD1810">
        <v>319</v>
      </c>
      <c r="BE1810">
        <v>0</v>
      </c>
      <c r="BF1810">
        <v>223</v>
      </c>
      <c r="BG1810">
        <v>42</v>
      </c>
      <c r="BH1810">
        <v>3</v>
      </c>
      <c r="BI1810">
        <v>198</v>
      </c>
      <c r="BJ1810">
        <v>33</v>
      </c>
      <c r="BK1810">
        <v>91</v>
      </c>
      <c r="BL1810">
        <v>498</v>
      </c>
      <c r="BM1810">
        <v>0</v>
      </c>
      <c r="BN1810">
        <v>483</v>
      </c>
      <c r="BO1810">
        <v>5202</v>
      </c>
      <c r="BP1810">
        <v>399</v>
      </c>
      <c r="BQ1810">
        <v>122</v>
      </c>
      <c r="BR1810">
        <v>727</v>
      </c>
      <c r="BS1810">
        <v>132</v>
      </c>
      <c r="BT1810">
        <v>85</v>
      </c>
      <c r="BU1810">
        <v>31</v>
      </c>
      <c r="BV1810">
        <v>48</v>
      </c>
      <c r="BW1810">
        <v>30</v>
      </c>
      <c r="BX1810">
        <v>0</v>
      </c>
      <c r="BY1810">
        <v>17685</v>
      </c>
    </row>
    <row r="1811" spans="1:77" hidden="1" x14ac:dyDescent="0.25">
      <c r="A1811" t="str">
        <f t="shared" si="56"/>
        <v>201693 Egyszerű ipari, építőipari, mezőgazdasági foglalkozásokI3 Szakiskola</v>
      </c>
      <c r="B1811" t="str">
        <f t="shared" si="57"/>
        <v>201693 Egyszerű ipari, építőipari, mezőgazdasági foglalkozásokI3 Szakiskola</v>
      </c>
      <c r="C1811">
        <v>2009</v>
      </c>
      <c r="D1811" t="s">
        <v>168</v>
      </c>
      <c r="E1811" t="s">
        <v>169</v>
      </c>
      <c r="F1811" s="4" t="s">
        <v>174</v>
      </c>
      <c r="G1811">
        <v>0</v>
      </c>
      <c r="H1811" t="s">
        <v>159</v>
      </c>
      <c r="I1811">
        <v>653</v>
      </c>
      <c r="J1811">
        <v>42</v>
      </c>
      <c r="K1811" t="s">
        <v>148</v>
      </c>
      <c r="L1811" t="s">
        <v>149</v>
      </c>
      <c r="M1811">
        <v>512</v>
      </c>
      <c r="N1811">
        <v>629</v>
      </c>
      <c r="O1811">
        <v>57</v>
      </c>
      <c r="P1811">
        <v>15</v>
      </c>
      <c r="Q1811">
        <v>702</v>
      </c>
      <c r="R1811">
        <v>310</v>
      </c>
      <c r="S1811">
        <v>294</v>
      </c>
      <c r="T1811">
        <v>429</v>
      </c>
      <c r="U1811">
        <v>0</v>
      </c>
      <c r="V1811">
        <v>0</v>
      </c>
      <c r="W1811">
        <v>1</v>
      </c>
      <c r="X1811">
        <v>26</v>
      </c>
      <c r="Y1811">
        <v>147</v>
      </c>
      <c r="Z1811">
        <v>101</v>
      </c>
      <c r="AA1811">
        <v>13</v>
      </c>
      <c r="AB1811">
        <v>418</v>
      </c>
      <c r="AC1811">
        <v>89</v>
      </c>
      <c r="AD1811">
        <v>121</v>
      </c>
      <c r="AE1811">
        <v>341</v>
      </c>
      <c r="AF1811">
        <v>127</v>
      </c>
      <c r="AG1811">
        <v>79</v>
      </c>
      <c r="AH1811">
        <v>293</v>
      </c>
      <c r="AI1811">
        <v>5</v>
      </c>
      <c r="AJ1811">
        <v>0</v>
      </c>
      <c r="AK1811">
        <v>0</v>
      </c>
      <c r="AL1811">
        <v>67</v>
      </c>
      <c r="AM1811">
        <v>2163</v>
      </c>
      <c r="AN1811">
        <v>125</v>
      </c>
      <c r="AO1811">
        <v>192</v>
      </c>
      <c r="AP1811">
        <v>125</v>
      </c>
      <c r="AQ1811">
        <v>38</v>
      </c>
      <c r="AR1811">
        <v>0</v>
      </c>
      <c r="AS1811">
        <v>0</v>
      </c>
      <c r="AT1811">
        <v>24</v>
      </c>
      <c r="AU1811">
        <v>0</v>
      </c>
      <c r="AV1811">
        <v>68</v>
      </c>
      <c r="AW1811">
        <v>0</v>
      </c>
      <c r="AX1811">
        <v>0</v>
      </c>
      <c r="AY1811">
        <v>0</v>
      </c>
      <c r="AZ1811">
        <v>0</v>
      </c>
      <c r="BA1811">
        <v>0</v>
      </c>
      <c r="BB1811">
        <v>0</v>
      </c>
      <c r="BC1811">
        <v>0</v>
      </c>
      <c r="BD1811">
        <v>148</v>
      </c>
      <c r="BE1811">
        <v>0</v>
      </c>
      <c r="BF1811">
        <v>101</v>
      </c>
      <c r="BG1811">
        <v>177</v>
      </c>
      <c r="BH1811">
        <v>14</v>
      </c>
      <c r="BI1811">
        <v>0</v>
      </c>
      <c r="BJ1811">
        <v>0</v>
      </c>
      <c r="BK1811">
        <v>100</v>
      </c>
      <c r="BL1811">
        <v>382</v>
      </c>
      <c r="BM1811">
        <v>26</v>
      </c>
      <c r="BN1811">
        <v>136</v>
      </c>
      <c r="BO1811">
        <v>1573</v>
      </c>
      <c r="BP1811">
        <v>32</v>
      </c>
      <c r="BQ1811">
        <v>5</v>
      </c>
      <c r="BR1811">
        <v>534</v>
      </c>
      <c r="BS1811">
        <v>28</v>
      </c>
      <c r="BT1811">
        <v>0</v>
      </c>
      <c r="BU1811">
        <v>2</v>
      </c>
      <c r="BV1811">
        <v>0</v>
      </c>
      <c r="BW1811">
        <v>1</v>
      </c>
      <c r="BX1811">
        <v>0</v>
      </c>
      <c r="BY1811">
        <v>10770</v>
      </c>
    </row>
    <row r="1812" spans="1:77" hidden="1" x14ac:dyDescent="0.25">
      <c r="A1812" t="str">
        <f t="shared" si="56"/>
        <v>201601 Fegyveres szervek felsőfokú képesítést igénylő foglalkozásaiI4 Szakmunkásképző iskola</v>
      </c>
      <c r="B1812" t="str">
        <f t="shared" si="57"/>
        <v>201601 Fegyveres szervek felsőfokú képesítést igénylő foglalkozásaiI4 Szakmunkásképző iskola</v>
      </c>
      <c r="C1812">
        <v>2641</v>
      </c>
      <c r="D1812" t="s">
        <v>168</v>
      </c>
      <c r="E1812" t="s">
        <v>169</v>
      </c>
      <c r="F1812" s="4" t="s">
        <v>174</v>
      </c>
      <c r="G1812">
        <v>0</v>
      </c>
      <c r="H1812" t="s">
        <v>160</v>
      </c>
      <c r="I1812">
        <v>612</v>
      </c>
      <c r="J1812">
        <v>1</v>
      </c>
      <c r="K1812" t="s">
        <v>65</v>
      </c>
      <c r="L1812" t="s">
        <v>66</v>
      </c>
      <c r="M1812">
        <v>0</v>
      </c>
      <c r="N1812">
        <v>0</v>
      </c>
      <c r="O1812">
        <v>0</v>
      </c>
      <c r="P1812">
        <v>0</v>
      </c>
      <c r="Q1812">
        <v>0</v>
      </c>
      <c r="R1812">
        <v>0</v>
      </c>
      <c r="S1812">
        <v>0</v>
      </c>
      <c r="T1812">
        <v>0</v>
      </c>
      <c r="U1812">
        <v>0</v>
      </c>
      <c r="V1812">
        <v>0</v>
      </c>
      <c r="W1812">
        <v>0</v>
      </c>
      <c r="X1812">
        <v>0</v>
      </c>
      <c r="Y1812">
        <v>0</v>
      </c>
      <c r="Z1812">
        <v>0</v>
      </c>
      <c r="AA1812">
        <v>0</v>
      </c>
      <c r="AB1812">
        <v>0</v>
      </c>
      <c r="AC1812">
        <v>0</v>
      </c>
      <c r="AD1812">
        <v>0</v>
      </c>
      <c r="AE1812">
        <v>0</v>
      </c>
      <c r="AF1812">
        <v>0</v>
      </c>
      <c r="AG1812">
        <v>0</v>
      </c>
      <c r="AH1812">
        <v>0</v>
      </c>
      <c r="AI1812">
        <v>0</v>
      </c>
      <c r="AJ1812">
        <v>0</v>
      </c>
      <c r="AK1812">
        <v>0</v>
      </c>
      <c r="AL1812">
        <v>0</v>
      </c>
      <c r="AM1812">
        <v>0</v>
      </c>
      <c r="AN1812">
        <v>0</v>
      </c>
      <c r="AO1812">
        <v>0</v>
      </c>
      <c r="AP1812">
        <v>0</v>
      </c>
      <c r="AQ1812">
        <v>0</v>
      </c>
      <c r="AR1812">
        <v>0</v>
      </c>
      <c r="AS1812">
        <v>0</v>
      </c>
      <c r="AT1812">
        <v>0</v>
      </c>
      <c r="AU1812">
        <v>0</v>
      </c>
      <c r="AV1812">
        <v>0</v>
      </c>
      <c r="AW1812">
        <v>0</v>
      </c>
      <c r="AX1812">
        <v>0</v>
      </c>
      <c r="AY1812">
        <v>0</v>
      </c>
      <c r="AZ1812">
        <v>0</v>
      </c>
      <c r="BA1812">
        <v>0</v>
      </c>
      <c r="BB1812">
        <v>0</v>
      </c>
      <c r="BC1812">
        <v>0</v>
      </c>
      <c r="BD1812">
        <v>0</v>
      </c>
      <c r="BE1812">
        <v>0</v>
      </c>
      <c r="BF1812">
        <v>0</v>
      </c>
      <c r="BG1812">
        <v>0</v>
      </c>
      <c r="BH1812">
        <v>0</v>
      </c>
      <c r="BI1812">
        <v>0</v>
      </c>
      <c r="BJ1812">
        <v>0</v>
      </c>
      <c r="BK1812">
        <v>0</v>
      </c>
      <c r="BL1812">
        <v>0</v>
      </c>
      <c r="BM1812">
        <v>0</v>
      </c>
      <c r="BN1812">
        <v>0</v>
      </c>
      <c r="BO1812">
        <v>2004</v>
      </c>
      <c r="BP1812">
        <v>0</v>
      </c>
      <c r="BQ1812">
        <v>0</v>
      </c>
      <c r="BR1812">
        <v>0</v>
      </c>
      <c r="BS1812">
        <v>0</v>
      </c>
      <c r="BT1812">
        <v>0</v>
      </c>
      <c r="BU1812">
        <v>0</v>
      </c>
      <c r="BV1812">
        <v>0</v>
      </c>
      <c r="BW1812">
        <v>0</v>
      </c>
      <c r="BX1812">
        <v>0</v>
      </c>
      <c r="BY1812">
        <v>2004</v>
      </c>
    </row>
    <row r="1813" spans="1:77" hidden="1" x14ac:dyDescent="0.25">
      <c r="A1813" t="str">
        <f t="shared" si="56"/>
        <v>201602 Fegyveres szervek középfokú képesítést igénylő foglalkozásaiI4 Szakmunkásképző iskola</v>
      </c>
      <c r="B1813" t="str">
        <f t="shared" si="57"/>
        <v>201602 Fegyveres szervek középfokú képesítést igénylő foglalkozásaiI4 Szakmunkásképző iskola</v>
      </c>
      <c r="C1813">
        <v>2642</v>
      </c>
      <c r="D1813" t="s">
        <v>168</v>
      </c>
      <c r="E1813" t="s">
        <v>169</v>
      </c>
      <c r="F1813" s="4" t="s">
        <v>174</v>
      </c>
      <c r="G1813">
        <v>0</v>
      </c>
      <c r="H1813" t="s">
        <v>160</v>
      </c>
      <c r="I1813">
        <v>613</v>
      </c>
      <c r="J1813">
        <v>2</v>
      </c>
      <c r="K1813" t="s">
        <v>67</v>
      </c>
      <c r="L1813" t="s">
        <v>68</v>
      </c>
      <c r="M1813">
        <v>0</v>
      </c>
      <c r="N1813">
        <v>0</v>
      </c>
      <c r="O1813">
        <v>0</v>
      </c>
      <c r="P1813">
        <v>0</v>
      </c>
      <c r="Q1813">
        <v>0</v>
      </c>
      <c r="R1813">
        <v>0</v>
      </c>
      <c r="S1813">
        <v>0</v>
      </c>
      <c r="T1813">
        <v>0</v>
      </c>
      <c r="U1813">
        <v>0</v>
      </c>
      <c r="V1813">
        <v>0</v>
      </c>
      <c r="W1813">
        <v>0</v>
      </c>
      <c r="X1813">
        <v>0</v>
      </c>
      <c r="Y1813">
        <v>0</v>
      </c>
      <c r="Z1813">
        <v>0</v>
      </c>
      <c r="AA1813">
        <v>0</v>
      </c>
      <c r="AB1813">
        <v>0</v>
      </c>
      <c r="AC1813">
        <v>0</v>
      </c>
      <c r="AD1813">
        <v>0</v>
      </c>
      <c r="AE1813">
        <v>0</v>
      </c>
      <c r="AF1813">
        <v>0</v>
      </c>
      <c r="AG1813">
        <v>0</v>
      </c>
      <c r="AH1813">
        <v>0</v>
      </c>
      <c r="AI1813">
        <v>0</v>
      </c>
      <c r="AJ1813">
        <v>0</v>
      </c>
      <c r="AK1813">
        <v>0</v>
      </c>
      <c r="AL1813">
        <v>0</v>
      </c>
      <c r="AM1813">
        <v>0</v>
      </c>
      <c r="AN1813">
        <v>0</v>
      </c>
      <c r="AO1813">
        <v>0</v>
      </c>
      <c r="AP1813">
        <v>0</v>
      </c>
      <c r="AQ1813">
        <v>0</v>
      </c>
      <c r="AR1813">
        <v>0</v>
      </c>
      <c r="AS1813">
        <v>0</v>
      </c>
      <c r="AT1813">
        <v>0</v>
      </c>
      <c r="AU1813">
        <v>0</v>
      </c>
      <c r="AV1813">
        <v>0</v>
      </c>
      <c r="AW1813">
        <v>0</v>
      </c>
      <c r="AX1813">
        <v>0</v>
      </c>
      <c r="AY1813">
        <v>0</v>
      </c>
      <c r="AZ1813">
        <v>0</v>
      </c>
      <c r="BA1813">
        <v>0</v>
      </c>
      <c r="BB1813">
        <v>0</v>
      </c>
      <c r="BC1813">
        <v>0</v>
      </c>
      <c r="BD1813">
        <v>0</v>
      </c>
      <c r="BE1813">
        <v>0</v>
      </c>
      <c r="BF1813">
        <v>0</v>
      </c>
      <c r="BG1813">
        <v>0</v>
      </c>
      <c r="BH1813">
        <v>0</v>
      </c>
      <c r="BI1813">
        <v>0</v>
      </c>
      <c r="BJ1813">
        <v>0</v>
      </c>
      <c r="BK1813">
        <v>0</v>
      </c>
      <c r="BL1813">
        <v>0</v>
      </c>
      <c r="BM1813">
        <v>0</v>
      </c>
      <c r="BN1813">
        <v>0</v>
      </c>
      <c r="BO1813">
        <v>7865</v>
      </c>
      <c r="BP1813">
        <v>0</v>
      </c>
      <c r="BQ1813">
        <v>0</v>
      </c>
      <c r="BR1813">
        <v>0</v>
      </c>
      <c r="BS1813">
        <v>0</v>
      </c>
      <c r="BT1813">
        <v>0</v>
      </c>
      <c r="BU1813">
        <v>0</v>
      </c>
      <c r="BV1813">
        <v>0</v>
      </c>
      <c r="BW1813">
        <v>0</v>
      </c>
      <c r="BX1813">
        <v>0</v>
      </c>
      <c r="BY1813">
        <v>7865</v>
      </c>
    </row>
    <row r="1814" spans="1:77" hidden="1" x14ac:dyDescent="0.25">
      <c r="A1814" t="str">
        <f t="shared" si="56"/>
        <v>201603 Fegyveres szervek középfokú képesítést nem igénylő foglalkozásaiI4 Szakmunkásképző iskola</v>
      </c>
      <c r="B1814" t="str">
        <f t="shared" si="57"/>
        <v>201603 Fegyveres szervek középfokú képesítést nem igénylő foglalkozásaiI4 Szakmunkásképző iskola</v>
      </c>
      <c r="C1814">
        <v>2643</v>
      </c>
      <c r="D1814" t="s">
        <v>168</v>
      </c>
      <c r="E1814" t="s">
        <v>169</v>
      </c>
      <c r="F1814" s="4" t="s">
        <v>174</v>
      </c>
      <c r="G1814">
        <v>0</v>
      </c>
      <c r="H1814" t="s">
        <v>160</v>
      </c>
      <c r="I1814">
        <v>614</v>
      </c>
      <c r="J1814">
        <v>3</v>
      </c>
      <c r="K1814" t="s">
        <v>69</v>
      </c>
      <c r="L1814" t="s">
        <v>70</v>
      </c>
      <c r="M1814">
        <v>0</v>
      </c>
      <c r="N1814">
        <v>0</v>
      </c>
      <c r="O1814">
        <v>0</v>
      </c>
      <c r="P1814">
        <v>0</v>
      </c>
      <c r="Q1814">
        <v>0</v>
      </c>
      <c r="R1814">
        <v>0</v>
      </c>
      <c r="S1814">
        <v>0</v>
      </c>
      <c r="T1814">
        <v>0</v>
      </c>
      <c r="U1814">
        <v>0</v>
      </c>
      <c r="V1814">
        <v>0</v>
      </c>
      <c r="W1814">
        <v>0</v>
      </c>
      <c r="X1814">
        <v>0</v>
      </c>
      <c r="Y1814">
        <v>0</v>
      </c>
      <c r="Z1814">
        <v>0</v>
      </c>
      <c r="AA1814">
        <v>0</v>
      </c>
      <c r="AB1814">
        <v>0</v>
      </c>
      <c r="AC1814">
        <v>0</v>
      </c>
      <c r="AD1814">
        <v>0</v>
      </c>
      <c r="AE1814">
        <v>0</v>
      </c>
      <c r="AF1814">
        <v>0</v>
      </c>
      <c r="AG1814">
        <v>0</v>
      </c>
      <c r="AH1814">
        <v>0</v>
      </c>
      <c r="AI1814">
        <v>0</v>
      </c>
      <c r="AJ1814">
        <v>0</v>
      </c>
      <c r="AK1814">
        <v>0</v>
      </c>
      <c r="AL1814">
        <v>0</v>
      </c>
      <c r="AM1814">
        <v>0</v>
      </c>
      <c r="AN1814">
        <v>0</v>
      </c>
      <c r="AO1814">
        <v>0</v>
      </c>
      <c r="AP1814">
        <v>0</v>
      </c>
      <c r="AQ1814">
        <v>0</v>
      </c>
      <c r="AR1814">
        <v>0</v>
      </c>
      <c r="AS1814">
        <v>0</v>
      </c>
      <c r="AT1814">
        <v>0</v>
      </c>
      <c r="AU1814">
        <v>0</v>
      </c>
      <c r="AV1814">
        <v>0</v>
      </c>
      <c r="AW1814">
        <v>0</v>
      </c>
      <c r="AX1814">
        <v>0</v>
      </c>
      <c r="AY1814">
        <v>0</v>
      </c>
      <c r="AZ1814">
        <v>0</v>
      </c>
      <c r="BA1814">
        <v>0</v>
      </c>
      <c r="BB1814">
        <v>0</v>
      </c>
      <c r="BC1814">
        <v>0</v>
      </c>
      <c r="BD1814">
        <v>0</v>
      </c>
      <c r="BE1814">
        <v>0</v>
      </c>
      <c r="BF1814">
        <v>0</v>
      </c>
      <c r="BG1814">
        <v>0</v>
      </c>
      <c r="BH1814">
        <v>0</v>
      </c>
      <c r="BI1814">
        <v>0</v>
      </c>
      <c r="BJ1814">
        <v>0</v>
      </c>
      <c r="BK1814">
        <v>0</v>
      </c>
      <c r="BL1814">
        <v>0</v>
      </c>
      <c r="BM1814">
        <v>0</v>
      </c>
      <c r="BN1814">
        <v>0</v>
      </c>
      <c r="BO1814">
        <v>6973</v>
      </c>
      <c r="BP1814">
        <v>2</v>
      </c>
      <c r="BQ1814">
        <v>0</v>
      </c>
      <c r="BR1814">
        <v>0</v>
      </c>
      <c r="BS1814">
        <v>0</v>
      </c>
      <c r="BT1814">
        <v>0</v>
      </c>
      <c r="BU1814">
        <v>0</v>
      </c>
      <c r="BV1814">
        <v>0</v>
      </c>
      <c r="BW1814">
        <v>0</v>
      </c>
      <c r="BX1814">
        <v>0</v>
      </c>
      <c r="BY1814">
        <v>6975</v>
      </c>
    </row>
    <row r="1815" spans="1:77" hidden="1" x14ac:dyDescent="0.25">
      <c r="A1815" t="str">
        <f t="shared" si="56"/>
        <v>201611 Törvényhozók, igazgatási és érdek-képviseleti vezetőkI4 Szakmunkásképző iskola</v>
      </c>
      <c r="B1815" t="str">
        <f t="shared" si="57"/>
        <v>201611 Törvényhozók, igazgatási és érdek-képviseleti vezetőkI4 Szakmunkásképző iskola</v>
      </c>
      <c r="C1815">
        <v>2644</v>
      </c>
      <c r="D1815" t="s">
        <v>168</v>
      </c>
      <c r="E1815" t="s">
        <v>169</v>
      </c>
      <c r="F1815" s="4" t="s">
        <v>174</v>
      </c>
      <c r="G1815">
        <v>0</v>
      </c>
      <c r="H1815" t="s">
        <v>160</v>
      </c>
      <c r="I1815">
        <v>615</v>
      </c>
      <c r="J1815">
        <v>4</v>
      </c>
      <c r="K1815" t="s">
        <v>71</v>
      </c>
      <c r="L1815" t="s">
        <v>111</v>
      </c>
      <c r="M1815">
        <v>0</v>
      </c>
      <c r="N1815">
        <v>0</v>
      </c>
      <c r="O1815">
        <v>0</v>
      </c>
      <c r="P1815">
        <v>0</v>
      </c>
      <c r="Q1815">
        <v>0</v>
      </c>
      <c r="R1815">
        <v>0</v>
      </c>
      <c r="S1815">
        <v>0</v>
      </c>
      <c r="T1815">
        <v>0</v>
      </c>
      <c r="U1815">
        <v>0</v>
      </c>
      <c r="V1815">
        <v>0</v>
      </c>
      <c r="W1815">
        <v>1</v>
      </c>
      <c r="X1815">
        <v>0</v>
      </c>
      <c r="Y1815">
        <v>0</v>
      </c>
      <c r="Z1815">
        <v>0</v>
      </c>
      <c r="AA1815">
        <v>1</v>
      </c>
      <c r="AB1815">
        <v>0</v>
      </c>
      <c r="AC1815">
        <v>0</v>
      </c>
      <c r="AD1815">
        <v>0</v>
      </c>
      <c r="AE1815">
        <v>0</v>
      </c>
      <c r="AF1815">
        <v>0</v>
      </c>
      <c r="AG1815">
        <v>0</v>
      </c>
      <c r="AH1815">
        <v>0</v>
      </c>
      <c r="AI1815">
        <v>0</v>
      </c>
      <c r="AJ1815">
        <v>0</v>
      </c>
      <c r="AK1815">
        <v>0</v>
      </c>
      <c r="AL1815">
        <v>0</v>
      </c>
      <c r="AM1815">
        <v>0</v>
      </c>
      <c r="AN1815">
        <v>0</v>
      </c>
      <c r="AO1815">
        <v>0</v>
      </c>
      <c r="AP1815">
        <v>0</v>
      </c>
      <c r="AQ1815">
        <v>11</v>
      </c>
      <c r="AR1815">
        <v>0</v>
      </c>
      <c r="AS1815">
        <v>0</v>
      </c>
      <c r="AT1815">
        <v>0</v>
      </c>
      <c r="AU1815">
        <v>0</v>
      </c>
      <c r="AV1815">
        <v>1</v>
      </c>
      <c r="AW1815">
        <v>0</v>
      </c>
      <c r="AX1815">
        <v>0</v>
      </c>
      <c r="AY1815">
        <v>0</v>
      </c>
      <c r="AZ1815">
        <v>0</v>
      </c>
      <c r="BA1815">
        <v>0</v>
      </c>
      <c r="BB1815">
        <v>0</v>
      </c>
      <c r="BC1815">
        <v>0</v>
      </c>
      <c r="BD1815">
        <v>0</v>
      </c>
      <c r="BE1815">
        <v>0</v>
      </c>
      <c r="BF1815">
        <v>0</v>
      </c>
      <c r="BG1815">
        <v>0</v>
      </c>
      <c r="BH1815">
        <v>0</v>
      </c>
      <c r="BI1815">
        <v>0</v>
      </c>
      <c r="BJ1815">
        <v>0</v>
      </c>
      <c r="BK1815">
        <v>0</v>
      </c>
      <c r="BL1815">
        <v>0</v>
      </c>
      <c r="BM1815">
        <v>0</v>
      </c>
      <c r="BN1815">
        <v>0</v>
      </c>
      <c r="BO1815">
        <v>7</v>
      </c>
      <c r="BP1815">
        <v>1</v>
      </c>
      <c r="BQ1815">
        <v>1</v>
      </c>
      <c r="BR1815">
        <v>0</v>
      </c>
      <c r="BS1815">
        <v>0</v>
      </c>
      <c r="BT1815">
        <v>0</v>
      </c>
      <c r="BU1815">
        <v>0</v>
      </c>
      <c r="BV1815">
        <v>0</v>
      </c>
      <c r="BW1815">
        <v>0</v>
      </c>
      <c r="BX1815">
        <v>0</v>
      </c>
      <c r="BY1815">
        <v>23</v>
      </c>
    </row>
    <row r="1816" spans="1:77" hidden="1" x14ac:dyDescent="0.25">
      <c r="A1816" t="str">
        <f t="shared" si="56"/>
        <v>201612 Gazdasági, költségvetési szervezetek vezetőiI4 Szakmunkásképző iskola</v>
      </c>
      <c r="B1816" t="str">
        <f t="shared" si="57"/>
        <v>201612 Gazdasági, költségvetési szervezetek vezetőiI4 Szakmunkásképző iskola</v>
      </c>
      <c r="C1816">
        <v>2645</v>
      </c>
      <c r="D1816" t="s">
        <v>168</v>
      </c>
      <c r="E1816" t="s">
        <v>169</v>
      </c>
      <c r="F1816" s="4" t="s">
        <v>174</v>
      </c>
      <c r="G1816">
        <v>0</v>
      </c>
      <c r="H1816" t="s">
        <v>160</v>
      </c>
      <c r="I1816">
        <v>616</v>
      </c>
      <c r="J1816">
        <v>5</v>
      </c>
      <c r="K1816" t="s">
        <v>72</v>
      </c>
      <c r="L1816" t="s">
        <v>112</v>
      </c>
      <c r="M1816">
        <v>158</v>
      </c>
      <c r="N1816">
        <v>0</v>
      </c>
      <c r="O1816">
        <v>28</v>
      </c>
      <c r="P1816">
        <v>0</v>
      </c>
      <c r="Q1816">
        <v>32</v>
      </c>
      <c r="R1816">
        <v>88</v>
      </c>
      <c r="S1816">
        <v>37</v>
      </c>
      <c r="T1816">
        <v>6</v>
      </c>
      <c r="U1816">
        <v>0</v>
      </c>
      <c r="V1816">
        <v>0</v>
      </c>
      <c r="W1816">
        <v>11</v>
      </c>
      <c r="X1816">
        <v>0</v>
      </c>
      <c r="Y1816">
        <v>17</v>
      </c>
      <c r="Z1816">
        <v>24</v>
      </c>
      <c r="AA1816">
        <v>0</v>
      </c>
      <c r="AB1816">
        <v>29</v>
      </c>
      <c r="AC1816">
        <v>0</v>
      </c>
      <c r="AD1816">
        <v>33</v>
      </c>
      <c r="AE1816">
        <v>22</v>
      </c>
      <c r="AF1816">
        <v>1</v>
      </c>
      <c r="AG1816">
        <v>6</v>
      </c>
      <c r="AH1816">
        <v>97</v>
      </c>
      <c r="AI1816">
        <v>6</v>
      </c>
      <c r="AJ1816">
        <v>0</v>
      </c>
      <c r="AK1816">
        <v>1</v>
      </c>
      <c r="AL1816">
        <v>62</v>
      </c>
      <c r="AM1816">
        <v>586</v>
      </c>
      <c r="AN1816">
        <v>330</v>
      </c>
      <c r="AO1816">
        <v>265</v>
      </c>
      <c r="AP1816">
        <v>415</v>
      </c>
      <c r="AQ1816">
        <v>143</v>
      </c>
      <c r="AR1816">
        <v>3</v>
      </c>
      <c r="AS1816">
        <v>4</v>
      </c>
      <c r="AT1816">
        <v>21</v>
      </c>
      <c r="AU1816">
        <v>0</v>
      </c>
      <c r="AV1816">
        <v>23</v>
      </c>
      <c r="AW1816">
        <v>0</v>
      </c>
      <c r="AX1816">
        <v>0</v>
      </c>
      <c r="AY1816">
        <v>0</v>
      </c>
      <c r="AZ1816">
        <v>0</v>
      </c>
      <c r="BA1816">
        <v>9</v>
      </c>
      <c r="BB1816">
        <v>0</v>
      </c>
      <c r="BC1816">
        <v>0</v>
      </c>
      <c r="BD1816">
        <v>6</v>
      </c>
      <c r="BE1816">
        <v>0</v>
      </c>
      <c r="BF1816">
        <v>120</v>
      </c>
      <c r="BG1816">
        <v>0</v>
      </c>
      <c r="BH1816">
        <v>0</v>
      </c>
      <c r="BI1816">
        <v>0</v>
      </c>
      <c r="BJ1816">
        <v>0</v>
      </c>
      <c r="BK1816">
        <v>21</v>
      </c>
      <c r="BL1816">
        <v>5</v>
      </c>
      <c r="BM1816">
        <v>35</v>
      </c>
      <c r="BN1816">
        <v>57</v>
      </c>
      <c r="BO1816">
        <v>8</v>
      </c>
      <c r="BP1816">
        <v>1</v>
      </c>
      <c r="BQ1816">
        <v>0</v>
      </c>
      <c r="BR1816">
        <v>3</v>
      </c>
      <c r="BS1816">
        <v>0</v>
      </c>
      <c r="BT1816">
        <v>1</v>
      </c>
      <c r="BU1816">
        <v>1</v>
      </c>
      <c r="BV1816">
        <v>49</v>
      </c>
      <c r="BW1816">
        <v>200</v>
      </c>
      <c r="BX1816">
        <v>0</v>
      </c>
      <c r="BY1816">
        <v>2964</v>
      </c>
    </row>
    <row r="1817" spans="1:77" hidden="1" x14ac:dyDescent="0.25">
      <c r="A1817" t="str">
        <f t="shared" si="56"/>
        <v>201613 Termelési és szolgáltatást nyújtó egységek vezetőiI4 Szakmunkásképző iskola</v>
      </c>
      <c r="B1817" t="str">
        <f t="shared" si="57"/>
        <v>201613 Termelési és szolgáltatást nyújtó egységek vezetőiI4 Szakmunkásképző iskola</v>
      </c>
      <c r="C1817">
        <v>2646</v>
      </c>
      <c r="D1817" t="s">
        <v>168</v>
      </c>
      <c r="E1817" t="s">
        <v>169</v>
      </c>
      <c r="F1817" s="4" t="s">
        <v>174</v>
      </c>
      <c r="G1817">
        <v>0</v>
      </c>
      <c r="H1817" t="s">
        <v>160</v>
      </c>
      <c r="I1817">
        <v>617</v>
      </c>
      <c r="J1817">
        <v>6</v>
      </c>
      <c r="K1817" t="s">
        <v>73</v>
      </c>
      <c r="L1817" t="s">
        <v>113</v>
      </c>
      <c r="M1817">
        <v>499</v>
      </c>
      <c r="N1817">
        <v>11</v>
      </c>
      <c r="O1817">
        <v>20</v>
      </c>
      <c r="P1817">
        <v>65</v>
      </c>
      <c r="Q1817">
        <v>345</v>
      </c>
      <c r="R1817">
        <v>212</v>
      </c>
      <c r="S1817">
        <v>65</v>
      </c>
      <c r="T1817">
        <v>55</v>
      </c>
      <c r="U1817">
        <v>22</v>
      </c>
      <c r="V1817">
        <v>0</v>
      </c>
      <c r="W1817">
        <v>60</v>
      </c>
      <c r="X1817">
        <v>0</v>
      </c>
      <c r="Y1817">
        <v>134</v>
      </c>
      <c r="Z1817">
        <v>79</v>
      </c>
      <c r="AA1817">
        <v>25</v>
      </c>
      <c r="AB1817">
        <v>286</v>
      </c>
      <c r="AC1817">
        <v>45</v>
      </c>
      <c r="AD1817">
        <v>117</v>
      </c>
      <c r="AE1817">
        <v>259</v>
      </c>
      <c r="AF1817">
        <v>80</v>
      </c>
      <c r="AG1817">
        <v>37</v>
      </c>
      <c r="AH1817">
        <v>138</v>
      </c>
      <c r="AI1817">
        <v>32</v>
      </c>
      <c r="AJ1817">
        <v>121</v>
      </c>
      <c r="AK1817">
        <v>14</v>
      </c>
      <c r="AL1817">
        <v>135</v>
      </c>
      <c r="AM1817">
        <v>790</v>
      </c>
      <c r="AN1817">
        <v>447</v>
      </c>
      <c r="AO1817">
        <v>991</v>
      </c>
      <c r="AP1817">
        <v>3534</v>
      </c>
      <c r="AQ1817">
        <v>420</v>
      </c>
      <c r="AR1817">
        <v>0</v>
      </c>
      <c r="AS1817">
        <v>0</v>
      </c>
      <c r="AT1817">
        <v>41</v>
      </c>
      <c r="AU1817">
        <v>49</v>
      </c>
      <c r="AV1817">
        <v>624</v>
      </c>
      <c r="AW1817">
        <v>0</v>
      </c>
      <c r="AX1817">
        <v>0</v>
      </c>
      <c r="AY1817">
        <v>0</v>
      </c>
      <c r="AZ1817">
        <v>6</v>
      </c>
      <c r="BA1817">
        <v>27</v>
      </c>
      <c r="BB1817">
        <v>15</v>
      </c>
      <c r="BC1817">
        <v>0</v>
      </c>
      <c r="BD1817">
        <v>134</v>
      </c>
      <c r="BE1817">
        <v>0</v>
      </c>
      <c r="BF1817">
        <v>0</v>
      </c>
      <c r="BG1817">
        <v>43</v>
      </c>
      <c r="BH1817">
        <v>0</v>
      </c>
      <c r="BI1817">
        <v>0</v>
      </c>
      <c r="BJ1817">
        <v>0</v>
      </c>
      <c r="BK1817">
        <v>27</v>
      </c>
      <c r="BL1817">
        <v>13</v>
      </c>
      <c r="BM1817">
        <v>11</v>
      </c>
      <c r="BN1817">
        <v>186</v>
      </c>
      <c r="BO1817">
        <v>366</v>
      </c>
      <c r="BP1817">
        <v>4</v>
      </c>
      <c r="BQ1817">
        <v>6</v>
      </c>
      <c r="BR1817">
        <v>56</v>
      </c>
      <c r="BS1817">
        <v>14</v>
      </c>
      <c r="BT1817">
        <v>54</v>
      </c>
      <c r="BU1817">
        <v>21</v>
      </c>
      <c r="BV1817">
        <v>0</v>
      </c>
      <c r="BW1817">
        <v>64</v>
      </c>
      <c r="BX1817">
        <v>0</v>
      </c>
      <c r="BY1817">
        <v>10799</v>
      </c>
    </row>
    <row r="1818" spans="1:77" hidden="1" x14ac:dyDescent="0.25">
      <c r="A1818" t="str">
        <f t="shared" si="56"/>
        <v>201614 Gazdasági tevékenységet segítő egységek vezetőiI4 Szakmunkásképző iskola</v>
      </c>
      <c r="B1818" t="str">
        <f t="shared" si="57"/>
        <v>201614 Gazdasági tevékenységet segítő egységek vezetőiI4 Szakmunkásképző iskola</v>
      </c>
      <c r="C1818">
        <v>2647</v>
      </c>
      <c r="D1818" t="s">
        <v>168</v>
      </c>
      <c r="E1818" t="s">
        <v>169</v>
      </c>
      <c r="F1818" s="4" t="s">
        <v>174</v>
      </c>
      <c r="G1818">
        <v>0</v>
      </c>
      <c r="H1818" t="s">
        <v>160</v>
      </c>
      <c r="I1818">
        <v>618</v>
      </c>
      <c r="J1818">
        <v>7</v>
      </c>
      <c r="K1818" t="s">
        <v>74</v>
      </c>
      <c r="L1818" t="s">
        <v>114</v>
      </c>
      <c r="M1818">
        <v>20</v>
      </c>
      <c r="N1818">
        <v>0</v>
      </c>
      <c r="O1818">
        <v>0</v>
      </c>
      <c r="P1818">
        <v>0</v>
      </c>
      <c r="Q1818">
        <v>44</v>
      </c>
      <c r="R1818">
        <v>7</v>
      </c>
      <c r="S1818">
        <v>22</v>
      </c>
      <c r="T1818">
        <v>0</v>
      </c>
      <c r="U1818">
        <v>6</v>
      </c>
      <c r="V1818">
        <v>0</v>
      </c>
      <c r="W1818">
        <v>7</v>
      </c>
      <c r="X1818">
        <v>0</v>
      </c>
      <c r="Y1818">
        <v>0</v>
      </c>
      <c r="Z1818">
        <v>25</v>
      </c>
      <c r="AA1818">
        <v>0</v>
      </c>
      <c r="AB1818">
        <v>39</v>
      </c>
      <c r="AC1818">
        <v>5</v>
      </c>
      <c r="AD1818">
        <v>49</v>
      </c>
      <c r="AE1818">
        <v>43</v>
      </c>
      <c r="AF1818">
        <v>28</v>
      </c>
      <c r="AG1818">
        <v>0</v>
      </c>
      <c r="AH1818">
        <v>0</v>
      </c>
      <c r="AI1818">
        <v>37</v>
      </c>
      <c r="AJ1818">
        <v>11</v>
      </c>
      <c r="AK1818">
        <v>0</v>
      </c>
      <c r="AL1818">
        <v>0</v>
      </c>
      <c r="AM1818">
        <v>138</v>
      </c>
      <c r="AN1818">
        <v>28</v>
      </c>
      <c r="AO1818">
        <v>64</v>
      </c>
      <c r="AP1818">
        <v>118</v>
      </c>
      <c r="AQ1818">
        <v>12</v>
      </c>
      <c r="AR1818">
        <v>6</v>
      </c>
      <c r="AS1818">
        <v>0</v>
      </c>
      <c r="AT1818">
        <v>31</v>
      </c>
      <c r="AU1818">
        <v>0</v>
      </c>
      <c r="AV1818">
        <v>0</v>
      </c>
      <c r="AW1818">
        <v>0</v>
      </c>
      <c r="AX1818">
        <v>0</v>
      </c>
      <c r="AY1818">
        <v>0</v>
      </c>
      <c r="AZ1818">
        <v>0</v>
      </c>
      <c r="BA1818">
        <v>19</v>
      </c>
      <c r="BB1818">
        <v>0</v>
      </c>
      <c r="BC1818">
        <v>7</v>
      </c>
      <c r="BD1818">
        <v>2</v>
      </c>
      <c r="BE1818">
        <v>0</v>
      </c>
      <c r="BF1818">
        <v>0</v>
      </c>
      <c r="BG1818">
        <v>0</v>
      </c>
      <c r="BH1818">
        <v>1</v>
      </c>
      <c r="BI1818">
        <v>0</v>
      </c>
      <c r="BJ1818">
        <v>0</v>
      </c>
      <c r="BK1818">
        <v>0</v>
      </c>
      <c r="BL1818">
        <v>0</v>
      </c>
      <c r="BM1818">
        <v>0</v>
      </c>
      <c r="BN1818">
        <v>64</v>
      </c>
      <c r="BO1818">
        <v>23</v>
      </c>
      <c r="BP1818">
        <v>1</v>
      </c>
      <c r="BQ1818">
        <v>0</v>
      </c>
      <c r="BR1818">
        <v>5</v>
      </c>
      <c r="BS1818">
        <v>5</v>
      </c>
      <c r="BT1818">
        <v>0</v>
      </c>
      <c r="BU1818">
        <v>1</v>
      </c>
      <c r="BV1818">
        <v>0</v>
      </c>
      <c r="BW1818">
        <v>0</v>
      </c>
      <c r="BX1818">
        <v>0</v>
      </c>
      <c r="BY1818">
        <v>868</v>
      </c>
    </row>
    <row r="1819" spans="1:77" hidden="1" x14ac:dyDescent="0.25">
      <c r="A1819" t="str">
        <f t="shared" si="56"/>
        <v>201621 Műszaki, informatikai és természettudományi foglalkozásokI4 Szakmunkásképző iskola</v>
      </c>
      <c r="B1819" t="str">
        <f t="shared" si="57"/>
        <v>201621 Műszaki, informatikai és természettudományi foglalkozásokI4 Szakmunkásképző iskola</v>
      </c>
      <c r="C1819">
        <v>2648</v>
      </c>
      <c r="D1819" t="s">
        <v>168</v>
      </c>
      <c r="E1819" t="s">
        <v>169</v>
      </c>
      <c r="F1819" s="4" t="s">
        <v>174</v>
      </c>
      <c r="G1819">
        <v>0</v>
      </c>
      <c r="H1819" t="s">
        <v>160</v>
      </c>
      <c r="I1819">
        <v>619</v>
      </c>
      <c r="J1819">
        <v>8</v>
      </c>
      <c r="K1819" t="s">
        <v>75</v>
      </c>
      <c r="L1819" t="s">
        <v>115</v>
      </c>
      <c r="M1819">
        <v>0</v>
      </c>
      <c r="N1819">
        <v>0</v>
      </c>
      <c r="O1819">
        <v>0</v>
      </c>
      <c r="P1819">
        <v>0</v>
      </c>
      <c r="Q1819">
        <v>0</v>
      </c>
      <c r="R1819">
        <v>0</v>
      </c>
      <c r="S1819">
        <v>0</v>
      </c>
      <c r="T1819">
        <v>0</v>
      </c>
      <c r="U1819">
        <v>81</v>
      </c>
      <c r="V1819">
        <v>0</v>
      </c>
      <c r="W1819">
        <v>0</v>
      </c>
      <c r="X1819">
        <v>0</v>
      </c>
      <c r="Y1819">
        <v>0</v>
      </c>
      <c r="Z1819">
        <v>0</v>
      </c>
      <c r="AA1819">
        <v>0</v>
      </c>
      <c r="AB1819">
        <v>7</v>
      </c>
      <c r="AC1819">
        <v>0</v>
      </c>
      <c r="AD1819">
        <v>7</v>
      </c>
      <c r="AE1819">
        <v>0</v>
      </c>
      <c r="AF1819">
        <v>0</v>
      </c>
      <c r="AG1819">
        <v>0</v>
      </c>
      <c r="AH1819">
        <v>0</v>
      </c>
      <c r="AI1819">
        <v>0</v>
      </c>
      <c r="AJ1819">
        <v>0</v>
      </c>
      <c r="AK1819">
        <v>0</v>
      </c>
      <c r="AL1819">
        <v>0</v>
      </c>
      <c r="AM1819">
        <v>0</v>
      </c>
      <c r="AN1819">
        <v>17</v>
      </c>
      <c r="AO1819">
        <v>10</v>
      </c>
      <c r="AP1819">
        <v>10</v>
      </c>
      <c r="AQ1819">
        <v>0</v>
      </c>
      <c r="AR1819">
        <v>0</v>
      </c>
      <c r="AS1819">
        <v>0</v>
      </c>
      <c r="AT1819">
        <v>0</v>
      </c>
      <c r="AU1819">
        <v>0</v>
      </c>
      <c r="AV1819">
        <v>0</v>
      </c>
      <c r="AW1819">
        <v>13</v>
      </c>
      <c r="AX1819">
        <v>0</v>
      </c>
      <c r="AY1819">
        <v>14</v>
      </c>
      <c r="AZ1819">
        <v>310</v>
      </c>
      <c r="BA1819">
        <v>0</v>
      </c>
      <c r="BB1819">
        <v>33</v>
      </c>
      <c r="BC1819">
        <v>0</v>
      </c>
      <c r="BD1819">
        <v>0</v>
      </c>
      <c r="BE1819">
        <v>0</v>
      </c>
      <c r="BF1819">
        <v>6</v>
      </c>
      <c r="BG1819">
        <v>0</v>
      </c>
      <c r="BH1819">
        <v>0</v>
      </c>
      <c r="BI1819">
        <v>9</v>
      </c>
      <c r="BJ1819">
        <v>0</v>
      </c>
      <c r="BK1819">
        <v>0</v>
      </c>
      <c r="BL1819">
        <v>0</v>
      </c>
      <c r="BM1819">
        <v>0</v>
      </c>
      <c r="BN1819">
        <v>26</v>
      </c>
      <c r="BO1819">
        <v>122</v>
      </c>
      <c r="BP1819">
        <v>8</v>
      </c>
      <c r="BQ1819">
        <v>1</v>
      </c>
      <c r="BR1819">
        <v>0</v>
      </c>
      <c r="BS1819">
        <v>1</v>
      </c>
      <c r="BT1819">
        <v>0</v>
      </c>
      <c r="BU1819">
        <v>0</v>
      </c>
      <c r="BV1819">
        <v>16</v>
      </c>
      <c r="BW1819">
        <v>0</v>
      </c>
      <c r="BX1819">
        <v>0</v>
      </c>
      <c r="BY1819">
        <v>691</v>
      </c>
    </row>
    <row r="1820" spans="1:77" hidden="1" x14ac:dyDescent="0.25">
      <c r="A1820" t="str">
        <f t="shared" si="56"/>
        <v>201622 Egészségügyi foglalkozások (felsőfokú képzettséghez kapcsolódó)I4 Szakmunkásképző iskola</v>
      </c>
      <c r="B1820" t="str">
        <f t="shared" si="57"/>
        <v>201622 Egészségügyi foglalkozások (felsőfokú képzettséghez kapcsolódó)I4 Szakmunkásképző iskola</v>
      </c>
      <c r="C1820">
        <v>2649</v>
      </c>
      <c r="D1820" t="s">
        <v>168</v>
      </c>
      <c r="E1820" t="s">
        <v>169</v>
      </c>
      <c r="F1820" s="4" t="s">
        <v>174</v>
      </c>
      <c r="G1820">
        <v>0</v>
      </c>
      <c r="H1820" t="s">
        <v>160</v>
      </c>
      <c r="I1820">
        <v>620</v>
      </c>
      <c r="J1820">
        <v>9</v>
      </c>
      <c r="K1820" t="s">
        <v>76</v>
      </c>
      <c r="L1820" t="s">
        <v>116</v>
      </c>
      <c r="M1820">
        <v>0</v>
      </c>
      <c r="N1820">
        <v>0</v>
      </c>
      <c r="O1820">
        <v>0</v>
      </c>
      <c r="P1820">
        <v>0</v>
      </c>
      <c r="Q1820">
        <v>0</v>
      </c>
      <c r="R1820">
        <v>0</v>
      </c>
      <c r="S1820">
        <v>0</v>
      </c>
      <c r="T1820">
        <v>0</v>
      </c>
      <c r="U1820">
        <v>0</v>
      </c>
      <c r="V1820">
        <v>0</v>
      </c>
      <c r="W1820">
        <v>0</v>
      </c>
      <c r="X1820">
        <v>0</v>
      </c>
      <c r="Y1820">
        <v>0</v>
      </c>
      <c r="Z1820">
        <v>0</v>
      </c>
      <c r="AA1820">
        <v>0</v>
      </c>
      <c r="AB1820">
        <v>0</v>
      </c>
      <c r="AC1820">
        <v>0</v>
      </c>
      <c r="AD1820">
        <v>0</v>
      </c>
      <c r="AE1820">
        <v>0</v>
      </c>
      <c r="AF1820">
        <v>0</v>
      </c>
      <c r="AG1820">
        <v>0</v>
      </c>
      <c r="AH1820">
        <v>0</v>
      </c>
      <c r="AI1820">
        <v>0</v>
      </c>
      <c r="AJ1820">
        <v>0</v>
      </c>
      <c r="AK1820">
        <v>0</v>
      </c>
      <c r="AL1820">
        <v>0</v>
      </c>
      <c r="AM1820">
        <v>0</v>
      </c>
      <c r="AN1820">
        <v>0</v>
      </c>
      <c r="AO1820">
        <v>0</v>
      </c>
      <c r="AP1820">
        <v>0</v>
      </c>
      <c r="AQ1820">
        <v>0</v>
      </c>
      <c r="AR1820">
        <v>0</v>
      </c>
      <c r="AS1820">
        <v>0</v>
      </c>
      <c r="AT1820">
        <v>0</v>
      </c>
      <c r="AU1820">
        <v>0</v>
      </c>
      <c r="AV1820">
        <v>0</v>
      </c>
      <c r="AW1820">
        <v>0</v>
      </c>
      <c r="AX1820">
        <v>0</v>
      </c>
      <c r="AY1820">
        <v>0</v>
      </c>
      <c r="AZ1820">
        <v>0</v>
      </c>
      <c r="BA1820">
        <v>0</v>
      </c>
      <c r="BB1820">
        <v>0</v>
      </c>
      <c r="BC1820">
        <v>0</v>
      </c>
      <c r="BD1820">
        <v>0</v>
      </c>
      <c r="BE1820">
        <v>0</v>
      </c>
      <c r="BF1820">
        <v>0</v>
      </c>
      <c r="BG1820">
        <v>0</v>
      </c>
      <c r="BH1820">
        <v>0</v>
      </c>
      <c r="BI1820">
        <v>0</v>
      </c>
      <c r="BJ1820">
        <v>0</v>
      </c>
      <c r="BK1820">
        <v>0</v>
      </c>
      <c r="BL1820">
        <v>0</v>
      </c>
      <c r="BM1820">
        <v>0</v>
      </c>
      <c r="BN1820">
        <v>0</v>
      </c>
      <c r="BO1820">
        <v>135</v>
      </c>
      <c r="BP1820">
        <v>1</v>
      </c>
      <c r="BQ1820">
        <v>19</v>
      </c>
      <c r="BR1820">
        <v>4</v>
      </c>
      <c r="BS1820">
        <v>0</v>
      </c>
      <c r="BT1820">
        <v>0</v>
      </c>
      <c r="BU1820">
        <v>0</v>
      </c>
      <c r="BV1820">
        <v>0</v>
      </c>
      <c r="BW1820">
        <v>0</v>
      </c>
      <c r="BX1820">
        <v>0</v>
      </c>
      <c r="BY1820">
        <v>159</v>
      </c>
    </row>
    <row r="1821" spans="1:77" hidden="1" x14ac:dyDescent="0.25">
      <c r="A1821" t="str">
        <f t="shared" si="56"/>
        <v>201623 Szociális szolgáltatási foglalkozások (felsőfokú képzettséghez kapcsolódó)I4 Szakmunkásképző iskola</v>
      </c>
      <c r="B1821" t="str">
        <f t="shared" si="57"/>
        <v>201623 Szociális szolgáltatási foglalkozások (felsőfokú képzettséghez kapcsolódó)I4 Szakmunkásképző iskola</v>
      </c>
      <c r="C1821">
        <v>2650</v>
      </c>
      <c r="D1821" t="s">
        <v>168</v>
      </c>
      <c r="E1821" t="s">
        <v>169</v>
      </c>
      <c r="F1821" s="4" t="s">
        <v>174</v>
      </c>
      <c r="G1821">
        <v>0</v>
      </c>
      <c r="H1821" t="s">
        <v>160</v>
      </c>
      <c r="I1821">
        <v>621</v>
      </c>
      <c r="J1821">
        <v>10</v>
      </c>
      <c r="K1821" t="s">
        <v>77</v>
      </c>
      <c r="L1821" t="s">
        <v>117</v>
      </c>
      <c r="M1821">
        <v>0</v>
      </c>
      <c r="N1821">
        <v>0</v>
      </c>
      <c r="O1821">
        <v>0</v>
      </c>
      <c r="P1821">
        <v>0</v>
      </c>
      <c r="Q1821">
        <v>0</v>
      </c>
      <c r="R1821">
        <v>0</v>
      </c>
      <c r="S1821">
        <v>0</v>
      </c>
      <c r="T1821">
        <v>0</v>
      </c>
      <c r="U1821">
        <v>0</v>
      </c>
      <c r="V1821">
        <v>0</v>
      </c>
      <c r="W1821">
        <v>0</v>
      </c>
      <c r="X1821">
        <v>0</v>
      </c>
      <c r="Y1821">
        <v>0</v>
      </c>
      <c r="Z1821">
        <v>0</v>
      </c>
      <c r="AA1821">
        <v>0</v>
      </c>
      <c r="AB1821">
        <v>0</v>
      </c>
      <c r="AC1821">
        <v>0</v>
      </c>
      <c r="AD1821">
        <v>0</v>
      </c>
      <c r="AE1821">
        <v>0</v>
      </c>
      <c r="AF1821">
        <v>0</v>
      </c>
      <c r="AG1821">
        <v>0</v>
      </c>
      <c r="AH1821">
        <v>0</v>
      </c>
      <c r="AI1821">
        <v>0</v>
      </c>
      <c r="AJ1821">
        <v>0</v>
      </c>
      <c r="AK1821">
        <v>0</v>
      </c>
      <c r="AL1821">
        <v>0</v>
      </c>
      <c r="AM1821">
        <v>0</v>
      </c>
      <c r="AN1821">
        <v>0</v>
      </c>
      <c r="AO1821">
        <v>0</v>
      </c>
      <c r="AP1821">
        <v>0</v>
      </c>
      <c r="AQ1821">
        <v>0</v>
      </c>
      <c r="AR1821">
        <v>0</v>
      </c>
      <c r="AS1821">
        <v>0</v>
      </c>
      <c r="AT1821">
        <v>0</v>
      </c>
      <c r="AU1821">
        <v>0</v>
      </c>
      <c r="AV1821">
        <v>0</v>
      </c>
      <c r="AW1821">
        <v>0</v>
      </c>
      <c r="AX1821">
        <v>0</v>
      </c>
      <c r="AY1821">
        <v>0</v>
      </c>
      <c r="AZ1821">
        <v>0</v>
      </c>
      <c r="BA1821">
        <v>0</v>
      </c>
      <c r="BB1821">
        <v>0</v>
      </c>
      <c r="BC1821">
        <v>0</v>
      </c>
      <c r="BD1821">
        <v>0</v>
      </c>
      <c r="BE1821">
        <v>0</v>
      </c>
      <c r="BF1821">
        <v>0</v>
      </c>
      <c r="BG1821">
        <v>0</v>
      </c>
      <c r="BH1821">
        <v>0</v>
      </c>
      <c r="BI1821">
        <v>0</v>
      </c>
      <c r="BJ1821">
        <v>0</v>
      </c>
      <c r="BK1821">
        <v>0</v>
      </c>
      <c r="BL1821">
        <v>0</v>
      </c>
      <c r="BM1821">
        <v>0</v>
      </c>
      <c r="BN1821">
        <v>0</v>
      </c>
      <c r="BO1821">
        <v>4</v>
      </c>
      <c r="BP1821">
        <v>0</v>
      </c>
      <c r="BQ1821">
        <v>0</v>
      </c>
      <c r="BR1821">
        <v>2</v>
      </c>
      <c r="BS1821">
        <v>0</v>
      </c>
      <c r="BT1821">
        <v>0</v>
      </c>
      <c r="BU1821">
        <v>0</v>
      </c>
      <c r="BV1821">
        <v>0</v>
      </c>
      <c r="BW1821">
        <v>0</v>
      </c>
      <c r="BX1821">
        <v>0</v>
      </c>
      <c r="BY1821">
        <v>6</v>
      </c>
    </row>
    <row r="1822" spans="1:77" hidden="1" x14ac:dyDescent="0.25">
      <c r="A1822" t="str">
        <f t="shared" si="56"/>
        <v>201624 Oktatók, pedagógusokI4 Szakmunkásképző iskola</v>
      </c>
      <c r="B1822" t="str">
        <f t="shared" si="57"/>
        <v>201624 Oktatók, pedagógusokI4 Szakmunkásképző iskola</v>
      </c>
      <c r="C1822">
        <v>2651</v>
      </c>
      <c r="D1822" t="s">
        <v>168</v>
      </c>
      <c r="E1822" t="s">
        <v>169</v>
      </c>
      <c r="F1822" s="4" t="s">
        <v>174</v>
      </c>
      <c r="G1822">
        <v>0</v>
      </c>
      <c r="H1822" t="s">
        <v>160</v>
      </c>
      <c r="I1822">
        <v>622</v>
      </c>
      <c r="J1822">
        <v>11</v>
      </c>
      <c r="K1822" t="s">
        <v>78</v>
      </c>
      <c r="L1822" t="s">
        <v>118</v>
      </c>
      <c r="M1822">
        <v>0</v>
      </c>
      <c r="N1822">
        <v>0</v>
      </c>
      <c r="O1822">
        <v>0</v>
      </c>
      <c r="P1822">
        <v>0</v>
      </c>
      <c r="Q1822">
        <v>0</v>
      </c>
      <c r="R1822">
        <v>0</v>
      </c>
      <c r="S1822">
        <v>0</v>
      </c>
      <c r="T1822">
        <v>0</v>
      </c>
      <c r="U1822">
        <v>0</v>
      </c>
      <c r="V1822">
        <v>0</v>
      </c>
      <c r="W1822">
        <v>0</v>
      </c>
      <c r="X1822">
        <v>0</v>
      </c>
      <c r="Y1822">
        <v>0</v>
      </c>
      <c r="Z1822">
        <v>0</v>
      </c>
      <c r="AA1822">
        <v>0</v>
      </c>
      <c r="AB1822">
        <v>0</v>
      </c>
      <c r="AC1822">
        <v>0</v>
      </c>
      <c r="AD1822">
        <v>0</v>
      </c>
      <c r="AE1822">
        <v>11</v>
      </c>
      <c r="AF1822">
        <v>0</v>
      </c>
      <c r="AG1822">
        <v>0</v>
      </c>
      <c r="AH1822">
        <v>8</v>
      </c>
      <c r="AI1822">
        <v>12</v>
      </c>
      <c r="AJ1822">
        <v>0</v>
      </c>
      <c r="AK1822">
        <v>0</v>
      </c>
      <c r="AL1822">
        <v>0</v>
      </c>
      <c r="AM1822">
        <v>0</v>
      </c>
      <c r="AN1822">
        <v>0</v>
      </c>
      <c r="AO1822">
        <v>0</v>
      </c>
      <c r="AP1822">
        <v>0</v>
      </c>
      <c r="AQ1822">
        <v>0</v>
      </c>
      <c r="AR1822">
        <v>0</v>
      </c>
      <c r="AS1822">
        <v>0</v>
      </c>
      <c r="AT1822">
        <v>0</v>
      </c>
      <c r="AU1822">
        <v>0</v>
      </c>
      <c r="AV1822">
        <v>0</v>
      </c>
      <c r="AW1822">
        <v>0</v>
      </c>
      <c r="AX1822">
        <v>0</v>
      </c>
      <c r="AY1822">
        <v>0</v>
      </c>
      <c r="AZ1822">
        <v>0</v>
      </c>
      <c r="BA1822">
        <v>0</v>
      </c>
      <c r="BB1822">
        <v>0</v>
      </c>
      <c r="BC1822">
        <v>0</v>
      </c>
      <c r="BD1822">
        <v>5</v>
      </c>
      <c r="BE1822">
        <v>0</v>
      </c>
      <c r="BF1822">
        <v>0</v>
      </c>
      <c r="BG1822">
        <v>0</v>
      </c>
      <c r="BH1822">
        <v>0</v>
      </c>
      <c r="BI1822">
        <v>0</v>
      </c>
      <c r="BJ1822">
        <v>0</v>
      </c>
      <c r="BK1822">
        <v>0</v>
      </c>
      <c r="BL1822">
        <v>0</v>
      </c>
      <c r="BM1822">
        <v>0</v>
      </c>
      <c r="BN1822">
        <v>0</v>
      </c>
      <c r="BO1822">
        <v>2</v>
      </c>
      <c r="BP1822">
        <v>387</v>
      </c>
      <c r="BQ1822">
        <v>0</v>
      </c>
      <c r="BR1822">
        <v>70</v>
      </c>
      <c r="BS1822">
        <v>0</v>
      </c>
      <c r="BT1822">
        <v>0</v>
      </c>
      <c r="BU1822">
        <v>1</v>
      </c>
      <c r="BV1822">
        <v>0</v>
      </c>
      <c r="BW1822">
        <v>0</v>
      </c>
      <c r="BX1822">
        <v>0</v>
      </c>
      <c r="BY1822">
        <v>496</v>
      </c>
    </row>
    <row r="1823" spans="1:77" hidden="1" x14ac:dyDescent="0.25">
      <c r="A1823" t="str">
        <f t="shared" si="56"/>
        <v>201625 Gazdálkodási jellegű foglalkozásokI4 Szakmunkásképző iskola</v>
      </c>
      <c r="B1823" t="str">
        <f t="shared" si="57"/>
        <v>201625 Gazdálkodási jellegű foglalkozásokI4 Szakmunkásképző iskola</v>
      </c>
      <c r="C1823">
        <v>2652</v>
      </c>
      <c r="D1823" t="s">
        <v>168</v>
      </c>
      <c r="E1823" t="s">
        <v>169</v>
      </c>
      <c r="F1823" s="4" t="s">
        <v>174</v>
      </c>
      <c r="G1823">
        <v>0</v>
      </c>
      <c r="H1823" t="s">
        <v>160</v>
      </c>
      <c r="I1823">
        <v>623</v>
      </c>
      <c r="J1823">
        <v>12</v>
      </c>
      <c r="K1823" t="s">
        <v>79</v>
      </c>
      <c r="L1823" t="s">
        <v>119</v>
      </c>
      <c r="M1823">
        <v>0</v>
      </c>
      <c r="N1823">
        <v>0</v>
      </c>
      <c r="O1823">
        <v>0</v>
      </c>
      <c r="P1823">
        <v>0</v>
      </c>
      <c r="Q1823">
        <v>11</v>
      </c>
      <c r="R1823">
        <v>0</v>
      </c>
      <c r="S1823">
        <v>10</v>
      </c>
      <c r="T1823">
        <v>0</v>
      </c>
      <c r="U1823">
        <v>0</v>
      </c>
      <c r="V1823">
        <v>0</v>
      </c>
      <c r="W1823">
        <v>0</v>
      </c>
      <c r="X1823">
        <v>0</v>
      </c>
      <c r="Y1823">
        <v>0</v>
      </c>
      <c r="Z1823">
        <v>0</v>
      </c>
      <c r="AA1823">
        <v>0</v>
      </c>
      <c r="AB1823">
        <v>0</v>
      </c>
      <c r="AC1823">
        <v>0</v>
      </c>
      <c r="AD1823">
        <v>0</v>
      </c>
      <c r="AE1823">
        <v>0</v>
      </c>
      <c r="AF1823">
        <v>0</v>
      </c>
      <c r="AG1823">
        <v>0</v>
      </c>
      <c r="AH1823">
        <v>0</v>
      </c>
      <c r="AI1823">
        <v>0</v>
      </c>
      <c r="AJ1823">
        <v>0</v>
      </c>
      <c r="AK1823">
        <v>0</v>
      </c>
      <c r="AL1823">
        <v>0</v>
      </c>
      <c r="AM1823">
        <v>20</v>
      </c>
      <c r="AN1823">
        <v>0</v>
      </c>
      <c r="AO1823">
        <v>10</v>
      </c>
      <c r="AP1823">
        <v>62</v>
      </c>
      <c r="AQ1823">
        <v>21</v>
      </c>
      <c r="AR1823">
        <v>0</v>
      </c>
      <c r="AS1823">
        <v>0</v>
      </c>
      <c r="AT1823">
        <v>0</v>
      </c>
      <c r="AU1823">
        <v>0</v>
      </c>
      <c r="AV1823">
        <v>10</v>
      </c>
      <c r="AW1823">
        <v>0</v>
      </c>
      <c r="AX1823">
        <v>0</v>
      </c>
      <c r="AY1823">
        <v>0</v>
      </c>
      <c r="AZ1823">
        <v>0</v>
      </c>
      <c r="BA1823">
        <v>0</v>
      </c>
      <c r="BB1823">
        <v>0</v>
      </c>
      <c r="BC1823">
        <v>0</v>
      </c>
      <c r="BD1823">
        <v>0</v>
      </c>
      <c r="BE1823">
        <v>0</v>
      </c>
      <c r="BF1823">
        <v>0</v>
      </c>
      <c r="BG1823">
        <v>0</v>
      </c>
      <c r="BH1823">
        <v>0</v>
      </c>
      <c r="BI1823">
        <v>0</v>
      </c>
      <c r="BJ1823">
        <v>0</v>
      </c>
      <c r="BK1823">
        <v>0</v>
      </c>
      <c r="BL1823">
        <v>0</v>
      </c>
      <c r="BM1823">
        <v>0</v>
      </c>
      <c r="BN1823">
        <v>0</v>
      </c>
      <c r="BO1823">
        <v>34</v>
      </c>
      <c r="BP1823">
        <v>0</v>
      </c>
      <c r="BQ1823">
        <v>0</v>
      </c>
      <c r="BR1823">
        <v>2</v>
      </c>
      <c r="BS1823">
        <v>0</v>
      </c>
      <c r="BT1823">
        <v>0</v>
      </c>
      <c r="BU1823">
        <v>0</v>
      </c>
      <c r="BV1823">
        <v>0</v>
      </c>
      <c r="BW1823">
        <v>0</v>
      </c>
      <c r="BX1823">
        <v>0</v>
      </c>
      <c r="BY1823">
        <v>180</v>
      </c>
    </row>
    <row r="1824" spans="1:77" hidden="1" x14ac:dyDescent="0.25">
      <c r="A1824" t="str">
        <f t="shared" si="56"/>
        <v>201626 Jogi és társadalomtudományi foglalkozásokI4 Szakmunkásképző iskola</v>
      </c>
      <c r="B1824" t="str">
        <f t="shared" si="57"/>
        <v>201626 Jogi és társadalomtudományi foglalkozásokI4 Szakmunkásképző iskola</v>
      </c>
      <c r="C1824">
        <v>2653</v>
      </c>
      <c r="D1824" t="s">
        <v>168</v>
      </c>
      <c r="E1824" t="s">
        <v>169</v>
      </c>
      <c r="F1824" s="4" t="s">
        <v>174</v>
      </c>
      <c r="G1824">
        <v>0</v>
      </c>
      <c r="H1824" t="s">
        <v>160</v>
      </c>
      <c r="I1824">
        <v>624</v>
      </c>
      <c r="J1824">
        <v>13</v>
      </c>
      <c r="K1824" t="s">
        <v>80</v>
      </c>
      <c r="L1824" t="s">
        <v>120</v>
      </c>
      <c r="M1824">
        <v>0</v>
      </c>
      <c r="N1824">
        <v>0</v>
      </c>
      <c r="O1824">
        <v>0</v>
      </c>
      <c r="P1824">
        <v>0</v>
      </c>
      <c r="Q1824">
        <v>0</v>
      </c>
      <c r="R1824">
        <v>0</v>
      </c>
      <c r="S1824">
        <v>0</v>
      </c>
      <c r="T1824">
        <v>0</v>
      </c>
      <c r="U1824">
        <v>0</v>
      </c>
      <c r="V1824">
        <v>0</v>
      </c>
      <c r="W1824">
        <v>0</v>
      </c>
      <c r="X1824">
        <v>0</v>
      </c>
      <c r="Y1824">
        <v>0</v>
      </c>
      <c r="Z1824">
        <v>0</v>
      </c>
      <c r="AA1824">
        <v>0</v>
      </c>
      <c r="AB1824">
        <v>0</v>
      </c>
      <c r="AC1824">
        <v>0</v>
      </c>
      <c r="AD1824">
        <v>0</v>
      </c>
      <c r="AE1824">
        <v>0</v>
      </c>
      <c r="AF1824">
        <v>8</v>
      </c>
      <c r="AG1824">
        <v>0</v>
      </c>
      <c r="AH1824">
        <v>0</v>
      </c>
      <c r="AI1824">
        <v>0</v>
      </c>
      <c r="AJ1824">
        <v>0</v>
      </c>
      <c r="AK1824">
        <v>0</v>
      </c>
      <c r="AL1824">
        <v>0</v>
      </c>
      <c r="AM1824">
        <v>0</v>
      </c>
      <c r="AN1824">
        <v>0</v>
      </c>
      <c r="AO1824">
        <v>0</v>
      </c>
      <c r="AP1824">
        <v>0</v>
      </c>
      <c r="AQ1824">
        <v>0</v>
      </c>
      <c r="AR1824">
        <v>0</v>
      </c>
      <c r="AS1824">
        <v>0</v>
      </c>
      <c r="AT1824">
        <v>0</v>
      </c>
      <c r="AU1824">
        <v>0</v>
      </c>
      <c r="AV1824">
        <v>0</v>
      </c>
      <c r="AW1824">
        <v>0</v>
      </c>
      <c r="AX1824">
        <v>0</v>
      </c>
      <c r="AY1824">
        <v>0</v>
      </c>
      <c r="AZ1824">
        <v>0</v>
      </c>
      <c r="BA1824">
        <v>0</v>
      </c>
      <c r="BB1824">
        <v>0</v>
      </c>
      <c r="BC1824">
        <v>0</v>
      </c>
      <c r="BD1824">
        <v>0</v>
      </c>
      <c r="BE1824">
        <v>0</v>
      </c>
      <c r="BF1824">
        <v>0</v>
      </c>
      <c r="BG1824">
        <v>0</v>
      </c>
      <c r="BH1824">
        <v>0</v>
      </c>
      <c r="BI1824">
        <v>0</v>
      </c>
      <c r="BJ1824">
        <v>0</v>
      </c>
      <c r="BK1824">
        <v>0</v>
      </c>
      <c r="BL1824">
        <v>0</v>
      </c>
      <c r="BM1824">
        <v>0</v>
      </c>
      <c r="BN1824">
        <v>0</v>
      </c>
      <c r="BO1824">
        <v>14</v>
      </c>
      <c r="BP1824">
        <v>51</v>
      </c>
      <c r="BQ1824">
        <v>0</v>
      </c>
      <c r="BR1824">
        <v>0</v>
      </c>
      <c r="BS1824">
        <v>0</v>
      </c>
      <c r="BT1824">
        <v>0</v>
      </c>
      <c r="BU1824">
        <v>0</v>
      </c>
      <c r="BV1824">
        <v>0</v>
      </c>
      <c r="BW1824">
        <v>0</v>
      </c>
      <c r="BX1824">
        <v>0</v>
      </c>
      <c r="BY1824">
        <v>73</v>
      </c>
    </row>
    <row r="1825" spans="1:77" hidden="1" x14ac:dyDescent="0.25">
      <c r="A1825" t="str">
        <f t="shared" si="56"/>
        <v>201627 Kulturális, sport-, művészeti és vallási foglalkozások (felsőfokú képzettséghez kapcsolódó)I4 Szakmunkásképző iskola</v>
      </c>
      <c r="B1825" t="str">
        <f t="shared" si="57"/>
        <v>201627 Kulturális, sport-, művészeti és vallási foglalkozások (felsőfokú képzettséghez kapcsolódó)I4 Szakmunkásképző iskola</v>
      </c>
      <c r="C1825">
        <v>2654</v>
      </c>
      <c r="D1825" t="s">
        <v>168</v>
      </c>
      <c r="E1825" t="s">
        <v>169</v>
      </c>
      <c r="F1825" s="4" t="s">
        <v>174</v>
      </c>
      <c r="G1825">
        <v>0</v>
      </c>
      <c r="H1825" t="s">
        <v>160</v>
      </c>
      <c r="I1825">
        <v>625</v>
      </c>
      <c r="J1825">
        <v>14</v>
      </c>
      <c r="K1825" t="s">
        <v>121</v>
      </c>
      <c r="L1825" t="s">
        <v>122</v>
      </c>
      <c r="M1825">
        <v>0</v>
      </c>
      <c r="N1825">
        <v>0</v>
      </c>
      <c r="O1825">
        <v>0</v>
      </c>
      <c r="P1825">
        <v>0</v>
      </c>
      <c r="Q1825">
        <v>0</v>
      </c>
      <c r="R1825">
        <v>0</v>
      </c>
      <c r="S1825">
        <v>0</v>
      </c>
      <c r="T1825">
        <v>0</v>
      </c>
      <c r="U1825">
        <v>0</v>
      </c>
      <c r="V1825">
        <v>0</v>
      </c>
      <c r="W1825">
        <v>0</v>
      </c>
      <c r="X1825">
        <v>0</v>
      </c>
      <c r="Y1825">
        <v>0</v>
      </c>
      <c r="Z1825">
        <v>0</v>
      </c>
      <c r="AA1825">
        <v>0</v>
      </c>
      <c r="AB1825">
        <v>0</v>
      </c>
      <c r="AC1825">
        <v>0</v>
      </c>
      <c r="AD1825">
        <v>0</v>
      </c>
      <c r="AE1825">
        <v>0</v>
      </c>
      <c r="AF1825">
        <v>0</v>
      </c>
      <c r="AG1825">
        <v>0</v>
      </c>
      <c r="AH1825">
        <v>0</v>
      </c>
      <c r="AI1825">
        <v>0</v>
      </c>
      <c r="AJ1825">
        <v>0</v>
      </c>
      <c r="AK1825">
        <v>0</v>
      </c>
      <c r="AL1825">
        <v>0</v>
      </c>
      <c r="AM1825">
        <v>11</v>
      </c>
      <c r="AN1825">
        <v>0</v>
      </c>
      <c r="AO1825">
        <v>0</v>
      </c>
      <c r="AP1825">
        <v>0</v>
      </c>
      <c r="AQ1825">
        <v>0</v>
      </c>
      <c r="AR1825">
        <v>0</v>
      </c>
      <c r="AS1825">
        <v>0</v>
      </c>
      <c r="AT1825">
        <v>0</v>
      </c>
      <c r="AU1825">
        <v>0</v>
      </c>
      <c r="AV1825">
        <v>12</v>
      </c>
      <c r="AW1825">
        <v>0</v>
      </c>
      <c r="AX1825">
        <v>0</v>
      </c>
      <c r="AY1825">
        <v>0</v>
      </c>
      <c r="AZ1825">
        <v>0</v>
      </c>
      <c r="BA1825">
        <v>0</v>
      </c>
      <c r="BB1825">
        <v>0</v>
      </c>
      <c r="BC1825">
        <v>0</v>
      </c>
      <c r="BD1825">
        <v>0</v>
      </c>
      <c r="BE1825">
        <v>0</v>
      </c>
      <c r="BF1825">
        <v>0</v>
      </c>
      <c r="BG1825">
        <v>0</v>
      </c>
      <c r="BH1825">
        <v>0</v>
      </c>
      <c r="BI1825">
        <v>0</v>
      </c>
      <c r="BJ1825">
        <v>0</v>
      </c>
      <c r="BK1825">
        <v>0</v>
      </c>
      <c r="BL1825">
        <v>0</v>
      </c>
      <c r="BM1825">
        <v>0</v>
      </c>
      <c r="BN1825">
        <v>12</v>
      </c>
      <c r="BO1825">
        <v>34</v>
      </c>
      <c r="BP1825">
        <v>0</v>
      </c>
      <c r="BQ1825">
        <v>0</v>
      </c>
      <c r="BR1825">
        <v>0</v>
      </c>
      <c r="BS1825">
        <v>15</v>
      </c>
      <c r="BT1825">
        <v>7</v>
      </c>
      <c r="BU1825">
        <v>0</v>
      </c>
      <c r="BV1825">
        <v>0</v>
      </c>
      <c r="BW1825">
        <v>0</v>
      </c>
      <c r="BX1825">
        <v>0</v>
      </c>
      <c r="BY1825">
        <v>91</v>
      </c>
    </row>
    <row r="1826" spans="1:77" hidden="1" x14ac:dyDescent="0.25">
      <c r="A1826" t="str">
        <f t="shared" si="56"/>
        <v>201629 Egyéb magasan képzett ügyintézőkI4 Szakmunkásképző iskola</v>
      </c>
      <c r="B1826" t="str">
        <f t="shared" si="57"/>
        <v>201629 Egyéb magasan képzett ügyintézőkI4 Szakmunkásképző iskola</v>
      </c>
      <c r="C1826">
        <v>2655</v>
      </c>
      <c r="D1826" t="s">
        <v>168</v>
      </c>
      <c r="E1826" t="s">
        <v>169</v>
      </c>
      <c r="F1826" s="4" t="s">
        <v>174</v>
      </c>
      <c r="G1826">
        <v>0</v>
      </c>
      <c r="H1826" t="s">
        <v>160</v>
      </c>
      <c r="I1826">
        <v>626</v>
      </c>
      <c r="J1826">
        <v>15</v>
      </c>
      <c r="K1826" t="s">
        <v>81</v>
      </c>
      <c r="L1826" t="s">
        <v>123</v>
      </c>
      <c r="M1826">
        <v>0</v>
      </c>
      <c r="N1826">
        <v>0</v>
      </c>
      <c r="O1826">
        <v>0</v>
      </c>
      <c r="P1826">
        <v>0</v>
      </c>
      <c r="Q1826">
        <v>0</v>
      </c>
      <c r="R1826">
        <v>0</v>
      </c>
      <c r="S1826">
        <v>0</v>
      </c>
      <c r="T1826">
        <v>0</v>
      </c>
      <c r="U1826">
        <v>0</v>
      </c>
      <c r="V1826">
        <v>0</v>
      </c>
      <c r="W1826">
        <v>0</v>
      </c>
      <c r="X1826">
        <v>0</v>
      </c>
      <c r="Y1826">
        <v>0</v>
      </c>
      <c r="Z1826">
        <v>0</v>
      </c>
      <c r="AA1826">
        <v>0</v>
      </c>
      <c r="AB1826">
        <v>0</v>
      </c>
      <c r="AC1826">
        <v>0</v>
      </c>
      <c r="AD1826">
        <v>0</v>
      </c>
      <c r="AE1826">
        <v>0</v>
      </c>
      <c r="AF1826">
        <v>0</v>
      </c>
      <c r="AG1826">
        <v>0</v>
      </c>
      <c r="AH1826">
        <v>0</v>
      </c>
      <c r="AI1826">
        <v>0</v>
      </c>
      <c r="AJ1826">
        <v>0</v>
      </c>
      <c r="AK1826">
        <v>0</v>
      </c>
      <c r="AL1826">
        <v>0</v>
      </c>
      <c r="AM1826">
        <v>0</v>
      </c>
      <c r="AN1826">
        <v>0</v>
      </c>
      <c r="AO1826">
        <v>0</v>
      </c>
      <c r="AP1826">
        <v>0</v>
      </c>
      <c r="AQ1826">
        <v>0</v>
      </c>
      <c r="AR1826">
        <v>0</v>
      </c>
      <c r="AS1826">
        <v>0</v>
      </c>
      <c r="AT1826">
        <v>0</v>
      </c>
      <c r="AU1826">
        <v>0</v>
      </c>
      <c r="AV1826">
        <v>0</v>
      </c>
      <c r="AW1826">
        <v>0</v>
      </c>
      <c r="AX1826">
        <v>0</v>
      </c>
      <c r="AY1826">
        <v>0</v>
      </c>
      <c r="AZ1826">
        <v>0</v>
      </c>
      <c r="BA1826">
        <v>0</v>
      </c>
      <c r="BB1826">
        <v>0</v>
      </c>
      <c r="BC1826">
        <v>0</v>
      </c>
      <c r="BD1826">
        <v>0</v>
      </c>
      <c r="BE1826">
        <v>0</v>
      </c>
      <c r="BF1826">
        <v>0</v>
      </c>
      <c r="BG1826">
        <v>0</v>
      </c>
      <c r="BH1826">
        <v>0</v>
      </c>
      <c r="BI1826">
        <v>0</v>
      </c>
      <c r="BJ1826">
        <v>0</v>
      </c>
      <c r="BK1826">
        <v>0</v>
      </c>
      <c r="BL1826">
        <v>0</v>
      </c>
      <c r="BM1826">
        <v>0</v>
      </c>
      <c r="BN1826">
        <v>0</v>
      </c>
      <c r="BO1826">
        <v>81</v>
      </c>
      <c r="BP1826">
        <v>3</v>
      </c>
      <c r="BQ1826">
        <v>0</v>
      </c>
      <c r="BR1826">
        <v>0</v>
      </c>
      <c r="BS1826">
        <v>0</v>
      </c>
      <c r="BT1826">
        <v>0</v>
      </c>
      <c r="BU1826">
        <v>0</v>
      </c>
      <c r="BV1826">
        <v>0</v>
      </c>
      <c r="BW1826">
        <v>0</v>
      </c>
      <c r="BX1826">
        <v>0</v>
      </c>
      <c r="BY1826">
        <v>84</v>
      </c>
    </row>
    <row r="1827" spans="1:77" hidden="1" x14ac:dyDescent="0.25">
      <c r="A1827" t="str">
        <f t="shared" si="56"/>
        <v>201631 Technikusok és hasonló műszaki foglalkozásokI4 Szakmunkásképző iskola</v>
      </c>
      <c r="B1827" t="str">
        <f t="shared" si="57"/>
        <v>201631 Technikusok és hasonló műszaki foglalkozásokI4 Szakmunkásképző iskola</v>
      </c>
      <c r="C1827">
        <v>2656</v>
      </c>
      <c r="D1827" t="s">
        <v>168</v>
      </c>
      <c r="E1827" t="s">
        <v>169</v>
      </c>
      <c r="F1827" s="4" t="s">
        <v>174</v>
      </c>
      <c r="G1827">
        <v>0</v>
      </c>
      <c r="H1827" t="s">
        <v>160</v>
      </c>
      <c r="I1827">
        <v>627</v>
      </c>
      <c r="J1827">
        <v>16</v>
      </c>
      <c r="K1827" t="s">
        <v>82</v>
      </c>
      <c r="L1827" t="s">
        <v>83</v>
      </c>
      <c r="M1827">
        <v>172</v>
      </c>
      <c r="N1827">
        <v>41</v>
      </c>
      <c r="O1827">
        <v>6</v>
      </c>
      <c r="P1827">
        <v>11</v>
      </c>
      <c r="Q1827">
        <v>360</v>
      </c>
      <c r="R1827">
        <v>261</v>
      </c>
      <c r="S1827">
        <v>12</v>
      </c>
      <c r="T1827">
        <v>62</v>
      </c>
      <c r="U1827">
        <v>61</v>
      </c>
      <c r="V1827">
        <v>0</v>
      </c>
      <c r="W1827">
        <v>127</v>
      </c>
      <c r="X1827">
        <v>129</v>
      </c>
      <c r="Y1827">
        <v>354</v>
      </c>
      <c r="Z1827">
        <v>82</v>
      </c>
      <c r="AA1827">
        <v>168</v>
      </c>
      <c r="AB1827">
        <v>486</v>
      </c>
      <c r="AC1827">
        <v>668</v>
      </c>
      <c r="AD1827">
        <v>397</v>
      </c>
      <c r="AE1827">
        <v>418</v>
      </c>
      <c r="AF1827">
        <v>1171</v>
      </c>
      <c r="AG1827">
        <v>49</v>
      </c>
      <c r="AH1827">
        <v>261</v>
      </c>
      <c r="AI1827">
        <v>192</v>
      </c>
      <c r="AJ1827">
        <v>125</v>
      </c>
      <c r="AK1827">
        <v>153</v>
      </c>
      <c r="AL1827">
        <v>67</v>
      </c>
      <c r="AM1827">
        <v>342</v>
      </c>
      <c r="AN1827">
        <v>378</v>
      </c>
      <c r="AO1827">
        <v>312</v>
      </c>
      <c r="AP1827">
        <v>150</v>
      </c>
      <c r="AQ1827">
        <v>255</v>
      </c>
      <c r="AR1827">
        <v>7</v>
      </c>
      <c r="AS1827">
        <v>0</v>
      </c>
      <c r="AT1827">
        <v>332</v>
      </c>
      <c r="AU1827">
        <v>0</v>
      </c>
      <c r="AV1827">
        <v>19</v>
      </c>
      <c r="AW1827">
        <v>27</v>
      </c>
      <c r="AX1827">
        <v>18</v>
      </c>
      <c r="AY1827">
        <v>52</v>
      </c>
      <c r="AZ1827">
        <v>129</v>
      </c>
      <c r="BA1827">
        <v>0</v>
      </c>
      <c r="BB1827">
        <v>0</v>
      </c>
      <c r="BC1827">
        <v>0</v>
      </c>
      <c r="BD1827">
        <v>228</v>
      </c>
      <c r="BE1827">
        <v>0</v>
      </c>
      <c r="BF1827">
        <v>78</v>
      </c>
      <c r="BG1827">
        <v>231</v>
      </c>
      <c r="BH1827">
        <v>34</v>
      </c>
      <c r="BI1827">
        <v>9</v>
      </c>
      <c r="BJ1827">
        <v>42</v>
      </c>
      <c r="BK1827">
        <v>86</v>
      </c>
      <c r="BL1827">
        <v>29</v>
      </c>
      <c r="BM1827">
        <v>1</v>
      </c>
      <c r="BN1827">
        <v>222</v>
      </c>
      <c r="BO1827">
        <v>1891</v>
      </c>
      <c r="BP1827">
        <v>229</v>
      </c>
      <c r="BQ1827">
        <v>46</v>
      </c>
      <c r="BR1827">
        <v>65</v>
      </c>
      <c r="BS1827">
        <v>49</v>
      </c>
      <c r="BT1827">
        <v>91</v>
      </c>
      <c r="BU1827">
        <v>13</v>
      </c>
      <c r="BV1827">
        <v>8</v>
      </c>
      <c r="BW1827">
        <v>4</v>
      </c>
      <c r="BX1827">
        <v>0</v>
      </c>
      <c r="BY1827">
        <v>11210</v>
      </c>
    </row>
    <row r="1828" spans="1:77" hidden="1" x14ac:dyDescent="0.25">
      <c r="A1828" t="str">
        <f t="shared" si="56"/>
        <v>201632 Szakmai irányítók, felügyelőkI4 Szakmunkásképző iskola</v>
      </c>
      <c r="B1828" t="str">
        <f t="shared" si="57"/>
        <v>201632 Szakmai irányítók, felügyelőkI4 Szakmunkásképző iskola</v>
      </c>
      <c r="C1828">
        <v>2657</v>
      </c>
      <c r="D1828" t="s">
        <v>168</v>
      </c>
      <c r="E1828" t="s">
        <v>169</v>
      </c>
      <c r="F1828" s="4" t="s">
        <v>174</v>
      </c>
      <c r="G1828">
        <v>0</v>
      </c>
      <c r="H1828" t="s">
        <v>160</v>
      </c>
      <c r="I1828">
        <v>628</v>
      </c>
      <c r="J1828">
        <v>17</v>
      </c>
      <c r="K1828" t="s">
        <v>84</v>
      </c>
      <c r="L1828" t="s">
        <v>124</v>
      </c>
      <c r="M1828">
        <v>0</v>
      </c>
      <c r="N1828">
        <v>13</v>
      </c>
      <c r="O1828">
        <v>0</v>
      </c>
      <c r="P1828">
        <v>6</v>
      </c>
      <c r="Q1828">
        <v>105</v>
      </c>
      <c r="R1828">
        <v>97</v>
      </c>
      <c r="S1828">
        <v>28</v>
      </c>
      <c r="T1828">
        <v>1</v>
      </c>
      <c r="U1828">
        <v>25</v>
      </c>
      <c r="V1828">
        <v>0</v>
      </c>
      <c r="W1828">
        <v>1</v>
      </c>
      <c r="X1828">
        <v>25</v>
      </c>
      <c r="Y1828">
        <v>30</v>
      </c>
      <c r="Z1828">
        <v>61</v>
      </c>
      <c r="AA1828">
        <v>14</v>
      </c>
      <c r="AB1828">
        <v>121</v>
      </c>
      <c r="AC1828">
        <v>38</v>
      </c>
      <c r="AD1828">
        <v>22</v>
      </c>
      <c r="AE1828">
        <v>60</v>
      </c>
      <c r="AF1828">
        <v>106</v>
      </c>
      <c r="AG1828">
        <v>0</v>
      </c>
      <c r="AH1828">
        <v>52</v>
      </c>
      <c r="AI1828">
        <v>6</v>
      </c>
      <c r="AJ1828">
        <v>10</v>
      </c>
      <c r="AK1828">
        <v>0</v>
      </c>
      <c r="AL1828">
        <v>33</v>
      </c>
      <c r="AM1828">
        <v>339</v>
      </c>
      <c r="AN1828">
        <v>11</v>
      </c>
      <c r="AO1828">
        <v>39</v>
      </c>
      <c r="AP1828">
        <v>0</v>
      </c>
      <c r="AQ1828">
        <v>23</v>
      </c>
      <c r="AR1828">
        <v>0</v>
      </c>
      <c r="AS1828">
        <v>0</v>
      </c>
      <c r="AT1828">
        <v>0</v>
      </c>
      <c r="AU1828">
        <v>0</v>
      </c>
      <c r="AV1828">
        <v>460</v>
      </c>
      <c r="AW1828">
        <v>0</v>
      </c>
      <c r="AX1828">
        <v>0</v>
      </c>
      <c r="AY1828">
        <v>0</v>
      </c>
      <c r="AZ1828">
        <v>0</v>
      </c>
      <c r="BA1828">
        <v>20</v>
      </c>
      <c r="BB1828">
        <v>11</v>
      </c>
      <c r="BC1828">
        <v>0</v>
      </c>
      <c r="BD1828">
        <v>22</v>
      </c>
      <c r="BE1828">
        <v>0</v>
      </c>
      <c r="BF1828">
        <v>0</v>
      </c>
      <c r="BG1828">
        <v>47</v>
      </c>
      <c r="BH1828">
        <v>0</v>
      </c>
      <c r="BI1828">
        <v>0</v>
      </c>
      <c r="BJ1828">
        <v>0</v>
      </c>
      <c r="BK1828">
        <v>0</v>
      </c>
      <c r="BL1828">
        <v>0</v>
      </c>
      <c r="BM1828">
        <v>0</v>
      </c>
      <c r="BN1828">
        <v>1</v>
      </c>
      <c r="BO1828">
        <v>160</v>
      </c>
      <c r="BP1828">
        <v>6</v>
      </c>
      <c r="BQ1828">
        <v>9</v>
      </c>
      <c r="BR1828">
        <v>34</v>
      </c>
      <c r="BS1828">
        <v>0</v>
      </c>
      <c r="BT1828">
        <v>0</v>
      </c>
      <c r="BU1828">
        <v>1</v>
      </c>
      <c r="BV1828">
        <v>0</v>
      </c>
      <c r="BW1828">
        <v>0</v>
      </c>
      <c r="BX1828">
        <v>0</v>
      </c>
      <c r="BY1828">
        <v>2037</v>
      </c>
    </row>
    <row r="1829" spans="1:77" hidden="1" x14ac:dyDescent="0.25">
      <c r="A1829" t="str">
        <f t="shared" si="56"/>
        <v>201633 Egészségügyi foglalkozásokI4 Szakmunkásképző iskola</v>
      </c>
      <c r="B1829" t="str">
        <f t="shared" si="57"/>
        <v>201633 Egészségügyi foglalkozásokI4 Szakmunkásképző iskola</v>
      </c>
      <c r="C1829">
        <v>2658</v>
      </c>
      <c r="D1829" t="s">
        <v>168</v>
      </c>
      <c r="E1829" t="s">
        <v>169</v>
      </c>
      <c r="F1829" s="4" t="s">
        <v>174</v>
      </c>
      <c r="G1829">
        <v>0</v>
      </c>
      <c r="H1829" t="s">
        <v>160</v>
      </c>
      <c r="I1829">
        <v>629</v>
      </c>
      <c r="J1829">
        <v>18</v>
      </c>
      <c r="K1829" t="s">
        <v>85</v>
      </c>
      <c r="L1829" t="s">
        <v>125</v>
      </c>
      <c r="M1829">
        <v>31</v>
      </c>
      <c r="N1829">
        <v>0</v>
      </c>
      <c r="O1829">
        <v>0</v>
      </c>
      <c r="P1829">
        <v>0</v>
      </c>
      <c r="Q1829">
        <v>0</v>
      </c>
      <c r="R1829">
        <v>0</v>
      </c>
      <c r="S1829">
        <v>0</v>
      </c>
      <c r="T1829">
        <v>0</v>
      </c>
      <c r="U1829">
        <v>0</v>
      </c>
      <c r="V1829">
        <v>0</v>
      </c>
      <c r="W1829">
        <v>0</v>
      </c>
      <c r="X1829">
        <v>6</v>
      </c>
      <c r="Y1829">
        <v>0</v>
      </c>
      <c r="Z1829">
        <v>0</v>
      </c>
      <c r="AA1829">
        <v>0</v>
      </c>
      <c r="AB1829">
        <v>0</v>
      </c>
      <c r="AC1829">
        <v>20</v>
      </c>
      <c r="AD1829">
        <v>0</v>
      </c>
      <c r="AE1829">
        <v>0</v>
      </c>
      <c r="AF1829">
        <v>0</v>
      </c>
      <c r="AG1829">
        <v>0</v>
      </c>
      <c r="AH1829">
        <v>251</v>
      </c>
      <c r="AI1829">
        <v>0</v>
      </c>
      <c r="AJ1829">
        <v>0</v>
      </c>
      <c r="AK1829">
        <v>0</v>
      </c>
      <c r="AL1829">
        <v>0</v>
      </c>
      <c r="AM1829">
        <v>0</v>
      </c>
      <c r="AN1829">
        <v>0</v>
      </c>
      <c r="AO1829">
        <v>0</v>
      </c>
      <c r="AP1829">
        <v>145</v>
      </c>
      <c r="AQ1829">
        <v>11</v>
      </c>
      <c r="AR1829">
        <v>0</v>
      </c>
      <c r="AS1829">
        <v>0</v>
      </c>
      <c r="AT1829">
        <v>0</v>
      </c>
      <c r="AU1829">
        <v>0</v>
      </c>
      <c r="AV1829">
        <v>90</v>
      </c>
      <c r="AW1829">
        <v>21</v>
      </c>
      <c r="AX1829">
        <v>0</v>
      </c>
      <c r="AY1829">
        <v>0</v>
      </c>
      <c r="AZ1829">
        <v>0</v>
      </c>
      <c r="BA1829">
        <v>0</v>
      </c>
      <c r="BB1829">
        <v>0</v>
      </c>
      <c r="BC1829">
        <v>0</v>
      </c>
      <c r="BD1829">
        <v>0</v>
      </c>
      <c r="BE1829">
        <v>0</v>
      </c>
      <c r="BF1829">
        <v>0</v>
      </c>
      <c r="BG1829">
        <v>11</v>
      </c>
      <c r="BH1829">
        <v>24</v>
      </c>
      <c r="BI1829">
        <v>0</v>
      </c>
      <c r="BJ1829">
        <v>18</v>
      </c>
      <c r="BK1829">
        <v>0</v>
      </c>
      <c r="BL1829">
        <v>1</v>
      </c>
      <c r="BM1829">
        <v>0</v>
      </c>
      <c r="BN1829">
        <v>4</v>
      </c>
      <c r="BO1829">
        <v>2249</v>
      </c>
      <c r="BP1829">
        <v>33</v>
      </c>
      <c r="BQ1829">
        <v>1350</v>
      </c>
      <c r="BR1829">
        <v>583</v>
      </c>
      <c r="BS1829">
        <v>1</v>
      </c>
      <c r="BT1829">
        <v>23</v>
      </c>
      <c r="BU1829">
        <v>4</v>
      </c>
      <c r="BV1829">
        <v>0</v>
      </c>
      <c r="BW1829">
        <v>21</v>
      </c>
      <c r="BX1829">
        <v>0</v>
      </c>
      <c r="BY1829">
        <v>4897</v>
      </c>
    </row>
    <row r="1830" spans="1:77" hidden="1" x14ac:dyDescent="0.25">
      <c r="A1830" t="str">
        <f t="shared" si="56"/>
        <v>201634 Oktatási asszisztensekI4 Szakmunkásképző iskola</v>
      </c>
      <c r="B1830" t="str">
        <f t="shared" si="57"/>
        <v>201634 Oktatási asszisztensekI4 Szakmunkásképző iskola</v>
      </c>
      <c r="C1830">
        <v>2659</v>
      </c>
      <c r="D1830" t="s">
        <v>168</v>
      </c>
      <c r="E1830" t="s">
        <v>169</v>
      </c>
      <c r="F1830" s="4" t="s">
        <v>174</v>
      </c>
      <c r="G1830">
        <v>0</v>
      </c>
      <c r="H1830" t="s">
        <v>160</v>
      </c>
      <c r="I1830">
        <v>630</v>
      </c>
      <c r="J1830">
        <v>19</v>
      </c>
      <c r="K1830" t="s">
        <v>86</v>
      </c>
      <c r="L1830" t="s">
        <v>126</v>
      </c>
      <c r="M1830">
        <v>0</v>
      </c>
      <c r="N1830">
        <v>0</v>
      </c>
      <c r="O1830">
        <v>0</v>
      </c>
      <c r="P1830">
        <v>0</v>
      </c>
      <c r="Q1830">
        <v>0</v>
      </c>
      <c r="R1830">
        <v>0</v>
      </c>
      <c r="S1830">
        <v>0</v>
      </c>
      <c r="T1830">
        <v>0</v>
      </c>
      <c r="U1830">
        <v>0</v>
      </c>
      <c r="V1830">
        <v>0</v>
      </c>
      <c r="W1830">
        <v>0</v>
      </c>
      <c r="X1830">
        <v>0</v>
      </c>
      <c r="Y1830">
        <v>0</v>
      </c>
      <c r="Z1830">
        <v>0</v>
      </c>
      <c r="AA1830">
        <v>0</v>
      </c>
      <c r="AB1830">
        <v>0</v>
      </c>
      <c r="AC1830">
        <v>0</v>
      </c>
      <c r="AD1830">
        <v>0</v>
      </c>
      <c r="AE1830">
        <v>0</v>
      </c>
      <c r="AF1830">
        <v>0</v>
      </c>
      <c r="AG1830">
        <v>0</v>
      </c>
      <c r="AH1830">
        <v>0</v>
      </c>
      <c r="AI1830">
        <v>0</v>
      </c>
      <c r="AJ1830">
        <v>0</v>
      </c>
      <c r="AK1830">
        <v>0</v>
      </c>
      <c r="AL1830">
        <v>0</v>
      </c>
      <c r="AM1830">
        <v>0</v>
      </c>
      <c r="AN1830">
        <v>0</v>
      </c>
      <c r="AO1830">
        <v>0</v>
      </c>
      <c r="AP1830">
        <v>0</v>
      </c>
      <c r="AQ1830">
        <v>0</v>
      </c>
      <c r="AR1830">
        <v>0</v>
      </c>
      <c r="AS1830">
        <v>0</v>
      </c>
      <c r="AT1830">
        <v>0</v>
      </c>
      <c r="AU1830">
        <v>0</v>
      </c>
      <c r="AV1830">
        <v>0</v>
      </c>
      <c r="AW1830">
        <v>0</v>
      </c>
      <c r="AX1830">
        <v>0</v>
      </c>
      <c r="AY1830">
        <v>0</v>
      </c>
      <c r="AZ1830">
        <v>0</v>
      </c>
      <c r="BA1830">
        <v>0</v>
      </c>
      <c r="BB1830">
        <v>0</v>
      </c>
      <c r="BC1830">
        <v>0</v>
      </c>
      <c r="BD1830">
        <v>0</v>
      </c>
      <c r="BE1830">
        <v>0</v>
      </c>
      <c r="BF1830">
        <v>0</v>
      </c>
      <c r="BG1830">
        <v>0</v>
      </c>
      <c r="BH1830">
        <v>0</v>
      </c>
      <c r="BI1830">
        <v>0</v>
      </c>
      <c r="BJ1830">
        <v>0</v>
      </c>
      <c r="BK1830">
        <v>0</v>
      </c>
      <c r="BL1830">
        <v>0</v>
      </c>
      <c r="BM1830">
        <v>0</v>
      </c>
      <c r="BN1830">
        <v>0</v>
      </c>
      <c r="BO1830">
        <v>7</v>
      </c>
      <c r="BP1830">
        <v>147</v>
      </c>
      <c r="BQ1830">
        <v>0</v>
      </c>
      <c r="BR1830">
        <v>22</v>
      </c>
      <c r="BS1830">
        <v>0</v>
      </c>
      <c r="BT1830">
        <v>0</v>
      </c>
      <c r="BU1830">
        <v>0</v>
      </c>
      <c r="BV1830">
        <v>0</v>
      </c>
      <c r="BW1830">
        <v>0</v>
      </c>
      <c r="BX1830">
        <v>0</v>
      </c>
      <c r="BY1830">
        <v>176</v>
      </c>
    </row>
    <row r="1831" spans="1:77" hidden="1" x14ac:dyDescent="0.25">
      <c r="A1831" t="str">
        <f t="shared" si="56"/>
        <v>201635 Szociális gondozási és munkaerő-piaci szolgáltatási foglalkozásokI4 Szakmunkásképző iskola</v>
      </c>
      <c r="B1831" t="str">
        <f t="shared" si="57"/>
        <v>201635 Szociális gondozási és munkaerő-piaci szolgáltatási foglalkozásokI4 Szakmunkásképző iskola</v>
      </c>
      <c r="C1831">
        <v>2660</v>
      </c>
      <c r="D1831" t="s">
        <v>168</v>
      </c>
      <c r="E1831" t="s">
        <v>169</v>
      </c>
      <c r="F1831" s="4" t="s">
        <v>174</v>
      </c>
      <c r="G1831">
        <v>0</v>
      </c>
      <c r="H1831" t="s">
        <v>160</v>
      </c>
      <c r="I1831">
        <v>631</v>
      </c>
      <c r="J1831">
        <v>20</v>
      </c>
      <c r="K1831" t="s">
        <v>87</v>
      </c>
      <c r="L1831" t="s">
        <v>127</v>
      </c>
      <c r="M1831">
        <v>0</v>
      </c>
      <c r="N1831">
        <v>0</v>
      </c>
      <c r="O1831">
        <v>0</v>
      </c>
      <c r="P1831">
        <v>0</v>
      </c>
      <c r="Q1831">
        <v>0</v>
      </c>
      <c r="R1831">
        <v>0</v>
      </c>
      <c r="S1831">
        <v>0</v>
      </c>
      <c r="T1831">
        <v>0</v>
      </c>
      <c r="U1831">
        <v>0</v>
      </c>
      <c r="V1831">
        <v>0</v>
      </c>
      <c r="W1831">
        <v>0</v>
      </c>
      <c r="X1831">
        <v>0</v>
      </c>
      <c r="Y1831">
        <v>0</v>
      </c>
      <c r="Z1831">
        <v>0</v>
      </c>
      <c r="AA1831">
        <v>0</v>
      </c>
      <c r="AB1831">
        <v>0</v>
      </c>
      <c r="AC1831">
        <v>0</v>
      </c>
      <c r="AD1831">
        <v>0</v>
      </c>
      <c r="AE1831">
        <v>0</v>
      </c>
      <c r="AF1831">
        <v>0</v>
      </c>
      <c r="AG1831">
        <v>0</v>
      </c>
      <c r="AH1831">
        <v>0</v>
      </c>
      <c r="AI1831">
        <v>0</v>
      </c>
      <c r="AJ1831">
        <v>0</v>
      </c>
      <c r="AK1831">
        <v>0</v>
      </c>
      <c r="AL1831">
        <v>0</v>
      </c>
      <c r="AM1831">
        <v>0</v>
      </c>
      <c r="AN1831">
        <v>0</v>
      </c>
      <c r="AO1831">
        <v>0</v>
      </c>
      <c r="AP1831">
        <v>0</v>
      </c>
      <c r="AQ1831">
        <v>0</v>
      </c>
      <c r="AR1831">
        <v>0</v>
      </c>
      <c r="AS1831">
        <v>0</v>
      </c>
      <c r="AT1831">
        <v>0</v>
      </c>
      <c r="AU1831">
        <v>0</v>
      </c>
      <c r="AV1831">
        <v>0</v>
      </c>
      <c r="AW1831">
        <v>0</v>
      </c>
      <c r="AX1831">
        <v>0</v>
      </c>
      <c r="AY1831">
        <v>0</v>
      </c>
      <c r="AZ1831">
        <v>0</v>
      </c>
      <c r="BA1831">
        <v>0</v>
      </c>
      <c r="BB1831">
        <v>0</v>
      </c>
      <c r="BC1831">
        <v>0</v>
      </c>
      <c r="BD1831">
        <v>0</v>
      </c>
      <c r="BE1831">
        <v>0</v>
      </c>
      <c r="BF1831">
        <v>0</v>
      </c>
      <c r="BG1831">
        <v>0</v>
      </c>
      <c r="BH1831">
        <v>0</v>
      </c>
      <c r="BI1831">
        <v>0</v>
      </c>
      <c r="BJ1831">
        <v>0</v>
      </c>
      <c r="BK1831">
        <v>0</v>
      </c>
      <c r="BL1831">
        <v>13</v>
      </c>
      <c r="BM1831">
        <v>0</v>
      </c>
      <c r="BN1831">
        <v>0</v>
      </c>
      <c r="BO1831">
        <v>378</v>
      </c>
      <c r="BP1831">
        <v>285</v>
      </c>
      <c r="BQ1831">
        <v>25</v>
      </c>
      <c r="BR1831">
        <v>3776</v>
      </c>
      <c r="BS1831">
        <v>0</v>
      </c>
      <c r="BT1831">
        <v>0</v>
      </c>
      <c r="BU1831">
        <v>208</v>
      </c>
      <c r="BV1831">
        <v>0</v>
      </c>
      <c r="BW1831">
        <v>0</v>
      </c>
      <c r="BX1831">
        <v>0</v>
      </c>
      <c r="BY1831">
        <v>4685</v>
      </c>
    </row>
    <row r="1832" spans="1:77" hidden="1" x14ac:dyDescent="0.25">
      <c r="A1832" t="str">
        <f t="shared" si="56"/>
        <v>201636 Üzleti jellegű szolgáltatások ügyintézői, hatósági ügyintézők, ügynökökI4 Szakmunkásképző iskola</v>
      </c>
      <c r="B1832" t="str">
        <f t="shared" si="57"/>
        <v>201636 Üzleti jellegű szolgáltatások ügyintézői, hatósági ügyintézők, ügynökökI4 Szakmunkásképző iskola</v>
      </c>
      <c r="C1832">
        <v>2661</v>
      </c>
      <c r="D1832" t="s">
        <v>168</v>
      </c>
      <c r="E1832" t="s">
        <v>169</v>
      </c>
      <c r="F1832" s="4" t="s">
        <v>174</v>
      </c>
      <c r="G1832">
        <v>0</v>
      </c>
      <c r="H1832" t="s">
        <v>160</v>
      </c>
      <c r="I1832">
        <v>632</v>
      </c>
      <c r="J1832">
        <v>21</v>
      </c>
      <c r="K1832" t="s">
        <v>88</v>
      </c>
      <c r="L1832" t="s">
        <v>128</v>
      </c>
      <c r="M1832">
        <v>80</v>
      </c>
      <c r="N1832">
        <v>0</v>
      </c>
      <c r="O1832">
        <v>21</v>
      </c>
      <c r="P1832">
        <v>34</v>
      </c>
      <c r="Q1832">
        <v>209</v>
      </c>
      <c r="R1832">
        <v>8</v>
      </c>
      <c r="S1832">
        <v>45</v>
      </c>
      <c r="T1832">
        <v>53</v>
      </c>
      <c r="U1832">
        <v>13</v>
      </c>
      <c r="V1832">
        <v>0</v>
      </c>
      <c r="W1832">
        <v>71</v>
      </c>
      <c r="X1832">
        <v>18</v>
      </c>
      <c r="Y1832">
        <v>62</v>
      </c>
      <c r="Z1832">
        <v>8</v>
      </c>
      <c r="AA1832">
        <v>27</v>
      </c>
      <c r="AB1832">
        <v>132</v>
      </c>
      <c r="AC1832">
        <v>42</v>
      </c>
      <c r="AD1832">
        <v>40</v>
      </c>
      <c r="AE1832">
        <v>75</v>
      </c>
      <c r="AF1832">
        <v>80</v>
      </c>
      <c r="AG1832">
        <v>0</v>
      </c>
      <c r="AH1832">
        <v>22</v>
      </c>
      <c r="AI1832">
        <v>28</v>
      </c>
      <c r="AJ1832">
        <v>27</v>
      </c>
      <c r="AK1832">
        <v>32</v>
      </c>
      <c r="AL1832">
        <v>122</v>
      </c>
      <c r="AM1832">
        <v>266</v>
      </c>
      <c r="AN1832">
        <v>639</v>
      </c>
      <c r="AO1832">
        <v>1681</v>
      </c>
      <c r="AP1832">
        <v>565</v>
      </c>
      <c r="AQ1832">
        <v>168</v>
      </c>
      <c r="AR1832">
        <v>6</v>
      </c>
      <c r="AS1832">
        <v>0</v>
      </c>
      <c r="AT1832">
        <v>71</v>
      </c>
      <c r="AU1832">
        <v>0</v>
      </c>
      <c r="AV1832">
        <v>129</v>
      </c>
      <c r="AW1832">
        <v>50</v>
      </c>
      <c r="AX1832">
        <v>32</v>
      </c>
      <c r="AY1832">
        <v>31</v>
      </c>
      <c r="AZ1832">
        <v>16</v>
      </c>
      <c r="BA1832">
        <v>140</v>
      </c>
      <c r="BB1832">
        <v>139</v>
      </c>
      <c r="BC1832">
        <v>48</v>
      </c>
      <c r="BD1832">
        <v>178</v>
      </c>
      <c r="BE1832">
        <v>0</v>
      </c>
      <c r="BF1832">
        <v>245</v>
      </c>
      <c r="BG1832">
        <v>29</v>
      </c>
      <c r="BH1832">
        <v>3</v>
      </c>
      <c r="BI1832">
        <v>0</v>
      </c>
      <c r="BJ1832">
        <v>0</v>
      </c>
      <c r="BK1832">
        <v>7</v>
      </c>
      <c r="BL1832">
        <v>71</v>
      </c>
      <c r="BM1832">
        <v>0</v>
      </c>
      <c r="BN1832">
        <v>171</v>
      </c>
      <c r="BO1832">
        <v>817</v>
      </c>
      <c r="BP1832">
        <v>40</v>
      </c>
      <c r="BQ1832">
        <v>26</v>
      </c>
      <c r="BR1832">
        <v>15</v>
      </c>
      <c r="BS1832">
        <v>3</v>
      </c>
      <c r="BT1832">
        <v>0</v>
      </c>
      <c r="BU1832">
        <v>2</v>
      </c>
      <c r="BV1832">
        <v>33</v>
      </c>
      <c r="BW1832">
        <v>101</v>
      </c>
      <c r="BX1832">
        <v>0</v>
      </c>
      <c r="BY1832">
        <v>6971</v>
      </c>
    </row>
    <row r="1833" spans="1:77" hidden="1" x14ac:dyDescent="0.25">
      <c r="A1833" t="str">
        <f t="shared" si="56"/>
        <v>201637 Művészeti, kulturális, sport- és vallási foglalkozásokI4 Szakmunkásképző iskola</v>
      </c>
      <c r="B1833" t="str">
        <f t="shared" si="57"/>
        <v>201637 Művészeti, kulturális, sport- és vallási foglalkozásokI4 Szakmunkásképző iskola</v>
      </c>
      <c r="C1833">
        <v>2662</v>
      </c>
      <c r="D1833" t="s">
        <v>168</v>
      </c>
      <c r="E1833" t="s">
        <v>169</v>
      </c>
      <c r="F1833" s="4" t="s">
        <v>174</v>
      </c>
      <c r="G1833">
        <v>0</v>
      </c>
      <c r="H1833" t="s">
        <v>160</v>
      </c>
      <c r="I1833">
        <v>633</v>
      </c>
      <c r="J1833">
        <v>22</v>
      </c>
      <c r="K1833" t="s">
        <v>89</v>
      </c>
      <c r="L1833" t="s">
        <v>129</v>
      </c>
      <c r="M1833">
        <v>0</v>
      </c>
      <c r="N1833">
        <v>0</v>
      </c>
      <c r="O1833">
        <v>0</v>
      </c>
      <c r="P1833">
        <v>0</v>
      </c>
      <c r="Q1833">
        <v>0</v>
      </c>
      <c r="R1833">
        <v>0</v>
      </c>
      <c r="S1833">
        <v>0</v>
      </c>
      <c r="T1833">
        <v>0</v>
      </c>
      <c r="U1833">
        <v>0</v>
      </c>
      <c r="V1833">
        <v>0</v>
      </c>
      <c r="W1833">
        <v>0</v>
      </c>
      <c r="X1833">
        <v>0</v>
      </c>
      <c r="Y1833">
        <v>0</v>
      </c>
      <c r="Z1833">
        <v>0</v>
      </c>
      <c r="AA1833">
        <v>0</v>
      </c>
      <c r="AB1833">
        <v>0</v>
      </c>
      <c r="AC1833">
        <v>0</v>
      </c>
      <c r="AD1833">
        <v>0</v>
      </c>
      <c r="AE1833">
        <v>0</v>
      </c>
      <c r="AF1833">
        <v>0</v>
      </c>
      <c r="AG1833">
        <v>0</v>
      </c>
      <c r="AH1833">
        <v>26</v>
      </c>
      <c r="AI1833">
        <v>0</v>
      </c>
      <c r="AJ1833">
        <v>0</v>
      </c>
      <c r="AK1833">
        <v>0</v>
      </c>
      <c r="AL1833">
        <v>0</v>
      </c>
      <c r="AM1833">
        <v>0</v>
      </c>
      <c r="AN1833">
        <v>0</v>
      </c>
      <c r="AO1833">
        <v>0</v>
      </c>
      <c r="AP1833">
        <v>16</v>
      </c>
      <c r="AQ1833">
        <v>0</v>
      </c>
      <c r="AR1833">
        <v>0</v>
      </c>
      <c r="AS1833">
        <v>0</v>
      </c>
      <c r="AT1833">
        <v>0</v>
      </c>
      <c r="AU1833">
        <v>0</v>
      </c>
      <c r="AV1833">
        <v>1</v>
      </c>
      <c r="AW1833">
        <v>1</v>
      </c>
      <c r="AX1833">
        <v>51</v>
      </c>
      <c r="AY1833">
        <v>0</v>
      </c>
      <c r="AZ1833">
        <v>6</v>
      </c>
      <c r="BA1833">
        <v>10</v>
      </c>
      <c r="BB1833">
        <v>0</v>
      </c>
      <c r="BC1833">
        <v>0</v>
      </c>
      <c r="BD1833">
        <v>0</v>
      </c>
      <c r="BE1833">
        <v>0</v>
      </c>
      <c r="BF1833">
        <v>0</v>
      </c>
      <c r="BG1833">
        <v>0</v>
      </c>
      <c r="BH1833">
        <v>0</v>
      </c>
      <c r="BI1833">
        <v>0</v>
      </c>
      <c r="BJ1833">
        <v>0</v>
      </c>
      <c r="BK1833">
        <v>1</v>
      </c>
      <c r="BL1833">
        <v>3</v>
      </c>
      <c r="BM1833">
        <v>0</v>
      </c>
      <c r="BN1833">
        <v>99</v>
      </c>
      <c r="BO1833">
        <v>21</v>
      </c>
      <c r="BP1833">
        <v>13</v>
      </c>
      <c r="BQ1833">
        <v>1</v>
      </c>
      <c r="BR1833">
        <v>0</v>
      </c>
      <c r="BS1833">
        <v>298</v>
      </c>
      <c r="BT1833">
        <v>213</v>
      </c>
      <c r="BU1833">
        <v>47</v>
      </c>
      <c r="BV1833">
        <v>0</v>
      </c>
      <c r="BW1833">
        <v>0</v>
      </c>
      <c r="BX1833">
        <v>0</v>
      </c>
      <c r="BY1833">
        <v>807</v>
      </c>
    </row>
    <row r="1834" spans="1:77" hidden="1" x14ac:dyDescent="0.25">
      <c r="A1834" t="str">
        <f t="shared" si="56"/>
        <v>201639 Egyéb ügyintézőkI4 Szakmunkásképző iskola</v>
      </c>
      <c r="B1834" t="str">
        <f t="shared" si="57"/>
        <v>201639 Egyéb ügyintézőkI4 Szakmunkásképző iskola</v>
      </c>
      <c r="C1834">
        <v>2663</v>
      </c>
      <c r="D1834" t="s">
        <v>168</v>
      </c>
      <c r="E1834" t="s">
        <v>169</v>
      </c>
      <c r="F1834" s="4" t="s">
        <v>174</v>
      </c>
      <c r="G1834">
        <v>0</v>
      </c>
      <c r="H1834" t="s">
        <v>160</v>
      </c>
      <c r="I1834">
        <v>634</v>
      </c>
      <c r="J1834">
        <v>23</v>
      </c>
      <c r="K1834" t="s">
        <v>90</v>
      </c>
      <c r="L1834" t="s">
        <v>91</v>
      </c>
      <c r="M1834">
        <v>9</v>
      </c>
      <c r="N1834">
        <v>11</v>
      </c>
      <c r="O1834">
        <v>17</v>
      </c>
      <c r="P1834">
        <v>0</v>
      </c>
      <c r="Q1834">
        <v>21</v>
      </c>
      <c r="R1834">
        <v>21</v>
      </c>
      <c r="S1834">
        <v>0</v>
      </c>
      <c r="T1834">
        <v>6</v>
      </c>
      <c r="U1834">
        <v>9</v>
      </c>
      <c r="V1834">
        <v>0</v>
      </c>
      <c r="W1834">
        <v>0</v>
      </c>
      <c r="X1834">
        <v>11</v>
      </c>
      <c r="Y1834">
        <v>0</v>
      </c>
      <c r="Z1834">
        <v>0</v>
      </c>
      <c r="AA1834">
        <v>10</v>
      </c>
      <c r="AB1834">
        <v>0</v>
      </c>
      <c r="AC1834">
        <v>49</v>
      </c>
      <c r="AD1834">
        <v>24</v>
      </c>
      <c r="AE1834">
        <v>0</v>
      </c>
      <c r="AF1834">
        <v>2</v>
      </c>
      <c r="AG1834">
        <v>0</v>
      </c>
      <c r="AH1834">
        <v>12</v>
      </c>
      <c r="AI1834">
        <v>0</v>
      </c>
      <c r="AJ1834">
        <v>21</v>
      </c>
      <c r="AK1834">
        <v>17</v>
      </c>
      <c r="AL1834">
        <v>44</v>
      </c>
      <c r="AM1834">
        <v>180</v>
      </c>
      <c r="AN1834">
        <v>270</v>
      </c>
      <c r="AO1834">
        <v>118</v>
      </c>
      <c r="AP1834">
        <v>41</v>
      </c>
      <c r="AQ1834">
        <v>74</v>
      </c>
      <c r="AR1834">
        <v>6</v>
      </c>
      <c r="AS1834">
        <v>0</v>
      </c>
      <c r="AT1834">
        <v>26</v>
      </c>
      <c r="AU1834">
        <v>10</v>
      </c>
      <c r="AV1834">
        <v>165</v>
      </c>
      <c r="AW1834">
        <v>0</v>
      </c>
      <c r="AX1834">
        <v>0</v>
      </c>
      <c r="AY1834">
        <v>43</v>
      </c>
      <c r="AZ1834">
        <v>46</v>
      </c>
      <c r="BA1834">
        <v>1</v>
      </c>
      <c r="BB1834">
        <v>0</v>
      </c>
      <c r="BC1834">
        <v>80</v>
      </c>
      <c r="BD1834">
        <v>29</v>
      </c>
      <c r="BE1834">
        <v>0</v>
      </c>
      <c r="BF1834">
        <v>1</v>
      </c>
      <c r="BG1834">
        <v>0</v>
      </c>
      <c r="BH1834">
        <v>12</v>
      </c>
      <c r="BI1834">
        <v>0</v>
      </c>
      <c r="BJ1834">
        <v>0</v>
      </c>
      <c r="BK1834">
        <v>99</v>
      </c>
      <c r="BL1834">
        <v>64</v>
      </c>
      <c r="BM1834">
        <v>82</v>
      </c>
      <c r="BN1834">
        <v>21</v>
      </c>
      <c r="BO1834">
        <v>783</v>
      </c>
      <c r="BP1834">
        <v>74</v>
      </c>
      <c r="BQ1834">
        <v>15</v>
      </c>
      <c r="BR1834">
        <v>15</v>
      </c>
      <c r="BS1834">
        <v>14</v>
      </c>
      <c r="BT1834">
        <v>11</v>
      </c>
      <c r="BU1834">
        <v>59</v>
      </c>
      <c r="BV1834">
        <v>10</v>
      </c>
      <c r="BW1834">
        <v>0</v>
      </c>
      <c r="BX1834">
        <v>0</v>
      </c>
      <c r="BY1834">
        <v>2633</v>
      </c>
    </row>
    <row r="1835" spans="1:77" hidden="1" x14ac:dyDescent="0.25">
      <c r="A1835" t="str">
        <f t="shared" si="56"/>
        <v>201641 Irodai, ügyviteli foglalkozásokI4 Szakmunkásképző iskola</v>
      </c>
      <c r="B1835" t="str">
        <f t="shared" si="57"/>
        <v>201641 Irodai, ügyviteli foglalkozásokI4 Szakmunkásképző iskola</v>
      </c>
      <c r="C1835">
        <v>2664</v>
      </c>
      <c r="D1835" t="s">
        <v>168</v>
      </c>
      <c r="E1835" t="s">
        <v>169</v>
      </c>
      <c r="F1835" s="4" t="s">
        <v>174</v>
      </c>
      <c r="G1835">
        <v>0</v>
      </c>
      <c r="H1835" t="s">
        <v>160</v>
      </c>
      <c r="I1835">
        <v>635</v>
      </c>
      <c r="J1835">
        <v>24</v>
      </c>
      <c r="K1835" t="s">
        <v>92</v>
      </c>
      <c r="L1835" t="s">
        <v>130</v>
      </c>
      <c r="M1835">
        <v>238</v>
      </c>
      <c r="N1835">
        <v>47</v>
      </c>
      <c r="O1835">
        <v>32</v>
      </c>
      <c r="P1835">
        <v>55</v>
      </c>
      <c r="Q1835">
        <v>327</v>
      </c>
      <c r="R1835">
        <v>27</v>
      </c>
      <c r="S1835">
        <v>24</v>
      </c>
      <c r="T1835">
        <v>31</v>
      </c>
      <c r="U1835">
        <v>44</v>
      </c>
      <c r="V1835">
        <v>0</v>
      </c>
      <c r="W1835">
        <v>11</v>
      </c>
      <c r="X1835">
        <v>10</v>
      </c>
      <c r="Y1835">
        <v>181</v>
      </c>
      <c r="Z1835">
        <v>37</v>
      </c>
      <c r="AA1835">
        <v>12</v>
      </c>
      <c r="AB1835">
        <v>196</v>
      </c>
      <c r="AC1835">
        <v>139</v>
      </c>
      <c r="AD1835">
        <v>129</v>
      </c>
      <c r="AE1835">
        <v>195</v>
      </c>
      <c r="AF1835">
        <v>85</v>
      </c>
      <c r="AG1835">
        <v>0</v>
      </c>
      <c r="AH1835">
        <v>181</v>
      </c>
      <c r="AI1835">
        <v>11</v>
      </c>
      <c r="AJ1835">
        <v>38</v>
      </c>
      <c r="AK1835">
        <v>47</v>
      </c>
      <c r="AL1835">
        <v>100</v>
      </c>
      <c r="AM1835">
        <v>616</v>
      </c>
      <c r="AN1835">
        <v>438</v>
      </c>
      <c r="AO1835">
        <v>726</v>
      </c>
      <c r="AP1835">
        <v>689</v>
      </c>
      <c r="AQ1835">
        <v>367</v>
      </c>
      <c r="AR1835">
        <v>0</v>
      </c>
      <c r="AS1835">
        <v>6</v>
      </c>
      <c r="AT1835">
        <v>296</v>
      </c>
      <c r="AU1835">
        <v>124</v>
      </c>
      <c r="AV1835">
        <v>27</v>
      </c>
      <c r="AW1835">
        <v>24</v>
      </c>
      <c r="AX1835">
        <v>59</v>
      </c>
      <c r="AY1835">
        <v>7</v>
      </c>
      <c r="AZ1835">
        <v>267</v>
      </c>
      <c r="BA1835">
        <v>84</v>
      </c>
      <c r="BB1835">
        <v>105</v>
      </c>
      <c r="BC1835">
        <v>103</v>
      </c>
      <c r="BD1835">
        <v>152</v>
      </c>
      <c r="BE1835">
        <v>0</v>
      </c>
      <c r="BF1835">
        <v>563</v>
      </c>
      <c r="BG1835">
        <v>21</v>
      </c>
      <c r="BH1835">
        <v>8</v>
      </c>
      <c r="BI1835">
        <v>56</v>
      </c>
      <c r="BJ1835">
        <v>0</v>
      </c>
      <c r="BK1835">
        <v>0</v>
      </c>
      <c r="BL1835">
        <v>84</v>
      </c>
      <c r="BM1835">
        <v>0</v>
      </c>
      <c r="BN1835">
        <v>166</v>
      </c>
      <c r="BO1835">
        <v>2155</v>
      </c>
      <c r="BP1835">
        <v>198</v>
      </c>
      <c r="BQ1835">
        <v>127</v>
      </c>
      <c r="BR1835">
        <v>46</v>
      </c>
      <c r="BS1835">
        <v>147</v>
      </c>
      <c r="BT1835">
        <v>5</v>
      </c>
      <c r="BU1835">
        <v>32</v>
      </c>
      <c r="BV1835">
        <v>11</v>
      </c>
      <c r="BW1835">
        <v>93</v>
      </c>
      <c r="BX1835">
        <v>0</v>
      </c>
      <c r="BY1835">
        <v>9999</v>
      </c>
    </row>
    <row r="1836" spans="1:77" hidden="1" x14ac:dyDescent="0.25">
      <c r="A1836" t="str">
        <f t="shared" si="56"/>
        <v>201642 Ügyfélkapcsolati foglalkozásokI4 Szakmunkásképző iskola</v>
      </c>
      <c r="B1836" t="str">
        <f t="shared" si="57"/>
        <v>201642 Ügyfélkapcsolati foglalkozásokI4 Szakmunkásképző iskola</v>
      </c>
      <c r="C1836">
        <v>2665</v>
      </c>
      <c r="D1836" t="s">
        <v>168</v>
      </c>
      <c r="E1836" t="s">
        <v>169</v>
      </c>
      <c r="F1836" s="4" t="s">
        <v>174</v>
      </c>
      <c r="G1836">
        <v>0</v>
      </c>
      <c r="H1836" t="s">
        <v>160</v>
      </c>
      <c r="I1836">
        <v>636</v>
      </c>
      <c r="J1836">
        <v>25</v>
      </c>
      <c r="K1836" t="s">
        <v>93</v>
      </c>
      <c r="L1836" t="s">
        <v>131</v>
      </c>
      <c r="M1836">
        <v>36</v>
      </c>
      <c r="N1836">
        <v>12</v>
      </c>
      <c r="O1836">
        <v>20</v>
      </c>
      <c r="P1836">
        <v>0</v>
      </c>
      <c r="Q1836">
        <v>13</v>
      </c>
      <c r="R1836">
        <v>0</v>
      </c>
      <c r="S1836">
        <v>0</v>
      </c>
      <c r="T1836">
        <v>0</v>
      </c>
      <c r="U1836">
        <v>0</v>
      </c>
      <c r="V1836">
        <v>0</v>
      </c>
      <c r="W1836">
        <v>0</v>
      </c>
      <c r="X1836">
        <v>0</v>
      </c>
      <c r="Y1836">
        <v>0</v>
      </c>
      <c r="Z1836">
        <v>0</v>
      </c>
      <c r="AA1836">
        <v>0</v>
      </c>
      <c r="AB1836">
        <v>0</v>
      </c>
      <c r="AC1836">
        <v>0</v>
      </c>
      <c r="AD1836">
        <v>0</v>
      </c>
      <c r="AE1836">
        <v>0</v>
      </c>
      <c r="AF1836">
        <v>0</v>
      </c>
      <c r="AG1836">
        <v>0</v>
      </c>
      <c r="AH1836">
        <v>0</v>
      </c>
      <c r="AI1836">
        <v>11</v>
      </c>
      <c r="AJ1836">
        <v>19</v>
      </c>
      <c r="AK1836">
        <v>0</v>
      </c>
      <c r="AL1836">
        <v>8</v>
      </c>
      <c r="AM1836">
        <v>2</v>
      </c>
      <c r="AN1836">
        <v>73</v>
      </c>
      <c r="AO1836">
        <v>31</v>
      </c>
      <c r="AP1836">
        <v>241</v>
      </c>
      <c r="AQ1836">
        <v>148</v>
      </c>
      <c r="AR1836">
        <v>0</v>
      </c>
      <c r="AS1836">
        <v>0</v>
      </c>
      <c r="AT1836">
        <v>54</v>
      </c>
      <c r="AU1836">
        <v>6</v>
      </c>
      <c r="AV1836">
        <v>215</v>
      </c>
      <c r="AW1836">
        <v>36</v>
      </c>
      <c r="AX1836">
        <v>0</v>
      </c>
      <c r="AY1836">
        <v>1</v>
      </c>
      <c r="AZ1836">
        <v>115</v>
      </c>
      <c r="BA1836">
        <v>458</v>
      </c>
      <c r="BB1836">
        <v>106</v>
      </c>
      <c r="BC1836">
        <v>23</v>
      </c>
      <c r="BD1836">
        <v>74</v>
      </c>
      <c r="BE1836">
        <v>0</v>
      </c>
      <c r="BF1836">
        <v>17</v>
      </c>
      <c r="BG1836">
        <v>0</v>
      </c>
      <c r="BH1836">
        <v>1</v>
      </c>
      <c r="BI1836">
        <v>0</v>
      </c>
      <c r="BJ1836">
        <v>0</v>
      </c>
      <c r="BK1836">
        <v>24</v>
      </c>
      <c r="BL1836">
        <v>21</v>
      </c>
      <c r="BM1836">
        <v>41</v>
      </c>
      <c r="BN1836">
        <v>151</v>
      </c>
      <c r="BO1836">
        <v>174</v>
      </c>
      <c r="BP1836">
        <v>14</v>
      </c>
      <c r="BQ1836">
        <v>59</v>
      </c>
      <c r="BR1836">
        <v>5</v>
      </c>
      <c r="BS1836">
        <v>13</v>
      </c>
      <c r="BT1836">
        <v>154</v>
      </c>
      <c r="BU1836">
        <v>26</v>
      </c>
      <c r="BV1836">
        <v>0</v>
      </c>
      <c r="BW1836">
        <v>69</v>
      </c>
      <c r="BX1836">
        <v>0</v>
      </c>
      <c r="BY1836">
        <v>2471</v>
      </c>
    </row>
    <row r="1837" spans="1:77" hidden="1" x14ac:dyDescent="0.25">
      <c r="A1837" t="str">
        <f t="shared" si="56"/>
        <v>201651 Kereskedelmi és vendéglátó-ipari foglalkozásokI4 Szakmunkásképző iskola</v>
      </c>
      <c r="B1837" t="str">
        <f t="shared" si="57"/>
        <v>201651 Kereskedelmi és vendéglátó-ipari foglalkozásokI4 Szakmunkásképző iskola</v>
      </c>
      <c r="C1837">
        <v>2666</v>
      </c>
      <c r="D1837" t="s">
        <v>168</v>
      </c>
      <c r="E1837" t="s">
        <v>169</v>
      </c>
      <c r="F1837" s="4" t="s">
        <v>174</v>
      </c>
      <c r="G1837">
        <v>0</v>
      </c>
      <c r="H1837" t="s">
        <v>160</v>
      </c>
      <c r="I1837">
        <v>637</v>
      </c>
      <c r="J1837">
        <v>26</v>
      </c>
      <c r="K1837" t="s">
        <v>94</v>
      </c>
      <c r="L1837" t="s">
        <v>132</v>
      </c>
      <c r="M1837">
        <v>270</v>
      </c>
      <c r="N1837">
        <v>70</v>
      </c>
      <c r="O1837">
        <v>35</v>
      </c>
      <c r="P1837">
        <v>1</v>
      </c>
      <c r="Q1837">
        <v>3597</v>
      </c>
      <c r="R1837">
        <v>297</v>
      </c>
      <c r="S1837">
        <v>26</v>
      </c>
      <c r="T1837">
        <v>63</v>
      </c>
      <c r="U1837">
        <v>0</v>
      </c>
      <c r="V1837">
        <v>0</v>
      </c>
      <c r="W1837">
        <v>12</v>
      </c>
      <c r="X1837">
        <v>0</v>
      </c>
      <c r="Y1837">
        <v>8</v>
      </c>
      <c r="Z1837">
        <v>73</v>
      </c>
      <c r="AA1837">
        <v>0</v>
      </c>
      <c r="AB1837">
        <v>164</v>
      </c>
      <c r="AC1837">
        <v>0</v>
      </c>
      <c r="AD1837">
        <v>0</v>
      </c>
      <c r="AE1837">
        <v>25</v>
      </c>
      <c r="AF1837">
        <v>15</v>
      </c>
      <c r="AG1837">
        <v>0</v>
      </c>
      <c r="AH1837">
        <v>169</v>
      </c>
      <c r="AI1837">
        <v>40</v>
      </c>
      <c r="AJ1837">
        <v>1</v>
      </c>
      <c r="AK1837">
        <v>1</v>
      </c>
      <c r="AL1837">
        <v>156</v>
      </c>
      <c r="AM1837">
        <v>915</v>
      </c>
      <c r="AN1837">
        <v>2209</v>
      </c>
      <c r="AO1837">
        <v>7372</v>
      </c>
      <c r="AP1837">
        <v>53295</v>
      </c>
      <c r="AQ1837">
        <v>555</v>
      </c>
      <c r="AR1837">
        <v>69</v>
      </c>
      <c r="AS1837">
        <v>13</v>
      </c>
      <c r="AT1837">
        <v>315</v>
      </c>
      <c r="AU1837">
        <v>0</v>
      </c>
      <c r="AV1837">
        <v>19261</v>
      </c>
      <c r="AW1837">
        <v>58</v>
      </c>
      <c r="AX1837">
        <v>15</v>
      </c>
      <c r="AY1837">
        <v>9</v>
      </c>
      <c r="AZ1837">
        <v>0</v>
      </c>
      <c r="BA1837">
        <v>43</v>
      </c>
      <c r="BB1837">
        <v>0</v>
      </c>
      <c r="BC1837">
        <v>80</v>
      </c>
      <c r="BD1837">
        <v>1021</v>
      </c>
      <c r="BE1837">
        <v>0</v>
      </c>
      <c r="BF1837">
        <v>261</v>
      </c>
      <c r="BG1837">
        <v>52</v>
      </c>
      <c r="BH1837">
        <v>2</v>
      </c>
      <c r="BI1837">
        <v>32</v>
      </c>
      <c r="BJ1837">
        <v>476</v>
      </c>
      <c r="BK1837">
        <v>330</v>
      </c>
      <c r="BL1837">
        <v>290</v>
      </c>
      <c r="BM1837">
        <v>1</v>
      </c>
      <c r="BN1837">
        <v>774</v>
      </c>
      <c r="BO1837">
        <v>1109</v>
      </c>
      <c r="BP1837">
        <v>464</v>
      </c>
      <c r="BQ1837">
        <v>287</v>
      </c>
      <c r="BR1837">
        <v>639</v>
      </c>
      <c r="BS1837">
        <v>81</v>
      </c>
      <c r="BT1837">
        <v>281</v>
      </c>
      <c r="BU1837">
        <v>98</v>
      </c>
      <c r="BV1837">
        <v>15</v>
      </c>
      <c r="BW1837">
        <v>407</v>
      </c>
      <c r="BX1837">
        <v>0</v>
      </c>
      <c r="BY1837">
        <v>95852</v>
      </c>
    </row>
    <row r="1838" spans="1:77" hidden="1" x14ac:dyDescent="0.25">
      <c r="A1838" t="str">
        <f t="shared" si="56"/>
        <v>201652 Szolgáltatási foglalkozásokI4 Szakmunkásképző iskola</v>
      </c>
      <c r="B1838" t="str">
        <f t="shared" si="57"/>
        <v>201652 Szolgáltatási foglalkozásokI4 Szakmunkásképző iskola</v>
      </c>
      <c r="C1838">
        <v>2667</v>
      </c>
      <c r="D1838" t="s">
        <v>168</v>
      </c>
      <c r="E1838" t="s">
        <v>169</v>
      </c>
      <c r="F1838" s="4" t="s">
        <v>174</v>
      </c>
      <c r="G1838">
        <v>0</v>
      </c>
      <c r="H1838" t="s">
        <v>160</v>
      </c>
      <c r="I1838">
        <v>638</v>
      </c>
      <c r="J1838">
        <v>27</v>
      </c>
      <c r="K1838" t="s">
        <v>95</v>
      </c>
      <c r="L1838" t="s">
        <v>133</v>
      </c>
      <c r="M1838">
        <v>133</v>
      </c>
      <c r="N1838">
        <v>53</v>
      </c>
      <c r="O1838">
        <v>26</v>
      </c>
      <c r="P1838">
        <v>11</v>
      </c>
      <c r="Q1838">
        <v>81</v>
      </c>
      <c r="R1838">
        <v>0</v>
      </c>
      <c r="S1838">
        <v>0</v>
      </c>
      <c r="T1838">
        <v>68</v>
      </c>
      <c r="U1838">
        <v>0</v>
      </c>
      <c r="V1838">
        <v>0</v>
      </c>
      <c r="W1838">
        <v>38</v>
      </c>
      <c r="X1838">
        <v>44</v>
      </c>
      <c r="Y1838">
        <v>30</v>
      </c>
      <c r="Z1838">
        <v>15</v>
      </c>
      <c r="AA1838">
        <v>57</v>
      </c>
      <c r="AB1838">
        <v>68</v>
      </c>
      <c r="AC1838">
        <v>0</v>
      </c>
      <c r="AD1838">
        <v>10</v>
      </c>
      <c r="AE1838">
        <v>0</v>
      </c>
      <c r="AF1838">
        <v>86</v>
      </c>
      <c r="AG1838">
        <v>0</v>
      </c>
      <c r="AH1838">
        <v>36</v>
      </c>
      <c r="AI1838">
        <v>13</v>
      </c>
      <c r="AJ1838">
        <v>283</v>
      </c>
      <c r="AK1838">
        <v>787</v>
      </c>
      <c r="AL1838">
        <v>244</v>
      </c>
      <c r="AM1838">
        <v>367</v>
      </c>
      <c r="AN1838">
        <v>73</v>
      </c>
      <c r="AO1838">
        <v>499</v>
      </c>
      <c r="AP1838">
        <v>133</v>
      </c>
      <c r="AQ1838">
        <v>901</v>
      </c>
      <c r="AR1838">
        <v>18</v>
      </c>
      <c r="AS1838">
        <v>0</v>
      </c>
      <c r="AT1838">
        <v>256</v>
      </c>
      <c r="AU1838">
        <v>6</v>
      </c>
      <c r="AV1838">
        <v>537</v>
      </c>
      <c r="AW1838">
        <v>0</v>
      </c>
      <c r="AX1838">
        <v>0</v>
      </c>
      <c r="AY1838">
        <v>0</v>
      </c>
      <c r="AZ1838">
        <v>197</v>
      </c>
      <c r="BA1838">
        <v>32</v>
      </c>
      <c r="BB1838">
        <v>0</v>
      </c>
      <c r="BC1838">
        <v>0</v>
      </c>
      <c r="BD1838">
        <v>507</v>
      </c>
      <c r="BE1838">
        <v>0</v>
      </c>
      <c r="BF1838">
        <v>345</v>
      </c>
      <c r="BG1838">
        <v>72</v>
      </c>
      <c r="BH1838">
        <v>28</v>
      </c>
      <c r="BI1838">
        <v>0</v>
      </c>
      <c r="BJ1838">
        <v>73</v>
      </c>
      <c r="BK1838">
        <v>37</v>
      </c>
      <c r="BL1838">
        <v>15</v>
      </c>
      <c r="BM1838">
        <v>0</v>
      </c>
      <c r="BN1838">
        <v>3993</v>
      </c>
      <c r="BO1838">
        <v>2873</v>
      </c>
      <c r="BP1838">
        <v>4617</v>
      </c>
      <c r="BQ1838">
        <v>1046</v>
      </c>
      <c r="BR1838">
        <v>954</v>
      </c>
      <c r="BS1838">
        <v>183</v>
      </c>
      <c r="BT1838">
        <v>517</v>
      </c>
      <c r="BU1838">
        <v>152</v>
      </c>
      <c r="BV1838">
        <v>0</v>
      </c>
      <c r="BW1838">
        <v>2767</v>
      </c>
      <c r="BX1838">
        <v>0</v>
      </c>
      <c r="BY1838">
        <v>23281</v>
      </c>
    </row>
    <row r="1839" spans="1:77" hidden="1" x14ac:dyDescent="0.25">
      <c r="A1839" t="str">
        <f t="shared" si="56"/>
        <v>201661 Mezőgazdasági foglalkozásokI4 Szakmunkásképző iskola</v>
      </c>
      <c r="B1839" t="str">
        <f t="shared" si="57"/>
        <v>201661 Mezőgazdasági foglalkozásokI4 Szakmunkásképző iskola</v>
      </c>
      <c r="C1839">
        <v>2668</v>
      </c>
      <c r="D1839" t="s">
        <v>168</v>
      </c>
      <c r="E1839" t="s">
        <v>169</v>
      </c>
      <c r="F1839" s="4" t="s">
        <v>174</v>
      </c>
      <c r="G1839">
        <v>0</v>
      </c>
      <c r="H1839" t="s">
        <v>160</v>
      </c>
      <c r="I1839">
        <v>639</v>
      </c>
      <c r="J1839">
        <v>28</v>
      </c>
      <c r="K1839" t="s">
        <v>96</v>
      </c>
      <c r="L1839" t="s">
        <v>97</v>
      </c>
      <c r="M1839">
        <v>5423</v>
      </c>
      <c r="N1839">
        <v>9</v>
      </c>
      <c r="O1839">
        <v>0</v>
      </c>
      <c r="P1839">
        <v>0</v>
      </c>
      <c r="Q1839">
        <v>126</v>
      </c>
      <c r="R1839">
        <v>0</v>
      </c>
      <c r="S1839">
        <v>0</v>
      </c>
      <c r="T1839">
        <v>0</v>
      </c>
      <c r="U1839">
        <v>0</v>
      </c>
      <c r="V1839">
        <v>0</v>
      </c>
      <c r="W1839">
        <v>0</v>
      </c>
      <c r="X1839">
        <v>63</v>
      </c>
      <c r="Y1839">
        <v>0</v>
      </c>
      <c r="Z1839">
        <v>0</v>
      </c>
      <c r="AA1839">
        <v>0</v>
      </c>
      <c r="AB1839">
        <v>0</v>
      </c>
      <c r="AC1839">
        <v>13</v>
      </c>
      <c r="AD1839">
        <v>4</v>
      </c>
      <c r="AE1839">
        <v>2</v>
      </c>
      <c r="AF1839">
        <v>1</v>
      </c>
      <c r="AG1839">
        <v>0</v>
      </c>
      <c r="AH1839">
        <v>0</v>
      </c>
      <c r="AI1839">
        <v>0</v>
      </c>
      <c r="AJ1839">
        <v>20</v>
      </c>
      <c r="AK1839">
        <v>1</v>
      </c>
      <c r="AL1839">
        <v>83</v>
      </c>
      <c r="AM1839">
        <v>105</v>
      </c>
      <c r="AN1839">
        <v>0</v>
      </c>
      <c r="AO1839">
        <v>211</v>
      </c>
      <c r="AP1839">
        <v>0</v>
      </c>
      <c r="AQ1839">
        <v>39</v>
      </c>
      <c r="AR1839">
        <v>0</v>
      </c>
      <c r="AS1839">
        <v>0</v>
      </c>
      <c r="AT1839">
        <v>1</v>
      </c>
      <c r="AU1839">
        <v>0</v>
      </c>
      <c r="AV1839">
        <v>96</v>
      </c>
      <c r="AW1839">
        <v>0</v>
      </c>
      <c r="AX1839">
        <v>0</v>
      </c>
      <c r="AY1839">
        <v>0</v>
      </c>
      <c r="AZ1839">
        <v>0</v>
      </c>
      <c r="BA1839">
        <v>0</v>
      </c>
      <c r="BB1839">
        <v>0</v>
      </c>
      <c r="BC1839">
        <v>0</v>
      </c>
      <c r="BD1839">
        <v>95</v>
      </c>
      <c r="BE1839">
        <v>0</v>
      </c>
      <c r="BF1839">
        <v>0</v>
      </c>
      <c r="BG1839">
        <v>3</v>
      </c>
      <c r="BH1839">
        <v>30</v>
      </c>
      <c r="BI1839">
        <v>0</v>
      </c>
      <c r="BJ1839">
        <v>0</v>
      </c>
      <c r="BK1839">
        <v>0</v>
      </c>
      <c r="BL1839">
        <v>73</v>
      </c>
      <c r="BM1839">
        <v>0</v>
      </c>
      <c r="BN1839">
        <v>325</v>
      </c>
      <c r="BO1839">
        <v>635</v>
      </c>
      <c r="BP1839">
        <v>295</v>
      </c>
      <c r="BQ1839">
        <v>25</v>
      </c>
      <c r="BR1839">
        <v>36</v>
      </c>
      <c r="BS1839">
        <v>68</v>
      </c>
      <c r="BT1839">
        <v>28</v>
      </c>
      <c r="BU1839">
        <v>3</v>
      </c>
      <c r="BV1839">
        <v>0</v>
      </c>
      <c r="BW1839">
        <v>1</v>
      </c>
      <c r="BX1839">
        <v>0</v>
      </c>
      <c r="BY1839">
        <v>7814</v>
      </c>
    </row>
    <row r="1840" spans="1:77" hidden="1" x14ac:dyDescent="0.25">
      <c r="A1840" t="str">
        <f t="shared" si="56"/>
        <v>201662 Erdőgazdálkodási, vadgazdálkodási és halászati foglalkozásokI4 Szakmunkásképző iskola</v>
      </c>
      <c r="B1840" t="str">
        <f t="shared" si="57"/>
        <v>201662 Erdőgazdálkodási, vadgazdálkodási és halászati foglalkozásokI4 Szakmunkásképző iskola</v>
      </c>
      <c r="C1840">
        <v>2669</v>
      </c>
      <c r="D1840" t="s">
        <v>168</v>
      </c>
      <c r="E1840" t="s">
        <v>169</v>
      </c>
      <c r="F1840" s="4" t="s">
        <v>174</v>
      </c>
      <c r="G1840">
        <v>0</v>
      </c>
      <c r="H1840" t="s">
        <v>160</v>
      </c>
      <c r="I1840">
        <v>640</v>
      </c>
      <c r="J1840">
        <v>29</v>
      </c>
      <c r="K1840" t="s">
        <v>98</v>
      </c>
      <c r="L1840" t="s">
        <v>134</v>
      </c>
      <c r="M1840">
        <v>115</v>
      </c>
      <c r="N1840">
        <v>948</v>
      </c>
      <c r="O1840">
        <v>597</v>
      </c>
      <c r="P1840">
        <v>0</v>
      </c>
      <c r="Q1840">
        <v>0</v>
      </c>
      <c r="R1840">
        <v>0</v>
      </c>
      <c r="S1840">
        <v>0</v>
      </c>
      <c r="T1840">
        <v>0</v>
      </c>
      <c r="U1840">
        <v>0</v>
      </c>
      <c r="V1840">
        <v>0</v>
      </c>
      <c r="W1840">
        <v>0</v>
      </c>
      <c r="X1840">
        <v>0</v>
      </c>
      <c r="Y1840">
        <v>0</v>
      </c>
      <c r="Z1840">
        <v>0</v>
      </c>
      <c r="AA1840">
        <v>0</v>
      </c>
      <c r="AB1840">
        <v>0</v>
      </c>
      <c r="AC1840">
        <v>0</v>
      </c>
      <c r="AD1840">
        <v>0</v>
      </c>
      <c r="AE1840">
        <v>0</v>
      </c>
      <c r="AF1840">
        <v>0</v>
      </c>
      <c r="AG1840">
        <v>0</v>
      </c>
      <c r="AH1840">
        <v>0</v>
      </c>
      <c r="AI1840">
        <v>0</v>
      </c>
      <c r="AJ1840">
        <v>0</v>
      </c>
      <c r="AK1840">
        <v>0</v>
      </c>
      <c r="AL1840">
        <v>0</v>
      </c>
      <c r="AM1840">
        <v>7</v>
      </c>
      <c r="AN1840">
        <v>8</v>
      </c>
      <c r="AO1840">
        <v>0</v>
      </c>
      <c r="AP1840">
        <v>0</v>
      </c>
      <c r="AQ1840">
        <v>50</v>
      </c>
      <c r="AR1840">
        <v>0</v>
      </c>
      <c r="AS1840">
        <v>0</v>
      </c>
      <c r="AT1840">
        <v>0</v>
      </c>
      <c r="AU1840">
        <v>0</v>
      </c>
      <c r="AV1840">
        <v>0</v>
      </c>
      <c r="AW1840">
        <v>0</v>
      </c>
      <c r="AX1840">
        <v>0</v>
      </c>
      <c r="AY1840">
        <v>0</v>
      </c>
      <c r="AZ1840">
        <v>0</v>
      </c>
      <c r="BA1840">
        <v>0</v>
      </c>
      <c r="BB1840">
        <v>0</v>
      </c>
      <c r="BC1840">
        <v>0</v>
      </c>
      <c r="BD1840">
        <v>0</v>
      </c>
      <c r="BE1840">
        <v>0</v>
      </c>
      <c r="BF1840">
        <v>0</v>
      </c>
      <c r="BG1840">
        <v>0</v>
      </c>
      <c r="BH1840">
        <v>4</v>
      </c>
      <c r="BI1840">
        <v>0</v>
      </c>
      <c r="BJ1840">
        <v>1</v>
      </c>
      <c r="BK1840">
        <v>0</v>
      </c>
      <c r="BL1840">
        <v>0</v>
      </c>
      <c r="BM1840">
        <v>0</v>
      </c>
      <c r="BN1840">
        <v>25</v>
      </c>
      <c r="BO1840">
        <v>71</v>
      </c>
      <c r="BP1840">
        <v>3</v>
      </c>
      <c r="BQ1840">
        <v>0</v>
      </c>
      <c r="BR1840">
        <v>0</v>
      </c>
      <c r="BS1840">
        <v>5</v>
      </c>
      <c r="BT1840">
        <v>0</v>
      </c>
      <c r="BU1840">
        <v>0</v>
      </c>
      <c r="BV1840">
        <v>0</v>
      </c>
      <c r="BW1840">
        <v>0</v>
      </c>
      <c r="BX1840">
        <v>0</v>
      </c>
      <c r="BY1840">
        <v>1834</v>
      </c>
    </row>
    <row r="1841" spans="1:77" hidden="1" x14ac:dyDescent="0.25">
      <c r="A1841" t="str">
        <f t="shared" si="56"/>
        <v>201671 Élelmiszer-ipari foglalkozásokI4 Szakmunkásképző iskola</v>
      </c>
      <c r="B1841" t="str">
        <f t="shared" si="57"/>
        <v>201671 Élelmiszer-ipari foglalkozásokI4 Szakmunkásképző iskola</v>
      </c>
      <c r="C1841">
        <v>2670</v>
      </c>
      <c r="D1841" t="s">
        <v>168</v>
      </c>
      <c r="E1841" t="s">
        <v>169</v>
      </c>
      <c r="F1841" s="4" t="s">
        <v>174</v>
      </c>
      <c r="G1841">
        <v>0</v>
      </c>
      <c r="H1841" t="s">
        <v>160</v>
      </c>
      <c r="I1841">
        <v>641</v>
      </c>
      <c r="J1841">
        <v>30</v>
      </c>
      <c r="K1841" t="s">
        <v>99</v>
      </c>
      <c r="L1841" t="s">
        <v>135</v>
      </c>
      <c r="M1841">
        <v>83</v>
      </c>
      <c r="N1841">
        <v>0</v>
      </c>
      <c r="O1841">
        <v>30</v>
      </c>
      <c r="P1841">
        <v>0</v>
      </c>
      <c r="Q1841">
        <v>5700</v>
      </c>
      <c r="R1841">
        <v>0</v>
      </c>
      <c r="S1841">
        <v>0</v>
      </c>
      <c r="T1841">
        <v>0</v>
      </c>
      <c r="U1841">
        <v>0</v>
      </c>
      <c r="V1841">
        <v>0</v>
      </c>
      <c r="W1841">
        <v>0</v>
      </c>
      <c r="X1841">
        <v>0</v>
      </c>
      <c r="Y1841">
        <v>0</v>
      </c>
      <c r="Z1841">
        <v>0</v>
      </c>
      <c r="AA1841">
        <v>0</v>
      </c>
      <c r="AB1841">
        <v>0</v>
      </c>
      <c r="AC1841">
        <v>0</v>
      </c>
      <c r="AD1841">
        <v>0</v>
      </c>
      <c r="AE1841">
        <v>0</v>
      </c>
      <c r="AF1841">
        <v>0</v>
      </c>
      <c r="AG1841">
        <v>0</v>
      </c>
      <c r="AH1841">
        <v>0</v>
      </c>
      <c r="AI1841">
        <v>0</v>
      </c>
      <c r="AJ1841">
        <v>0</v>
      </c>
      <c r="AK1841">
        <v>0</v>
      </c>
      <c r="AL1841">
        <v>0</v>
      </c>
      <c r="AM1841">
        <v>0</v>
      </c>
      <c r="AN1841">
        <v>0</v>
      </c>
      <c r="AO1841">
        <v>175</v>
      </c>
      <c r="AP1841">
        <v>1654</v>
      </c>
      <c r="AQ1841">
        <v>0</v>
      </c>
      <c r="AR1841">
        <v>0</v>
      </c>
      <c r="AS1841">
        <v>0</v>
      </c>
      <c r="AT1841">
        <v>0</v>
      </c>
      <c r="AU1841">
        <v>0</v>
      </c>
      <c r="AV1841">
        <v>222</v>
      </c>
      <c r="AW1841">
        <v>0</v>
      </c>
      <c r="AX1841">
        <v>0</v>
      </c>
      <c r="AY1841">
        <v>0</v>
      </c>
      <c r="AZ1841">
        <v>0</v>
      </c>
      <c r="BA1841">
        <v>0</v>
      </c>
      <c r="BB1841">
        <v>0</v>
      </c>
      <c r="BC1841">
        <v>0</v>
      </c>
      <c r="BD1841">
        <v>18</v>
      </c>
      <c r="BE1841">
        <v>0</v>
      </c>
      <c r="BF1841">
        <v>0</v>
      </c>
      <c r="BG1841">
        <v>0</v>
      </c>
      <c r="BH1841">
        <v>2</v>
      </c>
      <c r="BI1841">
        <v>0</v>
      </c>
      <c r="BJ1841">
        <v>0</v>
      </c>
      <c r="BK1841">
        <v>0</v>
      </c>
      <c r="BL1841">
        <v>25</v>
      </c>
      <c r="BM1841">
        <v>0</v>
      </c>
      <c r="BN1841">
        <v>0</v>
      </c>
      <c r="BO1841">
        <v>62</v>
      </c>
      <c r="BP1841">
        <v>11</v>
      </c>
      <c r="BQ1841">
        <v>14</v>
      </c>
      <c r="BR1841">
        <v>2</v>
      </c>
      <c r="BS1841">
        <v>2</v>
      </c>
      <c r="BT1841">
        <v>0</v>
      </c>
      <c r="BU1841">
        <v>0</v>
      </c>
      <c r="BV1841">
        <v>0</v>
      </c>
      <c r="BW1841">
        <v>0</v>
      </c>
      <c r="BX1841">
        <v>0</v>
      </c>
      <c r="BY1841">
        <v>8000</v>
      </c>
    </row>
    <row r="1842" spans="1:77" hidden="1" x14ac:dyDescent="0.25">
      <c r="A1842" t="str">
        <f t="shared" si="56"/>
        <v>201672 Könnyűipari foglalkozásokI4 Szakmunkásképző iskola</v>
      </c>
      <c r="B1842" t="str">
        <f t="shared" si="57"/>
        <v>201672 Könnyűipari foglalkozásokI4 Szakmunkásképző iskola</v>
      </c>
      <c r="C1842">
        <v>2671</v>
      </c>
      <c r="D1842" t="s">
        <v>168</v>
      </c>
      <c r="E1842" t="s">
        <v>169</v>
      </c>
      <c r="F1842" s="4" t="s">
        <v>174</v>
      </c>
      <c r="G1842">
        <v>0</v>
      </c>
      <c r="H1842" t="s">
        <v>160</v>
      </c>
      <c r="I1842">
        <v>642</v>
      </c>
      <c r="J1842">
        <v>31</v>
      </c>
      <c r="K1842" t="s">
        <v>100</v>
      </c>
      <c r="L1842" t="s">
        <v>136</v>
      </c>
      <c r="M1842">
        <v>183</v>
      </c>
      <c r="N1842">
        <v>71</v>
      </c>
      <c r="O1842">
        <v>0</v>
      </c>
      <c r="P1842">
        <v>0</v>
      </c>
      <c r="Q1842">
        <v>79</v>
      </c>
      <c r="R1842">
        <v>5566</v>
      </c>
      <c r="S1842">
        <v>961</v>
      </c>
      <c r="T1842">
        <v>555</v>
      </c>
      <c r="U1842">
        <v>2131</v>
      </c>
      <c r="V1842">
        <v>2</v>
      </c>
      <c r="W1842">
        <v>0</v>
      </c>
      <c r="X1842">
        <v>0</v>
      </c>
      <c r="Y1842">
        <v>163</v>
      </c>
      <c r="Z1842">
        <v>16</v>
      </c>
      <c r="AA1842">
        <v>0</v>
      </c>
      <c r="AB1842">
        <v>160</v>
      </c>
      <c r="AC1842">
        <v>18</v>
      </c>
      <c r="AD1842">
        <v>159</v>
      </c>
      <c r="AE1842">
        <v>131</v>
      </c>
      <c r="AF1842">
        <v>139</v>
      </c>
      <c r="AG1842">
        <v>119</v>
      </c>
      <c r="AH1842">
        <v>5782</v>
      </c>
      <c r="AI1842">
        <v>56</v>
      </c>
      <c r="AJ1842">
        <v>0</v>
      </c>
      <c r="AK1842">
        <v>0</v>
      </c>
      <c r="AL1842">
        <v>22</v>
      </c>
      <c r="AM1842">
        <v>622</v>
      </c>
      <c r="AN1842">
        <v>61</v>
      </c>
      <c r="AO1842">
        <v>227</v>
      </c>
      <c r="AP1842">
        <v>429</v>
      </c>
      <c r="AQ1842">
        <v>84</v>
      </c>
      <c r="AR1842">
        <v>7</v>
      </c>
      <c r="AS1842">
        <v>0</v>
      </c>
      <c r="AT1842">
        <v>0</v>
      </c>
      <c r="AU1842">
        <v>0</v>
      </c>
      <c r="AV1842">
        <v>0</v>
      </c>
      <c r="AW1842">
        <v>188</v>
      </c>
      <c r="AX1842">
        <v>0</v>
      </c>
      <c r="AY1842">
        <v>0</v>
      </c>
      <c r="AZ1842">
        <v>0</v>
      </c>
      <c r="BA1842">
        <v>0</v>
      </c>
      <c r="BB1842">
        <v>0</v>
      </c>
      <c r="BC1842">
        <v>0</v>
      </c>
      <c r="BD1842">
        <v>44</v>
      </c>
      <c r="BE1842">
        <v>0</v>
      </c>
      <c r="BF1842">
        <v>0</v>
      </c>
      <c r="BG1842">
        <v>80</v>
      </c>
      <c r="BH1842">
        <v>36</v>
      </c>
      <c r="BI1842">
        <v>0</v>
      </c>
      <c r="BJ1842">
        <v>130</v>
      </c>
      <c r="BK1842">
        <v>0</v>
      </c>
      <c r="BL1842">
        <v>112</v>
      </c>
      <c r="BM1842">
        <v>1</v>
      </c>
      <c r="BN1842">
        <v>330</v>
      </c>
      <c r="BO1842">
        <v>461</v>
      </c>
      <c r="BP1842">
        <v>117</v>
      </c>
      <c r="BQ1842">
        <v>93</v>
      </c>
      <c r="BR1842">
        <v>343</v>
      </c>
      <c r="BS1842">
        <v>358</v>
      </c>
      <c r="BT1842">
        <v>0</v>
      </c>
      <c r="BU1842">
        <v>23</v>
      </c>
      <c r="BV1842">
        <v>596</v>
      </c>
      <c r="BW1842">
        <v>18</v>
      </c>
      <c r="BX1842">
        <v>0</v>
      </c>
      <c r="BY1842">
        <v>20673</v>
      </c>
    </row>
    <row r="1843" spans="1:77" hidden="1" x14ac:dyDescent="0.25">
      <c r="A1843" t="str">
        <f t="shared" si="56"/>
        <v>201673 Fém- és villamosipari foglalkozásokI4 Szakmunkásképző iskola</v>
      </c>
      <c r="B1843" t="str">
        <f t="shared" si="57"/>
        <v>201673 Fém- és villamosipari foglalkozásokI4 Szakmunkásképző iskola</v>
      </c>
      <c r="C1843">
        <v>2672</v>
      </c>
      <c r="D1843" t="s">
        <v>168</v>
      </c>
      <c r="E1843" t="s">
        <v>169</v>
      </c>
      <c r="F1843" s="4" t="s">
        <v>174</v>
      </c>
      <c r="G1843">
        <v>0</v>
      </c>
      <c r="H1843" t="s">
        <v>160</v>
      </c>
      <c r="I1843">
        <v>643</v>
      </c>
      <c r="J1843">
        <v>32</v>
      </c>
      <c r="K1843" t="s">
        <v>101</v>
      </c>
      <c r="L1843" t="s">
        <v>137</v>
      </c>
      <c r="M1843">
        <v>4068</v>
      </c>
      <c r="N1843">
        <v>170</v>
      </c>
      <c r="O1843">
        <v>111</v>
      </c>
      <c r="P1843">
        <v>463</v>
      </c>
      <c r="Q1843">
        <v>1483</v>
      </c>
      <c r="R1843">
        <v>481</v>
      </c>
      <c r="S1843">
        <v>268</v>
      </c>
      <c r="T1843">
        <v>183</v>
      </c>
      <c r="U1843">
        <v>96</v>
      </c>
      <c r="V1843">
        <v>30</v>
      </c>
      <c r="W1843">
        <v>320</v>
      </c>
      <c r="X1843">
        <v>346</v>
      </c>
      <c r="Y1843">
        <v>1514</v>
      </c>
      <c r="Z1843">
        <v>787</v>
      </c>
      <c r="AA1843">
        <v>1954</v>
      </c>
      <c r="AB1843">
        <v>15930</v>
      </c>
      <c r="AC1843">
        <v>1238</v>
      </c>
      <c r="AD1843">
        <v>4145</v>
      </c>
      <c r="AE1843">
        <v>9035</v>
      </c>
      <c r="AF1843">
        <v>5848</v>
      </c>
      <c r="AG1843">
        <v>1281</v>
      </c>
      <c r="AH1843">
        <v>1072</v>
      </c>
      <c r="AI1843">
        <v>2014</v>
      </c>
      <c r="AJ1843">
        <v>2387</v>
      </c>
      <c r="AK1843">
        <v>426</v>
      </c>
      <c r="AL1843">
        <v>753</v>
      </c>
      <c r="AM1843">
        <v>7161</v>
      </c>
      <c r="AN1843">
        <v>11669</v>
      </c>
      <c r="AO1843">
        <v>2524</v>
      </c>
      <c r="AP1843">
        <v>1186</v>
      </c>
      <c r="AQ1843">
        <v>5951</v>
      </c>
      <c r="AR1843">
        <v>99</v>
      </c>
      <c r="AS1843">
        <v>0</v>
      </c>
      <c r="AT1843">
        <v>1244</v>
      </c>
      <c r="AU1843">
        <v>0</v>
      </c>
      <c r="AV1843">
        <v>186</v>
      </c>
      <c r="AW1843">
        <v>1</v>
      </c>
      <c r="AX1843">
        <v>0</v>
      </c>
      <c r="AY1843">
        <v>322</v>
      </c>
      <c r="AZ1843">
        <v>293</v>
      </c>
      <c r="BA1843">
        <v>87</v>
      </c>
      <c r="BB1843">
        <v>0</v>
      </c>
      <c r="BC1843">
        <v>0</v>
      </c>
      <c r="BD1843">
        <v>701</v>
      </c>
      <c r="BE1843">
        <v>0</v>
      </c>
      <c r="BF1843">
        <v>239</v>
      </c>
      <c r="BG1843">
        <v>747</v>
      </c>
      <c r="BH1843">
        <v>130</v>
      </c>
      <c r="BI1843">
        <v>178</v>
      </c>
      <c r="BJ1843">
        <v>40</v>
      </c>
      <c r="BK1843">
        <v>505</v>
      </c>
      <c r="BL1843">
        <v>1025</v>
      </c>
      <c r="BM1843">
        <v>5</v>
      </c>
      <c r="BN1843">
        <v>926</v>
      </c>
      <c r="BO1843">
        <v>1834</v>
      </c>
      <c r="BP1843">
        <v>553</v>
      </c>
      <c r="BQ1843">
        <v>200</v>
      </c>
      <c r="BR1843">
        <v>141</v>
      </c>
      <c r="BS1843">
        <v>208</v>
      </c>
      <c r="BT1843">
        <v>48</v>
      </c>
      <c r="BU1843">
        <v>79</v>
      </c>
      <c r="BV1843">
        <v>202</v>
      </c>
      <c r="BW1843">
        <v>1</v>
      </c>
      <c r="BX1843">
        <v>0</v>
      </c>
      <c r="BY1843">
        <v>94888</v>
      </c>
    </row>
    <row r="1844" spans="1:77" hidden="1" x14ac:dyDescent="0.25">
      <c r="A1844" t="str">
        <f t="shared" si="56"/>
        <v>201674 Kézműipari foglalkozásokI4 Szakmunkásképző iskola</v>
      </c>
      <c r="B1844" t="str">
        <f t="shared" si="57"/>
        <v>201674 Kézműipari foglalkozásokI4 Szakmunkásképző iskola</v>
      </c>
      <c r="C1844">
        <v>2673</v>
      </c>
      <c r="D1844" t="s">
        <v>168</v>
      </c>
      <c r="E1844" t="s">
        <v>169</v>
      </c>
      <c r="F1844" s="4" t="s">
        <v>174</v>
      </c>
      <c r="G1844">
        <v>0</v>
      </c>
      <c r="H1844" t="s">
        <v>160</v>
      </c>
      <c r="I1844">
        <v>644</v>
      </c>
      <c r="J1844">
        <v>33</v>
      </c>
      <c r="K1844" t="s">
        <v>102</v>
      </c>
      <c r="L1844" t="s">
        <v>138</v>
      </c>
      <c r="M1844">
        <v>0</v>
      </c>
      <c r="N1844">
        <v>0</v>
      </c>
      <c r="O1844">
        <v>0</v>
      </c>
      <c r="P1844">
        <v>0</v>
      </c>
      <c r="Q1844">
        <v>37</v>
      </c>
      <c r="R1844">
        <v>206</v>
      </c>
      <c r="S1844">
        <v>0</v>
      </c>
      <c r="T1844">
        <v>26</v>
      </c>
      <c r="U1844">
        <v>15</v>
      </c>
      <c r="V1844">
        <v>0</v>
      </c>
      <c r="W1844">
        <v>0</v>
      </c>
      <c r="X1844">
        <v>0</v>
      </c>
      <c r="Y1844">
        <v>31</v>
      </c>
      <c r="Z1844">
        <v>665</v>
      </c>
      <c r="AA1844">
        <v>29</v>
      </c>
      <c r="AB1844">
        <v>56</v>
      </c>
      <c r="AC1844">
        <v>293</v>
      </c>
      <c r="AD1844">
        <v>68</v>
      </c>
      <c r="AE1844">
        <v>26</v>
      </c>
      <c r="AF1844">
        <v>52</v>
      </c>
      <c r="AG1844">
        <v>0</v>
      </c>
      <c r="AH1844">
        <v>575</v>
      </c>
      <c r="AI1844">
        <v>0</v>
      </c>
      <c r="AJ1844">
        <v>0</v>
      </c>
      <c r="AK1844">
        <v>0</v>
      </c>
      <c r="AL1844">
        <v>23</v>
      </c>
      <c r="AM1844">
        <v>11</v>
      </c>
      <c r="AN1844">
        <v>62</v>
      </c>
      <c r="AO1844">
        <v>131</v>
      </c>
      <c r="AP1844">
        <v>115</v>
      </c>
      <c r="AQ1844">
        <v>0</v>
      </c>
      <c r="AR1844">
        <v>0</v>
      </c>
      <c r="AS1844">
        <v>0</v>
      </c>
      <c r="AT1844">
        <v>0</v>
      </c>
      <c r="AU1844">
        <v>0</v>
      </c>
      <c r="AV1844">
        <v>0</v>
      </c>
      <c r="AW1844">
        <v>0</v>
      </c>
      <c r="AX1844">
        <v>0</v>
      </c>
      <c r="AY1844">
        <v>0</v>
      </c>
      <c r="AZ1844">
        <v>0</v>
      </c>
      <c r="BA1844">
        <v>0</v>
      </c>
      <c r="BB1844">
        <v>0</v>
      </c>
      <c r="BC1844">
        <v>0</v>
      </c>
      <c r="BD1844">
        <v>0</v>
      </c>
      <c r="BE1844">
        <v>0</v>
      </c>
      <c r="BF1844">
        <v>0</v>
      </c>
      <c r="BG1844">
        <v>0</v>
      </c>
      <c r="BH1844">
        <v>2</v>
      </c>
      <c r="BI1844">
        <v>0</v>
      </c>
      <c r="BJ1844">
        <v>0</v>
      </c>
      <c r="BK1844">
        <v>25</v>
      </c>
      <c r="BL1844">
        <v>0</v>
      </c>
      <c r="BM1844">
        <v>0</v>
      </c>
      <c r="BN1844">
        <v>0</v>
      </c>
      <c r="BO1844">
        <v>24</v>
      </c>
      <c r="BP1844">
        <v>8</v>
      </c>
      <c r="BQ1844">
        <v>3</v>
      </c>
      <c r="BR1844">
        <v>10</v>
      </c>
      <c r="BS1844">
        <v>0</v>
      </c>
      <c r="BT1844">
        <v>0</v>
      </c>
      <c r="BU1844">
        <v>1</v>
      </c>
      <c r="BV1844">
        <v>61</v>
      </c>
      <c r="BW1844">
        <v>0</v>
      </c>
      <c r="BX1844">
        <v>0</v>
      </c>
      <c r="BY1844">
        <v>2555</v>
      </c>
    </row>
    <row r="1845" spans="1:77" hidden="1" x14ac:dyDescent="0.25">
      <c r="A1845" t="str">
        <f t="shared" si="56"/>
        <v>201675 Építőipari foglalkozásokI4 Szakmunkásképző iskola</v>
      </c>
      <c r="B1845" t="str">
        <f t="shared" si="57"/>
        <v>201675 Építőipari foglalkozásokI4 Szakmunkásképző iskola</v>
      </c>
      <c r="C1845">
        <v>2674</v>
      </c>
      <c r="D1845" t="s">
        <v>168</v>
      </c>
      <c r="E1845" t="s">
        <v>169</v>
      </c>
      <c r="F1845" s="4" t="s">
        <v>174</v>
      </c>
      <c r="G1845">
        <v>0</v>
      </c>
      <c r="H1845" t="s">
        <v>160</v>
      </c>
      <c r="I1845">
        <v>645</v>
      </c>
      <c r="J1845">
        <v>34</v>
      </c>
      <c r="K1845" t="s">
        <v>103</v>
      </c>
      <c r="L1845" t="s">
        <v>139</v>
      </c>
      <c r="M1845">
        <v>1228</v>
      </c>
      <c r="N1845">
        <v>13</v>
      </c>
      <c r="O1845">
        <v>16</v>
      </c>
      <c r="P1845">
        <v>196</v>
      </c>
      <c r="Q1845">
        <v>409</v>
      </c>
      <c r="R1845">
        <v>185</v>
      </c>
      <c r="S1845">
        <v>654</v>
      </c>
      <c r="T1845">
        <v>32</v>
      </c>
      <c r="U1845">
        <v>57</v>
      </c>
      <c r="V1845">
        <v>15</v>
      </c>
      <c r="W1845">
        <v>15</v>
      </c>
      <c r="X1845">
        <v>29</v>
      </c>
      <c r="Y1845">
        <v>428</v>
      </c>
      <c r="Z1845">
        <v>821</v>
      </c>
      <c r="AA1845">
        <v>211</v>
      </c>
      <c r="AB1845">
        <v>1785</v>
      </c>
      <c r="AC1845">
        <v>165</v>
      </c>
      <c r="AD1845">
        <v>172</v>
      </c>
      <c r="AE1845">
        <v>744</v>
      </c>
      <c r="AF1845">
        <v>303</v>
      </c>
      <c r="AG1845">
        <v>115</v>
      </c>
      <c r="AH1845">
        <v>194</v>
      </c>
      <c r="AI1845">
        <v>578</v>
      </c>
      <c r="AJ1845">
        <v>2080</v>
      </c>
      <c r="AK1845">
        <v>2344</v>
      </c>
      <c r="AL1845">
        <v>417</v>
      </c>
      <c r="AM1845">
        <v>31563</v>
      </c>
      <c r="AN1845">
        <v>247</v>
      </c>
      <c r="AO1845">
        <v>683</v>
      </c>
      <c r="AP1845">
        <v>757</v>
      </c>
      <c r="AQ1845">
        <v>421</v>
      </c>
      <c r="AR1845">
        <v>27</v>
      </c>
      <c r="AS1845">
        <v>0</v>
      </c>
      <c r="AT1845">
        <v>1063</v>
      </c>
      <c r="AU1845">
        <v>0</v>
      </c>
      <c r="AV1845">
        <v>220</v>
      </c>
      <c r="AW1845">
        <v>80</v>
      </c>
      <c r="AX1845">
        <v>13</v>
      </c>
      <c r="AY1845">
        <v>0</v>
      </c>
      <c r="AZ1845">
        <v>16</v>
      </c>
      <c r="BA1845">
        <v>135</v>
      </c>
      <c r="BB1845">
        <v>20</v>
      </c>
      <c r="BC1845">
        <v>0</v>
      </c>
      <c r="BD1845">
        <v>1847</v>
      </c>
      <c r="BE1845">
        <v>0</v>
      </c>
      <c r="BF1845">
        <v>20</v>
      </c>
      <c r="BG1845">
        <v>697</v>
      </c>
      <c r="BH1845">
        <v>94</v>
      </c>
      <c r="BI1845">
        <v>0</v>
      </c>
      <c r="BJ1845">
        <v>33</v>
      </c>
      <c r="BK1845">
        <v>116</v>
      </c>
      <c r="BL1845">
        <v>248</v>
      </c>
      <c r="BM1845">
        <v>1</v>
      </c>
      <c r="BN1845">
        <v>1038</v>
      </c>
      <c r="BO1845">
        <v>3003</v>
      </c>
      <c r="BP1845">
        <v>919</v>
      </c>
      <c r="BQ1845">
        <v>596</v>
      </c>
      <c r="BR1845">
        <v>434</v>
      </c>
      <c r="BS1845">
        <v>142</v>
      </c>
      <c r="BT1845">
        <v>48</v>
      </c>
      <c r="BU1845">
        <v>65</v>
      </c>
      <c r="BV1845">
        <v>105</v>
      </c>
      <c r="BW1845">
        <v>57</v>
      </c>
      <c r="BX1845">
        <v>0</v>
      </c>
      <c r="BY1845">
        <v>57914</v>
      </c>
    </row>
    <row r="1846" spans="1:77" hidden="1" x14ac:dyDescent="0.25">
      <c r="A1846" t="str">
        <f t="shared" si="56"/>
        <v>201679 Egyéb ipari és építőipari foglalkozásokI4 Szakmunkásképző iskola</v>
      </c>
      <c r="B1846" t="str">
        <f t="shared" si="57"/>
        <v>201679 Egyéb ipari és építőipari foglalkozásokI4 Szakmunkásképző iskola</v>
      </c>
      <c r="C1846">
        <v>2675</v>
      </c>
      <c r="D1846" t="s">
        <v>168</v>
      </c>
      <c r="E1846" t="s">
        <v>169</v>
      </c>
      <c r="F1846" s="4" t="s">
        <v>174</v>
      </c>
      <c r="G1846">
        <v>0</v>
      </c>
      <c r="H1846" t="s">
        <v>160</v>
      </c>
      <c r="I1846">
        <v>646</v>
      </c>
      <c r="J1846">
        <v>35</v>
      </c>
      <c r="K1846" t="s">
        <v>140</v>
      </c>
      <c r="L1846" t="s">
        <v>141</v>
      </c>
      <c r="M1846">
        <v>0</v>
      </c>
      <c r="N1846">
        <v>30</v>
      </c>
      <c r="O1846">
        <v>0</v>
      </c>
      <c r="P1846">
        <v>14</v>
      </c>
      <c r="Q1846">
        <v>50</v>
      </c>
      <c r="R1846">
        <v>50</v>
      </c>
      <c r="S1846">
        <v>21</v>
      </c>
      <c r="T1846">
        <v>0</v>
      </c>
      <c r="U1846">
        <v>0</v>
      </c>
      <c r="V1846">
        <v>119</v>
      </c>
      <c r="W1846">
        <v>43</v>
      </c>
      <c r="X1846">
        <v>24</v>
      </c>
      <c r="Y1846">
        <v>40</v>
      </c>
      <c r="Z1846">
        <v>458</v>
      </c>
      <c r="AA1846">
        <v>98</v>
      </c>
      <c r="AB1846">
        <v>162</v>
      </c>
      <c r="AC1846">
        <v>14</v>
      </c>
      <c r="AD1846">
        <v>325</v>
      </c>
      <c r="AE1846">
        <v>83</v>
      </c>
      <c r="AF1846">
        <v>146</v>
      </c>
      <c r="AG1846">
        <v>14</v>
      </c>
      <c r="AH1846">
        <v>0</v>
      </c>
      <c r="AI1846">
        <v>25</v>
      </c>
      <c r="AJ1846">
        <v>21</v>
      </c>
      <c r="AK1846">
        <v>15</v>
      </c>
      <c r="AL1846">
        <v>79</v>
      </c>
      <c r="AM1846">
        <v>1219</v>
      </c>
      <c r="AN1846">
        <v>42</v>
      </c>
      <c r="AO1846">
        <v>1</v>
      </c>
      <c r="AP1846">
        <v>14</v>
      </c>
      <c r="AQ1846">
        <v>0</v>
      </c>
      <c r="AR1846">
        <v>0</v>
      </c>
      <c r="AS1846">
        <v>0</v>
      </c>
      <c r="AT1846">
        <v>3728</v>
      </c>
      <c r="AU1846">
        <v>0</v>
      </c>
      <c r="AV1846">
        <v>0</v>
      </c>
      <c r="AW1846">
        <v>0</v>
      </c>
      <c r="AX1846">
        <v>0</v>
      </c>
      <c r="AY1846">
        <v>0</v>
      </c>
      <c r="AZ1846">
        <v>0</v>
      </c>
      <c r="BA1846">
        <v>0</v>
      </c>
      <c r="BB1846">
        <v>0</v>
      </c>
      <c r="BC1846">
        <v>0</v>
      </c>
      <c r="BD1846">
        <v>0</v>
      </c>
      <c r="BE1846">
        <v>0</v>
      </c>
      <c r="BF1846">
        <v>0</v>
      </c>
      <c r="BG1846">
        <v>95</v>
      </c>
      <c r="BH1846">
        <v>0</v>
      </c>
      <c r="BI1846">
        <v>0</v>
      </c>
      <c r="BJ1846">
        <v>0</v>
      </c>
      <c r="BK1846">
        <v>21</v>
      </c>
      <c r="BL1846">
        <v>0</v>
      </c>
      <c r="BM1846">
        <v>0</v>
      </c>
      <c r="BN1846">
        <v>381</v>
      </c>
      <c r="BO1846">
        <v>730</v>
      </c>
      <c r="BP1846">
        <v>25</v>
      </c>
      <c r="BQ1846">
        <v>11</v>
      </c>
      <c r="BR1846">
        <v>9</v>
      </c>
      <c r="BS1846">
        <v>4</v>
      </c>
      <c r="BT1846">
        <v>0</v>
      </c>
      <c r="BU1846">
        <v>0</v>
      </c>
      <c r="BV1846">
        <v>7</v>
      </c>
      <c r="BW1846">
        <v>0</v>
      </c>
      <c r="BX1846">
        <v>0</v>
      </c>
      <c r="BY1846">
        <v>8118</v>
      </c>
    </row>
    <row r="1847" spans="1:77" hidden="1" x14ac:dyDescent="0.25">
      <c r="A1847" t="str">
        <f t="shared" si="56"/>
        <v>201681 Feldolgozóipari gépek kezelőiI4 Szakmunkásképző iskola</v>
      </c>
      <c r="B1847" t="str">
        <f t="shared" si="57"/>
        <v>201681 Feldolgozóipari gépek kezelőiI4 Szakmunkásképző iskola</v>
      </c>
      <c r="C1847">
        <v>2676</v>
      </c>
      <c r="D1847" t="s">
        <v>168</v>
      </c>
      <c r="E1847" t="s">
        <v>169</v>
      </c>
      <c r="F1847" s="4" t="s">
        <v>174</v>
      </c>
      <c r="G1847">
        <v>0</v>
      </c>
      <c r="H1847" t="s">
        <v>160</v>
      </c>
      <c r="I1847">
        <v>647</v>
      </c>
      <c r="J1847">
        <v>36</v>
      </c>
      <c r="K1847" t="s">
        <v>104</v>
      </c>
      <c r="L1847" t="s">
        <v>105</v>
      </c>
      <c r="M1847">
        <v>193</v>
      </c>
      <c r="N1847">
        <v>166</v>
      </c>
      <c r="O1847">
        <v>0</v>
      </c>
      <c r="P1847">
        <v>68</v>
      </c>
      <c r="Q1847">
        <v>1809</v>
      </c>
      <c r="R1847">
        <v>4457</v>
      </c>
      <c r="S1847">
        <v>1452</v>
      </c>
      <c r="T1847">
        <v>743</v>
      </c>
      <c r="U1847">
        <v>204</v>
      </c>
      <c r="V1847">
        <v>34</v>
      </c>
      <c r="W1847">
        <v>851</v>
      </c>
      <c r="X1847">
        <v>549</v>
      </c>
      <c r="Y1847">
        <v>7527</v>
      </c>
      <c r="Z1847">
        <v>1841</v>
      </c>
      <c r="AA1847">
        <v>2614</v>
      </c>
      <c r="AB1847">
        <v>4276</v>
      </c>
      <c r="AC1847">
        <v>615</v>
      </c>
      <c r="AD1847">
        <v>1656</v>
      </c>
      <c r="AE1847">
        <v>2034</v>
      </c>
      <c r="AF1847">
        <v>2080</v>
      </c>
      <c r="AG1847">
        <v>37</v>
      </c>
      <c r="AH1847">
        <v>1080</v>
      </c>
      <c r="AI1847">
        <v>206</v>
      </c>
      <c r="AJ1847">
        <v>54</v>
      </c>
      <c r="AK1847">
        <v>0</v>
      </c>
      <c r="AL1847">
        <v>188</v>
      </c>
      <c r="AM1847">
        <v>255</v>
      </c>
      <c r="AN1847">
        <v>162</v>
      </c>
      <c r="AO1847">
        <v>550</v>
      </c>
      <c r="AP1847">
        <v>300</v>
      </c>
      <c r="AQ1847">
        <v>95</v>
      </c>
      <c r="AR1847">
        <v>0</v>
      </c>
      <c r="AS1847">
        <v>0</v>
      </c>
      <c r="AT1847">
        <v>26</v>
      </c>
      <c r="AU1847">
        <v>0</v>
      </c>
      <c r="AV1847">
        <v>0</v>
      </c>
      <c r="AW1847">
        <v>1</v>
      </c>
      <c r="AX1847">
        <v>0</v>
      </c>
      <c r="AY1847">
        <v>0</v>
      </c>
      <c r="AZ1847">
        <v>170</v>
      </c>
      <c r="BA1847">
        <v>0</v>
      </c>
      <c r="BB1847">
        <v>0</v>
      </c>
      <c r="BC1847">
        <v>0</v>
      </c>
      <c r="BD1847">
        <v>169</v>
      </c>
      <c r="BE1847">
        <v>0</v>
      </c>
      <c r="BF1847">
        <v>0</v>
      </c>
      <c r="BG1847">
        <v>0</v>
      </c>
      <c r="BH1847">
        <v>8</v>
      </c>
      <c r="BI1847">
        <v>0</v>
      </c>
      <c r="BJ1847">
        <v>1</v>
      </c>
      <c r="BK1847">
        <v>145</v>
      </c>
      <c r="BL1847">
        <v>1349</v>
      </c>
      <c r="BM1847">
        <v>0</v>
      </c>
      <c r="BN1847">
        <v>88</v>
      </c>
      <c r="BO1847">
        <v>94</v>
      </c>
      <c r="BP1847">
        <v>13</v>
      </c>
      <c r="BQ1847">
        <v>3</v>
      </c>
      <c r="BR1847">
        <v>22</v>
      </c>
      <c r="BS1847">
        <v>0</v>
      </c>
      <c r="BT1847">
        <v>3</v>
      </c>
      <c r="BU1847">
        <v>2</v>
      </c>
      <c r="BV1847">
        <v>0</v>
      </c>
      <c r="BW1847">
        <v>43</v>
      </c>
      <c r="BX1847">
        <v>0</v>
      </c>
      <c r="BY1847">
        <v>38233</v>
      </c>
    </row>
    <row r="1848" spans="1:77" hidden="1" x14ac:dyDescent="0.25">
      <c r="A1848" t="str">
        <f t="shared" si="56"/>
        <v>201682 ÖsszeszerelőkI4 Szakmunkásképző iskola</v>
      </c>
      <c r="B1848" t="str">
        <f t="shared" si="57"/>
        <v>201682 ÖsszeszerelőkI4 Szakmunkásképző iskola</v>
      </c>
      <c r="C1848">
        <v>2677</v>
      </c>
      <c r="D1848" t="s">
        <v>168</v>
      </c>
      <c r="E1848" t="s">
        <v>169</v>
      </c>
      <c r="F1848" s="4" t="s">
        <v>174</v>
      </c>
      <c r="G1848">
        <v>0</v>
      </c>
      <c r="H1848" t="s">
        <v>160</v>
      </c>
      <c r="I1848">
        <v>648</v>
      </c>
      <c r="J1848">
        <v>37</v>
      </c>
      <c r="K1848" t="s">
        <v>106</v>
      </c>
      <c r="L1848" t="s">
        <v>142</v>
      </c>
      <c r="M1848">
        <v>0</v>
      </c>
      <c r="N1848">
        <v>0</v>
      </c>
      <c r="O1848">
        <v>7</v>
      </c>
      <c r="P1848">
        <v>7</v>
      </c>
      <c r="Q1848">
        <v>0</v>
      </c>
      <c r="R1848">
        <v>0</v>
      </c>
      <c r="S1848">
        <v>0</v>
      </c>
      <c r="T1848">
        <v>23</v>
      </c>
      <c r="U1848">
        <v>13</v>
      </c>
      <c r="V1848">
        <v>0</v>
      </c>
      <c r="W1848">
        <v>0</v>
      </c>
      <c r="X1848">
        <v>0</v>
      </c>
      <c r="Y1848">
        <v>602</v>
      </c>
      <c r="Z1848">
        <v>120</v>
      </c>
      <c r="AA1848">
        <v>57</v>
      </c>
      <c r="AB1848">
        <v>505</v>
      </c>
      <c r="AC1848">
        <v>3635</v>
      </c>
      <c r="AD1848">
        <v>2460</v>
      </c>
      <c r="AE1848">
        <v>1751</v>
      </c>
      <c r="AF1848">
        <v>8451</v>
      </c>
      <c r="AG1848">
        <v>14</v>
      </c>
      <c r="AH1848">
        <v>335</v>
      </c>
      <c r="AI1848">
        <v>117</v>
      </c>
      <c r="AJ1848">
        <v>0</v>
      </c>
      <c r="AK1848">
        <v>25</v>
      </c>
      <c r="AL1848">
        <v>73</v>
      </c>
      <c r="AM1848">
        <v>82</v>
      </c>
      <c r="AN1848">
        <v>89</v>
      </c>
      <c r="AO1848">
        <v>493</v>
      </c>
      <c r="AP1848">
        <v>13</v>
      </c>
      <c r="AQ1848">
        <v>0</v>
      </c>
      <c r="AR1848">
        <v>0</v>
      </c>
      <c r="AS1848">
        <v>0</v>
      </c>
      <c r="AT1848">
        <v>18</v>
      </c>
      <c r="AU1848">
        <v>0</v>
      </c>
      <c r="AV1848">
        <v>0</v>
      </c>
      <c r="AW1848">
        <v>7</v>
      </c>
      <c r="AX1848">
        <v>0</v>
      </c>
      <c r="AY1848">
        <v>0</v>
      </c>
      <c r="AZ1848">
        <v>1028</v>
      </c>
      <c r="BA1848">
        <v>0</v>
      </c>
      <c r="BB1848">
        <v>0</v>
      </c>
      <c r="BC1848">
        <v>0</v>
      </c>
      <c r="BD1848">
        <v>30</v>
      </c>
      <c r="BE1848">
        <v>0</v>
      </c>
      <c r="BF1848">
        <v>0</v>
      </c>
      <c r="BG1848">
        <v>85</v>
      </c>
      <c r="BH1848">
        <v>98</v>
      </c>
      <c r="BI1848">
        <v>0</v>
      </c>
      <c r="BJ1848">
        <v>0</v>
      </c>
      <c r="BK1848">
        <v>0</v>
      </c>
      <c r="BL1848">
        <v>593</v>
      </c>
      <c r="BM1848">
        <v>0</v>
      </c>
      <c r="BN1848">
        <v>149</v>
      </c>
      <c r="BO1848">
        <v>1</v>
      </c>
      <c r="BP1848">
        <v>2</v>
      </c>
      <c r="BQ1848">
        <v>1</v>
      </c>
      <c r="BR1848">
        <v>18</v>
      </c>
      <c r="BS1848">
        <v>0</v>
      </c>
      <c r="BT1848">
        <v>0</v>
      </c>
      <c r="BU1848">
        <v>0</v>
      </c>
      <c r="BV1848">
        <v>29</v>
      </c>
      <c r="BW1848">
        <v>0</v>
      </c>
      <c r="BX1848">
        <v>0</v>
      </c>
      <c r="BY1848">
        <v>20931</v>
      </c>
    </row>
    <row r="1849" spans="1:77" hidden="1" x14ac:dyDescent="0.25">
      <c r="A1849" t="str">
        <f t="shared" si="56"/>
        <v>201683 Helyhez kötött gépek kezelőiI4 Szakmunkásképző iskola</v>
      </c>
      <c r="B1849" t="str">
        <f t="shared" si="57"/>
        <v>201683 Helyhez kötött gépek kezelőiI4 Szakmunkásképző iskola</v>
      </c>
      <c r="C1849">
        <v>2678</v>
      </c>
      <c r="D1849" t="s">
        <v>168</v>
      </c>
      <c r="E1849" t="s">
        <v>169</v>
      </c>
      <c r="F1849" s="4" t="s">
        <v>174</v>
      </c>
      <c r="G1849">
        <v>0</v>
      </c>
      <c r="H1849" t="s">
        <v>160</v>
      </c>
      <c r="I1849">
        <v>649</v>
      </c>
      <c r="J1849">
        <v>38</v>
      </c>
      <c r="K1849" t="s">
        <v>107</v>
      </c>
      <c r="L1849" t="s">
        <v>143</v>
      </c>
      <c r="M1849">
        <v>227</v>
      </c>
      <c r="N1849">
        <v>8</v>
      </c>
      <c r="O1849">
        <v>0</v>
      </c>
      <c r="P1849">
        <v>697</v>
      </c>
      <c r="Q1849">
        <v>675</v>
      </c>
      <c r="R1849">
        <v>31</v>
      </c>
      <c r="S1849">
        <v>15</v>
      </c>
      <c r="T1849">
        <v>119</v>
      </c>
      <c r="U1849">
        <v>19</v>
      </c>
      <c r="V1849">
        <v>0</v>
      </c>
      <c r="W1849">
        <v>257</v>
      </c>
      <c r="X1849">
        <v>180</v>
      </c>
      <c r="Y1849">
        <v>177</v>
      </c>
      <c r="Z1849">
        <v>191</v>
      </c>
      <c r="AA1849">
        <v>149</v>
      </c>
      <c r="AB1849">
        <v>526</v>
      </c>
      <c r="AC1849">
        <v>224</v>
      </c>
      <c r="AD1849">
        <v>64</v>
      </c>
      <c r="AE1849">
        <v>364</v>
      </c>
      <c r="AF1849">
        <v>201</v>
      </c>
      <c r="AG1849">
        <v>0</v>
      </c>
      <c r="AH1849">
        <v>187</v>
      </c>
      <c r="AI1849">
        <v>21</v>
      </c>
      <c r="AJ1849">
        <v>1895</v>
      </c>
      <c r="AK1849">
        <v>2064</v>
      </c>
      <c r="AL1849">
        <v>521</v>
      </c>
      <c r="AM1849">
        <v>506</v>
      </c>
      <c r="AN1849">
        <v>0</v>
      </c>
      <c r="AO1849">
        <v>243</v>
      </c>
      <c r="AP1849">
        <v>0</v>
      </c>
      <c r="AQ1849">
        <v>255</v>
      </c>
      <c r="AR1849">
        <v>0</v>
      </c>
      <c r="AS1849">
        <v>0</v>
      </c>
      <c r="AT1849">
        <v>61</v>
      </c>
      <c r="AU1849">
        <v>0</v>
      </c>
      <c r="AV1849">
        <v>49</v>
      </c>
      <c r="AW1849">
        <v>0</v>
      </c>
      <c r="AX1849">
        <v>7</v>
      </c>
      <c r="AY1849">
        <v>1</v>
      </c>
      <c r="AZ1849">
        <v>14</v>
      </c>
      <c r="BA1849">
        <v>17</v>
      </c>
      <c r="BB1849">
        <v>0</v>
      </c>
      <c r="BC1849">
        <v>0</v>
      </c>
      <c r="BD1849">
        <v>151</v>
      </c>
      <c r="BE1849">
        <v>0</v>
      </c>
      <c r="BF1849">
        <v>19</v>
      </c>
      <c r="BG1849">
        <v>166</v>
      </c>
      <c r="BH1849">
        <v>3</v>
      </c>
      <c r="BI1849">
        <v>0</v>
      </c>
      <c r="BJ1849">
        <v>29</v>
      </c>
      <c r="BK1849">
        <v>125</v>
      </c>
      <c r="BL1849">
        <v>208</v>
      </c>
      <c r="BM1849">
        <v>0</v>
      </c>
      <c r="BN1849">
        <v>218</v>
      </c>
      <c r="BO1849">
        <v>396</v>
      </c>
      <c r="BP1849">
        <v>286</v>
      </c>
      <c r="BQ1849">
        <v>151</v>
      </c>
      <c r="BR1849">
        <v>91</v>
      </c>
      <c r="BS1849">
        <v>21</v>
      </c>
      <c r="BT1849">
        <v>78</v>
      </c>
      <c r="BU1849">
        <v>23</v>
      </c>
      <c r="BV1849">
        <v>0</v>
      </c>
      <c r="BW1849">
        <v>20</v>
      </c>
      <c r="BX1849">
        <v>0</v>
      </c>
      <c r="BY1849">
        <v>11950</v>
      </c>
    </row>
    <row r="1850" spans="1:77" hidden="1" x14ac:dyDescent="0.25">
      <c r="A1850" t="str">
        <f t="shared" si="56"/>
        <v>201684 Járművezetők és mobil gépek kezelőiI4 Szakmunkásképző iskola</v>
      </c>
      <c r="B1850" t="str">
        <f t="shared" si="57"/>
        <v>201684 Járművezetők és mobil gépek kezelőiI4 Szakmunkásképző iskola</v>
      </c>
      <c r="C1850">
        <v>2679</v>
      </c>
      <c r="D1850" t="s">
        <v>168</v>
      </c>
      <c r="E1850" t="s">
        <v>169</v>
      </c>
      <c r="F1850" s="4" t="s">
        <v>174</v>
      </c>
      <c r="G1850">
        <v>0</v>
      </c>
      <c r="H1850" t="s">
        <v>160</v>
      </c>
      <c r="I1850">
        <v>650</v>
      </c>
      <c r="J1850">
        <v>39</v>
      </c>
      <c r="K1850" t="s">
        <v>144</v>
      </c>
      <c r="L1850" t="s">
        <v>145</v>
      </c>
      <c r="M1850">
        <v>11235</v>
      </c>
      <c r="N1850">
        <v>687</v>
      </c>
      <c r="O1850">
        <v>208</v>
      </c>
      <c r="P1850">
        <v>1141</v>
      </c>
      <c r="Q1850">
        <v>2702</v>
      </c>
      <c r="R1850">
        <v>49</v>
      </c>
      <c r="S1850">
        <v>231</v>
      </c>
      <c r="T1850">
        <v>314</v>
      </c>
      <c r="U1850">
        <v>134</v>
      </c>
      <c r="V1850">
        <v>0</v>
      </c>
      <c r="W1850">
        <v>222</v>
      </c>
      <c r="X1850">
        <v>124</v>
      </c>
      <c r="Y1850">
        <v>520</v>
      </c>
      <c r="Z1850">
        <v>542</v>
      </c>
      <c r="AA1850">
        <v>341</v>
      </c>
      <c r="AB1850">
        <v>2420</v>
      </c>
      <c r="AC1850">
        <v>381</v>
      </c>
      <c r="AD1850">
        <v>630</v>
      </c>
      <c r="AE1850">
        <v>542</v>
      </c>
      <c r="AF1850">
        <v>1026</v>
      </c>
      <c r="AG1850">
        <v>15</v>
      </c>
      <c r="AH1850">
        <v>232</v>
      </c>
      <c r="AI1850">
        <v>233</v>
      </c>
      <c r="AJ1850">
        <v>300</v>
      </c>
      <c r="AK1850">
        <v>267</v>
      </c>
      <c r="AL1850">
        <v>2866</v>
      </c>
      <c r="AM1850">
        <v>5750</v>
      </c>
      <c r="AN1850">
        <v>1426</v>
      </c>
      <c r="AO1850">
        <v>5845</v>
      </c>
      <c r="AP1850">
        <v>1747</v>
      </c>
      <c r="AQ1850">
        <v>27597</v>
      </c>
      <c r="AR1850">
        <v>429</v>
      </c>
      <c r="AS1850">
        <v>7</v>
      </c>
      <c r="AT1850">
        <v>5575</v>
      </c>
      <c r="AU1850">
        <v>262</v>
      </c>
      <c r="AV1850">
        <v>273</v>
      </c>
      <c r="AW1850">
        <v>34</v>
      </c>
      <c r="AX1850">
        <v>0</v>
      </c>
      <c r="AY1850">
        <v>0</v>
      </c>
      <c r="AZ1850">
        <v>72</v>
      </c>
      <c r="BA1850">
        <v>42</v>
      </c>
      <c r="BB1850">
        <v>0</v>
      </c>
      <c r="BC1850">
        <v>8</v>
      </c>
      <c r="BD1850">
        <v>746</v>
      </c>
      <c r="BE1850">
        <v>0</v>
      </c>
      <c r="BF1850">
        <v>66</v>
      </c>
      <c r="BG1850">
        <v>139</v>
      </c>
      <c r="BH1850">
        <v>36</v>
      </c>
      <c r="BI1850">
        <v>28</v>
      </c>
      <c r="BJ1850">
        <v>1</v>
      </c>
      <c r="BK1850">
        <v>471</v>
      </c>
      <c r="BL1850">
        <v>409</v>
      </c>
      <c r="BM1850">
        <v>3</v>
      </c>
      <c r="BN1850">
        <v>444</v>
      </c>
      <c r="BO1850">
        <v>1504</v>
      </c>
      <c r="BP1850">
        <v>422</v>
      </c>
      <c r="BQ1850">
        <v>621</v>
      </c>
      <c r="BR1850">
        <v>328</v>
      </c>
      <c r="BS1850">
        <v>125</v>
      </c>
      <c r="BT1850">
        <v>38</v>
      </c>
      <c r="BU1850">
        <v>103</v>
      </c>
      <c r="BV1850">
        <v>0</v>
      </c>
      <c r="BW1850">
        <v>172</v>
      </c>
      <c r="BX1850">
        <v>0</v>
      </c>
      <c r="BY1850">
        <v>82085</v>
      </c>
    </row>
    <row r="1851" spans="1:77" hidden="1" x14ac:dyDescent="0.25">
      <c r="A1851" t="str">
        <f t="shared" si="56"/>
        <v>201691 Takarítók és hasonló jellegű egyszerű foglalkozásokI4 Szakmunkásképző iskola</v>
      </c>
      <c r="B1851" t="str">
        <f t="shared" si="57"/>
        <v>201691 Takarítók és hasonló jellegű egyszerű foglalkozásokI4 Szakmunkásképző iskola</v>
      </c>
      <c r="C1851">
        <v>2680</v>
      </c>
      <c r="D1851" t="s">
        <v>168</v>
      </c>
      <c r="E1851" t="s">
        <v>169</v>
      </c>
      <c r="F1851" s="4" t="s">
        <v>174</v>
      </c>
      <c r="G1851">
        <v>0</v>
      </c>
      <c r="H1851" t="s">
        <v>160</v>
      </c>
      <c r="I1851">
        <v>651</v>
      </c>
      <c r="J1851">
        <v>40</v>
      </c>
      <c r="K1851" t="s">
        <v>108</v>
      </c>
      <c r="L1851" t="s">
        <v>146</v>
      </c>
      <c r="M1851">
        <v>375</v>
      </c>
      <c r="N1851">
        <v>52</v>
      </c>
      <c r="O1851">
        <v>17</v>
      </c>
      <c r="P1851">
        <v>30</v>
      </c>
      <c r="Q1851">
        <v>791</v>
      </c>
      <c r="R1851">
        <v>283</v>
      </c>
      <c r="S1851">
        <v>90</v>
      </c>
      <c r="T1851">
        <v>28</v>
      </c>
      <c r="U1851">
        <v>131</v>
      </c>
      <c r="V1851">
        <v>0</v>
      </c>
      <c r="W1851">
        <v>22</v>
      </c>
      <c r="X1851">
        <v>64</v>
      </c>
      <c r="Y1851">
        <v>165</v>
      </c>
      <c r="Z1851">
        <v>105</v>
      </c>
      <c r="AA1851">
        <v>107</v>
      </c>
      <c r="AB1851">
        <v>275</v>
      </c>
      <c r="AC1851">
        <v>117</v>
      </c>
      <c r="AD1851">
        <v>59</v>
      </c>
      <c r="AE1851">
        <v>83</v>
      </c>
      <c r="AF1851">
        <v>122</v>
      </c>
      <c r="AG1851">
        <v>0</v>
      </c>
      <c r="AH1851">
        <v>27</v>
      </c>
      <c r="AI1851">
        <v>42</v>
      </c>
      <c r="AJ1851">
        <v>87</v>
      </c>
      <c r="AK1851">
        <v>115</v>
      </c>
      <c r="AL1851">
        <v>134</v>
      </c>
      <c r="AM1851">
        <v>534</v>
      </c>
      <c r="AN1851">
        <v>755</v>
      </c>
      <c r="AO1851">
        <v>709</v>
      </c>
      <c r="AP1851">
        <v>683</v>
      </c>
      <c r="AQ1851">
        <v>478</v>
      </c>
      <c r="AR1851">
        <v>17</v>
      </c>
      <c r="AS1851">
        <v>15</v>
      </c>
      <c r="AT1851">
        <v>217</v>
      </c>
      <c r="AU1851">
        <v>0</v>
      </c>
      <c r="AV1851">
        <v>1365</v>
      </c>
      <c r="AW1851">
        <v>33</v>
      </c>
      <c r="AX1851">
        <v>4</v>
      </c>
      <c r="AY1851">
        <v>1</v>
      </c>
      <c r="AZ1851">
        <v>60</v>
      </c>
      <c r="BA1851">
        <v>203</v>
      </c>
      <c r="BB1851">
        <v>0</v>
      </c>
      <c r="BC1851">
        <v>0</v>
      </c>
      <c r="BD1851">
        <v>971</v>
      </c>
      <c r="BE1851">
        <v>0</v>
      </c>
      <c r="BF1851">
        <v>127</v>
      </c>
      <c r="BG1851">
        <v>85</v>
      </c>
      <c r="BH1851">
        <v>20</v>
      </c>
      <c r="BI1851">
        <v>24</v>
      </c>
      <c r="BJ1851">
        <v>18</v>
      </c>
      <c r="BK1851">
        <v>115</v>
      </c>
      <c r="BL1851">
        <v>169</v>
      </c>
      <c r="BM1851">
        <v>28</v>
      </c>
      <c r="BN1851">
        <v>1839</v>
      </c>
      <c r="BO1851">
        <v>3905</v>
      </c>
      <c r="BP1851">
        <v>3413</v>
      </c>
      <c r="BQ1851">
        <v>935</v>
      </c>
      <c r="BR1851">
        <v>1413</v>
      </c>
      <c r="BS1851">
        <v>415</v>
      </c>
      <c r="BT1851">
        <v>443</v>
      </c>
      <c r="BU1851">
        <v>173</v>
      </c>
      <c r="BV1851">
        <v>7</v>
      </c>
      <c r="BW1851">
        <v>430</v>
      </c>
      <c r="BX1851">
        <v>0</v>
      </c>
      <c r="BY1851">
        <v>22925</v>
      </c>
    </row>
    <row r="1852" spans="1:77" hidden="1" x14ac:dyDescent="0.25">
      <c r="A1852" t="str">
        <f t="shared" si="56"/>
        <v>201692 Egyszerű szolgáltatási, szállítási és hasonló foglalkozásokI4 Szakmunkásképző iskola</v>
      </c>
      <c r="B1852" t="str">
        <f t="shared" si="57"/>
        <v>201692 Egyszerű szolgáltatási, szállítási és hasonló foglalkozásokI4 Szakmunkásképző iskola</v>
      </c>
      <c r="C1852">
        <v>2681</v>
      </c>
      <c r="D1852" t="s">
        <v>168</v>
      </c>
      <c r="E1852" t="s">
        <v>169</v>
      </c>
      <c r="F1852" s="4" t="s">
        <v>174</v>
      </c>
      <c r="G1852">
        <v>0</v>
      </c>
      <c r="H1852" t="s">
        <v>160</v>
      </c>
      <c r="I1852">
        <v>652</v>
      </c>
      <c r="J1852">
        <v>41</v>
      </c>
      <c r="K1852" t="s">
        <v>109</v>
      </c>
      <c r="L1852" t="s">
        <v>147</v>
      </c>
      <c r="M1852">
        <v>1340</v>
      </c>
      <c r="N1852">
        <v>200</v>
      </c>
      <c r="O1852">
        <v>124</v>
      </c>
      <c r="P1852">
        <v>308</v>
      </c>
      <c r="Q1852">
        <v>3289</v>
      </c>
      <c r="R1852">
        <v>814</v>
      </c>
      <c r="S1852">
        <v>405</v>
      </c>
      <c r="T1852">
        <v>54</v>
      </c>
      <c r="U1852">
        <v>406</v>
      </c>
      <c r="V1852">
        <v>0</v>
      </c>
      <c r="W1852">
        <v>298</v>
      </c>
      <c r="X1852">
        <v>60</v>
      </c>
      <c r="Y1852">
        <v>926</v>
      </c>
      <c r="Z1852">
        <v>349</v>
      </c>
      <c r="AA1852">
        <v>177</v>
      </c>
      <c r="AB1852">
        <v>661</v>
      </c>
      <c r="AC1852">
        <v>427</v>
      </c>
      <c r="AD1852">
        <v>497</v>
      </c>
      <c r="AE1852">
        <v>756</v>
      </c>
      <c r="AF1852">
        <v>473</v>
      </c>
      <c r="AG1852">
        <v>41</v>
      </c>
      <c r="AH1852">
        <v>941</v>
      </c>
      <c r="AI1852">
        <v>126</v>
      </c>
      <c r="AJ1852">
        <v>362</v>
      </c>
      <c r="AK1852">
        <v>352</v>
      </c>
      <c r="AL1852">
        <v>1389</v>
      </c>
      <c r="AM1852">
        <v>1807</v>
      </c>
      <c r="AN1852">
        <v>1406</v>
      </c>
      <c r="AO1852">
        <v>5040</v>
      </c>
      <c r="AP1852">
        <v>6360</v>
      </c>
      <c r="AQ1852">
        <v>931</v>
      </c>
      <c r="AR1852">
        <v>0</v>
      </c>
      <c r="AS1852">
        <v>28</v>
      </c>
      <c r="AT1852">
        <v>1328</v>
      </c>
      <c r="AU1852">
        <v>285</v>
      </c>
      <c r="AV1852">
        <v>4374</v>
      </c>
      <c r="AW1852">
        <v>99</v>
      </c>
      <c r="AX1852">
        <v>0</v>
      </c>
      <c r="AY1852">
        <v>57</v>
      </c>
      <c r="AZ1852">
        <v>117</v>
      </c>
      <c r="BA1852">
        <v>70</v>
      </c>
      <c r="BB1852">
        <v>0</v>
      </c>
      <c r="BC1852">
        <v>38</v>
      </c>
      <c r="BD1852">
        <v>1003</v>
      </c>
      <c r="BE1852">
        <v>0</v>
      </c>
      <c r="BF1852">
        <v>134</v>
      </c>
      <c r="BG1852">
        <v>146</v>
      </c>
      <c r="BH1852">
        <v>90</v>
      </c>
      <c r="BI1852">
        <v>28</v>
      </c>
      <c r="BJ1852">
        <v>13</v>
      </c>
      <c r="BK1852">
        <v>251</v>
      </c>
      <c r="BL1852">
        <v>1546</v>
      </c>
      <c r="BM1852">
        <v>70</v>
      </c>
      <c r="BN1852">
        <v>1422</v>
      </c>
      <c r="BO1852">
        <v>14607</v>
      </c>
      <c r="BP1852">
        <v>2309</v>
      </c>
      <c r="BQ1852">
        <v>500</v>
      </c>
      <c r="BR1852">
        <v>1223</v>
      </c>
      <c r="BS1852">
        <v>367</v>
      </c>
      <c r="BT1852">
        <v>319</v>
      </c>
      <c r="BU1852">
        <v>217</v>
      </c>
      <c r="BV1852">
        <v>131</v>
      </c>
      <c r="BW1852">
        <v>139</v>
      </c>
      <c r="BX1852">
        <v>0</v>
      </c>
      <c r="BY1852">
        <v>61230</v>
      </c>
    </row>
    <row r="1853" spans="1:77" hidden="1" x14ac:dyDescent="0.25">
      <c r="A1853" t="str">
        <f t="shared" si="56"/>
        <v>201693 Egyszerű ipari, építőipari, mezőgazdasági foglalkozásokI4 Szakmunkásképző iskola</v>
      </c>
      <c r="B1853" t="str">
        <f t="shared" si="57"/>
        <v>201693 Egyszerű ipari, építőipari, mezőgazdasági foglalkozásokI4 Szakmunkásképző iskola</v>
      </c>
      <c r="C1853">
        <v>2682</v>
      </c>
      <c r="D1853" t="s">
        <v>168</v>
      </c>
      <c r="E1853" t="s">
        <v>169</v>
      </c>
      <c r="F1853" s="4" t="s">
        <v>174</v>
      </c>
      <c r="G1853">
        <v>0</v>
      </c>
      <c r="H1853" t="s">
        <v>160</v>
      </c>
      <c r="I1853">
        <v>653</v>
      </c>
      <c r="J1853">
        <v>42</v>
      </c>
      <c r="K1853" t="s">
        <v>148</v>
      </c>
      <c r="L1853" t="s">
        <v>149</v>
      </c>
      <c r="M1853">
        <v>2077</v>
      </c>
      <c r="N1853">
        <v>995</v>
      </c>
      <c r="O1853">
        <v>686</v>
      </c>
      <c r="P1853">
        <v>54</v>
      </c>
      <c r="Q1853">
        <v>3001</v>
      </c>
      <c r="R1853">
        <v>1841</v>
      </c>
      <c r="S1853">
        <v>368</v>
      </c>
      <c r="T1853">
        <v>436</v>
      </c>
      <c r="U1853">
        <v>181</v>
      </c>
      <c r="V1853">
        <v>0</v>
      </c>
      <c r="W1853">
        <v>265</v>
      </c>
      <c r="X1853">
        <v>113</v>
      </c>
      <c r="Y1853">
        <v>1131</v>
      </c>
      <c r="Z1853">
        <v>608</v>
      </c>
      <c r="AA1853">
        <v>570</v>
      </c>
      <c r="AB1853">
        <v>1726</v>
      </c>
      <c r="AC1853">
        <v>774</v>
      </c>
      <c r="AD1853">
        <v>1635</v>
      </c>
      <c r="AE1853">
        <v>852</v>
      </c>
      <c r="AF1853">
        <v>1132</v>
      </c>
      <c r="AG1853">
        <v>120</v>
      </c>
      <c r="AH1853">
        <v>1649</v>
      </c>
      <c r="AI1853">
        <v>248</v>
      </c>
      <c r="AJ1853">
        <v>168</v>
      </c>
      <c r="AK1853">
        <v>147</v>
      </c>
      <c r="AL1853">
        <v>288</v>
      </c>
      <c r="AM1853">
        <v>8153</v>
      </c>
      <c r="AN1853">
        <v>421</v>
      </c>
      <c r="AO1853">
        <v>1503</v>
      </c>
      <c r="AP1853">
        <v>431</v>
      </c>
      <c r="AQ1853">
        <v>236</v>
      </c>
      <c r="AR1853">
        <v>0</v>
      </c>
      <c r="AS1853">
        <v>0</v>
      </c>
      <c r="AT1853">
        <v>485</v>
      </c>
      <c r="AU1853">
        <v>0</v>
      </c>
      <c r="AV1853">
        <v>13</v>
      </c>
      <c r="AW1853">
        <v>23</v>
      </c>
      <c r="AX1853">
        <v>0</v>
      </c>
      <c r="AY1853">
        <v>31</v>
      </c>
      <c r="AZ1853">
        <v>331</v>
      </c>
      <c r="BA1853">
        <v>71</v>
      </c>
      <c r="BB1853">
        <v>0</v>
      </c>
      <c r="BC1853">
        <v>0</v>
      </c>
      <c r="BD1853">
        <v>311</v>
      </c>
      <c r="BE1853">
        <v>0</v>
      </c>
      <c r="BF1853">
        <v>90</v>
      </c>
      <c r="BG1853">
        <v>444</v>
      </c>
      <c r="BH1853">
        <v>26</v>
      </c>
      <c r="BI1853">
        <v>0</v>
      </c>
      <c r="BJ1853">
        <v>21</v>
      </c>
      <c r="BK1853">
        <v>269</v>
      </c>
      <c r="BL1853">
        <v>1020</v>
      </c>
      <c r="BM1853">
        <v>98</v>
      </c>
      <c r="BN1853">
        <v>582</v>
      </c>
      <c r="BO1853">
        <v>5140</v>
      </c>
      <c r="BP1853">
        <v>93</v>
      </c>
      <c r="BQ1853">
        <v>15</v>
      </c>
      <c r="BR1853">
        <v>208</v>
      </c>
      <c r="BS1853">
        <v>20</v>
      </c>
      <c r="BT1853">
        <v>116</v>
      </c>
      <c r="BU1853">
        <v>30</v>
      </c>
      <c r="BV1853">
        <v>28</v>
      </c>
      <c r="BW1853">
        <v>27</v>
      </c>
      <c r="BX1853">
        <v>0</v>
      </c>
      <c r="BY1853">
        <v>41301</v>
      </c>
    </row>
    <row r="1854" spans="1:77" hidden="1" x14ac:dyDescent="0.25">
      <c r="A1854" t="str">
        <f t="shared" si="56"/>
        <v>201601 Fegyveres szervek felsőfokú képesítést igénylő foglalkozásaiI5 Szakközépiskola</v>
      </c>
      <c r="B1854" t="str">
        <f t="shared" si="57"/>
        <v>201601 Fegyveres szervek felsőfokú képesítést igénylő foglalkozásaiI5 Szakközépiskola</v>
      </c>
      <c r="C1854">
        <v>3314</v>
      </c>
      <c r="D1854" t="s">
        <v>168</v>
      </c>
      <c r="E1854" t="s">
        <v>169</v>
      </c>
      <c r="F1854" s="4" t="s">
        <v>174</v>
      </c>
      <c r="G1854">
        <v>0</v>
      </c>
      <c r="H1854" t="s">
        <v>161</v>
      </c>
      <c r="I1854">
        <v>612</v>
      </c>
      <c r="J1854">
        <v>1</v>
      </c>
      <c r="K1854" t="s">
        <v>65</v>
      </c>
      <c r="L1854" t="s">
        <v>66</v>
      </c>
      <c r="M1854">
        <v>0</v>
      </c>
      <c r="N1854">
        <v>0</v>
      </c>
      <c r="O1854">
        <v>0</v>
      </c>
      <c r="P1854">
        <v>0</v>
      </c>
      <c r="Q1854">
        <v>0</v>
      </c>
      <c r="R1854">
        <v>0</v>
      </c>
      <c r="S1854">
        <v>0</v>
      </c>
      <c r="T1854">
        <v>0</v>
      </c>
      <c r="U1854">
        <v>0</v>
      </c>
      <c r="V1854">
        <v>0</v>
      </c>
      <c r="W1854">
        <v>0</v>
      </c>
      <c r="X1854">
        <v>0</v>
      </c>
      <c r="Y1854">
        <v>0</v>
      </c>
      <c r="Z1854">
        <v>0</v>
      </c>
      <c r="AA1854">
        <v>0</v>
      </c>
      <c r="AB1854">
        <v>0</v>
      </c>
      <c r="AC1854">
        <v>0</v>
      </c>
      <c r="AD1854">
        <v>0</v>
      </c>
      <c r="AE1854">
        <v>0</v>
      </c>
      <c r="AF1854">
        <v>0</v>
      </c>
      <c r="AG1854">
        <v>0</v>
      </c>
      <c r="AH1854">
        <v>0</v>
      </c>
      <c r="AI1854">
        <v>0</v>
      </c>
      <c r="AJ1854">
        <v>0</v>
      </c>
      <c r="AK1854">
        <v>0</v>
      </c>
      <c r="AL1854">
        <v>0</v>
      </c>
      <c r="AM1854">
        <v>0</v>
      </c>
      <c r="AN1854">
        <v>0</v>
      </c>
      <c r="AO1854">
        <v>0</v>
      </c>
      <c r="AP1854">
        <v>0</v>
      </c>
      <c r="AQ1854">
        <v>0</v>
      </c>
      <c r="AR1854">
        <v>0</v>
      </c>
      <c r="AS1854">
        <v>0</v>
      </c>
      <c r="AT1854">
        <v>0</v>
      </c>
      <c r="AU1854">
        <v>0</v>
      </c>
      <c r="AV1854">
        <v>0</v>
      </c>
      <c r="AW1854">
        <v>0</v>
      </c>
      <c r="AX1854">
        <v>0</v>
      </c>
      <c r="AY1854">
        <v>0</v>
      </c>
      <c r="AZ1854">
        <v>0</v>
      </c>
      <c r="BA1854">
        <v>0</v>
      </c>
      <c r="BB1854">
        <v>0</v>
      </c>
      <c r="BC1854">
        <v>0</v>
      </c>
      <c r="BD1854">
        <v>0</v>
      </c>
      <c r="BE1854">
        <v>0</v>
      </c>
      <c r="BF1854">
        <v>0</v>
      </c>
      <c r="BG1854">
        <v>0</v>
      </c>
      <c r="BH1854">
        <v>0</v>
      </c>
      <c r="BI1854">
        <v>0</v>
      </c>
      <c r="BJ1854">
        <v>0</v>
      </c>
      <c r="BK1854">
        <v>0</v>
      </c>
      <c r="BL1854">
        <v>0</v>
      </c>
      <c r="BM1854">
        <v>0</v>
      </c>
      <c r="BN1854">
        <v>0</v>
      </c>
      <c r="BO1854">
        <v>568</v>
      </c>
      <c r="BP1854">
        <v>4</v>
      </c>
      <c r="BQ1854">
        <v>0</v>
      </c>
      <c r="BR1854">
        <v>0</v>
      </c>
      <c r="BS1854">
        <v>0</v>
      </c>
      <c r="BT1854">
        <v>0</v>
      </c>
      <c r="BU1854">
        <v>0</v>
      </c>
      <c r="BV1854">
        <v>0</v>
      </c>
      <c r="BW1854">
        <v>0</v>
      </c>
      <c r="BX1854">
        <v>0</v>
      </c>
      <c r="BY1854">
        <v>572</v>
      </c>
    </row>
    <row r="1855" spans="1:77" hidden="1" x14ac:dyDescent="0.25">
      <c r="A1855" t="str">
        <f t="shared" si="56"/>
        <v>201602 Fegyveres szervek középfokú képesítést igénylő foglalkozásaiI5 Szakközépiskola</v>
      </c>
      <c r="B1855" t="str">
        <f t="shared" si="57"/>
        <v>201602 Fegyveres szervek középfokú képesítést igénylő foglalkozásaiI5 Szakközépiskola</v>
      </c>
      <c r="C1855">
        <v>3315</v>
      </c>
      <c r="D1855" t="s">
        <v>168</v>
      </c>
      <c r="E1855" t="s">
        <v>169</v>
      </c>
      <c r="F1855" s="4" t="s">
        <v>174</v>
      </c>
      <c r="G1855">
        <v>0</v>
      </c>
      <c r="H1855" t="s">
        <v>161</v>
      </c>
      <c r="I1855">
        <v>613</v>
      </c>
      <c r="J1855">
        <v>2</v>
      </c>
      <c r="K1855" t="s">
        <v>67</v>
      </c>
      <c r="L1855" t="s">
        <v>68</v>
      </c>
      <c r="M1855">
        <v>0</v>
      </c>
      <c r="N1855">
        <v>0</v>
      </c>
      <c r="O1855">
        <v>0</v>
      </c>
      <c r="P1855">
        <v>0</v>
      </c>
      <c r="Q1855">
        <v>0</v>
      </c>
      <c r="R1855">
        <v>0</v>
      </c>
      <c r="S1855">
        <v>0</v>
      </c>
      <c r="T1855">
        <v>0</v>
      </c>
      <c r="U1855">
        <v>0</v>
      </c>
      <c r="V1855">
        <v>0</v>
      </c>
      <c r="W1855">
        <v>0</v>
      </c>
      <c r="X1855">
        <v>0</v>
      </c>
      <c r="Y1855">
        <v>0</v>
      </c>
      <c r="Z1855">
        <v>0</v>
      </c>
      <c r="AA1855">
        <v>0</v>
      </c>
      <c r="AB1855">
        <v>0</v>
      </c>
      <c r="AC1855">
        <v>0</v>
      </c>
      <c r="AD1855">
        <v>0</v>
      </c>
      <c r="AE1855">
        <v>0</v>
      </c>
      <c r="AF1855">
        <v>0</v>
      </c>
      <c r="AG1855">
        <v>0</v>
      </c>
      <c r="AH1855">
        <v>0</v>
      </c>
      <c r="AI1855">
        <v>0</v>
      </c>
      <c r="AJ1855">
        <v>0</v>
      </c>
      <c r="AK1855">
        <v>0</v>
      </c>
      <c r="AL1855">
        <v>0</v>
      </c>
      <c r="AM1855">
        <v>0</v>
      </c>
      <c r="AN1855">
        <v>0</v>
      </c>
      <c r="AO1855">
        <v>0</v>
      </c>
      <c r="AP1855">
        <v>0</v>
      </c>
      <c r="AQ1855">
        <v>0</v>
      </c>
      <c r="AR1855">
        <v>0</v>
      </c>
      <c r="AS1855">
        <v>0</v>
      </c>
      <c r="AT1855">
        <v>0</v>
      </c>
      <c r="AU1855">
        <v>0</v>
      </c>
      <c r="AV1855">
        <v>0</v>
      </c>
      <c r="AW1855">
        <v>0</v>
      </c>
      <c r="AX1855">
        <v>0</v>
      </c>
      <c r="AY1855">
        <v>0</v>
      </c>
      <c r="AZ1855">
        <v>0</v>
      </c>
      <c r="BA1855">
        <v>0</v>
      </c>
      <c r="BB1855">
        <v>0</v>
      </c>
      <c r="BC1855">
        <v>0</v>
      </c>
      <c r="BD1855">
        <v>0</v>
      </c>
      <c r="BE1855">
        <v>0</v>
      </c>
      <c r="BF1855">
        <v>0</v>
      </c>
      <c r="BG1855">
        <v>0</v>
      </c>
      <c r="BH1855">
        <v>0</v>
      </c>
      <c r="BI1855">
        <v>0</v>
      </c>
      <c r="BJ1855">
        <v>0</v>
      </c>
      <c r="BK1855">
        <v>0</v>
      </c>
      <c r="BL1855">
        <v>0</v>
      </c>
      <c r="BM1855">
        <v>0</v>
      </c>
      <c r="BN1855">
        <v>0</v>
      </c>
      <c r="BO1855">
        <v>23915</v>
      </c>
      <c r="BP1855">
        <v>45</v>
      </c>
      <c r="BQ1855">
        <v>0</v>
      </c>
      <c r="BR1855">
        <v>0</v>
      </c>
      <c r="BS1855">
        <v>0</v>
      </c>
      <c r="BT1855">
        <v>0</v>
      </c>
      <c r="BU1855">
        <v>0</v>
      </c>
      <c r="BV1855">
        <v>0</v>
      </c>
      <c r="BW1855">
        <v>0</v>
      </c>
      <c r="BX1855">
        <v>0</v>
      </c>
      <c r="BY1855">
        <v>23960</v>
      </c>
    </row>
    <row r="1856" spans="1:77" hidden="1" x14ac:dyDescent="0.25">
      <c r="A1856" t="str">
        <f t="shared" si="56"/>
        <v>201603 Fegyveres szervek középfokú képesítést nem igénylő foglalkozásaiI5 Szakközépiskola</v>
      </c>
      <c r="B1856" t="str">
        <f t="shared" si="57"/>
        <v>201603 Fegyveres szervek középfokú képesítést nem igénylő foglalkozásaiI5 Szakközépiskola</v>
      </c>
      <c r="C1856">
        <v>3316</v>
      </c>
      <c r="D1856" t="s">
        <v>168</v>
      </c>
      <c r="E1856" t="s">
        <v>169</v>
      </c>
      <c r="F1856" s="4" t="s">
        <v>174</v>
      </c>
      <c r="G1856">
        <v>0</v>
      </c>
      <c r="H1856" t="s">
        <v>161</v>
      </c>
      <c r="I1856">
        <v>614</v>
      </c>
      <c r="J1856">
        <v>3</v>
      </c>
      <c r="K1856" t="s">
        <v>69</v>
      </c>
      <c r="L1856" t="s">
        <v>70</v>
      </c>
      <c r="M1856">
        <v>0</v>
      </c>
      <c r="N1856">
        <v>0</v>
      </c>
      <c r="O1856">
        <v>0</v>
      </c>
      <c r="P1856">
        <v>0</v>
      </c>
      <c r="Q1856">
        <v>0</v>
      </c>
      <c r="R1856">
        <v>0</v>
      </c>
      <c r="S1856">
        <v>0</v>
      </c>
      <c r="T1856">
        <v>0</v>
      </c>
      <c r="U1856">
        <v>0</v>
      </c>
      <c r="V1856">
        <v>0</v>
      </c>
      <c r="W1856">
        <v>0</v>
      </c>
      <c r="X1856">
        <v>0</v>
      </c>
      <c r="Y1856">
        <v>0</v>
      </c>
      <c r="Z1856">
        <v>0</v>
      </c>
      <c r="AA1856">
        <v>0</v>
      </c>
      <c r="AB1856">
        <v>0</v>
      </c>
      <c r="AC1856">
        <v>0</v>
      </c>
      <c r="AD1856">
        <v>0</v>
      </c>
      <c r="AE1856">
        <v>0</v>
      </c>
      <c r="AF1856">
        <v>0</v>
      </c>
      <c r="AG1856">
        <v>0</v>
      </c>
      <c r="AH1856">
        <v>0</v>
      </c>
      <c r="AI1856">
        <v>0</v>
      </c>
      <c r="AJ1856">
        <v>0</v>
      </c>
      <c r="AK1856">
        <v>0</v>
      </c>
      <c r="AL1856">
        <v>0</v>
      </c>
      <c r="AM1856">
        <v>0</v>
      </c>
      <c r="AN1856">
        <v>0</v>
      </c>
      <c r="AO1856">
        <v>0</v>
      </c>
      <c r="AP1856">
        <v>0</v>
      </c>
      <c r="AQ1856">
        <v>0</v>
      </c>
      <c r="AR1856">
        <v>0</v>
      </c>
      <c r="AS1856">
        <v>0</v>
      </c>
      <c r="AT1856">
        <v>0</v>
      </c>
      <c r="AU1856">
        <v>0</v>
      </c>
      <c r="AV1856">
        <v>0</v>
      </c>
      <c r="AW1856">
        <v>0</v>
      </c>
      <c r="AX1856">
        <v>0</v>
      </c>
      <c r="AY1856">
        <v>0</v>
      </c>
      <c r="AZ1856">
        <v>0</v>
      </c>
      <c r="BA1856">
        <v>0</v>
      </c>
      <c r="BB1856">
        <v>0</v>
      </c>
      <c r="BC1856">
        <v>0</v>
      </c>
      <c r="BD1856">
        <v>0</v>
      </c>
      <c r="BE1856">
        <v>0</v>
      </c>
      <c r="BF1856">
        <v>0</v>
      </c>
      <c r="BG1856">
        <v>0</v>
      </c>
      <c r="BH1856">
        <v>0</v>
      </c>
      <c r="BI1856">
        <v>0</v>
      </c>
      <c r="BJ1856">
        <v>0</v>
      </c>
      <c r="BK1856">
        <v>0</v>
      </c>
      <c r="BL1856">
        <v>0</v>
      </c>
      <c r="BM1856">
        <v>0</v>
      </c>
      <c r="BN1856">
        <v>0</v>
      </c>
      <c r="BO1856">
        <v>325</v>
      </c>
      <c r="BP1856">
        <v>0</v>
      </c>
      <c r="BQ1856">
        <v>0</v>
      </c>
      <c r="BR1856">
        <v>0</v>
      </c>
      <c r="BS1856">
        <v>0</v>
      </c>
      <c r="BT1856">
        <v>0</v>
      </c>
      <c r="BU1856">
        <v>0</v>
      </c>
      <c r="BV1856">
        <v>0</v>
      </c>
      <c r="BW1856">
        <v>0</v>
      </c>
      <c r="BX1856">
        <v>0</v>
      </c>
      <c r="BY1856">
        <v>325</v>
      </c>
    </row>
    <row r="1857" spans="1:77" hidden="1" x14ac:dyDescent="0.25">
      <c r="A1857" t="str">
        <f t="shared" si="56"/>
        <v>201611 Törvényhozók, igazgatási és érdek-képviseleti vezetőkI5 Szakközépiskola</v>
      </c>
      <c r="B1857" t="str">
        <f t="shared" si="57"/>
        <v>201611 Törvényhozók, igazgatási és érdek-képviseleti vezetőkI5 Szakközépiskola</v>
      </c>
      <c r="C1857">
        <v>3317</v>
      </c>
      <c r="D1857" t="s">
        <v>168</v>
      </c>
      <c r="E1857" t="s">
        <v>169</v>
      </c>
      <c r="F1857" s="4" t="s">
        <v>174</v>
      </c>
      <c r="G1857">
        <v>0</v>
      </c>
      <c r="H1857" t="s">
        <v>161</v>
      </c>
      <c r="I1857">
        <v>615</v>
      </c>
      <c r="J1857">
        <v>4</v>
      </c>
      <c r="K1857" t="s">
        <v>71</v>
      </c>
      <c r="L1857" t="s">
        <v>111</v>
      </c>
      <c r="M1857">
        <v>0</v>
      </c>
      <c r="N1857">
        <v>0</v>
      </c>
      <c r="O1857">
        <v>0</v>
      </c>
      <c r="P1857">
        <v>0</v>
      </c>
      <c r="Q1857">
        <v>0</v>
      </c>
      <c r="R1857">
        <v>0</v>
      </c>
      <c r="S1857">
        <v>0</v>
      </c>
      <c r="T1857">
        <v>0</v>
      </c>
      <c r="U1857">
        <v>0</v>
      </c>
      <c r="V1857">
        <v>0</v>
      </c>
      <c r="W1857">
        <v>0</v>
      </c>
      <c r="X1857">
        <v>0</v>
      </c>
      <c r="Y1857">
        <v>0</v>
      </c>
      <c r="Z1857">
        <v>0</v>
      </c>
      <c r="AA1857">
        <v>0</v>
      </c>
      <c r="AB1857">
        <v>6</v>
      </c>
      <c r="AC1857">
        <v>0</v>
      </c>
      <c r="AD1857">
        <v>0</v>
      </c>
      <c r="AE1857">
        <v>0</v>
      </c>
      <c r="AF1857">
        <v>0</v>
      </c>
      <c r="AG1857">
        <v>0</v>
      </c>
      <c r="AH1857">
        <v>0</v>
      </c>
      <c r="AI1857">
        <v>0</v>
      </c>
      <c r="AJ1857">
        <v>0</v>
      </c>
      <c r="AK1857">
        <v>0</v>
      </c>
      <c r="AL1857">
        <v>0</v>
      </c>
      <c r="AM1857">
        <v>0</v>
      </c>
      <c r="AN1857">
        <v>0</v>
      </c>
      <c r="AO1857">
        <v>0</v>
      </c>
      <c r="AP1857">
        <v>37</v>
      </c>
      <c r="AQ1857">
        <v>11</v>
      </c>
      <c r="AR1857">
        <v>0</v>
      </c>
      <c r="AS1857">
        <v>0</v>
      </c>
      <c r="AT1857">
        <v>0</v>
      </c>
      <c r="AU1857">
        <v>0</v>
      </c>
      <c r="AV1857">
        <v>0</v>
      </c>
      <c r="AW1857">
        <v>0</v>
      </c>
      <c r="AX1857">
        <v>0</v>
      </c>
      <c r="AY1857">
        <v>0</v>
      </c>
      <c r="AZ1857">
        <v>0</v>
      </c>
      <c r="BA1857">
        <v>0</v>
      </c>
      <c r="BB1857">
        <v>0</v>
      </c>
      <c r="BC1857">
        <v>0</v>
      </c>
      <c r="BD1857">
        <v>0</v>
      </c>
      <c r="BE1857">
        <v>0</v>
      </c>
      <c r="BF1857">
        <v>0</v>
      </c>
      <c r="BG1857">
        <v>0</v>
      </c>
      <c r="BH1857">
        <v>0</v>
      </c>
      <c r="BI1857">
        <v>0</v>
      </c>
      <c r="BJ1857">
        <v>0</v>
      </c>
      <c r="BK1857">
        <v>0</v>
      </c>
      <c r="BL1857">
        <v>0</v>
      </c>
      <c r="BM1857">
        <v>0</v>
      </c>
      <c r="BN1857">
        <v>0</v>
      </c>
      <c r="BO1857">
        <v>596</v>
      </c>
      <c r="BP1857">
        <v>1</v>
      </c>
      <c r="BQ1857">
        <v>1</v>
      </c>
      <c r="BR1857">
        <v>3</v>
      </c>
      <c r="BS1857">
        <v>0</v>
      </c>
      <c r="BT1857">
        <v>0</v>
      </c>
      <c r="BU1857">
        <v>5</v>
      </c>
      <c r="BV1857">
        <v>0</v>
      </c>
      <c r="BW1857">
        <v>0</v>
      </c>
      <c r="BX1857">
        <v>0</v>
      </c>
      <c r="BY1857">
        <v>660</v>
      </c>
    </row>
    <row r="1858" spans="1:77" hidden="1" x14ac:dyDescent="0.25">
      <c r="A1858" t="str">
        <f t="shared" si="56"/>
        <v>201612 Gazdasági, költségvetési szervezetek vezetőiI5 Szakközépiskola</v>
      </c>
      <c r="B1858" t="str">
        <f t="shared" si="57"/>
        <v>201612 Gazdasági, költségvetési szervezetek vezetőiI5 Szakközépiskola</v>
      </c>
      <c r="C1858">
        <v>3318</v>
      </c>
      <c r="D1858" t="s">
        <v>168</v>
      </c>
      <c r="E1858" t="s">
        <v>169</v>
      </c>
      <c r="F1858" s="4" t="s">
        <v>174</v>
      </c>
      <c r="G1858">
        <v>0</v>
      </c>
      <c r="H1858" t="s">
        <v>161</v>
      </c>
      <c r="I1858">
        <v>616</v>
      </c>
      <c r="J1858">
        <v>5</v>
      </c>
      <c r="K1858" t="s">
        <v>72</v>
      </c>
      <c r="L1858" t="s">
        <v>112</v>
      </c>
      <c r="M1858">
        <v>55</v>
      </c>
      <c r="N1858">
        <v>0</v>
      </c>
      <c r="O1858">
        <v>0</v>
      </c>
      <c r="P1858">
        <v>0</v>
      </c>
      <c r="Q1858">
        <v>52</v>
      </c>
      <c r="R1858">
        <v>2</v>
      </c>
      <c r="S1858">
        <v>137</v>
      </c>
      <c r="T1858">
        <v>42</v>
      </c>
      <c r="U1858">
        <v>43</v>
      </c>
      <c r="V1858">
        <v>0</v>
      </c>
      <c r="W1858">
        <v>0</v>
      </c>
      <c r="X1858">
        <v>0</v>
      </c>
      <c r="Y1858">
        <v>102</v>
      </c>
      <c r="Z1858">
        <v>31</v>
      </c>
      <c r="AA1858">
        <v>0</v>
      </c>
      <c r="AB1858">
        <v>127</v>
      </c>
      <c r="AC1858">
        <v>56</v>
      </c>
      <c r="AD1858">
        <v>61</v>
      </c>
      <c r="AE1858">
        <v>21</v>
      </c>
      <c r="AF1858">
        <v>1</v>
      </c>
      <c r="AG1858">
        <v>0</v>
      </c>
      <c r="AH1858">
        <v>113</v>
      </c>
      <c r="AI1858">
        <v>56</v>
      </c>
      <c r="AJ1858">
        <v>11</v>
      </c>
      <c r="AK1858">
        <v>16</v>
      </c>
      <c r="AL1858">
        <v>8</v>
      </c>
      <c r="AM1858">
        <v>549</v>
      </c>
      <c r="AN1858">
        <v>728</v>
      </c>
      <c r="AO1858">
        <v>446</v>
      </c>
      <c r="AP1858">
        <v>786</v>
      </c>
      <c r="AQ1858">
        <v>279</v>
      </c>
      <c r="AR1858">
        <v>42</v>
      </c>
      <c r="AS1858">
        <v>21</v>
      </c>
      <c r="AT1858">
        <v>56</v>
      </c>
      <c r="AU1858">
        <v>17</v>
      </c>
      <c r="AV1858">
        <v>308</v>
      </c>
      <c r="AW1858">
        <v>60</v>
      </c>
      <c r="AX1858">
        <v>0</v>
      </c>
      <c r="AY1858">
        <v>99</v>
      </c>
      <c r="AZ1858">
        <v>140</v>
      </c>
      <c r="BA1858">
        <v>20</v>
      </c>
      <c r="BB1858">
        <v>0</v>
      </c>
      <c r="BC1858">
        <v>0</v>
      </c>
      <c r="BD1858">
        <v>393</v>
      </c>
      <c r="BE1858">
        <v>0</v>
      </c>
      <c r="BF1858">
        <v>370</v>
      </c>
      <c r="BG1858">
        <v>197</v>
      </c>
      <c r="BH1858">
        <v>0</v>
      </c>
      <c r="BI1858">
        <v>55</v>
      </c>
      <c r="BJ1858">
        <v>21</v>
      </c>
      <c r="BK1858">
        <v>11</v>
      </c>
      <c r="BL1858">
        <v>13</v>
      </c>
      <c r="BM1858">
        <v>35</v>
      </c>
      <c r="BN1858">
        <v>320</v>
      </c>
      <c r="BO1858">
        <v>581</v>
      </c>
      <c r="BP1858">
        <v>55</v>
      </c>
      <c r="BQ1858">
        <v>65</v>
      </c>
      <c r="BR1858">
        <v>15</v>
      </c>
      <c r="BS1858">
        <v>1</v>
      </c>
      <c r="BT1858">
        <v>91</v>
      </c>
      <c r="BU1858">
        <v>0</v>
      </c>
      <c r="BV1858">
        <v>21</v>
      </c>
      <c r="BW1858">
        <v>249</v>
      </c>
      <c r="BX1858">
        <v>0</v>
      </c>
      <c r="BY1858">
        <v>6978</v>
      </c>
    </row>
    <row r="1859" spans="1:77" hidden="1" x14ac:dyDescent="0.25">
      <c r="A1859" t="str">
        <f t="shared" si="56"/>
        <v>201613 Termelési és szolgáltatást nyújtó egységek vezetőiI5 Szakközépiskola</v>
      </c>
      <c r="B1859" t="str">
        <f t="shared" si="57"/>
        <v>201613 Termelési és szolgáltatást nyújtó egységek vezetőiI5 Szakközépiskola</v>
      </c>
      <c r="C1859">
        <v>3319</v>
      </c>
      <c r="D1859" t="s">
        <v>168</v>
      </c>
      <c r="E1859" t="s">
        <v>169</v>
      </c>
      <c r="F1859" s="4" t="s">
        <v>174</v>
      </c>
      <c r="G1859">
        <v>0</v>
      </c>
      <c r="H1859" t="s">
        <v>161</v>
      </c>
      <c r="I1859">
        <v>617</v>
      </c>
      <c r="J1859">
        <v>6</v>
      </c>
      <c r="K1859" t="s">
        <v>73</v>
      </c>
      <c r="L1859" t="s">
        <v>113</v>
      </c>
      <c r="M1859">
        <v>833</v>
      </c>
      <c r="N1859">
        <v>144</v>
      </c>
      <c r="O1859">
        <v>37</v>
      </c>
      <c r="P1859">
        <v>55</v>
      </c>
      <c r="Q1859">
        <v>636</v>
      </c>
      <c r="R1859">
        <v>285</v>
      </c>
      <c r="S1859">
        <v>86</v>
      </c>
      <c r="T1859">
        <v>107</v>
      </c>
      <c r="U1859">
        <v>116</v>
      </c>
      <c r="V1859">
        <v>16</v>
      </c>
      <c r="W1859">
        <v>165</v>
      </c>
      <c r="X1859">
        <v>37</v>
      </c>
      <c r="Y1859">
        <v>149</v>
      </c>
      <c r="Z1859">
        <v>161</v>
      </c>
      <c r="AA1859">
        <v>88</v>
      </c>
      <c r="AB1859">
        <v>501</v>
      </c>
      <c r="AC1859">
        <v>199</v>
      </c>
      <c r="AD1859">
        <v>154</v>
      </c>
      <c r="AE1859">
        <v>285</v>
      </c>
      <c r="AF1859">
        <v>218</v>
      </c>
      <c r="AG1859">
        <v>10</v>
      </c>
      <c r="AH1859">
        <v>169</v>
      </c>
      <c r="AI1859">
        <v>90</v>
      </c>
      <c r="AJ1859">
        <v>278</v>
      </c>
      <c r="AK1859">
        <v>124</v>
      </c>
      <c r="AL1859">
        <v>178</v>
      </c>
      <c r="AM1859">
        <v>1506</v>
      </c>
      <c r="AN1859">
        <v>1262</v>
      </c>
      <c r="AO1859">
        <v>2684</v>
      </c>
      <c r="AP1859">
        <v>5993</v>
      </c>
      <c r="AQ1859">
        <v>874</v>
      </c>
      <c r="AR1859">
        <v>60</v>
      </c>
      <c r="AS1859">
        <v>0</v>
      </c>
      <c r="AT1859">
        <v>444</v>
      </c>
      <c r="AU1859">
        <v>7</v>
      </c>
      <c r="AV1859">
        <v>1228</v>
      </c>
      <c r="AW1859">
        <v>117</v>
      </c>
      <c r="AX1859">
        <v>156</v>
      </c>
      <c r="AY1859">
        <v>127</v>
      </c>
      <c r="AZ1859">
        <v>223</v>
      </c>
      <c r="BA1859">
        <v>1067</v>
      </c>
      <c r="BB1859">
        <v>61</v>
      </c>
      <c r="BC1859">
        <v>142</v>
      </c>
      <c r="BD1859">
        <v>643</v>
      </c>
      <c r="BE1859">
        <v>0</v>
      </c>
      <c r="BF1859">
        <v>116</v>
      </c>
      <c r="BG1859">
        <v>100</v>
      </c>
      <c r="BH1859">
        <v>28</v>
      </c>
      <c r="BI1859">
        <v>231</v>
      </c>
      <c r="BJ1859">
        <v>101</v>
      </c>
      <c r="BK1859">
        <v>191</v>
      </c>
      <c r="BL1859">
        <v>86</v>
      </c>
      <c r="BM1859">
        <v>88</v>
      </c>
      <c r="BN1859">
        <v>621</v>
      </c>
      <c r="BO1859">
        <v>149</v>
      </c>
      <c r="BP1859">
        <v>508</v>
      </c>
      <c r="BQ1859">
        <v>343</v>
      </c>
      <c r="BR1859">
        <v>621</v>
      </c>
      <c r="BS1859">
        <v>275</v>
      </c>
      <c r="BT1859">
        <v>32</v>
      </c>
      <c r="BU1859">
        <v>90</v>
      </c>
      <c r="BV1859">
        <v>169</v>
      </c>
      <c r="BW1859">
        <v>108</v>
      </c>
      <c r="BX1859">
        <v>0</v>
      </c>
      <c r="BY1859">
        <v>25572</v>
      </c>
    </row>
    <row r="1860" spans="1:77" hidden="1" x14ac:dyDescent="0.25">
      <c r="A1860" t="str">
        <f t="shared" si="56"/>
        <v>201614 Gazdasági tevékenységet segítő egységek vezetőiI5 Szakközépiskola</v>
      </c>
      <c r="B1860" t="str">
        <f t="shared" si="57"/>
        <v>201614 Gazdasági tevékenységet segítő egységek vezetőiI5 Szakközépiskola</v>
      </c>
      <c r="C1860">
        <v>3320</v>
      </c>
      <c r="D1860" t="s">
        <v>168</v>
      </c>
      <c r="E1860" t="s">
        <v>169</v>
      </c>
      <c r="F1860" s="4" t="s">
        <v>174</v>
      </c>
      <c r="G1860">
        <v>0</v>
      </c>
      <c r="H1860" t="s">
        <v>161</v>
      </c>
      <c r="I1860">
        <v>618</v>
      </c>
      <c r="J1860">
        <v>7</v>
      </c>
      <c r="K1860" t="s">
        <v>74</v>
      </c>
      <c r="L1860" t="s">
        <v>114</v>
      </c>
      <c r="M1860">
        <v>148</v>
      </c>
      <c r="N1860">
        <v>22</v>
      </c>
      <c r="O1860">
        <v>27</v>
      </c>
      <c r="P1860">
        <v>21</v>
      </c>
      <c r="Q1860">
        <v>115</v>
      </c>
      <c r="R1860">
        <v>40</v>
      </c>
      <c r="S1860">
        <v>29</v>
      </c>
      <c r="T1860">
        <v>21</v>
      </c>
      <c r="U1860">
        <v>15</v>
      </c>
      <c r="V1860">
        <v>0</v>
      </c>
      <c r="W1860">
        <v>35</v>
      </c>
      <c r="X1860">
        <v>42</v>
      </c>
      <c r="Y1860">
        <v>32</v>
      </c>
      <c r="Z1860">
        <v>11</v>
      </c>
      <c r="AA1860">
        <v>7</v>
      </c>
      <c r="AB1860">
        <v>84</v>
      </c>
      <c r="AC1860">
        <v>25</v>
      </c>
      <c r="AD1860">
        <v>62</v>
      </c>
      <c r="AE1860">
        <v>19</v>
      </c>
      <c r="AF1860">
        <v>49</v>
      </c>
      <c r="AG1860">
        <v>21</v>
      </c>
      <c r="AH1860">
        <v>107</v>
      </c>
      <c r="AI1860">
        <v>13</v>
      </c>
      <c r="AJ1860">
        <v>145</v>
      </c>
      <c r="AK1860">
        <v>24</v>
      </c>
      <c r="AL1860">
        <v>54</v>
      </c>
      <c r="AM1860">
        <v>343</v>
      </c>
      <c r="AN1860">
        <v>227</v>
      </c>
      <c r="AO1860">
        <v>623</v>
      </c>
      <c r="AP1860">
        <v>600</v>
      </c>
      <c r="AQ1860">
        <v>94</v>
      </c>
      <c r="AR1860">
        <v>0</v>
      </c>
      <c r="AS1860">
        <v>0</v>
      </c>
      <c r="AT1860">
        <v>36</v>
      </c>
      <c r="AU1860">
        <v>22</v>
      </c>
      <c r="AV1860">
        <v>106</v>
      </c>
      <c r="AW1860">
        <v>19</v>
      </c>
      <c r="AX1860">
        <v>0</v>
      </c>
      <c r="AY1860">
        <v>44</v>
      </c>
      <c r="AZ1860">
        <v>67</v>
      </c>
      <c r="BA1860">
        <v>203</v>
      </c>
      <c r="BB1860">
        <v>11</v>
      </c>
      <c r="BC1860">
        <v>110</v>
      </c>
      <c r="BD1860">
        <v>464</v>
      </c>
      <c r="BE1860">
        <v>0</v>
      </c>
      <c r="BF1860">
        <v>186</v>
      </c>
      <c r="BG1860">
        <v>11</v>
      </c>
      <c r="BH1860">
        <v>12</v>
      </c>
      <c r="BI1860">
        <v>10</v>
      </c>
      <c r="BJ1860">
        <v>0</v>
      </c>
      <c r="BK1860">
        <v>21</v>
      </c>
      <c r="BL1860">
        <v>12</v>
      </c>
      <c r="BM1860">
        <v>33</v>
      </c>
      <c r="BN1860">
        <v>33</v>
      </c>
      <c r="BO1860">
        <v>95</v>
      </c>
      <c r="BP1860">
        <v>116</v>
      </c>
      <c r="BQ1860">
        <v>39</v>
      </c>
      <c r="BR1860">
        <v>65</v>
      </c>
      <c r="BS1860">
        <v>26</v>
      </c>
      <c r="BT1860">
        <v>2</v>
      </c>
      <c r="BU1860">
        <v>45</v>
      </c>
      <c r="BV1860">
        <v>42</v>
      </c>
      <c r="BW1860">
        <v>75</v>
      </c>
      <c r="BX1860">
        <v>0</v>
      </c>
      <c r="BY1860">
        <v>4960</v>
      </c>
    </row>
    <row r="1861" spans="1:77" hidden="1" x14ac:dyDescent="0.25">
      <c r="A1861" t="str">
        <f t="shared" si="56"/>
        <v>201621 Műszaki, informatikai és természettudományi foglalkozásokI5 Szakközépiskola</v>
      </c>
      <c r="B1861" t="str">
        <f t="shared" si="57"/>
        <v>201621 Műszaki, informatikai és természettudományi foglalkozásokI5 Szakközépiskola</v>
      </c>
      <c r="C1861">
        <v>3321</v>
      </c>
      <c r="D1861" t="s">
        <v>168</v>
      </c>
      <c r="E1861" t="s">
        <v>169</v>
      </c>
      <c r="F1861" s="4" t="s">
        <v>174</v>
      </c>
      <c r="G1861">
        <v>0</v>
      </c>
      <c r="H1861" t="s">
        <v>161</v>
      </c>
      <c r="I1861">
        <v>619</v>
      </c>
      <c r="J1861">
        <v>8</v>
      </c>
      <c r="K1861" t="s">
        <v>75</v>
      </c>
      <c r="L1861" t="s">
        <v>115</v>
      </c>
      <c r="M1861">
        <v>16</v>
      </c>
      <c r="N1861">
        <v>0</v>
      </c>
      <c r="O1861">
        <v>0</v>
      </c>
      <c r="P1861">
        <v>0</v>
      </c>
      <c r="Q1861">
        <v>55</v>
      </c>
      <c r="R1861">
        <v>63</v>
      </c>
      <c r="S1861">
        <v>0</v>
      </c>
      <c r="T1861">
        <v>62</v>
      </c>
      <c r="U1861">
        <v>230</v>
      </c>
      <c r="V1861">
        <v>0</v>
      </c>
      <c r="W1861">
        <v>9</v>
      </c>
      <c r="X1861">
        <v>0</v>
      </c>
      <c r="Y1861">
        <v>8</v>
      </c>
      <c r="Z1861">
        <v>37</v>
      </c>
      <c r="AA1861">
        <v>21</v>
      </c>
      <c r="AB1861">
        <v>24</v>
      </c>
      <c r="AC1861">
        <v>339</v>
      </c>
      <c r="AD1861">
        <v>31</v>
      </c>
      <c r="AE1861">
        <v>18</v>
      </c>
      <c r="AF1861">
        <v>45</v>
      </c>
      <c r="AG1861">
        <v>0</v>
      </c>
      <c r="AH1861">
        <v>33</v>
      </c>
      <c r="AI1861">
        <v>0</v>
      </c>
      <c r="AJ1861">
        <v>85</v>
      </c>
      <c r="AK1861">
        <v>13</v>
      </c>
      <c r="AL1861">
        <v>8</v>
      </c>
      <c r="AM1861">
        <v>67</v>
      </c>
      <c r="AN1861">
        <v>23</v>
      </c>
      <c r="AO1861">
        <v>322</v>
      </c>
      <c r="AP1861">
        <v>286</v>
      </c>
      <c r="AQ1861">
        <v>52</v>
      </c>
      <c r="AR1861">
        <v>0</v>
      </c>
      <c r="AS1861">
        <v>6</v>
      </c>
      <c r="AT1861">
        <v>92</v>
      </c>
      <c r="AU1861">
        <v>0</v>
      </c>
      <c r="AV1861">
        <v>6</v>
      </c>
      <c r="AW1861">
        <v>133</v>
      </c>
      <c r="AX1861">
        <v>80</v>
      </c>
      <c r="AY1861">
        <v>245</v>
      </c>
      <c r="AZ1861">
        <v>1476</v>
      </c>
      <c r="BA1861">
        <v>221</v>
      </c>
      <c r="BB1861">
        <v>181</v>
      </c>
      <c r="BC1861">
        <v>0</v>
      </c>
      <c r="BD1861">
        <v>24</v>
      </c>
      <c r="BE1861">
        <v>0</v>
      </c>
      <c r="BF1861">
        <v>302</v>
      </c>
      <c r="BG1861">
        <v>45</v>
      </c>
      <c r="BH1861">
        <v>117</v>
      </c>
      <c r="BI1861">
        <v>92</v>
      </c>
      <c r="BJ1861">
        <v>148</v>
      </c>
      <c r="BK1861">
        <v>22</v>
      </c>
      <c r="BL1861">
        <v>23</v>
      </c>
      <c r="BM1861">
        <v>28</v>
      </c>
      <c r="BN1861">
        <v>111</v>
      </c>
      <c r="BO1861">
        <v>567</v>
      </c>
      <c r="BP1861">
        <v>455</v>
      </c>
      <c r="BQ1861">
        <v>94</v>
      </c>
      <c r="BR1861">
        <v>18</v>
      </c>
      <c r="BS1861">
        <v>23</v>
      </c>
      <c r="BT1861">
        <v>2</v>
      </c>
      <c r="BU1861">
        <v>46</v>
      </c>
      <c r="BV1861">
        <v>215</v>
      </c>
      <c r="BW1861">
        <v>0</v>
      </c>
      <c r="BX1861">
        <v>0</v>
      </c>
      <c r="BY1861">
        <v>6619</v>
      </c>
    </row>
    <row r="1862" spans="1:77" hidden="1" x14ac:dyDescent="0.25">
      <c r="A1862" t="str">
        <f t="shared" si="56"/>
        <v>201622 Egészségügyi foglalkozások (felsőfokú képzettséghez kapcsolódó)I5 Szakközépiskola</v>
      </c>
      <c r="B1862" t="str">
        <f t="shared" si="57"/>
        <v>201622 Egészségügyi foglalkozások (felsőfokú képzettséghez kapcsolódó)I5 Szakközépiskola</v>
      </c>
      <c r="C1862">
        <v>3322</v>
      </c>
      <c r="D1862" t="s">
        <v>168</v>
      </c>
      <c r="E1862" t="s">
        <v>169</v>
      </c>
      <c r="F1862" s="4" t="s">
        <v>174</v>
      </c>
      <c r="G1862">
        <v>0</v>
      </c>
      <c r="H1862" t="s">
        <v>161</v>
      </c>
      <c r="I1862">
        <v>620</v>
      </c>
      <c r="J1862">
        <v>9</v>
      </c>
      <c r="K1862" t="s">
        <v>76</v>
      </c>
      <c r="L1862" t="s">
        <v>116</v>
      </c>
      <c r="M1862">
        <v>0</v>
      </c>
      <c r="N1862">
        <v>3</v>
      </c>
      <c r="O1862">
        <v>0</v>
      </c>
      <c r="P1862">
        <v>0</v>
      </c>
      <c r="Q1862">
        <v>0</v>
      </c>
      <c r="R1862">
        <v>0</v>
      </c>
      <c r="S1862">
        <v>0</v>
      </c>
      <c r="T1862">
        <v>0</v>
      </c>
      <c r="U1862">
        <v>0</v>
      </c>
      <c r="V1862">
        <v>0</v>
      </c>
      <c r="W1862">
        <v>0</v>
      </c>
      <c r="X1862">
        <v>0</v>
      </c>
      <c r="Y1862">
        <v>0</v>
      </c>
      <c r="Z1862">
        <v>0</v>
      </c>
      <c r="AA1862">
        <v>0</v>
      </c>
      <c r="AB1862">
        <v>0</v>
      </c>
      <c r="AC1862">
        <v>0</v>
      </c>
      <c r="AD1862">
        <v>0</v>
      </c>
      <c r="AE1862">
        <v>0</v>
      </c>
      <c r="AF1862">
        <v>0</v>
      </c>
      <c r="AG1862">
        <v>0</v>
      </c>
      <c r="AH1862">
        <v>0</v>
      </c>
      <c r="AI1862">
        <v>0</v>
      </c>
      <c r="AJ1862">
        <v>0</v>
      </c>
      <c r="AK1862">
        <v>0</v>
      </c>
      <c r="AL1862">
        <v>0</v>
      </c>
      <c r="AM1862">
        <v>10</v>
      </c>
      <c r="AN1862">
        <v>0</v>
      </c>
      <c r="AO1862">
        <v>0</v>
      </c>
      <c r="AP1862">
        <v>10</v>
      </c>
      <c r="AQ1862">
        <v>0</v>
      </c>
      <c r="AR1862">
        <v>0</v>
      </c>
      <c r="AS1862">
        <v>0</v>
      </c>
      <c r="AT1862">
        <v>0</v>
      </c>
      <c r="AU1862">
        <v>0</v>
      </c>
      <c r="AV1862">
        <v>14</v>
      </c>
      <c r="AW1862">
        <v>0</v>
      </c>
      <c r="AX1862">
        <v>0</v>
      </c>
      <c r="AY1862">
        <v>0</v>
      </c>
      <c r="AZ1862">
        <v>0</v>
      </c>
      <c r="BA1862">
        <v>0</v>
      </c>
      <c r="BB1862">
        <v>0</v>
      </c>
      <c r="BC1862">
        <v>0</v>
      </c>
      <c r="BD1862">
        <v>0</v>
      </c>
      <c r="BE1862">
        <v>0</v>
      </c>
      <c r="BF1862">
        <v>0</v>
      </c>
      <c r="BG1862">
        <v>32</v>
      </c>
      <c r="BH1862">
        <v>0</v>
      </c>
      <c r="BI1862">
        <v>0</v>
      </c>
      <c r="BJ1862">
        <v>0</v>
      </c>
      <c r="BK1862">
        <v>0</v>
      </c>
      <c r="BL1862">
        <v>0</v>
      </c>
      <c r="BM1862">
        <v>0</v>
      </c>
      <c r="BN1862">
        <v>15</v>
      </c>
      <c r="BO1862">
        <v>63</v>
      </c>
      <c r="BP1862">
        <v>100</v>
      </c>
      <c r="BQ1862">
        <v>1170</v>
      </c>
      <c r="BR1862">
        <v>76</v>
      </c>
      <c r="BS1862">
        <v>1</v>
      </c>
      <c r="BT1862">
        <v>0</v>
      </c>
      <c r="BU1862">
        <v>2</v>
      </c>
      <c r="BV1862">
        <v>0</v>
      </c>
      <c r="BW1862">
        <v>6</v>
      </c>
      <c r="BX1862">
        <v>0</v>
      </c>
      <c r="BY1862">
        <v>1502</v>
      </c>
    </row>
    <row r="1863" spans="1:77" hidden="1" x14ac:dyDescent="0.25">
      <c r="A1863" t="str">
        <f t="shared" ref="A1863:A1926" si="58">CONCATENATE(F1863,L1863,H1863)</f>
        <v>201623 Szociális szolgáltatási foglalkozások (felsőfokú képzettséghez kapcsolódó)I5 Szakközépiskola</v>
      </c>
      <c r="B1863" t="str">
        <f t="shared" ref="B1863:B1926" si="59">CONCATENATE(F1863,L1863,H1863)</f>
        <v>201623 Szociális szolgáltatási foglalkozások (felsőfokú képzettséghez kapcsolódó)I5 Szakközépiskola</v>
      </c>
      <c r="C1863">
        <v>3323</v>
      </c>
      <c r="D1863" t="s">
        <v>168</v>
      </c>
      <c r="E1863" t="s">
        <v>169</v>
      </c>
      <c r="F1863" s="4" t="s">
        <v>174</v>
      </c>
      <c r="G1863">
        <v>0</v>
      </c>
      <c r="H1863" t="s">
        <v>161</v>
      </c>
      <c r="I1863">
        <v>621</v>
      </c>
      <c r="J1863">
        <v>10</v>
      </c>
      <c r="K1863" t="s">
        <v>77</v>
      </c>
      <c r="L1863" t="s">
        <v>117</v>
      </c>
      <c r="M1863">
        <v>0</v>
      </c>
      <c r="N1863">
        <v>0</v>
      </c>
      <c r="O1863">
        <v>0</v>
      </c>
      <c r="P1863">
        <v>0</v>
      </c>
      <c r="Q1863">
        <v>0</v>
      </c>
      <c r="R1863">
        <v>0</v>
      </c>
      <c r="S1863">
        <v>0</v>
      </c>
      <c r="T1863">
        <v>0</v>
      </c>
      <c r="U1863">
        <v>0</v>
      </c>
      <c r="V1863">
        <v>0</v>
      </c>
      <c r="W1863">
        <v>0</v>
      </c>
      <c r="X1863">
        <v>0</v>
      </c>
      <c r="Y1863">
        <v>0</v>
      </c>
      <c r="Z1863">
        <v>0</v>
      </c>
      <c r="AA1863">
        <v>0</v>
      </c>
      <c r="AB1863">
        <v>0</v>
      </c>
      <c r="AC1863">
        <v>0</v>
      </c>
      <c r="AD1863">
        <v>0</v>
      </c>
      <c r="AE1863">
        <v>0</v>
      </c>
      <c r="AF1863">
        <v>0</v>
      </c>
      <c r="AG1863">
        <v>0</v>
      </c>
      <c r="AH1863">
        <v>0</v>
      </c>
      <c r="AI1863">
        <v>0</v>
      </c>
      <c r="AJ1863">
        <v>0</v>
      </c>
      <c r="AK1863">
        <v>0</v>
      </c>
      <c r="AL1863">
        <v>0</v>
      </c>
      <c r="AM1863">
        <v>0</v>
      </c>
      <c r="AN1863">
        <v>0</v>
      </c>
      <c r="AO1863">
        <v>0</v>
      </c>
      <c r="AP1863">
        <v>0</v>
      </c>
      <c r="AQ1863">
        <v>0</v>
      </c>
      <c r="AR1863">
        <v>0</v>
      </c>
      <c r="AS1863">
        <v>0</v>
      </c>
      <c r="AT1863">
        <v>0</v>
      </c>
      <c r="AU1863">
        <v>0</v>
      </c>
      <c r="AV1863">
        <v>0</v>
      </c>
      <c r="AW1863">
        <v>0</v>
      </c>
      <c r="AX1863">
        <v>0</v>
      </c>
      <c r="AY1863">
        <v>0</v>
      </c>
      <c r="AZ1863">
        <v>0</v>
      </c>
      <c r="BA1863">
        <v>0</v>
      </c>
      <c r="BB1863">
        <v>0</v>
      </c>
      <c r="BC1863">
        <v>0</v>
      </c>
      <c r="BD1863">
        <v>0</v>
      </c>
      <c r="BE1863">
        <v>0</v>
      </c>
      <c r="BF1863">
        <v>0</v>
      </c>
      <c r="BG1863">
        <v>0</v>
      </c>
      <c r="BH1863">
        <v>0</v>
      </c>
      <c r="BI1863">
        <v>0</v>
      </c>
      <c r="BJ1863">
        <v>0</v>
      </c>
      <c r="BK1863">
        <v>0</v>
      </c>
      <c r="BL1863">
        <v>0</v>
      </c>
      <c r="BM1863">
        <v>0</v>
      </c>
      <c r="BN1863">
        <v>0</v>
      </c>
      <c r="BO1863">
        <v>16</v>
      </c>
      <c r="BP1863">
        <v>1</v>
      </c>
      <c r="BQ1863">
        <v>3</v>
      </c>
      <c r="BR1863">
        <v>99</v>
      </c>
      <c r="BS1863">
        <v>0</v>
      </c>
      <c r="BT1863">
        <v>0</v>
      </c>
      <c r="BU1863">
        <v>0</v>
      </c>
      <c r="BV1863">
        <v>0</v>
      </c>
      <c r="BW1863">
        <v>0</v>
      </c>
      <c r="BX1863">
        <v>0</v>
      </c>
      <c r="BY1863">
        <v>119</v>
      </c>
    </row>
    <row r="1864" spans="1:77" hidden="1" x14ac:dyDescent="0.25">
      <c r="A1864" t="str">
        <f t="shared" si="58"/>
        <v>201624 Oktatók, pedagógusokI5 Szakközépiskola</v>
      </c>
      <c r="B1864" t="str">
        <f t="shared" si="59"/>
        <v>201624 Oktatók, pedagógusokI5 Szakközépiskola</v>
      </c>
      <c r="C1864">
        <v>3324</v>
      </c>
      <c r="D1864" t="s">
        <v>168</v>
      </c>
      <c r="E1864" t="s">
        <v>169</v>
      </c>
      <c r="F1864" s="4" t="s">
        <v>174</v>
      </c>
      <c r="G1864">
        <v>0</v>
      </c>
      <c r="H1864" t="s">
        <v>161</v>
      </c>
      <c r="I1864">
        <v>622</v>
      </c>
      <c r="J1864">
        <v>11</v>
      </c>
      <c r="K1864" t="s">
        <v>78</v>
      </c>
      <c r="L1864" t="s">
        <v>118</v>
      </c>
      <c r="M1864">
        <v>0</v>
      </c>
      <c r="N1864">
        <v>0</v>
      </c>
      <c r="O1864">
        <v>0</v>
      </c>
      <c r="P1864">
        <v>0</v>
      </c>
      <c r="Q1864">
        <v>0</v>
      </c>
      <c r="R1864">
        <v>6</v>
      </c>
      <c r="S1864">
        <v>0</v>
      </c>
      <c r="T1864">
        <v>0</v>
      </c>
      <c r="U1864">
        <v>0</v>
      </c>
      <c r="V1864">
        <v>0</v>
      </c>
      <c r="W1864">
        <v>0</v>
      </c>
      <c r="X1864">
        <v>0</v>
      </c>
      <c r="Y1864">
        <v>0</v>
      </c>
      <c r="Z1864">
        <v>1</v>
      </c>
      <c r="AA1864">
        <v>0</v>
      </c>
      <c r="AB1864">
        <v>3</v>
      </c>
      <c r="AC1864">
        <v>0</v>
      </c>
      <c r="AD1864">
        <v>0</v>
      </c>
      <c r="AE1864">
        <v>1</v>
      </c>
      <c r="AF1864">
        <v>23</v>
      </c>
      <c r="AG1864">
        <v>0</v>
      </c>
      <c r="AH1864">
        <v>0</v>
      </c>
      <c r="AI1864">
        <v>0</v>
      </c>
      <c r="AJ1864">
        <v>0</v>
      </c>
      <c r="AK1864">
        <v>0</v>
      </c>
      <c r="AL1864">
        <v>0</v>
      </c>
      <c r="AM1864">
        <v>0</v>
      </c>
      <c r="AN1864">
        <v>6</v>
      </c>
      <c r="AO1864">
        <v>26</v>
      </c>
      <c r="AP1864">
        <v>0</v>
      </c>
      <c r="AQ1864">
        <v>0</v>
      </c>
      <c r="AR1864">
        <v>0</v>
      </c>
      <c r="AS1864">
        <v>0</v>
      </c>
      <c r="AT1864">
        <v>0</v>
      </c>
      <c r="AU1864">
        <v>0</v>
      </c>
      <c r="AV1864">
        <v>0</v>
      </c>
      <c r="AW1864">
        <v>0</v>
      </c>
      <c r="AX1864">
        <v>0</v>
      </c>
      <c r="AY1864">
        <v>0</v>
      </c>
      <c r="AZ1864">
        <v>0</v>
      </c>
      <c r="BA1864">
        <v>0</v>
      </c>
      <c r="BB1864">
        <v>0</v>
      </c>
      <c r="BC1864">
        <v>0</v>
      </c>
      <c r="BD1864">
        <v>0</v>
      </c>
      <c r="BE1864">
        <v>0</v>
      </c>
      <c r="BF1864">
        <v>0</v>
      </c>
      <c r="BG1864">
        <v>0</v>
      </c>
      <c r="BH1864">
        <v>0</v>
      </c>
      <c r="BI1864">
        <v>0</v>
      </c>
      <c r="BJ1864">
        <v>0</v>
      </c>
      <c r="BK1864">
        <v>0</v>
      </c>
      <c r="BL1864">
        <v>0</v>
      </c>
      <c r="BM1864">
        <v>0</v>
      </c>
      <c r="BN1864">
        <v>0</v>
      </c>
      <c r="BO1864">
        <v>43</v>
      </c>
      <c r="BP1864">
        <v>2258</v>
      </c>
      <c r="BQ1864">
        <v>35</v>
      </c>
      <c r="BR1864">
        <v>1454</v>
      </c>
      <c r="BS1864">
        <v>4</v>
      </c>
      <c r="BT1864">
        <v>0</v>
      </c>
      <c r="BU1864">
        <v>23</v>
      </c>
      <c r="BV1864">
        <v>0</v>
      </c>
      <c r="BW1864">
        <v>0</v>
      </c>
      <c r="BX1864">
        <v>0</v>
      </c>
      <c r="BY1864">
        <v>3883</v>
      </c>
    </row>
    <row r="1865" spans="1:77" hidden="1" x14ac:dyDescent="0.25">
      <c r="A1865" t="str">
        <f t="shared" si="58"/>
        <v>201625 Gazdálkodási jellegű foglalkozásokI5 Szakközépiskola</v>
      </c>
      <c r="B1865" t="str">
        <f t="shared" si="59"/>
        <v>201625 Gazdálkodási jellegű foglalkozásokI5 Szakközépiskola</v>
      </c>
      <c r="C1865">
        <v>3325</v>
      </c>
      <c r="D1865" t="s">
        <v>168</v>
      </c>
      <c r="E1865" t="s">
        <v>169</v>
      </c>
      <c r="F1865" s="4" t="s">
        <v>174</v>
      </c>
      <c r="G1865">
        <v>0</v>
      </c>
      <c r="H1865" t="s">
        <v>161</v>
      </c>
      <c r="I1865">
        <v>623</v>
      </c>
      <c r="J1865">
        <v>12</v>
      </c>
      <c r="K1865" t="s">
        <v>79</v>
      </c>
      <c r="L1865" t="s">
        <v>119</v>
      </c>
      <c r="M1865">
        <v>0</v>
      </c>
      <c r="N1865">
        <v>0</v>
      </c>
      <c r="O1865">
        <v>0</v>
      </c>
      <c r="P1865">
        <v>0</v>
      </c>
      <c r="Q1865">
        <v>16</v>
      </c>
      <c r="R1865">
        <v>0</v>
      </c>
      <c r="S1865">
        <v>0</v>
      </c>
      <c r="T1865">
        <v>6</v>
      </c>
      <c r="U1865">
        <v>0</v>
      </c>
      <c r="V1865">
        <v>0</v>
      </c>
      <c r="W1865">
        <v>7</v>
      </c>
      <c r="X1865">
        <v>0</v>
      </c>
      <c r="Y1865">
        <v>1</v>
      </c>
      <c r="Z1865">
        <v>0</v>
      </c>
      <c r="AA1865">
        <v>0</v>
      </c>
      <c r="AB1865">
        <v>23</v>
      </c>
      <c r="AC1865">
        <v>34</v>
      </c>
      <c r="AD1865">
        <v>7</v>
      </c>
      <c r="AE1865">
        <v>9</v>
      </c>
      <c r="AF1865">
        <v>0</v>
      </c>
      <c r="AG1865">
        <v>0</v>
      </c>
      <c r="AH1865">
        <v>0</v>
      </c>
      <c r="AI1865">
        <v>0</v>
      </c>
      <c r="AJ1865">
        <v>0</v>
      </c>
      <c r="AK1865">
        <v>0</v>
      </c>
      <c r="AL1865">
        <v>1</v>
      </c>
      <c r="AM1865">
        <v>15</v>
      </c>
      <c r="AN1865">
        <v>11</v>
      </c>
      <c r="AO1865">
        <v>296</v>
      </c>
      <c r="AP1865">
        <v>102</v>
      </c>
      <c r="AQ1865">
        <v>1</v>
      </c>
      <c r="AR1865">
        <v>0</v>
      </c>
      <c r="AS1865">
        <v>0</v>
      </c>
      <c r="AT1865">
        <v>17</v>
      </c>
      <c r="AU1865">
        <v>0</v>
      </c>
      <c r="AV1865">
        <v>0</v>
      </c>
      <c r="AW1865">
        <v>17</v>
      </c>
      <c r="AX1865">
        <v>6</v>
      </c>
      <c r="AY1865">
        <v>6</v>
      </c>
      <c r="AZ1865">
        <v>28</v>
      </c>
      <c r="BA1865">
        <v>116</v>
      </c>
      <c r="BB1865">
        <v>60</v>
      </c>
      <c r="BC1865">
        <v>0</v>
      </c>
      <c r="BD1865">
        <v>22</v>
      </c>
      <c r="BE1865">
        <v>0</v>
      </c>
      <c r="BF1865">
        <v>103</v>
      </c>
      <c r="BG1865">
        <v>21</v>
      </c>
      <c r="BH1865">
        <v>6</v>
      </c>
      <c r="BI1865">
        <v>163</v>
      </c>
      <c r="BJ1865">
        <v>42</v>
      </c>
      <c r="BK1865">
        <v>0</v>
      </c>
      <c r="BL1865">
        <v>0</v>
      </c>
      <c r="BM1865">
        <v>0</v>
      </c>
      <c r="BN1865">
        <v>60</v>
      </c>
      <c r="BO1865">
        <v>260</v>
      </c>
      <c r="BP1865">
        <v>65</v>
      </c>
      <c r="BQ1865">
        <v>54</v>
      </c>
      <c r="BR1865">
        <v>27</v>
      </c>
      <c r="BS1865">
        <v>11</v>
      </c>
      <c r="BT1865">
        <v>4</v>
      </c>
      <c r="BU1865">
        <v>0</v>
      </c>
      <c r="BV1865">
        <v>0</v>
      </c>
      <c r="BW1865">
        <v>0</v>
      </c>
      <c r="BX1865">
        <v>0</v>
      </c>
      <c r="BY1865">
        <v>1617</v>
      </c>
    </row>
    <row r="1866" spans="1:77" hidden="1" x14ac:dyDescent="0.25">
      <c r="A1866" t="str">
        <f t="shared" si="58"/>
        <v>201626 Jogi és társadalomtudományi foglalkozásokI5 Szakközépiskola</v>
      </c>
      <c r="B1866" t="str">
        <f t="shared" si="59"/>
        <v>201626 Jogi és társadalomtudományi foglalkozásokI5 Szakközépiskola</v>
      </c>
      <c r="C1866">
        <v>3326</v>
      </c>
      <c r="D1866" t="s">
        <v>168</v>
      </c>
      <c r="E1866" t="s">
        <v>169</v>
      </c>
      <c r="F1866" s="4" t="s">
        <v>174</v>
      </c>
      <c r="G1866">
        <v>0</v>
      </c>
      <c r="H1866" t="s">
        <v>161</v>
      </c>
      <c r="I1866">
        <v>624</v>
      </c>
      <c r="J1866">
        <v>13</v>
      </c>
      <c r="K1866" t="s">
        <v>80</v>
      </c>
      <c r="L1866" t="s">
        <v>120</v>
      </c>
      <c r="M1866">
        <v>0</v>
      </c>
      <c r="N1866">
        <v>0</v>
      </c>
      <c r="O1866">
        <v>0</v>
      </c>
      <c r="P1866">
        <v>0</v>
      </c>
      <c r="Q1866">
        <v>0</v>
      </c>
      <c r="R1866">
        <v>0</v>
      </c>
      <c r="S1866">
        <v>0</v>
      </c>
      <c r="T1866">
        <v>0</v>
      </c>
      <c r="U1866">
        <v>0</v>
      </c>
      <c r="V1866">
        <v>0</v>
      </c>
      <c r="W1866">
        <v>0</v>
      </c>
      <c r="X1866">
        <v>0</v>
      </c>
      <c r="Y1866">
        <v>0</v>
      </c>
      <c r="Z1866">
        <v>0</v>
      </c>
      <c r="AA1866">
        <v>0</v>
      </c>
      <c r="AB1866">
        <v>0</v>
      </c>
      <c r="AC1866">
        <v>0</v>
      </c>
      <c r="AD1866">
        <v>0</v>
      </c>
      <c r="AE1866">
        <v>0</v>
      </c>
      <c r="AF1866">
        <v>0</v>
      </c>
      <c r="AG1866">
        <v>0</v>
      </c>
      <c r="AH1866">
        <v>0</v>
      </c>
      <c r="AI1866">
        <v>0</v>
      </c>
      <c r="AJ1866">
        <v>6</v>
      </c>
      <c r="AK1866">
        <v>1</v>
      </c>
      <c r="AL1866">
        <v>0</v>
      </c>
      <c r="AM1866">
        <v>34</v>
      </c>
      <c r="AN1866">
        <v>8</v>
      </c>
      <c r="AO1866">
        <v>0</v>
      </c>
      <c r="AP1866">
        <v>0</v>
      </c>
      <c r="AQ1866">
        <v>0</v>
      </c>
      <c r="AR1866">
        <v>0</v>
      </c>
      <c r="AS1866">
        <v>0</v>
      </c>
      <c r="AT1866">
        <v>0</v>
      </c>
      <c r="AU1866">
        <v>0</v>
      </c>
      <c r="AV1866">
        <v>0</v>
      </c>
      <c r="AW1866">
        <v>0</v>
      </c>
      <c r="AX1866">
        <v>0</v>
      </c>
      <c r="AY1866">
        <v>0</v>
      </c>
      <c r="AZ1866">
        <v>0</v>
      </c>
      <c r="BA1866">
        <v>10</v>
      </c>
      <c r="BB1866">
        <v>0</v>
      </c>
      <c r="BC1866">
        <v>0</v>
      </c>
      <c r="BD1866">
        <v>0</v>
      </c>
      <c r="BE1866">
        <v>0</v>
      </c>
      <c r="BF1866">
        <v>0</v>
      </c>
      <c r="BG1866">
        <v>0</v>
      </c>
      <c r="BH1866">
        <v>0</v>
      </c>
      <c r="BI1866">
        <v>0</v>
      </c>
      <c r="BJ1866">
        <v>0</v>
      </c>
      <c r="BK1866">
        <v>0</v>
      </c>
      <c r="BL1866">
        <v>0</v>
      </c>
      <c r="BM1866">
        <v>0</v>
      </c>
      <c r="BN1866">
        <v>12</v>
      </c>
      <c r="BO1866">
        <v>197</v>
      </c>
      <c r="BP1866">
        <v>1</v>
      </c>
      <c r="BQ1866">
        <v>2</v>
      </c>
      <c r="BR1866">
        <v>4</v>
      </c>
      <c r="BS1866">
        <v>0</v>
      </c>
      <c r="BT1866">
        <v>0</v>
      </c>
      <c r="BU1866">
        <v>0</v>
      </c>
      <c r="BV1866">
        <v>0</v>
      </c>
      <c r="BW1866">
        <v>0</v>
      </c>
      <c r="BX1866">
        <v>0</v>
      </c>
      <c r="BY1866">
        <v>275</v>
      </c>
    </row>
    <row r="1867" spans="1:77" hidden="1" x14ac:dyDescent="0.25">
      <c r="A1867" t="str">
        <f t="shared" si="58"/>
        <v>201627 Kulturális, sport-, művészeti és vallási foglalkozások (felsőfokú képzettséghez kapcsolódó)I5 Szakközépiskola</v>
      </c>
      <c r="B1867" t="str">
        <f t="shared" si="59"/>
        <v>201627 Kulturális, sport-, művészeti és vallási foglalkozások (felsőfokú képzettséghez kapcsolódó)I5 Szakközépiskola</v>
      </c>
      <c r="C1867">
        <v>3327</v>
      </c>
      <c r="D1867" t="s">
        <v>168</v>
      </c>
      <c r="E1867" t="s">
        <v>169</v>
      </c>
      <c r="F1867" s="4" t="s">
        <v>174</v>
      </c>
      <c r="G1867">
        <v>0</v>
      </c>
      <c r="H1867" t="s">
        <v>161</v>
      </c>
      <c r="I1867">
        <v>625</v>
      </c>
      <c r="J1867">
        <v>14</v>
      </c>
      <c r="K1867" t="s">
        <v>121</v>
      </c>
      <c r="L1867" t="s">
        <v>122</v>
      </c>
      <c r="M1867">
        <v>0</v>
      </c>
      <c r="N1867">
        <v>0</v>
      </c>
      <c r="O1867">
        <v>0</v>
      </c>
      <c r="P1867">
        <v>0</v>
      </c>
      <c r="Q1867">
        <v>0</v>
      </c>
      <c r="R1867">
        <v>0</v>
      </c>
      <c r="S1867">
        <v>0</v>
      </c>
      <c r="T1867">
        <v>0</v>
      </c>
      <c r="U1867">
        <v>100</v>
      </c>
      <c r="V1867">
        <v>0</v>
      </c>
      <c r="W1867">
        <v>0</v>
      </c>
      <c r="X1867">
        <v>0</v>
      </c>
      <c r="Y1867">
        <v>6</v>
      </c>
      <c r="Z1867">
        <v>0</v>
      </c>
      <c r="AA1867">
        <v>0</v>
      </c>
      <c r="AB1867">
        <v>0</v>
      </c>
      <c r="AC1867">
        <v>0</v>
      </c>
      <c r="AD1867">
        <v>0</v>
      </c>
      <c r="AE1867">
        <v>0</v>
      </c>
      <c r="AF1867">
        <v>0</v>
      </c>
      <c r="AG1867">
        <v>0</v>
      </c>
      <c r="AH1867">
        <v>0</v>
      </c>
      <c r="AI1867">
        <v>0</v>
      </c>
      <c r="AJ1867">
        <v>0</v>
      </c>
      <c r="AK1867">
        <v>0</v>
      </c>
      <c r="AL1867">
        <v>0</v>
      </c>
      <c r="AM1867">
        <v>50</v>
      </c>
      <c r="AN1867">
        <v>0</v>
      </c>
      <c r="AO1867">
        <v>0</v>
      </c>
      <c r="AP1867">
        <v>92</v>
      </c>
      <c r="AQ1867">
        <v>0</v>
      </c>
      <c r="AR1867">
        <v>0</v>
      </c>
      <c r="AS1867">
        <v>4</v>
      </c>
      <c r="AT1867">
        <v>12</v>
      </c>
      <c r="AU1867">
        <v>0</v>
      </c>
      <c r="AV1867">
        <v>20</v>
      </c>
      <c r="AW1867">
        <v>77</v>
      </c>
      <c r="AX1867">
        <v>223</v>
      </c>
      <c r="AY1867">
        <v>1</v>
      </c>
      <c r="AZ1867">
        <v>0</v>
      </c>
      <c r="BA1867">
        <v>0</v>
      </c>
      <c r="BB1867">
        <v>0</v>
      </c>
      <c r="BC1867">
        <v>0</v>
      </c>
      <c r="BD1867">
        <v>12</v>
      </c>
      <c r="BE1867">
        <v>0</v>
      </c>
      <c r="BF1867">
        <v>21</v>
      </c>
      <c r="BG1867">
        <v>0</v>
      </c>
      <c r="BH1867">
        <v>2</v>
      </c>
      <c r="BI1867">
        <v>69</v>
      </c>
      <c r="BJ1867">
        <v>18</v>
      </c>
      <c r="BK1867">
        <v>0</v>
      </c>
      <c r="BL1867">
        <v>0</v>
      </c>
      <c r="BM1867">
        <v>0</v>
      </c>
      <c r="BN1867">
        <v>47</v>
      </c>
      <c r="BO1867">
        <v>92</v>
      </c>
      <c r="BP1867">
        <v>48</v>
      </c>
      <c r="BQ1867">
        <v>3</v>
      </c>
      <c r="BR1867">
        <v>3</v>
      </c>
      <c r="BS1867">
        <v>563</v>
      </c>
      <c r="BT1867">
        <v>183</v>
      </c>
      <c r="BU1867">
        <v>63</v>
      </c>
      <c r="BV1867">
        <v>0</v>
      </c>
      <c r="BW1867">
        <v>0</v>
      </c>
      <c r="BX1867">
        <v>0</v>
      </c>
      <c r="BY1867">
        <v>1709</v>
      </c>
    </row>
    <row r="1868" spans="1:77" hidden="1" x14ac:dyDescent="0.25">
      <c r="A1868" t="str">
        <f t="shared" si="58"/>
        <v>201629 Egyéb magasan képzett ügyintézőkI5 Szakközépiskola</v>
      </c>
      <c r="B1868" t="str">
        <f t="shared" si="59"/>
        <v>201629 Egyéb magasan képzett ügyintézőkI5 Szakközépiskola</v>
      </c>
      <c r="C1868">
        <v>3328</v>
      </c>
      <c r="D1868" t="s">
        <v>168</v>
      </c>
      <c r="E1868" t="s">
        <v>169</v>
      </c>
      <c r="F1868" s="4" t="s">
        <v>174</v>
      </c>
      <c r="G1868">
        <v>0</v>
      </c>
      <c r="H1868" t="s">
        <v>161</v>
      </c>
      <c r="I1868">
        <v>626</v>
      </c>
      <c r="J1868">
        <v>15</v>
      </c>
      <c r="K1868" t="s">
        <v>81</v>
      </c>
      <c r="L1868" t="s">
        <v>123</v>
      </c>
      <c r="M1868">
        <v>0</v>
      </c>
      <c r="N1868">
        <v>0</v>
      </c>
      <c r="O1868">
        <v>0</v>
      </c>
      <c r="P1868">
        <v>0</v>
      </c>
      <c r="Q1868">
        <v>0</v>
      </c>
      <c r="R1868">
        <v>0</v>
      </c>
      <c r="S1868">
        <v>0</v>
      </c>
      <c r="T1868">
        <v>0</v>
      </c>
      <c r="U1868">
        <v>0</v>
      </c>
      <c r="V1868">
        <v>0</v>
      </c>
      <c r="W1868">
        <v>0</v>
      </c>
      <c r="X1868">
        <v>0</v>
      </c>
      <c r="Y1868">
        <v>0</v>
      </c>
      <c r="Z1868">
        <v>0</v>
      </c>
      <c r="AA1868">
        <v>0</v>
      </c>
      <c r="AB1868">
        <v>0</v>
      </c>
      <c r="AC1868">
        <v>0</v>
      </c>
      <c r="AD1868">
        <v>0</v>
      </c>
      <c r="AE1868">
        <v>0</v>
      </c>
      <c r="AF1868">
        <v>0</v>
      </c>
      <c r="AG1868">
        <v>0</v>
      </c>
      <c r="AH1868">
        <v>0</v>
      </c>
      <c r="AI1868">
        <v>0</v>
      </c>
      <c r="AJ1868">
        <v>0</v>
      </c>
      <c r="AK1868">
        <v>0</v>
      </c>
      <c r="AL1868">
        <v>6</v>
      </c>
      <c r="AM1868">
        <v>11</v>
      </c>
      <c r="AN1868">
        <v>0</v>
      </c>
      <c r="AO1868">
        <v>0</v>
      </c>
      <c r="AP1868">
        <v>0</v>
      </c>
      <c r="AQ1868">
        <v>0</v>
      </c>
      <c r="AR1868">
        <v>0</v>
      </c>
      <c r="AS1868">
        <v>0</v>
      </c>
      <c r="AT1868">
        <v>0</v>
      </c>
      <c r="AU1868">
        <v>0</v>
      </c>
      <c r="AV1868">
        <v>1</v>
      </c>
      <c r="AW1868">
        <v>0</v>
      </c>
      <c r="AX1868">
        <v>0</v>
      </c>
      <c r="AY1868">
        <v>0</v>
      </c>
      <c r="AZ1868">
        <v>0</v>
      </c>
      <c r="BA1868">
        <v>0</v>
      </c>
      <c r="BB1868">
        <v>0</v>
      </c>
      <c r="BC1868">
        <v>0</v>
      </c>
      <c r="BD1868">
        <v>0</v>
      </c>
      <c r="BE1868">
        <v>0</v>
      </c>
      <c r="BF1868">
        <v>0</v>
      </c>
      <c r="BG1868">
        <v>0</v>
      </c>
      <c r="BH1868">
        <v>7</v>
      </c>
      <c r="BI1868">
        <v>1</v>
      </c>
      <c r="BJ1868">
        <v>1</v>
      </c>
      <c r="BK1868">
        <v>0</v>
      </c>
      <c r="BL1868">
        <v>0</v>
      </c>
      <c r="BM1868">
        <v>0</v>
      </c>
      <c r="BN1868">
        <v>0</v>
      </c>
      <c r="BO1868">
        <v>1617</v>
      </c>
      <c r="BP1868">
        <v>174</v>
      </c>
      <c r="BQ1868">
        <v>23</v>
      </c>
      <c r="BR1868">
        <v>19</v>
      </c>
      <c r="BS1868">
        <v>24</v>
      </c>
      <c r="BT1868">
        <v>2</v>
      </c>
      <c r="BU1868">
        <v>0</v>
      </c>
      <c r="BV1868">
        <v>0</v>
      </c>
      <c r="BW1868">
        <v>0</v>
      </c>
      <c r="BX1868">
        <v>0</v>
      </c>
      <c r="BY1868">
        <v>1886</v>
      </c>
    </row>
    <row r="1869" spans="1:77" hidden="1" x14ac:dyDescent="0.25">
      <c r="A1869" t="str">
        <f t="shared" si="58"/>
        <v>201631 Technikusok és hasonló műszaki foglalkozásokI5 Szakközépiskola</v>
      </c>
      <c r="B1869" t="str">
        <f t="shared" si="59"/>
        <v>201631 Technikusok és hasonló műszaki foglalkozásokI5 Szakközépiskola</v>
      </c>
      <c r="C1869">
        <v>3329</v>
      </c>
      <c r="D1869" t="s">
        <v>168</v>
      </c>
      <c r="E1869" t="s">
        <v>169</v>
      </c>
      <c r="F1869" s="4" t="s">
        <v>174</v>
      </c>
      <c r="G1869">
        <v>0</v>
      </c>
      <c r="H1869" t="s">
        <v>161</v>
      </c>
      <c r="I1869">
        <v>627</v>
      </c>
      <c r="J1869">
        <v>16</v>
      </c>
      <c r="K1869" t="s">
        <v>82</v>
      </c>
      <c r="L1869" t="s">
        <v>83</v>
      </c>
      <c r="M1869">
        <v>505</v>
      </c>
      <c r="N1869">
        <v>110</v>
      </c>
      <c r="O1869">
        <v>20</v>
      </c>
      <c r="P1869">
        <v>45</v>
      </c>
      <c r="Q1869">
        <v>698</v>
      </c>
      <c r="R1869">
        <v>264</v>
      </c>
      <c r="S1869">
        <v>42</v>
      </c>
      <c r="T1869">
        <v>116</v>
      </c>
      <c r="U1869">
        <v>106</v>
      </c>
      <c r="V1869">
        <v>0</v>
      </c>
      <c r="W1869">
        <v>389</v>
      </c>
      <c r="X1869">
        <v>682</v>
      </c>
      <c r="Y1869">
        <v>610</v>
      </c>
      <c r="Z1869">
        <v>366</v>
      </c>
      <c r="AA1869">
        <v>317</v>
      </c>
      <c r="AB1869">
        <v>1400</v>
      </c>
      <c r="AC1869">
        <v>1529</v>
      </c>
      <c r="AD1869">
        <v>577</v>
      </c>
      <c r="AE1869">
        <v>852</v>
      </c>
      <c r="AF1869">
        <v>1594</v>
      </c>
      <c r="AG1869">
        <v>88</v>
      </c>
      <c r="AH1869">
        <v>433</v>
      </c>
      <c r="AI1869">
        <v>358</v>
      </c>
      <c r="AJ1869">
        <v>765</v>
      </c>
      <c r="AK1869">
        <v>458</v>
      </c>
      <c r="AL1869">
        <v>265</v>
      </c>
      <c r="AM1869">
        <v>1536</v>
      </c>
      <c r="AN1869">
        <v>645</v>
      </c>
      <c r="AO1869">
        <v>1296</v>
      </c>
      <c r="AP1869">
        <v>689</v>
      </c>
      <c r="AQ1869">
        <v>1298</v>
      </c>
      <c r="AR1869">
        <v>144</v>
      </c>
      <c r="AS1869">
        <v>22</v>
      </c>
      <c r="AT1869">
        <v>684</v>
      </c>
      <c r="AU1869">
        <v>6</v>
      </c>
      <c r="AV1869">
        <v>136</v>
      </c>
      <c r="AW1869">
        <v>82</v>
      </c>
      <c r="AX1869">
        <v>30</v>
      </c>
      <c r="AY1869">
        <v>509</v>
      </c>
      <c r="AZ1869">
        <v>1131</v>
      </c>
      <c r="BA1869">
        <v>209</v>
      </c>
      <c r="BB1869">
        <v>26</v>
      </c>
      <c r="BC1869">
        <v>48</v>
      </c>
      <c r="BD1869">
        <v>357</v>
      </c>
      <c r="BE1869">
        <v>0</v>
      </c>
      <c r="BF1869">
        <v>238</v>
      </c>
      <c r="BG1869">
        <v>1583</v>
      </c>
      <c r="BH1869">
        <v>244</v>
      </c>
      <c r="BI1869">
        <v>21</v>
      </c>
      <c r="BJ1869">
        <v>76</v>
      </c>
      <c r="BK1869">
        <v>64</v>
      </c>
      <c r="BL1869">
        <v>189</v>
      </c>
      <c r="BM1869">
        <v>1</v>
      </c>
      <c r="BN1869">
        <v>590</v>
      </c>
      <c r="BO1869">
        <v>1894</v>
      </c>
      <c r="BP1869">
        <v>981</v>
      </c>
      <c r="BQ1869">
        <v>372</v>
      </c>
      <c r="BR1869">
        <v>106</v>
      </c>
      <c r="BS1869">
        <v>353</v>
      </c>
      <c r="BT1869">
        <v>78</v>
      </c>
      <c r="BU1869">
        <v>139</v>
      </c>
      <c r="BV1869">
        <v>271</v>
      </c>
      <c r="BW1869">
        <v>23</v>
      </c>
      <c r="BX1869">
        <v>0</v>
      </c>
      <c r="BY1869">
        <v>28660</v>
      </c>
    </row>
    <row r="1870" spans="1:77" hidden="1" x14ac:dyDescent="0.25">
      <c r="A1870" t="str">
        <f t="shared" si="58"/>
        <v>201632 Szakmai irányítók, felügyelőkI5 Szakközépiskola</v>
      </c>
      <c r="B1870" t="str">
        <f t="shared" si="59"/>
        <v>201632 Szakmai irányítók, felügyelőkI5 Szakközépiskola</v>
      </c>
      <c r="C1870">
        <v>3330</v>
      </c>
      <c r="D1870" t="s">
        <v>168</v>
      </c>
      <c r="E1870" t="s">
        <v>169</v>
      </c>
      <c r="F1870" s="4" t="s">
        <v>174</v>
      </c>
      <c r="G1870">
        <v>0</v>
      </c>
      <c r="H1870" t="s">
        <v>161</v>
      </c>
      <c r="I1870">
        <v>628</v>
      </c>
      <c r="J1870">
        <v>17</v>
      </c>
      <c r="K1870" t="s">
        <v>84</v>
      </c>
      <c r="L1870" t="s">
        <v>124</v>
      </c>
      <c r="M1870">
        <v>16</v>
      </c>
      <c r="N1870">
        <v>0</v>
      </c>
      <c r="O1870">
        <v>21</v>
      </c>
      <c r="P1870">
        <v>29</v>
      </c>
      <c r="Q1870">
        <v>228</v>
      </c>
      <c r="R1870">
        <v>66</v>
      </c>
      <c r="S1870">
        <v>51</v>
      </c>
      <c r="T1870">
        <v>0</v>
      </c>
      <c r="U1870">
        <v>63</v>
      </c>
      <c r="V1870">
        <v>0</v>
      </c>
      <c r="W1870">
        <v>32</v>
      </c>
      <c r="X1870">
        <v>37</v>
      </c>
      <c r="Y1870">
        <v>14</v>
      </c>
      <c r="Z1870">
        <v>40</v>
      </c>
      <c r="AA1870">
        <v>0</v>
      </c>
      <c r="AB1870">
        <v>144</v>
      </c>
      <c r="AC1870">
        <v>9</v>
      </c>
      <c r="AD1870">
        <v>93</v>
      </c>
      <c r="AE1870">
        <v>68</v>
      </c>
      <c r="AF1870">
        <v>88</v>
      </c>
      <c r="AG1870">
        <v>20</v>
      </c>
      <c r="AH1870">
        <v>31</v>
      </c>
      <c r="AI1870">
        <v>101</v>
      </c>
      <c r="AJ1870">
        <v>0</v>
      </c>
      <c r="AK1870">
        <v>23</v>
      </c>
      <c r="AL1870">
        <v>169</v>
      </c>
      <c r="AM1870">
        <v>855</v>
      </c>
      <c r="AN1870">
        <v>55</v>
      </c>
      <c r="AO1870">
        <v>175</v>
      </c>
      <c r="AP1870">
        <v>115</v>
      </c>
      <c r="AQ1870">
        <v>76</v>
      </c>
      <c r="AR1870">
        <v>0</v>
      </c>
      <c r="AS1870">
        <v>0</v>
      </c>
      <c r="AT1870">
        <v>21</v>
      </c>
      <c r="AU1870">
        <v>0</v>
      </c>
      <c r="AV1870">
        <v>260</v>
      </c>
      <c r="AW1870">
        <v>0</v>
      </c>
      <c r="AX1870">
        <v>0</v>
      </c>
      <c r="AY1870">
        <v>1</v>
      </c>
      <c r="AZ1870">
        <v>22</v>
      </c>
      <c r="BA1870">
        <v>9</v>
      </c>
      <c r="BB1870">
        <v>11</v>
      </c>
      <c r="BC1870">
        <v>6</v>
      </c>
      <c r="BD1870">
        <v>25</v>
      </c>
      <c r="BE1870">
        <v>0</v>
      </c>
      <c r="BF1870">
        <v>23</v>
      </c>
      <c r="BG1870">
        <v>91</v>
      </c>
      <c r="BH1870">
        <v>1</v>
      </c>
      <c r="BI1870">
        <v>29</v>
      </c>
      <c r="BJ1870">
        <v>0</v>
      </c>
      <c r="BK1870">
        <v>0</v>
      </c>
      <c r="BL1870">
        <v>16</v>
      </c>
      <c r="BM1870">
        <v>12</v>
      </c>
      <c r="BN1870">
        <v>38</v>
      </c>
      <c r="BO1870">
        <v>171</v>
      </c>
      <c r="BP1870">
        <v>34</v>
      </c>
      <c r="BQ1870">
        <v>35</v>
      </c>
      <c r="BR1870">
        <v>77</v>
      </c>
      <c r="BS1870">
        <v>1</v>
      </c>
      <c r="BT1870">
        <v>1</v>
      </c>
      <c r="BU1870">
        <v>33</v>
      </c>
      <c r="BV1870">
        <v>0</v>
      </c>
      <c r="BW1870">
        <v>16</v>
      </c>
      <c r="BX1870">
        <v>0</v>
      </c>
      <c r="BY1870">
        <v>3552</v>
      </c>
    </row>
    <row r="1871" spans="1:77" hidden="1" x14ac:dyDescent="0.25">
      <c r="A1871" t="str">
        <f t="shared" si="58"/>
        <v>201633 Egészségügyi foglalkozásokI5 Szakközépiskola</v>
      </c>
      <c r="B1871" t="str">
        <f t="shared" si="59"/>
        <v>201633 Egészségügyi foglalkozásokI5 Szakközépiskola</v>
      </c>
      <c r="C1871">
        <v>3331</v>
      </c>
      <c r="D1871" t="s">
        <v>168</v>
      </c>
      <c r="E1871" t="s">
        <v>169</v>
      </c>
      <c r="F1871" s="4" t="s">
        <v>174</v>
      </c>
      <c r="G1871">
        <v>0</v>
      </c>
      <c r="H1871" t="s">
        <v>161</v>
      </c>
      <c r="I1871">
        <v>629</v>
      </c>
      <c r="J1871">
        <v>18</v>
      </c>
      <c r="K1871" t="s">
        <v>85</v>
      </c>
      <c r="L1871" t="s">
        <v>125</v>
      </c>
      <c r="M1871">
        <v>145</v>
      </c>
      <c r="N1871">
        <v>12</v>
      </c>
      <c r="O1871">
        <v>0</v>
      </c>
      <c r="P1871">
        <v>0</v>
      </c>
      <c r="Q1871">
        <v>10</v>
      </c>
      <c r="R1871">
        <v>7</v>
      </c>
      <c r="S1871">
        <v>0</v>
      </c>
      <c r="T1871">
        <v>0</v>
      </c>
      <c r="U1871">
        <v>0</v>
      </c>
      <c r="V1871">
        <v>0</v>
      </c>
      <c r="W1871">
        <v>0</v>
      </c>
      <c r="X1871">
        <v>90</v>
      </c>
      <c r="Y1871">
        <v>46</v>
      </c>
      <c r="Z1871">
        <v>1</v>
      </c>
      <c r="AA1871">
        <v>10</v>
      </c>
      <c r="AB1871">
        <v>12</v>
      </c>
      <c r="AC1871">
        <v>65</v>
      </c>
      <c r="AD1871">
        <v>16</v>
      </c>
      <c r="AE1871">
        <v>0</v>
      </c>
      <c r="AF1871">
        <v>13</v>
      </c>
      <c r="AG1871">
        <v>10</v>
      </c>
      <c r="AH1871">
        <v>569</v>
      </c>
      <c r="AI1871">
        <v>6</v>
      </c>
      <c r="AJ1871">
        <v>0</v>
      </c>
      <c r="AK1871">
        <v>17</v>
      </c>
      <c r="AL1871">
        <v>16</v>
      </c>
      <c r="AM1871">
        <v>93</v>
      </c>
      <c r="AN1871">
        <v>11</v>
      </c>
      <c r="AO1871">
        <v>382</v>
      </c>
      <c r="AP1871">
        <v>4419</v>
      </c>
      <c r="AQ1871">
        <v>11</v>
      </c>
      <c r="AR1871">
        <v>0</v>
      </c>
      <c r="AS1871">
        <v>0</v>
      </c>
      <c r="AT1871">
        <v>8</v>
      </c>
      <c r="AU1871">
        <v>0</v>
      </c>
      <c r="AV1871">
        <v>119</v>
      </c>
      <c r="AW1871">
        <v>0</v>
      </c>
      <c r="AX1871">
        <v>0</v>
      </c>
      <c r="AY1871">
        <v>0</v>
      </c>
      <c r="AZ1871">
        <v>0</v>
      </c>
      <c r="BA1871">
        <v>0</v>
      </c>
      <c r="BB1871">
        <v>6</v>
      </c>
      <c r="BC1871">
        <v>0</v>
      </c>
      <c r="BD1871">
        <v>72</v>
      </c>
      <c r="BE1871">
        <v>0</v>
      </c>
      <c r="BF1871">
        <v>106</v>
      </c>
      <c r="BG1871">
        <v>81</v>
      </c>
      <c r="BH1871">
        <v>130</v>
      </c>
      <c r="BI1871">
        <v>24</v>
      </c>
      <c r="BJ1871">
        <v>487</v>
      </c>
      <c r="BK1871">
        <v>0</v>
      </c>
      <c r="BL1871">
        <v>0</v>
      </c>
      <c r="BM1871">
        <v>0</v>
      </c>
      <c r="BN1871">
        <v>67</v>
      </c>
      <c r="BO1871">
        <v>999</v>
      </c>
      <c r="BP1871">
        <v>2207</v>
      </c>
      <c r="BQ1871">
        <v>32312</v>
      </c>
      <c r="BR1871">
        <v>2341</v>
      </c>
      <c r="BS1871">
        <v>3</v>
      </c>
      <c r="BT1871">
        <v>127</v>
      </c>
      <c r="BU1871">
        <v>234</v>
      </c>
      <c r="BV1871">
        <v>54</v>
      </c>
      <c r="BW1871">
        <v>357</v>
      </c>
      <c r="BX1871">
        <v>0</v>
      </c>
      <c r="BY1871">
        <v>45695</v>
      </c>
    </row>
    <row r="1872" spans="1:77" hidden="1" x14ac:dyDescent="0.25">
      <c r="A1872" t="str">
        <f t="shared" si="58"/>
        <v>201634 Oktatási asszisztensekI5 Szakközépiskola</v>
      </c>
      <c r="B1872" t="str">
        <f t="shared" si="59"/>
        <v>201634 Oktatási asszisztensekI5 Szakközépiskola</v>
      </c>
      <c r="C1872">
        <v>3332</v>
      </c>
      <c r="D1872" t="s">
        <v>168</v>
      </c>
      <c r="E1872" t="s">
        <v>169</v>
      </c>
      <c r="F1872" s="4" t="s">
        <v>174</v>
      </c>
      <c r="G1872">
        <v>0</v>
      </c>
      <c r="H1872" t="s">
        <v>161</v>
      </c>
      <c r="I1872">
        <v>630</v>
      </c>
      <c r="J1872">
        <v>19</v>
      </c>
      <c r="K1872" t="s">
        <v>86</v>
      </c>
      <c r="L1872" t="s">
        <v>126</v>
      </c>
      <c r="M1872">
        <v>0</v>
      </c>
      <c r="N1872">
        <v>0</v>
      </c>
      <c r="O1872">
        <v>0</v>
      </c>
      <c r="P1872">
        <v>0</v>
      </c>
      <c r="Q1872">
        <v>0</v>
      </c>
      <c r="R1872">
        <v>0</v>
      </c>
      <c r="S1872">
        <v>0</v>
      </c>
      <c r="T1872">
        <v>0</v>
      </c>
      <c r="U1872">
        <v>0</v>
      </c>
      <c r="V1872">
        <v>0</v>
      </c>
      <c r="W1872">
        <v>0</v>
      </c>
      <c r="X1872">
        <v>0</v>
      </c>
      <c r="Y1872">
        <v>0</v>
      </c>
      <c r="Z1872">
        <v>9</v>
      </c>
      <c r="AA1872">
        <v>0</v>
      </c>
      <c r="AB1872">
        <v>0</v>
      </c>
      <c r="AC1872">
        <v>0</v>
      </c>
      <c r="AD1872">
        <v>0</v>
      </c>
      <c r="AE1872">
        <v>0</v>
      </c>
      <c r="AF1872">
        <v>9</v>
      </c>
      <c r="AG1872">
        <v>0</v>
      </c>
      <c r="AH1872">
        <v>0</v>
      </c>
      <c r="AI1872">
        <v>0</v>
      </c>
      <c r="AJ1872">
        <v>0</v>
      </c>
      <c r="AK1872">
        <v>0</v>
      </c>
      <c r="AL1872">
        <v>0</v>
      </c>
      <c r="AM1872">
        <v>0</v>
      </c>
      <c r="AN1872">
        <v>0</v>
      </c>
      <c r="AO1872">
        <v>0</v>
      </c>
      <c r="AP1872">
        <v>44</v>
      </c>
      <c r="AQ1872">
        <v>20</v>
      </c>
      <c r="AR1872">
        <v>0</v>
      </c>
      <c r="AS1872">
        <v>20</v>
      </c>
      <c r="AT1872">
        <v>0</v>
      </c>
      <c r="AU1872">
        <v>0</v>
      </c>
      <c r="AV1872">
        <v>0</v>
      </c>
      <c r="AW1872">
        <v>0</v>
      </c>
      <c r="AX1872">
        <v>0</v>
      </c>
      <c r="AY1872">
        <v>12</v>
      </c>
      <c r="AZ1872">
        <v>0</v>
      </c>
      <c r="BA1872">
        <v>0</v>
      </c>
      <c r="BB1872">
        <v>0</v>
      </c>
      <c r="BC1872">
        <v>0</v>
      </c>
      <c r="BD1872">
        <v>0</v>
      </c>
      <c r="BE1872">
        <v>0</v>
      </c>
      <c r="BF1872">
        <v>0</v>
      </c>
      <c r="BG1872">
        <v>0</v>
      </c>
      <c r="BH1872">
        <v>0</v>
      </c>
      <c r="BI1872">
        <v>0</v>
      </c>
      <c r="BJ1872">
        <v>0</v>
      </c>
      <c r="BK1872">
        <v>0</v>
      </c>
      <c r="BL1872">
        <v>0</v>
      </c>
      <c r="BM1872">
        <v>0</v>
      </c>
      <c r="BN1872">
        <v>11</v>
      </c>
      <c r="BO1872">
        <v>23</v>
      </c>
      <c r="BP1872">
        <v>2378</v>
      </c>
      <c r="BQ1872">
        <v>3</v>
      </c>
      <c r="BR1872">
        <v>70</v>
      </c>
      <c r="BS1872">
        <v>17</v>
      </c>
      <c r="BT1872">
        <v>6</v>
      </c>
      <c r="BU1872">
        <v>7</v>
      </c>
      <c r="BV1872">
        <v>0</v>
      </c>
      <c r="BW1872">
        <v>0</v>
      </c>
      <c r="BX1872">
        <v>0</v>
      </c>
      <c r="BY1872">
        <v>2629</v>
      </c>
    </row>
    <row r="1873" spans="1:77" hidden="1" x14ac:dyDescent="0.25">
      <c r="A1873" t="str">
        <f t="shared" si="58"/>
        <v>201635 Szociális gondozási és munkaerő-piaci szolgáltatási foglalkozásokI5 Szakközépiskola</v>
      </c>
      <c r="B1873" t="str">
        <f t="shared" si="59"/>
        <v>201635 Szociális gondozási és munkaerő-piaci szolgáltatási foglalkozásokI5 Szakközépiskola</v>
      </c>
      <c r="C1873">
        <v>3333</v>
      </c>
      <c r="D1873" t="s">
        <v>168</v>
      </c>
      <c r="E1873" t="s">
        <v>169</v>
      </c>
      <c r="F1873" s="4" t="s">
        <v>174</v>
      </c>
      <c r="G1873">
        <v>0</v>
      </c>
      <c r="H1873" t="s">
        <v>161</v>
      </c>
      <c r="I1873">
        <v>631</v>
      </c>
      <c r="J1873">
        <v>20</v>
      </c>
      <c r="K1873" t="s">
        <v>87</v>
      </c>
      <c r="L1873" t="s">
        <v>127</v>
      </c>
      <c r="M1873">
        <v>1</v>
      </c>
      <c r="N1873">
        <v>0</v>
      </c>
      <c r="O1873">
        <v>0</v>
      </c>
      <c r="P1873">
        <v>0</v>
      </c>
      <c r="Q1873">
        <v>0</v>
      </c>
      <c r="R1873">
        <v>0</v>
      </c>
      <c r="S1873">
        <v>0</v>
      </c>
      <c r="T1873">
        <v>0</v>
      </c>
      <c r="U1873">
        <v>0</v>
      </c>
      <c r="V1873">
        <v>0</v>
      </c>
      <c r="W1873">
        <v>0</v>
      </c>
      <c r="X1873">
        <v>0</v>
      </c>
      <c r="Y1873">
        <v>0</v>
      </c>
      <c r="Z1873">
        <v>0</v>
      </c>
      <c r="AA1873">
        <v>16</v>
      </c>
      <c r="AB1873">
        <v>2</v>
      </c>
      <c r="AC1873">
        <v>10</v>
      </c>
      <c r="AD1873">
        <v>0</v>
      </c>
      <c r="AE1873">
        <v>0</v>
      </c>
      <c r="AF1873">
        <v>0</v>
      </c>
      <c r="AG1873">
        <v>0</v>
      </c>
      <c r="AH1873">
        <v>3</v>
      </c>
      <c r="AI1873">
        <v>0</v>
      </c>
      <c r="AJ1873">
        <v>0</v>
      </c>
      <c r="AK1873">
        <v>0</v>
      </c>
      <c r="AL1873">
        <v>0</v>
      </c>
      <c r="AM1873">
        <v>0</v>
      </c>
      <c r="AN1873">
        <v>0</v>
      </c>
      <c r="AO1873">
        <v>0</v>
      </c>
      <c r="AP1873">
        <v>0</v>
      </c>
      <c r="AQ1873">
        <v>68</v>
      </c>
      <c r="AR1873">
        <v>0</v>
      </c>
      <c r="AS1873">
        <v>0</v>
      </c>
      <c r="AT1873">
        <v>0</v>
      </c>
      <c r="AU1873">
        <v>0</v>
      </c>
      <c r="AV1873">
        <v>10</v>
      </c>
      <c r="AW1873">
        <v>0</v>
      </c>
      <c r="AX1873">
        <v>0</v>
      </c>
      <c r="AY1873">
        <v>0</v>
      </c>
      <c r="AZ1873">
        <v>51</v>
      </c>
      <c r="BA1873">
        <v>0</v>
      </c>
      <c r="BB1873">
        <v>0</v>
      </c>
      <c r="BC1873">
        <v>0</v>
      </c>
      <c r="BD1873">
        <v>0</v>
      </c>
      <c r="BE1873">
        <v>0</v>
      </c>
      <c r="BF1873">
        <v>0</v>
      </c>
      <c r="BG1873">
        <v>0</v>
      </c>
      <c r="BH1873">
        <v>1</v>
      </c>
      <c r="BI1873">
        <v>0</v>
      </c>
      <c r="BJ1873">
        <v>0</v>
      </c>
      <c r="BK1873">
        <v>0</v>
      </c>
      <c r="BL1873">
        <v>19</v>
      </c>
      <c r="BM1873">
        <v>0</v>
      </c>
      <c r="BN1873">
        <v>9</v>
      </c>
      <c r="BO1873">
        <v>539</v>
      </c>
      <c r="BP1873">
        <v>640</v>
      </c>
      <c r="BQ1873">
        <v>189</v>
      </c>
      <c r="BR1873">
        <v>8006</v>
      </c>
      <c r="BS1873">
        <v>2</v>
      </c>
      <c r="BT1873">
        <v>0</v>
      </c>
      <c r="BU1873">
        <v>545</v>
      </c>
      <c r="BV1873">
        <v>0</v>
      </c>
      <c r="BW1873">
        <v>0</v>
      </c>
      <c r="BX1873">
        <v>0</v>
      </c>
      <c r="BY1873">
        <v>10111</v>
      </c>
    </row>
    <row r="1874" spans="1:77" hidden="1" x14ac:dyDescent="0.25">
      <c r="A1874" t="str">
        <f t="shared" si="58"/>
        <v>201636 Üzleti jellegű szolgáltatások ügyintézői, hatósági ügyintézők, ügynökökI5 Szakközépiskola</v>
      </c>
      <c r="B1874" t="str">
        <f t="shared" si="59"/>
        <v>201636 Üzleti jellegű szolgáltatások ügyintézői, hatósági ügyintézők, ügynökökI5 Szakközépiskola</v>
      </c>
      <c r="C1874">
        <v>3334</v>
      </c>
      <c r="D1874" t="s">
        <v>168</v>
      </c>
      <c r="E1874" t="s">
        <v>169</v>
      </c>
      <c r="F1874" s="4" t="s">
        <v>174</v>
      </c>
      <c r="G1874">
        <v>0</v>
      </c>
      <c r="H1874" t="s">
        <v>161</v>
      </c>
      <c r="I1874">
        <v>632</v>
      </c>
      <c r="J1874">
        <v>21</v>
      </c>
      <c r="K1874" t="s">
        <v>88</v>
      </c>
      <c r="L1874" t="s">
        <v>128</v>
      </c>
      <c r="M1874">
        <v>664</v>
      </c>
      <c r="N1874">
        <v>112</v>
      </c>
      <c r="O1874">
        <v>2</v>
      </c>
      <c r="P1874">
        <v>111</v>
      </c>
      <c r="Q1874">
        <v>1512</v>
      </c>
      <c r="R1874">
        <v>337</v>
      </c>
      <c r="S1874">
        <v>98</v>
      </c>
      <c r="T1874">
        <v>206</v>
      </c>
      <c r="U1874">
        <v>194</v>
      </c>
      <c r="V1874">
        <v>0</v>
      </c>
      <c r="W1874">
        <v>339</v>
      </c>
      <c r="X1874">
        <v>244</v>
      </c>
      <c r="Y1874">
        <v>379</v>
      </c>
      <c r="Z1874">
        <v>318</v>
      </c>
      <c r="AA1874">
        <v>138</v>
      </c>
      <c r="AB1874">
        <v>397</v>
      </c>
      <c r="AC1874">
        <v>332</v>
      </c>
      <c r="AD1874">
        <v>363</v>
      </c>
      <c r="AE1874">
        <v>462</v>
      </c>
      <c r="AF1874">
        <v>339</v>
      </c>
      <c r="AG1874">
        <v>69</v>
      </c>
      <c r="AH1874">
        <v>253</v>
      </c>
      <c r="AI1874">
        <v>157</v>
      </c>
      <c r="AJ1874">
        <v>798</v>
      </c>
      <c r="AK1874">
        <v>524</v>
      </c>
      <c r="AL1874">
        <v>417</v>
      </c>
      <c r="AM1874">
        <v>1666</v>
      </c>
      <c r="AN1874">
        <v>2358</v>
      </c>
      <c r="AO1874">
        <v>8137</v>
      </c>
      <c r="AP1874">
        <v>3424</v>
      </c>
      <c r="AQ1874">
        <v>1290</v>
      </c>
      <c r="AR1874">
        <v>14</v>
      </c>
      <c r="AS1874">
        <v>222</v>
      </c>
      <c r="AT1874">
        <v>939</v>
      </c>
      <c r="AU1874">
        <v>125</v>
      </c>
      <c r="AV1874">
        <v>606</v>
      </c>
      <c r="AW1874">
        <v>276</v>
      </c>
      <c r="AX1874">
        <v>226</v>
      </c>
      <c r="AY1874">
        <v>886</v>
      </c>
      <c r="AZ1874">
        <v>479</v>
      </c>
      <c r="BA1874">
        <v>7615</v>
      </c>
      <c r="BB1874">
        <v>2214</v>
      </c>
      <c r="BC1874">
        <v>1101</v>
      </c>
      <c r="BD1874">
        <v>1234</v>
      </c>
      <c r="BE1874">
        <v>0</v>
      </c>
      <c r="BF1874">
        <v>2242</v>
      </c>
      <c r="BG1874">
        <v>508</v>
      </c>
      <c r="BH1874">
        <v>179</v>
      </c>
      <c r="BI1874">
        <v>195</v>
      </c>
      <c r="BJ1874">
        <v>109</v>
      </c>
      <c r="BK1874">
        <v>347</v>
      </c>
      <c r="BL1874">
        <v>277</v>
      </c>
      <c r="BM1874">
        <v>152</v>
      </c>
      <c r="BN1874">
        <v>2213</v>
      </c>
      <c r="BO1874">
        <v>11071</v>
      </c>
      <c r="BP1874">
        <v>1571</v>
      </c>
      <c r="BQ1874">
        <v>798</v>
      </c>
      <c r="BR1874">
        <v>545</v>
      </c>
      <c r="BS1874">
        <v>356</v>
      </c>
      <c r="BT1874">
        <v>152</v>
      </c>
      <c r="BU1874">
        <v>147</v>
      </c>
      <c r="BV1874">
        <v>113</v>
      </c>
      <c r="BW1874">
        <v>100</v>
      </c>
      <c r="BX1874">
        <v>0</v>
      </c>
      <c r="BY1874">
        <v>62652</v>
      </c>
    </row>
    <row r="1875" spans="1:77" hidden="1" x14ac:dyDescent="0.25">
      <c r="A1875" t="str">
        <f t="shared" si="58"/>
        <v>201637 Művészeti, kulturális, sport- és vallási foglalkozásokI5 Szakközépiskola</v>
      </c>
      <c r="B1875" t="str">
        <f t="shared" si="59"/>
        <v>201637 Művészeti, kulturális, sport- és vallási foglalkozásokI5 Szakközépiskola</v>
      </c>
      <c r="C1875">
        <v>3335</v>
      </c>
      <c r="D1875" t="s">
        <v>168</v>
      </c>
      <c r="E1875" t="s">
        <v>169</v>
      </c>
      <c r="F1875" s="4" t="s">
        <v>174</v>
      </c>
      <c r="G1875">
        <v>0</v>
      </c>
      <c r="H1875" t="s">
        <v>161</v>
      </c>
      <c r="I1875">
        <v>633</v>
      </c>
      <c r="J1875">
        <v>22</v>
      </c>
      <c r="K1875" t="s">
        <v>89</v>
      </c>
      <c r="L1875" t="s">
        <v>129</v>
      </c>
      <c r="M1875">
        <v>34</v>
      </c>
      <c r="N1875">
        <v>0</v>
      </c>
      <c r="O1875">
        <v>0</v>
      </c>
      <c r="P1875">
        <v>0</v>
      </c>
      <c r="Q1875">
        <v>0</v>
      </c>
      <c r="R1875">
        <v>1</v>
      </c>
      <c r="S1875">
        <v>0</v>
      </c>
      <c r="T1875">
        <v>0</v>
      </c>
      <c r="U1875">
        <v>10</v>
      </c>
      <c r="V1875">
        <v>0</v>
      </c>
      <c r="W1875">
        <v>0</v>
      </c>
      <c r="X1875">
        <v>0</v>
      </c>
      <c r="Y1875">
        <v>0</v>
      </c>
      <c r="Z1875">
        <v>0</v>
      </c>
      <c r="AA1875">
        <v>0</v>
      </c>
      <c r="AB1875">
        <v>0</v>
      </c>
      <c r="AC1875">
        <v>0</v>
      </c>
      <c r="AD1875">
        <v>0</v>
      </c>
      <c r="AE1875">
        <v>0</v>
      </c>
      <c r="AF1875">
        <v>0</v>
      </c>
      <c r="AG1875">
        <v>0</v>
      </c>
      <c r="AH1875">
        <v>0</v>
      </c>
      <c r="AI1875">
        <v>0</v>
      </c>
      <c r="AJ1875">
        <v>0</v>
      </c>
      <c r="AK1875">
        <v>0</v>
      </c>
      <c r="AL1875">
        <v>0</v>
      </c>
      <c r="AM1875">
        <v>33</v>
      </c>
      <c r="AN1875">
        <v>0</v>
      </c>
      <c r="AO1875">
        <v>27</v>
      </c>
      <c r="AP1875">
        <v>119</v>
      </c>
      <c r="AQ1875">
        <v>0</v>
      </c>
      <c r="AR1875">
        <v>0</v>
      </c>
      <c r="AS1875">
        <v>0</v>
      </c>
      <c r="AT1875">
        <v>0</v>
      </c>
      <c r="AU1875">
        <v>0</v>
      </c>
      <c r="AV1875">
        <v>9</v>
      </c>
      <c r="AW1875">
        <v>36</v>
      </c>
      <c r="AX1875">
        <v>330</v>
      </c>
      <c r="AY1875">
        <v>7</v>
      </c>
      <c r="AZ1875">
        <v>6</v>
      </c>
      <c r="BA1875">
        <v>12</v>
      </c>
      <c r="BB1875">
        <v>0</v>
      </c>
      <c r="BC1875">
        <v>0</v>
      </c>
      <c r="BD1875">
        <v>100</v>
      </c>
      <c r="BE1875">
        <v>0</v>
      </c>
      <c r="BF1875">
        <v>0</v>
      </c>
      <c r="BG1875">
        <v>0</v>
      </c>
      <c r="BH1875">
        <v>1</v>
      </c>
      <c r="BI1875">
        <v>0</v>
      </c>
      <c r="BJ1875">
        <v>249</v>
      </c>
      <c r="BK1875">
        <v>0</v>
      </c>
      <c r="BL1875">
        <v>10</v>
      </c>
      <c r="BM1875">
        <v>0</v>
      </c>
      <c r="BN1875">
        <v>15</v>
      </c>
      <c r="BO1875">
        <v>54</v>
      </c>
      <c r="BP1875">
        <v>42</v>
      </c>
      <c r="BQ1875">
        <v>46</v>
      </c>
      <c r="BR1875">
        <v>1</v>
      </c>
      <c r="BS1875">
        <v>1086</v>
      </c>
      <c r="BT1875">
        <v>1092</v>
      </c>
      <c r="BU1875">
        <v>287</v>
      </c>
      <c r="BV1875">
        <v>0</v>
      </c>
      <c r="BW1875">
        <v>108</v>
      </c>
      <c r="BX1875">
        <v>0</v>
      </c>
      <c r="BY1875">
        <v>3715</v>
      </c>
    </row>
    <row r="1876" spans="1:77" hidden="1" x14ac:dyDescent="0.25">
      <c r="A1876" t="str">
        <f t="shared" si="58"/>
        <v>201639 Egyéb ügyintézőkI5 Szakközépiskola</v>
      </c>
      <c r="B1876" t="str">
        <f t="shared" si="59"/>
        <v>201639 Egyéb ügyintézőkI5 Szakközépiskola</v>
      </c>
      <c r="C1876">
        <v>3336</v>
      </c>
      <c r="D1876" t="s">
        <v>168</v>
      </c>
      <c r="E1876" t="s">
        <v>169</v>
      </c>
      <c r="F1876" s="4" t="s">
        <v>174</v>
      </c>
      <c r="G1876">
        <v>0</v>
      </c>
      <c r="H1876" t="s">
        <v>161</v>
      </c>
      <c r="I1876">
        <v>634</v>
      </c>
      <c r="J1876">
        <v>23</v>
      </c>
      <c r="K1876" t="s">
        <v>90</v>
      </c>
      <c r="L1876" t="s">
        <v>91</v>
      </c>
      <c r="M1876">
        <v>257</v>
      </c>
      <c r="N1876">
        <v>40</v>
      </c>
      <c r="O1876">
        <v>3</v>
      </c>
      <c r="P1876">
        <v>10</v>
      </c>
      <c r="Q1876">
        <v>243</v>
      </c>
      <c r="R1876">
        <v>115</v>
      </c>
      <c r="S1876">
        <v>17</v>
      </c>
      <c r="T1876">
        <v>52</v>
      </c>
      <c r="U1876">
        <v>26</v>
      </c>
      <c r="V1876">
        <v>0</v>
      </c>
      <c r="W1876">
        <v>38</v>
      </c>
      <c r="X1876">
        <v>33</v>
      </c>
      <c r="Y1876">
        <v>36</v>
      </c>
      <c r="Z1876">
        <v>33</v>
      </c>
      <c r="AA1876">
        <v>41</v>
      </c>
      <c r="AB1876">
        <v>25</v>
      </c>
      <c r="AC1876">
        <v>180</v>
      </c>
      <c r="AD1876">
        <v>95</v>
      </c>
      <c r="AE1876">
        <v>223</v>
      </c>
      <c r="AF1876">
        <v>106</v>
      </c>
      <c r="AG1876">
        <v>10</v>
      </c>
      <c r="AH1876">
        <v>101</v>
      </c>
      <c r="AI1876">
        <v>81</v>
      </c>
      <c r="AJ1876">
        <v>222</v>
      </c>
      <c r="AK1876">
        <v>138</v>
      </c>
      <c r="AL1876">
        <v>153</v>
      </c>
      <c r="AM1876">
        <v>669</v>
      </c>
      <c r="AN1876">
        <v>573</v>
      </c>
      <c r="AO1876">
        <v>1050</v>
      </c>
      <c r="AP1876">
        <v>641</v>
      </c>
      <c r="AQ1876">
        <v>489</v>
      </c>
      <c r="AR1876">
        <v>6</v>
      </c>
      <c r="AS1876">
        <v>34</v>
      </c>
      <c r="AT1876">
        <v>710</v>
      </c>
      <c r="AU1876">
        <v>14</v>
      </c>
      <c r="AV1876">
        <v>163</v>
      </c>
      <c r="AW1876">
        <v>59</v>
      </c>
      <c r="AX1876">
        <v>94</v>
      </c>
      <c r="AY1876">
        <v>60</v>
      </c>
      <c r="AZ1876">
        <v>316</v>
      </c>
      <c r="BA1876">
        <v>313</v>
      </c>
      <c r="BB1876">
        <v>87</v>
      </c>
      <c r="BC1876">
        <v>112</v>
      </c>
      <c r="BD1876">
        <v>473</v>
      </c>
      <c r="BE1876">
        <v>0</v>
      </c>
      <c r="BF1876">
        <v>359</v>
      </c>
      <c r="BG1876">
        <v>278</v>
      </c>
      <c r="BH1876">
        <v>76</v>
      </c>
      <c r="BI1876">
        <v>154</v>
      </c>
      <c r="BJ1876">
        <v>104</v>
      </c>
      <c r="BK1876">
        <v>156</v>
      </c>
      <c r="BL1876">
        <v>147</v>
      </c>
      <c r="BM1876">
        <v>117</v>
      </c>
      <c r="BN1876">
        <v>663</v>
      </c>
      <c r="BO1876">
        <v>11316</v>
      </c>
      <c r="BP1876">
        <v>3075</v>
      </c>
      <c r="BQ1876">
        <v>601</v>
      </c>
      <c r="BR1876">
        <v>528</v>
      </c>
      <c r="BS1876">
        <v>210</v>
      </c>
      <c r="BT1876">
        <v>94</v>
      </c>
      <c r="BU1876">
        <v>117</v>
      </c>
      <c r="BV1876">
        <v>41</v>
      </c>
      <c r="BW1876">
        <v>79</v>
      </c>
      <c r="BX1876">
        <v>0</v>
      </c>
      <c r="BY1876">
        <v>26256</v>
      </c>
    </row>
    <row r="1877" spans="1:77" hidden="1" x14ac:dyDescent="0.25">
      <c r="A1877" t="str">
        <f t="shared" si="58"/>
        <v>201641 Irodai, ügyviteli foglalkozásokI5 Szakközépiskola</v>
      </c>
      <c r="B1877" t="str">
        <f t="shared" si="59"/>
        <v>201641 Irodai, ügyviteli foglalkozásokI5 Szakközépiskola</v>
      </c>
      <c r="C1877">
        <v>3337</v>
      </c>
      <c r="D1877" t="s">
        <v>168</v>
      </c>
      <c r="E1877" t="s">
        <v>169</v>
      </c>
      <c r="F1877" s="4" t="s">
        <v>174</v>
      </c>
      <c r="G1877">
        <v>0</v>
      </c>
      <c r="H1877" t="s">
        <v>161</v>
      </c>
      <c r="I1877">
        <v>635</v>
      </c>
      <c r="J1877">
        <v>24</v>
      </c>
      <c r="K1877" t="s">
        <v>92</v>
      </c>
      <c r="L1877" t="s">
        <v>130</v>
      </c>
      <c r="M1877">
        <v>1558</v>
      </c>
      <c r="N1877">
        <v>239</v>
      </c>
      <c r="O1877">
        <v>52</v>
      </c>
      <c r="P1877">
        <v>124</v>
      </c>
      <c r="Q1877">
        <v>1483</v>
      </c>
      <c r="R1877">
        <v>366</v>
      </c>
      <c r="S1877">
        <v>210</v>
      </c>
      <c r="T1877">
        <v>200</v>
      </c>
      <c r="U1877">
        <v>339</v>
      </c>
      <c r="V1877">
        <v>16</v>
      </c>
      <c r="W1877">
        <v>325</v>
      </c>
      <c r="X1877">
        <v>238</v>
      </c>
      <c r="Y1877">
        <v>462</v>
      </c>
      <c r="Z1877">
        <v>272</v>
      </c>
      <c r="AA1877">
        <v>148</v>
      </c>
      <c r="AB1877">
        <v>685</v>
      </c>
      <c r="AC1877">
        <v>645</v>
      </c>
      <c r="AD1877">
        <v>238</v>
      </c>
      <c r="AE1877">
        <v>554</v>
      </c>
      <c r="AF1877">
        <v>629</v>
      </c>
      <c r="AG1877">
        <v>180</v>
      </c>
      <c r="AH1877">
        <v>502</v>
      </c>
      <c r="AI1877">
        <v>322</v>
      </c>
      <c r="AJ1877">
        <v>598</v>
      </c>
      <c r="AK1877">
        <v>512</v>
      </c>
      <c r="AL1877">
        <v>623</v>
      </c>
      <c r="AM1877">
        <v>2879</v>
      </c>
      <c r="AN1877">
        <v>1869</v>
      </c>
      <c r="AO1877">
        <v>4133</v>
      </c>
      <c r="AP1877">
        <v>2849</v>
      </c>
      <c r="AQ1877">
        <v>1590</v>
      </c>
      <c r="AR1877">
        <v>49</v>
      </c>
      <c r="AS1877">
        <v>4</v>
      </c>
      <c r="AT1877">
        <v>1450</v>
      </c>
      <c r="AU1877">
        <v>169</v>
      </c>
      <c r="AV1877">
        <v>432</v>
      </c>
      <c r="AW1877">
        <v>253</v>
      </c>
      <c r="AX1877">
        <v>135</v>
      </c>
      <c r="AY1877">
        <v>245</v>
      </c>
      <c r="AZ1877">
        <v>1111</v>
      </c>
      <c r="BA1877">
        <v>921</v>
      </c>
      <c r="BB1877">
        <v>321</v>
      </c>
      <c r="BC1877">
        <v>695</v>
      </c>
      <c r="BD1877">
        <v>2236</v>
      </c>
      <c r="BE1877">
        <v>0</v>
      </c>
      <c r="BF1877">
        <v>8150</v>
      </c>
      <c r="BG1877">
        <v>843</v>
      </c>
      <c r="BH1877">
        <v>417</v>
      </c>
      <c r="BI1877">
        <v>380</v>
      </c>
      <c r="BJ1877">
        <v>63</v>
      </c>
      <c r="BK1877">
        <v>185</v>
      </c>
      <c r="BL1877">
        <v>579</v>
      </c>
      <c r="BM1877">
        <v>156</v>
      </c>
      <c r="BN1877">
        <v>1279</v>
      </c>
      <c r="BO1877">
        <v>9369</v>
      </c>
      <c r="BP1877">
        <v>3062</v>
      </c>
      <c r="BQ1877">
        <v>1548</v>
      </c>
      <c r="BR1877">
        <v>544</v>
      </c>
      <c r="BS1877">
        <v>2072</v>
      </c>
      <c r="BT1877">
        <v>182</v>
      </c>
      <c r="BU1877">
        <v>158</v>
      </c>
      <c r="BV1877">
        <v>172</v>
      </c>
      <c r="BW1877">
        <v>168</v>
      </c>
      <c r="BX1877">
        <v>0</v>
      </c>
      <c r="BY1877">
        <v>62188</v>
      </c>
    </row>
    <row r="1878" spans="1:77" hidden="1" x14ac:dyDescent="0.25">
      <c r="A1878" t="str">
        <f t="shared" si="58"/>
        <v>201642 Ügyfélkapcsolati foglalkozásokI5 Szakközépiskola</v>
      </c>
      <c r="B1878" t="str">
        <f t="shared" si="59"/>
        <v>201642 Ügyfélkapcsolati foglalkozásokI5 Szakközépiskola</v>
      </c>
      <c r="C1878">
        <v>3338</v>
      </c>
      <c r="D1878" t="s">
        <v>168</v>
      </c>
      <c r="E1878" t="s">
        <v>169</v>
      </c>
      <c r="F1878" s="4" t="s">
        <v>174</v>
      </c>
      <c r="G1878">
        <v>0</v>
      </c>
      <c r="H1878" t="s">
        <v>161</v>
      </c>
      <c r="I1878">
        <v>636</v>
      </c>
      <c r="J1878">
        <v>25</v>
      </c>
      <c r="K1878" t="s">
        <v>93</v>
      </c>
      <c r="L1878" t="s">
        <v>131</v>
      </c>
      <c r="M1878">
        <v>29</v>
      </c>
      <c r="N1878">
        <v>23</v>
      </c>
      <c r="O1878">
        <v>0</v>
      </c>
      <c r="P1878">
        <v>11</v>
      </c>
      <c r="Q1878">
        <v>102</v>
      </c>
      <c r="R1878">
        <v>25</v>
      </c>
      <c r="S1878">
        <v>0</v>
      </c>
      <c r="T1878">
        <v>12</v>
      </c>
      <c r="U1878">
        <v>57</v>
      </c>
      <c r="V1878">
        <v>0</v>
      </c>
      <c r="W1878">
        <v>1</v>
      </c>
      <c r="X1878">
        <v>11</v>
      </c>
      <c r="Y1878">
        <v>18</v>
      </c>
      <c r="Z1878">
        <v>0</v>
      </c>
      <c r="AA1878">
        <v>0</v>
      </c>
      <c r="AB1878">
        <v>8</v>
      </c>
      <c r="AC1878">
        <v>3</v>
      </c>
      <c r="AD1878">
        <v>1</v>
      </c>
      <c r="AE1878">
        <v>20</v>
      </c>
      <c r="AF1878">
        <v>0</v>
      </c>
      <c r="AG1878">
        <v>0</v>
      </c>
      <c r="AH1878">
        <v>27</v>
      </c>
      <c r="AI1878">
        <v>52</v>
      </c>
      <c r="AJ1878">
        <v>323</v>
      </c>
      <c r="AK1878">
        <v>104</v>
      </c>
      <c r="AL1878">
        <v>74</v>
      </c>
      <c r="AM1878">
        <v>86</v>
      </c>
      <c r="AN1878">
        <v>408</v>
      </c>
      <c r="AO1878">
        <v>368</v>
      </c>
      <c r="AP1878">
        <v>748</v>
      </c>
      <c r="AQ1878">
        <v>221</v>
      </c>
      <c r="AR1878">
        <v>0</v>
      </c>
      <c r="AS1878">
        <v>26</v>
      </c>
      <c r="AT1878">
        <v>511</v>
      </c>
      <c r="AU1878">
        <v>260</v>
      </c>
      <c r="AV1878">
        <v>594</v>
      </c>
      <c r="AW1878">
        <v>9</v>
      </c>
      <c r="AX1878">
        <v>3</v>
      </c>
      <c r="AY1878">
        <v>403</v>
      </c>
      <c r="AZ1878">
        <v>441</v>
      </c>
      <c r="BA1878">
        <v>2122</v>
      </c>
      <c r="BB1878">
        <v>244</v>
      </c>
      <c r="BC1878">
        <v>349</v>
      </c>
      <c r="BD1878">
        <v>234</v>
      </c>
      <c r="BE1878">
        <v>0</v>
      </c>
      <c r="BF1878">
        <v>350</v>
      </c>
      <c r="BG1878">
        <v>30</v>
      </c>
      <c r="BH1878">
        <v>5</v>
      </c>
      <c r="BI1878">
        <v>46</v>
      </c>
      <c r="BJ1878">
        <v>48</v>
      </c>
      <c r="BK1878">
        <v>28</v>
      </c>
      <c r="BL1878">
        <v>265</v>
      </c>
      <c r="BM1878">
        <v>771</v>
      </c>
      <c r="BN1878">
        <v>422</v>
      </c>
      <c r="BO1878">
        <v>319</v>
      </c>
      <c r="BP1878">
        <v>86</v>
      </c>
      <c r="BQ1878">
        <v>306</v>
      </c>
      <c r="BR1878">
        <v>104</v>
      </c>
      <c r="BS1878">
        <v>355</v>
      </c>
      <c r="BT1878">
        <v>154</v>
      </c>
      <c r="BU1878">
        <v>240</v>
      </c>
      <c r="BV1878">
        <v>52</v>
      </c>
      <c r="BW1878">
        <v>252</v>
      </c>
      <c r="BX1878">
        <v>0</v>
      </c>
      <c r="BY1878">
        <v>11761</v>
      </c>
    </row>
    <row r="1879" spans="1:77" hidden="1" x14ac:dyDescent="0.25">
      <c r="A1879" t="str">
        <f t="shared" si="58"/>
        <v>201651 Kereskedelmi és vendéglátó-ipari foglalkozásokI5 Szakközépiskola</v>
      </c>
      <c r="B1879" t="str">
        <f t="shared" si="59"/>
        <v>201651 Kereskedelmi és vendéglátó-ipari foglalkozásokI5 Szakközépiskola</v>
      </c>
      <c r="C1879">
        <v>3339</v>
      </c>
      <c r="D1879" t="s">
        <v>168</v>
      </c>
      <c r="E1879" t="s">
        <v>169</v>
      </c>
      <c r="F1879" s="4" t="s">
        <v>174</v>
      </c>
      <c r="G1879">
        <v>0</v>
      </c>
      <c r="H1879" t="s">
        <v>161</v>
      </c>
      <c r="I1879">
        <v>637</v>
      </c>
      <c r="J1879">
        <v>26</v>
      </c>
      <c r="K1879" t="s">
        <v>94</v>
      </c>
      <c r="L1879" t="s">
        <v>132</v>
      </c>
      <c r="M1879">
        <v>222</v>
      </c>
      <c r="N1879">
        <v>34</v>
      </c>
      <c r="O1879">
        <v>0</v>
      </c>
      <c r="P1879">
        <v>0</v>
      </c>
      <c r="Q1879">
        <v>1703</v>
      </c>
      <c r="R1879">
        <v>197</v>
      </c>
      <c r="S1879">
        <v>26</v>
      </c>
      <c r="T1879">
        <v>62</v>
      </c>
      <c r="U1879">
        <v>37</v>
      </c>
      <c r="V1879">
        <v>0</v>
      </c>
      <c r="W1879">
        <v>91</v>
      </c>
      <c r="X1879">
        <v>0</v>
      </c>
      <c r="Y1879">
        <v>113</v>
      </c>
      <c r="Z1879">
        <v>23</v>
      </c>
      <c r="AA1879">
        <v>0</v>
      </c>
      <c r="AB1879">
        <v>55</v>
      </c>
      <c r="AC1879">
        <v>0</v>
      </c>
      <c r="AD1879">
        <v>16</v>
      </c>
      <c r="AE1879">
        <v>44</v>
      </c>
      <c r="AF1879">
        <v>0</v>
      </c>
      <c r="AG1879">
        <v>103</v>
      </c>
      <c r="AH1879">
        <v>791</v>
      </c>
      <c r="AI1879">
        <v>191</v>
      </c>
      <c r="AJ1879">
        <v>2</v>
      </c>
      <c r="AK1879">
        <v>24</v>
      </c>
      <c r="AL1879">
        <v>93</v>
      </c>
      <c r="AM1879">
        <v>538</v>
      </c>
      <c r="AN1879">
        <v>2227</v>
      </c>
      <c r="AO1879">
        <v>7178</v>
      </c>
      <c r="AP1879">
        <v>43670</v>
      </c>
      <c r="AQ1879">
        <v>511</v>
      </c>
      <c r="AR1879">
        <v>213</v>
      </c>
      <c r="AS1879">
        <v>63</v>
      </c>
      <c r="AT1879">
        <v>106</v>
      </c>
      <c r="AU1879">
        <v>0</v>
      </c>
      <c r="AV1879">
        <v>12067</v>
      </c>
      <c r="AW1879">
        <v>118</v>
      </c>
      <c r="AX1879">
        <v>173</v>
      </c>
      <c r="AY1879">
        <v>0</v>
      </c>
      <c r="AZ1879">
        <v>218</v>
      </c>
      <c r="BA1879">
        <v>56</v>
      </c>
      <c r="BB1879">
        <v>0</v>
      </c>
      <c r="BC1879">
        <v>333</v>
      </c>
      <c r="BD1879">
        <v>899</v>
      </c>
      <c r="BE1879">
        <v>0</v>
      </c>
      <c r="BF1879">
        <v>438</v>
      </c>
      <c r="BG1879">
        <v>78</v>
      </c>
      <c r="BH1879">
        <v>3</v>
      </c>
      <c r="BI1879">
        <v>189</v>
      </c>
      <c r="BJ1879">
        <v>774</v>
      </c>
      <c r="BK1879">
        <v>235</v>
      </c>
      <c r="BL1879">
        <v>497</v>
      </c>
      <c r="BM1879">
        <v>80</v>
      </c>
      <c r="BN1879">
        <v>849</v>
      </c>
      <c r="BO1879">
        <v>322</v>
      </c>
      <c r="BP1879">
        <v>453</v>
      </c>
      <c r="BQ1879">
        <v>377</v>
      </c>
      <c r="BR1879">
        <v>208</v>
      </c>
      <c r="BS1879">
        <v>841</v>
      </c>
      <c r="BT1879">
        <v>246</v>
      </c>
      <c r="BU1879">
        <v>53</v>
      </c>
      <c r="BV1879">
        <v>369</v>
      </c>
      <c r="BW1879">
        <v>237</v>
      </c>
      <c r="BX1879">
        <v>0</v>
      </c>
      <c r="BY1879">
        <v>78446</v>
      </c>
    </row>
    <row r="1880" spans="1:77" hidden="1" x14ac:dyDescent="0.25">
      <c r="A1880" t="str">
        <f t="shared" si="58"/>
        <v>201652 Szolgáltatási foglalkozásokI5 Szakközépiskola</v>
      </c>
      <c r="B1880" t="str">
        <f t="shared" si="59"/>
        <v>201652 Szolgáltatási foglalkozásokI5 Szakközépiskola</v>
      </c>
      <c r="C1880">
        <v>3340</v>
      </c>
      <c r="D1880" t="s">
        <v>168</v>
      </c>
      <c r="E1880" t="s">
        <v>169</v>
      </c>
      <c r="F1880" s="4" t="s">
        <v>174</v>
      </c>
      <c r="G1880">
        <v>0</v>
      </c>
      <c r="H1880" t="s">
        <v>161</v>
      </c>
      <c r="I1880">
        <v>638</v>
      </c>
      <c r="J1880">
        <v>27</v>
      </c>
      <c r="K1880" t="s">
        <v>95</v>
      </c>
      <c r="L1880" t="s">
        <v>133</v>
      </c>
      <c r="M1880">
        <v>98</v>
      </c>
      <c r="N1880">
        <v>0</v>
      </c>
      <c r="O1880">
        <v>0</v>
      </c>
      <c r="P1880">
        <v>0</v>
      </c>
      <c r="Q1880">
        <v>137</v>
      </c>
      <c r="R1880">
        <v>0</v>
      </c>
      <c r="S1880">
        <v>0</v>
      </c>
      <c r="T1880">
        <v>37</v>
      </c>
      <c r="U1880">
        <v>48</v>
      </c>
      <c r="V1880">
        <v>0</v>
      </c>
      <c r="W1880">
        <v>14</v>
      </c>
      <c r="X1880">
        <v>101</v>
      </c>
      <c r="Y1880">
        <v>0</v>
      </c>
      <c r="Z1880">
        <v>0</v>
      </c>
      <c r="AA1880">
        <v>0</v>
      </c>
      <c r="AB1880">
        <v>1</v>
      </c>
      <c r="AC1880">
        <v>178</v>
      </c>
      <c r="AD1880">
        <v>0</v>
      </c>
      <c r="AE1880">
        <v>0</v>
      </c>
      <c r="AF1880">
        <v>35</v>
      </c>
      <c r="AG1880">
        <v>0</v>
      </c>
      <c r="AH1880">
        <v>43</v>
      </c>
      <c r="AI1880">
        <v>0</v>
      </c>
      <c r="AJ1880">
        <v>103</v>
      </c>
      <c r="AK1880">
        <v>291</v>
      </c>
      <c r="AL1880">
        <v>140</v>
      </c>
      <c r="AM1880">
        <v>140</v>
      </c>
      <c r="AN1880">
        <v>104</v>
      </c>
      <c r="AO1880">
        <v>253</v>
      </c>
      <c r="AP1880">
        <v>294</v>
      </c>
      <c r="AQ1880">
        <v>534</v>
      </c>
      <c r="AR1880">
        <v>0</v>
      </c>
      <c r="AS1880">
        <v>2</v>
      </c>
      <c r="AT1880">
        <v>314</v>
      </c>
      <c r="AU1880">
        <v>52</v>
      </c>
      <c r="AV1880">
        <v>421</v>
      </c>
      <c r="AW1880">
        <v>0</v>
      </c>
      <c r="AX1880">
        <v>25</v>
      </c>
      <c r="AY1880">
        <v>17</v>
      </c>
      <c r="AZ1880">
        <v>1</v>
      </c>
      <c r="BA1880">
        <v>40</v>
      </c>
      <c r="BB1880">
        <v>0</v>
      </c>
      <c r="BC1880">
        <v>69</v>
      </c>
      <c r="BD1880">
        <v>606</v>
      </c>
      <c r="BE1880">
        <v>0</v>
      </c>
      <c r="BF1880">
        <v>66</v>
      </c>
      <c r="BG1880">
        <v>85</v>
      </c>
      <c r="BH1880">
        <v>34</v>
      </c>
      <c r="BI1880">
        <v>0</v>
      </c>
      <c r="BJ1880">
        <v>131</v>
      </c>
      <c r="BK1880">
        <v>7</v>
      </c>
      <c r="BL1880">
        <v>40</v>
      </c>
      <c r="BM1880">
        <v>0</v>
      </c>
      <c r="BN1880">
        <v>3231</v>
      </c>
      <c r="BO1880">
        <v>2455</v>
      </c>
      <c r="BP1880">
        <v>3081</v>
      </c>
      <c r="BQ1880">
        <v>1184</v>
      </c>
      <c r="BR1880">
        <v>1199</v>
      </c>
      <c r="BS1880">
        <v>361</v>
      </c>
      <c r="BT1880">
        <v>567</v>
      </c>
      <c r="BU1880">
        <v>117</v>
      </c>
      <c r="BV1880">
        <v>0</v>
      </c>
      <c r="BW1880">
        <v>2970</v>
      </c>
      <c r="BX1880">
        <v>0</v>
      </c>
      <c r="BY1880">
        <v>19626</v>
      </c>
    </row>
    <row r="1881" spans="1:77" hidden="1" x14ac:dyDescent="0.25">
      <c r="A1881" t="str">
        <f t="shared" si="58"/>
        <v>201661 Mezőgazdasági foglalkozásokI5 Szakközépiskola</v>
      </c>
      <c r="B1881" t="str">
        <f t="shared" si="59"/>
        <v>201661 Mezőgazdasági foglalkozásokI5 Szakközépiskola</v>
      </c>
      <c r="C1881">
        <v>3341</v>
      </c>
      <c r="D1881" t="s">
        <v>168</v>
      </c>
      <c r="E1881" t="s">
        <v>169</v>
      </c>
      <c r="F1881" s="4" t="s">
        <v>174</v>
      </c>
      <c r="G1881">
        <v>0</v>
      </c>
      <c r="H1881" t="s">
        <v>161</v>
      </c>
      <c r="I1881">
        <v>639</v>
      </c>
      <c r="J1881">
        <v>28</v>
      </c>
      <c r="K1881" t="s">
        <v>96</v>
      </c>
      <c r="L1881" t="s">
        <v>97</v>
      </c>
      <c r="M1881">
        <v>1181</v>
      </c>
      <c r="N1881">
        <v>0</v>
      </c>
      <c r="O1881">
        <v>14</v>
      </c>
      <c r="P1881">
        <v>0</v>
      </c>
      <c r="Q1881">
        <v>92</v>
      </c>
      <c r="R1881">
        <v>0</v>
      </c>
      <c r="S1881">
        <v>0</v>
      </c>
      <c r="T1881">
        <v>0</v>
      </c>
      <c r="U1881">
        <v>0</v>
      </c>
      <c r="V1881">
        <v>0</v>
      </c>
      <c r="W1881">
        <v>0</v>
      </c>
      <c r="X1881">
        <v>0</v>
      </c>
      <c r="Y1881">
        <v>0</v>
      </c>
      <c r="Z1881">
        <v>0</v>
      </c>
      <c r="AA1881">
        <v>0</v>
      </c>
      <c r="AB1881">
        <v>0</v>
      </c>
      <c r="AC1881">
        <v>0</v>
      </c>
      <c r="AD1881">
        <v>0</v>
      </c>
      <c r="AE1881">
        <v>16</v>
      </c>
      <c r="AF1881">
        <v>0</v>
      </c>
      <c r="AG1881">
        <v>0</v>
      </c>
      <c r="AH1881">
        <v>0</v>
      </c>
      <c r="AI1881">
        <v>0</v>
      </c>
      <c r="AJ1881">
        <v>0</v>
      </c>
      <c r="AK1881">
        <v>0</v>
      </c>
      <c r="AL1881">
        <v>1</v>
      </c>
      <c r="AM1881">
        <v>13</v>
      </c>
      <c r="AN1881">
        <v>0</v>
      </c>
      <c r="AO1881">
        <v>82</v>
      </c>
      <c r="AP1881">
        <v>62</v>
      </c>
      <c r="AQ1881">
        <v>99</v>
      </c>
      <c r="AR1881">
        <v>0</v>
      </c>
      <c r="AS1881">
        <v>0</v>
      </c>
      <c r="AT1881">
        <v>0</v>
      </c>
      <c r="AU1881">
        <v>0</v>
      </c>
      <c r="AV1881">
        <v>13</v>
      </c>
      <c r="AW1881">
        <v>0</v>
      </c>
      <c r="AX1881">
        <v>0</v>
      </c>
      <c r="AY1881">
        <v>0</v>
      </c>
      <c r="AZ1881">
        <v>0</v>
      </c>
      <c r="BA1881">
        <v>0</v>
      </c>
      <c r="BB1881">
        <v>0</v>
      </c>
      <c r="BC1881">
        <v>0</v>
      </c>
      <c r="BD1881">
        <v>50</v>
      </c>
      <c r="BE1881">
        <v>0</v>
      </c>
      <c r="BF1881">
        <v>0</v>
      </c>
      <c r="BG1881">
        <v>0</v>
      </c>
      <c r="BH1881">
        <v>23</v>
      </c>
      <c r="BI1881">
        <v>0</v>
      </c>
      <c r="BJ1881">
        <v>0</v>
      </c>
      <c r="BK1881">
        <v>0</v>
      </c>
      <c r="BL1881">
        <v>0</v>
      </c>
      <c r="BM1881">
        <v>0</v>
      </c>
      <c r="BN1881">
        <v>84</v>
      </c>
      <c r="BO1881">
        <v>243</v>
      </c>
      <c r="BP1881">
        <v>118</v>
      </c>
      <c r="BQ1881">
        <v>14</v>
      </c>
      <c r="BR1881">
        <v>17</v>
      </c>
      <c r="BS1881">
        <v>37</v>
      </c>
      <c r="BT1881">
        <v>34</v>
      </c>
      <c r="BU1881">
        <v>5</v>
      </c>
      <c r="BV1881">
        <v>0</v>
      </c>
      <c r="BW1881">
        <v>1</v>
      </c>
      <c r="BX1881">
        <v>0</v>
      </c>
      <c r="BY1881">
        <v>2199</v>
      </c>
    </row>
    <row r="1882" spans="1:77" hidden="1" x14ac:dyDescent="0.25">
      <c r="A1882" t="str">
        <f t="shared" si="58"/>
        <v>201662 Erdőgazdálkodási, vadgazdálkodási és halászati foglalkozásokI5 Szakközépiskola</v>
      </c>
      <c r="B1882" t="str">
        <f t="shared" si="59"/>
        <v>201662 Erdőgazdálkodási, vadgazdálkodási és halászati foglalkozásokI5 Szakközépiskola</v>
      </c>
      <c r="C1882">
        <v>3342</v>
      </c>
      <c r="D1882" t="s">
        <v>168</v>
      </c>
      <c r="E1882" t="s">
        <v>169</v>
      </c>
      <c r="F1882" s="4" t="s">
        <v>174</v>
      </c>
      <c r="G1882">
        <v>0</v>
      </c>
      <c r="H1882" t="s">
        <v>161</v>
      </c>
      <c r="I1882">
        <v>640</v>
      </c>
      <c r="J1882">
        <v>29</v>
      </c>
      <c r="K1882" t="s">
        <v>98</v>
      </c>
      <c r="L1882" t="s">
        <v>134</v>
      </c>
      <c r="M1882">
        <v>36</v>
      </c>
      <c r="N1882">
        <v>261</v>
      </c>
      <c r="O1882">
        <v>120</v>
      </c>
      <c r="P1882">
        <v>0</v>
      </c>
      <c r="Q1882">
        <v>0</v>
      </c>
      <c r="R1882">
        <v>0</v>
      </c>
      <c r="S1882">
        <v>0</v>
      </c>
      <c r="T1882">
        <v>0</v>
      </c>
      <c r="U1882">
        <v>0</v>
      </c>
      <c r="V1882">
        <v>0</v>
      </c>
      <c r="W1882">
        <v>0</v>
      </c>
      <c r="X1882">
        <v>0</v>
      </c>
      <c r="Y1882">
        <v>0</v>
      </c>
      <c r="Z1882">
        <v>0</v>
      </c>
      <c r="AA1882">
        <v>0</v>
      </c>
      <c r="AB1882">
        <v>0</v>
      </c>
      <c r="AC1882">
        <v>0</v>
      </c>
      <c r="AD1882">
        <v>0</v>
      </c>
      <c r="AE1882">
        <v>0</v>
      </c>
      <c r="AF1882">
        <v>0</v>
      </c>
      <c r="AG1882">
        <v>0</v>
      </c>
      <c r="AH1882">
        <v>0</v>
      </c>
      <c r="AI1882">
        <v>0</v>
      </c>
      <c r="AJ1882">
        <v>0</v>
      </c>
      <c r="AK1882">
        <v>0</v>
      </c>
      <c r="AL1882">
        <v>25</v>
      </c>
      <c r="AM1882">
        <v>0</v>
      </c>
      <c r="AN1882">
        <v>0</v>
      </c>
      <c r="AO1882">
        <v>0</v>
      </c>
      <c r="AP1882">
        <v>78</v>
      </c>
      <c r="AQ1882">
        <v>25</v>
      </c>
      <c r="AR1882">
        <v>0</v>
      </c>
      <c r="AS1882">
        <v>0</v>
      </c>
      <c r="AT1882">
        <v>0</v>
      </c>
      <c r="AU1882">
        <v>0</v>
      </c>
      <c r="AV1882">
        <v>0</v>
      </c>
      <c r="AW1882">
        <v>0</v>
      </c>
      <c r="AX1882">
        <v>0</v>
      </c>
      <c r="AY1882">
        <v>0</v>
      </c>
      <c r="AZ1882">
        <v>0</v>
      </c>
      <c r="BA1882">
        <v>0</v>
      </c>
      <c r="BB1882">
        <v>0</v>
      </c>
      <c r="BC1882">
        <v>0</v>
      </c>
      <c r="BD1882">
        <v>0</v>
      </c>
      <c r="BE1882">
        <v>0</v>
      </c>
      <c r="BF1882">
        <v>0</v>
      </c>
      <c r="BG1882">
        <v>7</v>
      </c>
      <c r="BH1882">
        <v>1</v>
      </c>
      <c r="BI1882">
        <v>0</v>
      </c>
      <c r="BJ1882">
        <v>0</v>
      </c>
      <c r="BK1882">
        <v>58</v>
      </c>
      <c r="BL1882">
        <v>0</v>
      </c>
      <c r="BM1882">
        <v>0</v>
      </c>
      <c r="BN1882">
        <v>99</v>
      </c>
      <c r="BO1882">
        <v>18</v>
      </c>
      <c r="BP1882">
        <v>4</v>
      </c>
      <c r="BQ1882">
        <v>0</v>
      </c>
      <c r="BR1882">
        <v>0</v>
      </c>
      <c r="BS1882">
        <v>1</v>
      </c>
      <c r="BT1882">
        <v>0</v>
      </c>
      <c r="BU1882">
        <v>0</v>
      </c>
      <c r="BV1882">
        <v>0</v>
      </c>
      <c r="BW1882">
        <v>0</v>
      </c>
      <c r="BX1882">
        <v>0</v>
      </c>
      <c r="BY1882">
        <v>733</v>
      </c>
    </row>
    <row r="1883" spans="1:77" hidden="1" x14ac:dyDescent="0.25">
      <c r="A1883" t="str">
        <f t="shared" si="58"/>
        <v>201671 Élelmiszer-ipari foglalkozásokI5 Szakközépiskola</v>
      </c>
      <c r="B1883" t="str">
        <f t="shared" si="59"/>
        <v>201671 Élelmiszer-ipari foglalkozásokI5 Szakközépiskola</v>
      </c>
      <c r="C1883">
        <v>3343</v>
      </c>
      <c r="D1883" t="s">
        <v>168</v>
      </c>
      <c r="E1883" t="s">
        <v>169</v>
      </c>
      <c r="F1883" s="4" t="s">
        <v>174</v>
      </c>
      <c r="G1883">
        <v>0</v>
      </c>
      <c r="H1883" t="s">
        <v>161</v>
      </c>
      <c r="I1883">
        <v>641</v>
      </c>
      <c r="J1883">
        <v>30</v>
      </c>
      <c r="K1883" t="s">
        <v>99</v>
      </c>
      <c r="L1883" t="s">
        <v>135</v>
      </c>
      <c r="M1883">
        <v>94</v>
      </c>
      <c r="N1883">
        <v>0</v>
      </c>
      <c r="O1883">
        <v>0</v>
      </c>
      <c r="P1883">
        <v>0</v>
      </c>
      <c r="Q1883">
        <v>1141</v>
      </c>
      <c r="R1883">
        <v>0</v>
      </c>
      <c r="S1883">
        <v>0</v>
      </c>
      <c r="T1883">
        <v>0</v>
      </c>
      <c r="U1883">
        <v>0</v>
      </c>
      <c r="V1883">
        <v>0</v>
      </c>
      <c r="W1883">
        <v>0</v>
      </c>
      <c r="X1883">
        <v>0</v>
      </c>
      <c r="Y1883">
        <v>0</v>
      </c>
      <c r="Z1883">
        <v>0</v>
      </c>
      <c r="AA1883">
        <v>0</v>
      </c>
      <c r="AB1883">
        <v>0</v>
      </c>
      <c r="AC1883">
        <v>0</v>
      </c>
      <c r="AD1883">
        <v>0</v>
      </c>
      <c r="AE1883">
        <v>0</v>
      </c>
      <c r="AF1883">
        <v>0</v>
      </c>
      <c r="AG1883">
        <v>0</v>
      </c>
      <c r="AH1883">
        <v>0</v>
      </c>
      <c r="AI1883">
        <v>0</v>
      </c>
      <c r="AJ1883">
        <v>0</v>
      </c>
      <c r="AK1883">
        <v>0</v>
      </c>
      <c r="AL1883">
        <v>0</v>
      </c>
      <c r="AM1883">
        <v>0</v>
      </c>
      <c r="AN1883">
        <v>0</v>
      </c>
      <c r="AO1883">
        <v>88</v>
      </c>
      <c r="AP1883">
        <v>452</v>
      </c>
      <c r="AQ1883">
        <v>40</v>
      </c>
      <c r="AR1883">
        <v>0</v>
      </c>
      <c r="AS1883">
        <v>0</v>
      </c>
      <c r="AT1883">
        <v>0</v>
      </c>
      <c r="AU1883">
        <v>0</v>
      </c>
      <c r="AV1883">
        <v>207</v>
      </c>
      <c r="AW1883">
        <v>0</v>
      </c>
      <c r="AX1883">
        <v>0</v>
      </c>
      <c r="AY1883">
        <v>0</v>
      </c>
      <c r="AZ1883">
        <v>0</v>
      </c>
      <c r="BA1883">
        <v>0</v>
      </c>
      <c r="BB1883">
        <v>0</v>
      </c>
      <c r="BC1883">
        <v>0</v>
      </c>
      <c r="BD1883">
        <v>13</v>
      </c>
      <c r="BE1883">
        <v>0</v>
      </c>
      <c r="BF1883">
        <v>0</v>
      </c>
      <c r="BG1883">
        <v>0</v>
      </c>
      <c r="BH1883">
        <v>0</v>
      </c>
      <c r="BI1883">
        <v>0</v>
      </c>
      <c r="BJ1883">
        <v>0</v>
      </c>
      <c r="BK1883">
        <v>0</v>
      </c>
      <c r="BL1883">
        <v>0</v>
      </c>
      <c r="BM1883">
        <v>0</v>
      </c>
      <c r="BN1883">
        <v>16</v>
      </c>
      <c r="BO1883">
        <v>18</v>
      </c>
      <c r="BP1883">
        <v>7</v>
      </c>
      <c r="BQ1883">
        <v>1</v>
      </c>
      <c r="BR1883">
        <v>0</v>
      </c>
      <c r="BS1883">
        <v>0</v>
      </c>
      <c r="BT1883">
        <v>0</v>
      </c>
      <c r="BU1883">
        <v>0</v>
      </c>
      <c r="BV1883">
        <v>0</v>
      </c>
      <c r="BW1883">
        <v>0</v>
      </c>
      <c r="BX1883">
        <v>0</v>
      </c>
      <c r="BY1883">
        <v>2077</v>
      </c>
    </row>
    <row r="1884" spans="1:77" hidden="1" x14ac:dyDescent="0.25">
      <c r="A1884" t="str">
        <f t="shared" si="58"/>
        <v>201672 Könnyűipari foglalkozásokI5 Szakközépiskola</v>
      </c>
      <c r="B1884" t="str">
        <f t="shared" si="59"/>
        <v>201672 Könnyűipari foglalkozásokI5 Szakközépiskola</v>
      </c>
      <c r="C1884">
        <v>3344</v>
      </c>
      <c r="D1884" t="s">
        <v>168</v>
      </c>
      <c r="E1884" t="s">
        <v>169</v>
      </c>
      <c r="F1884" s="4" t="s">
        <v>174</v>
      </c>
      <c r="G1884">
        <v>0</v>
      </c>
      <c r="H1884" t="s">
        <v>161</v>
      </c>
      <c r="I1884">
        <v>642</v>
      </c>
      <c r="J1884">
        <v>31</v>
      </c>
      <c r="K1884" t="s">
        <v>100</v>
      </c>
      <c r="L1884" t="s">
        <v>136</v>
      </c>
      <c r="M1884">
        <v>16</v>
      </c>
      <c r="N1884">
        <v>0</v>
      </c>
      <c r="O1884">
        <v>0</v>
      </c>
      <c r="P1884">
        <v>0</v>
      </c>
      <c r="Q1884">
        <v>71</v>
      </c>
      <c r="R1884">
        <v>980</v>
      </c>
      <c r="S1884">
        <v>354</v>
      </c>
      <c r="T1884">
        <v>295</v>
      </c>
      <c r="U1884">
        <v>1677</v>
      </c>
      <c r="V1884">
        <v>0</v>
      </c>
      <c r="W1884">
        <v>0</v>
      </c>
      <c r="X1884">
        <v>22</v>
      </c>
      <c r="Y1884">
        <v>163</v>
      </c>
      <c r="Z1884">
        <v>0</v>
      </c>
      <c r="AA1884">
        <v>0</v>
      </c>
      <c r="AB1884">
        <v>77</v>
      </c>
      <c r="AC1884">
        <v>17</v>
      </c>
      <c r="AD1884">
        <v>0</v>
      </c>
      <c r="AE1884">
        <v>5</v>
      </c>
      <c r="AF1884">
        <v>0</v>
      </c>
      <c r="AG1884">
        <v>0</v>
      </c>
      <c r="AH1884">
        <v>1115</v>
      </c>
      <c r="AI1884">
        <v>0</v>
      </c>
      <c r="AJ1884">
        <v>0</v>
      </c>
      <c r="AK1884">
        <v>0</v>
      </c>
      <c r="AL1884">
        <v>1</v>
      </c>
      <c r="AM1884">
        <v>34</v>
      </c>
      <c r="AN1884">
        <v>9</v>
      </c>
      <c r="AO1884">
        <v>171</v>
      </c>
      <c r="AP1884">
        <v>234</v>
      </c>
      <c r="AQ1884">
        <v>75</v>
      </c>
      <c r="AR1884">
        <v>0</v>
      </c>
      <c r="AS1884">
        <v>0</v>
      </c>
      <c r="AT1884">
        <v>0</v>
      </c>
      <c r="AU1884">
        <v>0</v>
      </c>
      <c r="AV1884">
        <v>8</v>
      </c>
      <c r="AW1884">
        <v>48</v>
      </c>
      <c r="AX1884">
        <v>0</v>
      </c>
      <c r="AY1884">
        <v>0</v>
      </c>
      <c r="AZ1884">
        <v>0</v>
      </c>
      <c r="BA1884">
        <v>0</v>
      </c>
      <c r="BB1884">
        <v>0</v>
      </c>
      <c r="BC1884">
        <v>0</v>
      </c>
      <c r="BD1884">
        <v>68</v>
      </c>
      <c r="BE1884">
        <v>0</v>
      </c>
      <c r="BF1884">
        <v>0</v>
      </c>
      <c r="BG1884">
        <v>0</v>
      </c>
      <c r="BH1884">
        <v>0</v>
      </c>
      <c r="BI1884">
        <v>99</v>
      </c>
      <c r="BJ1884">
        <v>0</v>
      </c>
      <c r="BK1884">
        <v>29</v>
      </c>
      <c r="BL1884">
        <v>6</v>
      </c>
      <c r="BM1884">
        <v>0</v>
      </c>
      <c r="BN1884">
        <v>112</v>
      </c>
      <c r="BO1884">
        <v>79</v>
      </c>
      <c r="BP1884">
        <v>42</v>
      </c>
      <c r="BQ1884">
        <v>26</v>
      </c>
      <c r="BR1884">
        <v>22</v>
      </c>
      <c r="BS1884">
        <v>76</v>
      </c>
      <c r="BT1884">
        <v>2</v>
      </c>
      <c r="BU1884">
        <v>3</v>
      </c>
      <c r="BV1884">
        <v>247</v>
      </c>
      <c r="BW1884">
        <v>0</v>
      </c>
      <c r="BX1884">
        <v>0</v>
      </c>
      <c r="BY1884">
        <v>6183</v>
      </c>
    </row>
    <row r="1885" spans="1:77" hidden="1" x14ac:dyDescent="0.25">
      <c r="A1885" t="str">
        <f t="shared" si="58"/>
        <v>201673 Fém- és villamosipari foglalkozásokI5 Szakközépiskola</v>
      </c>
      <c r="B1885" t="str">
        <f t="shared" si="59"/>
        <v>201673 Fém- és villamosipari foglalkozásokI5 Szakközépiskola</v>
      </c>
      <c r="C1885">
        <v>3345</v>
      </c>
      <c r="D1885" t="s">
        <v>168</v>
      </c>
      <c r="E1885" t="s">
        <v>169</v>
      </c>
      <c r="F1885" s="4" t="s">
        <v>174</v>
      </c>
      <c r="G1885">
        <v>0</v>
      </c>
      <c r="H1885" t="s">
        <v>161</v>
      </c>
      <c r="I1885">
        <v>643</v>
      </c>
      <c r="J1885">
        <v>32</v>
      </c>
      <c r="K1885" t="s">
        <v>101</v>
      </c>
      <c r="L1885" t="s">
        <v>137</v>
      </c>
      <c r="M1885">
        <v>542</v>
      </c>
      <c r="N1885">
        <v>7</v>
      </c>
      <c r="O1885">
        <v>43</v>
      </c>
      <c r="P1885">
        <v>39</v>
      </c>
      <c r="Q1885">
        <v>779</v>
      </c>
      <c r="R1885">
        <v>146</v>
      </c>
      <c r="S1885">
        <v>48</v>
      </c>
      <c r="T1885">
        <v>125</v>
      </c>
      <c r="U1885">
        <v>95</v>
      </c>
      <c r="V1885">
        <v>15</v>
      </c>
      <c r="W1885">
        <v>128</v>
      </c>
      <c r="X1885">
        <v>443</v>
      </c>
      <c r="Y1885">
        <v>591</v>
      </c>
      <c r="Z1885">
        <v>186</v>
      </c>
      <c r="AA1885">
        <v>522</v>
      </c>
      <c r="AB1885">
        <v>2723</v>
      </c>
      <c r="AC1885">
        <v>1291</v>
      </c>
      <c r="AD1885">
        <v>1214</v>
      </c>
      <c r="AE1885">
        <v>1912</v>
      </c>
      <c r="AF1885">
        <v>1995</v>
      </c>
      <c r="AG1885">
        <v>503</v>
      </c>
      <c r="AH1885">
        <v>420</v>
      </c>
      <c r="AI1885">
        <v>1106</v>
      </c>
      <c r="AJ1885">
        <v>820</v>
      </c>
      <c r="AK1885">
        <v>175</v>
      </c>
      <c r="AL1885">
        <v>168</v>
      </c>
      <c r="AM1885">
        <v>1462</v>
      </c>
      <c r="AN1885">
        <v>5234</v>
      </c>
      <c r="AO1885">
        <v>1997</v>
      </c>
      <c r="AP1885">
        <v>383</v>
      </c>
      <c r="AQ1885">
        <v>1691</v>
      </c>
      <c r="AR1885">
        <v>16</v>
      </c>
      <c r="AS1885">
        <v>63</v>
      </c>
      <c r="AT1885">
        <v>324</v>
      </c>
      <c r="AU1885">
        <v>15</v>
      </c>
      <c r="AV1885">
        <v>162</v>
      </c>
      <c r="AW1885">
        <v>22</v>
      </c>
      <c r="AX1885">
        <v>54</v>
      </c>
      <c r="AY1885">
        <v>511</v>
      </c>
      <c r="AZ1885">
        <v>497</v>
      </c>
      <c r="BA1885">
        <v>17</v>
      </c>
      <c r="BB1885">
        <v>0</v>
      </c>
      <c r="BC1885">
        <v>0</v>
      </c>
      <c r="BD1885">
        <v>253</v>
      </c>
      <c r="BE1885">
        <v>0</v>
      </c>
      <c r="BF1885">
        <v>54</v>
      </c>
      <c r="BG1885">
        <v>576</v>
      </c>
      <c r="BH1885">
        <v>89</v>
      </c>
      <c r="BI1885">
        <v>0</v>
      </c>
      <c r="BJ1885">
        <v>270</v>
      </c>
      <c r="BK1885">
        <v>200</v>
      </c>
      <c r="BL1885">
        <v>240</v>
      </c>
      <c r="BM1885">
        <v>5</v>
      </c>
      <c r="BN1885">
        <v>604</v>
      </c>
      <c r="BO1885">
        <v>404</v>
      </c>
      <c r="BP1885">
        <v>209</v>
      </c>
      <c r="BQ1885">
        <v>140</v>
      </c>
      <c r="BR1885">
        <v>38</v>
      </c>
      <c r="BS1885">
        <v>18</v>
      </c>
      <c r="BT1885">
        <v>25</v>
      </c>
      <c r="BU1885">
        <v>90</v>
      </c>
      <c r="BV1885">
        <v>365</v>
      </c>
      <c r="BW1885">
        <v>53</v>
      </c>
      <c r="BX1885">
        <v>0</v>
      </c>
      <c r="BY1885">
        <v>32117</v>
      </c>
    </row>
    <row r="1886" spans="1:77" hidden="1" x14ac:dyDescent="0.25">
      <c r="A1886" t="str">
        <f t="shared" si="58"/>
        <v>201674 Kézműipari foglalkozásokI5 Szakközépiskola</v>
      </c>
      <c r="B1886" t="str">
        <f t="shared" si="59"/>
        <v>201674 Kézműipari foglalkozásokI5 Szakközépiskola</v>
      </c>
      <c r="C1886">
        <v>3346</v>
      </c>
      <c r="D1886" t="s">
        <v>168</v>
      </c>
      <c r="E1886" t="s">
        <v>169</v>
      </c>
      <c r="F1886" s="4" t="s">
        <v>174</v>
      </c>
      <c r="G1886">
        <v>0</v>
      </c>
      <c r="H1886" t="s">
        <v>161</v>
      </c>
      <c r="I1886">
        <v>644</v>
      </c>
      <c r="J1886">
        <v>33</v>
      </c>
      <c r="K1886" t="s">
        <v>102</v>
      </c>
      <c r="L1886" t="s">
        <v>138</v>
      </c>
      <c r="M1886">
        <v>0</v>
      </c>
      <c r="N1886">
        <v>0</v>
      </c>
      <c r="O1886">
        <v>0</v>
      </c>
      <c r="P1886">
        <v>14</v>
      </c>
      <c r="Q1886">
        <v>37</v>
      </c>
      <c r="R1886">
        <v>50</v>
      </c>
      <c r="S1886">
        <v>0</v>
      </c>
      <c r="T1886">
        <v>50</v>
      </c>
      <c r="U1886">
        <v>0</v>
      </c>
      <c r="V1886">
        <v>0</v>
      </c>
      <c r="W1886">
        <v>0</v>
      </c>
      <c r="X1886">
        <v>14</v>
      </c>
      <c r="Y1886">
        <v>0</v>
      </c>
      <c r="Z1886">
        <v>171</v>
      </c>
      <c r="AA1886">
        <v>5</v>
      </c>
      <c r="AB1886">
        <v>15</v>
      </c>
      <c r="AC1886">
        <v>174</v>
      </c>
      <c r="AD1886">
        <v>16</v>
      </c>
      <c r="AE1886">
        <v>13</v>
      </c>
      <c r="AF1886">
        <v>19</v>
      </c>
      <c r="AG1886">
        <v>14</v>
      </c>
      <c r="AH1886">
        <v>212</v>
      </c>
      <c r="AI1886">
        <v>13</v>
      </c>
      <c r="AJ1886">
        <v>0</v>
      </c>
      <c r="AK1886">
        <v>0</v>
      </c>
      <c r="AL1886">
        <v>0</v>
      </c>
      <c r="AM1886">
        <v>47</v>
      </c>
      <c r="AN1886">
        <v>13</v>
      </c>
      <c r="AO1886">
        <v>89</v>
      </c>
      <c r="AP1886">
        <v>188</v>
      </c>
      <c r="AQ1886">
        <v>0</v>
      </c>
      <c r="AR1886">
        <v>0</v>
      </c>
      <c r="AS1886">
        <v>0</v>
      </c>
      <c r="AT1886">
        <v>0</v>
      </c>
      <c r="AU1886">
        <v>0</v>
      </c>
      <c r="AV1886">
        <v>0</v>
      </c>
      <c r="AW1886">
        <v>0</v>
      </c>
      <c r="AX1886">
        <v>0</v>
      </c>
      <c r="AY1886">
        <v>0</v>
      </c>
      <c r="AZ1886">
        <v>0</v>
      </c>
      <c r="BA1886">
        <v>0</v>
      </c>
      <c r="BB1886">
        <v>0</v>
      </c>
      <c r="BC1886">
        <v>25</v>
      </c>
      <c r="BD1886">
        <v>33</v>
      </c>
      <c r="BE1886">
        <v>0</v>
      </c>
      <c r="BF1886">
        <v>0</v>
      </c>
      <c r="BG1886">
        <v>0</v>
      </c>
      <c r="BH1886">
        <v>3</v>
      </c>
      <c r="BI1886">
        <v>0</v>
      </c>
      <c r="BJ1886">
        <v>0</v>
      </c>
      <c r="BK1886">
        <v>0</v>
      </c>
      <c r="BL1886">
        <v>0</v>
      </c>
      <c r="BM1886">
        <v>0</v>
      </c>
      <c r="BN1886">
        <v>0</v>
      </c>
      <c r="BO1886">
        <v>10</v>
      </c>
      <c r="BP1886">
        <v>19</v>
      </c>
      <c r="BQ1886">
        <v>16</v>
      </c>
      <c r="BR1886">
        <v>10</v>
      </c>
      <c r="BS1886">
        <v>2</v>
      </c>
      <c r="BT1886">
        <v>0</v>
      </c>
      <c r="BU1886">
        <v>0</v>
      </c>
      <c r="BV1886">
        <v>63</v>
      </c>
      <c r="BW1886">
        <v>0</v>
      </c>
      <c r="BX1886">
        <v>0</v>
      </c>
      <c r="BY1886">
        <v>1335</v>
      </c>
    </row>
    <row r="1887" spans="1:77" hidden="1" x14ac:dyDescent="0.25">
      <c r="A1887" t="str">
        <f t="shared" si="58"/>
        <v>201675 Építőipari foglalkozásokI5 Szakközépiskola</v>
      </c>
      <c r="B1887" t="str">
        <f t="shared" si="59"/>
        <v>201675 Építőipari foglalkozásokI5 Szakközépiskola</v>
      </c>
      <c r="C1887">
        <v>3347</v>
      </c>
      <c r="D1887" t="s">
        <v>168</v>
      </c>
      <c r="E1887" t="s">
        <v>169</v>
      </c>
      <c r="F1887" s="4" t="s">
        <v>174</v>
      </c>
      <c r="G1887">
        <v>0</v>
      </c>
      <c r="H1887" t="s">
        <v>161</v>
      </c>
      <c r="I1887">
        <v>645</v>
      </c>
      <c r="J1887">
        <v>34</v>
      </c>
      <c r="K1887" t="s">
        <v>103</v>
      </c>
      <c r="L1887" t="s">
        <v>139</v>
      </c>
      <c r="M1887">
        <v>94</v>
      </c>
      <c r="N1887">
        <v>0</v>
      </c>
      <c r="O1887">
        <v>0</v>
      </c>
      <c r="P1887">
        <v>30</v>
      </c>
      <c r="Q1887">
        <v>145</v>
      </c>
      <c r="R1887">
        <v>29</v>
      </c>
      <c r="S1887">
        <v>89</v>
      </c>
      <c r="T1887">
        <v>29</v>
      </c>
      <c r="U1887">
        <v>15</v>
      </c>
      <c r="V1887">
        <v>0</v>
      </c>
      <c r="W1887">
        <v>0</v>
      </c>
      <c r="X1887">
        <v>53</v>
      </c>
      <c r="Y1887">
        <v>157</v>
      </c>
      <c r="Z1887">
        <v>99</v>
      </c>
      <c r="AA1887">
        <v>70</v>
      </c>
      <c r="AB1887">
        <v>152</v>
      </c>
      <c r="AC1887">
        <v>66</v>
      </c>
      <c r="AD1887">
        <v>209</v>
      </c>
      <c r="AE1887">
        <v>254</v>
      </c>
      <c r="AF1887">
        <v>80</v>
      </c>
      <c r="AG1887">
        <v>0</v>
      </c>
      <c r="AH1887">
        <v>63</v>
      </c>
      <c r="AI1887">
        <v>172</v>
      </c>
      <c r="AJ1887">
        <v>361</v>
      </c>
      <c r="AK1887">
        <v>232</v>
      </c>
      <c r="AL1887">
        <v>70</v>
      </c>
      <c r="AM1887">
        <v>4124</v>
      </c>
      <c r="AN1887">
        <v>103</v>
      </c>
      <c r="AO1887">
        <v>392</v>
      </c>
      <c r="AP1887">
        <v>176</v>
      </c>
      <c r="AQ1887">
        <v>132</v>
      </c>
      <c r="AR1887">
        <v>0</v>
      </c>
      <c r="AS1887">
        <v>0</v>
      </c>
      <c r="AT1887">
        <v>122</v>
      </c>
      <c r="AU1887">
        <v>0</v>
      </c>
      <c r="AV1887">
        <v>78</v>
      </c>
      <c r="AW1887">
        <v>0</v>
      </c>
      <c r="AX1887">
        <v>28</v>
      </c>
      <c r="AY1887">
        <v>95</v>
      </c>
      <c r="AZ1887">
        <v>0</v>
      </c>
      <c r="BA1887">
        <v>32</v>
      </c>
      <c r="BB1887">
        <v>0</v>
      </c>
      <c r="BC1887">
        <v>0</v>
      </c>
      <c r="BD1887">
        <v>647</v>
      </c>
      <c r="BE1887">
        <v>0</v>
      </c>
      <c r="BF1887">
        <v>0</v>
      </c>
      <c r="BG1887">
        <v>263</v>
      </c>
      <c r="BH1887">
        <v>46</v>
      </c>
      <c r="BI1887">
        <v>0</v>
      </c>
      <c r="BJ1887">
        <v>0</v>
      </c>
      <c r="BK1887">
        <v>14</v>
      </c>
      <c r="BL1887">
        <v>1</v>
      </c>
      <c r="BM1887">
        <v>7</v>
      </c>
      <c r="BN1887">
        <v>359</v>
      </c>
      <c r="BO1887">
        <v>382</v>
      </c>
      <c r="BP1887">
        <v>171</v>
      </c>
      <c r="BQ1887">
        <v>97</v>
      </c>
      <c r="BR1887">
        <v>59</v>
      </c>
      <c r="BS1887">
        <v>42</v>
      </c>
      <c r="BT1887">
        <v>30</v>
      </c>
      <c r="BU1887">
        <v>0</v>
      </c>
      <c r="BV1887">
        <v>0</v>
      </c>
      <c r="BW1887">
        <v>26</v>
      </c>
      <c r="BX1887">
        <v>0</v>
      </c>
      <c r="BY1887">
        <v>9895</v>
      </c>
    </row>
    <row r="1888" spans="1:77" hidden="1" x14ac:dyDescent="0.25">
      <c r="A1888" t="str">
        <f t="shared" si="58"/>
        <v>201679 Egyéb ipari és építőipari foglalkozásokI5 Szakközépiskola</v>
      </c>
      <c r="B1888" t="str">
        <f t="shared" si="59"/>
        <v>201679 Egyéb ipari és építőipari foglalkozásokI5 Szakközépiskola</v>
      </c>
      <c r="C1888">
        <v>3348</v>
      </c>
      <c r="D1888" t="s">
        <v>168</v>
      </c>
      <c r="E1888" t="s">
        <v>169</v>
      </c>
      <c r="F1888" s="4" t="s">
        <v>174</v>
      </c>
      <c r="G1888">
        <v>0</v>
      </c>
      <c r="H1888" t="s">
        <v>161</v>
      </c>
      <c r="I1888">
        <v>646</v>
      </c>
      <c r="J1888">
        <v>35</v>
      </c>
      <c r="K1888" t="s">
        <v>140</v>
      </c>
      <c r="L1888" t="s">
        <v>141</v>
      </c>
      <c r="M1888">
        <v>0</v>
      </c>
      <c r="N1888">
        <v>0</v>
      </c>
      <c r="O1888">
        <v>0</v>
      </c>
      <c r="P1888">
        <v>28</v>
      </c>
      <c r="Q1888">
        <v>48</v>
      </c>
      <c r="R1888">
        <v>40</v>
      </c>
      <c r="S1888">
        <v>21</v>
      </c>
      <c r="T1888">
        <v>0</v>
      </c>
      <c r="U1888">
        <v>0</v>
      </c>
      <c r="V1888">
        <v>44</v>
      </c>
      <c r="W1888">
        <v>0</v>
      </c>
      <c r="X1888">
        <v>88</v>
      </c>
      <c r="Y1888">
        <v>69</v>
      </c>
      <c r="Z1888">
        <v>39</v>
      </c>
      <c r="AA1888">
        <v>103</v>
      </c>
      <c r="AB1888">
        <v>113</v>
      </c>
      <c r="AC1888">
        <v>0</v>
      </c>
      <c r="AD1888">
        <v>268</v>
      </c>
      <c r="AE1888">
        <v>188</v>
      </c>
      <c r="AF1888">
        <v>117</v>
      </c>
      <c r="AG1888">
        <v>0</v>
      </c>
      <c r="AH1888">
        <v>9</v>
      </c>
      <c r="AI1888">
        <v>23</v>
      </c>
      <c r="AJ1888">
        <v>71</v>
      </c>
      <c r="AK1888">
        <v>19</v>
      </c>
      <c r="AL1888">
        <v>57</v>
      </c>
      <c r="AM1888">
        <v>205</v>
      </c>
      <c r="AN1888">
        <v>0</v>
      </c>
      <c r="AO1888">
        <v>41</v>
      </c>
      <c r="AP1888">
        <v>0</v>
      </c>
      <c r="AQ1888">
        <v>18</v>
      </c>
      <c r="AR1888">
        <v>0</v>
      </c>
      <c r="AS1888">
        <v>0</v>
      </c>
      <c r="AT1888">
        <v>449</v>
      </c>
      <c r="AU1888">
        <v>0</v>
      </c>
      <c r="AV1888">
        <v>0</v>
      </c>
      <c r="AW1888">
        <v>0</v>
      </c>
      <c r="AX1888">
        <v>0</v>
      </c>
      <c r="AY1888">
        <v>0</v>
      </c>
      <c r="AZ1888">
        <v>0</v>
      </c>
      <c r="BA1888">
        <v>0</v>
      </c>
      <c r="BB1888">
        <v>0</v>
      </c>
      <c r="BC1888">
        <v>0</v>
      </c>
      <c r="BD1888">
        <v>16</v>
      </c>
      <c r="BE1888">
        <v>0</v>
      </c>
      <c r="BF1888">
        <v>0</v>
      </c>
      <c r="BG1888">
        <v>76</v>
      </c>
      <c r="BH1888">
        <v>8</v>
      </c>
      <c r="BI1888">
        <v>0</v>
      </c>
      <c r="BJ1888">
        <v>85</v>
      </c>
      <c r="BK1888">
        <v>0</v>
      </c>
      <c r="BL1888">
        <v>0</v>
      </c>
      <c r="BM1888">
        <v>1</v>
      </c>
      <c r="BN1888">
        <v>53</v>
      </c>
      <c r="BO1888">
        <v>151</v>
      </c>
      <c r="BP1888">
        <v>22</v>
      </c>
      <c r="BQ1888">
        <v>2</v>
      </c>
      <c r="BR1888">
        <v>15</v>
      </c>
      <c r="BS1888">
        <v>6</v>
      </c>
      <c r="BT1888">
        <v>0</v>
      </c>
      <c r="BU1888">
        <v>0</v>
      </c>
      <c r="BV1888">
        <v>0</v>
      </c>
      <c r="BW1888">
        <v>0</v>
      </c>
      <c r="BX1888">
        <v>0</v>
      </c>
      <c r="BY1888">
        <v>2493</v>
      </c>
    </row>
    <row r="1889" spans="1:77" hidden="1" x14ac:dyDescent="0.25">
      <c r="A1889" t="str">
        <f t="shared" si="58"/>
        <v>201681 Feldolgozóipari gépek kezelőiI5 Szakközépiskola</v>
      </c>
      <c r="B1889" t="str">
        <f t="shared" si="59"/>
        <v>201681 Feldolgozóipari gépek kezelőiI5 Szakközépiskola</v>
      </c>
      <c r="C1889">
        <v>3349</v>
      </c>
      <c r="D1889" t="s">
        <v>168</v>
      </c>
      <c r="E1889" t="s">
        <v>169</v>
      </c>
      <c r="F1889" s="4" t="s">
        <v>174</v>
      </c>
      <c r="G1889">
        <v>0</v>
      </c>
      <c r="H1889" t="s">
        <v>161</v>
      </c>
      <c r="I1889">
        <v>647</v>
      </c>
      <c r="J1889">
        <v>36</v>
      </c>
      <c r="K1889" t="s">
        <v>104</v>
      </c>
      <c r="L1889" t="s">
        <v>105</v>
      </c>
      <c r="M1889">
        <v>28</v>
      </c>
      <c r="N1889">
        <v>45</v>
      </c>
      <c r="O1889">
        <v>0</v>
      </c>
      <c r="P1889">
        <v>16</v>
      </c>
      <c r="Q1889">
        <v>1454</v>
      </c>
      <c r="R1889">
        <v>954</v>
      </c>
      <c r="S1889">
        <v>83</v>
      </c>
      <c r="T1889">
        <v>433</v>
      </c>
      <c r="U1889">
        <v>29</v>
      </c>
      <c r="V1889">
        <v>0</v>
      </c>
      <c r="W1889">
        <v>910</v>
      </c>
      <c r="X1889">
        <v>1374</v>
      </c>
      <c r="Y1889">
        <v>1996</v>
      </c>
      <c r="Z1889">
        <v>642</v>
      </c>
      <c r="AA1889">
        <v>581</v>
      </c>
      <c r="AB1889">
        <v>1159</v>
      </c>
      <c r="AC1889">
        <v>370</v>
      </c>
      <c r="AD1889">
        <v>701</v>
      </c>
      <c r="AE1889">
        <v>410</v>
      </c>
      <c r="AF1889">
        <v>843</v>
      </c>
      <c r="AG1889">
        <v>7</v>
      </c>
      <c r="AH1889">
        <v>359</v>
      </c>
      <c r="AI1889">
        <v>57</v>
      </c>
      <c r="AJ1889">
        <v>23</v>
      </c>
      <c r="AK1889">
        <v>0</v>
      </c>
      <c r="AL1889">
        <v>59</v>
      </c>
      <c r="AM1889">
        <v>81</v>
      </c>
      <c r="AN1889">
        <v>38</v>
      </c>
      <c r="AO1889">
        <v>229</v>
      </c>
      <c r="AP1889">
        <v>92</v>
      </c>
      <c r="AQ1889">
        <v>33</v>
      </c>
      <c r="AR1889">
        <v>0</v>
      </c>
      <c r="AS1889">
        <v>0</v>
      </c>
      <c r="AT1889">
        <v>68</v>
      </c>
      <c r="AU1889">
        <v>0</v>
      </c>
      <c r="AV1889">
        <v>0</v>
      </c>
      <c r="AW1889">
        <v>2</v>
      </c>
      <c r="AX1889">
        <v>0</v>
      </c>
      <c r="AY1889">
        <v>0</v>
      </c>
      <c r="AZ1889">
        <v>0</v>
      </c>
      <c r="BA1889">
        <v>0</v>
      </c>
      <c r="BB1889">
        <v>0</v>
      </c>
      <c r="BC1889">
        <v>0</v>
      </c>
      <c r="BD1889">
        <v>7</v>
      </c>
      <c r="BE1889">
        <v>0</v>
      </c>
      <c r="BF1889">
        <v>0</v>
      </c>
      <c r="BG1889">
        <v>0</v>
      </c>
      <c r="BH1889">
        <v>7</v>
      </c>
      <c r="BI1889">
        <v>43</v>
      </c>
      <c r="BJ1889">
        <v>4</v>
      </c>
      <c r="BK1889">
        <v>7</v>
      </c>
      <c r="BL1889">
        <v>431</v>
      </c>
      <c r="BM1889">
        <v>0</v>
      </c>
      <c r="BN1889">
        <v>31</v>
      </c>
      <c r="BO1889">
        <v>10</v>
      </c>
      <c r="BP1889">
        <v>5</v>
      </c>
      <c r="BQ1889">
        <v>1</v>
      </c>
      <c r="BR1889">
        <v>2</v>
      </c>
      <c r="BS1889">
        <v>1</v>
      </c>
      <c r="BT1889">
        <v>0</v>
      </c>
      <c r="BU1889">
        <v>0</v>
      </c>
      <c r="BV1889">
        <v>0</v>
      </c>
      <c r="BW1889">
        <v>1</v>
      </c>
      <c r="BX1889">
        <v>0</v>
      </c>
      <c r="BY1889">
        <v>13626</v>
      </c>
    </row>
    <row r="1890" spans="1:77" hidden="1" x14ac:dyDescent="0.25">
      <c r="A1890" t="str">
        <f t="shared" si="58"/>
        <v>201682 ÖsszeszerelőkI5 Szakközépiskola</v>
      </c>
      <c r="B1890" t="str">
        <f t="shared" si="59"/>
        <v>201682 ÖsszeszerelőkI5 Szakközépiskola</v>
      </c>
      <c r="C1890">
        <v>3350</v>
      </c>
      <c r="D1890" t="s">
        <v>168</v>
      </c>
      <c r="E1890" t="s">
        <v>169</v>
      </c>
      <c r="F1890" s="4" t="s">
        <v>174</v>
      </c>
      <c r="G1890">
        <v>0</v>
      </c>
      <c r="H1890" t="s">
        <v>161</v>
      </c>
      <c r="I1890">
        <v>648</v>
      </c>
      <c r="J1890">
        <v>37</v>
      </c>
      <c r="K1890" t="s">
        <v>106</v>
      </c>
      <c r="L1890" t="s">
        <v>142</v>
      </c>
      <c r="M1890">
        <v>0</v>
      </c>
      <c r="N1890">
        <v>0</v>
      </c>
      <c r="O1890">
        <v>0</v>
      </c>
      <c r="P1890">
        <v>0</v>
      </c>
      <c r="Q1890">
        <v>0</v>
      </c>
      <c r="R1890">
        <v>0</v>
      </c>
      <c r="S1890">
        <v>0</v>
      </c>
      <c r="T1890">
        <v>0</v>
      </c>
      <c r="U1890">
        <v>0</v>
      </c>
      <c r="V1890">
        <v>0</v>
      </c>
      <c r="W1890">
        <v>0</v>
      </c>
      <c r="X1890">
        <v>0</v>
      </c>
      <c r="Y1890">
        <v>183</v>
      </c>
      <c r="Z1890">
        <v>258</v>
      </c>
      <c r="AA1890">
        <v>19</v>
      </c>
      <c r="AB1890">
        <v>245</v>
      </c>
      <c r="AC1890">
        <v>2210</v>
      </c>
      <c r="AD1890">
        <v>833</v>
      </c>
      <c r="AE1890">
        <v>853</v>
      </c>
      <c r="AF1890">
        <v>3372</v>
      </c>
      <c r="AG1890">
        <v>0</v>
      </c>
      <c r="AH1890">
        <v>363</v>
      </c>
      <c r="AI1890">
        <v>200</v>
      </c>
      <c r="AJ1890">
        <v>0</v>
      </c>
      <c r="AK1890">
        <v>0</v>
      </c>
      <c r="AL1890">
        <v>0</v>
      </c>
      <c r="AM1890">
        <v>56</v>
      </c>
      <c r="AN1890">
        <v>109</v>
      </c>
      <c r="AO1890">
        <v>414</v>
      </c>
      <c r="AP1890">
        <v>0</v>
      </c>
      <c r="AQ1890">
        <v>0</v>
      </c>
      <c r="AR1890">
        <v>0</v>
      </c>
      <c r="AS1890">
        <v>0</v>
      </c>
      <c r="AT1890">
        <v>12</v>
      </c>
      <c r="AU1890">
        <v>0</v>
      </c>
      <c r="AV1890">
        <v>0</v>
      </c>
      <c r="AW1890">
        <v>0</v>
      </c>
      <c r="AX1890">
        <v>0</v>
      </c>
      <c r="AY1890">
        <v>0</v>
      </c>
      <c r="AZ1890">
        <v>0</v>
      </c>
      <c r="BA1890">
        <v>0</v>
      </c>
      <c r="BB1890">
        <v>0</v>
      </c>
      <c r="BC1890">
        <v>0</v>
      </c>
      <c r="BD1890">
        <v>0</v>
      </c>
      <c r="BE1890">
        <v>0</v>
      </c>
      <c r="BF1890">
        <v>0</v>
      </c>
      <c r="BG1890">
        <v>123</v>
      </c>
      <c r="BH1890">
        <v>20</v>
      </c>
      <c r="BI1890">
        <v>0</v>
      </c>
      <c r="BJ1890">
        <v>0</v>
      </c>
      <c r="BK1890">
        <v>0</v>
      </c>
      <c r="BL1890">
        <v>548</v>
      </c>
      <c r="BM1890">
        <v>0</v>
      </c>
      <c r="BN1890">
        <v>14</v>
      </c>
      <c r="BO1890">
        <v>1</v>
      </c>
      <c r="BP1890">
        <v>1</v>
      </c>
      <c r="BQ1890">
        <v>3</v>
      </c>
      <c r="BR1890">
        <v>0</v>
      </c>
      <c r="BS1890">
        <v>0</v>
      </c>
      <c r="BT1890">
        <v>0</v>
      </c>
      <c r="BU1890">
        <v>0</v>
      </c>
      <c r="BV1890">
        <v>19</v>
      </c>
      <c r="BW1890">
        <v>0</v>
      </c>
      <c r="BX1890">
        <v>0</v>
      </c>
      <c r="BY1890">
        <v>9856</v>
      </c>
    </row>
    <row r="1891" spans="1:77" hidden="1" x14ac:dyDescent="0.25">
      <c r="A1891" t="str">
        <f t="shared" si="58"/>
        <v>201683 Helyhez kötött gépek kezelőiI5 Szakközépiskola</v>
      </c>
      <c r="B1891" t="str">
        <f t="shared" si="59"/>
        <v>201683 Helyhez kötött gépek kezelőiI5 Szakközépiskola</v>
      </c>
      <c r="C1891">
        <v>3351</v>
      </c>
      <c r="D1891" t="s">
        <v>168</v>
      </c>
      <c r="E1891" t="s">
        <v>169</v>
      </c>
      <c r="F1891" s="4" t="s">
        <v>174</v>
      </c>
      <c r="G1891">
        <v>0</v>
      </c>
      <c r="H1891" t="s">
        <v>161</v>
      </c>
      <c r="I1891">
        <v>649</v>
      </c>
      <c r="J1891">
        <v>38</v>
      </c>
      <c r="K1891" t="s">
        <v>107</v>
      </c>
      <c r="L1891" t="s">
        <v>143</v>
      </c>
      <c r="M1891">
        <v>31</v>
      </c>
      <c r="N1891">
        <v>0</v>
      </c>
      <c r="O1891">
        <v>0</v>
      </c>
      <c r="P1891">
        <v>298</v>
      </c>
      <c r="Q1891">
        <v>282</v>
      </c>
      <c r="R1891">
        <v>8</v>
      </c>
      <c r="S1891">
        <v>40</v>
      </c>
      <c r="T1891">
        <v>20</v>
      </c>
      <c r="U1891">
        <v>0</v>
      </c>
      <c r="V1891">
        <v>30</v>
      </c>
      <c r="W1891">
        <v>109</v>
      </c>
      <c r="X1891">
        <v>144</v>
      </c>
      <c r="Y1891">
        <v>42</v>
      </c>
      <c r="Z1891">
        <v>8</v>
      </c>
      <c r="AA1891">
        <v>50</v>
      </c>
      <c r="AB1891">
        <v>69</v>
      </c>
      <c r="AC1891">
        <v>72</v>
      </c>
      <c r="AD1891">
        <v>13</v>
      </c>
      <c r="AE1891">
        <v>38</v>
      </c>
      <c r="AF1891">
        <v>36</v>
      </c>
      <c r="AG1891">
        <v>0</v>
      </c>
      <c r="AH1891">
        <v>50</v>
      </c>
      <c r="AI1891">
        <v>0</v>
      </c>
      <c r="AJ1891">
        <v>893</v>
      </c>
      <c r="AK1891">
        <v>832</v>
      </c>
      <c r="AL1891">
        <v>217</v>
      </c>
      <c r="AM1891">
        <v>67</v>
      </c>
      <c r="AN1891">
        <v>0</v>
      </c>
      <c r="AO1891">
        <v>42</v>
      </c>
      <c r="AP1891">
        <v>10</v>
      </c>
      <c r="AQ1891">
        <v>216</v>
      </c>
      <c r="AR1891">
        <v>0</v>
      </c>
      <c r="AS1891">
        <v>0</v>
      </c>
      <c r="AT1891">
        <v>85</v>
      </c>
      <c r="AU1891">
        <v>0</v>
      </c>
      <c r="AV1891">
        <v>22</v>
      </c>
      <c r="AW1891">
        <v>0</v>
      </c>
      <c r="AX1891">
        <v>7</v>
      </c>
      <c r="AY1891">
        <v>0</v>
      </c>
      <c r="AZ1891">
        <v>14</v>
      </c>
      <c r="BA1891">
        <v>0</v>
      </c>
      <c r="BB1891">
        <v>0</v>
      </c>
      <c r="BC1891">
        <v>0</v>
      </c>
      <c r="BD1891">
        <v>38</v>
      </c>
      <c r="BE1891">
        <v>0</v>
      </c>
      <c r="BF1891">
        <v>0</v>
      </c>
      <c r="BG1891">
        <v>99</v>
      </c>
      <c r="BH1891">
        <v>1</v>
      </c>
      <c r="BI1891">
        <v>0</v>
      </c>
      <c r="BJ1891">
        <v>13</v>
      </c>
      <c r="BK1891">
        <v>35</v>
      </c>
      <c r="BL1891">
        <v>77</v>
      </c>
      <c r="BM1891">
        <v>0</v>
      </c>
      <c r="BN1891">
        <v>43</v>
      </c>
      <c r="BO1891">
        <v>195</v>
      </c>
      <c r="BP1891">
        <v>73</v>
      </c>
      <c r="BQ1891">
        <v>45</v>
      </c>
      <c r="BR1891">
        <v>39</v>
      </c>
      <c r="BS1891">
        <v>26</v>
      </c>
      <c r="BT1891">
        <v>53</v>
      </c>
      <c r="BU1891">
        <v>0</v>
      </c>
      <c r="BV1891">
        <v>0</v>
      </c>
      <c r="BW1891">
        <v>257</v>
      </c>
      <c r="BX1891">
        <v>0</v>
      </c>
      <c r="BY1891">
        <v>4739</v>
      </c>
    </row>
    <row r="1892" spans="1:77" hidden="1" x14ac:dyDescent="0.25">
      <c r="A1892" t="str">
        <f t="shared" si="58"/>
        <v>201684 Járművezetők és mobil gépek kezelőiI5 Szakközépiskola</v>
      </c>
      <c r="B1892" t="str">
        <f t="shared" si="59"/>
        <v>201684 Járművezetők és mobil gépek kezelőiI5 Szakközépiskola</v>
      </c>
      <c r="C1892">
        <v>3352</v>
      </c>
      <c r="D1892" t="s">
        <v>168</v>
      </c>
      <c r="E1892" t="s">
        <v>169</v>
      </c>
      <c r="F1892" s="4" t="s">
        <v>174</v>
      </c>
      <c r="G1892">
        <v>0</v>
      </c>
      <c r="H1892" t="s">
        <v>161</v>
      </c>
      <c r="I1892">
        <v>650</v>
      </c>
      <c r="J1892">
        <v>39</v>
      </c>
      <c r="K1892" t="s">
        <v>144</v>
      </c>
      <c r="L1892" t="s">
        <v>145</v>
      </c>
      <c r="M1892">
        <v>1390</v>
      </c>
      <c r="N1892">
        <v>76</v>
      </c>
      <c r="O1892">
        <v>28</v>
      </c>
      <c r="P1892">
        <v>91</v>
      </c>
      <c r="Q1892">
        <v>665</v>
      </c>
      <c r="R1892">
        <v>80</v>
      </c>
      <c r="S1892">
        <v>59</v>
      </c>
      <c r="T1892">
        <v>95</v>
      </c>
      <c r="U1892">
        <v>58</v>
      </c>
      <c r="V1892">
        <v>15</v>
      </c>
      <c r="W1892">
        <v>97</v>
      </c>
      <c r="X1892">
        <v>115</v>
      </c>
      <c r="Y1892">
        <v>178</v>
      </c>
      <c r="Z1892">
        <v>68</v>
      </c>
      <c r="AA1892">
        <v>83</v>
      </c>
      <c r="AB1892">
        <v>190</v>
      </c>
      <c r="AC1892">
        <v>148</v>
      </c>
      <c r="AD1892">
        <v>183</v>
      </c>
      <c r="AE1892">
        <v>134</v>
      </c>
      <c r="AF1892">
        <v>297</v>
      </c>
      <c r="AG1892">
        <v>37</v>
      </c>
      <c r="AH1892">
        <v>66</v>
      </c>
      <c r="AI1892">
        <v>165</v>
      </c>
      <c r="AJ1892">
        <v>100</v>
      </c>
      <c r="AK1892">
        <v>88</v>
      </c>
      <c r="AL1892">
        <v>1122</v>
      </c>
      <c r="AM1892">
        <v>1008</v>
      </c>
      <c r="AN1892">
        <v>1128</v>
      </c>
      <c r="AO1892">
        <v>2628</v>
      </c>
      <c r="AP1892">
        <v>951</v>
      </c>
      <c r="AQ1892">
        <v>10009</v>
      </c>
      <c r="AR1892">
        <v>190</v>
      </c>
      <c r="AS1892">
        <v>0</v>
      </c>
      <c r="AT1892">
        <v>2531</v>
      </c>
      <c r="AU1892">
        <v>166</v>
      </c>
      <c r="AV1892">
        <v>147</v>
      </c>
      <c r="AW1892">
        <v>0</v>
      </c>
      <c r="AX1892">
        <v>0</v>
      </c>
      <c r="AY1892">
        <v>7</v>
      </c>
      <c r="AZ1892">
        <v>1</v>
      </c>
      <c r="BA1892">
        <v>25</v>
      </c>
      <c r="BB1892">
        <v>1</v>
      </c>
      <c r="BC1892">
        <v>0</v>
      </c>
      <c r="BD1892">
        <v>112</v>
      </c>
      <c r="BE1892">
        <v>0</v>
      </c>
      <c r="BF1892">
        <v>173</v>
      </c>
      <c r="BG1892">
        <v>65</v>
      </c>
      <c r="BH1892">
        <v>22</v>
      </c>
      <c r="BI1892">
        <v>1</v>
      </c>
      <c r="BJ1892">
        <v>1</v>
      </c>
      <c r="BK1892">
        <v>163</v>
      </c>
      <c r="BL1892">
        <v>106</v>
      </c>
      <c r="BM1892">
        <v>146</v>
      </c>
      <c r="BN1892">
        <v>281</v>
      </c>
      <c r="BO1892">
        <v>565</v>
      </c>
      <c r="BP1892">
        <v>128</v>
      </c>
      <c r="BQ1892">
        <v>2114</v>
      </c>
      <c r="BR1892">
        <v>297</v>
      </c>
      <c r="BS1892">
        <v>22</v>
      </c>
      <c r="BT1892">
        <v>72</v>
      </c>
      <c r="BU1892">
        <v>58</v>
      </c>
      <c r="BV1892">
        <v>0</v>
      </c>
      <c r="BW1892">
        <v>35</v>
      </c>
      <c r="BX1892">
        <v>0</v>
      </c>
      <c r="BY1892">
        <v>28781</v>
      </c>
    </row>
    <row r="1893" spans="1:77" hidden="1" x14ac:dyDescent="0.25">
      <c r="A1893" t="str">
        <f t="shared" si="58"/>
        <v>201691 Takarítók és hasonló jellegű egyszerű foglalkozásokI5 Szakközépiskola</v>
      </c>
      <c r="B1893" t="str">
        <f t="shared" si="59"/>
        <v>201691 Takarítók és hasonló jellegű egyszerű foglalkozásokI5 Szakközépiskola</v>
      </c>
      <c r="C1893">
        <v>3353</v>
      </c>
      <c r="D1893" t="s">
        <v>168</v>
      </c>
      <c r="E1893" t="s">
        <v>169</v>
      </c>
      <c r="F1893" s="4" t="s">
        <v>174</v>
      </c>
      <c r="G1893">
        <v>0</v>
      </c>
      <c r="H1893" t="s">
        <v>161</v>
      </c>
      <c r="I1893">
        <v>651</v>
      </c>
      <c r="J1893">
        <v>40</v>
      </c>
      <c r="K1893" t="s">
        <v>108</v>
      </c>
      <c r="L1893" t="s">
        <v>146</v>
      </c>
      <c r="M1893">
        <v>47</v>
      </c>
      <c r="N1893">
        <v>13</v>
      </c>
      <c r="O1893">
        <v>13</v>
      </c>
      <c r="P1893">
        <v>0</v>
      </c>
      <c r="Q1893">
        <v>165</v>
      </c>
      <c r="R1893">
        <v>46</v>
      </c>
      <c r="S1893">
        <v>0</v>
      </c>
      <c r="T1893">
        <v>13</v>
      </c>
      <c r="U1893">
        <v>39</v>
      </c>
      <c r="V1893">
        <v>0</v>
      </c>
      <c r="W1893">
        <v>0</v>
      </c>
      <c r="X1893">
        <v>24</v>
      </c>
      <c r="Y1893">
        <v>55</v>
      </c>
      <c r="Z1893">
        <v>5</v>
      </c>
      <c r="AA1893">
        <v>17</v>
      </c>
      <c r="AB1893">
        <v>51</v>
      </c>
      <c r="AC1893">
        <v>27</v>
      </c>
      <c r="AD1893">
        <v>24</v>
      </c>
      <c r="AE1893">
        <v>11</v>
      </c>
      <c r="AF1893">
        <v>13</v>
      </c>
      <c r="AG1893">
        <v>10</v>
      </c>
      <c r="AH1893">
        <v>51</v>
      </c>
      <c r="AI1893">
        <v>0</v>
      </c>
      <c r="AJ1893">
        <v>20</v>
      </c>
      <c r="AK1893">
        <v>44</v>
      </c>
      <c r="AL1893">
        <v>38</v>
      </c>
      <c r="AM1893">
        <v>135</v>
      </c>
      <c r="AN1893">
        <v>247</v>
      </c>
      <c r="AO1893">
        <v>139</v>
      </c>
      <c r="AP1893">
        <v>485</v>
      </c>
      <c r="AQ1893">
        <v>217</v>
      </c>
      <c r="AR1893">
        <v>0</v>
      </c>
      <c r="AS1893">
        <v>0</v>
      </c>
      <c r="AT1893">
        <v>50</v>
      </c>
      <c r="AU1893">
        <v>0</v>
      </c>
      <c r="AV1893">
        <v>441</v>
      </c>
      <c r="AW1893">
        <v>0</v>
      </c>
      <c r="AX1893">
        <v>15</v>
      </c>
      <c r="AY1893">
        <v>0</v>
      </c>
      <c r="AZ1893">
        <v>6</v>
      </c>
      <c r="BA1893">
        <v>67</v>
      </c>
      <c r="BB1893">
        <v>0</v>
      </c>
      <c r="BC1893">
        <v>0</v>
      </c>
      <c r="BD1893">
        <v>276</v>
      </c>
      <c r="BE1893">
        <v>0</v>
      </c>
      <c r="BF1893">
        <v>488</v>
      </c>
      <c r="BG1893">
        <v>164</v>
      </c>
      <c r="BH1893">
        <v>32</v>
      </c>
      <c r="BI1893">
        <v>2</v>
      </c>
      <c r="BJ1893">
        <v>14</v>
      </c>
      <c r="BK1893">
        <v>0</v>
      </c>
      <c r="BL1893">
        <v>55</v>
      </c>
      <c r="BM1893">
        <v>15</v>
      </c>
      <c r="BN1893">
        <v>507</v>
      </c>
      <c r="BO1893">
        <v>1337</v>
      </c>
      <c r="BP1893">
        <v>1131</v>
      </c>
      <c r="BQ1893">
        <v>221</v>
      </c>
      <c r="BR1893">
        <v>566</v>
      </c>
      <c r="BS1893">
        <v>155</v>
      </c>
      <c r="BT1893">
        <v>42</v>
      </c>
      <c r="BU1893">
        <v>49</v>
      </c>
      <c r="BV1893">
        <v>0</v>
      </c>
      <c r="BW1893">
        <v>213</v>
      </c>
      <c r="BX1893">
        <v>0</v>
      </c>
      <c r="BY1893">
        <v>7795</v>
      </c>
    </row>
    <row r="1894" spans="1:77" hidden="1" x14ac:dyDescent="0.25">
      <c r="A1894" t="str">
        <f t="shared" si="58"/>
        <v>201692 Egyszerű szolgáltatási, szállítási és hasonló foglalkozásokI5 Szakközépiskola</v>
      </c>
      <c r="B1894" t="str">
        <f t="shared" si="59"/>
        <v>201692 Egyszerű szolgáltatási, szállítási és hasonló foglalkozásokI5 Szakközépiskola</v>
      </c>
      <c r="C1894">
        <v>3354</v>
      </c>
      <c r="D1894" t="s">
        <v>168</v>
      </c>
      <c r="E1894" t="s">
        <v>169</v>
      </c>
      <c r="F1894" s="4" t="s">
        <v>174</v>
      </c>
      <c r="G1894">
        <v>0</v>
      </c>
      <c r="H1894" t="s">
        <v>161</v>
      </c>
      <c r="I1894">
        <v>652</v>
      </c>
      <c r="J1894">
        <v>41</v>
      </c>
      <c r="K1894" t="s">
        <v>109</v>
      </c>
      <c r="L1894" t="s">
        <v>147</v>
      </c>
      <c r="M1894">
        <v>180</v>
      </c>
      <c r="N1894">
        <v>77</v>
      </c>
      <c r="O1894">
        <v>13</v>
      </c>
      <c r="P1894">
        <v>26</v>
      </c>
      <c r="Q1894">
        <v>1179</v>
      </c>
      <c r="R1894">
        <v>281</v>
      </c>
      <c r="S1894">
        <v>118</v>
      </c>
      <c r="T1894">
        <v>189</v>
      </c>
      <c r="U1894">
        <v>73</v>
      </c>
      <c r="V1894">
        <v>0</v>
      </c>
      <c r="W1894">
        <v>151</v>
      </c>
      <c r="X1894">
        <v>201</v>
      </c>
      <c r="Y1894">
        <v>286</v>
      </c>
      <c r="Z1894">
        <v>169</v>
      </c>
      <c r="AA1894">
        <v>75</v>
      </c>
      <c r="AB1894">
        <v>204</v>
      </c>
      <c r="AC1894">
        <v>336</v>
      </c>
      <c r="AD1894">
        <v>357</v>
      </c>
      <c r="AE1894">
        <v>198</v>
      </c>
      <c r="AF1894">
        <v>204</v>
      </c>
      <c r="AG1894">
        <v>58</v>
      </c>
      <c r="AH1894">
        <v>245</v>
      </c>
      <c r="AI1894">
        <v>59</v>
      </c>
      <c r="AJ1894">
        <v>138</v>
      </c>
      <c r="AK1894">
        <v>252</v>
      </c>
      <c r="AL1894">
        <v>542</v>
      </c>
      <c r="AM1894">
        <v>620</v>
      </c>
      <c r="AN1894">
        <v>606</v>
      </c>
      <c r="AO1894">
        <v>3119</v>
      </c>
      <c r="AP1894">
        <v>4026</v>
      </c>
      <c r="AQ1894">
        <v>429</v>
      </c>
      <c r="AR1894">
        <v>7</v>
      </c>
      <c r="AS1894">
        <v>0</v>
      </c>
      <c r="AT1894">
        <v>1221</v>
      </c>
      <c r="AU1894">
        <v>86</v>
      </c>
      <c r="AV1894">
        <v>1984</v>
      </c>
      <c r="AW1894">
        <v>71</v>
      </c>
      <c r="AX1894">
        <v>1</v>
      </c>
      <c r="AY1894">
        <v>23</v>
      </c>
      <c r="AZ1894">
        <v>186</v>
      </c>
      <c r="BA1894">
        <v>127</v>
      </c>
      <c r="BB1894">
        <v>0</v>
      </c>
      <c r="BC1894">
        <v>0</v>
      </c>
      <c r="BD1894">
        <v>347</v>
      </c>
      <c r="BE1894">
        <v>0</v>
      </c>
      <c r="BF1894">
        <v>251</v>
      </c>
      <c r="BG1894">
        <v>53</v>
      </c>
      <c r="BH1894">
        <v>13</v>
      </c>
      <c r="BI1894">
        <v>55</v>
      </c>
      <c r="BJ1894">
        <v>21</v>
      </c>
      <c r="BK1894">
        <v>41</v>
      </c>
      <c r="BL1894">
        <v>596</v>
      </c>
      <c r="BM1894">
        <v>29</v>
      </c>
      <c r="BN1894">
        <v>661</v>
      </c>
      <c r="BO1894">
        <v>5444</v>
      </c>
      <c r="BP1894">
        <v>1239</v>
      </c>
      <c r="BQ1894">
        <v>327</v>
      </c>
      <c r="BR1894">
        <v>529</v>
      </c>
      <c r="BS1894">
        <v>358</v>
      </c>
      <c r="BT1894">
        <v>72</v>
      </c>
      <c r="BU1894">
        <v>282</v>
      </c>
      <c r="BV1894">
        <v>46</v>
      </c>
      <c r="BW1894">
        <v>150</v>
      </c>
      <c r="BX1894">
        <v>0</v>
      </c>
      <c r="BY1894">
        <v>28631</v>
      </c>
    </row>
    <row r="1895" spans="1:77" hidden="1" x14ac:dyDescent="0.25">
      <c r="A1895" t="str">
        <f t="shared" si="58"/>
        <v>201693 Egyszerű ipari, építőipari, mezőgazdasági foglalkozásokI5 Szakközépiskola</v>
      </c>
      <c r="B1895" t="str">
        <f t="shared" si="59"/>
        <v>201693 Egyszerű ipari, építőipari, mezőgazdasági foglalkozásokI5 Szakközépiskola</v>
      </c>
      <c r="C1895">
        <v>3355</v>
      </c>
      <c r="D1895" t="s">
        <v>168</v>
      </c>
      <c r="E1895" t="s">
        <v>169</v>
      </c>
      <c r="F1895" s="4" t="s">
        <v>174</v>
      </c>
      <c r="G1895">
        <v>0</v>
      </c>
      <c r="H1895" t="s">
        <v>161</v>
      </c>
      <c r="I1895">
        <v>653</v>
      </c>
      <c r="J1895">
        <v>42</v>
      </c>
      <c r="K1895" t="s">
        <v>148</v>
      </c>
      <c r="L1895" t="s">
        <v>149</v>
      </c>
      <c r="M1895">
        <v>438</v>
      </c>
      <c r="N1895">
        <v>49</v>
      </c>
      <c r="O1895">
        <v>113</v>
      </c>
      <c r="P1895">
        <v>18</v>
      </c>
      <c r="Q1895">
        <v>832</v>
      </c>
      <c r="R1895">
        <v>547</v>
      </c>
      <c r="S1895">
        <v>45</v>
      </c>
      <c r="T1895">
        <v>173</v>
      </c>
      <c r="U1895">
        <v>56</v>
      </c>
      <c r="V1895">
        <v>0</v>
      </c>
      <c r="W1895">
        <v>141</v>
      </c>
      <c r="X1895">
        <v>0</v>
      </c>
      <c r="Y1895">
        <v>244</v>
      </c>
      <c r="Z1895">
        <v>98</v>
      </c>
      <c r="AA1895">
        <v>190</v>
      </c>
      <c r="AB1895">
        <v>324</v>
      </c>
      <c r="AC1895">
        <v>296</v>
      </c>
      <c r="AD1895">
        <v>529</v>
      </c>
      <c r="AE1895">
        <v>559</v>
      </c>
      <c r="AF1895">
        <v>438</v>
      </c>
      <c r="AG1895">
        <v>36</v>
      </c>
      <c r="AH1895">
        <v>303</v>
      </c>
      <c r="AI1895">
        <v>78</v>
      </c>
      <c r="AJ1895">
        <v>0</v>
      </c>
      <c r="AK1895">
        <v>0</v>
      </c>
      <c r="AL1895">
        <v>37</v>
      </c>
      <c r="AM1895">
        <v>1093</v>
      </c>
      <c r="AN1895">
        <v>111</v>
      </c>
      <c r="AO1895">
        <v>443</v>
      </c>
      <c r="AP1895">
        <v>175</v>
      </c>
      <c r="AQ1895">
        <v>183</v>
      </c>
      <c r="AR1895">
        <v>0</v>
      </c>
      <c r="AS1895">
        <v>0</v>
      </c>
      <c r="AT1895">
        <v>53</v>
      </c>
      <c r="AU1895">
        <v>0</v>
      </c>
      <c r="AV1895">
        <v>1</v>
      </c>
      <c r="AW1895">
        <v>0</v>
      </c>
      <c r="AX1895">
        <v>0</v>
      </c>
      <c r="AY1895">
        <v>41</v>
      </c>
      <c r="AZ1895">
        <v>0</v>
      </c>
      <c r="BA1895">
        <v>0</v>
      </c>
      <c r="BB1895">
        <v>0</v>
      </c>
      <c r="BC1895">
        <v>0</v>
      </c>
      <c r="BD1895">
        <v>289</v>
      </c>
      <c r="BE1895">
        <v>0</v>
      </c>
      <c r="BF1895">
        <v>0</v>
      </c>
      <c r="BG1895">
        <v>63</v>
      </c>
      <c r="BH1895">
        <v>2</v>
      </c>
      <c r="BI1895">
        <v>0</v>
      </c>
      <c r="BJ1895">
        <v>0</v>
      </c>
      <c r="BK1895">
        <v>75</v>
      </c>
      <c r="BL1895">
        <v>600</v>
      </c>
      <c r="BM1895">
        <v>0</v>
      </c>
      <c r="BN1895">
        <v>221</v>
      </c>
      <c r="BO1895">
        <v>1298</v>
      </c>
      <c r="BP1895">
        <v>16</v>
      </c>
      <c r="BQ1895">
        <v>3</v>
      </c>
      <c r="BR1895">
        <v>77</v>
      </c>
      <c r="BS1895">
        <v>134</v>
      </c>
      <c r="BT1895">
        <v>0</v>
      </c>
      <c r="BU1895">
        <v>2</v>
      </c>
      <c r="BV1895">
        <v>25</v>
      </c>
      <c r="BW1895">
        <v>12</v>
      </c>
      <c r="BX1895">
        <v>0</v>
      </c>
      <c r="BY1895">
        <v>10461</v>
      </c>
    </row>
    <row r="1896" spans="1:77" hidden="1" x14ac:dyDescent="0.25">
      <c r="A1896" t="str">
        <f t="shared" si="58"/>
        <v>201601 Fegyveres szervek felsőfokú képesítést igénylő foglalkozásaiI6 Gimnázium</v>
      </c>
      <c r="B1896" t="str">
        <f t="shared" si="59"/>
        <v>201601 Fegyveres szervek felsőfokú képesítést igénylő foglalkozásaiI6 Gimnázium</v>
      </c>
      <c r="C1896">
        <v>3987</v>
      </c>
      <c r="D1896" t="s">
        <v>168</v>
      </c>
      <c r="E1896" t="s">
        <v>169</v>
      </c>
      <c r="F1896" s="4" t="s">
        <v>174</v>
      </c>
      <c r="G1896">
        <v>0</v>
      </c>
      <c r="H1896" t="s">
        <v>162</v>
      </c>
      <c r="I1896">
        <v>612</v>
      </c>
      <c r="J1896">
        <v>1</v>
      </c>
      <c r="K1896" t="s">
        <v>65</v>
      </c>
      <c r="L1896" t="s">
        <v>66</v>
      </c>
      <c r="M1896">
        <v>0</v>
      </c>
      <c r="N1896">
        <v>0</v>
      </c>
      <c r="O1896">
        <v>0</v>
      </c>
      <c r="P1896">
        <v>0</v>
      </c>
      <c r="Q1896">
        <v>0</v>
      </c>
      <c r="R1896">
        <v>0</v>
      </c>
      <c r="S1896">
        <v>0</v>
      </c>
      <c r="T1896">
        <v>0</v>
      </c>
      <c r="U1896">
        <v>0</v>
      </c>
      <c r="V1896">
        <v>0</v>
      </c>
      <c r="W1896">
        <v>0</v>
      </c>
      <c r="X1896">
        <v>0</v>
      </c>
      <c r="Y1896">
        <v>0</v>
      </c>
      <c r="Z1896">
        <v>0</v>
      </c>
      <c r="AA1896">
        <v>0</v>
      </c>
      <c r="AB1896">
        <v>0</v>
      </c>
      <c r="AC1896">
        <v>0</v>
      </c>
      <c r="AD1896">
        <v>0</v>
      </c>
      <c r="AE1896">
        <v>0</v>
      </c>
      <c r="AF1896">
        <v>0</v>
      </c>
      <c r="AG1896">
        <v>0</v>
      </c>
      <c r="AH1896">
        <v>0</v>
      </c>
      <c r="AI1896">
        <v>0</v>
      </c>
      <c r="AJ1896">
        <v>0</v>
      </c>
      <c r="AK1896">
        <v>0</v>
      </c>
      <c r="AL1896">
        <v>0</v>
      </c>
      <c r="AM1896">
        <v>0</v>
      </c>
      <c r="AN1896">
        <v>0</v>
      </c>
      <c r="AO1896">
        <v>0</v>
      </c>
      <c r="AP1896">
        <v>0</v>
      </c>
      <c r="AQ1896">
        <v>0</v>
      </c>
      <c r="AR1896">
        <v>0</v>
      </c>
      <c r="AS1896">
        <v>0</v>
      </c>
      <c r="AT1896">
        <v>0</v>
      </c>
      <c r="AU1896">
        <v>0</v>
      </c>
      <c r="AV1896">
        <v>0</v>
      </c>
      <c r="AW1896">
        <v>0</v>
      </c>
      <c r="AX1896">
        <v>0</v>
      </c>
      <c r="AY1896">
        <v>0</v>
      </c>
      <c r="AZ1896">
        <v>0</v>
      </c>
      <c r="BA1896">
        <v>0</v>
      </c>
      <c r="BB1896">
        <v>0</v>
      </c>
      <c r="BC1896">
        <v>0</v>
      </c>
      <c r="BD1896">
        <v>0</v>
      </c>
      <c r="BE1896">
        <v>0</v>
      </c>
      <c r="BF1896">
        <v>0</v>
      </c>
      <c r="BG1896">
        <v>0</v>
      </c>
      <c r="BH1896">
        <v>0</v>
      </c>
      <c r="BI1896">
        <v>0</v>
      </c>
      <c r="BJ1896">
        <v>0</v>
      </c>
      <c r="BK1896">
        <v>0</v>
      </c>
      <c r="BL1896">
        <v>0</v>
      </c>
      <c r="BM1896">
        <v>0</v>
      </c>
      <c r="BN1896">
        <v>0</v>
      </c>
      <c r="BO1896">
        <v>386</v>
      </c>
      <c r="BP1896">
        <v>1</v>
      </c>
      <c r="BQ1896">
        <v>0</v>
      </c>
      <c r="BR1896">
        <v>0</v>
      </c>
      <c r="BS1896">
        <v>0</v>
      </c>
      <c r="BT1896">
        <v>0</v>
      </c>
      <c r="BU1896">
        <v>0</v>
      </c>
      <c r="BV1896">
        <v>0</v>
      </c>
      <c r="BW1896">
        <v>0</v>
      </c>
      <c r="BX1896">
        <v>0</v>
      </c>
      <c r="BY1896">
        <v>387</v>
      </c>
    </row>
    <row r="1897" spans="1:77" hidden="1" x14ac:dyDescent="0.25">
      <c r="A1897" t="str">
        <f t="shared" si="58"/>
        <v>201602 Fegyveres szervek középfokú képesítést igénylő foglalkozásaiI6 Gimnázium</v>
      </c>
      <c r="B1897" t="str">
        <f t="shared" si="59"/>
        <v>201602 Fegyveres szervek középfokú képesítést igénylő foglalkozásaiI6 Gimnázium</v>
      </c>
      <c r="C1897">
        <v>3988</v>
      </c>
      <c r="D1897" t="s">
        <v>168</v>
      </c>
      <c r="E1897" t="s">
        <v>169</v>
      </c>
      <c r="F1897" s="4" t="s">
        <v>174</v>
      </c>
      <c r="G1897">
        <v>0</v>
      </c>
      <c r="H1897" t="s">
        <v>162</v>
      </c>
      <c r="I1897">
        <v>613</v>
      </c>
      <c r="J1897">
        <v>2</v>
      </c>
      <c r="K1897" t="s">
        <v>67</v>
      </c>
      <c r="L1897" t="s">
        <v>68</v>
      </c>
      <c r="M1897">
        <v>0</v>
      </c>
      <c r="N1897">
        <v>0</v>
      </c>
      <c r="O1897">
        <v>0</v>
      </c>
      <c r="P1897">
        <v>0</v>
      </c>
      <c r="Q1897">
        <v>0</v>
      </c>
      <c r="R1897">
        <v>0</v>
      </c>
      <c r="S1897">
        <v>0</v>
      </c>
      <c r="T1897">
        <v>0</v>
      </c>
      <c r="U1897">
        <v>0</v>
      </c>
      <c r="V1897">
        <v>0</v>
      </c>
      <c r="W1897">
        <v>0</v>
      </c>
      <c r="X1897">
        <v>0</v>
      </c>
      <c r="Y1897">
        <v>0</v>
      </c>
      <c r="Z1897">
        <v>0</v>
      </c>
      <c r="AA1897">
        <v>0</v>
      </c>
      <c r="AB1897">
        <v>0</v>
      </c>
      <c r="AC1897">
        <v>0</v>
      </c>
      <c r="AD1897">
        <v>0</v>
      </c>
      <c r="AE1897">
        <v>0</v>
      </c>
      <c r="AF1897">
        <v>0</v>
      </c>
      <c r="AG1897">
        <v>0</v>
      </c>
      <c r="AH1897">
        <v>0</v>
      </c>
      <c r="AI1897">
        <v>0</v>
      </c>
      <c r="AJ1897">
        <v>0</v>
      </c>
      <c r="AK1897">
        <v>0</v>
      </c>
      <c r="AL1897">
        <v>0</v>
      </c>
      <c r="AM1897">
        <v>0</v>
      </c>
      <c r="AN1897">
        <v>0</v>
      </c>
      <c r="AO1897">
        <v>0</v>
      </c>
      <c r="AP1897">
        <v>0</v>
      </c>
      <c r="AQ1897">
        <v>0</v>
      </c>
      <c r="AR1897">
        <v>0</v>
      </c>
      <c r="AS1897">
        <v>0</v>
      </c>
      <c r="AT1897">
        <v>0</v>
      </c>
      <c r="AU1897">
        <v>0</v>
      </c>
      <c r="AV1897">
        <v>0</v>
      </c>
      <c r="AW1897">
        <v>0</v>
      </c>
      <c r="AX1897">
        <v>0</v>
      </c>
      <c r="AY1897">
        <v>0</v>
      </c>
      <c r="AZ1897">
        <v>0</v>
      </c>
      <c r="BA1897">
        <v>0</v>
      </c>
      <c r="BB1897">
        <v>0</v>
      </c>
      <c r="BC1897">
        <v>0</v>
      </c>
      <c r="BD1897">
        <v>0</v>
      </c>
      <c r="BE1897">
        <v>0</v>
      </c>
      <c r="BF1897">
        <v>0</v>
      </c>
      <c r="BG1897">
        <v>0</v>
      </c>
      <c r="BH1897">
        <v>0</v>
      </c>
      <c r="BI1897">
        <v>0</v>
      </c>
      <c r="BJ1897">
        <v>0</v>
      </c>
      <c r="BK1897">
        <v>0</v>
      </c>
      <c r="BL1897">
        <v>0</v>
      </c>
      <c r="BM1897">
        <v>0</v>
      </c>
      <c r="BN1897">
        <v>0</v>
      </c>
      <c r="BO1897">
        <v>11180</v>
      </c>
      <c r="BP1897">
        <v>20</v>
      </c>
      <c r="BQ1897">
        <v>0</v>
      </c>
      <c r="BR1897">
        <v>0</v>
      </c>
      <c r="BS1897">
        <v>0</v>
      </c>
      <c r="BT1897">
        <v>0</v>
      </c>
      <c r="BU1897">
        <v>0</v>
      </c>
      <c r="BV1897">
        <v>0</v>
      </c>
      <c r="BW1897">
        <v>0</v>
      </c>
      <c r="BX1897">
        <v>0</v>
      </c>
      <c r="BY1897">
        <v>11200</v>
      </c>
    </row>
    <row r="1898" spans="1:77" hidden="1" x14ac:dyDescent="0.25">
      <c r="A1898" t="str">
        <f t="shared" si="58"/>
        <v>201603 Fegyveres szervek középfokú képesítést nem igénylő foglalkozásaiI6 Gimnázium</v>
      </c>
      <c r="B1898" t="str">
        <f t="shared" si="59"/>
        <v>201603 Fegyveres szervek középfokú képesítést nem igénylő foglalkozásaiI6 Gimnázium</v>
      </c>
      <c r="C1898">
        <v>3989</v>
      </c>
      <c r="D1898" t="s">
        <v>168</v>
      </c>
      <c r="E1898" t="s">
        <v>169</v>
      </c>
      <c r="F1898" s="4" t="s">
        <v>174</v>
      </c>
      <c r="G1898">
        <v>0</v>
      </c>
      <c r="H1898" t="s">
        <v>162</v>
      </c>
      <c r="I1898">
        <v>614</v>
      </c>
      <c r="J1898">
        <v>3</v>
      </c>
      <c r="K1898" t="s">
        <v>69</v>
      </c>
      <c r="L1898" t="s">
        <v>70</v>
      </c>
      <c r="M1898">
        <v>0</v>
      </c>
      <c r="N1898">
        <v>0</v>
      </c>
      <c r="O1898">
        <v>0</v>
      </c>
      <c r="P1898">
        <v>0</v>
      </c>
      <c r="Q1898">
        <v>0</v>
      </c>
      <c r="R1898">
        <v>0</v>
      </c>
      <c r="S1898">
        <v>0</v>
      </c>
      <c r="T1898">
        <v>0</v>
      </c>
      <c r="U1898">
        <v>0</v>
      </c>
      <c r="V1898">
        <v>0</v>
      </c>
      <c r="W1898">
        <v>0</v>
      </c>
      <c r="X1898">
        <v>0</v>
      </c>
      <c r="Y1898">
        <v>0</v>
      </c>
      <c r="Z1898">
        <v>0</v>
      </c>
      <c r="AA1898">
        <v>0</v>
      </c>
      <c r="AB1898">
        <v>0</v>
      </c>
      <c r="AC1898">
        <v>0</v>
      </c>
      <c r="AD1898">
        <v>0</v>
      </c>
      <c r="AE1898">
        <v>0</v>
      </c>
      <c r="AF1898">
        <v>0</v>
      </c>
      <c r="AG1898">
        <v>0</v>
      </c>
      <c r="AH1898">
        <v>0</v>
      </c>
      <c r="AI1898">
        <v>0</v>
      </c>
      <c r="AJ1898">
        <v>0</v>
      </c>
      <c r="AK1898">
        <v>0</v>
      </c>
      <c r="AL1898">
        <v>0</v>
      </c>
      <c r="AM1898">
        <v>0</v>
      </c>
      <c r="AN1898">
        <v>0</v>
      </c>
      <c r="AO1898">
        <v>0</v>
      </c>
      <c r="AP1898">
        <v>0</v>
      </c>
      <c r="AQ1898">
        <v>0</v>
      </c>
      <c r="AR1898">
        <v>0</v>
      </c>
      <c r="AS1898">
        <v>0</v>
      </c>
      <c r="AT1898">
        <v>0</v>
      </c>
      <c r="AU1898">
        <v>0</v>
      </c>
      <c r="AV1898">
        <v>0</v>
      </c>
      <c r="AW1898">
        <v>0</v>
      </c>
      <c r="AX1898">
        <v>0</v>
      </c>
      <c r="AY1898">
        <v>0</v>
      </c>
      <c r="AZ1898">
        <v>0</v>
      </c>
      <c r="BA1898">
        <v>0</v>
      </c>
      <c r="BB1898">
        <v>0</v>
      </c>
      <c r="BC1898">
        <v>0</v>
      </c>
      <c r="BD1898">
        <v>0</v>
      </c>
      <c r="BE1898">
        <v>0</v>
      </c>
      <c r="BF1898">
        <v>0</v>
      </c>
      <c r="BG1898">
        <v>0</v>
      </c>
      <c r="BH1898">
        <v>0</v>
      </c>
      <c r="BI1898">
        <v>0</v>
      </c>
      <c r="BJ1898">
        <v>0</v>
      </c>
      <c r="BK1898">
        <v>0</v>
      </c>
      <c r="BL1898">
        <v>0</v>
      </c>
      <c r="BM1898">
        <v>0</v>
      </c>
      <c r="BN1898">
        <v>0</v>
      </c>
      <c r="BO1898">
        <v>185</v>
      </c>
      <c r="BP1898">
        <v>0</v>
      </c>
      <c r="BQ1898">
        <v>0</v>
      </c>
      <c r="BR1898">
        <v>0</v>
      </c>
      <c r="BS1898">
        <v>0</v>
      </c>
      <c r="BT1898">
        <v>0</v>
      </c>
      <c r="BU1898">
        <v>0</v>
      </c>
      <c r="BV1898">
        <v>0</v>
      </c>
      <c r="BW1898">
        <v>0</v>
      </c>
      <c r="BX1898">
        <v>0</v>
      </c>
      <c r="BY1898">
        <v>185</v>
      </c>
    </row>
    <row r="1899" spans="1:77" hidden="1" x14ac:dyDescent="0.25">
      <c r="A1899" t="str">
        <f t="shared" si="58"/>
        <v>201611 Törvényhozók, igazgatási és érdek-képviseleti vezetőkI6 Gimnázium</v>
      </c>
      <c r="B1899" t="str">
        <f t="shared" si="59"/>
        <v>201611 Törvényhozók, igazgatási és érdek-képviseleti vezetőkI6 Gimnázium</v>
      </c>
      <c r="C1899">
        <v>3990</v>
      </c>
      <c r="D1899" t="s">
        <v>168</v>
      </c>
      <c r="E1899" t="s">
        <v>169</v>
      </c>
      <c r="F1899" s="4" t="s">
        <v>174</v>
      </c>
      <c r="G1899">
        <v>0</v>
      </c>
      <c r="H1899" t="s">
        <v>162</v>
      </c>
      <c r="I1899">
        <v>615</v>
      </c>
      <c r="J1899">
        <v>4</v>
      </c>
      <c r="K1899" t="s">
        <v>71</v>
      </c>
      <c r="L1899" t="s">
        <v>111</v>
      </c>
      <c r="M1899">
        <v>0</v>
      </c>
      <c r="N1899">
        <v>0</v>
      </c>
      <c r="O1899">
        <v>0</v>
      </c>
      <c r="P1899">
        <v>0</v>
      </c>
      <c r="Q1899">
        <v>0</v>
      </c>
      <c r="R1899">
        <v>0</v>
      </c>
      <c r="S1899">
        <v>0</v>
      </c>
      <c r="T1899">
        <v>0</v>
      </c>
      <c r="U1899">
        <v>0</v>
      </c>
      <c r="V1899">
        <v>0</v>
      </c>
      <c r="W1899">
        <v>0</v>
      </c>
      <c r="X1899">
        <v>11</v>
      </c>
      <c r="Y1899">
        <v>0</v>
      </c>
      <c r="Z1899">
        <v>1</v>
      </c>
      <c r="AA1899">
        <v>0</v>
      </c>
      <c r="AB1899">
        <v>0</v>
      </c>
      <c r="AC1899">
        <v>0</v>
      </c>
      <c r="AD1899">
        <v>0</v>
      </c>
      <c r="AE1899">
        <v>0</v>
      </c>
      <c r="AF1899">
        <v>0</v>
      </c>
      <c r="AG1899">
        <v>0</v>
      </c>
      <c r="AH1899">
        <v>0</v>
      </c>
      <c r="AI1899">
        <v>0</v>
      </c>
      <c r="AJ1899">
        <v>0</v>
      </c>
      <c r="AK1899">
        <v>0</v>
      </c>
      <c r="AL1899">
        <v>0</v>
      </c>
      <c r="AM1899">
        <v>0</v>
      </c>
      <c r="AN1899">
        <v>0</v>
      </c>
      <c r="AO1899">
        <v>0</v>
      </c>
      <c r="AP1899">
        <v>0</v>
      </c>
      <c r="AQ1899">
        <v>11</v>
      </c>
      <c r="AR1899">
        <v>0</v>
      </c>
      <c r="AS1899">
        <v>0</v>
      </c>
      <c r="AT1899">
        <v>0</v>
      </c>
      <c r="AU1899">
        <v>0</v>
      </c>
      <c r="AV1899">
        <v>0</v>
      </c>
      <c r="AW1899">
        <v>0</v>
      </c>
      <c r="AX1899">
        <v>0</v>
      </c>
      <c r="AY1899">
        <v>0</v>
      </c>
      <c r="AZ1899">
        <v>0</v>
      </c>
      <c r="BA1899">
        <v>0</v>
      </c>
      <c r="BB1899">
        <v>14</v>
      </c>
      <c r="BC1899">
        <v>0</v>
      </c>
      <c r="BD1899">
        <v>0</v>
      </c>
      <c r="BE1899">
        <v>0</v>
      </c>
      <c r="BF1899">
        <v>0</v>
      </c>
      <c r="BG1899">
        <v>0</v>
      </c>
      <c r="BH1899">
        <v>1</v>
      </c>
      <c r="BI1899">
        <v>0</v>
      </c>
      <c r="BJ1899">
        <v>0</v>
      </c>
      <c r="BK1899">
        <v>0</v>
      </c>
      <c r="BL1899">
        <v>0</v>
      </c>
      <c r="BM1899">
        <v>0</v>
      </c>
      <c r="BN1899">
        <v>0</v>
      </c>
      <c r="BO1899">
        <v>137</v>
      </c>
      <c r="BP1899">
        <v>0</v>
      </c>
      <c r="BQ1899">
        <v>0</v>
      </c>
      <c r="BR1899">
        <v>1</v>
      </c>
      <c r="BS1899">
        <v>0</v>
      </c>
      <c r="BT1899">
        <v>0</v>
      </c>
      <c r="BU1899">
        <v>3</v>
      </c>
      <c r="BV1899">
        <v>0</v>
      </c>
      <c r="BW1899">
        <v>0</v>
      </c>
      <c r="BX1899">
        <v>0</v>
      </c>
      <c r="BY1899">
        <v>179</v>
      </c>
    </row>
    <row r="1900" spans="1:77" hidden="1" x14ac:dyDescent="0.25">
      <c r="A1900" t="str">
        <f t="shared" si="58"/>
        <v>201612 Gazdasági, költségvetési szervezetek vezetőiI6 Gimnázium</v>
      </c>
      <c r="B1900" t="str">
        <f t="shared" si="59"/>
        <v>201612 Gazdasági, költségvetési szervezetek vezetőiI6 Gimnázium</v>
      </c>
      <c r="C1900">
        <v>3991</v>
      </c>
      <c r="D1900" t="s">
        <v>168</v>
      </c>
      <c r="E1900" t="s">
        <v>169</v>
      </c>
      <c r="F1900" s="4" t="s">
        <v>174</v>
      </c>
      <c r="G1900">
        <v>0</v>
      </c>
      <c r="H1900" t="s">
        <v>162</v>
      </c>
      <c r="I1900">
        <v>616</v>
      </c>
      <c r="J1900">
        <v>5</v>
      </c>
      <c r="K1900" t="s">
        <v>72</v>
      </c>
      <c r="L1900" t="s">
        <v>112</v>
      </c>
      <c r="M1900">
        <v>24</v>
      </c>
      <c r="N1900">
        <v>0</v>
      </c>
      <c r="O1900">
        <v>0</v>
      </c>
      <c r="P1900">
        <v>0</v>
      </c>
      <c r="Q1900">
        <v>93</v>
      </c>
      <c r="R1900">
        <v>116</v>
      </c>
      <c r="S1900">
        <v>39</v>
      </c>
      <c r="T1900">
        <v>0</v>
      </c>
      <c r="U1900">
        <v>66</v>
      </c>
      <c r="V1900">
        <v>0</v>
      </c>
      <c r="W1900">
        <v>11</v>
      </c>
      <c r="X1900">
        <v>0</v>
      </c>
      <c r="Y1900">
        <v>34</v>
      </c>
      <c r="Z1900">
        <v>1</v>
      </c>
      <c r="AA1900">
        <v>16</v>
      </c>
      <c r="AB1900">
        <v>61</v>
      </c>
      <c r="AC1900">
        <v>13</v>
      </c>
      <c r="AD1900">
        <v>1</v>
      </c>
      <c r="AE1900">
        <v>0</v>
      </c>
      <c r="AF1900">
        <v>0</v>
      </c>
      <c r="AG1900">
        <v>0</v>
      </c>
      <c r="AH1900">
        <v>28</v>
      </c>
      <c r="AI1900">
        <v>28</v>
      </c>
      <c r="AJ1900">
        <v>0</v>
      </c>
      <c r="AK1900">
        <v>0</v>
      </c>
      <c r="AL1900">
        <v>26</v>
      </c>
      <c r="AM1900">
        <v>255</v>
      </c>
      <c r="AN1900">
        <v>264</v>
      </c>
      <c r="AO1900">
        <v>487</v>
      </c>
      <c r="AP1900">
        <v>130</v>
      </c>
      <c r="AQ1900">
        <v>221</v>
      </c>
      <c r="AR1900">
        <v>0</v>
      </c>
      <c r="AS1900">
        <v>0</v>
      </c>
      <c r="AT1900">
        <v>79</v>
      </c>
      <c r="AU1900">
        <v>14</v>
      </c>
      <c r="AV1900">
        <v>237</v>
      </c>
      <c r="AW1900">
        <v>1</v>
      </c>
      <c r="AX1900">
        <v>130</v>
      </c>
      <c r="AY1900">
        <v>7</v>
      </c>
      <c r="AZ1900">
        <v>240</v>
      </c>
      <c r="BA1900">
        <v>19</v>
      </c>
      <c r="BB1900">
        <v>2</v>
      </c>
      <c r="BC1900">
        <v>179</v>
      </c>
      <c r="BD1900">
        <v>391</v>
      </c>
      <c r="BE1900">
        <v>0</v>
      </c>
      <c r="BF1900">
        <v>141</v>
      </c>
      <c r="BG1900">
        <v>83</v>
      </c>
      <c r="BH1900">
        <v>0</v>
      </c>
      <c r="BI1900">
        <v>55</v>
      </c>
      <c r="BJ1900">
        <v>85</v>
      </c>
      <c r="BK1900">
        <v>17</v>
      </c>
      <c r="BL1900">
        <v>21</v>
      </c>
      <c r="BM1900">
        <v>11</v>
      </c>
      <c r="BN1900">
        <v>288</v>
      </c>
      <c r="BO1900">
        <v>28</v>
      </c>
      <c r="BP1900">
        <v>15</v>
      </c>
      <c r="BQ1900">
        <v>0</v>
      </c>
      <c r="BR1900">
        <v>51</v>
      </c>
      <c r="BS1900">
        <v>247</v>
      </c>
      <c r="BT1900">
        <v>22</v>
      </c>
      <c r="BU1900">
        <v>0</v>
      </c>
      <c r="BV1900">
        <v>6</v>
      </c>
      <c r="BW1900">
        <v>1</v>
      </c>
      <c r="BX1900">
        <v>0</v>
      </c>
      <c r="BY1900">
        <v>4284</v>
      </c>
    </row>
    <row r="1901" spans="1:77" hidden="1" x14ac:dyDescent="0.25">
      <c r="A1901" t="str">
        <f t="shared" si="58"/>
        <v>201613 Termelési és szolgáltatást nyújtó egységek vezetőiI6 Gimnázium</v>
      </c>
      <c r="B1901" t="str">
        <f t="shared" si="59"/>
        <v>201613 Termelési és szolgáltatást nyújtó egységek vezetőiI6 Gimnázium</v>
      </c>
      <c r="C1901">
        <v>3992</v>
      </c>
      <c r="D1901" t="s">
        <v>168</v>
      </c>
      <c r="E1901" t="s">
        <v>169</v>
      </c>
      <c r="F1901" s="4" t="s">
        <v>174</v>
      </c>
      <c r="G1901">
        <v>0</v>
      </c>
      <c r="H1901" t="s">
        <v>162</v>
      </c>
      <c r="I1901">
        <v>617</v>
      </c>
      <c r="J1901">
        <v>6</v>
      </c>
      <c r="K1901" t="s">
        <v>73</v>
      </c>
      <c r="L1901" t="s">
        <v>113</v>
      </c>
      <c r="M1901">
        <v>273</v>
      </c>
      <c r="N1901">
        <v>50</v>
      </c>
      <c r="O1901">
        <v>22</v>
      </c>
      <c r="P1901">
        <v>11</v>
      </c>
      <c r="Q1901">
        <v>215</v>
      </c>
      <c r="R1901">
        <v>327</v>
      </c>
      <c r="S1901">
        <v>15</v>
      </c>
      <c r="T1901">
        <v>27</v>
      </c>
      <c r="U1901">
        <v>172</v>
      </c>
      <c r="V1901">
        <v>8</v>
      </c>
      <c r="W1901">
        <v>60</v>
      </c>
      <c r="X1901">
        <v>0</v>
      </c>
      <c r="Y1901">
        <v>74</v>
      </c>
      <c r="Z1901">
        <v>137</v>
      </c>
      <c r="AA1901">
        <v>31</v>
      </c>
      <c r="AB1901">
        <v>57</v>
      </c>
      <c r="AC1901">
        <v>49</v>
      </c>
      <c r="AD1901">
        <v>54</v>
      </c>
      <c r="AE1901">
        <v>94</v>
      </c>
      <c r="AF1901">
        <v>58</v>
      </c>
      <c r="AG1901">
        <v>0</v>
      </c>
      <c r="AH1901">
        <v>106</v>
      </c>
      <c r="AI1901">
        <v>120</v>
      </c>
      <c r="AJ1901">
        <v>143</v>
      </c>
      <c r="AK1901">
        <v>59</v>
      </c>
      <c r="AL1901">
        <v>105</v>
      </c>
      <c r="AM1901">
        <v>789</v>
      </c>
      <c r="AN1901">
        <v>590</v>
      </c>
      <c r="AO1901">
        <v>1261</v>
      </c>
      <c r="AP1901">
        <v>2890</v>
      </c>
      <c r="AQ1901">
        <v>343</v>
      </c>
      <c r="AR1901">
        <v>6</v>
      </c>
      <c r="AS1901">
        <v>0</v>
      </c>
      <c r="AT1901">
        <v>186</v>
      </c>
      <c r="AU1901">
        <v>45</v>
      </c>
      <c r="AV1901">
        <v>610</v>
      </c>
      <c r="AW1901">
        <v>183</v>
      </c>
      <c r="AX1901">
        <v>17</v>
      </c>
      <c r="AY1901">
        <v>77</v>
      </c>
      <c r="AZ1901">
        <v>521</v>
      </c>
      <c r="BA1901">
        <v>549</v>
      </c>
      <c r="BB1901">
        <v>23</v>
      </c>
      <c r="BC1901">
        <v>211</v>
      </c>
      <c r="BD1901">
        <v>428</v>
      </c>
      <c r="BE1901">
        <v>0</v>
      </c>
      <c r="BF1901">
        <v>175</v>
      </c>
      <c r="BG1901">
        <v>56</v>
      </c>
      <c r="BH1901">
        <v>1</v>
      </c>
      <c r="BI1901">
        <v>0</v>
      </c>
      <c r="BJ1901">
        <v>85</v>
      </c>
      <c r="BK1901">
        <v>59</v>
      </c>
      <c r="BL1901">
        <v>1</v>
      </c>
      <c r="BM1901">
        <v>132</v>
      </c>
      <c r="BN1901">
        <v>310</v>
      </c>
      <c r="BO1901">
        <v>111</v>
      </c>
      <c r="BP1901">
        <v>222</v>
      </c>
      <c r="BQ1901">
        <v>159</v>
      </c>
      <c r="BR1901">
        <v>246</v>
      </c>
      <c r="BS1901">
        <v>110</v>
      </c>
      <c r="BT1901">
        <v>77</v>
      </c>
      <c r="BU1901">
        <v>30</v>
      </c>
      <c r="BV1901">
        <v>138</v>
      </c>
      <c r="BW1901">
        <v>278</v>
      </c>
      <c r="BX1901">
        <v>0</v>
      </c>
      <c r="BY1901">
        <v>13186</v>
      </c>
    </row>
    <row r="1902" spans="1:77" hidden="1" x14ac:dyDescent="0.25">
      <c r="A1902" t="str">
        <f t="shared" si="58"/>
        <v>201614 Gazdasági tevékenységet segítő egységek vezetőiI6 Gimnázium</v>
      </c>
      <c r="B1902" t="str">
        <f t="shared" si="59"/>
        <v>201614 Gazdasági tevékenységet segítő egységek vezetőiI6 Gimnázium</v>
      </c>
      <c r="C1902">
        <v>3993</v>
      </c>
      <c r="D1902" t="s">
        <v>168</v>
      </c>
      <c r="E1902" t="s">
        <v>169</v>
      </c>
      <c r="F1902" s="4" t="s">
        <v>174</v>
      </c>
      <c r="G1902">
        <v>0</v>
      </c>
      <c r="H1902" t="s">
        <v>162</v>
      </c>
      <c r="I1902">
        <v>618</v>
      </c>
      <c r="J1902">
        <v>7</v>
      </c>
      <c r="K1902" t="s">
        <v>74</v>
      </c>
      <c r="L1902" t="s">
        <v>114</v>
      </c>
      <c r="M1902">
        <v>76</v>
      </c>
      <c r="N1902">
        <v>39</v>
      </c>
      <c r="O1902">
        <v>0</v>
      </c>
      <c r="P1902">
        <v>0</v>
      </c>
      <c r="Q1902">
        <v>90</v>
      </c>
      <c r="R1902">
        <v>8</v>
      </c>
      <c r="S1902">
        <v>48</v>
      </c>
      <c r="T1902">
        <v>16</v>
      </c>
      <c r="U1902">
        <v>40</v>
      </c>
      <c r="V1902">
        <v>0</v>
      </c>
      <c r="W1902">
        <v>31</v>
      </c>
      <c r="X1902">
        <v>0</v>
      </c>
      <c r="Y1902">
        <v>46</v>
      </c>
      <c r="Z1902">
        <v>16</v>
      </c>
      <c r="AA1902">
        <v>28</v>
      </c>
      <c r="AB1902">
        <v>22</v>
      </c>
      <c r="AC1902">
        <v>14</v>
      </c>
      <c r="AD1902">
        <v>6</v>
      </c>
      <c r="AE1902">
        <v>32</v>
      </c>
      <c r="AF1902">
        <v>24</v>
      </c>
      <c r="AG1902">
        <v>0</v>
      </c>
      <c r="AH1902">
        <v>30</v>
      </c>
      <c r="AI1902">
        <v>10</v>
      </c>
      <c r="AJ1902">
        <v>61</v>
      </c>
      <c r="AK1902">
        <v>13</v>
      </c>
      <c r="AL1902">
        <v>15</v>
      </c>
      <c r="AM1902">
        <v>106</v>
      </c>
      <c r="AN1902">
        <v>222</v>
      </c>
      <c r="AO1902">
        <v>274</v>
      </c>
      <c r="AP1902">
        <v>177</v>
      </c>
      <c r="AQ1902">
        <v>56</v>
      </c>
      <c r="AR1902">
        <v>0</v>
      </c>
      <c r="AS1902">
        <v>12</v>
      </c>
      <c r="AT1902">
        <v>42</v>
      </c>
      <c r="AU1902">
        <v>14</v>
      </c>
      <c r="AV1902">
        <v>53</v>
      </c>
      <c r="AW1902">
        <v>72</v>
      </c>
      <c r="AX1902">
        <v>36</v>
      </c>
      <c r="AY1902">
        <v>21</v>
      </c>
      <c r="AZ1902">
        <v>46</v>
      </c>
      <c r="BA1902">
        <v>145</v>
      </c>
      <c r="BB1902">
        <v>34</v>
      </c>
      <c r="BC1902">
        <v>37</v>
      </c>
      <c r="BD1902">
        <v>45</v>
      </c>
      <c r="BE1902">
        <v>0</v>
      </c>
      <c r="BF1902">
        <v>394</v>
      </c>
      <c r="BG1902">
        <v>80</v>
      </c>
      <c r="BH1902">
        <v>0</v>
      </c>
      <c r="BI1902">
        <v>96</v>
      </c>
      <c r="BJ1902">
        <v>0</v>
      </c>
      <c r="BK1902">
        <v>21</v>
      </c>
      <c r="BL1902">
        <v>12</v>
      </c>
      <c r="BM1902">
        <v>19</v>
      </c>
      <c r="BN1902">
        <v>119</v>
      </c>
      <c r="BO1902">
        <v>46</v>
      </c>
      <c r="BP1902">
        <v>31</v>
      </c>
      <c r="BQ1902">
        <v>38</v>
      </c>
      <c r="BR1902">
        <v>44</v>
      </c>
      <c r="BS1902">
        <v>5</v>
      </c>
      <c r="BT1902">
        <v>11</v>
      </c>
      <c r="BU1902">
        <v>5</v>
      </c>
      <c r="BV1902">
        <v>8</v>
      </c>
      <c r="BW1902">
        <v>0</v>
      </c>
      <c r="BX1902">
        <v>0</v>
      </c>
      <c r="BY1902">
        <v>2986</v>
      </c>
    </row>
    <row r="1903" spans="1:77" hidden="1" x14ac:dyDescent="0.25">
      <c r="A1903" t="str">
        <f t="shared" si="58"/>
        <v>201621 Műszaki, informatikai és természettudományi foglalkozásokI6 Gimnázium</v>
      </c>
      <c r="B1903" t="str">
        <f t="shared" si="59"/>
        <v>201621 Műszaki, informatikai és természettudományi foglalkozásokI6 Gimnázium</v>
      </c>
      <c r="C1903">
        <v>3994</v>
      </c>
      <c r="D1903" t="s">
        <v>168</v>
      </c>
      <c r="E1903" t="s">
        <v>169</v>
      </c>
      <c r="F1903" s="4" t="s">
        <v>174</v>
      </c>
      <c r="G1903">
        <v>0</v>
      </c>
      <c r="H1903" t="s">
        <v>162</v>
      </c>
      <c r="I1903">
        <v>619</v>
      </c>
      <c r="J1903">
        <v>8</v>
      </c>
      <c r="K1903" t="s">
        <v>75</v>
      </c>
      <c r="L1903" t="s">
        <v>115</v>
      </c>
      <c r="M1903">
        <v>0</v>
      </c>
      <c r="N1903">
        <v>3</v>
      </c>
      <c r="O1903">
        <v>0</v>
      </c>
      <c r="P1903">
        <v>0</v>
      </c>
      <c r="Q1903">
        <v>44</v>
      </c>
      <c r="R1903">
        <v>6</v>
      </c>
      <c r="S1903">
        <v>0</v>
      </c>
      <c r="T1903">
        <v>0</v>
      </c>
      <c r="U1903">
        <v>69</v>
      </c>
      <c r="V1903">
        <v>0</v>
      </c>
      <c r="W1903">
        <v>0</v>
      </c>
      <c r="X1903">
        <v>1</v>
      </c>
      <c r="Y1903">
        <v>0</v>
      </c>
      <c r="Z1903">
        <v>8</v>
      </c>
      <c r="AA1903">
        <v>0</v>
      </c>
      <c r="AB1903">
        <v>26</v>
      </c>
      <c r="AC1903">
        <v>453</v>
      </c>
      <c r="AD1903">
        <v>4</v>
      </c>
      <c r="AE1903">
        <v>0</v>
      </c>
      <c r="AF1903">
        <v>21</v>
      </c>
      <c r="AG1903">
        <v>0</v>
      </c>
      <c r="AH1903">
        <v>9</v>
      </c>
      <c r="AI1903">
        <v>40</v>
      </c>
      <c r="AJ1903">
        <v>44</v>
      </c>
      <c r="AK1903">
        <v>0</v>
      </c>
      <c r="AL1903">
        <v>1</v>
      </c>
      <c r="AM1903">
        <v>20</v>
      </c>
      <c r="AN1903">
        <v>1</v>
      </c>
      <c r="AO1903">
        <v>259</v>
      </c>
      <c r="AP1903">
        <v>198</v>
      </c>
      <c r="AQ1903">
        <v>0</v>
      </c>
      <c r="AR1903">
        <v>0</v>
      </c>
      <c r="AS1903">
        <v>0</v>
      </c>
      <c r="AT1903">
        <v>35</v>
      </c>
      <c r="AU1903">
        <v>0</v>
      </c>
      <c r="AV1903">
        <v>6</v>
      </c>
      <c r="AW1903">
        <v>240</v>
      </c>
      <c r="AX1903">
        <v>0</v>
      </c>
      <c r="AY1903">
        <v>63</v>
      </c>
      <c r="AZ1903">
        <v>1853</v>
      </c>
      <c r="BA1903">
        <v>210</v>
      </c>
      <c r="BB1903">
        <v>99</v>
      </c>
      <c r="BC1903">
        <v>38</v>
      </c>
      <c r="BD1903">
        <v>6</v>
      </c>
      <c r="BE1903">
        <v>0</v>
      </c>
      <c r="BF1903">
        <v>203</v>
      </c>
      <c r="BG1903">
        <v>133</v>
      </c>
      <c r="BH1903">
        <v>60</v>
      </c>
      <c r="BI1903">
        <v>66</v>
      </c>
      <c r="BJ1903">
        <v>21</v>
      </c>
      <c r="BK1903">
        <v>0</v>
      </c>
      <c r="BL1903">
        <v>11</v>
      </c>
      <c r="BM1903">
        <v>0</v>
      </c>
      <c r="BN1903">
        <v>27</v>
      </c>
      <c r="BO1903">
        <v>184</v>
      </c>
      <c r="BP1903">
        <v>344</v>
      </c>
      <c r="BQ1903">
        <v>56</v>
      </c>
      <c r="BR1903">
        <v>8</v>
      </c>
      <c r="BS1903">
        <v>43</v>
      </c>
      <c r="BT1903">
        <v>24</v>
      </c>
      <c r="BU1903">
        <v>23</v>
      </c>
      <c r="BV1903">
        <v>0</v>
      </c>
      <c r="BW1903">
        <v>0</v>
      </c>
      <c r="BX1903">
        <v>0</v>
      </c>
      <c r="BY1903">
        <v>4960</v>
      </c>
    </row>
    <row r="1904" spans="1:77" hidden="1" x14ac:dyDescent="0.25">
      <c r="A1904" t="str">
        <f t="shared" si="58"/>
        <v>201622 Egészségügyi foglalkozások (felsőfokú képzettséghez kapcsolódó)I6 Gimnázium</v>
      </c>
      <c r="B1904" t="str">
        <f t="shared" si="59"/>
        <v>201622 Egészségügyi foglalkozások (felsőfokú képzettséghez kapcsolódó)I6 Gimnázium</v>
      </c>
      <c r="C1904">
        <v>3995</v>
      </c>
      <c r="D1904" t="s">
        <v>168</v>
      </c>
      <c r="E1904" t="s">
        <v>169</v>
      </c>
      <c r="F1904" s="4" t="s">
        <v>174</v>
      </c>
      <c r="G1904">
        <v>0</v>
      </c>
      <c r="H1904" t="s">
        <v>162</v>
      </c>
      <c r="I1904">
        <v>620</v>
      </c>
      <c r="J1904">
        <v>9</v>
      </c>
      <c r="K1904" t="s">
        <v>76</v>
      </c>
      <c r="L1904" t="s">
        <v>116</v>
      </c>
      <c r="M1904">
        <v>0</v>
      </c>
      <c r="N1904">
        <v>0</v>
      </c>
      <c r="O1904">
        <v>0</v>
      </c>
      <c r="P1904">
        <v>0</v>
      </c>
      <c r="Q1904">
        <v>0</v>
      </c>
      <c r="R1904">
        <v>0</v>
      </c>
      <c r="S1904">
        <v>0</v>
      </c>
      <c r="T1904">
        <v>0</v>
      </c>
      <c r="U1904">
        <v>0</v>
      </c>
      <c r="V1904">
        <v>0</v>
      </c>
      <c r="W1904">
        <v>0</v>
      </c>
      <c r="X1904">
        <v>0</v>
      </c>
      <c r="Y1904">
        <v>0</v>
      </c>
      <c r="Z1904">
        <v>0</v>
      </c>
      <c r="AA1904">
        <v>0</v>
      </c>
      <c r="AB1904">
        <v>0</v>
      </c>
      <c r="AC1904">
        <v>0</v>
      </c>
      <c r="AD1904">
        <v>0</v>
      </c>
      <c r="AE1904">
        <v>0</v>
      </c>
      <c r="AF1904">
        <v>0</v>
      </c>
      <c r="AG1904">
        <v>0</v>
      </c>
      <c r="AH1904">
        <v>0</v>
      </c>
      <c r="AI1904">
        <v>0</v>
      </c>
      <c r="AJ1904">
        <v>0</v>
      </c>
      <c r="AK1904">
        <v>0</v>
      </c>
      <c r="AL1904">
        <v>0</v>
      </c>
      <c r="AM1904">
        <v>0</v>
      </c>
      <c r="AN1904">
        <v>0</v>
      </c>
      <c r="AO1904">
        <v>0</v>
      </c>
      <c r="AP1904">
        <v>0</v>
      </c>
      <c r="AQ1904">
        <v>0</v>
      </c>
      <c r="AR1904">
        <v>0</v>
      </c>
      <c r="AS1904">
        <v>0</v>
      </c>
      <c r="AT1904">
        <v>0</v>
      </c>
      <c r="AU1904">
        <v>0</v>
      </c>
      <c r="AV1904">
        <v>11</v>
      </c>
      <c r="AW1904">
        <v>0</v>
      </c>
      <c r="AX1904">
        <v>0</v>
      </c>
      <c r="AY1904">
        <v>0</v>
      </c>
      <c r="AZ1904">
        <v>0</v>
      </c>
      <c r="BA1904">
        <v>0</v>
      </c>
      <c r="BB1904">
        <v>0</v>
      </c>
      <c r="BC1904">
        <v>0</v>
      </c>
      <c r="BD1904">
        <v>0</v>
      </c>
      <c r="BE1904">
        <v>0</v>
      </c>
      <c r="BF1904">
        <v>0</v>
      </c>
      <c r="BG1904">
        <v>0</v>
      </c>
      <c r="BH1904">
        <v>0</v>
      </c>
      <c r="BI1904">
        <v>0</v>
      </c>
      <c r="BJ1904">
        <v>0</v>
      </c>
      <c r="BK1904">
        <v>0</v>
      </c>
      <c r="BL1904">
        <v>0</v>
      </c>
      <c r="BM1904">
        <v>0</v>
      </c>
      <c r="BN1904">
        <v>0</v>
      </c>
      <c r="BO1904">
        <v>33</v>
      </c>
      <c r="BP1904">
        <v>59</v>
      </c>
      <c r="BQ1904">
        <v>421</v>
      </c>
      <c r="BR1904">
        <v>56</v>
      </c>
      <c r="BS1904">
        <v>1</v>
      </c>
      <c r="BT1904">
        <v>1</v>
      </c>
      <c r="BU1904">
        <v>0</v>
      </c>
      <c r="BV1904">
        <v>0</v>
      </c>
      <c r="BW1904">
        <v>0</v>
      </c>
      <c r="BX1904">
        <v>0</v>
      </c>
      <c r="BY1904">
        <v>582</v>
      </c>
    </row>
    <row r="1905" spans="1:77" hidden="1" x14ac:dyDescent="0.25">
      <c r="A1905" t="str">
        <f t="shared" si="58"/>
        <v>201623 Szociális szolgáltatási foglalkozások (felsőfokú képzettséghez kapcsolódó)I6 Gimnázium</v>
      </c>
      <c r="B1905" t="str">
        <f t="shared" si="59"/>
        <v>201623 Szociális szolgáltatási foglalkozások (felsőfokú képzettséghez kapcsolódó)I6 Gimnázium</v>
      </c>
      <c r="C1905">
        <v>3996</v>
      </c>
      <c r="D1905" t="s">
        <v>168</v>
      </c>
      <c r="E1905" t="s">
        <v>169</v>
      </c>
      <c r="F1905" s="4" t="s">
        <v>174</v>
      </c>
      <c r="G1905">
        <v>0</v>
      </c>
      <c r="H1905" t="s">
        <v>162</v>
      </c>
      <c r="I1905">
        <v>621</v>
      </c>
      <c r="J1905">
        <v>10</v>
      </c>
      <c r="K1905" t="s">
        <v>77</v>
      </c>
      <c r="L1905" t="s">
        <v>117</v>
      </c>
      <c r="M1905">
        <v>0</v>
      </c>
      <c r="N1905">
        <v>0</v>
      </c>
      <c r="O1905">
        <v>0</v>
      </c>
      <c r="P1905">
        <v>0</v>
      </c>
      <c r="Q1905">
        <v>0</v>
      </c>
      <c r="R1905">
        <v>0</v>
      </c>
      <c r="S1905">
        <v>0</v>
      </c>
      <c r="T1905">
        <v>0</v>
      </c>
      <c r="U1905">
        <v>0</v>
      </c>
      <c r="V1905">
        <v>0</v>
      </c>
      <c r="W1905">
        <v>0</v>
      </c>
      <c r="X1905">
        <v>0</v>
      </c>
      <c r="Y1905">
        <v>0</v>
      </c>
      <c r="Z1905">
        <v>0</v>
      </c>
      <c r="AA1905">
        <v>0</v>
      </c>
      <c r="AB1905">
        <v>0</v>
      </c>
      <c r="AC1905">
        <v>0</v>
      </c>
      <c r="AD1905">
        <v>0</v>
      </c>
      <c r="AE1905">
        <v>0</v>
      </c>
      <c r="AF1905">
        <v>0</v>
      </c>
      <c r="AG1905">
        <v>0</v>
      </c>
      <c r="AH1905">
        <v>0</v>
      </c>
      <c r="AI1905">
        <v>0</v>
      </c>
      <c r="AJ1905">
        <v>0</v>
      </c>
      <c r="AK1905">
        <v>0</v>
      </c>
      <c r="AL1905">
        <v>0</v>
      </c>
      <c r="AM1905">
        <v>0</v>
      </c>
      <c r="AN1905">
        <v>0</v>
      </c>
      <c r="AO1905">
        <v>0</v>
      </c>
      <c r="AP1905">
        <v>0</v>
      </c>
      <c r="AQ1905">
        <v>0</v>
      </c>
      <c r="AR1905">
        <v>0</v>
      </c>
      <c r="AS1905">
        <v>0</v>
      </c>
      <c r="AT1905">
        <v>0</v>
      </c>
      <c r="AU1905">
        <v>0</v>
      </c>
      <c r="AV1905">
        <v>0</v>
      </c>
      <c r="AW1905">
        <v>0</v>
      </c>
      <c r="AX1905">
        <v>0</v>
      </c>
      <c r="AY1905">
        <v>0</v>
      </c>
      <c r="AZ1905">
        <v>0</v>
      </c>
      <c r="BA1905">
        <v>0</v>
      </c>
      <c r="BB1905">
        <v>0</v>
      </c>
      <c r="BC1905">
        <v>0</v>
      </c>
      <c r="BD1905">
        <v>0</v>
      </c>
      <c r="BE1905">
        <v>0</v>
      </c>
      <c r="BF1905">
        <v>0</v>
      </c>
      <c r="BG1905">
        <v>0</v>
      </c>
      <c r="BH1905">
        <v>1</v>
      </c>
      <c r="BI1905">
        <v>0</v>
      </c>
      <c r="BJ1905">
        <v>0</v>
      </c>
      <c r="BK1905">
        <v>0</v>
      </c>
      <c r="BL1905">
        <v>0</v>
      </c>
      <c r="BM1905">
        <v>0</v>
      </c>
      <c r="BN1905">
        <v>0</v>
      </c>
      <c r="BO1905">
        <v>20</v>
      </c>
      <c r="BP1905">
        <v>1</v>
      </c>
      <c r="BQ1905">
        <v>3</v>
      </c>
      <c r="BR1905">
        <v>80</v>
      </c>
      <c r="BS1905">
        <v>0</v>
      </c>
      <c r="BT1905">
        <v>0</v>
      </c>
      <c r="BU1905">
        <v>0</v>
      </c>
      <c r="BV1905">
        <v>0</v>
      </c>
      <c r="BW1905">
        <v>0</v>
      </c>
      <c r="BX1905">
        <v>0</v>
      </c>
      <c r="BY1905">
        <v>105</v>
      </c>
    </row>
    <row r="1906" spans="1:77" hidden="1" x14ac:dyDescent="0.25">
      <c r="A1906" t="str">
        <f t="shared" si="58"/>
        <v>201624 Oktatók, pedagógusokI6 Gimnázium</v>
      </c>
      <c r="B1906" t="str">
        <f t="shared" si="59"/>
        <v>201624 Oktatók, pedagógusokI6 Gimnázium</v>
      </c>
      <c r="C1906">
        <v>3997</v>
      </c>
      <c r="D1906" t="s">
        <v>168</v>
      </c>
      <c r="E1906" t="s">
        <v>169</v>
      </c>
      <c r="F1906" s="4" t="s">
        <v>174</v>
      </c>
      <c r="G1906">
        <v>0</v>
      </c>
      <c r="H1906" t="s">
        <v>162</v>
      </c>
      <c r="I1906">
        <v>622</v>
      </c>
      <c r="J1906">
        <v>11</v>
      </c>
      <c r="K1906" t="s">
        <v>78</v>
      </c>
      <c r="L1906" t="s">
        <v>118</v>
      </c>
      <c r="M1906">
        <v>0</v>
      </c>
      <c r="N1906">
        <v>0</v>
      </c>
      <c r="O1906">
        <v>0</v>
      </c>
      <c r="P1906">
        <v>0</v>
      </c>
      <c r="Q1906">
        <v>0</v>
      </c>
      <c r="R1906">
        <v>0</v>
      </c>
      <c r="S1906">
        <v>0</v>
      </c>
      <c r="T1906">
        <v>0</v>
      </c>
      <c r="U1906">
        <v>0</v>
      </c>
      <c r="V1906">
        <v>0</v>
      </c>
      <c r="W1906">
        <v>0</v>
      </c>
      <c r="X1906">
        <v>0</v>
      </c>
      <c r="Y1906">
        <v>0</v>
      </c>
      <c r="Z1906">
        <v>10</v>
      </c>
      <c r="AA1906">
        <v>0</v>
      </c>
      <c r="AB1906">
        <v>0</v>
      </c>
      <c r="AC1906">
        <v>0</v>
      </c>
      <c r="AD1906">
        <v>0</v>
      </c>
      <c r="AE1906">
        <v>0</v>
      </c>
      <c r="AF1906">
        <v>0</v>
      </c>
      <c r="AG1906">
        <v>0</v>
      </c>
      <c r="AH1906">
        <v>0</v>
      </c>
      <c r="AI1906">
        <v>0</v>
      </c>
      <c r="AJ1906">
        <v>0</v>
      </c>
      <c r="AK1906">
        <v>0</v>
      </c>
      <c r="AL1906">
        <v>0</v>
      </c>
      <c r="AM1906">
        <v>0</v>
      </c>
      <c r="AN1906">
        <v>0</v>
      </c>
      <c r="AO1906">
        <v>0</v>
      </c>
      <c r="AP1906">
        <v>0</v>
      </c>
      <c r="AQ1906">
        <v>0</v>
      </c>
      <c r="AR1906">
        <v>0</v>
      </c>
      <c r="AS1906">
        <v>0</v>
      </c>
      <c r="AT1906">
        <v>0</v>
      </c>
      <c r="AU1906">
        <v>0</v>
      </c>
      <c r="AV1906">
        <v>0</v>
      </c>
      <c r="AW1906">
        <v>0</v>
      </c>
      <c r="AX1906">
        <v>0</v>
      </c>
      <c r="AY1906">
        <v>0</v>
      </c>
      <c r="AZ1906">
        <v>6</v>
      </c>
      <c r="BA1906">
        <v>0</v>
      </c>
      <c r="BB1906">
        <v>0</v>
      </c>
      <c r="BC1906">
        <v>0</v>
      </c>
      <c r="BD1906">
        <v>0</v>
      </c>
      <c r="BE1906">
        <v>0</v>
      </c>
      <c r="BF1906">
        <v>0</v>
      </c>
      <c r="BG1906">
        <v>0</v>
      </c>
      <c r="BH1906">
        <v>0</v>
      </c>
      <c r="BI1906">
        <v>0</v>
      </c>
      <c r="BJ1906">
        <v>0</v>
      </c>
      <c r="BK1906">
        <v>0</v>
      </c>
      <c r="BL1906">
        <v>0</v>
      </c>
      <c r="BM1906">
        <v>0</v>
      </c>
      <c r="BN1906">
        <v>0</v>
      </c>
      <c r="BO1906">
        <v>20</v>
      </c>
      <c r="BP1906">
        <v>1301</v>
      </c>
      <c r="BQ1906">
        <v>30</v>
      </c>
      <c r="BR1906">
        <v>1028</v>
      </c>
      <c r="BS1906">
        <v>0</v>
      </c>
      <c r="BT1906">
        <v>0</v>
      </c>
      <c r="BU1906">
        <v>43</v>
      </c>
      <c r="BV1906">
        <v>0</v>
      </c>
      <c r="BW1906">
        <v>1</v>
      </c>
      <c r="BX1906">
        <v>0</v>
      </c>
      <c r="BY1906">
        <v>2439</v>
      </c>
    </row>
    <row r="1907" spans="1:77" hidden="1" x14ac:dyDescent="0.25">
      <c r="A1907" t="str">
        <f t="shared" si="58"/>
        <v>201625 Gazdálkodási jellegű foglalkozásokI6 Gimnázium</v>
      </c>
      <c r="B1907" t="str">
        <f t="shared" si="59"/>
        <v>201625 Gazdálkodási jellegű foglalkozásokI6 Gimnázium</v>
      </c>
      <c r="C1907">
        <v>3998</v>
      </c>
      <c r="D1907" t="s">
        <v>168</v>
      </c>
      <c r="E1907" t="s">
        <v>169</v>
      </c>
      <c r="F1907" s="4" t="s">
        <v>174</v>
      </c>
      <c r="G1907">
        <v>0</v>
      </c>
      <c r="H1907" t="s">
        <v>162</v>
      </c>
      <c r="I1907">
        <v>623</v>
      </c>
      <c r="J1907">
        <v>12</v>
      </c>
      <c r="K1907" t="s">
        <v>79</v>
      </c>
      <c r="L1907" t="s">
        <v>119</v>
      </c>
      <c r="M1907">
        <v>6</v>
      </c>
      <c r="N1907">
        <v>0</v>
      </c>
      <c r="O1907">
        <v>0</v>
      </c>
      <c r="P1907">
        <v>0</v>
      </c>
      <c r="Q1907">
        <v>11</v>
      </c>
      <c r="R1907">
        <v>0</v>
      </c>
      <c r="S1907">
        <v>0</v>
      </c>
      <c r="T1907">
        <v>1</v>
      </c>
      <c r="U1907">
        <v>7</v>
      </c>
      <c r="V1907">
        <v>0</v>
      </c>
      <c r="W1907">
        <v>0</v>
      </c>
      <c r="X1907">
        <v>0</v>
      </c>
      <c r="Y1907">
        <v>1</v>
      </c>
      <c r="Z1907">
        <v>8</v>
      </c>
      <c r="AA1907">
        <v>0</v>
      </c>
      <c r="AB1907">
        <v>0</v>
      </c>
      <c r="AC1907">
        <v>0</v>
      </c>
      <c r="AD1907">
        <v>0</v>
      </c>
      <c r="AE1907">
        <v>0</v>
      </c>
      <c r="AF1907">
        <v>11</v>
      </c>
      <c r="AG1907">
        <v>0</v>
      </c>
      <c r="AH1907">
        <v>0</v>
      </c>
      <c r="AI1907">
        <v>0</v>
      </c>
      <c r="AJ1907">
        <v>0</v>
      </c>
      <c r="AK1907">
        <v>0</v>
      </c>
      <c r="AL1907">
        <v>0</v>
      </c>
      <c r="AM1907">
        <v>0</v>
      </c>
      <c r="AN1907">
        <v>0</v>
      </c>
      <c r="AO1907">
        <v>50</v>
      </c>
      <c r="AP1907">
        <v>22</v>
      </c>
      <c r="AQ1907">
        <v>39</v>
      </c>
      <c r="AR1907">
        <v>0</v>
      </c>
      <c r="AS1907">
        <v>0</v>
      </c>
      <c r="AT1907">
        <v>12</v>
      </c>
      <c r="AU1907">
        <v>0</v>
      </c>
      <c r="AV1907">
        <v>4</v>
      </c>
      <c r="AW1907">
        <v>20</v>
      </c>
      <c r="AX1907">
        <v>14</v>
      </c>
      <c r="AY1907">
        <v>7</v>
      </c>
      <c r="AZ1907">
        <v>43</v>
      </c>
      <c r="BA1907">
        <v>70</v>
      </c>
      <c r="BB1907">
        <v>10</v>
      </c>
      <c r="BC1907">
        <v>95</v>
      </c>
      <c r="BD1907">
        <v>43</v>
      </c>
      <c r="BE1907">
        <v>0</v>
      </c>
      <c r="BF1907">
        <v>73</v>
      </c>
      <c r="BG1907">
        <v>0</v>
      </c>
      <c r="BH1907">
        <v>3</v>
      </c>
      <c r="BI1907">
        <v>139</v>
      </c>
      <c r="BJ1907">
        <v>0</v>
      </c>
      <c r="BK1907">
        <v>0</v>
      </c>
      <c r="BL1907">
        <v>8</v>
      </c>
      <c r="BM1907">
        <v>0</v>
      </c>
      <c r="BN1907">
        <v>21</v>
      </c>
      <c r="BO1907">
        <v>76</v>
      </c>
      <c r="BP1907">
        <v>74</v>
      </c>
      <c r="BQ1907">
        <v>17</v>
      </c>
      <c r="BR1907">
        <v>16</v>
      </c>
      <c r="BS1907">
        <v>10</v>
      </c>
      <c r="BT1907">
        <v>0</v>
      </c>
      <c r="BU1907">
        <v>0</v>
      </c>
      <c r="BV1907">
        <v>0</v>
      </c>
      <c r="BW1907">
        <v>0</v>
      </c>
      <c r="BX1907">
        <v>0</v>
      </c>
      <c r="BY1907">
        <v>911</v>
      </c>
    </row>
    <row r="1908" spans="1:77" hidden="1" x14ac:dyDescent="0.25">
      <c r="A1908" t="str">
        <f t="shared" si="58"/>
        <v>201626 Jogi és társadalomtudományi foglalkozásokI6 Gimnázium</v>
      </c>
      <c r="B1908" t="str">
        <f t="shared" si="59"/>
        <v>201626 Jogi és társadalomtudományi foglalkozásokI6 Gimnázium</v>
      </c>
      <c r="C1908">
        <v>3999</v>
      </c>
      <c r="D1908" t="s">
        <v>168</v>
      </c>
      <c r="E1908" t="s">
        <v>169</v>
      </c>
      <c r="F1908" s="4" t="s">
        <v>174</v>
      </c>
      <c r="G1908">
        <v>0</v>
      </c>
      <c r="H1908" t="s">
        <v>162</v>
      </c>
      <c r="I1908">
        <v>624</v>
      </c>
      <c r="J1908">
        <v>13</v>
      </c>
      <c r="K1908" t="s">
        <v>80</v>
      </c>
      <c r="L1908" t="s">
        <v>120</v>
      </c>
      <c r="M1908">
        <v>14</v>
      </c>
      <c r="N1908">
        <v>0</v>
      </c>
      <c r="O1908">
        <v>0</v>
      </c>
      <c r="P1908">
        <v>0</v>
      </c>
      <c r="Q1908">
        <v>0</v>
      </c>
      <c r="R1908">
        <v>0</v>
      </c>
      <c r="S1908">
        <v>0</v>
      </c>
      <c r="T1908">
        <v>6</v>
      </c>
      <c r="U1908">
        <v>0</v>
      </c>
      <c r="V1908">
        <v>0</v>
      </c>
      <c r="W1908">
        <v>0</v>
      </c>
      <c r="X1908">
        <v>0</v>
      </c>
      <c r="Y1908">
        <v>0</v>
      </c>
      <c r="Z1908">
        <v>0</v>
      </c>
      <c r="AA1908">
        <v>0</v>
      </c>
      <c r="AB1908">
        <v>0</v>
      </c>
      <c r="AC1908">
        <v>0</v>
      </c>
      <c r="AD1908">
        <v>0</v>
      </c>
      <c r="AE1908">
        <v>0</v>
      </c>
      <c r="AF1908">
        <v>0</v>
      </c>
      <c r="AG1908">
        <v>0</v>
      </c>
      <c r="AH1908">
        <v>2</v>
      </c>
      <c r="AI1908">
        <v>0</v>
      </c>
      <c r="AJ1908">
        <v>0</v>
      </c>
      <c r="AK1908">
        <v>0</v>
      </c>
      <c r="AL1908">
        <v>0</v>
      </c>
      <c r="AM1908">
        <v>0</v>
      </c>
      <c r="AN1908">
        <v>0</v>
      </c>
      <c r="AO1908">
        <v>0</v>
      </c>
      <c r="AP1908">
        <v>53</v>
      </c>
      <c r="AQ1908">
        <v>0</v>
      </c>
      <c r="AR1908">
        <v>0</v>
      </c>
      <c r="AS1908">
        <v>0</v>
      </c>
      <c r="AT1908">
        <v>0</v>
      </c>
      <c r="AU1908">
        <v>0</v>
      </c>
      <c r="AV1908">
        <v>35</v>
      </c>
      <c r="AW1908">
        <v>0</v>
      </c>
      <c r="AX1908">
        <v>0</v>
      </c>
      <c r="AY1908">
        <v>0</v>
      </c>
      <c r="AZ1908">
        <v>0</v>
      </c>
      <c r="BA1908">
        <v>0</v>
      </c>
      <c r="BB1908">
        <v>0</v>
      </c>
      <c r="BC1908">
        <v>0</v>
      </c>
      <c r="BD1908">
        <v>0</v>
      </c>
      <c r="BE1908">
        <v>0</v>
      </c>
      <c r="BF1908">
        <v>1</v>
      </c>
      <c r="BG1908">
        <v>0</v>
      </c>
      <c r="BH1908">
        <v>2</v>
      </c>
      <c r="BI1908">
        <v>0</v>
      </c>
      <c r="BJ1908">
        <v>0</v>
      </c>
      <c r="BK1908">
        <v>0</v>
      </c>
      <c r="BL1908">
        <v>0</v>
      </c>
      <c r="BM1908">
        <v>6</v>
      </c>
      <c r="BN1908">
        <v>0</v>
      </c>
      <c r="BO1908">
        <v>39</v>
      </c>
      <c r="BP1908">
        <v>3</v>
      </c>
      <c r="BQ1908">
        <v>6</v>
      </c>
      <c r="BR1908">
        <v>3</v>
      </c>
      <c r="BS1908">
        <v>4</v>
      </c>
      <c r="BT1908">
        <v>0</v>
      </c>
      <c r="BU1908">
        <v>0</v>
      </c>
      <c r="BV1908">
        <v>0</v>
      </c>
      <c r="BW1908">
        <v>0</v>
      </c>
      <c r="BX1908">
        <v>0</v>
      </c>
      <c r="BY1908">
        <v>174</v>
      </c>
    </row>
    <row r="1909" spans="1:77" hidden="1" x14ac:dyDescent="0.25">
      <c r="A1909" t="str">
        <f t="shared" si="58"/>
        <v>201627 Kulturális, sport-, művészeti és vallási foglalkozások (felsőfokú képzettséghez kapcsolódó)I6 Gimnázium</v>
      </c>
      <c r="B1909" t="str">
        <f t="shared" si="59"/>
        <v>201627 Kulturális, sport-, művészeti és vallási foglalkozások (felsőfokú képzettséghez kapcsolódó)I6 Gimnázium</v>
      </c>
      <c r="C1909">
        <v>4000</v>
      </c>
      <c r="D1909" t="s">
        <v>168</v>
      </c>
      <c r="E1909" t="s">
        <v>169</v>
      </c>
      <c r="F1909" s="4" t="s">
        <v>174</v>
      </c>
      <c r="G1909">
        <v>0</v>
      </c>
      <c r="H1909" t="s">
        <v>162</v>
      </c>
      <c r="I1909">
        <v>625</v>
      </c>
      <c r="J1909">
        <v>14</v>
      </c>
      <c r="K1909" t="s">
        <v>121</v>
      </c>
      <c r="L1909" t="s">
        <v>122</v>
      </c>
      <c r="M1909">
        <v>0</v>
      </c>
      <c r="N1909">
        <v>0</v>
      </c>
      <c r="O1909">
        <v>0</v>
      </c>
      <c r="P1909">
        <v>0</v>
      </c>
      <c r="Q1909">
        <v>0</v>
      </c>
      <c r="R1909">
        <v>0</v>
      </c>
      <c r="S1909">
        <v>0</v>
      </c>
      <c r="T1909">
        <v>0</v>
      </c>
      <c r="U1909">
        <v>24</v>
      </c>
      <c r="V1909">
        <v>0</v>
      </c>
      <c r="W1909">
        <v>0</v>
      </c>
      <c r="X1909">
        <v>0</v>
      </c>
      <c r="Y1909">
        <v>0</v>
      </c>
      <c r="Z1909">
        <v>0</v>
      </c>
      <c r="AA1909">
        <v>0</v>
      </c>
      <c r="AB1909">
        <v>0</v>
      </c>
      <c r="AC1909">
        <v>0</v>
      </c>
      <c r="AD1909">
        <v>0</v>
      </c>
      <c r="AE1909">
        <v>0</v>
      </c>
      <c r="AF1909">
        <v>0</v>
      </c>
      <c r="AG1909">
        <v>0</v>
      </c>
      <c r="AH1909">
        <v>0</v>
      </c>
      <c r="AI1909">
        <v>0</v>
      </c>
      <c r="AJ1909">
        <v>0</v>
      </c>
      <c r="AK1909">
        <v>0</v>
      </c>
      <c r="AL1909">
        <v>0</v>
      </c>
      <c r="AM1909">
        <v>0</v>
      </c>
      <c r="AN1909">
        <v>0</v>
      </c>
      <c r="AO1909">
        <v>0</v>
      </c>
      <c r="AP1909">
        <v>6</v>
      </c>
      <c r="AQ1909">
        <v>0</v>
      </c>
      <c r="AR1909">
        <v>0</v>
      </c>
      <c r="AS1909">
        <v>0</v>
      </c>
      <c r="AT1909">
        <v>0</v>
      </c>
      <c r="AU1909">
        <v>0</v>
      </c>
      <c r="AV1909">
        <v>17</v>
      </c>
      <c r="AW1909">
        <v>238</v>
      </c>
      <c r="AX1909">
        <v>249</v>
      </c>
      <c r="AY1909">
        <v>7</v>
      </c>
      <c r="AZ1909">
        <v>144</v>
      </c>
      <c r="BA1909">
        <v>0</v>
      </c>
      <c r="BB1909">
        <v>0</v>
      </c>
      <c r="BC1909">
        <v>0</v>
      </c>
      <c r="BD1909">
        <v>0</v>
      </c>
      <c r="BE1909">
        <v>0</v>
      </c>
      <c r="BF1909">
        <v>13</v>
      </c>
      <c r="BG1909">
        <v>2</v>
      </c>
      <c r="BH1909">
        <v>4</v>
      </c>
      <c r="BI1909">
        <v>1</v>
      </c>
      <c r="BJ1909">
        <v>0</v>
      </c>
      <c r="BK1909">
        <v>0</v>
      </c>
      <c r="BL1909">
        <v>0</v>
      </c>
      <c r="BM1909">
        <v>21</v>
      </c>
      <c r="BN1909">
        <v>111</v>
      </c>
      <c r="BO1909">
        <v>110</v>
      </c>
      <c r="BP1909">
        <v>128</v>
      </c>
      <c r="BQ1909">
        <v>9</v>
      </c>
      <c r="BR1909">
        <v>4</v>
      </c>
      <c r="BS1909">
        <v>507</v>
      </c>
      <c r="BT1909">
        <v>28</v>
      </c>
      <c r="BU1909">
        <v>75</v>
      </c>
      <c r="BV1909">
        <v>0</v>
      </c>
      <c r="BW1909">
        <v>2</v>
      </c>
      <c r="BX1909">
        <v>0</v>
      </c>
      <c r="BY1909">
        <v>1700</v>
      </c>
    </row>
    <row r="1910" spans="1:77" hidden="1" x14ac:dyDescent="0.25">
      <c r="A1910" t="str">
        <f t="shared" si="58"/>
        <v>201629 Egyéb magasan képzett ügyintézőkI6 Gimnázium</v>
      </c>
      <c r="B1910" t="str">
        <f t="shared" si="59"/>
        <v>201629 Egyéb magasan képzett ügyintézőkI6 Gimnázium</v>
      </c>
      <c r="C1910">
        <v>4001</v>
      </c>
      <c r="D1910" t="s">
        <v>168</v>
      </c>
      <c r="E1910" t="s">
        <v>169</v>
      </c>
      <c r="F1910" s="4" t="s">
        <v>174</v>
      </c>
      <c r="G1910">
        <v>0</v>
      </c>
      <c r="H1910" t="s">
        <v>162</v>
      </c>
      <c r="I1910">
        <v>626</v>
      </c>
      <c r="J1910">
        <v>15</v>
      </c>
      <c r="K1910" t="s">
        <v>81</v>
      </c>
      <c r="L1910" t="s">
        <v>123</v>
      </c>
      <c r="M1910">
        <v>0</v>
      </c>
      <c r="N1910">
        <v>0</v>
      </c>
      <c r="O1910">
        <v>0</v>
      </c>
      <c r="P1910">
        <v>0</v>
      </c>
      <c r="Q1910">
        <v>0</v>
      </c>
      <c r="R1910">
        <v>0</v>
      </c>
      <c r="S1910">
        <v>0</v>
      </c>
      <c r="T1910">
        <v>0</v>
      </c>
      <c r="U1910">
        <v>0</v>
      </c>
      <c r="V1910">
        <v>0</v>
      </c>
      <c r="W1910">
        <v>0</v>
      </c>
      <c r="X1910">
        <v>0</v>
      </c>
      <c r="Y1910">
        <v>0</v>
      </c>
      <c r="Z1910">
        <v>0</v>
      </c>
      <c r="AA1910">
        <v>0</v>
      </c>
      <c r="AB1910">
        <v>0</v>
      </c>
      <c r="AC1910">
        <v>0</v>
      </c>
      <c r="AD1910">
        <v>0</v>
      </c>
      <c r="AE1910">
        <v>0</v>
      </c>
      <c r="AF1910">
        <v>0</v>
      </c>
      <c r="AG1910">
        <v>0</v>
      </c>
      <c r="AH1910">
        <v>0</v>
      </c>
      <c r="AI1910">
        <v>0</v>
      </c>
      <c r="AJ1910">
        <v>0</v>
      </c>
      <c r="AK1910">
        <v>0</v>
      </c>
      <c r="AL1910">
        <v>0</v>
      </c>
      <c r="AM1910">
        <v>0</v>
      </c>
      <c r="AN1910">
        <v>0</v>
      </c>
      <c r="AO1910">
        <v>0</v>
      </c>
      <c r="AP1910">
        <v>0</v>
      </c>
      <c r="AQ1910">
        <v>0</v>
      </c>
      <c r="AR1910">
        <v>0</v>
      </c>
      <c r="AS1910">
        <v>0</v>
      </c>
      <c r="AT1910">
        <v>0</v>
      </c>
      <c r="AU1910">
        <v>0</v>
      </c>
      <c r="AV1910">
        <v>0</v>
      </c>
      <c r="AW1910">
        <v>0</v>
      </c>
      <c r="AX1910">
        <v>0</v>
      </c>
      <c r="AY1910">
        <v>10</v>
      </c>
      <c r="AZ1910">
        <v>0</v>
      </c>
      <c r="BA1910">
        <v>11</v>
      </c>
      <c r="BB1910">
        <v>0</v>
      </c>
      <c r="BC1910">
        <v>0</v>
      </c>
      <c r="BD1910">
        <v>0</v>
      </c>
      <c r="BE1910">
        <v>0</v>
      </c>
      <c r="BF1910">
        <v>0</v>
      </c>
      <c r="BG1910">
        <v>0</v>
      </c>
      <c r="BH1910">
        <v>4</v>
      </c>
      <c r="BI1910">
        <v>0</v>
      </c>
      <c r="BJ1910">
        <v>1</v>
      </c>
      <c r="BK1910">
        <v>0</v>
      </c>
      <c r="BL1910">
        <v>0</v>
      </c>
      <c r="BM1910">
        <v>0</v>
      </c>
      <c r="BN1910">
        <v>0</v>
      </c>
      <c r="BO1910">
        <v>1185</v>
      </c>
      <c r="BP1910">
        <v>150</v>
      </c>
      <c r="BQ1910">
        <v>13</v>
      </c>
      <c r="BR1910">
        <v>26</v>
      </c>
      <c r="BS1910">
        <v>17</v>
      </c>
      <c r="BT1910">
        <v>1</v>
      </c>
      <c r="BU1910">
        <v>0</v>
      </c>
      <c r="BV1910">
        <v>0</v>
      </c>
      <c r="BW1910">
        <v>0</v>
      </c>
      <c r="BX1910">
        <v>0</v>
      </c>
      <c r="BY1910">
        <v>1418</v>
      </c>
    </row>
    <row r="1911" spans="1:77" hidden="1" x14ac:dyDescent="0.25">
      <c r="A1911" t="str">
        <f t="shared" si="58"/>
        <v>201631 Technikusok és hasonló műszaki foglalkozásokI6 Gimnázium</v>
      </c>
      <c r="B1911" t="str">
        <f t="shared" si="59"/>
        <v>201631 Technikusok és hasonló műszaki foglalkozásokI6 Gimnázium</v>
      </c>
      <c r="C1911">
        <v>4002</v>
      </c>
      <c r="D1911" t="s">
        <v>168</v>
      </c>
      <c r="E1911" t="s">
        <v>169</v>
      </c>
      <c r="F1911" s="4" t="s">
        <v>174</v>
      </c>
      <c r="G1911">
        <v>0</v>
      </c>
      <c r="H1911" t="s">
        <v>162</v>
      </c>
      <c r="I1911">
        <v>627</v>
      </c>
      <c r="J1911">
        <v>16</v>
      </c>
      <c r="K1911" t="s">
        <v>82</v>
      </c>
      <c r="L1911" t="s">
        <v>83</v>
      </c>
      <c r="M1911">
        <v>148</v>
      </c>
      <c r="N1911">
        <v>68</v>
      </c>
      <c r="O1911">
        <v>0</v>
      </c>
      <c r="P1911">
        <v>12</v>
      </c>
      <c r="Q1911">
        <v>345</v>
      </c>
      <c r="R1911">
        <v>101</v>
      </c>
      <c r="S1911">
        <v>66</v>
      </c>
      <c r="T1911">
        <v>57</v>
      </c>
      <c r="U1911">
        <v>60</v>
      </c>
      <c r="V1911">
        <v>12</v>
      </c>
      <c r="W1911">
        <v>148</v>
      </c>
      <c r="X1911">
        <v>332</v>
      </c>
      <c r="Y1911">
        <v>183</v>
      </c>
      <c r="Z1911">
        <v>82</v>
      </c>
      <c r="AA1911">
        <v>95</v>
      </c>
      <c r="AB1911">
        <v>318</v>
      </c>
      <c r="AC1911">
        <v>548</v>
      </c>
      <c r="AD1911">
        <v>232</v>
      </c>
      <c r="AE1911">
        <v>244</v>
      </c>
      <c r="AF1911">
        <v>390</v>
      </c>
      <c r="AG1911">
        <v>35</v>
      </c>
      <c r="AH1911">
        <v>255</v>
      </c>
      <c r="AI1911">
        <v>88</v>
      </c>
      <c r="AJ1911">
        <v>294</v>
      </c>
      <c r="AK1911">
        <v>205</v>
      </c>
      <c r="AL1911">
        <v>141</v>
      </c>
      <c r="AM1911">
        <v>568</v>
      </c>
      <c r="AN1911">
        <v>216</v>
      </c>
      <c r="AO1911">
        <v>808</v>
      </c>
      <c r="AP1911">
        <v>216</v>
      </c>
      <c r="AQ1911">
        <v>1506</v>
      </c>
      <c r="AR1911">
        <v>41</v>
      </c>
      <c r="AS1911">
        <v>10</v>
      </c>
      <c r="AT1911">
        <v>1497</v>
      </c>
      <c r="AU1911">
        <v>13</v>
      </c>
      <c r="AV1911">
        <v>73</v>
      </c>
      <c r="AW1911">
        <v>111</v>
      </c>
      <c r="AX1911">
        <v>13</v>
      </c>
      <c r="AY1911">
        <v>335</v>
      </c>
      <c r="AZ1911">
        <v>1251</v>
      </c>
      <c r="BA1911">
        <v>187</v>
      </c>
      <c r="BB1911">
        <v>71</v>
      </c>
      <c r="BC1911">
        <v>29</v>
      </c>
      <c r="BD1911">
        <v>202</v>
      </c>
      <c r="BE1911">
        <v>0</v>
      </c>
      <c r="BF1911">
        <v>61</v>
      </c>
      <c r="BG1911">
        <v>579</v>
      </c>
      <c r="BH1911">
        <v>190</v>
      </c>
      <c r="BI1911">
        <v>110</v>
      </c>
      <c r="BJ1911">
        <v>113</v>
      </c>
      <c r="BK1911">
        <v>44</v>
      </c>
      <c r="BL1911">
        <v>359</v>
      </c>
      <c r="BM1911">
        <v>0</v>
      </c>
      <c r="BN1911">
        <v>235</v>
      </c>
      <c r="BO1911">
        <v>848</v>
      </c>
      <c r="BP1911">
        <v>559</v>
      </c>
      <c r="BQ1911">
        <v>263</v>
      </c>
      <c r="BR1911">
        <v>45</v>
      </c>
      <c r="BS1911">
        <v>110</v>
      </c>
      <c r="BT1911">
        <v>81</v>
      </c>
      <c r="BU1911">
        <v>50</v>
      </c>
      <c r="BV1911">
        <v>43</v>
      </c>
      <c r="BW1911">
        <v>15</v>
      </c>
      <c r="BX1911">
        <v>0</v>
      </c>
      <c r="BY1911">
        <v>15311</v>
      </c>
    </row>
    <row r="1912" spans="1:77" hidden="1" x14ac:dyDescent="0.25">
      <c r="A1912" t="str">
        <f t="shared" si="58"/>
        <v>201632 Szakmai irányítók, felügyelőkI6 Gimnázium</v>
      </c>
      <c r="B1912" t="str">
        <f t="shared" si="59"/>
        <v>201632 Szakmai irányítók, felügyelőkI6 Gimnázium</v>
      </c>
      <c r="C1912">
        <v>4003</v>
      </c>
      <c r="D1912" t="s">
        <v>168</v>
      </c>
      <c r="E1912" t="s">
        <v>169</v>
      </c>
      <c r="F1912" s="4" t="s">
        <v>174</v>
      </c>
      <c r="G1912">
        <v>0</v>
      </c>
      <c r="H1912" t="s">
        <v>162</v>
      </c>
      <c r="I1912">
        <v>628</v>
      </c>
      <c r="J1912">
        <v>17</v>
      </c>
      <c r="K1912" t="s">
        <v>84</v>
      </c>
      <c r="L1912" t="s">
        <v>124</v>
      </c>
      <c r="M1912">
        <v>0</v>
      </c>
      <c r="N1912">
        <v>0</v>
      </c>
      <c r="O1912">
        <v>0</v>
      </c>
      <c r="P1912">
        <v>22</v>
      </c>
      <c r="Q1912">
        <v>133</v>
      </c>
      <c r="R1912">
        <v>40</v>
      </c>
      <c r="S1912">
        <v>0</v>
      </c>
      <c r="T1912">
        <v>0</v>
      </c>
      <c r="U1912">
        <v>0</v>
      </c>
      <c r="V1912">
        <v>0</v>
      </c>
      <c r="W1912">
        <v>21</v>
      </c>
      <c r="X1912">
        <v>0</v>
      </c>
      <c r="Y1912">
        <v>85</v>
      </c>
      <c r="Z1912">
        <v>13</v>
      </c>
      <c r="AA1912">
        <v>0</v>
      </c>
      <c r="AB1912">
        <v>9</v>
      </c>
      <c r="AC1912">
        <v>34</v>
      </c>
      <c r="AD1912">
        <v>12</v>
      </c>
      <c r="AE1912">
        <v>7</v>
      </c>
      <c r="AF1912">
        <v>28</v>
      </c>
      <c r="AG1912">
        <v>0</v>
      </c>
      <c r="AH1912">
        <v>19</v>
      </c>
      <c r="AI1912">
        <v>32</v>
      </c>
      <c r="AJ1912">
        <v>8</v>
      </c>
      <c r="AK1912">
        <v>0</v>
      </c>
      <c r="AL1912">
        <v>53</v>
      </c>
      <c r="AM1912">
        <v>166</v>
      </c>
      <c r="AN1912">
        <v>62</v>
      </c>
      <c r="AO1912">
        <v>60</v>
      </c>
      <c r="AP1912">
        <v>34</v>
      </c>
      <c r="AQ1912">
        <v>21</v>
      </c>
      <c r="AR1912">
        <v>0</v>
      </c>
      <c r="AS1912">
        <v>0</v>
      </c>
      <c r="AT1912">
        <v>1</v>
      </c>
      <c r="AU1912">
        <v>0</v>
      </c>
      <c r="AV1912">
        <v>70</v>
      </c>
      <c r="AW1912">
        <v>6</v>
      </c>
      <c r="AX1912">
        <v>93</v>
      </c>
      <c r="AY1912">
        <v>12</v>
      </c>
      <c r="AZ1912">
        <v>101</v>
      </c>
      <c r="BA1912">
        <v>0</v>
      </c>
      <c r="BB1912">
        <v>11</v>
      </c>
      <c r="BC1912">
        <v>111</v>
      </c>
      <c r="BD1912">
        <v>151</v>
      </c>
      <c r="BE1912">
        <v>0</v>
      </c>
      <c r="BF1912">
        <v>20</v>
      </c>
      <c r="BG1912">
        <v>13</v>
      </c>
      <c r="BH1912">
        <v>0</v>
      </c>
      <c r="BI1912">
        <v>0</v>
      </c>
      <c r="BJ1912">
        <v>0</v>
      </c>
      <c r="BK1912">
        <v>7</v>
      </c>
      <c r="BL1912">
        <v>34</v>
      </c>
      <c r="BM1912">
        <v>7</v>
      </c>
      <c r="BN1912">
        <v>90</v>
      </c>
      <c r="BO1912">
        <v>98</v>
      </c>
      <c r="BP1912">
        <v>46</v>
      </c>
      <c r="BQ1912">
        <v>21</v>
      </c>
      <c r="BR1912">
        <v>33</v>
      </c>
      <c r="BS1912">
        <v>3</v>
      </c>
      <c r="BT1912">
        <v>0</v>
      </c>
      <c r="BU1912">
        <v>22</v>
      </c>
      <c r="BV1912">
        <v>0</v>
      </c>
      <c r="BW1912">
        <v>35</v>
      </c>
      <c r="BX1912">
        <v>0</v>
      </c>
      <c r="BY1912">
        <v>1844</v>
      </c>
    </row>
    <row r="1913" spans="1:77" hidden="1" x14ac:dyDescent="0.25">
      <c r="A1913" t="str">
        <f t="shared" si="58"/>
        <v>201633 Egészségügyi foglalkozásokI6 Gimnázium</v>
      </c>
      <c r="B1913" t="str">
        <f t="shared" si="59"/>
        <v>201633 Egészségügyi foglalkozásokI6 Gimnázium</v>
      </c>
      <c r="C1913">
        <v>4004</v>
      </c>
      <c r="D1913" t="s">
        <v>168</v>
      </c>
      <c r="E1913" t="s">
        <v>169</v>
      </c>
      <c r="F1913" s="4" t="s">
        <v>174</v>
      </c>
      <c r="G1913">
        <v>0</v>
      </c>
      <c r="H1913" t="s">
        <v>162</v>
      </c>
      <c r="I1913">
        <v>629</v>
      </c>
      <c r="J1913">
        <v>18</v>
      </c>
      <c r="K1913" t="s">
        <v>85</v>
      </c>
      <c r="L1913" t="s">
        <v>125</v>
      </c>
      <c r="M1913">
        <v>60</v>
      </c>
      <c r="N1913">
        <v>0</v>
      </c>
      <c r="O1913">
        <v>0</v>
      </c>
      <c r="P1913">
        <v>11</v>
      </c>
      <c r="Q1913">
        <v>22</v>
      </c>
      <c r="R1913">
        <v>0</v>
      </c>
      <c r="S1913">
        <v>0</v>
      </c>
      <c r="T1913">
        <v>0</v>
      </c>
      <c r="U1913">
        <v>0</v>
      </c>
      <c r="V1913">
        <v>0</v>
      </c>
      <c r="W1913">
        <v>0</v>
      </c>
      <c r="X1913">
        <v>21</v>
      </c>
      <c r="Y1913">
        <v>18</v>
      </c>
      <c r="Z1913">
        <v>0</v>
      </c>
      <c r="AA1913">
        <v>0</v>
      </c>
      <c r="AB1913">
        <v>2</v>
      </c>
      <c r="AC1913">
        <v>26</v>
      </c>
      <c r="AD1913">
        <v>0</v>
      </c>
      <c r="AE1913">
        <v>11</v>
      </c>
      <c r="AF1913">
        <v>0</v>
      </c>
      <c r="AG1913">
        <v>0</v>
      </c>
      <c r="AH1913">
        <v>380</v>
      </c>
      <c r="AI1913">
        <v>0</v>
      </c>
      <c r="AJ1913">
        <v>0</v>
      </c>
      <c r="AK1913">
        <v>11</v>
      </c>
      <c r="AL1913">
        <v>0</v>
      </c>
      <c r="AM1913">
        <v>17</v>
      </c>
      <c r="AN1913">
        <v>11</v>
      </c>
      <c r="AO1913">
        <v>97</v>
      </c>
      <c r="AP1913">
        <v>1540</v>
      </c>
      <c r="AQ1913">
        <v>11</v>
      </c>
      <c r="AR1913">
        <v>0</v>
      </c>
      <c r="AS1913">
        <v>0</v>
      </c>
      <c r="AT1913">
        <v>0</v>
      </c>
      <c r="AU1913">
        <v>0</v>
      </c>
      <c r="AV1913">
        <v>98</v>
      </c>
      <c r="AW1913">
        <v>0</v>
      </c>
      <c r="AX1913">
        <v>0</v>
      </c>
      <c r="AY1913">
        <v>0</v>
      </c>
      <c r="AZ1913">
        <v>15</v>
      </c>
      <c r="BA1913">
        <v>0</v>
      </c>
      <c r="BB1913">
        <v>0</v>
      </c>
      <c r="BC1913">
        <v>0</v>
      </c>
      <c r="BD1913">
        <v>73</v>
      </c>
      <c r="BE1913">
        <v>0</v>
      </c>
      <c r="BF1913">
        <v>16</v>
      </c>
      <c r="BG1913">
        <v>21</v>
      </c>
      <c r="BH1913">
        <v>70</v>
      </c>
      <c r="BI1913">
        <v>22</v>
      </c>
      <c r="BJ1913">
        <v>233</v>
      </c>
      <c r="BK1913">
        <v>0</v>
      </c>
      <c r="BL1913">
        <v>0</v>
      </c>
      <c r="BM1913">
        <v>0</v>
      </c>
      <c r="BN1913">
        <v>18</v>
      </c>
      <c r="BO1913">
        <v>366</v>
      </c>
      <c r="BP1913">
        <v>2100</v>
      </c>
      <c r="BQ1913">
        <v>14379</v>
      </c>
      <c r="BR1913">
        <v>1139</v>
      </c>
      <c r="BS1913">
        <v>3</v>
      </c>
      <c r="BT1913">
        <v>66</v>
      </c>
      <c r="BU1913">
        <v>65</v>
      </c>
      <c r="BV1913">
        <v>0</v>
      </c>
      <c r="BW1913">
        <v>180</v>
      </c>
      <c r="BX1913">
        <v>0</v>
      </c>
      <c r="BY1913">
        <v>21102</v>
      </c>
    </row>
    <row r="1914" spans="1:77" hidden="1" x14ac:dyDescent="0.25">
      <c r="A1914" t="str">
        <f t="shared" si="58"/>
        <v>201634 Oktatási asszisztensekI6 Gimnázium</v>
      </c>
      <c r="B1914" t="str">
        <f t="shared" si="59"/>
        <v>201634 Oktatási asszisztensekI6 Gimnázium</v>
      </c>
      <c r="C1914">
        <v>4005</v>
      </c>
      <c r="D1914" t="s">
        <v>168</v>
      </c>
      <c r="E1914" t="s">
        <v>169</v>
      </c>
      <c r="F1914" s="4" t="s">
        <v>174</v>
      </c>
      <c r="G1914">
        <v>0</v>
      </c>
      <c r="H1914" t="s">
        <v>162</v>
      </c>
      <c r="I1914">
        <v>630</v>
      </c>
      <c r="J1914">
        <v>19</v>
      </c>
      <c r="K1914" t="s">
        <v>86</v>
      </c>
      <c r="L1914" t="s">
        <v>126</v>
      </c>
      <c r="M1914">
        <v>0</v>
      </c>
      <c r="N1914">
        <v>0</v>
      </c>
      <c r="O1914">
        <v>0</v>
      </c>
      <c r="P1914">
        <v>0</v>
      </c>
      <c r="Q1914">
        <v>0</v>
      </c>
      <c r="R1914">
        <v>0</v>
      </c>
      <c r="S1914">
        <v>0</v>
      </c>
      <c r="T1914">
        <v>0</v>
      </c>
      <c r="U1914">
        <v>0</v>
      </c>
      <c r="V1914">
        <v>0</v>
      </c>
      <c r="W1914">
        <v>0</v>
      </c>
      <c r="X1914">
        <v>0</v>
      </c>
      <c r="Y1914">
        <v>0</v>
      </c>
      <c r="Z1914">
        <v>0</v>
      </c>
      <c r="AA1914">
        <v>0</v>
      </c>
      <c r="AB1914">
        <v>0</v>
      </c>
      <c r="AC1914">
        <v>3</v>
      </c>
      <c r="AD1914">
        <v>0</v>
      </c>
      <c r="AE1914">
        <v>0</v>
      </c>
      <c r="AF1914">
        <v>0</v>
      </c>
      <c r="AG1914">
        <v>0</v>
      </c>
      <c r="AH1914">
        <v>0</v>
      </c>
      <c r="AI1914">
        <v>0</v>
      </c>
      <c r="AJ1914">
        <v>0</v>
      </c>
      <c r="AK1914">
        <v>0</v>
      </c>
      <c r="AL1914">
        <v>0</v>
      </c>
      <c r="AM1914">
        <v>0</v>
      </c>
      <c r="AN1914">
        <v>0</v>
      </c>
      <c r="AO1914">
        <v>0</v>
      </c>
      <c r="AP1914">
        <v>6</v>
      </c>
      <c r="AQ1914">
        <v>0</v>
      </c>
      <c r="AR1914">
        <v>0</v>
      </c>
      <c r="AS1914">
        <v>0</v>
      </c>
      <c r="AT1914">
        <v>0</v>
      </c>
      <c r="AU1914">
        <v>0</v>
      </c>
      <c r="AV1914">
        <v>0</v>
      </c>
      <c r="AW1914">
        <v>0</v>
      </c>
      <c r="AX1914">
        <v>0</v>
      </c>
      <c r="AY1914">
        <v>0</v>
      </c>
      <c r="AZ1914">
        <v>0</v>
      </c>
      <c r="BA1914">
        <v>0</v>
      </c>
      <c r="BB1914">
        <v>0</v>
      </c>
      <c r="BC1914">
        <v>0</v>
      </c>
      <c r="BD1914">
        <v>31</v>
      </c>
      <c r="BE1914">
        <v>0</v>
      </c>
      <c r="BF1914">
        <v>0</v>
      </c>
      <c r="BG1914">
        <v>0</v>
      </c>
      <c r="BH1914">
        <v>0</v>
      </c>
      <c r="BI1914">
        <v>0</v>
      </c>
      <c r="BJ1914">
        <v>0</v>
      </c>
      <c r="BK1914">
        <v>0</v>
      </c>
      <c r="BL1914">
        <v>0</v>
      </c>
      <c r="BM1914">
        <v>0</v>
      </c>
      <c r="BN1914">
        <v>0</v>
      </c>
      <c r="BO1914">
        <v>35</v>
      </c>
      <c r="BP1914">
        <v>2290</v>
      </c>
      <c r="BQ1914">
        <v>4</v>
      </c>
      <c r="BR1914">
        <v>52</v>
      </c>
      <c r="BS1914">
        <v>2</v>
      </c>
      <c r="BT1914">
        <v>0</v>
      </c>
      <c r="BU1914">
        <v>14</v>
      </c>
      <c r="BV1914">
        <v>0</v>
      </c>
      <c r="BW1914">
        <v>0</v>
      </c>
      <c r="BX1914">
        <v>0</v>
      </c>
      <c r="BY1914">
        <v>2437</v>
      </c>
    </row>
    <row r="1915" spans="1:77" hidden="1" x14ac:dyDescent="0.25">
      <c r="A1915" t="str">
        <f t="shared" si="58"/>
        <v>201635 Szociális gondozási és munkaerő-piaci szolgáltatási foglalkozásokI6 Gimnázium</v>
      </c>
      <c r="B1915" t="str">
        <f t="shared" si="59"/>
        <v>201635 Szociális gondozási és munkaerő-piaci szolgáltatási foglalkozásokI6 Gimnázium</v>
      </c>
      <c r="C1915">
        <v>4006</v>
      </c>
      <c r="D1915" t="s">
        <v>168</v>
      </c>
      <c r="E1915" t="s">
        <v>169</v>
      </c>
      <c r="F1915" s="4" t="s">
        <v>174</v>
      </c>
      <c r="G1915">
        <v>0</v>
      </c>
      <c r="H1915" t="s">
        <v>162</v>
      </c>
      <c r="I1915">
        <v>631</v>
      </c>
      <c r="J1915">
        <v>20</v>
      </c>
      <c r="K1915" t="s">
        <v>87</v>
      </c>
      <c r="L1915" t="s">
        <v>127</v>
      </c>
      <c r="M1915">
        <v>0</v>
      </c>
      <c r="N1915">
        <v>0</v>
      </c>
      <c r="O1915">
        <v>0</v>
      </c>
      <c r="P1915">
        <v>0</v>
      </c>
      <c r="Q1915">
        <v>0</v>
      </c>
      <c r="R1915">
        <v>6</v>
      </c>
      <c r="S1915">
        <v>0</v>
      </c>
      <c r="T1915">
        <v>0</v>
      </c>
      <c r="U1915">
        <v>0</v>
      </c>
      <c r="V1915">
        <v>0</v>
      </c>
      <c r="W1915">
        <v>0</v>
      </c>
      <c r="X1915">
        <v>11</v>
      </c>
      <c r="Y1915">
        <v>0</v>
      </c>
      <c r="Z1915">
        <v>0</v>
      </c>
      <c r="AA1915">
        <v>0</v>
      </c>
      <c r="AB1915">
        <v>0</v>
      </c>
      <c r="AC1915">
        <v>0</v>
      </c>
      <c r="AD1915">
        <v>0</v>
      </c>
      <c r="AE1915">
        <v>1</v>
      </c>
      <c r="AF1915">
        <v>0</v>
      </c>
      <c r="AG1915">
        <v>0</v>
      </c>
      <c r="AH1915">
        <v>0</v>
      </c>
      <c r="AI1915">
        <v>0</v>
      </c>
      <c r="AJ1915">
        <v>0</v>
      </c>
      <c r="AK1915">
        <v>0</v>
      </c>
      <c r="AL1915">
        <v>0</v>
      </c>
      <c r="AM1915">
        <v>0</v>
      </c>
      <c r="AN1915">
        <v>0</v>
      </c>
      <c r="AO1915">
        <v>0</v>
      </c>
      <c r="AP1915">
        <v>6</v>
      </c>
      <c r="AQ1915">
        <v>23</v>
      </c>
      <c r="AR1915">
        <v>0</v>
      </c>
      <c r="AS1915">
        <v>0</v>
      </c>
      <c r="AT1915">
        <v>0</v>
      </c>
      <c r="AU1915">
        <v>0</v>
      </c>
      <c r="AV1915">
        <v>0</v>
      </c>
      <c r="AW1915">
        <v>0</v>
      </c>
      <c r="AX1915">
        <v>0</v>
      </c>
      <c r="AY1915">
        <v>0</v>
      </c>
      <c r="AZ1915">
        <v>18</v>
      </c>
      <c r="BA1915">
        <v>13</v>
      </c>
      <c r="BB1915">
        <v>0</v>
      </c>
      <c r="BC1915">
        <v>0</v>
      </c>
      <c r="BD1915">
        <v>15</v>
      </c>
      <c r="BE1915">
        <v>0</v>
      </c>
      <c r="BF1915">
        <v>0</v>
      </c>
      <c r="BG1915">
        <v>0</v>
      </c>
      <c r="BH1915">
        <v>0</v>
      </c>
      <c r="BI1915">
        <v>0</v>
      </c>
      <c r="BJ1915">
        <v>0</v>
      </c>
      <c r="BK1915">
        <v>0</v>
      </c>
      <c r="BL1915">
        <v>147</v>
      </c>
      <c r="BM1915">
        <v>0</v>
      </c>
      <c r="BN1915">
        <v>65</v>
      </c>
      <c r="BO1915">
        <v>362</v>
      </c>
      <c r="BP1915">
        <v>534</v>
      </c>
      <c r="BQ1915">
        <v>105</v>
      </c>
      <c r="BR1915">
        <v>5711</v>
      </c>
      <c r="BS1915">
        <v>2</v>
      </c>
      <c r="BT1915">
        <v>0</v>
      </c>
      <c r="BU1915">
        <v>255</v>
      </c>
      <c r="BV1915">
        <v>0</v>
      </c>
      <c r="BW1915">
        <v>12</v>
      </c>
      <c r="BX1915">
        <v>0</v>
      </c>
      <c r="BY1915">
        <v>7286</v>
      </c>
    </row>
    <row r="1916" spans="1:77" hidden="1" x14ac:dyDescent="0.25">
      <c r="A1916" t="str">
        <f t="shared" si="58"/>
        <v>201636 Üzleti jellegű szolgáltatások ügyintézői, hatósági ügyintézők, ügynökökI6 Gimnázium</v>
      </c>
      <c r="B1916" t="str">
        <f t="shared" si="59"/>
        <v>201636 Üzleti jellegű szolgáltatások ügyintézői, hatósági ügyintézők, ügynökökI6 Gimnázium</v>
      </c>
      <c r="C1916">
        <v>4007</v>
      </c>
      <c r="D1916" t="s">
        <v>168</v>
      </c>
      <c r="E1916" t="s">
        <v>169</v>
      </c>
      <c r="F1916" s="4" t="s">
        <v>174</v>
      </c>
      <c r="G1916">
        <v>0</v>
      </c>
      <c r="H1916" t="s">
        <v>162</v>
      </c>
      <c r="I1916">
        <v>632</v>
      </c>
      <c r="J1916">
        <v>21</v>
      </c>
      <c r="K1916" t="s">
        <v>88</v>
      </c>
      <c r="L1916" t="s">
        <v>128</v>
      </c>
      <c r="M1916">
        <v>351</v>
      </c>
      <c r="N1916">
        <v>55</v>
      </c>
      <c r="O1916">
        <v>70</v>
      </c>
      <c r="P1916">
        <v>33</v>
      </c>
      <c r="Q1916">
        <v>1058</v>
      </c>
      <c r="R1916">
        <v>221</v>
      </c>
      <c r="S1916">
        <v>18</v>
      </c>
      <c r="T1916">
        <v>67</v>
      </c>
      <c r="U1916">
        <v>180</v>
      </c>
      <c r="V1916">
        <v>6</v>
      </c>
      <c r="W1916">
        <v>164</v>
      </c>
      <c r="X1916">
        <v>118</v>
      </c>
      <c r="Y1916">
        <v>274</v>
      </c>
      <c r="Z1916">
        <v>87</v>
      </c>
      <c r="AA1916">
        <v>34</v>
      </c>
      <c r="AB1916">
        <v>272</v>
      </c>
      <c r="AC1916">
        <v>197</v>
      </c>
      <c r="AD1916">
        <v>207</v>
      </c>
      <c r="AE1916">
        <v>204</v>
      </c>
      <c r="AF1916">
        <v>204</v>
      </c>
      <c r="AG1916">
        <v>49</v>
      </c>
      <c r="AH1916">
        <v>366</v>
      </c>
      <c r="AI1916">
        <v>127</v>
      </c>
      <c r="AJ1916">
        <v>318</v>
      </c>
      <c r="AK1916">
        <v>213</v>
      </c>
      <c r="AL1916">
        <v>102</v>
      </c>
      <c r="AM1916">
        <v>902</v>
      </c>
      <c r="AN1916">
        <v>1326</v>
      </c>
      <c r="AO1916">
        <v>4907</v>
      </c>
      <c r="AP1916">
        <v>2009</v>
      </c>
      <c r="AQ1916">
        <v>1129</v>
      </c>
      <c r="AR1916">
        <v>6</v>
      </c>
      <c r="AS1916">
        <v>164</v>
      </c>
      <c r="AT1916">
        <v>899</v>
      </c>
      <c r="AU1916">
        <v>39</v>
      </c>
      <c r="AV1916">
        <v>343</v>
      </c>
      <c r="AW1916">
        <v>294</v>
      </c>
      <c r="AX1916">
        <v>347</v>
      </c>
      <c r="AY1916">
        <v>1022</v>
      </c>
      <c r="AZ1916">
        <v>905</v>
      </c>
      <c r="BA1916">
        <v>4281</v>
      </c>
      <c r="BB1916">
        <v>1612</v>
      </c>
      <c r="BC1916">
        <v>944</v>
      </c>
      <c r="BD1916">
        <v>1214</v>
      </c>
      <c r="BE1916">
        <v>0</v>
      </c>
      <c r="BF1916">
        <v>1457</v>
      </c>
      <c r="BG1916">
        <v>203</v>
      </c>
      <c r="BH1916">
        <v>96</v>
      </c>
      <c r="BI1916">
        <v>130</v>
      </c>
      <c r="BJ1916">
        <v>315</v>
      </c>
      <c r="BK1916">
        <v>132</v>
      </c>
      <c r="BL1916">
        <v>290</v>
      </c>
      <c r="BM1916">
        <v>156</v>
      </c>
      <c r="BN1916">
        <v>1350</v>
      </c>
      <c r="BO1916">
        <v>3853</v>
      </c>
      <c r="BP1916">
        <v>952</v>
      </c>
      <c r="BQ1916">
        <v>499</v>
      </c>
      <c r="BR1916">
        <v>305</v>
      </c>
      <c r="BS1916">
        <v>296</v>
      </c>
      <c r="BT1916">
        <v>121</v>
      </c>
      <c r="BU1916">
        <v>75</v>
      </c>
      <c r="BV1916">
        <v>37</v>
      </c>
      <c r="BW1916">
        <v>92</v>
      </c>
      <c r="BX1916">
        <v>0</v>
      </c>
      <c r="BY1916">
        <v>37697</v>
      </c>
    </row>
    <row r="1917" spans="1:77" hidden="1" x14ac:dyDescent="0.25">
      <c r="A1917" t="str">
        <f t="shared" si="58"/>
        <v>201637 Művészeti, kulturális, sport- és vallási foglalkozásokI6 Gimnázium</v>
      </c>
      <c r="B1917" t="str">
        <f t="shared" si="59"/>
        <v>201637 Művészeti, kulturális, sport- és vallási foglalkozásokI6 Gimnázium</v>
      </c>
      <c r="C1917">
        <v>4008</v>
      </c>
      <c r="D1917" t="s">
        <v>168</v>
      </c>
      <c r="E1917" t="s">
        <v>169</v>
      </c>
      <c r="F1917" s="4" t="s">
        <v>174</v>
      </c>
      <c r="G1917">
        <v>0</v>
      </c>
      <c r="H1917" t="s">
        <v>162</v>
      </c>
      <c r="I1917">
        <v>633</v>
      </c>
      <c r="J1917">
        <v>22</v>
      </c>
      <c r="K1917" t="s">
        <v>89</v>
      </c>
      <c r="L1917" t="s">
        <v>129</v>
      </c>
      <c r="M1917">
        <v>0</v>
      </c>
      <c r="N1917">
        <v>0</v>
      </c>
      <c r="O1917">
        <v>0</v>
      </c>
      <c r="P1917">
        <v>0</v>
      </c>
      <c r="Q1917">
        <v>0</v>
      </c>
      <c r="R1917">
        <v>36</v>
      </c>
      <c r="S1917">
        <v>16</v>
      </c>
      <c r="T1917">
        <v>0</v>
      </c>
      <c r="U1917">
        <v>37</v>
      </c>
      <c r="V1917">
        <v>0</v>
      </c>
      <c r="W1917">
        <v>0</v>
      </c>
      <c r="X1917">
        <v>0</v>
      </c>
      <c r="Y1917">
        <v>0</v>
      </c>
      <c r="Z1917">
        <v>0</v>
      </c>
      <c r="AA1917">
        <v>0</v>
      </c>
      <c r="AB1917">
        <v>0</v>
      </c>
      <c r="AC1917">
        <v>0</v>
      </c>
      <c r="AD1917">
        <v>0</v>
      </c>
      <c r="AE1917">
        <v>0</v>
      </c>
      <c r="AF1917">
        <v>0</v>
      </c>
      <c r="AG1917">
        <v>0</v>
      </c>
      <c r="AH1917">
        <v>26</v>
      </c>
      <c r="AI1917">
        <v>0</v>
      </c>
      <c r="AJ1917">
        <v>0</v>
      </c>
      <c r="AK1917">
        <v>0</v>
      </c>
      <c r="AL1917">
        <v>0</v>
      </c>
      <c r="AM1917">
        <v>127</v>
      </c>
      <c r="AN1917">
        <v>0</v>
      </c>
      <c r="AO1917">
        <v>0</v>
      </c>
      <c r="AP1917">
        <v>193</v>
      </c>
      <c r="AQ1917">
        <v>2</v>
      </c>
      <c r="AR1917">
        <v>0</v>
      </c>
      <c r="AS1917">
        <v>0</v>
      </c>
      <c r="AT1917">
        <v>0</v>
      </c>
      <c r="AU1917">
        <v>0</v>
      </c>
      <c r="AV1917">
        <v>38</v>
      </c>
      <c r="AW1917">
        <v>65</v>
      </c>
      <c r="AX1917">
        <v>285</v>
      </c>
      <c r="AY1917">
        <v>66</v>
      </c>
      <c r="AZ1917">
        <v>23</v>
      </c>
      <c r="BA1917">
        <v>0</v>
      </c>
      <c r="BB1917">
        <v>0</v>
      </c>
      <c r="BC1917">
        <v>0</v>
      </c>
      <c r="BD1917">
        <v>61</v>
      </c>
      <c r="BE1917">
        <v>0</v>
      </c>
      <c r="BF1917">
        <v>28</v>
      </c>
      <c r="BG1917">
        <v>0</v>
      </c>
      <c r="BH1917">
        <v>5</v>
      </c>
      <c r="BI1917">
        <v>55</v>
      </c>
      <c r="BJ1917">
        <v>17</v>
      </c>
      <c r="BK1917">
        <v>16</v>
      </c>
      <c r="BL1917">
        <v>22</v>
      </c>
      <c r="BM1917">
        <v>0</v>
      </c>
      <c r="BN1917">
        <v>11</v>
      </c>
      <c r="BO1917">
        <v>55</v>
      </c>
      <c r="BP1917">
        <v>177</v>
      </c>
      <c r="BQ1917">
        <v>4</v>
      </c>
      <c r="BR1917">
        <v>4</v>
      </c>
      <c r="BS1917">
        <v>1078</v>
      </c>
      <c r="BT1917">
        <v>453</v>
      </c>
      <c r="BU1917">
        <v>259</v>
      </c>
      <c r="BV1917">
        <v>0</v>
      </c>
      <c r="BW1917">
        <v>151</v>
      </c>
      <c r="BX1917">
        <v>0</v>
      </c>
      <c r="BY1917">
        <v>3310</v>
      </c>
    </row>
    <row r="1918" spans="1:77" hidden="1" x14ac:dyDescent="0.25">
      <c r="A1918" t="str">
        <f t="shared" si="58"/>
        <v>201639 Egyéb ügyintézőkI6 Gimnázium</v>
      </c>
      <c r="B1918" t="str">
        <f t="shared" si="59"/>
        <v>201639 Egyéb ügyintézőkI6 Gimnázium</v>
      </c>
      <c r="C1918">
        <v>4009</v>
      </c>
      <c r="D1918" t="s">
        <v>168</v>
      </c>
      <c r="E1918" t="s">
        <v>169</v>
      </c>
      <c r="F1918" s="4" t="s">
        <v>174</v>
      </c>
      <c r="G1918">
        <v>0</v>
      </c>
      <c r="H1918" t="s">
        <v>162</v>
      </c>
      <c r="I1918">
        <v>634</v>
      </c>
      <c r="J1918">
        <v>23</v>
      </c>
      <c r="K1918" t="s">
        <v>90</v>
      </c>
      <c r="L1918" t="s">
        <v>91</v>
      </c>
      <c r="M1918">
        <v>71</v>
      </c>
      <c r="N1918">
        <v>12</v>
      </c>
      <c r="O1918">
        <v>16</v>
      </c>
      <c r="P1918">
        <v>21</v>
      </c>
      <c r="Q1918">
        <v>117</v>
      </c>
      <c r="R1918">
        <v>43</v>
      </c>
      <c r="S1918">
        <v>51</v>
      </c>
      <c r="T1918">
        <v>6</v>
      </c>
      <c r="U1918">
        <v>64</v>
      </c>
      <c r="V1918">
        <v>0</v>
      </c>
      <c r="W1918">
        <v>36</v>
      </c>
      <c r="X1918">
        <v>46</v>
      </c>
      <c r="Y1918">
        <v>49</v>
      </c>
      <c r="Z1918">
        <v>65</v>
      </c>
      <c r="AA1918">
        <v>17</v>
      </c>
      <c r="AB1918">
        <v>94</v>
      </c>
      <c r="AC1918">
        <v>142</v>
      </c>
      <c r="AD1918">
        <v>60</v>
      </c>
      <c r="AE1918">
        <v>26</v>
      </c>
      <c r="AF1918">
        <v>57</v>
      </c>
      <c r="AG1918">
        <v>0</v>
      </c>
      <c r="AH1918">
        <v>6</v>
      </c>
      <c r="AI1918">
        <v>60</v>
      </c>
      <c r="AJ1918">
        <v>139</v>
      </c>
      <c r="AK1918">
        <v>95</v>
      </c>
      <c r="AL1918">
        <v>84</v>
      </c>
      <c r="AM1918">
        <v>275</v>
      </c>
      <c r="AN1918">
        <v>205</v>
      </c>
      <c r="AO1918">
        <v>469</v>
      </c>
      <c r="AP1918">
        <v>393</v>
      </c>
      <c r="AQ1918">
        <v>379</v>
      </c>
      <c r="AR1918">
        <v>0</v>
      </c>
      <c r="AS1918">
        <v>0</v>
      </c>
      <c r="AT1918">
        <v>585</v>
      </c>
      <c r="AU1918">
        <v>12</v>
      </c>
      <c r="AV1918">
        <v>81</v>
      </c>
      <c r="AW1918">
        <v>58</v>
      </c>
      <c r="AX1918">
        <v>20</v>
      </c>
      <c r="AY1918">
        <v>152</v>
      </c>
      <c r="AZ1918">
        <v>335</v>
      </c>
      <c r="BA1918">
        <v>203</v>
      </c>
      <c r="BB1918">
        <v>142</v>
      </c>
      <c r="BC1918">
        <v>112</v>
      </c>
      <c r="BD1918">
        <v>348</v>
      </c>
      <c r="BE1918">
        <v>0</v>
      </c>
      <c r="BF1918">
        <v>257</v>
      </c>
      <c r="BG1918">
        <v>153</v>
      </c>
      <c r="BH1918">
        <v>171</v>
      </c>
      <c r="BI1918">
        <v>120</v>
      </c>
      <c r="BJ1918">
        <v>275</v>
      </c>
      <c r="BK1918">
        <v>12</v>
      </c>
      <c r="BL1918">
        <v>194</v>
      </c>
      <c r="BM1918">
        <v>137</v>
      </c>
      <c r="BN1918">
        <v>668</v>
      </c>
      <c r="BO1918">
        <v>7741</v>
      </c>
      <c r="BP1918">
        <v>2231</v>
      </c>
      <c r="BQ1918">
        <v>568</v>
      </c>
      <c r="BR1918">
        <v>321</v>
      </c>
      <c r="BS1918">
        <v>248</v>
      </c>
      <c r="BT1918">
        <v>133</v>
      </c>
      <c r="BU1918">
        <v>316</v>
      </c>
      <c r="BV1918">
        <v>39</v>
      </c>
      <c r="BW1918">
        <v>23</v>
      </c>
      <c r="BX1918">
        <v>0</v>
      </c>
      <c r="BY1918">
        <v>18753</v>
      </c>
    </row>
    <row r="1919" spans="1:77" hidden="1" x14ac:dyDescent="0.25">
      <c r="A1919" t="str">
        <f t="shared" si="58"/>
        <v>201641 Irodai, ügyviteli foglalkozásokI6 Gimnázium</v>
      </c>
      <c r="B1919" t="str">
        <f t="shared" si="59"/>
        <v>201641 Irodai, ügyviteli foglalkozásokI6 Gimnázium</v>
      </c>
      <c r="C1919">
        <v>4010</v>
      </c>
      <c r="D1919" t="s">
        <v>168</v>
      </c>
      <c r="E1919" t="s">
        <v>169</v>
      </c>
      <c r="F1919" s="4" t="s">
        <v>174</v>
      </c>
      <c r="G1919">
        <v>0</v>
      </c>
      <c r="H1919" t="s">
        <v>162</v>
      </c>
      <c r="I1919">
        <v>635</v>
      </c>
      <c r="J1919">
        <v>24</v>
      </c>
      <c r="K1919" t="s">
        <v>92</v>
      </c>
      <c r="L1919" t="s">
        <v>130</v>
      </c>
      <c r="M1919">
        <v>1275</v>
      </c>
      <c r="N1919">
        <v>145</v>
      </c>
      <c r="O1919">
        <v>1</v>
      </c>
      <c r="P1919">
        <v>123</v>
      </c>
      <c r="Q1919">
        <v>966</v>
      </c>
      <c r="R1919">
        <v>367</v>
      </c>
      <c r="S1919">
        <v>63</v>
      </c>
      <c r="T1919">
        <v>78</v>
      </c>
      <c r="U1919">
        <v>117</v>
      </c>
      <c r="V1919">
        <v>6</v>
      </c>
      <c r="W1919">
        <v>90</v>
      </c>
      <c r="X1919">
        <v>217</v>
      </c>
      <c r="Y1919">
        <v>316</v>
      </c>
      <c r="Z1919">
        <v>198</v>
      </c>
      <c r="AA1919">
        <v>121</v>
      </c>
      <c r="AB1919">
        <v>704</v>
      </c>
      <c r="AC1919">
        <v>237</v>
      </c>
      <c r="AD1919">
        <v>281</v>
      </c>
      <c r="AE1919">
        <v>486</v>
      </c>
      <c r="AF1919">
        <v>315</v>
      </c>
      <c r="AG1919">
        <v>28</v>
      </c>
      <c r="AH1919">
        <v>338</v>
      </c>
      <c r="AI1919">
        <v>154</v>
      </c>
      <c r="AJ1919">
        <v>389</v>
      </c>
      <c r="AK1919">
        <v>256</v>
      </c>
      <c r="AL1919">
        <v>543</v>
      </c>
      <c r="AM1919">
        <v>2190</v>
      </c>
      <c r="AN1919">
        <v>1189</v>
      </c>
      <c r="AO1919">
        <v>3525</v>
      </c>
      <c r="AP1919">
        <v>1913</v>
      </c>
      <c r="AQ1919">
        <v>1670</v>
      </c>
      <c r="AR1919">
        <v>6</v>
      </c>
      <c r="AS1919">
        <v>49</v>
      </c>
      <c r="AT1919">
        <v>1420</v>
      </c>
      <c r="AU1919">
        <v>81</v>
      </c>
      <c r="AV1919">
        <v>516</v>
      </c>
      <c r="AW1919">
        <v>465</v>
      </c>
      <c r="AX1919">
        <v>133</v>
      </c>
      <c r="AY1919">
        <v>150</v>
      </c>
      <c r="AZ1919">
        <v>1383</v>
      </c>
      <c r="BA1919">
        <v>544</v>
      </c>
      <c r="BB1919">
        <v>225</v>
      </c>
      <c r="BC1919">
        <v>492</v>
      </c>
      <c r="BD1919">
        <v>1423</v>
      </c>
      <c r="BE1919">
        <v>0</v>
      </c>
      <c r="BF1919">
        <v>4916</v>
      </c>
      <c r="BG1919">
        <v>566</v>
      </c>
      <c r="BH1919">
        <v>143</v>
      </c>
      <c r="BI1919">
        <v>257</v>
      </c>
      <c r="BJ1919">
        <v>341</v>
      </c>
      <c r="BK1919">
        <v>217</v>
      </c>
      <c r="BL1919">
        <v>662</v>
      </c>
      <c r="BM1919">
        <v>150</v>
      </c>
      <c r="BN1919">
        <v>1939</v>
      </c>
      <c r="BO1919">
        <v>6800</v>
      </c>
      <c r="BP1919">
        <v>2762</v>
      </c>
      <c r="BQ1919">
        <v>1223</v>
      </c>
      <c r="BR1919">
        <v>322</v>
      </c>
      <c r="BS1919">
        <v>1862</v>
      </c>
      <c r="BT1919">
        <v>122</v>
      </c>
      <c r="BU1919">
        <v>269</v>
      </c>
      <c r="BV1919">
        <v>151</v>
      </c>
      <c r="BW1919">
        <v>120</v>
      </c>
      <c r="BX1919">
        <v>0</v>
      </c>
      <c r="BY1919">
        <v>48010</v>
      </c>
    </row>
    <row r="1920" spans="1:77" hidden="1" x14ac:dyDescent="0.25">
      <c r="A1920" t="str">
        <f t="shared" si="58"/>
        <v>201642 Ügyfélkapcsolati foglalkozásokI6 Gimnázium</v>
      </c>
      <c r="B1920" t="str">
        <f t="shared" si="59"/>
        <v>201642 Ügyfélkapcsolati foglalkozásokI6 Gimnázium</v>
      </c>
      <c r="C1920">
        <v>4011</v>
      </c>
      <c r="D1920" t="s">
        <v>168</v>
      </c>
      <c r="E1920" t="s">
        <v>169</v>
      </c>
      <c r="F1920" s="4" t="s">
        <v>174</v>
      </c>
      <c r="G1920">
        <v>0</v>
      </c>
      <c r="H1920" t="s">
        <v>162</v>
      </c>
      <c r="I1920">
        <v>636</v>
      </c>
      <c r="J1920">
        <v>25</v>
      </c>
      <c r="K1920" t="s">
        <v>93</v>
      </c>
      <c r="L1920" t="s">
        <v>131</v>
      </c>
      <c r="M1920">
        <v>3</v>
      </c>
      <c r="N1920">
        <v>0</v>
      </c>
      <c r="O1920">
        <v>0</v>
      </c>
      <c r="P1920">
        <v>6</v>
      </c>
      <c r="Q1920">
        <v>72</v>
      </c>
      <c r="R1920">
        <v>0</v>
      </c>
      <c r="S1920">
        <v>18</v>
      </c>
      <c r="T1920">
        <v>0</v>
      </c>
      <c r="U1920">
        <v>21</v>
      </c>
      <c r="V1920">
        <v>0</v>
      </c>
      <c r="W1920">
        <v>54</v>
      </c>
      <c r="X1920">
        <v>12</v>
      </c>
      <c r="Y1920">
        <v>84</v>
      </c>
      <c r="Z1920">
        <v>9</v>
      </c>
      <c r="AA1920">
        <v>0</v>
      </c>
      <c r="AB1920">
        <v>1</v>
      </c>
      <c r="AC1920">
        <v>5</v>
      </c>
      <c r="AD1920">
        <v>36</v>
      </c>
      <c r="AE1920">
        <v>6</v>
      </c>
      <c r="AF1920">
        <v>13</v>
      </c>
      <c r="AG1920">
        <v>0</v>
      </c>
      <c r="AH1920">
        <v>29</v>
      </c>
      <c r="AI1920">
        <v>6</v>
      </c>
      <c r="AJ1920">
        <v>122</v>
      </c>
      <c r="AK1920">
        <v>104</v>
      </c>
      <c r="AL1920">
        <v>58</v>
      </c>
      <c r="AM1920">
        <v>79</v>
      </c>
      <c r="AN1920">
        <v>219</v>
      </c>
      <c r="AO1920">
        <v>568</v>
      </c>
      <c r="AP1920">
        <v>611</v>
      </c>
      <c r="AQ1920">
        <v>1187</v>
      </c>
      <c r="AR1920">
        <v>0</v>
      </c>
      <c r="AS1920">
        <v>12</v>
      </c>
      <c r="AT1920">
        <v>267</v>
      </c>
      <c r="AU1920">
        <v>77</v>
      </c>
      <c r="AV1920">
        <v>893</v>
      </c>
      <c r="AW1920">
        <v>81</v>
      </c>
      <c r="AX1920">
        <v>12</v>
      </c>
      <c r="AY1920">
        <v>611</v>
      </c>
      <c r="AZ1920">
        <v>1010</v>
      </c>
      <c r="BA1920">
        <v>1734</v>
      </c>
      <c r="BB1920">
        <v>225</v>
      </c>
      <c r="BC1920">
        <v>340</v>
      </c>
      <c r="BD1920">
        <v>445</v>
      </c>
      <c r="BE1920">
        <v>0</v>
      </c>
      <c r="BF1920">
        <v>441</v>
      </c>
      <c r="BG1920">
        <v>29</v>
      </c>
      <c r="BH1920">
        <v>5</v>
      </c>
      <c r="BI1920">
        <v>49</v>
      </c>
      <c r="BJ1920">
        <v>190</v>
      </c>
      <c r="BK1920">
        <v>134</v>
      </c>
      <c r="BL1920">
        <v>289</v>
      </c>
      <c r="BM1920">
        <v>1071</v>
      </c>
      <c r="BN1920">
        <v>1299</v>
      </c>
      <c r="BO1920">
        <v>218</v>
      </c>
      <c r="BP1920">
        <v>66</v>
      </c>
      <c r="BQ1920">
        <v>350</v>
      </c>
      <c r="BR1920">
        <v>116</v>
      </c>
      <c r="BS1920">
        <v>334</v>
      </c>
      <c r="BT1920">
        <v>57</v>
      </c>
      <c r="BU1920">
        <v>73</v>
      </c>
      <c r="BV1920">
        <v>92</v>
      </c>
      <c r="BW1920">
        <v>245</v>
      </c>
      <c r="BX1920">
        <v>0</v>
      </c>
      <c r="BY1920">
        <v>14088</v>
      </c>
    </row>
    <row r="1921" spans="1:77" hidden="1" x14ac:dyDescent="0.25">
      <c r="A1921" t="str">
        <f t="shared" si="58"/>
        <v>201651 Kereskedelmi és vendéglátó-ipari foglalkozásokI6 Gimnázium</v>
      </c>
      <c r="B1921" t="str">
        <f t="shared" si="59"/>
        <v>201651 Kereskedelmi és vendéglátó-ipari foglalkozásokI6 Gimnázium</v>
      </c>
      <c r="C1921">
        <v>4012</v>
      </c>
      <c r="D1921" t="s">
        <v>168</v>
      </c>
      <c r="E1921" t="s">
        <v>169</v>
      </c>
      <c r="F1921" s="4" t="s">
        <v>174</v>
      </c>
      <c r="G1921">
        <v>0</v>
      </c>
      <c r="H1921" t="s">
        <v>162</v>
      </c>
      <c r="I1921">
        <v>637</v>
      </c>
      <c r="J1921">
        <v>26</v>
      </c>
      <c r="K1921" t="s">
        <v>94</v>
      </c>
      <c r="L1921" t="s">
        <v>132</v>
      </c>
      <c r="M1921">
        <v>30</v>
      </c>
      <c r="N1921">
        <v>0</v>
      </c>
      <c r="O1921">
        <v>0</v>
      </c>
      <c r="P1921">
        <v>0</v>
      </c>
      <c r="Q1921">
        <v>374</v>
      </c>
      <c r="R1921">
        <v>141</v>
      </c>
      <c r="S1921">
        <v>0</v>
      </c>
      <c r="T1921">
        <v>7</v>
      </c>
      <c r="U1921">
        <v>7</v>
      </c>
      <c r="V1921">
        <v>0</v>
      </c>
      <c r="W1921">
        <v>0</v>
      </c>
      <c r="X1921">
        <v>0</v>
      </c>
      <c r="Y1921">
        <v>49</v>
      </c>
      <c r="Z1921">
        <v>0</v>
      </c>
      <c r="AA1921">
        <v>8</v>
      </c>
      <c r="AB1921">
        <v>43</v>
      </c>
      <c r="AC1921">
        <v>52</v>
      </c>
      <c r="AD1921">
        <v>37</v>
      </c>
      <c r="AE1921">
        <v>22</v>
      </c>
      <c r="AF1921">
        <v>15</v>
      </c>
      <c r="AG1921">
        <v>0</v>
      </c>
      <c r="AH1921">
        <v>154</v>
      </c>
      <c r="AI1921">
        <v>41</v>
      </c>
      <c r="AJ1921">
        <v>12</v>
      </c>
      <c r="AK1921">
        <v>18</v>
      </c>
      <c r="AL1921">
        <v>14</v>
      </c>
      <c r="AM1921">
        <v>514</v>
      </c>
      <c r="AN1921">
        <v>721</v>
      </c>
      <c r="AO1921">
        <v>2418</v>
      </c>
      <c r="AP1921">
        <v>18190</v>
      </c>
      <c r="AQ1921">
        <v>267</v>
      </c>
      <c r="AR1921">
        <v>4</v>
      </c>
      <c r="AS1921">
        <v>0</v>
      </c>
      <c r="AT1921">
        <v>76</v>
      </c>
      <c r="AU1921">
        <v>0</v>
      </c>
      <c r="AV1921">
        <v>4376</v>
      </c>
      <c r="AW1921">
        <v>192</v>
      </c>
      <c r="AX1921">
        <v>78</v>
      </c>
      <c r="AY1921">
        <v>0</v>
      </c>
      <c r="AZ1921">
        <v>170</v>
      </c>
      <c r="BA1921">
        <v>160</v>
      </c>
      <c r="BB1921">
        <v>0</v>
      </c>
      <c r="BC1921">
        <v>43</v>
      </c>
      <c r="BD1921">
        <v>189</v>
      </c>
      <c r="BE1921">
        <v>0</v>
      </c>
      <c r="BF1921">
        <v>201</v>
      </c>
      <c r="BG1921">
        <v>72</v>
      </c>
      <c r="BH1921">
        <v>3</v>
      </c>
      <c r="BI1921">
        <v>8</v>
      </c>
      <c r="BJ1921">
        <v>439</v>
      </c>
      <c r="BK1921">
        <v>58</v>
      </c>
      <c r="BL1921">
        <v>192</v>
      </c>
      <c r="BM1921">
        <v>8</v>
      </c>
      <c r="BN1921">
        <v>536</v>
      </c>
      <c r="BO1921">
        <v>186</v>
      </c>
      <c r="BP1921">
        <v>145</v>
      </c>
      <c r="BQ1921">
        <v>76</v>
      </c>
      <c r="BR1921">
        <v>175</v>
      </c>
      <c r="BS1921">
        <v>529</v>
      </c>
      <c r="BT1921">
        <v>132</v>
      </c>
      <c r="BU1921">
        <v>3</v>
      </c>
      <c r="BV1921">
        <v>237</v>
      </c>
      <c r="BW1921">
        <v>170</v>
      </c>
      <c r="BX1921">
        <v>0</v>
      </c>
      <c r="BY1921">
        <v>31592</v>
      </c>
    </row>
    <row r="1922" spans="1:77" hidden="1" x14ac:dyDescent="0.25">
      <c r="A1922" t="str">
        <f t="shared" si="58"/>
        <v>201652 Szolgáltatási foglalkozásokI6 Gimnázium</v>
      </c>
      <c r="B1922" t="str">
        <f t="shared" si="59"/>
        <v>201652 Szolgáltatási foglalkozásokI6 Gimnázium</v>
      </c>
      <c r="C1922">
        <v>4013</v>
      </c>
      <c r="D1922" t="s">
        <v>168</v>
      </c>
      <c r="E1922" t="s">
        <v>169</v>
      </c>
      <c r="F1922" s="4" t="s">
        <v>174</v>
      </c>
      <c r="G1922">
        <v>0</v>
      </c>
      <c r="H1922" t="s">
        <v>162</v>
      </c>
      <c r="I1922">
        <v>638</v>
      </c>
      <c r="J1922">
        <v>27</v>
      </c>
      <c r="K1922" t="s">
        <v>95</v>
      </c>
      <c r="L1922" t="s">
        <v>133</v>
      </c>
      <c r="M1922">
        <v>16</v>
      </c>
      <c r="N1922">
        <v>0</v>
      </c>
      <c r="O1922">
        <v>0</v>
      </c>
      <c r="P1922">
        <v>0</v>
      </c>
      <c r="Q1922">
        <v>0</v>
      </c>
      <c r="R1922">
        <v>0</v>
      </c>
      <c r="S1922">
        <v>0</v>
      </c>
      <c r="T1922">
        <v>0</v>
      </c>
      <c r="U1922">
        <v>28</v>
      </c>
      <c r="V1922">
        <v>0</v>
      </c>
      <c r="W1922">
        <v>28</v>
      </c>
      <c r="X1922">
        <v>38</v>
      </c>
      <c r="Y1922">
        <v>7</v>
      </c>
      <c r="Z1922">
        <v>0</v>
      </c>
      <c r="AA1922">
        <v>0</v>
      </c>
      <c r="AB1922">
        <v>19</v>
      </c>
      <c r="AC1922">
        <v>0</v>
      </c>
      <c r="AD1922">
        <v>0</v>
      </c>
      <c r="AE1922">
        <v>0</v>
      </c>
      <c r="AF1922">
        <v>18</v>
      </c>
      <c r="AG1922">
        <v>0</v>
      </c>
      <c r="AH1922">
        <v>0</v>
      </c>
      <c r="AI1922">
        <v>0</v>
      </c>
      <c r="AJ1922">
        <v>35</v>
      </c>
      <c r="AK1922">
        <v>175</v>
      </c>
      <c r="AL1922">
        <v>73</v>
      </c>
      <c r="AM1922">
        <v>115</v>
      </c>
      <c r="AN1922">
        <v>111</v>
      </c>
      <c r="AO1922">
        <v>89</v>
      </c>
      <c r="AP1922">
        <v>128</v>
      </c>
      <c r="AQ1922">
        <v>1994</v>
      </c>
      <c r="AR1922">
        <v>0</v>
      </c>
      <c r="AS1922">
        <v>80</v>
      </c>
      <c r="AT1922">
        <v>336</v>
      </c>
      <c r="AU1922">
        <v>0</v>
      </c>
      <c r="AV1922">
        <v>135</v>
      </c>
      <c r="AW1922">
        <v>0</v>
      </c>
      <c r="AX1922">
        <v>0</v>
      </c>
      <c r="AY1922">
        <v>25</v>
      </c>
      <c r="AZ1922">
        <v>2</v>
      </c>
      <c r="BA1922">
        <v>19</v>
      </c>
      <c r="BB1922">
        <v>0</v>
      </c>
      <c r="BC1922">
        <v>13</v>
      </c>
      <c r="BD1922">
        <v>185</v>
      </c>
      <c r="BE1922">
        <v>0</v>
      </c>
      <c r="BF1922">
        <v>21</v>
      </c>
      <c r="BG1922">
        <v>0</v>
      </c>
      <c r="BH1922">
        <v>4</v>
      </c>
      <c r="BI1922">
        <v>0</v>
      </c>
      <c r="BJ1922">
        <v>82</v>
      </c>
      <c r="BK1922">
        <v>0</v>
      </c>
      <c r="BL1922">
        <v>0</v>
      </c>
      <c r="BM1922">
        <v>15</v>
      </c>
      <c r="BN1922">
        <v>1575</v>
      </c>
      <c r="BO1922">
        <v>1420</v>
      </c>
      <c r="BP1922">
        <v>2949</v>
      </c>
      <c r="BQ1922">
        <v>1055</v>
      </c>
      <c r="BR1922">
        <v>879</v>
      </c>
      <c r="BS1922">
        <v>252</v>
      </c>
      <c r="BT1922">
        <v>432</v>
      </c>
      <c r="BU1922">
        <v>73</v>
      </c>
      <c r="BV1922">
        <v>83</v>
      </c>
      <c r="BW1922">
        <v>1097</v>
      </c>
      <c r="BX1922">
        <v>0</v>
      </c>
      <c r="BY1922">
        <v>13606</v>
      </c>
    </row>
    <row r="1923" spans="1:77" hidden="1" x14ac:dyDescent="0.25">
      <c r="A1923" t="str">
        <f t="shared" si="58"/>
        <v>201661 Mezőgazdasági foglalkozásokI6 Gimnázium</v>
      </c>
      <c r="B1923" t="str">
        <f t="shared" si="59"/>
        <v>201661 Mezőgazdasági foglalkozásokI6 Gimnázium</v>
      </c>
      <c r="C1923">
        <v>4014</v>
      </c>
      <c r="D1923" t="s">
        <v>168</v>
      </c>
      <c r="E1923" t="s">
        <v>169</v>
      </c>
      <c r="F1923" s="4" t="s">
        <v>174</v>
      </c>
      <c r="G1923">
        <v>0</v>
      </c>
      <c r="H1923" t="s">
        <v>162</v>
      </c>
      <c r="I1923">
        <v>639</v>
      </c>
      <c r="J1923">
        <v>28</v>
      </c>
      <c r="K1923" t="s">
        <v>96</v>
      </c>
      <c r="L1923" t="s">
        <v>97</v>
      </c>
      <c r="M1923">
        <v>399</v>
      </c>
      <c r="N1923">
        <v>0</v>
      </c>
      <c r="O1923">
        <v>0</v>
      </c>
      <c r="P1923">
        <v>0</v>
      </c>
      <c r="Q1923">
        <v>0</v>
      </c>
      <c r="R1923">
        <v>0</v>
      </c>
      <c r="S1923">
        <v>0</v>
      </c>
      <c r="T1923">
        <v>0</v>
      </c>
      <c r="U1923">
        <v>0</v>
      </c>
      <c r="V1923">
        <v>0</v>
      </c>
      <c r="W1923">
        <v>0</v>
      </c>
      <c r="X1923">
        <v>13</v>
      </c>
      <c r="Y1923">
        <v>0</v>
      </c>
      <c r="Z1923">
        <v>0</v>
      </c>
      <c r="AA1923">
        <v>0</v>
      </c>
      <c r="AB1923">
        <v>0</v>
      </c>
      <c r="AC1923">
        <v>0</v>
      </c>
      <c r="AD1923">
        <v>0</v>
      </c>
      <c r="AE1923">
        <v>0</v>
      </c>
      <c r="AF1923">
        <v>0</v>
      </c>
      <c r="AG1923">
        <v>0</v>
      </c>
      <c r="AH1923">
        <v>0</v>
      </c>
      <c r="AI1923">
        <v>0</v>
      </c>
      <c r="AJ1923">
        <v>0</v>
      </c>
      <c r="AK1923">
        <v>0</v>
      </c>
      <c r="AL1923">
        <v>1</v>
      </c>
      <c r="AM1923">
        <v>28</v>
      </c>
      <c r="AN1923">
        <v>0</v>
      </c>
      <c r="AO1923">
        <v>13</v>
      </c>
      <c r="AP1923">
        <v>0</v>
      </c>
      <c r="AQ1923">
        <v>0</v>
      </c>
      <c r="AR1923">
        <v>0</v>
      </c>
      <c r="AS1923">
        <v>0</v>
      </c>
      <c r="AT1923">
        <v>0</v>
      </c>
      <c r="AU1923">
        <v>0</v>
      </c>
      <c r="AV1923">
        <v>0</v>
      </c>
      <c r="AW1923">
        <v>0</v>
      </c>
      <c r="AX1923">
        <v>0</v>
      </c>
      <c r="AY1923">
        <v>0</v>
      </c>
      <c r="AZ1923">
        <v>0</v>
      </c>
      <c r="BA1923">
        <v>0</v>
      </c>
      <c r="BB1923">
        <v>0</v>
      </c>
      <c r="BC1923">
        <v>0</v>
      </c>
      <c r="BD1923">
        <v>0</v>
      </c>
      <c r="BE1923">
        <v>0</v>
      </c>
      <c r="BF1923">
        <v>0</v>
      </c>
      <c r="BG1923">
        <v>0</v>
      </c>
      <c r="BH1923">
        <v>15</v>
      </c>
      <c r="BI1923">
        <v>0</v>
      </c>
      <c r="BJ1923">
        <v>0</v>
      </c>
      <c r="BK1923">
        <v>0</v>
      </c>
      <c r="BL1923">
        <v>0</v>
      </c>
      <c r="BM1923">
        <v>0</v>
      </c>
      <c r="BN1923">
        <v>21</v>
      </c>
      <c r="BO1923">
        <v>109</v>
      </c>
      <c r="BP1923">
        <v>43</v>
      </c>
      <c r="BQ1923">
        <v>5</v>
      </c>
      <c r="BR1923">
        <v>4</v>
      </c>
      <c r="BS1923">
        <v>29</v>
      </c>
      <c r="BT1923">
        <v>0</v>
      </c>
      <c r="BU1923">
        <v>46</v>
      </c>
      <c r="BV1923">
        <v>0</v>
      </c>
      <c r="BW1923">
        <v>26</v>
      </c>
      <c r="BX1923">
        <v>0</v>
      </c>
      <c r="BY1923">
        <v>752</v>
      </c>
    </row>
    <row r="1924" spans="1:77" hidden="1" x14ac:dyDescent="0.25">
      <c r="A1924" t="str">
        <f t="shared" si="58"/>
        <v>201662 Erdőgazdálkodási, vadgazdálkodási és halászati foglalkozásokI6 Gimnázium</v>
      </c>
      <c r="B1924" t="str">
        <f t="shared" si="59"/>
        <v>201662 Erdőgazdálkodási, vadgazdálkodási és halászati foglalkozásokI6 Gimnázium</v>
      </c>
      <c r="C1924">
        <v>4015</v>
      </c>
      <c r="D1924" t="s">
        <v>168</v>
      </c>
      <c r="E1924" t="s">
        <v>169</v>
      </c>
      <c r="F1924" s="4" t="s">
        <v>174</v>
      </c>
      <c r="G1924">
        <v>0</v>
      </c>
      <c r="H1924" t="s">
        <v>162</v>
      </c>
      <c r="I1924">
        <v>640</v>
      </c>
      <c r="J1924">
        <v>29</v>
      </c>
      <c r="K1924" t="s">
        <v>98</v>
      </c>
      <c r="L1924" t="s">
        <v>134</v>
      </c>
      <c r="M1924">
        <v>0</v>
      </c>
      <c r="N1924">
        <v>88</v>
      </c>
      <c r="O1924">
        <v>23</v>
      </c>
      <c r="P1924">
        <v>0</v>
      </c>
      <c r="Q1924">
        <v>0</v>
      </c>
      <c r="R1924">
        <v>0</v>
      </c>
      <c r="S1924">
        <v>0</v>
      </c>
      <c r="T1924">
        <v>0</v>
      </c>
      <c r="U1924">
        <v>0</v>
      </c>
      <c r="V1924">
        <v>0</v>
      </c>
      <c r="W1924">
        <v>0</v>
      </c>
      <c r="X1924">
        <v>0</v>
      </c>
      <c r="Y1924">
        <v>0</v>
      </c>
      <c r="Z1924">
        <v>0</v>
      </c>
      <c r="AA1924">
        <v>0</v>
      </c>
      <c r="AB1924">
        <v>0</v>
      </c>
      <c r="AC1924">
        <v>0</v>
      </c>
      <c r="AD1924">
        <v>0</v>
      </c>
      <c r="AE1924">
        <v>0</v>
      </c>
      <c r="AF1924">
        <v>0</v>
      </c>
      <c r="AG1924">
        <v>0</v>
      </c>
      <c r="AH1924">
        <v>0</v>
      </c>
      <c r="AI1924">
        <v>0</v>
      </c>
      <c r="AJ1924">
        <v>0</v>
      </c>
      <c r="AK1924">
        <v>0</v>
      </c>
      <c r="AL1924">
        <v>0</v>
      </c>
      <c r="AM1924">
        <v>15</v>
      </c>
      <c r="AN1924">
        <v>0</v>
      </c>
      <c r="AO1924">
        <v>0</v>
      </c>
      <c r="AP1924">
        <v>0</v>
      </c>
      <c r="AQ1924">
        <v>0</v>
      </c>
      <c r="AR1924">
        <v>0</v>
      </c>
      <c r="AS1924">
        <v>0</v>
      </c>
      <c r="AT1924">
        <v>0</v>
      </c>
      <c r="AU1924">
        <v>0</v>
      </c>
      <c r="AV1924">
        <v>0</v>
      </c>
      <c r="AW1924">
        <v>0</v>
      </c>
      <c r="AX1924">
        <v>0</v>
      </c>
      <c r="AY1924">
        <v>0</v>
      </c>
      <c r="AZ1924">
        <v>0</v>
      </c>
      <c r="BA1924">
        <v>0</v>
      </c>
      <c r="BB1924">
        <v>0</v>
      </c>
      <c r="BC1924">
        <v>0</v>
      </c>
      <c r="BD1924">
        <v>0</v>
      </c>
      <c r="BE1924">
        <v>0</v>
      </c>
      <c r="BF1924">
        <v>0</v>
      </c>
      <c r="BG1924">
        <v>0</v>
      </c>
      <c r="BH1924">
        <v>1</v>
      </c>
      <c r="BI1924">
        <v>0</v>
      </c>
      <c r="BJ1924">
        <v>0</v>
      </c>
      <c r="BK1924">
        <v>0</v>
      </c>
      <c r="BL1924">
        <v>0</v>
      </c>
      <c r="BM1924">
        <v>0</v>
      </c>
      <c r="BN1924">
        <v>0</v>
      </c>
      <c r="BO1924">
        <v>7</v>
      </c>
      <c r="BP1924">
        <v>0</v>
      </c>
      <c r="BQ1924">
        <v>0</v>
      </c>
      <c r="BR1924">
        <v>0</v>
      </c>
      <c r="BS1924">
        <v>1</v>
      </c>
      <c r="BT1924">
        <v>0</v>
      </c>
      <c r="BU1924">
        <v>0</v>
      </c>
      <c r="BV1924">
        <v>0</v>
      </c>
      <c r="BW1924">
        <v>0</v>
      </c>
      <c r="BX1924">
        <v>0</v>
      </c>
      <c r="BY1924">
        <v>135</v>
      </c>
    </row>
    <row r="1925" spans="1:77" hidden="1" x14ac:dyDescent="0.25">
      <c r="A1925" t="str">
        <f t="shared" si="58"/>
        <v>201671 Élelmiszer-ipari foglalkozásokI6 Gimnázium</v>
      </c>
      <c r="B1925" t="str">
        <f t="shared" si="59"/>
        <v>201671 Élelmiszer-ipari foglalkozásokI6 Gimnázium</v>
      </c>
      <c r="C1925">
        <v>4016</v>
      </c>
      <c r="D1925" t="s">
        <v>168</v>
      </c>
      <c r="E1925" t="s">
        <v>169</v>
      </c>
      <c r="F1925" s="4" t="s">
        <v>174</v>
      </c>
      <c r="G1925">
        <v>0</v>
      </c>
      <c r="H1925" t="s">
        <v>162</v>
      </c>
      <c r="I1925">
        <v>641</v>
      </c>
      <c r="J1925">
        <v>30</v>
      </c>
      <c r="K1925" t="s">
        <v>99</v>
      </c>
      <c r="L1925" t="s">
        <v>135</v>
      </c>
      <c r="M1925">
        <v>17</v>
      </c>
      <c r="N1925">
        <v>0</v>
      </c>
      <c r="O1925">
        <v>28</v>
      </c>
      <c r="P1925">
        <v>0</v>
      </c>
      <c r="Q1925">
        <v>537</v>
      </c>
      <c r="R1925">
        <v>0</v>
      </c>
      <c r="S1925">
        <v>0</v>
      </c>
      <c r="T1925">
        <v>0</v>
      </c>
      <c r="U1925">
        <v>0</v>
      </c>
      <c r="V1925">
        <v>0</v>
      </c>
      <c r="W1925">
        <v>0</v>
      </c>
      <c r="X1925">
        <v>0</v>
      </c>
      <c r="Y1925">
        <v>0</v>
      </c>
      <c r="Z1925">
        <v>0</v>
      </c>
      <c r="AA1925">
        <v>0</v>
      </c>
      <c r="AB1925">
        <v>0</v>
      </c>
      <c r="AC1925">
        <v>0</v>
      </c>
      <c r="AD1925">
        <v>0</v>
      </c>
      <c r="AE1925">
        <v>0</v>
      </c>
      <c r="AF1925">
        <v>0</v>
      </c>
      <c r="AG1925">
        <v>0</v>
      </c>
      <c r="AH1925">
        <v>0</v>
      </c>
      <c r="AI1925">
        <v>0</v>
      </c>
      <c r="AJ1925">
        <v>0</v>
      </c>
      <c r="AK1925">
        <v>0</v>
      </c>
      <c r="AL1925">
        <v>0</v>
      </c>
      <c r="AM1925">
        <v>0</v>
      </c>
      <c r="AN1925">
        <v>0</v>
      </c>
      <c r="AO1925">
        <v>34</v>
      </c>
      <c r="AP1925">
        <v>61</v>
      </c>
      <c r="AQ1925">
        <v>0</v>
      </c>
      <c r="AR1925">
        <v>0</v>
      </c>
      <c r="AS1925">
        <v>0</v>
      </c>
      <c r="AT1925">
        <v>0</v>
      </c>
      <c r="AU1925">
        <v>0</v>
      </c>
      <c r="AV1925">
        <v>7</v>
      </c>
      <c r="AW1925">
        <v>0</v>
      </c>
      <c r="AX1925">
        <v>0</v>
      </c>
      <c r="AY1925">
        <v>0</v>
      </c>
      <c r="AZ1925">
        <v>0</v>
      </c>
      <c r="BA1925">
        <v>0</v>
      </c>
      <c r="BB1925">
        <v>0</v>
      </c>
      <c r="BC1925">
        <v>0</v>
      </c>
      <c r="BD1925">
        <v>0</v>
      </c>
      <c r="BE1925">
        <v>0</v>
      </c>
      <c r="BF1925">
        <v>0</v>
      </c>
      <c r="BG1925">
        <v>0</v>
      </c>
      <c r="BH1925">
        <v>0</v>
      </c>
      <c r="BI1925">
        <v>0</v>
      </c>
      <c r="BJ1925">
        <v>0</v>
      </c>
      <c r="BK1925">
        <v>0</v>
      </c>
      <c r="BL1925">
        <v>0</v>
      </c>
      <c r="BM1925">
        <v>0</v>
      </c>
      <c r="BN1925">
        <v>0</v>
      </c>
      <c r="BO1925">
        <v>12</v>
      </c>
      <c r="BP1925">
        <v>1</v>
      </c>
      <c r="BQ1925">
        <v>0</v>
      </c>
      <c r="BR1925">
        <v>0</v>
      </c>
      <c r="BS1925">
        <v>0</v>
      </c>
      <c r="BT1925">
        <v>0</v>
      </c>
      <c r="BU1925">
        <v>0</v>
      </c>
      <c r="BV1925">
        <v>0</v>
      </c>
      <c r="BW1925">
        <v>0</v>
      </c>
      <c r="BX1925">
        <v>0</v>
      </c>
      <c r="BY1925">
        <v>697</v>
      </c>
    </row>
    <row r="1926" spans="1:77" hidden="1" x14ac:dyDescent="0.25">
      <c r="A1926" t="str">
        <f t="shared" si="58"/>
        <v>201672 Könnyűipari foglalkozásokI6 Gimnázium</v>
      </c>
      <c r="B1926" t="str">
        <f t="shared" si="59"/>
        <v>201672 Könnyűipari foglalkozásokI6 Gimnázium</v>
      </c>
      <c r="C1926">
        <v>4017</v>
      </c>
      <c r="D1926" t="s">
        <v>168</v>
      </c>
      <c r="E1926" t="s">
        <v>169</v>
      </c>
      <c r="F1926" s="4" t="s">
        <v>174</v>
      </c>
      <c r="G1926">
        <v>0</v>
      </c>
      <c r="H1926" t="s">
        <v>162</v>
      </c>
      <c r="I1926">
        <v>642</v>
      </c>
      <c r="J1926">
        <v>31</v>
      </c>
      <c r="K1926" t="s">
        <v>100</v>
      </c>
      <c r="L1926" t="s">
        <v>136</v>
      </c>
      <c r="M1926">
        <v>7</v>
      </c>
      <c r="N1926">
        <v>0</v>
      </c>
      <c r="O1926">
        <v>0</v>
      </c>
      <c r="P1926">
        <v>0</v>
      </c>
      <c r="Q1926">
        <v>12</v>
      </c>
      <c r="R1926">
        <v>595</v>
      </c>
      <c r="S1926">
        <v>36</v>
      </c>
      <c r="T1926">
        <v>184</v>
      </c>
      <c r="U1926">
        <v>651</v>
      </c>
      <c r="V1926">
        <v>0</v>
      </c>
      <c r="W1926">
        <v>0</v>
      </c>
      <c r="X1926">
        <v>0</v>
      </c>
      <c r="Y1926">
        <v>7</v>
      </c>
      <c r="Z1926">
        <v>0</v>
      </c>
      <c r="AA1926">
        <v>0</v>
      </c>
      <c r="AB1926">
        <v>64</v>
      </c>
      <c r="AC1926">
        <v>9</v>
      </c>
      <c r="AD1926">
        <v>14</v>
      </c>
      <c r="AE1926">
        <v>0</v>
      </c>
      <c r="AF1926">
        <v>0</v>
      </c>
      <c r="AG1926">
        <v>14</v>
      </c>
      <c r="AH1926">
        <v>99</v>
      </c>
      <c r="AI1926">
        <v>0</v>
      </c>
      <c r="AJ1926">
        <v>0</v>
      </c>
      <c r="AK1926">
        <v>0</v>
      </c>
      <c r="AL1926">
        <v>0</v>
      </c>
      <c r="AM1926">
        <v>12</v>
      </c>
      <c r="AN1926">
        <v>0</v>
      </c>
      <c r="AO1926">
        <v>132</v>
      </c>
      <c r="AP1926">
        <v>53</v>
      </c>
      <c r="AQ1926">
        <v>0</v>
      </c>
      <c r="AR1926">
        <v>0</v>
      </c>
      <c r="AS1926">
        <v>0</v>
      </c>
      <c r="AT1926">
        <v>0</v>
      </c>
      <c r="AU1926">
        <v>0</v>
      </c>
      <c r="AV1926">
        <v>13</v>
      </c>
      <c r="AW1926">
        <v>50</v>
      </c>
      <c r="AX1926">
        <v>0</v>
      </c>
      <c r="AY1926">
        <v>0</v>
      </c>
      <c r="AZ1926">
        <v>0</v>
      </c>
      <c r="BA1926">
        <v>0</v>
      </c>
      <c r="BB1926">
        <v>0</v>
      </c>
      <c r="BC1926">
        <v>0</v>
      </c>
      <c r="BD1926">
        <v>17</v>
      </c>
      <c r="BE1926">
        <v>0</v>
      </c>
      <c r="BF1926">
        <v>0</v>
      </c>
      <c r="BG1926">
        <v>0</v>
      </c>
      <c r="BH1926">
        <v>0</v>
      </c>
      <c r="BI1926">
        <v>0</v>
      </c>
      <c r="BJ1926">
        <v>4</v>
      </c>
      <c r="BK1926">
        <v>0</v>
      </c>
      <c r="BL1926">
        <v>0</v>
      </c>
      <c r="BM1926">
        <v>0</v>
      </c>
      <c r="BN1926">
        <v>13</v>
      </c>
      <c r="BO1926">
        <v>41</v>
      </c>
      <c r="BP1926">
        <v>25</v>
      </c>
      <c r="BQ1926">
        <v>7</v>
      </c>
      <c r="BR1926">
        <v>14</v>
      </c>
      <c r="BS1926">
        <v>39</v>
      </c>
      <c r="BT1926">
        <v>1</v>
      </c>
      <c r="BU1926">
        <v>0</v>
      </c>
      <c r="BV1926">
        <v>115</v>
      </c>
      <c r="BW1926">
        <v>50</v>
      </c>
      <c r="BX1926">
        <v>0</v>
      </c>
      <c r="BY1926">
        <v>2278</v>
      </c>
    </row>
    <row r="1927" spans="1:77" hidden="1" x14ac:dyDescent="0.25">
      <c r="A1927" t="str">
        <f t="shared" ref="A1927:A1990" si="60">CONCATENATE(F1927,L1927,H1927)</f>
        <v>201673 Fém- és villamosipari foglalkozásokI6 Gimnázium</v>
      </c>
      <c r="B1927" t="str">
        <f t="shared" ref="B1927:B1990" si="61">CONCATENATE(F1927,L1927,H1927)</f>
        <v>201673 Fém- és villamosipari foglalkozásokI6 Gimnázium</v>
      </c>
      <c r="C1927">
        <v>4018</v>
      </c>
      <c r="D1927" t="s">
        <v>168</v>
      </c>
      <c r="E1927" t="s">
        <v>169</v>
      </c>
      <c r="F1927" s="4" t="s">
        <v>174</v>
      </c>
      <c r="G1927">
        <v>0</v>
      </c>
      <c r="H1927" t="s">
        <v>162</v>
      </c>
      <c r="I1927">
        <v>643</v>
      </c>
      <c r="J1927">
        <v>32</v>
      </c>
      <c r="K1927" t="s">
        <v>101</v>
      </c>
      <c r="L1927" t="s">
        <v>137</v>
      </c>
      <c r="M1927">
        <v>103</v>
      </c>
      <c r="N1927">
        <v>0</v>
      </c>
      <c r="O1927">
        <v>0</v>
      </c>
      <c r="P1927">
        <v>7</v>
      </c>
      <c r="Q1927">
        <v>104</v>
      </c>
      <c r="R1927">
        <v>59</v>
      </c>
      <c r="S1927">
        <v>0</v>
      </c>
      <c r="T1927">
        <v>35</v>
      </c>
      <c r="U1927">
        <v>0</v>
      </c>
      <c r="V1927">
        <v>7</v>
      </c>
      <c r="W1927">
        <v>29</v>
      </c>
      <c r="X1927">
        <v>14</v>
      </c>
      <c r="Y1927">
        <v>96</v>
      </c>
      <c r="Z1927">
        <v>43</v>
      </c>
      <c r="AA1927">
        <v>165</v>
      </c>
      <c r="AB1927">
        <v>606</v>
      </c>
      <c r="AC1927">
        <v>293</v>
      </c>
      <c r="AD1927">
        <v>376</v>
      </c>
      <c r="AE1927">
        <v>268</v>
      </c>
      <c r="AF1927">
        <v>338</v>
      </c>
      <c r="AG1927">
        <v>55</v>
      </c>
      <c r="AH1927">
        <v>103</v>
      </c>
      <c r="AI1927">
        <v>274</v>
      </c>
      <c r="AJ1927">
        <v>452</v>
      </c>
      <c r="AK1927">
        <v>35</v>
      </c>
      <c r="AL1927">
        <v>51</v>
      </c>
      <c r="AM1927">
        <v>125</v>
      </c>
      <c r="AN1927">
        <v>674</v>
      </c>
      <c r="AO1927">
        <v>406</v>
      </c>
      <c r="AP1927">
        <v>113</v>
      </c>
      <c r="AQ1927">
        <v>1502</v>
      </c>
      <c r="AR1927">
        <v>0</v>
      </c>
      <c r="AS1927">
        <v>0</v>
      </c>
      <c r="AT1927">
        <v>1283</v>
      </c>
      <c r="AU1927">
        <v>0</v>
      </c>
      <c r="AV1927">
        <v>11</v>
      </c>
      <c r="AW1927">
        <v>0</v>
      </c>
      <c r="AX1927">
        <v>14</v>
      </c>
      <c r="AY1927">
        <v>234</v>
      </c>
      <c r="AZ1927">
        <v>25</v>
      </c>
      <c r="BA1927">
        <v>0</v>
      </c>
      <c r="BB1927">
        <v>0</v>
      </c>
      <c r="BC1927">
        <v>0</v>
      </c>
      <c r="BD1927">
        <v>23</v>
      </c>
      <c r="BE1927">
        <v>0</v>
      </c>
      <c r="BF1927">
        <v>43</v>
      </c>
      <c r="BG1927">
        <v>72</v>
      </c>
      <c r="BH1927">
        <v>12</v>
      </c>
      <c r="BI1927">
        <v>0</v>
      </c>
      <c r="BJ1927">
        <v>63</v>
      </c>
      <c r="BK1927">
        <v>0</v>
      </c>
      <c r="BL1927">
        <v>67</v>
      </c>
      <c r="BM1927">
        <v>0</v>
      </c>
      <c r="BN1927">
        <v>89</v>
      </c>
      <c r="BO1927">
        <v>115</v>
      </c>
      <c r="BP1927">
        <v>156</v>
      </c>
      <c r="BQ1927">
        <v>88</v>
      </c>
      <c r="BR1927">
        <v>13</v>
      </c>
      <c r="BS1927">
        <v>7</v>
      </c>
      <c r="BT1927">
        <v>4</v>
      </c>
      <c r="BU1927">
        <v>11</v>
      </c>
      <c r="BV1927">
        <v>219</v>
      </c>
      <c r="BW1927">
        <v>14</v>
      </c>
      <c r="BX1927">
        <v>0</v>
      </c>
      <c r="BY1927">
        <v>8896</v>
      </c>
    </row>
    <row r="1928" spans="1:77" hidden="1" x14ac:dyDescent="0.25">
      <c r="A1928" t="str">
        <f t="shared" si="60"/>
        <v>201674 Kézműipari foglalkozásokI6 Gimnázium</v>
      </c>
      <c r="B1928" t="str">
        <f t="shared" si="61"/>
        <v>201674 Kézműipari foglalkozásokI6 Gimnázium</v>
      </c>
      <c r="C1928">
        <v>4019</v>
      </c>
      <c r="D1928" t="s">
        <v>168</v>
      </c>
      <c r="E1928" t="s">
        <v>169</v>
      </c>
      <c r="F1928" s="4" t="s">
        <v>174</v>
      </c>
      <c r="G1928">
        <v>0</v>
      </c>
      <c r="H1928" t="s">
        <v>162</v>
      </c>
      <c r="I1928">
        <v>644</v>
      </c>
      <c r="J1928">
        <v>33</v>
      </c>
      <c r="K1928" t="s">
        <v>102</v>
      </c>
      <c r="L1928" t="s">
        <v>138</v>
      </c>
      <c r="M1928">
        <v>0</v>
      </c>
      <c r="N1928">
        <v>0</v>
      </c>
      <c r="O1928">
        <v>0</v>
      </c>
      <c r="P1928">
        <v>0</v>
      </c>
      <c r="Q1928">
        <v>0</v>
      </c>
      <c r="R1928">
        <v>50</v>
      </c>
      <c r="S1928">
        <v>13</v>
      </c>
      <c r="T1928">
        <v>20</v>
      </c>
      <c r="U1928">
        <v>0</v>
      </c>
      <c r="V1928">
        <v>0</v>
      </c>
      <c r="W1928">
        <v>0</v>
      </c>
      <c r="X1928">
        <v>14</v>
      </c>
      <c r="Y1928">
        <v>0</v>
      </c>
      <c r="Z1928">
        <v>119</v>
      </c>
      <c r="AA1928">
        <v>4</v>
      </c>
      <c r="AB1928">
        <v>0</v>
      </c>
      <c r="AC1928">
        <v>56</v>
      </c>
      <c r="AD1928">
        <v>16</v>
      </c>
      <c r="AE1928">
        <v>16</v>
      </c>
      <c r="AF1928">
        <v>19</v>
      </c>
      <c r="AG1928">
        <v>0</v>
      </c>
      <c r="AH1928">
        <v>104</v>
      </c>
      <c r="AI1928">
        <v>0</v>
      </c>
      <c r="AJ1928">
        <v>0</v>
      </c>
      <c r="AK1928">
        <v>0</v>
      </c>
      <c r="AL1928">
        <v>0</v>
      </c>
      <c r="AM1928">
        <v>0</v>
      </c>
      <c r="AN1928">
        <v>0</v>
      </c>
      <c r="AO1928">
        <v>23</v>
      </c>
      <c r="AP1928">
        <v>0</v>
      </c>
      <c r="AQ1928">
        <v>0</v>
      </c>
      <c r="AR1928">
        <v>0</v>
      </c>
      <c r="AS1928">
        <v>0</v>
      </c>
      <c r="AT1928">
        <v>0</v>
      </c>
      <c r="AU1928">
        <v>0</v>
      </c>
      <c r="AV1928">
        <v>0</v>
      </c>
      <c r="AW1928">
        <v>0</v>
      </c>
      <c r="AX1928">
        <v>0</v>
      </c>
      <c r="AY1928">
        <v>0</v>
      </c>
      <c r="AZ1928">
        <v>0</v>
      </c>
      <c r="BA1928">
        <v>0</v>
      </c>
      <c r="BB1928">
        <v>0</v>
      </c>
      <c r="BC1928">
        <v>0</v>
      </c>
      <c r="BD1928">
        <v>0</v>
      </c>
      <c r="BE1928">
        <v>0</v>
      </c>
      <c r="BF1928">
        <v>0</v>
      </c>
      <c r="BG1928">
        <v>0</v>
      </c>
      <c r="BH1928">
        <v>0</v>
      </c>
      <c r="BI1928">
        <v>0</v>
      </c>
      <c r="BJ1928">
        <v>0</v>
      </c>
      <c r="BK1928">
        <v>0</v>
      </c>
      <c r="BL1928">
        <v>0</v>
      </c>
      <c r="BM1928">
        <v>0</v>
      </c>
      <c r="BN1928">
        <v>0</v>
      </c>
      <c r="BO1928">
        <v>9</v>
      </c>
      <c r="BP1928">
        <v>24</v>
      </c>
      <c r="BQ1928">
        <v>6</v>
      </c>
      <c r="BR1928">
        <v>2</v>
      </c>
      <c r="BS1928">
        <v>0</v>
      </c>
      <c r="BT1928">
        <v>0</v>
      </c>
      <c r="BU1928">
        <v>1</v>
      </c>
      <c r="BV1928">
        <v>151</v>
      </c>
      <c r="BW1928">
        <v>0</v>
      </c>
      <c r="BX1928">
        <v>0</v>
      </c>
      <c r="BY1928">
        <v>647</v>
      </c>
    </row>
    <row r="1929" spans="1:77" hidden="1" x14ac:dyDescent="0.25">
      <c r="A1929" t="str">
        <f t="shared" si="60"/>
        <v>201675 Építőipari foglalkozásokI6 Gimnázium</v>
      </c>
      <c r="B1929" t="str">
        <f t="shared" si="61"/>
        <v>201675 Építőipari foglalkozásokI6 Gimnázium</v>
      </c>
      <c r="C1929">
        <v>4020</v>
      </c>
      <c r="D1929" t="s">
        <v>168</v>
      </c>
      <c r="E1929" t="s">
        <v>169</v>
      </c>
      <c r="F1929" s="4" t="s">
        <v>174</v>
      </c>
      <c r="G1929">
        <v>0</v>
      </c>
      <c r="H1929" t="s">
        <v>162</v>
      </c>
      <c r="I1929">
        <v>645</v>
      </c>
      <c r="J1929">
        <v>34</v>
      </c>
      <c r="K1929" t="s">
        <v>103</v>
      </c>
      <c r="L1929" t="s">
        <v>139</v>
      </c>
      <c r="M1929">
        <v>8</v>
      </c>
      <c r="N1929">
        <v>0</v>
      </c>
      <c r="O1929">
        <v>0</v>
      </c>
      <c r="P1929">
        <v>7</v>
      </c>
      <c r="Q1929">
        <v>17</v>
      </c>
      <c r="R1929">
        <v>16</v>
      </c>
      <c r="S1929">
        <v>0</v>
      </c>
      <c r="T1929">
        <v>15</v>
      </c>
      <c r="U1929">
        <v>0</v>
      </c>
      <c r="V1929">
        <v>0</v>
      </c>
      <c r="W1929">
        <v>89</v>
      </c>
      <c r="X1929">
        <v>0</v>
      </c>
      <c r="Y1929">
        <v>23</v>
      </c>
      <c r="Z1929">
        <v>25</v>
      </c>
      <c r="AA1929">
        <v>34</v>
      </c>
      <c r="AB1929">
        <v>25</v>
      </c>
      <c r="AC1929">
        <v>53</v>
      </c>
      <c r="AD1929">
        <v>53</v>
      </c>
      <c r="AE1929">
        <v>112</v>
      </c>
      <c r="AF1929">
        <v>0</v>
      </c>
      <c r="AG1929">
        <v>0</v>
      </c>
      <c r="AH1929">
        <v>0</v>
      </c>
      <c r="AI1929">
        <v>28</v>
      </c>
      <c r="AJ1929">
        <v>113</v>
      </c>
      <c r="AK1929">
        <v>181</v>
      </c>
      <c r="AL1929">
        <v>98</v>
      </c>
      <c r="AM1929">
        <v>864</v>
      </c>
      <c r="AN1929">
        <v>0</v>
      </c>
      <c r="AO1929">
        <v>104</v>
      </c>
      <c r="AP1929">
        <v>106</v>
      </c>
      <c r="AQ1929">
        <v>16</v>
      </c>
      <c r="AR1929">
        <v>0</v>
      </c>
      <c r="AS1929">
        <v>0</v>
      </c>
      <c r="AT1929">
        <v>183</v>
      </c>
      <c r="AU1929">
        <v>0</v>
      </c>
      <c r="AV1929">
        <v>18</v>
      </c>
      <c r="AW1929">
        <v>0</v>
      </c>
      <c r="AX1929">
        <v>0</v>
      </c>
      <c r="AY1929">
        <v>0</v>
      </c>
      <c r="AZ1929">
        <v>0</v>
      </c>
      <c r="BA1929">
        <v>15</v>
      </c>
      <c r="BB1929">
        <v>0</v>
      </c>
      <c r="BC1929">
        <v>0</v>
      </c>
      <c r="BD1929">
        <v>126</v>
      </c>
      <c r="BE1929">
        <v>0</v>
      </c>
      <c r="BF1929">
        <v>0</v>
      </c>
      <c r="BG1929">
        <v>0</v>
      </c>
      <c r="BH1929">
        <v>28</v>
      </c>
      <c r="BI1929">
        <v>0</v>
      </c>
      <c r="BJ1929">
        <v>13</v>
      </c>
      <c r="BK1929">
        <v>0</v>
      </c>
      <c r="BL1929">
        <v>0</v>
      </c>
      <c r="BM1929">
        <v>0</v>
      </c>
      <c r="BN1929">
        <v>134</v>
      </c>
      <c r="BO1929">
        <v>132</v>
      </c>
      <c r="BP1929">
        <v>62</v>
      </c>
      <c r="BQ1929">
        <v>40</v>
      </c>
      <c r="BR1929">
        <v>27</v>
      </c>
      <c r="BS1929">
        <v>13</v>
      </c>
      <c r="BT1929">
        <v>4</v>
      </c>
      <c r="BU1929">
        <v>0</v>
      </c>
      <c r="BV1929">
        <v>33</v>
      </c>
      <c r="BW1929">
        <v>0</v>
      </c>
      <c r="BX1929">
        <v>0</v>
      </c>
      <c r="BY1929">
        <v>2815</v>
      </c>
    </row>
    <row r="1930" spans="1:77" hidden="1" x14ac:dyDescent="0.25">
      <c r="A1930" t="str">
        <f t="shared" si="60"/>
        <v>201679 Egyéb ipari és építőipari foglalkozásokI6 Gimnázium</v>
      </c>
      <c r="B1930" t="str">
        <f t="shared" si="61"/>
        <v>201679 Egyéb ipari és építőipari foglalkozásokI6 Gimnázium</v>
      </c>
      <c r="C1930">
        <v>4021</v>
      </c>
      <c r="D1930" t="s">
        <v>168</v>
      </c>
      <c r="E1930" t="s">
        <v>169</v>
      </c>
      <c r="F1930" s="4" t="s">
        <v>174</v>
      </c>
      <c r="G1930">
        <v>0</v>
      </c>
      <c r="H1930" t="s">
        <v>162</v>
      </c>
      <c r="I1930">
        <v>646</v>
      </c>
      <c r="J1930">
        <v>35</v>
      </c>
      <c r="K1930" t="s">
        <v>140</v>
      </c>
      <c r="L1930" t="s">
        <v>141</v>
      </c>
      <c r="M1930">
        <v>0</v>
      </c>
      <c r="N1930">
        <v>0</v>
      </c>
      <c r="O1930">
        <v>0</v>
      </c>
      <c r="P1930">
        <v>0</v>
      </c>
      <c r="Q1930">
        <v>14</v>
      </c>
      <c r="R1930">
        <v>0</v>
      </c>
      <c r="S1930">
        <v>0</v>
      </c>
      <c r="T1930">
        <v>14</v>
      </c>
      <c r="U1930">
        <v>0</v>
      </c>
      <c r="V1930">
        <v>30</v>
      </c>
      <c r="W1930">
        <v>13</v>
      </c>
      <c r="X1930">
        <v>49</v>
      </c>
      <c r="Y1930">
        <v>14</v>
      </c>
      <c r="Z1930">
        <v>19</v>
      </c>
      <c r="AA1930">
        <v>28</v>
      </c>
      <c r="AB1930">
        <v>32</v>
      </c>
      <c r="AC1930">
        <v>36</v>
      </c>
      <c r="AD1930">
        <v>158</v>
      </c>
      <c r="AE1930">
        <v>36</v>
      </c>
      <c r="AF1930">
        <v>22</v>
      </c>
      <c r="AG1930">
        <v>0</v>
      </c>
      <c r="AH1930">
        <v>0</v>
      </c>
      <c r="AI1930">
        <v>9</v>
      </c>
      <c r="AJ1930">
        <v>53</v>
      </c>
      <c r="AK1930">
        <v>0</v>
      </c>
      <c r="AL1930">
        <v>31</v>
      </c>
      <c r="AM1930">
        <v>16</v>
      </c>
      <c r="AN1930">
        <v>15</v>
      </c>
      <c r="AO1930">
        <v>0</v>
      </c>
      <c r="AP1930">
        <v>0</v>
      </c>
      <c r="AQ1930">
        <v>18</v>
      </c>
      <c r="AR1930">
        <v>0</v>
      </c>
      <c r="AS1930">
        <v>0</v>
      </c>
      <c r="AT1930">
        <v>154</v>
      </c>
      <c r="AU1930">
        <v>0</v>
      </c>
      <c r="AV1930">
        <v>15</v>
      </c>
      <c r="AW1930">
        <v>0</v>
      </c>
      <c r="AX1930">
        <v>0</v>
      </c>
      <c r="AY1930">
        <v>0</v>
      </c>
      <c r="AZ1930">
        <v>0</v>
      </c>
      <c r="BA1930">
        <v>0</v>
      </c>
      <c r="BB1930">
        <v>0</v>
      </c>
      <c r="BC1930">
        <v>0</v>
      </c>
      <c r="BD1930">
        <v>0</v>
      </c>
      <c r="BE1930">
        <v>0</v>
      </c>
      <c r="BF1930">
        <v>0</v>
      </c>
      <c r="BG1930">
        <v>0</v>
      </c>
      <c r="BH1930">
        <v>0</v>
      </c>
      <c r="BI1930">
        <v>55</v>
      </c>
      <c r="BJ1930">
        <v>0</v>
      </c>
      <c r="BK1930">
        <v>0</v>
      </c>
      <c r="BL1930">
        <v>0</v>
      </c>
      <c r="BM1930">
        <v>0</v>
      </c>
      <c r="BN1930">
        <v>309</v>
      </c>
      <c r="BO1930">
        <v>76</v>
      </c>
      <c r="BP1930">
        <v>4</v>
      </c>
      <c r="BQ1930">
        <v>5</v>
      </c>
      <c r="BR1930">
        <v>0</v>
      </c>
      <c r="BS1930">
        <v>3</v>
      </c>
      <c r="BT1930">
        <v>0</v>
      </c>
      <c r="BU1930">
        <v>0</v>
      </c>
      <c r="BV1930">
        <v>0</v>
      </c>
      <c r="BW1930">
        <v>0</v>
      </c>
      <c r="BX1930">
        <v>0</v>
      </c>
      <c r="BY1930">
        <v>1228</v>
      </c>
    </row>
    <row r="1931" spans="1:77" hidden="1" x14ac:dyDescent="0.25">
      <c r="A1931" t="str">
        <f t="shared" si="60"/>
        <v>201681 Feldolgozóipari gépek kezelőiI6 Gimnázium</v>
      </c>
      <c r="B1931" t="str">
        <f t="shared" si="61"/>
        <v>201681 Feldolgozóipari gépek kezelőiI6 Gimnázium</v>
      </c>
      <c r="C1931">
        <v>4022</v>
      </c>
      <c r="D1931" t="s">
        <v>168</v>
      </c>
      <c r="E1931" t="s">
        <v>169</v>
      </c>
      <c r="F1931" s="4" t="s">
        <v>174</v>
      </c>
      <c r="G1931">
        <v>0</v>
      </c>
      <c r="H1931" t="s">
        <v>162</v>
      </c>
      <c r="I1931">
        <v>647</v>
      </c>
      <c r="J1931">
        <v>36</v>
      </c>
      <c r="K1931" t="s">
        <v>104</v>
      </c>
      <c r="L1931" t="s">
        <v>105</v>
      </c>
      <c r="M1931">
        <v>0</v>
      </c>
      <c r="N1931">
        <v>39</v>
      </c>
      <c r="O1931">
        <v>0</v>
      </c>
      <c r="P1931">
        <v>42</v>
      </c>
      <c r="Q1931">
        <v>651</v>
      </c>
      <c r="R1931">
        <v>267</v>
      </c>
      <c r="S1931">
        <v>49</v>
      </c>
      <c r="T1931">
        <v>154</v>
      </c>
      <c r="U1931">
        <v>35</v>
      </c>
      <c r="V1931">
        <v>35</v>
      </c>
      <c r="W1931">
        <v>291</v>
      </c>
      <c r="X1931">
        <v>341</v>
      </c>
      <c r="Y1931">
        <v>916</v>
      </c>
      <c r="Z1931">
        <v>165</v>
      </c>
      <c r="AA1931">
        <v>315</v>
      </c>
      <c r="AB1931">
        <v>303</v>
      </c>
      <c r="AC1931">
        <v>218</v>
      </c>
      <c r="AD1931">
        <v>190</v>
      </c>
      <c r="AE1931">
        <v>261</v>
      </c>
      <c r="AF1931">
        <v>180</v>
      </c>
      <c r="AG1931">
        <v>0</v>
      </c>
      <c r="AH1931">
        <v>134</v>
      </c>
      <c r="AI1931">
        <v>0</v>
      </c>
      <c r="AJ1931">
        <v>23</v>
      </c>
      <c r="AK1931">
        <v>0</v>
      </c>
      <c r="AL1931">
        <v>25</v>
      </c>
      <c r="AM1931">
        <v>10</v>
      </c>
      <c r="AN1931">
        <v>0</v>
      </c>
      <c r="AO1931">
        <v>110</v>
      </c>
      <c r="AP1931">
        <v>50</v>
      </c>
      <c r="AQ1931">
        <v>17</v>
      </c>
      <c r="AR1931">
        <v>0</v>
      </c>
      <c r="AS1931">
        <v>0</v>
      </c>
      <c r="AT1931">
        <v>9</v>
      </c>
      <c r="AU1931">
        <v>0</v>
      </c>
      <c r="AV1931">
        <v>0</v>
      </c>
      <c r="AW1931">
        <v>0</v>
      </c>
      <c r="AX1931">
        <v>0</v>
      </c>
      <c r="AY1931">
        <v>0</v>
      </c>
      <c r="AZ1931">
        <v>0</v>
      </c>
      <c r="BA1931">
        <v>0</v>
      </c>
      <c r="BB1931">
        <v>0</v>
      </c>
      <c r="BC1931">
        <v>0</v>
      </c>
      <c r="BD1931">
        <v>13</v>
      </c>
      <c r="BE1931">
        <v>0</v>
      </c>
      <c r="BF1931">
        <v>0</v>
      </c>
      <c r="BG1931">
        <v>0</v>
      </c>
      <c r="BH1931">
        <v>14</v>
      </c>
      <c r="BI1931">
        <v>0</v>
      </c>
      <c r="BJ1931">
        <v>1</v>
      </c>
      <c r="BK1931">
        <v>0</v>
      </c>
      <c r="BL1931">
        <v>155</v>
      </c>
      <c r="BM1931">
        <v>0</v>
      </c>
      <c r="BN1931">
        <v>21</v>
      </c>
      <c r="BO1931">
        <v>6</v>
      </c>
      <c r="BP1931">
        <v>22</v>
      </c>
      <c r="BQ1931">
        <v>1</v>
      </c>
      <c r="BR1931">
        <v>3</v>
      </c>
      <c r="BS1931">
        <v>1</v>
      </c>
      <c r="BT1931">
        <v>0</v>
      </c>
      <c r="BU1931">
        <v>0</v>
      </c>
      <c r="BV1931">
        <v>33</v>
      </c>
      <c r="BW1931">
        <v>0</v>
      </c>
      <c r="BX1931">
        <v>0</v>
      </c>
      <c r="BY1931">
        <v>5100</v>
      </c>
    </row>
    <row r="1932" spans="1:77" hidden="1" x14ac:dyDescent="0.25">
      <c r="A1932" t="str">
        <f t="shared" si="60"/>
        <v>201682 ÖsszeszerelőkI6 Gimnázium</v>
      </c>
      <c r="B1932" t="str">
        <f t="shared" si="61"/>
        <v>201682 ÖsszeszerelőkI6 Gimnázium</v>
      </c>
      <c r="C1932">
        <v>4023</v>
      </c>
      <c r="D1932" t="s">
        <v>168</v>
      </c>
      <c r="E1932" t="s">
        <v>169</v>
      </c>
      <c r="F1932" s="4" t="s">
        <v>174</v>
      </c>
      <c r="G1932">
        <v>0</v>
      </c>
      <c r="H1932" t="s">
        <v>162</v>
      </c>
      <c r="I1932">
        <v>648</v>
      </c>
      <c r="J1932">
        <v>37</v>
      </c>
      <c r="K1932" t="s">
        <v>106</v>
      </c>
      <c r="L1932" t="s">
        <v>142</v>
      </c>
      <c r="M1932">
        <v>0</v>
      </c>
      <c r="N1932">
        <v>0</v>
      </c>
      <c r="O1932">
        <v>0</v>
      </c>
      <c r="P1932">
        <v>0</v>
      </c>
      <c r="Q1932">
        <v>0</v>
      </c>
      <c r="R1932">
        <v>0</v>
      </c>
      <c r="S1932">
        <v>0</v>
      </c>
      <c r="T1932">
        <v>0</v>
      </c>
      <c r="U1932">
        <v>0</v>
      </c>
      <c r="V1932">
        <v>0</v>
      </c>
      <c r="W1932">
        <v>33</v>
      </c>
      <c r="X1932">
        <v>0</v>
      </c>
      <c r="Y1932">
        <v>100</v>
      </c>
      <c r="Z1932">
        <v>34</v>
      </c>
      <c r="AA1932">
        <v>19</v>
      </c>
      <c r="AB1932">
        <v>3</v>
      </c>
      <c r="AC1932">
        <v>1305</v>
      </c>
      <c r="AD1932">
        <v>578</v>
      </c>
      <c r="AE1932">
        <v>379</v>
      </c>
      <c r="AF1932">
        <v>902</v>
      </c>
      <c r="AG1932">
        <v>23</v>
      </c>
      <c r="AH1932">
        <v>68</v>
      </c>
      <c r="AI1932">
        <v>87</v>
      </c>
      <c r="AJ1932">
        <v>0</v>
      </c>
      <c r="AK1932">
        <v>0</v>
      </c>
      <c r="AL1932">
        <v>0</v>
      </c>
      <c r="AM1932">
        <v>0</v>
      </c>
      <c r="AN1932">
        <v>0</v>
      </c>
      <c r="AO1932">
        <v>189</v>
      </c>
      <c r="AP1932">
        <v>0</v>
      </c>
      <c r="AQ1932">
        <v>0</v>
      </c>
      <c r="AR1932">
        <v>0</v>
      </c>
      <c r="AS1932">
        <v>0</v>
      </c>
      <c r="AT1932">
        <v>18</v>
      </c>
      <c r="AU1932">
        <v>0</v>
      </c>
      <c r="AV1932">
        <v>0</v>
      </c>
      <c r="AW1932">
        <v>0</v>
      </c>
      <c r="AX1932">
        <v>0</v>
      </c>
      <c r="AY1932">
        <v>0</v>
      </c>
      <c r="AZ1932">
        <v>0</v>
      </c>
      <c r="BA1932">
        <v>0</v>
      </c>
      <c r="BB1932">
        <v>0</v>
      </c>
      <c r="BC1932">
        <v>0</v>
      </c>
      <c r="BD1932">
        <v>0</v>
      </c>
      <c r="BE1932">
        <v>0</v>
      </c>
      <c r="BF1932">
        <v>0</v>
      </c>
      <c r="BG1932">
        <v>29</v>
      </c>
      <c r="BH1932">
        <v>0</v>
      </c>
      <c r="BI1932">
        <v>0</v>
      </c>
      <c r="BJ1932">
        <v>4</v>
      </c>
      <c r="BK1932">
        <v>0</v>
      </c>
      <c r="BL1932">
        <v>189</v>
      </c>
      <c r="BM1932">
        <v>0</v>
      </c>
      <c r="BN1932">
        <v>27</v>
      </c>
      <c r="BO1932">
        <v>0</v>
      </c>
      <c r="BP1932">
        <v>0</v>
      </c>
      <c r="BQ1932">
        <v>0</v>
      </c>
      <c r="BR1932">
        <v>0</v>
      </c>
      <c r="BS1932">
        <v>0</v>
      </c>
      <c r="BT1932">
        <v>0</v>
      </c>
      <c r="BU1932">
        <v>0</v>
      </c>
      <c r="BV1932">
        <v>0</v>
      </c>
      <c r="BW1932">
        <v>0</v>
      </c>
      <c r="BX1932">
        <v>0</v>
      </c>
      <c r="BY1932">
        <v>3987</v>
      </c>
    </row>
    <row r="1933" spans="1:77" hidden="1" x14ac:dyDescent="0.25">
      <c r="A1933" t="str">
        <f t="shared" si="60"/>
        <v>201683 Helyhez kötött gépek kezelőiI6 Gimnázium</v>
      </c>
      <c r="B1933" t="str">
        <f t="shared" si="61"/>
        <v>201683 Helyhez kötött gépek kezelőiI6 Gimnázium</v>
      </c>
      <c r="C1933">
        <v>4024</v>
      </c>
      <c r="D1933" t="s">
        <v>168</v>
      </c>
      <c r="E1933" t="s">
        <v>169</v>
      </c>
      <c r="F1933" s="4" t="s">
        <v>174</v>
      </c>
      <c r="G1933">
        <v>0</v>
      </c>
      <c r="H1933" t="s">
        <v>162</v>
      </c>
      <c r="I1933">
        <v>649</v>
      </c>
      <c r="J1933">
        <v>38</v>
      </c>
      <c r="K1933" t="s">
        <v>107</v>
      </c>
      <c r="L1933" t="s">
        <v>143</v>
      </c>
      <c r="M1933">
        <v>49</v>
      </c>
      <c r="N1933">
        <v>0</v>
      </c>
      <c r="O1933">
        <v>0</v>
      </c>
      <c r="P1933">
        <v>72</v>
      </c>
      <c r="Q1933">
        <v>152</v>
      </c>
      <c r="R1933">
        <v>23</v>
      </c>
      <c r="S1933">
        <v>13</v>
      </c>
      <c r="T1933">
        <v>8</v>
      </c>
      <c r="U1933">
        <v>12</v>
      </c>
      <c r="V1933">
        <v>0</v>
      </c>
      <c r="W1933">
        <v>13</v>
      </c>
      <c r="X1933">
        <v>116</v>
      </c>
      <c r="Y1933">
        <v>26</v>
      </c>
      <c r="Z1933">
        <v>6</v>
      </c>
      <c r="AA1933">
        <v>12</v>
      </c>
      <c r="AB1933">
        <v>47</v>
      </c>
      <c r="AC1933">
        <v>57</v>
      </c>
      <c r="AD1933">
        <v>7</v>
      </c>
      <c r="AE1933">
        <v>0</v>
      </c>
      <c r="AF1933">
        <v>80</v>
      </c>
      <c r="AG1933">
        <v>7</v>
      </c>
      <c r="AH1933">
        <v>103</v>
      </c>
      <c r="AI1933">
        <v>0</v>
      </c>
      <c r="AJ1933">
        <v>224</v>
      </c>
      <c r="AK1933">
        <v>322</v>
      </c>
      <c r="AL1933">
        <v>141</v>
      </c>
      <c r="AM1933">
        <v>0</v>
      </c>
      <c r="AN1933">
        <v>0</v>
      </c>
      <c r="AO1933">
        <v>76</v>
      </c>
      <c r="AP1933">
        <v>14</v>
      </c>
      <c r="AQ1933">
        <v>41</v>
      </c>
      <c r="AR1933">
        <v>0</v>
      </c>
      <c r="AS1933">
        <v>0</v>
      </c>
      <c r="AT1933">
        <v>0</v>
      </c>
      <c r="AU1933">
        <v>0</v>
      </c>
      <c r="AV1933">
        <v>1</v>
      </c>
      <c r="AW1933">
        <v>0</v>
      </c>
      <c r="AX1933">
        <v>7</v>
      </c>
      <c r="AY1933">
        <v>16</v>
      </c>
      <c r="AZ1933">
        <v>14</v>
      </c>
      <c r="BA1933">
        <v>0</v>
      </c>
      <c r="BB1933">
        <v>0</v>
      </c>
      <c r="BC1933">
        <v>0</v>
      </c>
      <c r="BD1933">
        <v>78</v>
      </c>
      <c r="BE1933">
        <v>0</v>
      </c>
      <c r="BF1933">
        <v>0</v>
      </c>
      <c r="BG1933">
        <v>0</v>
      </c>
      <c r="BH1933">
        <v>1</v>
      </c>
      <c r="BI1933">
        <v>0</v>
      </c>
      <c r="BJ1933">
        <v>0</v>
      </c>
      <c r="BK1933">
        <v>50</v>
      </c>
      <c r="BL1933">
        <v>41</v>
      </c>
      <c r="BM1933">
        <v>0</v>
      </c>
      <c r="BN1933">
        <v>90</v>
      </c>
      <c r="BO1933">
        <v>82</v>
      </c>
      <c r="BP1933">
        <v>49</v>
      </c>
      <c r="BQ1933">
        <v>35</v>
      </c>
      <c r="BR1933">
        <v>25</v>
      </c>
      <c r="BS1933">
        <v>14</v>
      </c>
      <c r="BT1933">
        <v>12</v>
      </c>
      <c r="BU1933">
        <v>0</v>
      </c>
      <c r="BV1933">
        <v>0</v>
      </c>
      <c r="BW1933">
        <v>52</v>
      </c>
      <c r="BX1933">
        <v>0</v>
      </c>
      <c r="BY1933">
        <v>2188</v>
      </c>
    </row>
    <row r="1934" spans="1:77" hidden="1" x14ac:dyDescent="0.25">
      <c r="A1934" t="str">
        <f t="shared" si="60"/>
        <v>201684 Járművezetők és mobil gépek kezelőiI6 Gimnázium</v>
      </c>
      <c r="B1934" t="str">
        <f t="shared" si="61"/>
        <v>201684 Járművezetők és mobil gépek kezelőiI6 Gimnázium</v>
      </c>
      <c r="C1934">
        <v>4025</v>
      </c>
      <c r="D1934" t="s">
        <v>168</v>
      </c>
      <c r="E1934" t="s">
        <v>169</v>
      </c>
      <c r="F1934" s="4" t="s">
        <v>174</v>
      </c>
      <c r="G1934">
        <v>0</v>
      </c>
      <c r="H1934" t="s">
        <v>162</v>
      </c>
      <c r="I1934">
        <v>650</v>
      </c>
      <c r="J1934">
        <v>39</v>
      </c>
      <c r="K1934" t="s">
        <v>144</v>
      </c>
      <c r="L1934" t="s">
        <v>145</v>
      </c>
      <c r="M1934">
        <v>249</v>
      </c>
      <c r="N1934">
        <v>1</v>
      </c>
      <c r="O1934">
        <v>0</v>
      </c>
      <c r="P1934">
        <v>56</v>
      </c>
      <c r="Q1934">
        <v>406</v>
      </c>
      <c r="R1934">
        <v>38</v>
      </c>
      <c r="S1934">
        <v>0</v>
      </c>
      <c r="T1934">
        <v>8</v>
      </c>
      <c r="U1934">
        <v>7</v>
      </c>
      <c r="V1934">
        <v>0</v>
      </c>
      <c r="W1934">
        <v>0</v>
      </c>
      <c r="X1934">
        <v>91</v>
      </c>
      <c r="Y1934">
        <v>23</v>
      </c>
      <c r="Z1934">
        <v>51</v>
      </c>
      <c r="AA1934">
        <v>61</v>
      </c>
      <c r="AB1934">
        <v>34</v>
      </c>
      <c r="AC1934">
        <v>79</v>
      </c>
      <c r="AD1934">
        <v>31</v>
      </c>
      <c r="AE1934">
        <v>106</v>
      </c>
      <c r="AF1934">
        <v>133</v>
      </c>
      <c r="AG1934">
        <v>17</v>
      </c>
      <c r="AH1934">
        <v>14</v>
      </c>
      <c r="AI1934">
        <v>64</v>
      </c>
      <c r="AJ1934">
        <v>74</v>
      </c>
      <c r="AK1934">
        <v>36</v>
      </c>
      <c r="AL1934">
        <v>215</v>
      </c>
      <c r="AM1934">
        <v>290</v>
      </c>
      <c r="AN1934">
        <v>281</v>
      </c>
      <c r="AO1934">
        <v>950</v>
      </c>
      <c r="AP1934">
        <v>300</v>
      </c>
      <c r="AQ1934">
        <v>5330</v>
      </c>
      <c r="AR1934">
        <v>25</v>
      </c>
      <c r="AS1934">
        <v>0</v>
      </c>
      <c r="AT1934">
        <v>4063</v>
      </c>
      <c r="AU1934">
        <v>33</v>
      </c>
      <c r="AV1934">
        <v>132</v>
      </c>
      <c r="AW1934">
        <v>40</v>
      </c>
      <c r="AX1934">
        <v>0</v>
      </c>
      <c r="AY1934">
        <v>0</v>
      </c>
      <c r="AZ1934">
        <v>14</v>
      </c>
      <c r="BA1934">
        <v>5</v>
      </c>
      <c r="BB1934">
        <v>0</v>
      </c>
      <c r="BC1934">
        <v>16</v>
      </c>
      <c r="BD1934">
        <v>119</v>
      </c>
      <c r="BE1934">
        <v>0</v>
      </c>
      <c r="BF1934">
        <v>50</v>
      </c>
      <c r="BG1934">
        <v>21</v>
      </c>
      <c r="BH1934">
        <v>3</v>
      </c>
      <c r="BI1934">
        <v>25</v>
      </c>
      <c r="BJ1934">
        <v>1</v>
      </c>
      <c r="BK1934">
        <v>50</v>
      </c>
      <c r="BL1934">
        <v>45</v>
      </c>
      <c r="BM1934">
        <v>125</v>
      </c>
      <c r="BN1934">
        <v>44</v>
      </c>
      <c r="BO1934">
        <v>335</v>
      </c>
      <c r="BP1934">
        <v>39</v>
      </c>
      <c r="BQ1934">
        <v>863</v>
      </c>
      <c r="BR1934">
        <v>110</v>
      </c>
      <c r="BS1934">
        <v>15</v>
      </c>
      <c r="BT1934">
        <v>2</v>
      </c>
      <c r="BU1934">
        <v>11</v>
      </c>
      <c r="BV1934">
        <v>0</v>
      </c>
      <c r="BW1934">
        <v>29</v>
      </c>
      <c r="BX1934">
        <v>0</v>
      </c>
      <c r="BY1934">
        <v>15160</v>
      </c>
    </row>
    <row r="1935" spans="1:77" hidden="1" x14ac:dyDescent="0.25">
      <c r="A1935" t="str">
        <f t="shared" si="60"/>
        <v>201691 Takarítók és hasonló jellegű egyszerű foglalkozásokI6 Gimnázium</v>
      </c>
      <c r="B1935" t="str">
        <f t="shared" si="61"/>
        <v>201691 Takarítók és hasonló jellegű egyszerű foglalkozásokI6 Gimnázium</v>
      </c>
      <c r="C1935">
        <v>4026</v>
      </c>
      <c r="D1935" t="s">
        <v>168</v>
      </c>
      <c r="E1935" t="s">
        <v>169</v>
      </c>
      <c r="F1935" s="4" t="s">
        <v>174</v>
      </c>
      <c r="G1935">
        <v>0</v>
      </c>
      <c r="H1935" t="s">
        <v>162</v>
      </c>
      <c r="I1935">
        <v>651</v>
      </c>
      <c r="J1935">
        <v>40</v>
      </c>
      <c r="K1935" t="s">
        <v>108</v>
      </c>
      <c r="L1935" t="s">
        <v>146</v>
      </c>
      <c r="M1935">
        <v>40</v>
      </c>
      <c r="N1935">
        <v>13</v>
      </c>
      <c r="O1935">
        <v>0</v>
      </c>
      <c r="P1935">
        <v>0</v>
      </c>
      <c r="Q1935">
        <v>64</v>
      </c>
      <c r="R1935">
        <v>146</v>
      </c>
      <c r="S1935">
        <v>1</v>
      </c>
      <c r="T1935">
        <v>0</v>
      </c>
      <c r="U1935">
        <v>0</v>
      </c>
      <c r="V1935">
        <v>0</v>
      </c>
      <c r="W1935">
        <v>13</v>
      </c>
      <c r="X1935">
        <v>23</v>
      </c>
      <c r="Y1935">
        <v>0</v>
      </c>
      <c r="Z1935">
        <v>3</v>
      </c>
      <c r="AA1935">
        <v>12</v>
      </c>
      <c r="AB1935">
        <v>1</v>
      </c>
      <c r="AC1935">
        <v>7</v>
      </c>
      <c r="AD1935">
        <v>1</v>
      </c>
      <c r="AE1935">
        <v>3</v>
      </c>
      <c r="AF1935">
        <v>51</v>
      </c>
      <c r="AG1935">
        <v>0</v>
      </c>
      <c r="AH1935">
        <v>3</v>
      </c>
      <c r="AI1935">
        <v>15</v>
      </c>
      <c r="AJ1935">
        <v>24</v>
      </c>
      <c r="AK1935">
        <v>25</v>
      </c>
      <c r="AL1935">
        <v>87</v>
      </c>
      <c r="AM1935">
        <v>72</v>
      </c>
      <c r="AN1935">
        <v>54</v>
      </c>
      <c r="AO1935">
        <v>139</v>
      </c>
      <c r="AP1935">
        <v>348</v>
      </c>
      <c r="AQ1935">
        <v>27</v>
      </c>
      <c r="AR1935">
        <v>0</v>
      </c>
      <c r="AS1935">
        <v>0</v>
      </c>
      <c r="AT1935">
        <v>85</v>
      </c>
      <c r="AU1935">
        <v>0</v>
      </c>
      <c r="AV1935">
        <v>391</v>
      </c>
      <c r="AW1935">
        <v>8</v>
      </c>
      <c r="AX1935">
        <v>0</v>
      </c>
      <c r="AY1935">
        <v>1</v>
      </c>
      <c r="AZ1935">
        <v>65</v>
      </c>
      <c r="BA1935">
        <v>35</v>
      </c>
      <c r="BB1935">
        <v>0</v>
      </c>
      <c r="BC1935">
        <v>13</v>
      </c>
      <c r="BD1935">
        <v>224</v>
      </c>
      <c r="BE1935">
        <v>0</v>
      </c>
      <c r="BF1935">
        <v>10</v>
      </c>
      <c r="BG1935">
        <v>0</v>
      </c>
      <c r="BH1935">
        <v>9</v>
      </c>
      <c r="BI1935">
        <v>30</v>
      </c>
      <c r="BJ1935">
        <v>13</v>
      </c>
      <c r="BK1935">
        <v>0</v>
      </c>
      <c r="BL1935">
        <v>11</v>
      </c>
      <c r="BM1935">
        <v>28</v>
      </c>
      <c r="BN1935">
        <v>407</v>
      </c>
      <c r="BO1935">
        <v>944</v>
      </c>
      <c r="BP1935">
        <v>894</v>
      </c>
      <c r="BQ1935">
        <v>308</v>
      </c>
      <c r="BR1935">
        <v>387</v>
      </c>
      <c r="BS1935">
        <v>153</v>
      </c>
      <c r="BT1935">
        <v>50</v>
      </c>
      <c r="BU1935">
        <v>122</v>
      </c>
      <c r="BV1935">
        <v>0</v>
      </c>
      <c r="BW1935">
        <v>55</v>
      </c>
      <c r="BX1935">
        <v>0</v>
      </c>
      <c r="BY1935">
        <v>5415</v>
      </c>
    </row>
    <row r="1936" spans="1:77" hidden="1" x14ac:dyDescent="0.25">
      <c r="A1936" t="str">
        <f t="shared" si="60"/>
        <v>201692 Egyszerű szolgáltatási, szállítási és hasonló foglalkozásokI6 Gimnázium</v>
      </c>
      <c r="B1936" t="str">
        <f t="shared" si="61"/>
        <v>201692 Egyszerű szolgáltatási, szállítási és hasonló foglalkozásokI6 Gimnázium</v>
      </c>
      <c r="C1936">
        <v>4027</v>
      </c>
      <c r="D1936" t="s">
        <v>168</v>
      </c>
      <c r="E1936" t="s">
        <v>169</v>
      </c>
      <c r="F1936" s="4" t="s">
        <v>174</v>
      </c>
      <c r="G1936">
        <v>0</v>
      </c>
      <c r="H1936" t="s">
        <v>162</v>
      </c>
      <c r="I1936">
        <v>652</v>
      </c>
      <c r="J1936">
        <v>41</v>
      </c>
      <c r="K1936" t="s">
        <v>109</v>
      </c>
      <c r="L1936" t="s">
        <v>147</v>
      </c>
      <c r="M1936">
        <v>142</v>
      </c>
      <c r="N1936">
        <v>53</v>
      </c>
      <c r="O1936">
        <v>0</v>
      </c>
      <c r="P1936">
        <v>49</v>
      </c>
      <c r="Q1936">
        <v>558</v>
      </c>
      <c r="R1936">
        <v>190</v>
      </c>
      <c r="S1936">
        <v>13</v>
      </c>
      <c r="T1936">
        <v>33</v>
      </c>
      <c r="U1936">
        <v>143</v>
      </c>
      <c r="V1936">
        <v>7</v>
      </c>
      <c r="W1936">
        <v>45</v>
      </c>
      <c r="X1936">
        <v>51</v>
      </c>
      <c r="Y1936">
        <v>26</v>
      </c>
      <c r="Z1936">
        <v>41</v>
      </c>
      <c r="AA1936">
        <v>49</v>
      </c>
      <c r="AB1936">
        <v>109</v>
      </c>
      <c r="AC1936">
        <v>127</v>
      </c>
      <c r="AD1936">
        <v>139</v>
      </c>
      <c r="AE1936">
        <v>75</v>
      </c>
      <c r="AF1936">
        <v>102</v>
      </c>
      <c r="AG1936">
        <v>27</v>
      </c>
      <c r="AH1936">
        <v>122</v>
      </c>
      <c r="AI1936">
        <v>50</v>
      </c>
      <c r="AJ1936">
        <v>18</v>
      </c>
      <c r="AK1936">
        <v>251</v>
      </c>
      <c r="AL1936">
        <v>173</v>
      </c>
      <c r="AM1936">
        <v>380</v>
      </c>
      <c r="AN1936">
        <v>246</v>
      </c>
      <c r="AO1936">
        <v>1592</v>
      </c>
      <c r="AP1936">
        <v>1858</v>
      </c>
      <c r="AQ1936">
        <v>150</v>
      </c>
      <c r="AR1936">
        <v>0</v>
      </c>
      <c r="AS1936">
        <v>0</v>
      </c>
      <c r="AT1936">
        <v>267</v>
      </c>
      <c r="AU1936">
        <v>33</v>
      </c>
      <c r="AV1936">
        <v>1216</v>
      </c>
      <c r="AW1936">
        <v>30</v>
      </c>
      <c r="AX1936">
        <v>3</v>
      </c>
      <c r="AY1936">
        <v>43</v>
      </c>
      <c r="AZ1936">
        <v>51</v>
      </c>
      <c r="BA1936">
        <v>1</v>
      </c>
      <c r="BB1936">
        <v>0</v>
      </c>
      <c r="BC1936">
        <v>7</v>
      </c>
      <c r="BD1936">
        <v>190</v>
      </c>
      <c r="BE1936">
        <v>0</v>
      </c>
      <c r="BF1936">
        <v>170</v>
      </c>
      <c r="BG1936">
        <v>25</v>
      </c>
      <c r="BH1936">
        <v>13</v>
      </c>
      <c r="BI1936">
        <v>290</v>
      </c>
      <c r="BJ1936">
        <v>22</v>
      </c>
      <c r="BK1936">
        <v>53</v>
      </c>
      <c r="BL1936">
        <v>444</v>
      </c>
      <c r="BM1936">
        <v>0</v>
      </c>
      <c r="BN1936">
        <v>651</v>
      </c>
      <c r="BO1936">
        <v>4170</v>
      </c>
      <c r="BP1936">
        <v>871</v>
      </c>
      <c r="BQ1936">
        <v>347</v>
      </c>
      <c r="BR1936">
        <v>450</v>
      </c>
      <c r="BS1936">
        <v>316</v>
      </c>
      <c r="BT1936">
        <v>132</v>
      </c>
      <c r="BU1936">
        <v>53</v>
      </c>
      <c r="BV1936">
        <v>10</v>
      </c>
      <c r="BW1936">
        <v>15</v>
      </c>
      <c r="BX1936">
        <v>0</v>
      </c>
      <c r="BY1936">
        <v>16692</v>
      </c>
    </row>
    <row r="1937" spans="1:77" hidden="1" x14ac:dyDescent="0.25">
      <c r="A1937" t="str">
        <f t="shared" si="60"/>
        <v>201693 Egyszerű ipari, építőipari, mezőgazdasági foglalkozásokI6 Gimnázium</v>
      </c>
      <c r="B1937" t="str">
        <f t="shared" si="61"/>
        <v>201693 Egyszerű ipari, építőipari, mezőgazdasági foglalkozásokI6 Gimnázium</v>
      </c>
      <c r="C1937">
        <v>4028</v>
      </c>
      <c r="D1937" t="s">
        <v>168</v>
      </c>
      <c r="E1937" t="s">
        <v>169</v>
      </c>
      <c r="F1937" s="4" t="s">
        <v>174</v>
      </c>
      <c r="G1937">
        <v>0</v>
      </c>
      <c r="H1937" t="s">
        <v>162</v>
      </c>
      <c r="I1937">
        <v>653</v>
      </c>
      <c r="J1937">
        <v>42</v>
      </c>
      <c r="K1937" t="s">
        <v>148</v>
      </c>
      <c r="L1937" t="s">
        <v>149</v>
      </c>
      <c r="M1937">
        <v>138</v>
      </c>
      <c r="N1937">
        <v>97</v>
      </c>
      <c r="O1937">
        <v>21</v>
      </c>
      <c r="P1937">
        <v>0</v>
      </c>
      <c r="Q1937">
        <v>377</v>
      </c>
      <c r="R1937">
        <v>374</v>
      </c>
      <c r="S1937">
        <v>29</v>
      </c>
      <c r="T1937">
        <v>123</v>
      </c>
      <c r="U1937">
        <v>44</v>
      </c>
      <c r="V1937">
        <v>0</v>
      </c>
      <c r="W1937">
        <v>43</v>
      </c>
      <c r="X1937">
        <v>9</v>
      </c>
      <c r="Y1937">
        <v>167</v>
      </c>
      <c r="Z1937">
        <v>176</v>
      </c>
      <c r="AA1937">
        <v>49</v>
      </c>
      <c r="AB1937">
        <v>146</v>
      </c>
      <c r="AC1937">
        <v>106</v>
      </c>
      <c r="AD1937">
        <v>424</v>
      </c>
      <c r="AE1937">
        <v>200</v>
      </c>
      <c r="AF1937">
        <v>200</v>
      </c>
      <c r="AG1937">
        <v>14</v>
      </c>
      <c r="AH1937">
        <v>412</v>
      </c>
      <c r="AI1937">
        <v>0</v>
      </c>
      <c r="AJ1937">
        <v>83</v>
      </c>
      <c r="AK1937">
        <v>15</v>
      </c>
      <c r="AL1937">
        <v>14</v>
      </c>
      <c r="AM1937">
        <v>605</v>
      </c>
      <c r="AN1937">
        <v>107</v>
      </c>
      <c r="AO1937">
        <v>163</v>
      </c>
      <c r="AP1937">
        <v>60</v>
      </c>
      <c r="AQ1937">
        <v>36</v>
      </c>
      <c r="AR1937">
        <v>0</v>
      </c>
      <c r="AS1937">
        <v>0</v>
      </c>
      <c r="AT1937">
        <v>51</v>
      </c>
      <c r="AU1937">
        <v>0</v>
      </c>
      <c r="AV1937">
        <v>1</v>
      </c>
      <c r="AW1937">
        <v>11</v>
      </c>
      <c r="AX1937">
        <v>0</v>
      </c>
      <c r="AY1937">
        <v>0</v>
      </c>
      <c r="AZ1937">
        <v>0</v>
      </c>
      <c r="BA1937">
        <v>0</v>
      </c>
      <c r="BB1937">
        <v>0</v>
      </c>
      <c r="BC1937">
        <v>0</v>
      </c>
      <c r="BD1937">
        <v>27</v>
      </c>
      <c r="BE1937">
        <v>0</v>
      </c>
      <c r="BF1937">
        <v>0</v>
      </c>
      <c r="BG1937">
        <v>0</v>
      </c>
      <c r="BH1937">
        <v>15</v>
      </c>
      <c r="BI1937">
        <v>0</v>
      </c>
      <c r="BJ1937">
        <v>0</v>
      </c>
      <c r="BK1937">
        <v>0</v>
      </c>
      <c r="BL1937">
        <v>311</v>
      </c>
      <c r="BM1937">
        <v>0</v>
      </c>
      <c r="BN1937">
        <v>28</v>
      </c>
      <c r="BO1937">
        <v>949</v>
      </c>
      <c r="BP1937">
        <v>21</v>
      </c>
      <c r="BQ1937">
        <v>1</v>
      </c>
      <c r="BR1937">
        <v>120</v>
      </c>
      <c r="BS1937">
        <v>2</v>
      </c>
      <c r="BT1937">
        <v>0</v>
      </c>
      <c r="BU1937">
        <v>9</v>
      </c>
      <c r="BV1937">
        <v>0</v>
      </c>
      <c r="BW1937">
        <v>0</v>
      </c>
      <c r="BX1937">
        <v>0</v>
      </c>
      <c r="BY1937">
        <v>5778</v>
      </c>
    </row>
    <row r="1938" spans="1:77" hidden="1" x14ac:dyDescent="0.25">
      <c r="A1938" t="str">
        <f t="shared" si="60"/>
        <v>201601 Fegyveres szervek felsőfokú képesítést igénylő foglalkozásaiI7 Technikum</v>
      </c>
      <c r="B1938" t="str">
        <f t="shared" si="61"/>
        <v>201601 Fegyveres szervek felsőfokú képesítést igénylő foglalkozásaiI7 Technikum</v>
      </c>
      <c r="C1938">
        <v>4660</v>
      </c>
      <c r="D1938" t="s">
        <v>168</v>
      </c>
      <c r="E1938" t="s">
        <v>169</v>
      </c>
      <c r="F1938" s="4" t="s">
        <v>174</v>
      </c>
      <c r="G1938">
        <v>0</v>
      </c>
      <c r="H1938" t="s">
        <v>163</v>
      </c>
      <c r="I1938">
        <v>612</v>
      </c>
      <c r="J1938">
        <v>1</v>
      </c>
      <c r="K1938" t="s">
        <v>65</v>
      </c>
      <c r="L1938" t="s">
        <v>66</v>
      </c>
      <c r="M1938">
        <v>0</v>
      </c>
      <c r="N1938">
        <v>0</v>
      </c>
      <c r="O1938">
        <v>0</v>
      </c>
      <c r="P1938">
        <v>0</v>
      </c>
      <c r="Q1938">
        <v>0</v>
      </c>
      <c r="R1938">
        <v>0</v>
      </c>
      <c r="S1938">
        <v>0</v>
      </c>
      <c r="T1938">
        <v>0</v>
      </c>
      <c r="U1938">
        <v>0</v>
      </c>
      <c r="V1938">
        <v>0</v>
      </c>
      <c r="W1938">
        <v>0</v>
      </c>
      <c r="X1938">
        <v>0</v>
      </c>
      <c r="Y1938">
        <v>0</v>
      </c>
      <c r="Z1938">
        <v>0</v>
      </c>
      <c r="AA1938">
        <v>0</v>
      </c>
      <c r="AB1938">
        <v>0</v>
      </c>
      <c r="AC1938">
        <v>0</v>
      </c>
      <c r="AD1938">
        <v>0</v>
      </c>
      <c r="AE1938">
        <v>0</v>
      </c>
      <c r="AF1938">
        <v>0</v>
      </c>
      <c r="AG1938">
        <v>0</v>
      </c>
      <c r="AH1938">
        <v>0</v>
      </c>
      <c r="AI1938">
        <v>0</v>
      </c>
      <c r="AJ1938">
        <v>0</v>
      </c>
      <c r="AK1938">
        <v>0</v>
      </c>
      <c r="AL1938">
        <v>0</v>
      </c>
      <c r="AM1938">
        <v>0</v>
      </c>
      <c r="AN1938">
        <v>0</v>
      </c>
      <c r="AO1938">
        <v>0</v>
      </c>
      <c r="AP1938">
        <v>0</v>
      </c>
      <c r="AQ1938">
        <v>0</v>
      </c>
      <c r="AR1938">
        <v>0</v>
      </c>
      <c r="AS1938">
        <v>0</v>
      </c>
      <c r="AT1938">
        <v>0</v>
      </c>
      <c r="AU1938">
        <v>0</v>
      </c>
      <c r="AV1938">
        <v>0</v>
      </c>
      <c r="AW1938">
        <v>0</v>
      </c>
      <c r="AX1938">
        <v>0</v>
      </c>
      <c r="AY1938">
        <v>0</v>
      </c>
      <c r="AZ1938">
        <v>0</v>
      </c>
      <c r="BA1938">
        <v>0</v>
      </c>
      <c r="BB1938">
        <v>0</v>
      </c>
      <c r="BC1938">
        <v>0</v>
      </c>
      <c r="BD1938">
        <v>0</v>
      </c>
      <c r="BE1938">
        <v>0</v>
      </c>
      <c r="BF1938">
        <v>0</v>
      </c>
      <c r="BG1938">
        <v>0</v>
      </c>
      <c r="BH1938">
        <v>0</v>
      </c>
      <c r="BI1938">
        <v>0</v>
      </c>
      <c r="BJ1938">
        <v>0</v>
      </c>
      <c r="BK1938">
        <v>0</v>
      </c>
      <c r="BL1938">
        <v>0</v>
      </c>
      <c r="BM1938">
        <v>0</v>
      </c>
      <c r="BN1938">
        <v>0</v>
      </c>
      <c r="BO1938">
        <v>34</v>
      </c>
      <c r="BP1938">
        <v>1</v>
      </c>
      <c r="BQ1938">
        <v>0</v>
      </c>
      <c r="BR1938">
        <v>0</v>
      </c>
      <c r="BS1938">
        <v>0</v>
      </c>
      <c r="BT1938">
        <v>0</v>
      </c>
      <c r="BU1938">
        <v>0</v>
      </c>
      <c r="BV1938">
        <v>0</v>
      </c>
      <c r="BW1938">
        <v>0</v>
      </c>
      <c r="BX1938">
        <v>0</v>
      </c>
      <c r="BY1938">
        <v>35</v>
      </c>
    </row>
    <row r="1939" spans="1:77" hidden="1" x14ac:dyDescent="0.25">
      <c r="A1939" t="str">
        <f t="shared" si="60"/>
        <v>201602 Fegyveres szervek középfokú képesítést igénylő foglalkozásaiI7 Technikum</v>
      </c>
      <c r="B1939" t="str">
        <f t="shared" si="61"/>
        <v>201602 Fegyveres szervek középfokú képesítést igénylő foglalkozásaiI7 Technikum</v>
      </c>
      <c r="C1939">
        <v>4661</v>
      </c>
      <c r="D1939" t="s">
        <v>168</v>
      </c>
      <c r="E1939" t="s">
        <v>169</v>
      </c>
      <c r="F1939" s="4" t="s">
        <v>174</v>
      </c>
      <c r="G1939">
        <v>0</v>
      </c>
      <c r="H1939" t="s">
        <v>163</v>
      </c>
      <c r="I1939">
        <v>613</v>
      </c>
      <c r="J1939">
        <v>2</v>
      </c>
      <c r="K1939" t="s">
        <v>67</v>
      </c>
      <c r="L1939" t="s">
        <v>68</v>
      </c>
      <c r="M1939">
        <v>0</v>
      </c>
      <c r="N1939">
        <v>0</v>
      </c>
      <c r="O1939">
        <v>0</v>
      </c>
      <c r="P1939">
        <v>0</v>
      </c>
      <c r="Q1939">
        <v>0</v>
      </c>
      <c r="R1939">
        <v>0</v>
      </c>
      <c r="S1939">
        <v>0</v>
      </c>
      <c r="T1939">
        <v>0</v>
      </c>
      <c r="U1939">
        <v>0</v>
      </c>
      <c r="V1939">
        <v>0</v>
      </c>
      <c r="W1939">
        <v>0</v>
      </c>
      <c r="X1939">
        <v>0</v>
      </c>
      <c r="Y1939">
        <v>0</v>
      </c>
      <c r="Z1939">
        <v>0</v>
      </c>
      <c r="AA1939">
        <v>0</v>
      </c>
      <c r="AB1939">
        <v>0</v>
      </c>
      <c r="AC1939">
        <v>0</v>
      </c>
      <c r="AD1939">
        <v>0</v>
      </c>
      <c r="AE1939">
        <v>0</v>
      </c>
      <c r="AF1939">
        <v>0</v>
      </c>
      <c r="AG1939">
        <v>0</v>
      </c>
      <c r="AH1939">
        <v>0</v>
      </c>
      <c r="AI1939">
        <v>0</v>
      </c>
      <c r="AJ1939">
        <v>0</v>
      </c>
      <c r="AK1939">
        <v>0</v>
      </c>
      <c r="AL1939">
        <v>0</v>
      </c>
      <c r="AM1939">
        <v>0</v>
      </c>
      <c r="AN1939">
        <v>0</v>
      </c>
      <c r="AO1939">
        <v>0</v>
      </c>
      <c r="AP1939">
        <v>0</v>
      </c>
      <c r="AQ1939">
        <v>0</v>
      </c>
      <c r="AR1939">
        <v>0</v>
      </c>
      <c r="AS1939">
        <v>0</v>
      </c>
      <c r="AT1939">
        <v>0</v>
      </c>
      <c r="AU1939">
        <v>0</v>
      </c>
      <c r="AV1939">
        <v>0</v>
      </c>
      <c r="AW1939">
        <v>0</v>
      </c>
      <c r="AX1939">
        <v>0</v>
      </c>
      <c r="AY1939">
        <v>0</v>
      </c>
      <c r="AZ1939">
        <v>0</v>
      </c>
      <c r="BA1939">
        <v>0</v>
      </c>
      <c r="BB1939">
        <v>0</v>
      </c>
      <c r="BC1939">
        <v>0</v>
      </c>
      <c r="BD1939">
        <v>0</v>
      </c>
      <c r="BE1939">
        <v>0</v>
      </c>
      <c r="BF1939">
        <v>0</v>
      </c>
      <c r="BG1939">
        <v>0</v>
      </c>
      <c r="BH1939">
        <v>0</v>
      </c>
      <c r="BI1939">
        <v>0</v>
      </c>
      <c r="BJ1939">
        <v>0</v>
      </c>
      <c r="BK1939">
        <v>0</v>
      </c>
      <c r="BL1939">
        <v>0</v>
      </c>
      <c r="BM1939">
        <v>0</v>
      </c>
      <c r="BN1939">
        <v>0</v>
      </c>
      <c r="BO1939">
        <v>800</v>
      </c>
      <c r="BP1939">
        <v>2</v>
      </c>
      <c r="BQ1939">
        <v>0</v>
      </c>
      <c r="BR1939">
        <v>0</v>
      </c>
      <c r="BS1939">
        <v>0</v>
      </c>
      <c r="BT1939">
        <v>0</v>
      </c>
      <c r="BU1939">
        <v>0</v>
      </c>
      <c r="BV1939">
        <v>0</v>
      </c>
      <c r="BW1939">
        <v>0</v>
      </c>
      <c r="BX1939">
        <v>0</v>
      </c>
      <c r="BY1939">
        <v>802</v>
      </c>
    </row>
    <row r="1940" spans="1:77" hidden="1" x14ac:dyDescent="0.25">
      <c r="A1940" t="str">
        <f t="shared" si="60"/>
        <v>201603 Fegyveres szervek középfokú képesítést nem igénylő foglalkozásaiI7 Technikum</v>
      </c>
      <c r="B1940" t="str">
        <f t="shared" si="61"/>
        <v>201603 Fegyveres szervek középfokú képesítést nem igénylő foglalkozásaiI7 Technikum</v>
      </c>
      <c r="C1940">
        <v>4662</v>
      </c>
      <c r="D1940" t="s">
        <v>168</v>
      </c>
      <c r="E1940" t="s">
        <v>169</v>
      </c>
      <c r="F1940" s="4" t="s">
        <v>174</v>
      </c>
      <c r="G1940">
        <v>0</v>
      </c>
      <c r="H1940" t="s">
        <v>163</v>
      </c>
      <c r="I1940">
        <v>614</v>
      </c>
      <c r="J1940">
        <v>3</v>
      </c>
      <c r="K1940" t="s">
        <v>69</v>
      </c>
      <c r="L1940" t="s">
        <v>70</v>
      </c>
      <c r="M1940">
        <v>0</v>
      </c>
      <c r="N1940">
        <v>0</v>
      </c>
      <c r="O1940">
        <v>0</v>
      </c>
      <c r="P1940">
        <v>0</v>
      </c>
      <c r="Q1940">
        <v>0</v>
      </c>
      <c r="R1940">
        <v>0</v>
      </c>
      <c r="S1940">
        <v>0</v>
      </c>
      <c r="T1940">
        <v>0</v>
      </c>
      <c r="U1940">
        <v>0</v>
      </c>
      <c r="V1940">
        <v>0</v>
      </c>
      <c r="W1940">
        <v>0</v>
      </c>
      <c r="X1940">
        <v>0</v>
      </c>
      <c r="Y1940">
        <v>0</v>
      </c>
      <c r="Z1940">
        <v>0</v>
      </c>
      <c r="AA1940">
        <v>0</v>
      </c>
      <c r="AB1940">
        <v>0</v>
      </c>
      <c r="AC1940">
        <v>0</v>
      </c>
      <c r="AD1940">
        <v>0</v>
      </c>
      <c r="AE1940">
        <v>0</v>
      </c>
      <c r="AF1940">
        <v>0</v>
      </c>
      <c r="AG1940">
        <v>0</v>
      </c>
      <c r="AH1940">
        <v>0</v>
      </c>
      <c r="AI1940">
        <v>0</v>
      </c>
      <c r="AJ1940">
        <v>0</v>
      </c>
      <c r="AK1940">
        <v>0</v>
      </c>
      <c r="AL1940">
        <v>0</v>
      </c>
      <c r="AM1940">
        <v>0</v>
      </c>
      <c r="AN1940">
        <v>0</v>
      </c>
      <c r="AO1940">
        <v>0</v>
      </c>
      <c r="AP1940">
        <v>0</v>
      </c>
      <c r="AQ1940">
        <v>0</v>
      </c>
      <c r="AR1940">
        <v>0</v>
      </c>
      <c r="AS1940">
        <v>0</v>
      </c>
      <c r="AT1940">
        <v>0</v>
      </c>
      <c r="AU1940">
        <v>0</v>
      </c>
      <c r="AV1940">
        <v>0</v>
      </c>
      <c r="AW1940">
        <v>0</v>
      </c>
      <c r="AX1940">
        <v>0</v>
      </c>
      <c r="AY1940">
        <v>0</v>
      </c>
      <c r="AZ1940">
        <v>0</v>
      </c>
      <c r="BA1940">
        <v>0</v>
      </c>
      <c r="BB1940">
        <v>0</v>
      </c>
      <c r="BC1940">
        <v>0</v>
      </c>
      <c r="BD1940">
        <v>0</v>
      </c>
      <c r="BE1940">
        <v>0</v>
      </c>
      <c r="BF1940">
        <v>0</v>
      </c>
      <c r="BG1940">
        <v>0</v>
      </c>
      <c r="BH1940">
        <v>0</v>
      </c>
      <c r="BI1940">
        <v>0</v>
      </c>
      <c r="BJ1940">
        <v>0</v>
      </c>
      <c r="BK1940">
        <v>0</v>
      </c>
      <c r="BL1940">
        <v>0</v>
      </c>
      <c r="BM1940">
        <v>0</v>
      </c>
      <c r="BN1940">
        <v>0</v>
      </c>
      <c r="BO1940">
        <v>18</v>
      </c>
      <c r="BP1940">
        <v>0</v>
      </c>
      <c r="BQ1940">
        <v>0</v>
      </c>
      <c r="BR1940">
        <v>0</v>
      </c>
      <c r="BS1940">
        <v>0</v>
      </c>
      <c r="BT1940">
        <v>0</v>
      </c>
      <c r="BU1940">
        <v>0</v>
      </c>
      <c r="BV1940">
        <v>0</v>
      </c>
      <c r="BW1940">
        <v>0</v>
      </c>
      <c r="BX1940">
        <v>0</v>
      </c>
      <c r="BY1940">
        <v>18</v>
      </c>
    </row>
    <row r="1941" spans="1:77" hidden="1" x14ac:dyDescent="0.25">
      <c r="A1941" t="str">
        <f t="shared" si="60"/>
        <v>201611 Törvényhozók, igazgatási és érdek-képviseleti vezetőkI7 Technikum</v>
      </c>
      <c r="B1941" t="str">
        <f t="shared" si="61"/>
        <v>201611 Törvényhozók, igazgatási és érdek-képviseleti vezetőkI7 Technikum</v>
      </c>
      <c r="C1941">
        <v>4663</v>
      </c>
      <c r="D1941" t="s">
        <v>168</v>
      </c>
      <c r="E1941" t="s">
        <v>169</v>
      </c>
      <c r="F1941" s="4" t="s">
        <v>174</v>
      </c>
      <c r="G1941">
        <v>0</v>
      </c>
      <c r="H1941" t="s">
        <v>163</v>
      </c>
      <c r="I1941">
        <v>615</v>
      </c>
      <c r="J1941">
        <v>4</v>
      </c>
      <c r="K1941" t="s">
        <v>71</v>
      </c>
      <c r="L1941" t="s">
        <v>111</v>
      </c>
      <c r="M1941">
        <v>0</v>
      </c>
      <c r="N1941">
        <v>0</v>
      </c>
      <c r="O1941">
        <v>0</v>
      </c>
      <c r="P1941">
        <v>0</v>
      </c>
      <c r="Q1941">
        <v>0</v>
      </c>
      <c r="R1941">
        <v>0</v>
      </c>
      <c r="S1941">
        <v>0</v>
      </c>
      <c r="T1941">
        <v>0</v>
      </c>
      <c r="U1941">
        <v>0</v>
      </c>
      <c r="V1941">
        <v>0</v>
      </c>
      <c r="W1941">
        <v>0</v>
      </c>
      <c r="X1941">
        <v>0</v>
      </c>
      <c r="Y1941">
        <v>0</v>
      </c>
      <c r="Z1941">
        <v>0</v>
      </c>
      <c r="AA1941">
        <v>0</v>
      </c>
      <c r="AB1941">
        <v>0</v>
      </c>
      <c r="AC1941">
        <v>0</v>
      </c>
      <c r="AD1941">
        <v>0</v>
      </c>
      <c r="AE1941">
        <v>0</v>
      </c>
      <c r="AF1941">
        <v>0</v>
      </c>
      <c r="AG1941">
        <v>0</v>
      </c>
      <c r="AH1941">
        <v>0</v>
      </c>
      <c r="AI1941">
        <v>0</v>
      </c>
      <c r="AJ1941">
        <v>0</v>
      </c>
      <c r="AK1941">
        <v>0</v>
      </c>
      <c r="AL1941">
        <v>0</v>
      </c>
      <c r="AM1941">
        <v>0</v>
      </c>
      <c r="AN1941">
        <v>0</v>
      </c>
      <c r="AO1941">
        <v>0</v>
      </c>
      <c r="AP1941">
        <v>0</v>
      </c>
      <c r="AQ1941">
        <v>0</v>
      </c>
      <c r="AR1941">
        <v>0</v>
      </c>
      <c r="AS1941">
        <v>0</v>
      </c>
      <c r="AT1941">
        <v>0</v>
      </c>
      <c r="AU1941">
        <v>0</v>
      </c>
      <c r="AV1941">
        <v>0</v>
      </c>
      <c r="AW1941">
        <v>0</v>
      </c>
      <c r="AX1941">
        <v>0</v>
      </c>
      <c r="AY1941">
        <v>0</v>
      </c>
      <c r="AZ1941">
        <v>0</v>
      </c>
      <c r="BA1941">
        <v>0</v>
      </c>
      <c r="BB1941">
        <v>0</v>
      </c>
      <c r="BC1941">
        <v>0</v>
      </c>
      <c r="BD1941">
        <v>0</v>
      </c>
      <c r="BE1941">
        <v>0</v>
      </c>
      <c r="BF1941">
        <v>0</v>
      </c>
      <c r="BG1941">
        <v>0</v>
      </c>
      <c r="BH1941">
        <v>0</v>
      </c>
      <c r="BI1941">
        <v>0</v>
      </c>
      <c r="BJ1941">
        <v>0</v>
      </c>
      <c r="BK1941">
        <v>0</v>
      </c>
      <c r="BL1941">
        <v>0</v>
      </c>
      <c r="BM1941">
        <v>0</v>
      </c>
      <c r="BN1941">
        <v>0</v>
      </c>
      <c r="BO1941">
        <v>13</v>
      </c>
      <c r="BP1941">
        <v>0</v>
      </c>
      <c r="BQ1941">
        <v>0</v>
      </c>
      <c r="BR1941">
        <v>0</v>
      </c>
      <c r="BS1941">
        <v>0</v>
      </c>
      <c r="BT1941">
        <v>0</v>
      </c>
      <c r="BU1941">
        <v>0</v>
      </c>
      <c r="BV1941">
        <v>0</v>
      </c>
      <c r="BW1941">
        <v>0</v>
      </c>
      <c r="BX1941">
        <v>0</v>
      </c>
      <c r="BY1941">
        <v>13</v>
      </c>
    </row>
    <row r="1942" spans="1:77" hidden="1" x14ac:dyDescent="0.25">
      <c r="A1942" t="str">
        <f t="shared" si="60"/>
        <v>201612 Gazdasági, költségvetési szervezetek vezetőiI7 Technikum</v>
      </c>
      <c r="B1942" t="str">
        <f t="shared" si="61"/>
        <v>201612 Gazdasági, költségvetési szervezetek vezetőiI7 Technikum</v>
      </c>
      <c r="C1942">
        <v>4664</v>
      </c>
      <c r="D1942" t="s">
        <v>168</v>
      </c>
      <c r="E1942" t="s">
        <v>169</v>
      </c>
      <c r="F1942" s="4" t="s">
        <v>174</v>
      </c>
      <c r="G1942">
        <v>0</v>
      </c>
      <c r="H1942" t="s">
        <v>163</v>
      </c>
      <c r="I1942">
        <v>616</v>
      </c>
      <c r="J1942">
        <v>5</v>
      </c>
      <c r="K1942" t="s">
        <v>72</v>
      </c>
      <c r="L1942" t="s">
        <v>112</v>
      </c>
      <c r="M1942">
        <v>47</v>
      </c>
      <c r="N1942">
        <v>0</v>
      </c>
      <c r="O1942">
        <v>21</v>
      </c>
      <c r="P1942">
        <v>29</v>
      </c>
      <c r="Q1942">
        <v>14</v>
      </c>
      <c r="R1942">
        <v>14</v>
      </c>
      <c r="S1942">
        <v>14</v>
      </c>
      <c r="T1942">
        <v>0</v>
      </c>
      <c r="U1942">
        <v>73</v>
      </c>
      <c r="V1942">
        <v>0</v>
      </c>
      <c r="W1942">
        <v>23</v>
      </c>
      <c r="X1942">
        <v>0</v>
      </c>
      <c r="Y1942">
        <v>41</v>
      </c>
      <c r="Z1942">
        <v>38</v>
      </c>
      <c r="AA1942">
        <v>11</v>
      </c>
      <c r="AB1942">
        <v>81</v>
      </c>
      <c r="AC1942">
        <v>50</v>
      </c>
      <c r="AD1942">
        <v>34</v>
      </c>
      <c r="AE1942">
        <v>0</v>
      </c>
      <c r="AF1942">
        <v>0</v>
      </c>
      <c r="AG1942">
        <v>0</v>
      </c>
      <c r="AH1942">
        <v>11</v>
      </c>
      <c r="AI1942">
        <v>50</v>
      </c>
      <c r="AJ1942">
        <v>42</v>
      </c>
      <c r="AK1942">
        <v>0</v>
      </c>
      <c r="AL1942">
        <v>14</v>
      </c>
      <c r="AM1942">
        <v>188</v>
      </c>
      <c r="AN1942">
        <v>134</v>
      </c>
      <c r="AO1942">
        <v>345</v>
      </c>
      <c r="AP1942">
        <v>167</v>
      </c>
      <c r="AQ1942">
        <v>35</v>
      </c>
      <c r="AR1942">
        <v>0</v>
      </c>
      <c r="AS1942">
        <v>0</v>
      </c>
      <c r="AT1942">
        <v>60</v>
      </c>
      <c r="AU1942">
        <v>11</v>
      </c>
      <c r="AV1942">
        <v>27</v>
      </c>
      <c r="AW1942">
        <v>11</v>
      </c>
      <c r="AX1942">
        <v>0</v>
      </c>
      <c r="AY1942">
        <v>21</v>
      </c>
      <c r="AZ1942">
        <v>124</v>
      </c>
      <c r="BA1942">
        <v>0</v>
      </c>
      <c r="BB1942">
        <v>0</v>
      </c>
      <c r="BC1942">
        <v>0</v>
      </c>
      <c r="BD1942">
        <v>268</v>
      </c>
      <c r="BE1942">
        <v>0</v>
      </c>
      <c r="BF1942">
        <v>0</v>
      </c>
      <c r="BG1942">
        <v>62</v>
      </c>
      <c r="BH1942">
        <v>1</v>
      </c>
      <c r="BI1942">
        <v>55</v>
      </c>
      <c r="BJ1942">
        <v>0</v>
      </c>
      <c r="BK1942">
        <v>0</v>
      </c>
      <c r="BL1942">
        <v>7</v>
      </c>
      <c r="BM1942">
        <v>0</v>
      </c>
      <c r="BN1942">
        <v>101</v>
      </c>
      <c r="BO1942">
        <v>5</v>
      </c>
      <c r="BP1942">
        <v>2</v>
      </c>
      <c r="BQ1942">
        <v>0</v>
      </c>
      <c r="BR1942">
        <v>0</v>
      </c>
      <c r="BS1942">
        <v>0</v>
      </c>
      <c r="BT1942">
        <v>0</v>
      </c>
      <c r="BU1942">
        <v>2</v>
      </c>
      <c r="BV1942">
        <v>0</v>
      </c>
      <c r="BW1942">
        <v>0</v>
      </c>
      <c r="BX1942">
        <v>0</v>
      </c>
      <c r="BY1942">
        <v>2233</v>
      </c>
    </row>
    <row r="1943" spans="1:77" hidden="1" x14ac:dyDescent="0.25">
      <c r="A1943" t="str">
        <f t="shared" si="60"/>
        <v>201613 Termelési és szolgáltatást nyújtó egységek vezetőiI7 Technikum</v>
      </c>
      <c r="B1943" t="str">
        <f t="shared" si="61"/>
        <v>201613 Termelési és szolgáltatást nyújtó egységek vezetőiI7 Technikum</v>
      </c>
      <c r="C1943">
        <v>4665</v>
      </c>
      <c r="D1943" t="s">
        <v>168</v>
      </c>
      <c r="E1943" t="s">
        <v>169</v>
      </c>
      <c r="F1943" s="4" t="s">
        <v>174</v>
      </c>
      <c r="G1943">
        <v>0</v>
      </c>
      <c r="H1943" t="s">
        <v>163</v>
      </c>
      <c r="I1943">
        <v>617</v>
      </c>
      <c r="J1943">
        <v>6</v>
      </c>
      <c r="K1943" t="s">
        <v>73</v>
      </c>
      <c r="L1943" t="s">
        <v>113</v>
      </c>
      <c r="M1943">
        <v>371</v>
      </c>
      <c r="N1943">
        <v>223</v>
      </c>
      <c r="O1943">
        <v>21</v>
      </c>
      <c r="P1943">
        <v>93</v>
      </c>
      <c r="Q1943">
        <v>89</v>
      </c>
      <c r="R1943">
        <v>67</v>
      </c>
      <c r="S1943">
        <v>76</v>
      </c>
      <c r="T1943">
        <v>54</v>
      </c>
      <c r="U1943">
        <v>47</v>
      </c>
      <c r="V1943">
        <v>16</v>
      </c>
      <c r="W1943">
        <v>124</v>
      </c>
      <c r="X1943">
        <v>9</v>
      </c>
      <c r="Y1943">
        <v>62</v>
      </c>
      <c r="Z1943">
        <v>78</v>
      </c>
      <c r="AA1943">
        <v>75</v>
      </c>
      <c r="AB1943">
        <v>168</v>
      </c>
      <c r="AC1943">
        <v>88</v>
      </c>
      <c r="AD1943">
        <v>80</v>
      </c>
      <c r="AE1943">
        <v>172</v>
      </c>
      <c r="AF1943">
        <v>138</v>
      </c>
      <c r="AG1943">
        <v>48</v>
      </c>
      <c r="AH1943">
        <v>48</v>
      </c>
      <c r="AI1943">
        <v>104</v>
      </c>
      <c r="AJ1943">
        <v>342</v>
      </c>
      <c r="AK1943">
        <v>89</v>
      </c>
      <c r="AL1943">
        <v>168</v>
      </c>
      <c r="AM1943">
        <v>933</v>
      </c>
      <c r="AN1943">
        <v>252</v>
      </c>
      <c r="AO1943">
        <v>645</v>
      </c>
      <c r="AP1943">
        <v>879</v>
      </c>
      <c r="AQ1943">
        <v>188</v>
      </c>
      <c r="AR1943">
        <v>0</v>
      </c>
      <c r="AS1943">
        <v>46</v>
      </c>
      <c r="AT1943">
        <v>61</v>
      </c>
      <c r="AU1943">
        <v>0</v>
      </c>
      <c r="AV1943">
        <v>156</v>
      </c>
      <c r="AW1943">
        <v>80</v>
      </c>
      <c r="AX1943">
        <v>31</v>
      </c>
      <c r="AY1943">
        <v>21</v>
      </c>
      <c r="AZ1943">
        <v>141</v>
      </c>
      <c r="BA1943">
        <v>91</v>
      </c>
      <c r="BB1943">
        <v>22</v>
      </c>
      <c r="BC1943">
        <v>6</v>
      </c>
      <c r="BD1943">
        <v>256</v>
      </c>
      <c r="BE1943">
        <v>0</v>
      </c>
      <c r="BF1943">
        <v>58</v>
      </c>
      <c r="BG1943">
        <v>43</v>
      </c>
      <c r="BH1943">
        <v>21</v>
      </c>
      <c r="BI1943">
        <v>0</v>
      </c>
      <c r="BJ1943">
        <v>0</v>
      </c>
      <c r="BK1943">
        <v>40</v>
      </c>
      <c r="BL1943">
        <v>23</v>
      </c>
      <c r="BM1943">
        <v>0</v>
      </c>
      <c r="BN1943">
        <v>321</v>
      </c>
      <c r="BO1943">
        <v>26</v>
      </c>
      <c r="BP1943">
        <v>37</v>
      </c>
      <c r="BQ1943">
        <v>37</v>
      </c>
      <c r="BR1943">
        <v>17</v>
      </c>
      <c r="BS1943">
        <v>15</v>
      </c>
      <c r="BT1943">
        <v>13</v>
      </c>
      <c r="BU1943">
        <v>14</v>
      </c>
      <c r="BV1943">
        <v>50</v>
      </c>
      <c r="BW1943">
        <v>18</v>
      </c>
      <c r="BX1943">
        <v>0</v>
      </c>
      <c r="BY1943">
        <v>7391</v>
      </c>
    </row>
    <row r="1944" spans="1:77" hidden="1" x14ac:dyDescent="0.25">
      <c r="A1944" t="str">
        <f t="shared" si="60"/>
        <v>201614 Gazdasági tevékenységet segítő egységek vezetőiI7 Technikum</v>
      </c>
      <c r="B1944" t="str">
        <f t="shared" si="61"/>
        <v>201614 Gazdasági tevékenységet segítő egységek vezetőiI7 Technikum</v>
      </c>
      <c r="C1944">
        <v>4666</v>
      </c>
      <c r="D1944" t="s">
        <v>168</v>
      </c>
      <c r="E1944" t="s">
        <v>169</v>
      </c>
      <c r="F1944" s="4" t="s">
        <v>174</v>
      </c>
      <c r="G1944">
        <v>0</v>
      </c>
      <c r="H1944" t="s">
        <v>163</v>
      </c>
      <c r="I1944">
        <v>618</v>
      </c>
      <c r="J1944">
        <v>7</v>
      </c>
      <c r="K1944" t="s">
        <v>74</v>
      </c>
      <c r="L1944" t="s">
        <v>114</v>
      </c>
      <c r="M1944">
        <v>27</v>
      </c>
      <c r="N1944">
        <v>14</v>
      </c>
      <c r="O1944">
        <v>0</v>
      </c>
      <c r="P1944">
        <v>14</v>
      </c>
      <c r="Q1944">
        <v>1</v>
      </c>
      <c r="R1944">
        <v>11</v>
      </c>
      <c r="S1944">
        <v>0</v>
      </c>
      <c r="T1944">
        <v>0</v>
      </c>
      <c r="U1944">
        <v>43</v>
      </c>
      <c r="V1944">
        <v>0</v>
      </c>
      <c r="W1944">
        <v>12</v>
      </c>
      <c r="X1944">
        <v>0</v>
      </c>
      <c r="Y1944">
        <v>0</v>
      </c>
      <c r="Z1944">
        <v>20</v>
      </c>
      <c r="AA1944">
        <v>17</v>
      </c>
      <c r="AB1944">
        <v>54</v>
      </c>
      <c r="AC1944">
        <v>24</v>
      </c>
      <c r="AD1944">
        <v>18</v>
      </c>
      <c r="AE1944">
        <v>14</v>
      </c>
      <c r="AF1944">
        <v>45</v>
      </c>
      <c r="AG1944">
        <v>32</v>
      </c>
      <c r="AH1944">
        <v>0</v>
      </c>
      <c r="AI1944">
        <v>9</v>
      </c>
      <c r="AJ1944">
        <v>51</v>
      </c>
      <c r="AK1944">
        <v>0</v>
      </c>
      <c r="AL1944">
        <v>34</v>
      </c>
      <c r="AM1944">
        <v>148</v>
      </c>
      <c r="AN1944">
        <v>65</v>
      </c>
      <c r="AO1944">
        <v>112</v>
      </c>
      <c r="AP1944">
        <v>94</v>
      </c>
      <c r="AQ1944">
        <v>11</v>
      </c>
      <c r="AR1944">
        <v>0</v>
      </c>
      <c r="AS1944">
        <v>0</v>
      </c>
      <c r="AT1944">
        <v>1</v>
      </c>
      <c r="AU1944">
        <v>0</v>
      </c>
      <c r="AV1944">
        <v>59</v>
      </c>
      <c r="AW1944">
        <v>1</v>
      </c>
      <c r="AX1944">
        <v>0</v>
      </c>
      <c r="AY1944">
        <v>32</v>
      </c>
      <c r="AZ1944">
        <v>30</v>
      </c>
      <c r="BA1944">
        <v>1</v>
      </c>
      <c r="BB1944">
        <v>46</v>
      </c>
      <c r="BC1944">
        <v>53</v>
      </c>
      <c r="BD1944">
        <v>101</v>
      </c>
      <c r="BE1944">
        <v>0</v>
      </c>
      <c r="BF1944">
        <v>96</v>
      </c>
      <c r="BG1944">
        <v>6</v>
      </c>
      <c r="BH1944">
        <v>0</v>
      </c>
      <c r="BI1944">
        <v>0</v>
      </c>
      <c r="BJ1944">
        <v>0</v>
      </c>
      <c r="BK1944">
        <v>0</v>
      </c>
      <c r="BL1944">
        <v>0</v>
      </c>
      <c r="BM1944">
        <v>1</v>
      </c>
      <c r="BN1944">
        <v>36</v>
      </c>
      <c r="BO1944">
        <v>7</v>
      </c>
      <c r="BP1944">
        <v>4</v>
      </c>
      <c r="BQ1944">
        <v>43</v>
      </c>
      <c r="BR1944">
        <v>0</v>
      </c>
      <c r="BS1944">
        <v>2</v>
      </c>
      <c r="BT1944">
        <v>1</v>
      </c>
      <c r="BU1944">
        <v>9</v>
      </c>
      <c r="BV1944">
        <v>0</v>
      </c>
      <c r="BW1944">
        <v>0</v>
      </c>
      <c r="BX1944">
        <v>0</v>
      </c>
      <c r="BY1944">
        <v>1399</v>
      </c>
    </row>
    <row r="1945" spans="1:77" hidden="1" x14ac:dyDescent="0.25">
      <c r="A1945" t="str">
        <f t="shared" si="60"/>
        <v>201621 Műszaki, informatikai és természettudományi foglalkozásokI7 Technikum</v>
      </c>
      <c r="B1945" t="str">
        <f t="shared" si="61"/>
        <v>201621 Műszaki, informatikai és természettudományi foglalkozásokI7 Technikum</v>
      </c>
      <c r="C1945">
        <v>4667</v>
      </c>
      <c r="D1945" t="s">
        <v>168</v>
      </c>
      <c r="E1945" t="s">
        <v>169</v>
      </c>
      <c r="F1945" s="4" t="s">
        <v>174</v>
      </c>
      <c r="G1945">
        <v>0</v>
      </c>
      <c r="H1945" t="s">
        <v>163</v>
      </c>
      <c r="I1945">
        <v>619</v>
      </c>
      <c r="J1945">
        <v>8</v>
      </c>
      <c r="K1945" t="s">
        <v>75</v>
      </c>
      <c r="L1945" t="s">
        <v>115</v>
      </c>
      <c r="M1945">
        <v>0</v>
      </c>
      <c r="N1945">
        <v>0</v>
      </c>
      <c r="O1945">
        <v>0</v>
      </c>
      <c r="P1945">
        <v>0</v>
      </c>
      <c r="Q1945">
        <v>1</v>
      </c>
      <c r="R1945">
        <v>22</v>
      </c>
      <c r="S1945">
        <v>0</v>
      </c>
      <c r="T1945">
        <v>0</v>
      </c>
      <c r="U1945">
        <v>46</v>
      </c>
      <c r="V1945">
        <v>0</v>
      </c>
      <c r="W1945">
        <v>23</v>
      </c>
      <c r="X1945">
        <v>0</v>
      </c>
      <c r="Y1945">
        <v>6</v>
      </c>
      <c r="Z1945">
        <v>32</v>
      </c>
      <c r="AA1945">
        <v>0</v>
      </c>
      <c r="AB1945">
        <v>30</v>
      </c>
      <c r="AC1945">
        <v>78</v>
      </c>
      <c r="AD1945">
        <v>6</v>
      </c>
      <c r="AE1945">
        <v>0</v>
      </c>
      <c r="AF1945">
        <v>18</v>
      </c>
      <c r="AG1945">
        <v>0</v>
      </c>
      <c r="AH1945">
        <v>32</v>
      </c>
      <c r="AI1945">
        <v>21</v>
      </c>
      <c r="AJ1945">
        <v>25</v>
      </c>
      <c r="AK1945">
        <v>0</v>
      </c>
      <c r="AL1945">
        <v>0</v>
      </c>
      <c r="AM1945">
        <v>0</v>
      </c>
      <c r="AN1945">
        <v>19</v>
      </c>
      <c r="AO1945">
        <v>151</v>
      </c>
      <c r="AP1945">
        <v>51</v>
      </c>
      <c r="AQ1945">
        <v>140</v>
      </c>
      <c r="AR1945">
        <v>0</v>
      </c>
      <c r="AS1945">
        <v>0</v>
      </c>
      <c r="AT1945">
        <v>0</v>
      </c>
      <c r="AU1945">
        <v>0</v>
      </c>
      <c r="AV1945">
        <v>0</v>
      </c>
      <c r="AW1945">
        <v>53</v>
      </c>
      <c r="AX1945">
        <v>0</v>
      </c>
      <c r="AY1945">
        <v>46</v>
      </c>
      <c r="AZ1945">
        <v>485</v>
      </c>
      <c r="BA1945">
        <v>61</v>
      </c>
      <c r="BB1945">
        <v>33</v>
      </c>
      <c r="BC1945">
        <v>1</v>
      </c>
      <c r="BD1945">
        <v>0</v>
      </c>
      <c r="BE1945">
        <v>0</v>
      </c>
      <c r="BF1945">
        <v>31</v>
      </c>
      <c r="BG1945">
        <v>6</v>
      </c>
      <c r="BH1945">
        <v>6</v>
      </c>
      <c r="BI1945">
        <v>1</v>
      </c>
      <c r="BJ1945">
        <v>1</v>
      </c>
      <c r="BK1945">
        <v>0</v>
      </c>
      <c r="BL1945">
        <v>0</v>
      </c>
      <c r="BM1945">
        <v>0</v>
      </c>
      <c r="BN1945">
        <v>11</v>
      </c>
      <c r="BO1945">
        <v>23</v>
      </c>
      <c r="BP1945">
        <v>86</v>
      </c>
      <c r="BQ1945">
        <v>3</v>
      </c>
      <c r="BR1945">
        <v>5</v>
      </c>
      <c r="BS1945">
        <v>2</v>
      </c>
      <c r="BT1945">
        <v>1</v>
      </c>
      <c r="BU1945">
        <v>0</v>
      </c>
      <c r="BV1945">
        <v>8</v>
      </c>
      <c r="BW1945">
        <v>0</v>
      </c>
      <c r="BX1945">
        <v>0</v>
      </c>
      <c r="BY1945">
        <v>1564</v>
      </c>
    </row>
    <row r="1946" spans="1:77" hidden="1" x14ac:dyDescent="0.25">
      <c r="A1946" t="str">
        <f t="shared" si="60"/>
        <v>201622 Egészségügyi foglalkozások (felsőfokú képzettséghez kapcsolódó)I7 Technikum</v>
      </c>
      <c r="B1946" t="str">
        <f t="shared" si="61"/>
        <v>201622 Egészségügyi foglalkozások (felsőfokú képzettséghez kapcsolódó)I7 Technikum</v>
      </c>
      <c r="C1946">
        <v>4668</v>
      </c>
      <c r="D1946" t="s">
        <v>168</v>
      </c>
      <c r="E1946" t="s">
        <v>169</v>
      </c>
      <c r="F1946" s="4" t="s">
        <v>174</v>
      </c>
      <c r="G1946">
        <v>0</v>
      </c>
      <c r="H1946" t="s">
        <v>163</v>
      </c>
      <c r="I1946">
        <v>620</v>
      </c>
      <c r="J1946">
        <v>9</v>
      </c>
      <c r="K1946" t="s">
        <v>76</v>
      </c>
      <c r="L1946" t="s">
        <v>116</v>
      </c>
      <c r="M1946">
        <v>0</v>
      </c>
      <c r="N1946">
        <v>0</v>
      </c>
      <c r="O1946">
        <v>0</v>
      </c>
      <c r="P1946">
        <v>0</v>
      </c>
      <c r="Q1946">
        <v>0</v>
      </c>
      <c r="R1946">
        <v>0</v>
      </c>
      <c r="S1946">
        <v>0</v>
      </c>
      <c r="T1946">
        <v>0</v>
      </c>
      <c r="U1946">
        <v>0</v>
      </c>
      <c r="V1946">
        <v>0</v>
      </c>
      <c r="W1946">
        <v>0</v>
      </c>
      <c r="X1946">
        <v>0</v>
      </c>
      <c r="Y1946">
        <v>0</v>
      </c>
      <c r="Z1946">
        <v>0</v>
      </c>
      <c r="AA1946">
        <v>0</v>
      </c>
      <c r="AB1946">
        <v>0</v>
      </c>
      <c r="AC1946">
        <v>0</v>
      </c>
      <c r="AD1946">
        <v>0</v>
      </c>
      <c r="AE1946">
        <v>0</v>
      </c>
      <c r="AF1946">
        <v>0</v>
      </c>
      <c r="AG1946">
        <v>0</v>
      </c>
      <c r="AH1946">
        <v>0</v>
      </c>
      <c r="AI1946">
        <v>0</v>
      </c>
      <c r="AJ1946">
        <v>0</v>
      </c>
      <c r="AK1946">
        <v>0</v>
      </c>
      <c r="AL1946">
        <v>0</v>
      </c>
      <c r="AM1946">
        <v>0</v>
      </c>
      <c r="AN1946">
        <v>0</v>
      </c>
      <c r="AO1946">
        <v>0</v>
      </c>
      <c r="AP1946">
        <v>0</v>
      </c>
      <c r="AQ1946">
        <v>0</v>
      </c>
      <c r="AR1946">
        <v>0</v>
      </c>
      <c r="AS1946">
        <v>0</v>
      </c>
      <c r="AT1946">
        <v>0</v>
      </c>
      <c r="AU1946">
        <v>0</v>
      </c>
      <c r="AV1946">
        <v>0</v>
      </c>
      <c r="AW1946">
        <v>0</v>
      </c>
      <c r="AX1946">
        <v>0</v>
      </c>
      <c r="AY1946">
        <v>0</v>
      </c>
      <c r="AZ1946">
        <v>0</v>
      </c>
      <c r="BA1946">
        <v>0</v>
      </c>
      <c r="BB1946">
        <v>0</v>
      </c>
      <c r="BC1946">
        <v>0</v>
      </c>
      <c r="BD1946">
        <v>0</v>
      </c>
      <c r="BE1946">
        <v>0</v>
      </c>
      <c r="BF1946">
        <v>0</v>
      </c>
      <c r="BG1946">
        <v>0</v>
      </c>
      <c r="BH1946">
        <v>0</v>
      </c>
      <c r="BI1946">
        <v>0</v>
      </c>
      <c r="BJ1946">
        <v>0</v>
      </c>
      <c r="BK1946">
        <v>0</v>
      </c>
      <c r="BL1946">
        <v>0</v>
      </c>
      <c r="BM1946">
        <v>0</v>
      </c>
      <c r="BN1946">
        <v>0</v>
      </c>
      <c r="BO1946">
        <v>4</v>
      </c>
      <c r="BP1946">
        <v>3</v>
      </c>
      <c r="BQ1946">
        <v>3</v>
      </c>
      <c r="BR1946">
        <v>4</v>
      </c>
      <c r="BS1946">
        <v>0</v>
      </c>
      <c r="BT1946">
        <v>11</v>
      </c>
      <c r="BU1946">
        <v>1</v>
      </c>
      <c r="BV1946">
        <v>0</v>
      </c>
      <c r="BW1946">
        <v>0</v>
      </c>
      <c r="BX1946">
        <v>0</v>
      </c>
      <c r="BY1946">
        <v>26</v>
      </c>
    </row>
    <row r="1947" spans="1:77" hidden="1" x14ac:dyDescent="0.25">
      <c r="A1947" t="str">
        <f t="shared" si="60"/>
        <v>201623 Szociális szolgáltatási foglalkozások (felsőfokú képzettséghez kapcsolódó)I7 Technikum</v>
      </c>
      <c r="B1947" t="str">
        <f t="shared" si="61"/>
        <v>201623 Szociális szolgáltatási foglalkozások (felsőfokú képzettséghez kapcsolódó)I7 Technikum</v>
      </c>
      <c r="C1947">
        <v>4669</v>
      </c>
      <c r="D1947" t="s">
        <v>168</v>
      </c>
      <c r="E1947" t="s">
        <v>169</v>
      </c>
      <c r="F1947" s="4" t="s">
        <v>174</v>
      </c>
      <c r="G1947">
        <v>0</v>
      </c>
      <c r="H1947" t="s">
        <v>163</v>
      </c>
      <c r="I1947">
        <v>621</v>
      </c>
      <c r="J1947">
        <v>10</v>
      </c>
      <c r="K1947" t="s">
        <v>77</v>
      </c>
      <c r="L1947" t="s">
        <v>117</v>
      </c>
      <c r="M1947">
        <v>0</v>
      </c>
      <c r="N1947">
        <v>0</v>
      </c>
      <c r="O1947">
        <v>0</v>
      </c>
      <c r="P1947">
        <v>0</v>
      </c>
      <c r="Q1947">
        <v>0</v>
      </c>
      <c r="R1947">
        <v>0</v>
      </c>
      <c r="S1947">
        <v>0</v>
      </c>
      <c r="T1947">
        <v>0</v>
      </c>
      <c r="U1947">
        <v>0</v>
      </c>
      <c r="V1947">
        <v>0</v>
      </c>
      <c r="W1947">
        <v>0</v>
      </c>
      <c r="X1947">
        <v>0</v>
      </c>
      <c r="Y1947">
        <v>0</v>
      </c>
      <c r="Z1947">
        <v>0</v>
      </c>
      <c r="AA1947">
        <v>0</v>
      </c>
      <c r="AB1947">
        <v>0</v>
      </c>
      <c r="AC1947">
        <v>0</v>
      </c>
      <c r="AD1947">
        <v>0</v>
      </c>
      <c r="AE1947">
        <v>0</v>
      </c>
      <c r="AF1947">
        <v>0</v>
      </c>
      <c r="AG1947">
        <v>0</v>
      </c>
      <c r="AH1947">
        <v>0</v>
      </c>
      <c r="AI1947">
        <v>0</v>
      </c>
      <c r="AJ1947">
        <v>0</v>
      </c>
      <c r="AK1947">
        <v>0</v>
      </c>
      <c r="AL1947">
        <v>0</v>
      </c>
      <c r="AM1947">
        <v>0</v>
      </c>
      <c r="AN1947">
        <v>0</v>
      </c>
      <c r="AO1947">
        <v>0</v>
      </c>
      <c r="AP1947">
        <v>0</v>
      </c>
      <c r="AQ1947">
        <v>0</v>
      </c>
      <c r="AR1947">
        <v>0</v>
      </c>
      <c r="AS1947">
        <v>0</v>
      </c>
      <c r="AT1947">
        <v>0</v>
      </c>
      <c r="AU1947">
        <v>0</v>
      </c>
      <c r="AV1947">
        <v>0</v>
      </c>
      <c r="AW1947">
        <v>0</v>
      </c>
      <c r="AX1947">
        <v>0</v>
      </c>
      <c r="AY1947">
        <v>0</v>
      </c>
      <c r="AZ1947">
        <v>0</v>
      </c>
      <c r="BA1947">
        <v>0</v>
      </c>
      <c r="BB1947">
        <v>0</v>
      </c>
      <c r="BC1947">
        <v>0</v>
      </c>
      <c r="BD1947">
        <v>0</v>
      </c>
      <c r="BE1947">
        <v>0</v>
      </c>
      <c r="BF1947">
        <v>0</v>
      </c>
      <c r="BG1947">
        <v>0</v>
      </c>
      <c r="BH1947">
        <v>4</v>
      </c>
      <c r="BI1947">
        <v>0</v>
      </c>
      <c r="BJ1947">
        <v>0</v>
      </c>
      <c r="BK1947">
        <v>0</v>
      </c>
      <c r="BL1947">
        <v>0</v>
      </c>
      <c r="BM1947">
        <v>0</v>
      </c>
      <c r="BN1947">
        <v>0</v>
      </c>
      <c r="BO1947">
        <v>0</v>
      </c>
      <c r="BP1947">
        <v>0</v>
      </c>
      <c r="BQ1947">
        <v>0</v>
      </c>
      <c r="BR1947">
        <v>4</v>
      </c>
      <c r="BS1947">
        <v>0</v>
      </c>
      <c r="BT1947">
        <v>0</v>
      </c>
      <c r="BU1947">
        <v>0</v>
      </c>
      <c r="BV1947">
        <v>0</v>
      </c>
      <c r="BW1947">
        <v>0</v>
      </c>
      <c r="BX1947">
        <v>0</v>
      </c>
      <c r="BY1947">
        <v>8</v>
      </c>
    </row>
    <row r="1948" spans="1:77" hidden="1" x14ac:dyDescent="0.25">
      <c r="A1948" t="str">
        <f t="shared" si="60"/>
        <v>201624 Oktatók, pedagógusokI7 Technikum</v>
      </c>
      <c r="B1948" t="str">
        <f t="shared" si="61"/>
        <v>201624 Oktatók, pedagógusokI7 Technikum</v>
      </c>
      <c r="C1948">
        <v>4670</v>
      </c>
      <c r="D1948" t="s">
        <v>168</v>
      </c>
      <c r="E1948" t="s">
        <v>169</v>
      </c>
      <c r="F1948" s="4" t="s">
        <v>174</v>
      </c>
      <c r="G1948">
        <v>0</v>
      </c>
      <c r="H1948" t="s">
        <v>163</v>
      </c>
      <c r="I1948">
        <v>622</v>
      </c>
      <c r="J1948">
        <v>11</v>
      </c>
      <c r="K1948" t="s">
        <v>78</v>
      </c>
      <c r="L1948" t="s">
        <v>118</v>
      </c>
      <c r="M1948">
        <v>0</v>
      </c>
      <c r="N1948">
        <v>0</v>
      </c>
      <c r="O1948">
        <v>0</v>
      </c>
      <c r="P1948">
        <v>0</v>
      </c>
      <c r="Q1948">
        <v>0</v>
      </c>
      <c r="R1948">
        <v>0</v>
      </c>
      <c r="S1948">
        <v>0</v>
      </c>
      <c r="T1948">
        <v>0</v>
      </c>
      <c r="U1948">
        <v>0</v>
      </c>
      <c r="V1948">
        <v>0</v>
      </c>
      <c r="W1948">
        <v>0</v>
      </c>
      <c r="X1948">
        <v>0</v>
      </c>
      <c r="Y1948">
        <v>0</v>
      </c>
      <c r="Z1948">
        <v>0</v>
      </c>
      <c r="AA1948">
        <v>0</v>
      </c>
      <c r="AB1948">
        <v>8</v>
      </c>
      <c r="AC1948">
        <v>0</v>
      </c>
      <c r="AD1948">
        <v>0</v>
      </c>
      <c r="AE1948">
        <v>1</v>
      </c>
      <c r="AF1948">
        <v>0</v>
      </c>
      <c r="AG1948">
        <v>0</v>
      </c>
      <c r="AH1948">
        <v>0</v>
      </c>
      <c r="AI1948">
        <v>0</v>
      </c>
      <c r="AJ1948">
        <v>0</v>
      </c>
      <c r="AK1948">
        <v>0</v>
      </c>
      <c r="AL1948">
        <v>0</v>
      </c>
      <c r="AM1948">
        <v>0</v>
      </c>
      <c r="AN1948">
        <v>0</v>
      </c>
      <c r="AO1948">
        <v>0</v>
      </c>
      <c r="AP1948">
        <v>0</v>
      </c>
      <c r="AQ1948">
        <v>0</v>
      </c>
      <c r="AR1948">
        <v>0</v>
      </c>
      <c r="AS1948">
        <v>0</v>
      </c>
      <c r="AT1948">
        <v>0</v>
      </c>
      <c r="AU1948">
        <v>0</v>
      </c>
      <c r="AV1948">
        <v>0</v>
      </c>
      <c r="AW1948">
        <v>0</v>
      </c>
      <c r="AX1948">
        <v>0</v>
      </c>
      <c r="AY1948">
        <v>0</v>
      </c>
      <c r="AZ1948">
        <v>11</v>
      </c>
      <c r="BA1948">
        <v>0</v>
      </c>
      <c r="BB1948">
        <v>0</v>
      </c>
      <c r="BC1948">
        <v>0</v>
      </c>
      <c r="BD1948">
        <v>0</v>
      </c>
      <c r="BE1948">
        <v>0</v>
      </c>
      <c r="BF1948">
        <v>0</v>
      </c>
      <c r="BG1948">
        <v>0</v>
      </c>
      <c r="BH1948">
        <v>0</v>
      </c>
      <c r="BI1948">
        <v>0</v>
      </c>
      <c r="BJ1948">
        <v>0</v>
      </c>
      <c r="BK1948">
        <v>0</v>
      </c>
      <c r="BL1948">
        <v>0</v>
      </c>
      <c r="BM1948">
        <v>0</v>
      </c>
      <c r="BN1948">
        <v>0</v>
      </c>
      <c r="BO1948">
        <v>0</v>
      </c>
      <c r="BP1948">
        <v>318</v>
      </c>
      <c r="BQ1948">
        <v>0</v>
      </c>
      <c r="BR1948">
        <v>23</v>
      </c>
      <c r="BS1948">
        <v>1</v>
      </c>
      <c r="BT1948">
        <v>0</v>
      </c>
      <c r="BU1948">
        <v>11</v>
      </c>
      <c r="BV1948">
        <v>0</v>
      </c>
      <c r="BW1948">
        <v>0</v>
      </c>
      <c r="BX1948">
        <v>0</v>
      </c>
      <c r="BY1948">
        <v>373</v>
      </c>
    </row>
    <row r="1949" spans="1:77" hidden="1" x14ac:dyDescent="0.25">
      <c r="A1949" t="str">
        <f t="shared" si="60"/>
        <v>201625 Gazdálkodási jellegű foglalkozásokI7 Technikum</v>
      </c>
      <c r="B1949" t="str">
        <f t="shared" si="61"/>
        <v>201625 Gazdálkodási jellegű foglalkozásokI7 Technikum</v>
      </c>
      <c r="C1949">
        <v>4671</v>
      </c>
      <c r="D1949" t="s">
        <v>168</v>
      </c>
      <c r="E1949" t="s">
        <v>169</v>
      </c>
      <c r="F1949" s="4" t="s">
        <v>174</v>
      </c>
      <c r="G1949">
        <v>0</v>
      </c>
      <c r="H1949" t="s">
        <v>163</v>
      </c>
      <c r="I1949">
        <v>623</v>
      </c>
      <c r="J1949">
        <v>12</v>
      </c>
      <c r="K1949" t="s">
        <v>79</v>
      </c>
      <c r="L1949" t="s">
        <v>119</v>
      </c>
      <c r="M1949">
        <v>0</v>
      </c>
      <c r="N1949">
        <v>0</v>
      </c>
      <c r="O1949">
        <v>0</v>
      </c>
      <c r="P1949">
        <v>0</v>
      </c>
      <c r="Q1949">
        <v>11</v>
      </c>
      <c r="R1949">
        <v>0</v>
      </c>
      <c r="S1949">
        <v>0</v>
      </c>
      <c r="T1949">
        <v>9</v>
      </c>
      <c r="U1949">
        <v>0</v>
      </c>
      <c r="V1949">
        <v>0</v>
      </c>
      <c r="W1949">
        <v>0</v>
      </c>
      <c r="X1949">
        <v>0</v>
      </c>
      <c r="Y1949">
        <v>0</v>
      </c>
      <c r="Z1949">
        <v>0</v>
      </c>
      <c r="AA1949">
        <v>0</v>
      </c>
      <c r="AB1949">
        <v>0</v>
      </c>
      <c r="AC1949">
        <v>0</v>
      </c>
      <c r="AD1949">
        <v>0</v>
      </c>
      <c r="AE1949">
        <v>0</v>
      </c>
      <c r="AF1949">
        <v>11</v>
      </c>
      <c r="AG1949">
        <v>0</v>
      </c>
      <c r="AH1949">
        <v>0</v>
      </c>
      <c r="AI1949">
        <v>0</v>
      </c>
      <c r="AJ1949">
        <v>0</v>
      </c>
      <c r="AK1949">
        <v>0</v>
      </c>
      <c r="AL1949">
        <v>0</v>
      </c>
      <c r="AM1949">
        <v>21</v>
      </c>
      <c r="AN1949">
        <v>0</v>
      </c>
      <c r="AO1949">
        <v>7</v>
      </c>
      <c r="AP1949">
        <v>19</v>
      </c>
      <c r="AQ1949">
        <v>56</v>
      </c>
      <c r="AR1949">
        <v>0</v>
      </c>
      <c r="AS1949">
        <v>0</v>
      </c>
      <c r="AT1949">
        <v>0</v>
      </c>
      <c r="AU1949">
        <v>0</v>
      </c>
      <c r="AV1949">
        <v>0</v>
      </c>
      <c r="AW1949">
        <v>0</v>
      </c>
      <c r="AX1949">
        <v>0</v>
      </c>
      <c r="AY1949">
        <v>0</v>
      </c>
      <c r="AZ1949">
        <v>0</v>
      </c>
      <c r="BA1949">
        <v>0</v>
      </c>
      <c r="BB1949">
        <v>42</v>
      </c>
      <c r="BC1949">
        <v>0</v>
      </c>
      <c r="BD1949">
        <v>0</v>
      </c>
      <c r="BE1949">
        <v>0</v>
      </c>
      <c r="BF1949">
        <v>0</v>
      </c>
      <c r="BG1949">
        <v>0</v>
      </c>
      <c r="BH1949">
        <v>0</v>
      </c>
      <c r="BI1949">
        <v>0</v>
      </c>
      <c r="BJ1949">
        <v>0</v>
      </c>
      <c r="BK1949">
        <v>0</v>
      </c>
      <c r="BL1949">
        <v>0</v>
      </c>
      <c r="BM1949">
        <v>0</v>
      </c>
      <c r="BN1949">
        <v>0</v>
      </c>
      <c r="BO1949">
        <v>7</v>
      </c>
      <c r="BP1949">
        <v>20</v>
      </c>
      <c r="BQ1949">
        <v>0</v>
      </c>
      <c r="BR1949">
        <v>0</v>
      </c>
      <c r="BS1949">
        <v>0</v>
      </c>
      <c r="BT1949">
        <v>0</v>
      </c>
      <c r="BU1949">
        <v>2</v>
      </c>
      <c r="BV1949">
        <v>0</v>
      </c>
      <c r="BW1949">
        <v>0</v>
      </c>
      <c r="BX1949">
        <v>0</v>
      </c>
      <c r="BY1949">
        <v>205</v>
      </c>
    </row>
    <row r="1950" spans="1:77" hidden="1" x14ac:dyDescent="0.25">
      <c r="A1950" t="str">
        <f t="shared" si="60"/>
        <v>201626 Jogi és társadalomtudományi foglalkozásokI7 Technikum</v>
      </c>
      <c r="B1950" t="str">
        <f t="shared" si="61"/>
        <v>201626 Jogi és társadalomtudományi foglalkozásokI7 Technikum</v>
      </c>
      <c r="C1950">
        <v>4672</v>
      </c>
      <c r="D1950" t="s">
        <v>168</v>
      </c>
      <c r="E1950" t="s">
        <v>169</v>
      </c>
      <c r="F1950" s="4" t="s">
        <v>174</v>
      </c>
      <c r="G1950">
        <v>0</v>
      </c>
      <c r="H1950" t="s">
        <v>163</v>
      </c>
      <c r="I1950">
        <v>624</v>
      </c>
      <c r="J1950">
        <v>13</v>
      </c>
      <c r="K1950" t="s">
        <v>80</v>
      </c>
      <c r="L1950" t="s">
        <v>120</v>
      </c>
      <c r="M1950">
        <v>0</v>
      </c>
      <c r="N1950">
        <v>0</v>
      </c>
      <c r="O1950">
        <v>0</v>
      </c>
      <c r="P1950">
        <v>0</v>
      </c>
      <c r="Q1950">
        <v>0</v>
      </c>
      <c r="R1950">
        <v>0</v>
      </c>
      <c r="S1950">
        <v>0</v>
      </c>
      <c r="T1950">
        <v>0</v>
      </c>
      <c r="U1950">
        <v>0</v>
      </c>
      <c r="V1950">
        <v>0</v>
      </c>
      <c r="W1950">
        <v>0</v>
      </c>
      <c r="X1950">
        <v>0</v>
      </c>
      <c r="Y1950">
        <v>0</v>
      </c>
      <c r="Z1950">
        <v>0</v>
      </c>
      <c r="AA1950">
        <v>0</v>
      </c>
      <c r="AB1950">
        <v>0</v>
      </c>
      <c r="AC1950">
        <v>0</v>
      </c>
      <c r="AD1950">
        <v>0</v>
      </c>
      <c r="AE1950">
        <v>0</v>
      </c>
      <c r="AF1950">
        <v>0</v>
      </c>
      <c r="AG1950">
        <v>0</v>
      </c>
      <c r="AH1950">
        <v>0</v>
      </c>
      <c r="AI1950">
        <v>0</v>
      </c>
      <c r="AJ1950">
        <v>0</v>
      </c>
      <c r="AK1950">
        <v>0</v>
      </c>
      <c r="AL1950">
        <v>0</v>
      </c>
      <c r="AM1950">
        <v>0</v>
      </c>
      <c r="AN1950">
        <v>0</v>
      </c>
      <c r="AO1950">
        <v>0</v>
      </c>
      <c r="AP1950">
        <v>0</v>
      </c>
      <c r="AQ1950">
        <v>0</v>
      </c>
      <c r="AR1950">
        <v>0</v>
      </c>
      <c r="AS1950">
        <v>0</v>
      </c>
      <c r="AT1950">
        <v>0</v>
      </c>
      <c r="AU1950">
        <v>0</v>
      </c>
      <c r="AV1950">
        <v>0</v>
      </c>
      <c r="AW1950">
        <v>0</v>
      </c>
      <c r="AX1950">
        <v>0</v>
      </c>
      <c r="AY1950">
        <v>0</v>
      </c>
      <c r="AZ1950">
        <v>0</v>
      </c>
      <c r="BA1950">
        <v>0</v>
      </c>
      <c r="BB1950">
        <v>0</v>
      </c>
      <c r="BC1950">
        <v>0</v>
      </c>
      <c r="BD1950">
        <v>0</v>
      </c>
      <c r="BE1950">
        <v>0</v>
      </c>
      <c r="BF1950">
        <v>0</v>
      </c>
      <c r="BG1950">
        <v>0</v>
      </c>
      <c r="BH1950">
        <v>0</v>
      </c>
      <c r="BI1950">
        <v>0</v>
      </c>
      <c r="BJ1950">
        <v>0</v>
      </c>
      <c r="BK1950">
        <v>0</v>
      </c>
      <c r="BL1950">
        <v>0</v>
      </c>
      <c r="BM1950">
        <v>0</v>
      </c>
      <c r="BN1950">
        <v>0</v>
      </c>
      <c r="BO1950">
        <v>1</v>
      </c>
      <c r="BP1950">
        <v>1</v>
      </c>
      <c r="BQ1950">
        <v>0</v>
      </c>
      <c r="BR1950">
        <v>0</v>
      </c>
      <c r="BS1950">
        <v>0</v>
      </c>
      <c r="BT1950">
        <v>0</v>
      </c>
      <c r="BU1950">
        <v>0</v>
      </c>
      <c r="BV1950">
        <v>0</v>
      </c>
      <c r="BW1950">
        <v>0</v>
      </c>
      <c r="BX1950">
        <v>0</v>
      </c>
      <c r="BY1950">
        <v>2</v>
      </c>
    </row>
    <row r="1951" spans="1:77" hidden="1" x14ac:dyDescent="0.25">
      <c r="A1951" t="str">
        <f t="shared" si="60"/>
        <v>201627 Kulturális, sport-, művészeti és vallási foglalkozások (felsőfokú képzettséghez kapcsolódó)I7 Technikum</v>
      </c>
      <c r="B1951" t="str">
        <f t="shared" si="61"/>
        <v>201627 Kulturális, sport-, művészeti és vallási foglalkozások (felsőfokú képzettséghez kapcsolódó)I7 Technikum</v>
      </c>
      <c r="C1951">
        <v>4673</v>
      </c>
      <c r="D1951" t="s">
        <v>168</v>
      </c>
      <c r="E1951" t="s">
        <v>169</v>
      </c>
      <c r="F1951" s="4" t="s">
        <v>174</v>
      </c>
      <c r="G1951">
        <v>0</v>
      </c>
      <c r="H1951" t="s">
        <v>163</v>
      </c>
      <c r="I1951">
        <v>625</v>
      </c>
      <c r="J1951">
        <v>14</v>
      </c>
      <c r="K1951" t="s">
        <v>121</v>
      </c>
      <c r="L1951" t="s">
        <v>122</v>
      </c>
      <c r="M1951">
        <v>0</v>
      </c>
      <c r="N1951">
        <v>0</v>
      </c>
      <c r="O1951">
        <v>0</v>
      </c>
      <c r="P1951">
        <v>0</v>
      </c>
      <c r="Q1951">
        <v>0</v>
      </c>
      <c r="R1951">
        <v>0</v>
      </c>
      <c r="S1951">
        <v>0</v>
      </c>
      <c r="T1951">
        <v>0</v>
      </c>
      <c r="U1951">
        <v>26</v>
      </c>
      <c r="V1951">
        <v>0</v>
      </c>
      <c r="W1951">
        <v>0</v>
      </c>
      <c r="X1951">
        <v>0</v>
      </c>
      <c r="Y1951">
        <v>0</v>
      </c>
      <c r="Z1951">
        <v>0</v>
      </c>
      <c r="AA1951">
        <v>0</v>
      </c>
      <c r="AB1951">
        <v>0</v>
      </c>
      <c r="AC1951">
        <v>0</v>
      </c>
      <c r="AD1951">
        <v>0</v>
      </c>
      <c r="AE1951">
        <v>0</v>
      </c>
      <c r="AF1951">
        <v>0</v>
      </c>
      <c r="AG1951">
        <v>0</v>
      </c>
      <c r="AH1951">
        <v>0</v>
      </c>
      <c r="AI1951">
        <v>0</v>
      </c>
      <c r="AJ1951">
        <v>0</v>
      </c>
      <c r="AK1951">
        <v>0</v>
      </c>
      <c r="AL1951">
        <v>1</v>
      </c>
      <c r="AM1951">
        <v>21</v>
      </c>
      <c r="AN1951">
        <v>0</v>
      </c>
      <c r="AO1951">
        <v>0</v>
      </c>
      <c r="AP1951">
        <v>0</v>
      </c>
      <c r="AQ1951">
        <v>0</v>
      </c>
      <c r="AR1951">
        <v>0</v>
      </c>
      <c r="AS1951">
        <v>0</v>
      </c>
      <c r="AT1951">
        <v>0</v>
      </c>
      <c r="AU1951">
        <v>0</v>
      </c>
      <c r="AV1951">
        <v>0</v>
      </c>
      <c r="AW1951">
        <v>37</v>
      </c>
      <c r="AX1951">
        <v>0</v>
      </c>
      <c r="AY1951">
        <v>7</v>
      </c>
      <c r="AZ1951">
        <v>0</v>
      </c>
      <c r="BA1951">
        <v>0</v>
      </c>
      <c r="BB1951">
        <v>0</v>
      </c>
      <c r="BC1951">
        <v>0</v>
      </c>
      <c r="BD1951">
        <v>0</v>
      </c>
      <c r="BE1951">
        <v>0</v>
      </c>
      <c r="BF1951">
        <v>17</v>
      </c>
      <c r="BG1951">
        <v>0</v>
      </c>
      <c r="BH1951">
        <v>1</v>
      </c>
      <c r="BI1951">
        <v>0</v>
      </c>
      <c r="BJ1951">
        <v>0</v>
      </c>
      <c r="BK1951">
        <v>0</v>
      </c>
      <c r="BL1951">
        <v>0</v>
      </c>
      <c r="BM1951">
        <v>0</v>
      </c>
      <c r="BN1951">
        <v>0</v>
      </c>
      <c r="BO1951">
        <v>6</v>
      </c>
      <c r="BP1951">
        <v>4</v>
      </c>
      <c r="BQ1951">
        <v>0</v>
      </c>
      <c r="BR1951">
        <v>0</v>
      </c>
      <c r="BS1951">
        <v>26</v>
      </c>
      <c r="BT1951">
        <v>4</v>
      </c>
      <c r="BU1951">
        <v>12</v>
      </c>
      <c r="BV1951">
        <v>0</v>
      </c>
      <c r="BW1951">
        <v>0</v>
      </c>
      <c r="BX1951">
        <v>0</v>
      </c>
      <c r="BY1951">
        <v>162</v>
      </c>
    </row>
    <row r="1952" spans="1:77" hidden="1" x14ac:dyDescent="0.25">
      <c r="A1952" t="str">
        <f t="shared" si="60"/>
        <v>201629 Egyéb magasan képzett ügyintézőkI7 Technikum</v>
      </c>
      <c r="B1952" t="str">
        <f t="shared" si="61"/>
        <v>201629 Egyéb magasan képzett ügyintézőkI7 Technikum</v>
      </c>
      <c r="C1952">
        <v>4674</v>
      </c>
      <c r="D1952" t="s">
        <v>168</v>
      </c>
      <c r="E1952" t="s">
        <v>169</v>
      </c>
      <c r="F1952" s="4" t="s">
        <v>174</v>
      </c>
      <c r="G1952">
        <v>0</v>
      </c>
      <c r="H1952" t="s">
        <v>163</v>
      </c>
      <c r="I1952">
        <v>626</v>
      </c>
      <c r="J1952">
        <v>15</v>
      </c>
      <c r="K1952" t="s">
        <v>81</v>
      </c>
      <c r="L1952" t="s">
        <v>123</v>
      </c>
      <c r="M1952">
        <v>0</v>
      </c>
      <c r="N1952">
        <v>0</v>
      </c>
      <c r="O1952">
        <v>0</v>
      </c>
      <c r="P1952">
        <v>0</v>
      </c>
      <c r="Q1952">
        <v>0</v>
      </c>
      <c r="R1952">
        <v>0</v>
      </c>
      <c r="S1952">
        <v>0</v>
      </c>
      <c r="T1952">
        <v>0</v>
      </c>
      <c r="U1952">
        <v>0</v>
      </c>
      <c r="V1952">
        <v>0</v>
      </c>
      <c r="W1952">
        <v>0</v>
      </c>
      <c r="X1952">
        <v>0</v>
      </c>
      <c r="Y1952">
        <v>0</v>
      </c>
      <c r="Z1952">
        <v>0</v>
      </c>
      <c r="AA1952">
        <v>0</v>
      </c>
      <c r="AB1952">
        <v>0</v>
      </c>
      <c r="AC1952">
        <v>0</v>
      </c>
      <c r="AD1952">
        <v>0</v>
      </c>
      <c r="AE1952">
        <v>0</v>
      </c>
      <c r="AF1952">
        <v>0</v>
      </c>
      <c r="AG1952">
        <v>0</v>
      </c>
      <c r="AH1952">
        <v>0</v>
      </c>
      <c r="AI1952">
        <v>0</v>
      </c>
      <c r="AJ1952">
        <v>0</v>
      </c>
      <c r="AK1952">
        <v>0</v>
      </c>
      <c r="AL1952">
        <v>0</v>
      </c>
      <c r="AM1952">
        <v>5</v>
      </c>
      <c r="AN1952">
        <v>0</v>
      </c>
      <c r="AO1952">
        <v>0</v>
      </c>
      <c r="AP1952">
        <v>0</v>
      </c>
      <c r="AQ1952">
        <v>20</v>
      </c>
      <c r="AR1952">
        <v>0</v>
      </c>
      <c r="AS1952">
        <v>0</v>
      </c>
      <c r="AT1952">
        <v>0</v>
      </c>
      <c r="AU1952">
        <v>0</v>
      </c>
      <c r="AV1952">
        <v>0</v>
      </c>
      <c r="AW1952">
        <v>0</v>
      </c>
      <c r="AX1952">
        <v>0</v>
      </c>
      <c r="AY1952">
        <v>0</v>
      </c>
      <c r="AZ1952">
        <v>0</v>
      </c>
      <c r="BA1952">
        <v>0</v>
      </c>
      <c r="BB1952">
        <v>0</v>
      </c>
      <c r="BC1952">
        <v>0</v>
      </c>
      <c r="BD1952">
        <v>0</v>
      </c>
      <c r="BE1952">
        <v>0</v>
      </c>
      <c r="BF1952">
        <v>0</v>
      </c>
      <c r="BG1952">
        <v>0</v>
      </c>
      <c r="BH1952">
        <v>0</v>
      </c>
      <c r="BI1952">
        <v>0</v>
      </c>
      <c r="BJ1952">
        <v>0</v>
      </c>
      <c r="BK1952">
        <v>0</v>
      </c>
      <c r="BL1952">
        <v>0</v>
      </c>
      <c r="BM1952">
        <v>0</v>
      </c>
      <c r="BN1952">
        <v>0</v>
      </c>
      <c r="BO1952">
        <v>91</v>
      </c>
      <c r="BP1952">
        <v>18</v>
      </c>
      <c r="BQ1952">
        <v>1</v>
      </c>
      <c r="BR1952">
        <v>3</v>
      </c>
      <c r="BS1952">
        <v>0</v>
      </c>
      <c r="BT1952">
        <v>0</v>
      </c>
      <c r="BU1952">
        <v>0</v>
      </c>
      <c r="BV1952">
        <v>0</v>
      </c>
      <c r="BW1952">
        <v>0</v>
      </c>
      <c r="BX1952">
        <v>0</v>
      </c>
      <c r="BY1952">
        <v>138</v>
      </c>
    </row>
    <row r="1953" spans="1:77" hidden="1" x14ac:dyDescent="0.25">
      <c r="A1953" t="str">
        <f t="shared" si="60"/>
        <v>201631 Technikusok és hasonló műszaki foglalkozásokI7 Technikum</v>
      </c>
      <c r="B1953" t="str">
        <f t="shared" si="61"/>
        <v>201631 Technikusok és hasonló műszaki foglalkozásokI7 Technikum</v>
      </c>
      <c r="C1953">
        <v>4675</v>
      </c>
      <c r="D1953" t="s">
        <v>168</v>
      </c>
      <c r="E1953" t="s">
        <v>169</v>
      </c>
      <c r="F1953" s="4" t="s">
        <v>174</v>
      </c>
      <c r="G1953">
        <v>0</v>
      </c>
      <c r="H1953" t="s">
        <v>163</v>
      </c>
      <c r="I1953">
        <v>627</v>
      </c>
      <c r="J1953">
        <v>16</v>
      </c>
      <c r="K1953" t="s">
        <v>82</v>
      </c>
      <c r="L1953" t="s">
        <v>83</v>
      </c>
      <c r="M1953">
        <v>408</v>
      </c>
      <c r="N1953">
        <v>889</v>
      </c>
      <c r="O1953">
        <v>11</v>
      </c>
      <c r="P1953">
        <v>162</v>
      </c>
      <c r="Q1953">
        <v>353</v>
      </c>
      <c r="R1953">
        <v>215</v>
      </c>
      <c r="S1953">
        <v>17</v>
      </c>
      <c r="T1953">
        <v>26</v>
      </c>
      <c r="U1953">
        <v>12</v>
      </c>
      <c r="V1953">
        <v>0</v>
      </c>
      <c r="W1953">
        <v>263</v>
      </c>
      <c r="X1953">
        <v>269</v>
      </c>
      <c r="Y1953">
        <v>210</v>
      </c>
      <c r="Z1953">
        <v>220</v>
      </c>
      <c r="AA1953">
        <v>181</v>
      </c>
      <c r="AB1953">
        <v>967</v>
      </c>
      <c r="AC1953">
        <v>458</v>
      </c>
      <c r="AD1953">
        <v>268</v>
      </c>
      <c r="AE1953">
        <v>586</v>
      </c>
      <c r="AF1953">
        <v>615</v>
      </c>
      <c r="AG1953">
        <v>13</v>
      </c>
      <c r="AH1953">
        <v>258</v>
      </c>
      <c r="AI1953">
        <v>356</v>
      </c>
      <c r="AJ1953">
        <v>973</v>
      </c>
      <c r="AK1953">
        <v>214</v>
      </c>
      <c r="AL1953">
        <v>211</v>
      </c>
      <c r="AM1953">
        <v>1684</v>
      </c>
      <c r="AN1953">
        <v>369</v>
      </c>
      <c r="AO1953">
        <v>795</v>
      </c>
      <c r="AP1953">
        <v>67</v>
      </c>
      <c r="AQ1953">
        <v>461</v>
      </c>
      <c r="AR1953">
        <v>84</v>
      </c>
      <c r="AS1953">
        <v>71</v>
      </c>
      <c r="AT1953">
        <v>937</v>
      </c>
      <c r="AU1953">
        <v>7</v>
      </c>
      <c r="AV1953">
        <v>42</v>
      </c>
      <c r="AW1953">
        <v>53</v>
      </c>
      <c r="AX1953">
        <v>17</v>
      </c>
      <c r="AY1953">
        <v>172</v>
      </c>
      <c r="AZ1953">
        <v>335</v>
      </c>
      <c r="BA1953">
        <v>123</v>
      </c>
      <c r="BB1953">
        <v>35</v>
      </c>
      <c r="BC1953">
        <v>6</v>
      </c>
      <c r="BD1953">
        <v>327</v>
      </c>
      <c r="BE1953">
        <v>0</v>
      </c>
      <c r="BF1953">
        <v>128</v>
      </c>
      <c r="BG1953">
        <v>871</v>
      </c>
      <c r="BH1953">
        <v>187</v>
      </c>
      <c r="BI1953">
        <v>0</v>
      </c>
      <c r="BJ1953">
        <v>90</v>
      </c>
      <c r="BK1953">
        <v>101</v>
      </c>
      <c r="BL1953">
        <v>100</v>
      </c>
      <c r="BM1953">
        <v>15</v>
      </c>
      <c r="BN1953">
        <v>240</v>
      </c>
      <c r="BO1953">
        <v>435</v>
      </c>
      <c r="BP1953">
        <v>240</v>
      </c>
      <c r="BQ1953">
        <v>53</v>
      </c>
      <c r="BR1953">
        <v>17</v>
      </c>
      <c r="BS1953">
        <v>45</v>
      </c>
      <c r="BT1953">
        <v>54</v>
      </c>
      <c r="BU1953">
        <v>26</v>
      </c>
      <c r="BV1953">
        <v>170</v>
      </c>
      <c r="BW1953">
        <v>12</v>
      </c>
      <c r="BX1953">
        <v>0</v>
      </c>
      <c r="BY1953">
        <v>16524</v>
      </c>
    </row>
    <row r="1954" spans="1:77" hidden="1" x14ac:dyDescent="0.25">
      <c r="A1954" t="str">
        <f t="shared" si="60"/>
        <v>201632 Szakmai irányítók, felügyelőkI7 Technikum</v>
      </c>
      <c r="B1954" t="str">
        <f t="shared" si="61"/>
        <v>201632 Szakmai irányítók, felügyelőkI7 Technikum</v>
      </c>
      <c r="C1954">
        <v>4676</v>
      </c>
      <c r="D1954" t="s">
        <v>168</v>
      </c>
      <c r="E1954" t="s">
        <v>169</v>
      </c>
      <c r="F1954" s="4" t="s">
        <v>174</v>
      </c>
      <c r="G1954">
        <v>0</v>
      </c>
      <c r="H1954" t="s">
        <v>163</v>
      </c>
      <c r="I1954">
        <v>628</v>
      </c>
      <c r="J1954">
        <v>17</v>
      </c>
      <c r="K1954" t="s">
        <v>84</v>
      </c>
      <c r="L1954" t="s">
        <v>124</v>
      </c>
      <c r="M1954">
        <v>0</v>
      </c>
      <c r="N1954">
        <v>0</v>
      </c>
      <c r="O1954">
        <v>0</v>
      </c>
      <c r="P1954">
        <v>35</v>
      </c>
      <c r="Q1954">
        <v>116</v>
      </c>
      <c r="R1954">
        <v>28</v>
      </c>
      <c r="S1954">
        <v>22</v>
      </c>
      <c r="T1954">
        <v>0</v>
      </c>
      <c r="U1954">
        <v>0</v>
      </c>
      <c r="V1954">
        <v>0</v>
      </c>
      <c r="W1954">
        <v>32</v>
      </c>
      <c r="X1954">
        <v>95</v>
      </c>
      <c r="Y1954">
        <v>13</v>
      </c>
      <c r="Z1954">
        <v>29</v>
      </c>
      <c r="AA1954">
        <v>20</v>
      </c>
      <c r="AB1954">
        <v>76</v>
      </c>
      <c r="AC1954">
        <v>10</v>
      </c>
      <c r="AD1954">
        <v>26</v>
      </c>
      <c r="AE1954">
        <v>20</v>
      </c>
      <c r="AF1954">
        <v>37</v>
      </c>
      <c r="AG1954">
        <v>0</v>
      </c>
      <c r="AH1954">
        <v>12</v>
      </c>
      <c r="AI1954">
        <v>11</v>
      </c>
      <c r="AJ1954">
        <v>21</v>
      </c>
      <c r="AK1954">
        <v>0</v>
      </c>
      <c r="AL1954">
        <v>18</v>
      </c>
      <c r="AM1954">
        <v>419</v>
      </c>
      <c r="AN1954">
        <v>0</v>
      </c>
      <c r="AO1954">
        <v>48</v>
      </c>
      <c r="AP1954">
        <v>50</v>
      </c>
      <c r="AQ1954">
        <v>55</v>
      </c>
      <c r="AR1954">
        <v>0</v>
      </c>
      <c r="AS1954">
        <v>0</v>
      </c>
      <c r="AT1954">
        <v>22</v>
      </c>
      <c r="AU1954">
        <v>0</v>
      </c>
      <c r="AV1954">
        <v>39</v>
      </c>
      <c r="AW1954">
        <v>0</v>
      </c>
      <c r="AX1954">
        <v>0</v>
      </c>
      <c r="AY1954">
        <v>34</v>
      </c>
      <c r="AZ1954">
        <v>0</v>
      </c>
      <c r="BA1954">
        <v>0</v>
      </c>
      <c r="BB1954">
        <v>0</v>
      </c>
      <c r="BC1954">
        <v>0</v>
      </c>
      <c r="BD1954">
        <v>11</v>
      </c>
      <c r="BE1954">
        <v>0</v>
      </c>
      <c r="BF1954">
        <v>0</v>
      </c>
      <c r="BG1954">
        <v>0</v>
      </c>
      <c r="BH1954">
        <v>0</v>
      </c>
      <c r="BI1954">
        <v>0</v>
      </c>
      <c r="BJ1954">
        <v>0</v>
      </c>
      <c r="BK1954">
        <v>0</v>
      </c>
      <c r="BL1954">
        <v>0</v>
      </c>
      <c r="BM1954">
        <v>11</v>
      </c>
      <c r="BN1954">
        <v>21</v>
      </c>
      <c r="BO1954">
        <v>29</v>
      </c>
      <c r="BP1954">
        <v>20</v>
      </c>
      <c r="BQ1954">
        <v>1</v>
      </c>
      <c r="BR1954">
        <v>2</v>
      </c>
      <c r="BS1954">
        <v>0</v>
      </c>
      <c r="BT1954">
        <v>0</v>
      </c>
      <c r="BU1954">
        <v>1</v>
      </c>
      <c r="BV1954">
        <v>0</v>
      </c>
      <c r="BW1954">
        <v>0</v>
      </c>
      <c r="BX1954">
        <v>0</v>
      </c>
      <c r="BY1954">
        <v>1384</v>
      </c>
    </row>
    <row r="1955" spans="1:77" hidden="1" x14ac:dyDescent="0.25">
      <c r="A1955" t="str">
        <f t="shared" si="60"/>
        <v>201633 Egészségügyi foglalkozásokI7 Technikum</v>
      </c>
      <c r="B1955" t="str">
        <f t="shared" si="61"/>
        <v>201633 Egészségügyi foglalkozásokI7 Technikum</v>
      </c>
      <c r="C1955">
        <v>4677</v>
      </c>
      <c r="D1955" t="s">
        <v>168</v>
      </c>
      <c r="E1955" t="s">
        <v>169</v>
      </c>
      <c r="F1955" s="4" t="s">
        <v>174</v>
      </c>
      <c r="G1955">
        <v>0</v>
      </c>
      <c r="H1955" t="s">
        <v>163</v>
      </c>
      <c r="I1955">
        <v>629</v>
      </c>
      <c r="J1955">
        <v>18</v>
      </c>
      <c r="K1955" t="s">
        <v>85</v>
      </c>
      <c r="L1955" t="s">
        <v>125</v>
      </c>
      <c r="M1955">
        <v>91</v>
      </c>
      <c r="N1955">
        <v>0</v>
      </c>
      <c r="O1955">
        <v>0</v>
      </c>
      <c r="P1955">
        <v>0</v>
      </c>
      <c r="Q1955">
        <v>0</v>
      </c>
      <c r="R1955">
        <v>0</v>
      </c>
      <c r="S1955">
        <v>0</v>
      </c>
      <c r="T1955">
        <v>0</v>
      </c>
      <c r="U1955">
        <v>0</v>
      </c>
      <c r="V1955">
        <v>0</v>
      </c>
      <c r="W1955">
        <v>0</v>
      </c>
      <c r="X1955">
        <v>11</v>
      </c>
      <c r="Y1955">
        <v>0</v>
      </c>
      <c r="Z1955">
        <v>22</v>
      </c>
      <c r="AA1955">
        <v>28</v>
      </c>
      <c r="AB1955">
        <v>0</v>
      </c>
      <c r="AC1955">
        <v>20</v>
      </c>
      <c r="AD1955">
        <v>0</v>
      </c>
      <c r="AE1955">
        <v>0</v>
      </c>
      <c r="AF1955">
        <v>0</v>
      </c>
      <c r="AG1955">
        <v>0</v>
      </c>
      <c r="AH1955">
        <v>220</v>
      </c>
      <c r="AI1955">
        <v>84</v>
      </c>
      <c r="AJ1955">
        <v>14</v>
      </c>
      <c r="AK1955">
        <v>0</v>
      </c>
      <c r="AL1955">
        <v>0</v>
      </c>
      <c r="AM1955">
        <v>6</v>
      </c>
      <c r="AN1955">
        <v>0</v>
      </c>
      <c r="AO1955">
        <v>37</v>
      </c>
      <c r="AP1955">
        <v>358</v>
      </c>
      <c r="AQ1955">
        <v>0</v>
      </c>
      <c r="AR1955">
        <v>0</v>
      </c>
      <c r="AS1955">
        <v>0</v>
      </c>
      <c r="AT1955">
        <v>0</v>
      </c>
      <c r="AU1955">
        <v>0</v>
      </c>
      <c r="AV1955">
        <v>8</v>
      </c>
      <c r="AW1955">
        <v>0</v>
      </c>
      <c r="AX1955">
        <v>0</v>
      </c>
      <c r="AY1955">
        <v>0</v>
      </c>
      <c r="AZ1955">
        <v>0</v>
      </c>
      <c r="BA1955">
        <v>0</v>
      </c>
      <c r="BB1955">
        <v>0</v>
      </c>
      <c r="BC1955">
        <v>0</v>
      </c>
      <c r="BD1955">
        <v>18</v>
      </c>
      <c r="BE1955">
        <v>0</v>
      </c>
      <c r="BF1955">
        <v>0</v>
      </c>
      <c r="BG1955">
        <v>0</v>
      </c>
      <c r="BH1955">
        <v>4</v>
      </c>
      <c r="BI1955">
        <v>1</v>
      </c>
      <c r="BJ1955">
        <v>51</v>
      </c>
      <c r="BK1955">
        <v>0</v>
      </c>
      <c r="BL1955">
        <v>0</v>
      </c>
      <c r="BM1955">
        <v>0</v>
      </c>
      <c r="BN1955">
        <v>0</v>
      </c>
      <c r="BO1955">
        <v>46</v>
      </c>
      <c r="BP1955">
        <v>116</v>
      </c>
      <c r="BQ1955">
        <v>650</v>
      </c>
      <c r="BR1955">
        <v>63</v>
      </c>
      <c r="BS1955">
        <v>0</v>
      </c>
      <c r="BT1955">
        <v>1</v>
      </c>
      <c r="BU1955">
        <v>30</v>
      </c>
      <c r="BV1955">
        <v>0</v>
      </c>
      <c r="BW1955">
        <v>0</v>
      </c>
      <c r="BX1955">
        <v>0</v>
      </c>
      <c r="BY1955">
        <v>1879</v>
      </c>
    </row>
    <row r="1956" spans="1:77" hidden="1" x14ac:dyDescent="0.25">
      <c r="A1956" t="str">
        <f t="shared" si="60"/>
        <v>201634 Oktatási asszisztensekI7 Technikum</v>
      </c>
      <c r="B1956" t="str">
        <f t="shared" si="61"/>
        <v>201634 Oktatási asszisztensekI7 Technikum</v>
      </c>
      <c r="C1956">
        <v>4678</v>
      </c>
      <c r="D1956" t="s">
        <v>168</v>
      </c>
      <c r="E1956" t="s">
        <v>169</v>
      </c>
      <c r="F1956" s="4" t="s">
        <v>174</v>
      </c>
      <c r="G1956">
        <v>0</v>
      </c>
      <c r="H1956" t="s">
        <v>163</v>
      </c>
      <c r="I1956">
        <v>630</v>
      </c>
      <c r="J1956">
        <v>19</v>
      </c>
      <c r="K1956" t="s">
        <v>86</v>
      </c>
      <c r="L1956" t="s">
        <v>126</v>
      </c>
      <c r="M1956">
        <v>0</v>
      </c>
      <c r="N1956">
        <v>0</v>
      </c>
      <c r="O1956">
        <v>0</v>
      </c>
      <c r="P1956">
        <v>0</v>
      </c>
      <c r="Q1956">
        <v>0</v>
      </c>
      <c r="R1956">
        <v>0</v>
      </c>
      <c r="S1956">
        <v>0</v>
      </c>
      <c r="T1956">
        <v>0</v>
      </c>
      <c r="U1956">
        <v>0</v>
      </c>
      <c r="V1956">
        <v>0</v>
      </c>
      <c r="W1956">
        <v>0</v>
      </c>
      <c r="X1956">
        <v>0</v>
      </c>
      <c r="Y1956">
        <v>0</v>
      </c>
      <c r="Z1956">
        <v>0</v>
      </c>
      <c r="AA1956">
        <v>0</v>
      </c>
      <c r="AB1956">
        <v>0</v>
      </c>
      <c r="AC1956">
        <v>0</v>
      </c>
      <c r="AD1956">
        <v>0</v>
      </c>
      <c r="AE1956">
        <v>0</v>
      </c>
      <c r="AF1956">
        <v>0</v>
      </c>
      <c r="AG1956">
        <v>0</v>
      </c>
      <c r="AH1956">
        <v>0</v>
      </c>
      <c r="AI1956">
        <v>0</v>
      </c>
      <c r="AJ1956">
        <v>0</v>
      </c>
      <c r="AK1956">
        <v>0</v>
      </c>
      <c r="AL1956">
        <v>0</v>
      </c>
      <c r="AM1956">
        <v>0</v>
      </c>
      <c r="AN1956">
        <v>0</v>
      </c>
      <c r="AO1956">
        <v>0</v>
      </c>
      <c r="AP1956">
        <v>0</v>
      </c>
      <c r="AQ1956">
        <v>0</v>
      </c>
      <c r="AR1956">
        <v>0</v>
      </c>
      <c r="AS1956">
        <v>0</v>
      </c>
      <c r="AT1956">
        <v>0</v>
      </c>
      <c r="AU1956">
        <v>0</v>
      </c>
      <c r="AV1956">
        <v>0</v>
      </c>
      <c r="AW1956">
        <v>0</v>
      </c>
      <c r="AX1956">
        <v>0</v>
      </c>
      <c r="AY1956">
        <v>0</v>
      </c>
      <c r="AZ1956">
        <v>0</v>
      </c>
      <c r="BA1956">
        <v>0</v>
      </c>
      <c r="BB1956">
        <v>0</v>
      </c>
      <c r="BC1956">
        <v>0</v>
      </c>
      <c r="BD1956">
        <v>0</v>
      </c>
      <c r="BE1956">
        <v>0</v>
      </c>
      <c r="BF1956">
        <v>0</v>
      </c>
      <c r="BG1956">
        <v>0</v>
      </c>
      <c r="BH1956">
        <v>0</v>
      </c>
      <c r="BI1956">
        <v>0</v>
      </c>
      <c r="BJ1956">
        <v>0</v>
      </c>
      <c r="BK1956">
        <v>0</v>
      </c>
      <c r="BL1956">
        <v>0</v>
      </c>
      <c r="BM1956">
        <v>0</v>
      </c>
      <c r="BN1956">
        <v>0</v>
      </c>
      <c r="BO1956">
        <v>0</v>
      </c>
      <c r="BP1956">
        <v>247</v>
      </c>
      <c r="BQ1956">
        <v>0</v>
      </c>
      <c r="BR1956">
        <v>17</v>
      </c>
      <c r="BS1956">
        <v>0</v>
      </c>
      <c r="BT1956">
        <v>0</v>
      </c>
      <c r="BU1956">
        <v>0</v>
      </c>
      <c r="BV1956">
        <v>0</v>
      </c>
      <c r="BW1956">
        <v>0</v>
      </c>
      <c r="BX1956">
        <v>0</v>
      </c>
      <c r="BY1956">
        <v>264</v>
      </c>
    </row>
    <row r="1957" spans="1:77" hidden="1" x14ac:dyDescent="0.25">
      <c r="A1957" t="str">
        <f t="shared" si="60"/>
        <v>201635 Szociális gondozási és munkaerő-piaci szolgáltatási foglalkozásokI7 Technikum</v>
      </c>
      <c r="B1957" t="str">
        <f t="shared" si="61"/>
        <v>201635 Szociális gondozási és munkaerő-piaci szolgáltatási foglalkozásokI7 Technikum</v>
      </c>
      <c r="C1957">
        <v>4679</v>
      </c>
      <c r="D1957" t="s">
        <v>168</v>
      </c>
      <c r="E1957" t="s">
        <v>169</v>
      </c>
      <c r="F1957" s="4" t="s">
        <v>174</v>
      </c>
      <c r="G1957">
        <v>0</v>
      </c>
      <c r="H1957" t="s">
        <v>163</v>
      </c>
      <c r="I1957">
        <v>631</v>
      </c>
      <c r="J1957">
        <v>20</v>
      </c>
      <c r="K1957" t="s">
        <v>87</v>
      </c>
      <c r="L1957" t="s">
        <v>127</v>
      </c>
      <c r="M1957">
        <v>0</v>
      </c>
      <c r="N1957">
        <v>0</v>
      </c>
      <c r="O1957">
        <v>0</v>
      </c>
      <c r="P1957">
        <v>0</v>
      </c>
      <c r="Q1957">
        <v>0</v>
      </c>
      <c r="R1957">
        <v>0</v>
      </c>
      <c r="S1957">
        <v>0</v>
      </c>
      <c r="T1957">
        <v>0</v>
      </c>
      <c r="U1957">
        <v>0</v>
      </c>
      <c r="V1957">
        <v>0</v>
      </c>
      <c r="W1957">
        <v>0</v>
      </c>
      <c r="X1957">
        <v>0</v>
      </c>
      <c r="Y1957">
        <v>0</v>
      </c>
      <c r="Z1957">
        <v>0</v>
      </c>
      <c r="AA1957">
        <v>0</v>
      </c>
      <c r="AB1957">
        <v>0</v>
      </c>
      <c r="AC1957">
        <v>0</v>
      </c>
      <c r="AD1957">
        <v>0</v>
      </c>
      <c r="AE1957">
        <v>0</v>
      </c>
      <c r="AF1957">
        <v>0</v>
      </c>
      <c r="AG1957">
        <v>0</v>
      </c>
      <c r="AH1957">
        <v>0</v>
      </c>
      <c r="AI1957">
        <v>0</v>
      </c>
      <c r="AJ1957">
        <v>0</v>
      </c>
      <c r="AK1957">
        <v>0</v>
      </c>
      <c r="AL1957">
        <v>0</v>
      </c>
      <c r="AM1957">
        <v>0</v>
      </c>
      <c r="AN1957">
        <v>0</v>
      </c>
      <c r="AO1957">
        <v>0</v>
      </c>
      <c r="AP1957">
        <v>0</v>
      </c>
      <c r="AQ1957">
        <v>0</v>
      </c>
      <c r="AR1957">
        <v>0</v>
      </c>
      <c r="AS1957">
        <v>0</v>
      </c>
      <c r="AT1957">
        <v>0</v>
      </c>
      <c r="AU1957">
        <v>0</v>
      </c>
      <c r="AV1957">
        <v>0</v>
      </c>
      <c r="AW1957">
        <v>0</v>
      </c>
      <c r="AX1957">
        <v>0</v>
      </c>
      <c r="AY1957">
        <v>0</v>
      </c>
      <c r="AZ1957">
        <v>0</v>
      </c>
      <c r="BA1957">
        <v>0</v>
      </c>
      <c r="BB1957">
        <v>0</v>
      </c>
      <c r="BC1957">
        <v>0</v>
      </c>
      <c r="BD1957">
        <v>0</v>
      </c>
      <c r="BE1957">
        <v>0</v>
      </c>
      <c r="BF1957">
        <v>0</v>
      </c>
      <c r="BG1957">
        <v>0</v>
      </c>
      <c r="BH1957">
        <v>1</v>
      </c>
      <c r="BI1957">
        <v>0</v>
      </c>
      <c r="BJ1957">
        <v>0</v>
      </c>
      <c r="BK1957">
        <v>0</v>
      </c>
      <c r="BL1957">
        <v>11</v>
      </c>
      <c r="BM1957">
        <v>0</v>
      </c>
      <c r="BN1957">
        <v>0</v>
      </c>
      <c r="BO1957">
        <v>34</v>
      </c>
      <c r="BP1957">
        <v>22</v>
      </c>
      <c r="BQ1957">
        <v>30</v>
      </c>
      <c r="BR1957">
        <v>222</v>
      </c>
      <c r="BS1957">
        <v>0</v>
      </c>
      <c r="BT1957">
        <v>0</v>
      </c>
      <c r="BU1957">
        <v>61</v>
      </c>
      <c r="BV1957">
        <v>0</v>
      </c>
      <c r="BW1957">
        <v>0</v>
      </c>
      <c r="BX1957">
        <v>0</v>
      </c>
      <c r="BY1957">
        <v>381</v>
      </c>
    </row>
    <row r="1958" spans="1:77" hidden="1" x14ac:dyDescent="0.25">
      <c r="A1958" t="str">
        <f t="shared" si="60"/>
        <v>201636 Üzleti jellegű szolgáltatások ügyintézői, hatósági ügyintézők, ügynökökI7 Technikum</v>
      </c>
      <c r="B1958" t="str">
        <f t="shared" si="61"/>
        <v>201636 Üzleti jellegű szolgáltatások ügyintézői, hatósági ügyintézők, ügynökökI7 Technikum</v>
      </c>
      <c r="C1958">
        <v>4680</v>
      </c>
      <c r="D1958" t="s">
        <v>168</v>
      </c>
      <c r="E1958" t="s">
        <v>169</v>
      </c>
      <c r="F1958" s="4" t="s">
        <v>174</v>
      </c>
      <c r="G1958">
        <v>0</v>
      </c>
      <c r="H1958" t="s">
        <v>163</v>
      </c>
      <c r="I1958">
        <v>632</v>
      </c>
      <c r="J1958">
        <v>21</v>
      </c>
      <c r="K1958" t="s">
        <v>88</v>
      </c>
      <c r="L1958" t="s">
        <v>128</v>
      </c>
      <c r="M1958">
        <v>113</v>
      </c>
      <c r="N1958">
        <v>8</v>
      </c>
      <c r="O1958">
        <v>0</v>
      </c>
      <c r="P1958">
        <v>15</v>
      </c>
      <c r="Q1958">
        <v>227</v>
      </c>
      <c r="R1958">
        <v>1</v>
      </c>
      <c r="S1958">
        <v>0</v>
      </c>
      <c r="T1958">
        <v>19</v>
      </c>
      <c r="U1958">
        <v>34</v>
      </c>
      <c r="V1958">
        <v>0</v>
      </c>
      <c r="W1958">
        <v>78</v>
      </c>
      <c r="X1958">
        <v>11</v>
      </c>
      <c r="Y1958">
        <v>26</v>
      </c>
      <c r="Z1958">
        <v>73</v>
      </c>
      <c r="AA1958">
        <v>7</v>
      </c>
      <c r="AB1958">
        <v>111</v>
      </c>
      <c r="AC1958">
        <v>22</v>
      </c>
      <c r="AD1958">
        <v>25</v>
      </c>
      <c r="AE1958">
        <v>83</v>
      </c>
      <c r="AF1958">
        <v>58</v>
      </c>
      <c r="AG1958">
        <v>10</v>
      </c>
      <c r="AH1958">
        <v>29</v>
      </c>
      <c r="AI1958">
        <v>12</v>
      </c>
      <c r="AJ1958">
        <v>128</v>
      </c>
      <c r="AK1958">
        <v>16</v>
      </c>
      <c r="AL1958">
        <v>5</v>
      </c>
      <c r="AM1958">
        <v>170</v>
      </c>
      <c r="AN1958">
        <v>345</v>
      </c>
      <c r="AO1958">
        <v>1478</v>
      </c>
      <c r="AP1958">
        <v>228</v>
      </c>
      <c r="AQ1958">
        <v>204</v>
      </c>
      <c r="AR1958">
        <v>0</v>
      </c>
      <c r="AS1958">
        <v>14</v>
      </c>
      <c r="AT1958">
        <v>181</v>
      </c>
      <c r="AU1958">
        <v>0</v>
      </c>
      <c r="AV1958">
        <v>60</v>
      </c>
      <c r="AW1958">
        <v>44</v>
      </c>
      <c r="AX1958">
        <v>0</v>
      </c>
      <c r="AY1958">
        <v>197</v>
      </c>
      <c r="AZ1958">
        <v>64</v>
      </c>
      <c r="BA1958">
        <v>221</v>
      </c>
      <c r="BB1958">
        <v>537</v>
      </c>
      <c r="BC1958">
        <v>23</v>
      </c>
      <c r="BD1958">
        <v>167</v>
      </c>
      <c r="BE1958">
        <v>0</v>
      </c>
      <c r="BF1958">
        <v>435</v>
      </c>
      <c r="BG1958">
        <v>27</v>
      </c>
      <c r="BH1958">
        <v>8</v>
      </c>
      <c r="BI1958">
        <v>1</v>
      </c>
      <c r="BJ1958">
        <v>1</v>
      </c>
      <c r="BK1958">
        <v>24</v>
      </c>
      <c r="BL1958">
        <v>19</v>
      </c>
      <c r="BM1958">
        <v>16</v>
      </c>
      <c r="BN1958">
        <v>87</v>
      </c>
      <c r="BO1958">
        <v>232</v>
      </c>
      <c r="BP1958">
        <v>72</v>
      </c>
      <c r="BQ1958">
        <v>41</v>
      </c>
      <c r="BR1958">
        <v>15</v>
      </c>
      <c r="BS1958">
        <v>3</v>
      </c>
      <c r="BT1958">
        <v>13</v>
      </c>
      <c r="BU1958">
        <v>3</v>
      </c>
      <c r="BV1958">
        <v>78</v>
      </c>
      <c r="BW1958">
        <v>1</v>
      </c>
      <c r="BX1958">
        <v>0</v>
      </c>
      <c r="BY1958">
        <v>6120</v>
      </c>
    </row>
    <row r="1959" spans="1:77" hidden="1" x14ac:dyDescent="0.25">
      <c r="A1959" t="str">
        <f t="shared" si="60"/>
        <v>201637 Művészeti, kulturális, sport- és vallási foglalkozásokI7 Technikum</v>
      </c>
      <c r="B1959" t="str">
        <f t="shared" si="61"/>
        <v>201637 Művészeti, kulturális, sport- és vallási foglalkozásokI7 Technikum</v>
      </c>
      <c r="C1959">
        <v>4681</v>
      </c>
      <c r="D1959" t="s">
        <v>168</v>
      </c>
      <c r="E1959" t="s">
        <v>169</v>
      </c>
      <c r="F1959" s="4" t="s">
        <v>174</v>
      </c>
      <c r="G1959">
        <v>0</v>
      </c>
      <c r="H1959" t="s">
        <v>163</v>
      </c>
      <c r="I1959">
        <v>633</v>
      </c>
      <c r="J1959">
        <v>22</v>
      </c>
      <c r="K1959" t="s">
        <v>89</v>
      </c>
      <c r="L1959" t="s">
        <v>129</v>
      </c>
      <c r="M1959">
        <v>0</v>
      </c>
      <c r="N1959">
        <v>0</v>
      </c>
      <c r="O1959">
        <v>0</v>
      </c>
      <c r="P1959">
        <v>0</v>
      </c>
      <c r="Q1959">
        <v>0</v>
      </c>
      <c r="R1959">
        <v>0</v>
      </c>
      <c r="S1959">
        <v>0</v>
      </c>
      <c r="T1959">
        <v>0</v>
      </c>
      <c r="U1959">
        <v>0</v>
      </c>
      <c r="V1959">
        <v>0</v>
      </c>
      <c r="W1959">
        <v>0</v>
      </c>
      <c r="X1959">
        <v>0</v>
      </c>
      <c r="Y1959">
        <v>7</v>
      </c>
      <c r="Z1959">
        <v>0</v>
      </c>
      <c r="AA1959">
        <v>0</v>
      </c>
      <c r="AB1959">
        <v>0</v>
      </c>
      <c r="AC1959">
        <v>0</v>
      </c>
      <c r="AD1959">
        <v>0</v>
      </c>
      <c r="AE1959">
        <v>0</v>
      </c>
      <c r="AF1959">
        <v>0</v>
      </c>
      <c r="AG1959">
        <v>0</v>
      </c>
      <c r="AH1959">
        <v>0</v>
      </c>
      <c r="AI1959">
        <v>0</v>
      </c>
      <c r="AJ1959">
        <v>0</v>
      </c>
      <c r="AK1959">
        <v>0</v>
      </c>
      <c r="AL1959">
        <v>0</v>
      </c>
      <c r="AM1959">
        <v>0</v>
      </c>
      <c r="AN1959">
        <v>0</v>
      </c>
      <c r="AO1959">
        <v>46</v>
      </c>
      <c r="AP1959">
        <v>0</v>
      </c>
      <c r="AQ1959">
        <v>0</v>
      </c>
      <c r="AR1959">
        <v>0</v>
      </c>
      <c r="AS1959">
        <v>0</v>
      </c>
      <c r="AT1959">
        <v>0</v>
      </c>
      <c r="AU1959">
        <v>0</v>
      </c>
      <c r="AV1959">
        <v>0</v>
      </c>
      <c r="AW1959">
        <v>21</v>
      </c>
      <c r="AX1959">
        <v>16</v>
      </c>
      <c r="AY1959">
        <v>7</v>
      </c>
      <c r="AZ1959">
        <v>6</v>
      </c>
      <c r="BA1959">
        <v>0</v>
      </c>
      <c r="BB1959">
        <v>0</v>
      </c>
      <c r="BC1959">
        <v>0</v>
      </c>
      <c r="BD1959">
        <v>0</v>
      </c>
      <c r="BE1959">
        <v>0</v>
      </c>
      <c r="BF1959">
        <v>13</v>
      </c>
      <c r="BG1959">
        <v>0</v>
      </c>
      <c r="BH1959">
        <v>1</v>
      </c>
      <c r="BI1959">
        <v>21</v>
      </c>
      <c r="BJ1959">
        <v>0</v>
      </c>
      <c r="BK1959">
        <v>0</v>
      </c>
      <c r="BL1959">
        <v>0</v>
      </c>
      <c r="BM1959">
        <v>0</v>
      </c>
      <c r="BN1959">
        <v>6</v>
      </c>
      <c r="BO1959">
        <v>3</v>
      </c>
      <c r="BP1959">
        <v>4</v>
      </c>
      <c r="BQ1959">
        <v>1</v>
      </c>
      <c r="BR1959">
        <v>0</v>
      </c>
      <c r="BS1959">
        <v>45</v>
      </c>
      <c r="BT1959">
        <v>45</v>
      </c>
      <c r="BU1959">
        <v>35</v>
      </c>
      <c r="BV1959">
        <v>0</v>
      </c>
      <c r="BW1959">
        <v>0</v>
      </c>
      <c r="BX1959">
        <v>0</v>
      </c>
      <c r="BY1959">
        <v>277</v>
      </c>
    </row>
    <row r="1960" spans="1:77" hidden="1" x14ac:dyDescent="0.25">
      <c r="A1960" t="str">
        <f t="shared" si="60"/>
        <v>201639 Egyéb ügyintézőkI7 Technikum</v>
      </c>
      <c r="B1960" t="str">
        <f t="shared" si="61"/>
        <v>201639 Egyéb ügyintézőkI7 Technikum</v>
      </c>
      <c r="C1960">
        <v>4682</v>
      </c>
      <c r="D1960" t="s">
        <v>168</v>
      </c>
      <c r="E1960" t="s">
        <v>169</v>
      </c>
      <c r="F1960" s="4" t="s">
        <v>174</v>
      </c>
      <c r="G1960">
        <v>0</v>
      </c>
      <c r="H1960" t="s">
        <v>163</v>
      </c>
      <c r="I1960">
        <v>634</v>
      </c>
      <c r="J1960">
        <v>23</v>
      </c>
      <c r="K1960" t="s">
        <v>90</v>
      </c>
      <c r="L1960" t="s">
        <v>91</v>
      </c>
      <c r="M1960">
        <v>22</v>
      </c>
      <c r="N1960">
        <v>0</v>
      </c>
      <c r="O1960">
        <v>0</v>
      </c>
      <c r="P1960">
        <v>7</v>
      </c>
      <c r="Q1960">
        <v>28</v>
      </c>
      <c r="R1960">
        <v>38</v>
      </c>
      <c r="S1960">
        <v>0</v>
      </c>
      <c r="T1960">
        <v>22</v>
      </c>
      <c r="U1960">
        <v>26</v>
      </c>
      <c r="V1960">
        <v>0</v>
      </c>
      <c r="W1960">
        <v>10</v>
      </c>
      <c r="X1960">
        <v>23</v>
      </c>
      <c r="Y1960">
        <v>15</v>
      </c>
      <c r="Z1960">
        <v>2</v>
      </c>
      <c r="AA1960">
        <v>0</v>
      </c>
      <c r="AB1960">
        <v>20</v>
      </c>
      <c r="AC1960">
        <v>0</v>
      </c>
      <c r="AD1960">
        <v>0</v>
      </c>
      <c r="AE1960">
        <v>0</v>
      </c>
      <c r="AF1960">
        <v>13</v>
      </c>
      <c r="AG1960">
        <v>0</v>
      </c>
      <c r="AH1960">
        <v>13</v>
      </c>
      <c r="AI1960">
        <v>1</v>
      </c>
      <c r="AJ1960">
        <v>18</v>
      </c>
      <c r="AK1960">
        <v>11</v>
      </c>
      <c r="AL1960">
        <v>1</v>
      </c>
      <c r="AM1960">
        <v>143</v>
      </c>
      <c r="AN1960">
        <v>165</v>
      </c>
      <c r="AO1960">
        <v>138</v>
      </c>
      <c r="AP1960">
        <v>87</v>
      </c>
      <c r="AQ1960">
        <v>26</v>
      </c>
      <c r="AR1960">
        <v>0</v>
      </c>
      <c r="AS1960">
        <v>0</v>
      </c>
      <c r="AT1960">
        <v>226</v>
      </c>
      <c r="AU1960">
        <v>0</v>
      </c>
      <c r="AV1960">
        <v>2</v>
      </c>
      <c r="AW1960">
        <v>11</v>
      </c>
      <c r="AX1960">
        <v>46</v>
      </c>
      <c r="AY1960">
        <v>10</v>
      </c>
      <c r="AZ1960">
        <v>66</v>
      </c>
      <c r="BA1960">
        <v>45</v>
      </c>
      <c r="BB1960">
        <v>1</v>
      </c>
      <c r="BC1960">
        <v>0</v>
      </c>
      <c r="BD1960">
        <v>1</v>
      </c>
      <c r="BE1960">
        <v>0</v>
      </c>
      <c r="BF1960">
        <v>77</v>
      </c>
      <c r="BG1960">
        <v>11</v>
      </c>
      <c r="BH1960">
        <v>5</v>
      </c>
      <c r="BI1960">
        <v>0</v>
      </c>
      <c r="BJ1960">
        <v>23</v>
      </c>
      <c r="BK1960">
        <v>12</v>
      </c>
      <c r="BL1960">
        <v>60</v>
      </c>
      <c r="BM1960">
        <v>0</v>
      </c>
      <c r="BN1960">
        <v>33</v>
      </c>
      <c r="BO1960">
        <v>375</v>
      </c>
      <c r="BP1960">
        <v>195</v>
      </c>
      <c r="BQ1960">
        <v>4</v>
      </c>
      <c r="BR1960">
        <v>16</v>
      </c>
      <c r="BS1960">
        <v>59</v>
      </c>
      <c r="BT1960">
        <v>1</v>
      </c>
      <c r="BU1960">
        <v>9</v>
      </c>
      <c r="BV1960">
        <v>8</v>
      </c>
      <c r="BW1960">
        <v>8</v>
      </c>
      <c r="BX1960">
        <v>0</v>
      </c>
      <c r="BY1960">
        <v>2133</v>
      </c>
    </row>
    <row r="1961" spans="1:77" hidden="1" x14ac:dyDescent="0.25">
      <c r="A1961" t="str">
        <f t="shared" si="60"/>
        <v>201641 Irodai, ügyviteli foglalkozásokI7 Technikum</v>
      </c>
      <c r="B1961" t="str">
        <f t="shared" si="61"/>
        <v>201641 Irodai, ügyviteli foglalkozásokI7 Technikum</v>
      </c>
      <c r="C1961">
        <v>4683</v>
      </c>
      <c r="D1961" t="s">
        <v>168</v>
      </c>
      <c r="E1961" t="s">
        <v>169</v>
      </c>
      <c r="F1961" s="4" t="s">
        <v>174</v>
      </c>
      <c r="G1961">
        <v>0</v>
      </c>
      <c r="H1961" t="s">
        <v>163</v>
      </c>
      <c r="I1961">
        <v>635</v>
      </c>
      <c r="J1961">
        <v>24</v>
      </c>
      <c r="K1961" t="s">
        <v>92</v>
      </c>
      <c r="L1961" t="s">
        <v>130</v>
      </c>
      <c r="M1961">
        <v>191</v>
      </c>
      <c r="N1961">
        <v>86</v>
      </c>
      <c r="O1961">
        <v>28</v>
      </c>
      <c r="P1961">
        <v>0</v>
      </c>
      <c r="Q1961">
        <v>105</v>
      </c>
      <c r="R1961">
        <v>42</v>
      </c>
      <c r="S1961">
        <v>94</v>
      </c>
      <c r="T1961">
        <v>6</v>
      </c>
      <c r="U1961">
        <v>14</v>
      </c>
      <c r="V1961">
        <v>0</v>
      </c>
      <c r="W1961">
        <v>41</v>
      </c>
      <c r="X1961">
        <v>16</v>
      </c>
      <c r="Y1961">
        <v>38</v>
      </c>
      <c r="Z1961">
        <v>61</v>
      </c>
      <c r="AA1961">
        <v>23</v>
      </c>
      <c r="AB1961">
        <v>151</v>
      </c>
      <c r="AC1961">
        <v>81</v>
      </c>
      <c r="AD1961">
        <v>63</v>
      </c>
      <c r="AE1961">
        <v>75</v>
      </c>
      <c r="AF1961">
        <v>75</v>
      </c>
      <c r="AG1961">
        <v>0</v>
      </c>
      <c r="AH1961">
        <v>25</v>
      </c>
      <c r="AI1961">
        <v>56</v>
      </c>
      <c r="AJ1961">
        <v>79</v>
      </c>
      <c r="AK1961">
        <v>15</v>
      </c>
      <c r="AL1961">
        <v>69</v>
      </c>
      <c r="AM1961">
        <v>214</v>
      </c>
      <c r="AN1961">
        <v>165</v>
      </c>
      <c r="AO1961">
        <v>456</v>
      </c>
      <c r="AP1961">
        <v>249</v>
      </c>
      <c r="AQ1961">
        <v>225</v>
      </c>
      <c r="AR1961">
        <v>0</v>
      </c>
      <c r="AS1961">
        <v>14</v>
      </c>
      <c r="AT1961">
        <v>134</v>
      </c>
      <c r="AU1961">
        <v>14</v>
      </c>
      <c r="AV1961">
        <v>106</v>
      </c>
      <c r="AW1961">
        <v>54</v>
      </c>
      <c r="AX1961">
        <v>25</v>
      </c>
      <c r="AY1961">
        <v>32</v>
      </c>
      <c r="AZ1961">
        <v>202</v>
      </c>
      <c r="BA1961">
        <v>57</v>
      </c>
      <c r="BB1961">
        <v>38</v>
      </c>
      <c r="BC1961">
        <v>145</v>
      </c>
      <c r="BD1961">
        <v>222</v>
      </c>
      <c r="BE1961">
        <v>0</v>
      </c>
      <c r="BF1961">
        <v>768</v>
      </c>
      <c r="BG1961">
        <v>87</v>
      </c>
      <c r="BH1961">
        <v>14</v>
      </c>
      <c r="BI1961">
        <v>55</v>
      </c>
      <c r="BJ1961">
        <v>34</v>
      </c>
      <c r="BK1961">
        <v>6</v>
      </c>
      <c r="BL1961">
        <v>32</v>
      </c>
      <c r="BM1961">
        <v>6</v>
      </c>
      <c r="BN1961">
        <v>60</v>
      </c>
      <c r="BO1961">
        <v>303</v>
      </c>
      <c r="BP1961">
        <v>225</v>
      </c>
      <c r="BQ1961">
        <v>103</v>
      </c>
      <c r="BR1961">
        <v>23</v>
      </c>
      <c r="BS1961">
        <v>74</v>
      </c>
      <c r="BT1961">
        <v>3</v>
      </c>
      <c r="BU1961">
        <v>21</v>
      </c>
      <c r="BV1961">
        <v>1</v>
      </c>
      <c r="BW1961">
        <v>0</v>
      </c>
      <c r="BX1961">
        <v>0</v>
      </c>
      <c r="BY1961">
        <v>5601</v>
      </c>
    </row>
    <row r="1962" spans="1:77" hidden="1" x14ac:dyDescent="0.25">
      <c r="A1962" t="str">
        <f t="shared" si="60"/>
        <v>201642 Ügyfélkapcsolati foglalkozásokI7 Technikum</v>
      </c>
      <c r="B1962" t="str">
        <f t="shared" si="61"/>
        <v>201642 Ügyfélkapcsolati foglalkozásokI7 Technikum</v>
      </c>
      <c r="C1962">
        <v>4684</v>
      </c>
      <c r="D1962" t="s">
        <v>168</v>
      </c>
      <c r="E1962" t="s">
        <v>169</v>
      </c>
      <c r="F1962" s="4" t="s">
        <v>174</v>
      </c>
      <c r="G1962">
        <v>0</v>
      </c>
      <c r="H1962" t="s">
        <v>163</v>
      </c>
      <c r="I1962">
        <v>636</v>
      </c>
      <c r="J1962">
        <v>25</v>
      </c>
      <c r="K1962" t="s">
        <v>93</v>
      </c>
      <c r="L1962" t="s">
        <v>131</v>
      </c>
      <c r="M1962">
        <v>0</v>
      </c>
      <c r="N1962">
        <v>0</v>
      </c>
      <c r="O1962">
        <v>0</v>
      </c>
      <c r="P1962">
        <v>0</v>
      </c>
      <c r="Q1962">
        <v>1</v>
      </c>
      <c r="R1962">
        <v>0</v>
      </c>
      <c r="S1962">
        <v>0</v>
      </c>
      <c r="T1962">
        <v>0</v>
      </c>
      <c r="U1962">
        <v>0</v>
      </c>
      <c r="V1962">
        <v>0</v>
      </c>
      <c r="W1962">
        <v>11</v>
      </c>
      <c r="X1962">
        <v>0</v>
      </c>
      <c r="Y1962">
        <v>0</v>
      </c>
      <c r="Z1962">
        <v>11</v>
      </c>
      <c r="AA1962">
        <v>0</v>
      </c>
      <c r="AB1962">
        <v>0</v>
      </c>
      <c r="AC1962">
        <v>0</v>
      </c>
      <c r="AD1962">
        <v>0</v>
      </c>
      <c r="AE1962">
        <v>0</v>
      </c>
      <c r="AF1962">
        <v>0</v>
      </c>
      <c r="AG1962">
        <v>0</v>
      </c>
      <c r="AH1962">
        <v>0</v>
      </c>
      <c r="AI1962">
        <v>0</v>
      </c>
      <c r="AJ1962">
        <v>42</v>
      </c>
      <c r="AK1962">
        <v>12</v>
      </c>
      <c r="AL1962">
        <v>5</v>
      </c>
      <c r="AM1962">
        <v>0</v>
      </c>
      <c r="AN1962">
        <v>17</v>
      </c>
      <c r="AO1962">
        <v>18</v>
      </c>
      <c r="AP1962">
        <v>58</v>
      </c>
      <c r="AQ1962">
        <v>115</v>
      </c>
      <c r="AR1962">
        <v>0</v>
      </c>
      <c r="AS1962">
        <v>0</v>
      </c>
      <c r="AT1962">
        <v>20</v>
      </c>
      <c r="AU1962">
        <v>0</v>
      </c>
      <c r="AV1962">
        <v>64</v>
      </c>
      <c r="AW1962">
        <v>21</v>
      </c>
      <c r="AX1962">
        <v>0</v>
      </c>
      <c r="AY1962">
        <v>223</v>
      </c>
      <c r="AZ1962">
        <v>24</v>
      </c>
      <c r="BA1962">
        <v>415</v>
      </c>
      <c r="BB1962">
        <v>38</v>
      </c>
      <c r="BC1962">
        <v>10</v>
      </c>
      <c r="BD1962">
        <v>0</v>
      </c>
      <c r="BE1962">
        <v>0</v>
      </c>
      <c r="BF1962">
        <v>60</v>
      </c>
      <c r="BG1962">
        <v>0</v>
      </c>
      <c r="BH1962">
        <v>0</v>
      </c>
      <c r="BI1962">
        <v>0</v>
      </c>
      <c r="BJ1962">
        <v>0</v>
      </c>
      <c r="BK1962">
        <v>21</v>
      </c>
      <c r="BL1962">
        <v>46</v>
      </c>
      <c r="BM1962">
        <v>87</v>
      </c>
      <c r="BN1962">
        <v>35</v>
      </c>
      <c r="BO1962">
        <v>7</v>
      </c>
      <c r="BP1962">
        <v>4</v>
      </c>
      <c r="BQ1962">
        <v>23</v>
      </c>
      <c r="BR1962">
        <v>1</v>
      </c>
      <c r="BS1962">
        <v>0</v>
      </c>
      <c r="BT1962">
        <v>0</v>
      </c>
      <c r="BU1962">
        <v>16</v>
      </c>
      <c r="BV1962">
        <v>0</v>
      </c>
      <c r="BW1962">
        <v>75</v>
      </c>
      <c r="BX1962">
        <v>0</v>
      </c>
      <c r="BY1962">
        <v>1480</v>
      </c>
    </row>
    <row r="1963" spans="1:77" hidden="1" x14ac:dyDescent="0.25">
      <c r="A1963" t="str">
        <f t="shared" si="60"/>
        <v>201651 Kereskedelmi és vendéglátó-ipari foglalkozásokI7 Technikum</v>
      </c>
      <c r="B1963" t="str">
        <f t="shared" si="61"/>
        <v>201651 Kereskedelmi és vendéglátó-ipari foglalkozásokI7 Technikum</v>
      </c>
      <c r="C1963">
        <v>4685</v>
      </c>
      <c r="D1963" t="s">
        <v>168</v>
      </c>
      <c r="E1963" t="s">
        <v>169</v>
      </c>
      <c r="F1963" s="4" t="s">
        <v>174</v>
      </c>
      <c r="G1963">
        <v>0</v>
      </c>
      <c r="H1963" t="s">
        <v>163</v>
      </c>
      <c r="I1963">
        <v>637</v>
      </c>
      <c r="J1963">
        <v>26</v>
      </c>
      <c r="K1963" t="s">
        <v>94</v>
      </c>
      <c r="L1963" t="s">
        <v>132</v>
      </c>
      <c r="M1963">
        <v>0</v>
      </c>
      <c r="N1963">
        <v>0</v>
      </c>
      <c r="O1963">
        <v>0</v>
      </c>
      <c r="P1963">
        <v>0</v>
      </c>
      <c r="Q1963">
        <v>55</v>
      </c>
      <c r="R1963">
        <v>0</v>
      </c>
      <c r="S1963">
        <v>13</v>
      </c>
      <c r="T1963">
        <v>25</v>
      </c>
      <c r="U1963">
        <v>0</v>
      </c>
      <c r="V1963">
        <v>0</v>
      </c>
      <c r="W1963">
        <v>0</v>
      </c>
      <c r="X1963">
        <v>0</v>
      </c>
      <c r="Y1963">
        <v>0</v>
      </c>
      <c r="Z1963">
        <v>0</v>
      </c>
      <c r="AA1963">
        <v>0</v>
      </c>
      <c r="AB1963">
        <v>0</v>
      </c>
      <c r="AC1963">
        <v>0</v>
      </c>
      <c r="AD1963">
        <v>0</v>
      </c>
      <c r="AE1963">
        <v>19</v>
      </c>
      <c r="AF1963">
        <v>0</v>
      </c>
      <c r="AG1963">
        <v>0</v>
      </c>
      <c r="AH1963">
        <v>23</v>
      </c>
      <c r="AI1963">
        <v>26</v>
      </c>
      <c r="AJ1963">
        <v>0</v>
      </c>
      <c r="AK1963">
        <v>2</v>
      </c>
      <c r="AL1963">
        <v>12</v>
      </c>
      <c r="AM1963">
        <v>192</v>
      </c>
      <c r="AN1963">
        <v>314</v>
      </c>
      <c r="AO1963">
        <v>529</v>
      </c>
      <c r="AP1963">
        <v>2727</v>
      </c>
      <c r="AQ1963">
        <v>66</v>
      </c>
      <c r="AR1963">
        <v>0</v>
      </c>
      <c r="AS1963">
        <v>0</v>
      </c>
      <c r="AT1963">
        <v>11</v>
      </c>
      <c r="AU1963">
        <v>0</v>
      </c>
      <c r="AV1963">
        <v>623</v>
      </c>
      <c r="AW1963">
        <v>7</v>
      </c>
      <c r="AX1963">
        <v>0</v>
      </c>
      <c r="AY1963">
        <v>0</v>
      </c>
      <c r="AZ1963">
        <v>7</v>
      </c>
      <c r="BA1963">
        <v>0</v>
      </c>
      <c r="BB1963">
        <v>0</v>
      </c>
      <c r="BC1963">
        <v>0</v>
      </c>
      <c r="BD1963">
        <v>25</v>
      </c>
      <c r="BE1963">
        <v>0</v>
      </c>
      <c r="BF1963">
        <v>37</v>
      </c>
      <c r="BG1963">
        <v>0</v>
      </c>
      <c r="BH1963">
        <v>0</v>
      </c>
      <c r="BI1963">
        <v>0</v>
      </c>
      <c r="BJ1963">
        <v>58</v>
      </c>
      <c r="BK1963">
        <v>73</v>
      </c>
      <c r="BL1963">
        <v>21</v>
      </c>
      <c r="BM1963">
        <v>14</v>
      </c>
      <c r="BN1963">
        <v>48</v>
      </c>
      <c r="BO1963">
        <v>9</v>
      </c>
      <c r="BP1963">
        <v>7</v>
      </c>
      <c r="BQ1963">
        <v>48</v>
      </c>
      <c r="BR1963">
        <v>4</v>
      </c>
      <c r="BS1963">
        <v>17</v>
      </c>
      <c r="BT1963">
        <v>0</v>
      </c>
      <c r="BU1963">
        <v>0</v>
      </c>
      <c r="BV1963">
        <v>33</v>
      </c>
      <c r="BW1963">
        <v>0</v>
      </c>
      <c r="BX1963">
        <v>0</v>
      </c>
      <c r="BY1963">
        <v>5045</v>
      </c>
    </row>
    <row r="1964" spans="1:77" hidden="1" x14ac:dyDescent="0.25">
      <c r="A1964" t="str">
        <f t="shared" si="60"/>
        <v>201652 Szolgáltatási foglalkozásokI7 Technikum</v>
      </c>
      <c r="B1964" t="str">
        <f t="shared" si="61"/>
        <v>201652 Szolgáltatási foglalkozásokI7 Technikum</v>
      </c>
      <c r="C1964">
        <v>4686</v>
      </c>
      <c r="D1964" t="s">
        <v>168</v>
      </c>
      <c r="E1964" t="s">
        <v>169</v>
      </c>
      <c r="F1964" s="4" t="s">
        <v>174</v>
      </c>
      <c r="G1964">
        <v>0</v>
      </c>
      <c r="H1964" t="s">
        <v>163</v>
      </c>
      <c r="I1964">
        <v>638</v>
      </c>
      <c r="J1964">
        <v>27</v>
      </c>
      <c r="K1964" t="s">
        <v>95</v>
      </c>
      <c r="L1964" t="s">
        <v>133</v>
      </c>
      <c r="M1964">
        <v>0</v>
      </c>
      <c r="N1964">
        <v>0</v>
      </c>
      <c r="O1964">
        <v>0</v>
      </c>
      <c r="P1964">
        <v>0</v>
      </c>
      <c r="Q1964">
        <v>23</v>
      </c>
      <c r="R1964">
        <v>0</v>
      </c>
      <c r="S1964">
        <v>0</v>
      </c>
      <c r="T1964">
        <v>0</v>
      </c>
      <c r="U1964">
        <v>0</v>
      </c>
      <c r="V1964">
        <v>0</v>
      </c>
      <c r="W1964">
        <v>20</v>
      </c>
      <c r="X1964">
        <v>0</v>
      </c>
      <c r="Y1964">
        <v>1</v>
      </c>
      <c r="Z1964">
        <v>0</v>
      </c>
      <c r="AA1964">
        <v>0</v>
      </c>
      <c r="AB1964">
        <v>1</v>
      </c>
      <c r="AC1964">
        <v>0</v>
      </c>
      <c r="AD1964">
        <v>0</v>
      </c>
      <c r="AE1964">
        <v>22</v>
      </c>
      <c r="AF1964">
        <v>0</v>
      </c>
      <c r="AG1964">
        <v>0</v>
      </c>
      <c r="AH1964">
        <v>0</v>
      </c>
      <c r="AI1964">
        <v>0</v>
      </c>
      <c r="AJ1964">
        <v>16</v>
      </c>
      <c r="AK1964">
        <v>68</v>
      </c>
      <c r="AL1964">
        <v>1</v>
      </c>
      <c r="AM1964">
        <v>76</v>
      </c>
      <c r="AN1964">
        <v>0</v>
      </c>
      <c r="AO1964">
        <v>0</v>
      </c>
      <c r="AP1964">
        <v>16</v>
      </c>
      <c r="AQ1964">
        <v>80</v>
      </c>
      <c r="AR1964">
        <v>0</v>
      </c>
      <c r="AS1964">
        <v>0</v>
      </c>
      <c r="AT1964">
        <v>47</v>
      </c>
      <c r="AU1964">
        <v>0</v>
      </c>
      <c r="AV1964">
        <v>0</v>
      </c>
      <c r="AW1964">
        <v>8</v>
      </c>
      <c r="AX1964">
        <v>0</v>
      </c>
      <c r="AY1964">
        <v>0</v>
      </c>
      <c r="AZ1964">
        <v>0</v>
      </c>
      <c r="BA1964">
        <v>0</v>
      </c>
      <c r="BB1964">
        <v>0</v>
      </c>
      <c r="BC1964">
        <v>0</v>
      </c>
      <c r="BD1964">
        <v>132</v>
      </c>
      <c r="BE1964">
        <v>0</v>
      </c>
      <c r="BF1964">
        <v>0</v>
      </c>
      <c r="BG1964">
        <v>0</v>
      </c>
      <c r="BH1964">
        <v>0</v>
      </c>
      <c r="BI1964">
        <v>0</v>
      </c>
      <c r="BJ1964">
        <v>0</v>
      </c>
      <c r="BK1964">
        <v>0</v>
      </c>
      <c r="BL1964">
        <v>0</v>
      </c>
      <c r="BM1964">
        <v>0</v>
      </c>
      <c r="BN1964">
        <v>215</v>
      </c>
      <c r="BO1964">
        <v>188</v>
      </c>
      <c r="BP1964">
        <v>91</v>
      </c>
      <c r="BQ1964">
        <v>24</v>
      </c>
      <c r="BR1964">
        <v>41</v>
      </c>
      <c r="BS1964">
        <v>24</v>
      </c>
      <c r="BT1964">
        <v>82</v>
      </c>
      <c r="BU1964">
        <v>0</v>
      </c>
      <c r="BV1964">
        <v>0</v>
      </c>
      <c r="BW1964">
        <v>13</v>
      </c>
      <c r="BX1964">
        <v>0</v>
      </c>
      <c r="BY1964">
        <v>1189</v>
      </c>
    </row>
    <row r="1965" spans="1:77" hidden="1" x14ac:dyDescent="0.25">
      <c r="A1965" t="str">
        <f t="shared" si="60"/>
        <v>201661 Mezőgazdasági foglalkozásokI7 Technikum</v>
      </c>
      <c r="B1965" t="str">
        <f t="shared" si="61"/>
        <v>201661 Mezőgazdasági foglalkozásokI7 Technikum</v>
      </c>
      <c r="C1965">
        <v>4687</v>
      </c>
      <c r="D1965" t="s">
        <v>168</v>
      </c>
      <c r="E1965" t="s">
        <v>169</v>
      </c>
      <c r="F1965" s="4" t="s">
        <v>174</v>
      </c>
      <c r="G1965">
        <v>0</v>
      </c>
      <c r="H1965" t="s">
        <v>163</v>
      </c>
      <c r="I1965">
        <v>639</v>
      </c>
      <c r="J1965">
        <v>28</v>
      </c>
      <c r="K1965" t="s">
        <v>96</v>
      </c>
      <c r="L1965" t="s">
        <v>97</v>
      </c>
      <c r="M1965">
        <v>287</v>
      </c>
      <c r="N1965">
        <v>0</v>
      </c>
      <c r="O1965">
        <v>0</v>
      </c>
      <c r="P1965">
        <v>0</v>
      </c>
      <c r="Q1965">
        <v>0</v>
      </c>
      <c r="R1965">
        <v>0</v>
      </c>
      <c r="S1965">
        <v>0</v>
      </c>
      <c r="T1965">
        <v>0</v>
      </c>
      <c r="U1965">
        <v>0</v>
      </c>
      <c r="V1965">
        <v>0</v>
      </c>
      <c r="W1965">
        <v>0</v>
      </c>
      <c r="X1965">
        <v>0</v>
      </c>
      <c r="Y1965">
        <v>0</v>
      </c>
      <c r="Z1965">
        <v>0</v>
      </c>
      <c r="AA1965">
        <v>0</v>
      </c>
      <c r="AB1965">
        <v>0</v>
      </c>
      <c r="AC1965">
        <v>0</v>
      </c>
      <c r="AD1965">
        <v>0</v>
      </c>
      <c r="AE1965">
        <v>0</v>
      </c>
      <c r="AF1965">
        <v>0</v>
      </c>
      <c r="AG1965">
        <v>0</v>
      </c>
      <c r="AH1965">
        <v>0</v>
      </c>
      <c r="AI1965">
        <v>0</v>
      </c>
      <c r="AJ1965">
        <v>0</v>
      </c>
      <c r="AK1965">
        <v>0</v>
      </c>
      <c r="AL1965">
        <v>0</v>
      </c>
      <c r="AM1965">
        <v>0</v>
      </c>
      <c r="AN1965">
        <v>0</v>
      </c>
      <c r="AO1965">
        <v>0</v>
      </c>
      <c r="AP1965">
        <v>0</v>
      </c>
      <c r="AQ1965">
        <v>0</v>
      </c>
      <c r="AR1965">
        <v>0</v>
      </c>
      <c r="AS1965">
        <v>0</v>
      </c>
      <c r="AT1965">
        <v>0</v>
      </c>
      <c r="AU1965">
        <v>0</v>
      </c>
      <c r="AV1965">
        <v>0</v>
      </c>
      <c r="AW1965">
        <v>0</v>
      </c>
      <c r="AX1965">
        <v>0</v>
      </c>
      <c r="AY1965">
        <v>0</v>
      </c>
      <c r="AZ1965">
        <v>0</v>
      </c>
      <c r="BA1965">
        <v>0</v>
      </c>
      <c r="BB1965">
        <v>0</v>
      </c>
      <c r="BC1965">
        <v>0</v>
      </c>
      <c r="BD1965">
        <v>18</v>
      </c>
      <c r="BE1965">
        <v>0</v>
      </c>
      <c r="BF1965">
        <v>0</v>
      </c>
      <c r="BG1965">
        <v>0</v>
      </c>
      <c r="BH1965">
        <v>2</v>
      </c>
      <c r="BI1965">
        <v>0</v>
      </c>
      <c r="BJ1965">
        <v>0</v>
      </c>
      <c r="BK1965">
        <v>0</v>
      </c>
      <c r="BL1965">
        <v>0</v>
      </c>
      <c r="BM1965">
        <v>0</v>
      </c>
      <c r="BN1965">
        <v>20</v>
      </c>
      <c r="BO1965">
        <v>31</v>
      </c>
      <c r="BP1965">
        <v>11</v>
      </c>
      <c r="BQ1965">
        <v>5</v>
      </c>
      <c r="BR1965">
        <v>1</v>
      </c>
      <c r="BS1965">
        <v>0</v>
      </c>
      <c r="BT1965">
        <v>3</v>
      </c>
      <c r="BU1965">
        <v>2</v>
      </c>
      <c r="BV1965">
        <v>0</v>
      </c>
      <c r="BW1965">
        <v>0</v>
      </c>
      <c r="BX1965">
        <v>0</v>
      </c>
      <c r="BY1965">
        <v>380</v>
      </c>
    </row>
    <row r="1966" spans="1:77" hidden="1" x14ac:dyDescent="0.25">
      <c r="A1966" t="str">
        <f t="shared" si="60"/>
        <v>201662 Erdőgazdálkodási, vadgazdálkodási és halászati foglalkozásokI7 Technikum</v>
      </c>
      <c r="B1966" t="str">
        <f t="shared" si="61"/>
        <v>201662 Erdőgazdálkodási, vadgazdálkodási és halászati foglalkozásokI7 Technikum</v>
      </c>
      <c r="C1966">
        <v>4688</v>
      </c>
      <c r="D1966" t="s">
        <v>168</v>
      </c>
      <c r="E1966" t="s">
        <v>169</v>
      </c>
      <c r="F1966" s="4" t="s">
        <v>174</v>
      </c>
      <c r="G1966">
        <v>0</v>
      </c>
      <c r="H1966" t="s">
        <v>163</v>
      </c>
      <c r="I1966">
        <v>640</v>
      </c>
      <c r="J1966">
        <v>29</v>
      </c>
      <c r="K1966" t="s">
        <v>98</v>
      </c>
      <c r="L1966" t="s">
        <v>134</v>
      </c>
      <c r="M1966">
        <v>0</v>
      </c>
      <c r="N1966">
        <v>207</v>
      </c>
      <c r="O1966">
        <v>38</v>
      </c>
      <c r="P1966">
        <v>0</v>
      </c>
      <c r="Q1966">
        <v>0</v>
      </c>
      <c r="R1966">
        <v>0</v>
      </c>
      <c r="S1966">
        <v>0</v>
      </c>
      <c r="T1966">
        <v>0</v>
      </c>
      <c r="U1966">
        <v>0</v>
      </c>
      <c r="V1966">
        <v>0</v>
      </c>
      <c r="W1966">
        <v>0</v>
      </c>
      <c r="X1966">
        <v>0</v>
      </c>
      <c r="Y1966">
        <v>0</v>
      </c>
      <c r="Z1966">
        <v>0</v>
      </c>
      <c r="AA1966">
        <v>0</v>
      </c>
      <c r="AB1966">
        <v>0</v>
      </c>
      <c r="AC1966">
        <v>0</v>
      </c>
      <c r="AD1966">
        <v>0</v>
      </c>
      <c r="AE1966">
        <v>0</v>
      </c>
      <c r="AF1966">
        <v>0</v>
      </c>
      <c r="AG1966">
        <v>0</v>
      </c>
      <c r="AH1966">
        <v>0</v>
      </c>
      <c r="AI1966">
        <v>0</v>
      </c>
      <c r="AJ1966">
        <v>0</v>
      </c>
      <c r="AK1966">
        <v>0</v>
      </c>
      <c r="AL1966">
        <v>0</v>
      </c>
      <c r="AM1966">
        <v>8</v>
      </c>
      <c r="AN1966">
        <v>0</v>
      </c>
      <c r="AO1966">
        <v>25</v>
      </c>
      <c r="AP1966">
        <v>0</v>
      </c>
      <c r="AQ1966">
        <v>0</v>
      </c>
      <c r="AR1966">
        <v>0</v>
      </c>
      <c r="AS1966">
        <v>0</v>
      </c>
      <c r="AT1966">
        <v>0</v>
      </c>
      <c r="AU1966">
        <v>0</v>
      </c>
      <c r="AV1966">
        <v>0</v>
      </c>
      <c r="AW1966">
        <v>0</v>
      </c>
      <c r="AX1966">
        <v>0</v>
      </c>
      <c r="AY1966">
        <v>0</v>
      </c>
      <c r="AZ1966">
        <v>0</v>
      </c>
      <c r="BA1966">
        <v>0</v>
      </c>
      <c r="BB1966">
        <v>0</v>
      </c>
      <c r="BC1966">
        <v>0</v>
      </c>
      <c r="BD1966">
        <v>0</v>
      </c>
      <c r="BE1966">
        <v>0</v>
      </c>
      <c r="BF1966">
        <v>0</v>
      </c>
      <c r="BG1966">
        <v>0</v>
      </c>
      <c r="BH1966">
        <v>0</v>
      </c>
      <c r="BI1966">
        <v>0</v>
      </c>
      <c r="BJ1966">
        <v>0</v>
      </c>
      <c r="BK1966">
        <v>0</v>
      </c>
      <c r="BL1966">
        <v>0</v>
      </c>
      <c r="BM1966">
        <v>0</v>
      </c>
      <c r="BN1966">
        <v>0</v>
      </c>
      <c r="BO1966">
        <v>13</v>
      </c>
      <c r="BP1966">
        <v>1</v>
      </c>
      <c r="BQ1966">
        <v>0</v>
      </c>
      <c r="BR1966">
        <v>0</v>
      </c>
      <c r="BS1966">
        <v>0</v>
      </c>
      <c r="BT1966">
        <v>0</v>
      </c>
      <c r="BU1966">
        <v>0</v>
      </c>
      <c r="BV1966">
        <v>0</v>
      </c>
      <c r="BW1966">
        <v>0</v>
      </c>
      <c r="BX1966">
        <v>0</v>
      </c>
      <c r="BY1966">
        <v>292</v>
      </c>
    </row>
    <row r="1967" spans="1:77" hidden="1" x14ac:dyDescent="0.25">
      <c r="A1967" t="str">
        <f t="shared" si="60"/>
        <v>201671 Élelmiszer-ipari foglalkozásokI7 Technikum</v>
      </c>
      <c r="B1967" t="str">
        <f t="shared" si="61"/>
        <v>201671 Élelmiszer-ipari foglalkozásokI7 Technikum</v>
      </c>
      <c r="C1967">
        <v>4689</v>
      </c>
      <c r="D1967" t="s">
        <v>168</v>
      </c>
      <c r="E1967" t="s">
        <v>169</v>
      </c>
      <c r="F1967" s="4" t="s">
        <v>174</v>
      </c>
      <c r="G1967">
        <v>0</v>
      </c>
      <c r="H1967" t="s">
        <v>163</v>
      </c>
      <c r="I1967">
        <v>641</v>
      </c>
      <c r="J1967">
        <v>30</v>
      </c>
      <c r="K1967" t="s">
        <v>99</v>
      </c>
      <c r="L1967" t="s">
        <v>135</v>
      </c>
      <c r="M1967">
        <v>0</v>
      </c>
      <c r="N1967">
        <v>0</v>
      </c>
      <c r="O1967">
        <v>0</v>
      </c>
      <c r="P1967">
        <v>0</v>
      </c>
      <c r="Q1967">
        <v>262</v>
      </c>
      <c r="R1967">
        <v>0</v>
      </c>
      <c r="S1967">
        <v>0</v>
      </c>
      <c r="T1967">
        <v>0</v>
      </c>
      <c r="U1967">
        <v>0</v>
      </c>
      <c r="V1967">
        <v>0</v>
      </c>
      <c r="W1967">
        <v>0</v>
      </c>
      <c r="X1967">
        <v>0</v>
      </c>
      <c r="Y1967">
        <v>0</v>
      </c>
      <c r="Z1967">
        <v>0</v>
      </c>
      <c r="AA1967">
        <v>0</v>
      </c>
      <c r="AB1967">
        <v>0</v>
      </c>
      <c r="AC1967">
        <v>0</v>
      </c>
      <c r="AD1967">
        <v>0</v>
      </c>
      <c r="AE1967">
        <v>0</v>
      </c>
      <c r="AF1967">
        <v>0</v>
      </c>
      <c r="AG1967">
        <v>0</v>
      </c>
      <c r="AH1967">
        <v>0</v>
      </c>
      <c r="AI1967">
        <v>0</v>
      </c>
      <c r="AJ1967">
        <v>0</v>
      </c>
      <c r="AK1967">
        <v>0</v>
      </c>
      <c r="AL1967">
        <v>0</v>
      </c>
      <c r="AM1967">
        <v>0</v>
      </c>
      <c r="AN1967">
        <v>0</v>
      </c>
      <c r="AO1967">
        <v>0</v>
      </c>
      <c r="AP1967">
        <v>45</v>
      </c>
      <c r="AQ1967">
        <v>0</v>
      </c>
      <c r="AR1967">
        <v>0</v>
      </c>
      <c r="AS1967">
        <v>0</v>
      </c>
      <c r="AT1967">
        <v>0</v>
      </c>
      <c r="AU1967">
        <v>0</v>
      </c>
      <c r="AV1967">
        <v>0</v>
      </c>
      <c r="AW1967">
        <v>0</v>
      </c>
      <c r="AX1967">
        <v>0</v>
      </c>
      <c r="AY1967">
        <v>0</v>
      </c>
      <c r="AZ1967">
        <v>0</v>
      </c>
      <c r="BA1967">
        <v>0</v>
      </c>
      <c r="BB1967">
        <v>0</v>
      </c>
      <c r="BC1967">
        <v>0</v>
      </c>
      <c r="BD1967">
        <v>0</v>
      </c>
      <c r="BE1967">
        <v>0</v>
      </c>
      <c r="BF1967">
        <v>0</v>
      </c>
      <c r="BG1967">
        <v>0</v>
      </c>
      <c r="BH1967">
        <v>0</v>
      </c>
      <c r="BI1967">
        <v>0</v>
      </c>
      <c r="BJ1967">
        <v>0</v>
      </c>
      <c r="BK1967">
        <v>0</v>
      </c>
      <c r="BL1967">
        <v>0</v>
      </c>
      <c r="BM1967">
        <v>0</v>
      </c>
      <c r="BN1967">
        <v>0</v>
      </c>
      <c r="BO1967">
        <v>7</v>
      </c>
      <c r="BP1967">
        <v>0</v>
      </c>
      <c r="BQ1967">
        <v>0</v>
      </c>
      <c r="BR1967">
        <v>0</v>
      </c>
      <c r="BS1967">
        <v>0</v>
      </c>
      <c r="BT1967">
        <v>0</v>
      </c>
      <c r="BU1967">
        <v>0</v>
      </c>
      <c r="BV1967">
        <v>0</v>
      </c>
      <c r="BW1967">
        <v>0</v>
      </c>
      <c r="BX1967">
        <v>0</v>
      </c>
      <c r="BY1967">
        <v>314</v>
      </c>
    </row>
    <row r="1968" spans="1:77" hidden="1" x14ac:dyDescent="0.25">
      <c r="A1968" t="str">
        <f t="shared" si="60"/>
        <v>201672 Könnyűipari foglalkozásokI7 Technikum</v>
      </c>
      <c r="B1968" t="str">
        <f t="shared" si="61"/>
        <v>201672 Könnyűipari foglalkozásokI7 Technikum</v>
      </c>
      <c r="C1968">
        <v>4690</v>
      </c>
      <c r="D1968" t="s">
        <v>168</v>
      </c>
      <c r="E1968" t="s">
        <v>169</v>
      </c>
      <c r="F1968" s="4" t="s">
        <v>174</v>
      </c>
      <c r="G1968">
        <v>0</v>
      </c>
      <c r="H1968" t="s">
        <v>163</v>
      </c>
      <c r="I1968">
        <v>642</v>
      </c>
      <c r="J1968">
        <v>31</v>
      </c>
      <c r="K1968" t="s">
        <v>100</v>
      </c>
      <c r="L1968" t="s">
        <v>136</v>
      </c>
      <c r="M1968">
        <v>0</v>
      </c>
      <c r="N1968">
        <v>0</v>
      </c>
      <c r="O1968">
        <v>0</v>
      </c>
      <c r="P1968">
        <v>0</v>
      </c>
      <c r="Q1968">
        <v>0</v>
      </c>
      <c r="R1968">
        <v>129</v>
      </c>
      <c r="S1968">
        <v>0</v>
      </c>
      <c r="T1968">
        <v>55</v>
      </c>
      <c r="U1968">
        <v>302</v>
      </c>
      <c r="V1968">
        <v>0</v>
      </c>
      <c r="W1968">
        <v>12</v>
      </c>
      <c r="X1968">
        <v>0</v>
      </c>
      <c r="Y1968">
        <v>35</v>
      </c>
      <c r="Z1968">
        <v>0</v>
      </c>
      <c r="AA1968">
        <v>0</v>
      </c>
      <c r="AB1968">
        <v>0</v>
      </c>
      <c r="AC1968">
        <v>0</v>
      </c>
      <c r="AD1968">
        <v>0</v>
      </c>
      <c r="AE1968">
        <v>0</v>
      </c>
      <c r="AF1968">
        <v>0</v>
      </c>
      <c r="AG1968">
        <v>0</v>
      </c>
      <c r="AH1968">
        <v>159</v>
      </c>
      <c r="AI1968">
        <v>0</v>
      </c>
      <c r="AJ1968">
        <v>0</v>
      </c>
      <c r="AK1968">
        <v>0</v>
      </c>
      <c r="AL1968">
        <v>0</v>
      </c>
      <c r="AM1968">
        <v>7</v>
      </c>
      <c r="AN1968">
        <v>0</v>
      </c>
      <c r="AO1968">
        <v>2</v>
      </c>
      <c r="AP1968">
        <v>0</v>
      </c>
      <c r="AQ1968">
        <v>0</v>
      </c>
      <c r="AR1968">
        <v>0</v>
      </c>
      <c r="AS1968">
        <v>0</v>
      </c>
      <c r="AT1968">
        <v>0</v>
      </c>
      <c r="AU1968">
        <v>0</v>
      </c>
      <c r="AV1968">
        <v>0</v>
      </c>
      <c r="AW1968">
        <v>46</v>
      </c>
      <c r="AX1968">
        <v>0</v>
      </c>
      <c r="AY1968">
        <v>0</v>
      </c>
      <c r="AZ1968">
        <v>0</v>
      </c>
      <c r="BA1968">
        <v>0</v>
      </c>
      <c r="BB1968">
        <v>0</v>
      </c>
      <c r="BC1968">
        <v>0</v>
      </c>
      <c r="BD1968">
        <v>0</v>
      </c>
      <c r="BE1968">
        <v>0</v>
      </c>
      <c r="BF1968">
        <v>0</v>
      </c>
      <c r="BG1968">
        <v>0</v>
      </c>
      <c r="BH1968">
        <v>0</v>
      </c>
      <c r="BI1968">
        <v>0</v>
      </c>
      <c r="BJ1968">
        <v>0</v>
      </c>
      <c r="BK1968">
        <v>0</v>
      </c>
      <c r="BL1968">
        <v>0</v>
      </c>
      <c r="BM1968">
        <v>0</v>
      </c>
      <c r="BN1968">
        <v>0</v>
      </c>
      <c r="BO1968">
        <v>4</v>
      </c>
      <c r="BP1968">
        <v>5</v>
      </c>
      <c r="BQ1968">
        <v>1</v>
      </c>
      <c r="BR1968">
        <v>2</v>
      </c>
      <c r="BS1968">
        <v>4</v>
      </c>
      <c r="BT1968">
        <v>0</v>
      </c>
      <c r="BU1968">
        <v>2</v>
      </c>
      <c r="BV1968">
        <v>114</v>
      </c>
      <c r="BW1968">
        <v>0</v>
      </c>
      <c r="BX1968">
        <v>0</v>
      </c>
      <c r="BY1968">
        <v>879</v>
      </c>
    </row>
    <row r="1969" spans="1:77" hidden="1" x14ac:dyDescent="0.25">
      <c r="A1969" t="str">
        <f t="shared" si="60"/>
        <v>201673 Fém- és villamosipari foglalkozásokI7 Technikum</v>
      </c>
      <c r="B1969" t="str">
        <f t="shared" si="61"/>
        <v>201673 Fém- és villamosipari foglalkozásokI7 Technikum</v>
      </c>
      <c r="C1969">
        <v>4691</v>
      </c>
      <c r="D1969" t="s">
        <v>168</v>
      </c>
      <c r="E1969" t="s">
        <v>169</v>
      </c>
      <c r="F1969" s="4" t="s">
        <v>174</v>
      </c>
      <c r="G1969">
        <v>0</v>
      </c>
      <c r="H1969" t="s">
        <v>163</v>
      </c>
      <c r="I1969">
        <v>643</v>
      </c>
      <c r="J1969">
        <v>32</v>
      </c>
      <c r="K1969" t="s">
        <v>101</v>
      </c>
      <c r="L1969" t="s">
        <v>137</v>
      </c>
      <c r="M1969">
        <v>121</v>
      </c>
      <c r="N1969">
        <v>0</v>
      </c>
      <c r="O1969">
        <v>0</v>
      </c>
      <c r="P1969">
        <v>0</v>
      </c>
      <c r="Q1969">
        <v>210</v>
      </c>
      <c r="R1969">
        <v>34</v>
      </c>
      <c r="S1969">
        <v>9</v>
      </c>
      <c r="T1969">
        <v>0</v>
      </c>
      <c r="U1969">
        <v>0</v>
      </c>
      <c r="V1969">
        <v>15</v>
      </c>
      <c r="W1969">
        <v>104</v>
      </c>
      <c r="X1969">
        <v>139</v>
      </c>
      <c r="Y1969">
        <v>237</v>
      </c>
      <c r="Z1969">
        <v>121</v>
      </c>
      <c r="AA1969">
        <v>121</v>
      </c>
      <c r="AB1969">
        <v>552</v>
      </c>
      <c r="AC1969">
        <v>466</v>
      </c>
      <c r="AD1969">
        <v>519</v>
      </c>
      <c r="AE1969">
        <v>586</v>
      </c>
      <c r="AF1969">
        <v>864</v>
      </c>
      <c r="AG1969">
        <v>201</v>
      </c>
      <c r="AH1969">
        <v>167</v>
      </c>
      <c r="AI1969">
        <v>229</v>
      </c>
      <c r="AJ1969">
        <v>548</v>
      </c>
      <c r="AK1969">
        <v>0</v>
      </c>
      <c r="AL1969">
        <v>64</v>
      </c>
      <c r="AM1969">
        <v>267</v>
      </c>
      <c r="AN1969">
        <v>1009</v>
      </c>
      <c r="AO1969">
        <v>332</v>
      </c>
      <c r="AP1969">
        <v>70</v>
      </c>
      <c r="AQ1969">
        <v>536</v>
      </c>
      <c r="AR1969">
        <v>3</v>
      </c>
      <c r="AS1969">
        <v>99</v>
      </c>
      <c r="AT1969">
        <v>390</v>
      </c>
      <c r="AU1969">
        <v>0</v>
      </c>
      <c r="AV1969">
        <v>21</v>
      </c>
      <c r="AW1969">
        <v>7</v>
      </c>
      <c r="AX1969">
        <v>68</v>
      </c>
      <c r="AY1969">
        <v>190</v>
      </c>
      <c r="AZ1969">
        <v>118</v>
      </c>
      <c r="BA1969">
        <v>0</v>
      </c>
      <c r="BB1969">
        <v>0</v>
      </c>
      <c r="BC1969">
        <v>0</v>
      </c>
      <c r="BD1969">
        <v>9</v>
      </c>
      <c r="BE1969">
        <v>0</v>
      </c>
      <c r="BF1969">
        <v>25</v>
      </c>
      <c r="BG1969">
        <v>276</v>
      </c>
      <c r="BH1969">
        <v>1</v>
      </c>
      <c r="BI1969">
        <v>0</v>
      </c>
      <c r="BJ1969">
        <v>0</v>
      </c>
      <c r="BK1969">
        <v>42</v>
      </c>
      <c r="BL1969">
        <v>34</v>
      </c>
      <c r="BM1969">
        <v>0</v>
      </c>
      <c r="BN1969">
        <v>250</v>
      </c>
      <c r="BO1969">
        <v>54</v>
      </c>
      <c r="BP1969">
        <v>46</v>
      </c>
      <c r="BQ1969">
        <v>15</v>
      </c>
      <c r="BR1969">
        <v>6</v>
      </c>
      <c r="BS1969">
        <v>0</v>
      </c>
      <c r="BT1969">
        <v>1</v>
      </c>
      <c r="BU1969">
        <v>31</v>
      </c>
      <c r="BV1969">
        <v>189</v>
      </c>
      <c r="BW1969">
        <v>0</v>
      </c>
      <c r="BX1969">
        <v>0</v>
      </c>
      <c r="BY1969">
        <v>9396</v>
      </c>
    </row>
    <row r="1970" spans="1:77" hidden="1" x14ac:dyDescent="0.25">
      <c r="A1970" t="str">
        <f t="shared" si="60"/>
        <v>201674 Kézműipari foglalkozásokI7 Technikum</v>
      </c>
      <c r="B1970" t="str">
        <f t="shared" si="61"/>
        <v>201674 Kézműipari foglalkozásokI7 Technikum</v>
      </c>
      <c r="C1970">
        <v>4692</v>
      </c>
      <c r="D1970" t="s">
        <v>168</v>
      </c>
      <c r="E1970" t="s">
        <v>169</v>
      </c>
      <c r="F1970" s="4" t="s">
        <v>174</v>
      </c>
      <c r="G1970">
        <v>0</v>
      </c>
      <c r="H1970" t="s">
        <v>163</v>
      </c>
      <c r="I1970">
        <v>644</v>
      </c>
      <c r="J1970">
        <v>33</v>
      </c>
      <c r="K1970" t="s">
        <v>102</v>
      </c>
      <c r="L1970" t="s">
        <v>138</v>
      </c>
      <c r="M1970">
        <v>0</v>
      </c>
      <c r="N1970">
        <v>0</v>
      </c>
      <c r="O1970">
        <v>0</v>
      </c>
      <c r="P1970">
        <v>0</v>
      </c>
      <c r="Q1970">
        <v>0</v>
      </c>
      <c r="R1970">
        <v>0</v>
      </c>
      <c r="S1970">
        <v>0</v>
      </c>
      <c r="T1970">
        <v>0</v>
      </c>
      <c r="U1970">
        <v>0</v>
      </c>
      <c r="V1970">
        <v>0</v>
      </c>
      <c r="W1970">
        <v>0</v>
      </c>
      <c r="X1970">
        <v>0</v>
      </c>
      <c r="Y1970">
        <v>0</v>
      </c>
      <c r="Z1970">
        <v>36</v>
      </c>
      <c r="AA1970">
        <v>0</v>
      </c>
      <c r="AB1970">
        <v>0</v>
      </c>
      <c r="AC1970">
        <v>55</v>
      </c>
      <c r="AD1970">
        <v>0</v>
      </c>
      <c r="AE1970">
        <v>0</v>
      </c>
      <c r="AF1970">
        <v>0</v>
      </c>
      <c r="AG1970">
        <v>0</v>
      </c>
      <c r="AH1970">
        <v>7</v>
      </c>
      <c r="AI1970">
        <v>0</v>
      </c>
      <c r="AJ1970">
        <v>0</v>
      </c>
      <c r="AK1970">
        <v>0</v>
      </c>
      <c r="AL1970">
        <v>0</v>
      </c>
      <c r="AM1970">
        <v>13</v>
      </c>
      <c r="AN1970">
        <v>0</v>
      </c>
      <c r="AO1970">
        <v>23</v>
      </c>
      <c r="AP1970">
        <v>7</v>
      </c>
      <c r="AQ1970">
        <v>0</v>
      </c>
      <c r="AR1970">
        <v>0</v>
      </c>
      <c r="AS1970">
        <v>0</v>
      </c>
      <c r="AT1970">
        <v>0</v>
      </c>
      <c r="AU1970">
        <v>0</v>
      </c>
      <c r="AV1970">
        <v>0</v>
      </c>
      <c r="AW1970">
        <v>0</v>
      </c>
      <c r="AX1970">
        <v>0</v>
      </c>
      <c r="AY1970">
        <v>0</v>
      </c>
      <c r="AZ1970">
        <v>0</v>
      </c>
      <c r="BA1970">
        <v>0</v>
      </c>
      <c r="BB1970">
        <v>0</v>
      </c>
      <c r="BC1970">
        <v>0</v>
      </c>
      <c r="BD1970">
        <v>0</v>
      </c>
      <c r="BE1970">
        <v>0</v>
      </c>
      <c r="BF1970">
        <v>0</v>
      </c>
      <c r="BG1970">
        <v>13</v>
      </c>
      <c r="BH1970">
        <v>0</v>
      </c>
      <c r="BI1970">
        <v>0</v>
      </c>
      <c r="BJ1970">
        <v>0</v>
      </c>
      <c r="BK1970">
        <v>0</v>
      </c>
      <c r="BL1970">
        <v>0</v>
      </c>
      <c r="BM1970">
        <v>0</v>
      </c>
      <c r="BN1970">
        <v>0</v>
      </c>
      <c r="BO1970">
        <v>0</v>
      </c>
      <c r="BP1970">
        <v>5</v>
      </c>
      <c r="BQ1970">
        <v>0</v>
      </c>
      <c r="BR1970">
        <v>0</v>
      </c>
      <c r="BS1970">
        <v>0</v>
      </c>
      <c r="BT1970">
        <v>0</v>
      </c>
      <c r="BU1970">
        <v>0</v>
      </c>
      <c r="BV1970">
        <v>65</v>
      </c>
      <c r="BW1970">
        <v>0</v>
      </c>
      <c r="BX1970">
        <v>0</v>
      </c>
      <c r="BY1970">
        <v>224</v>
      </c>
    </row>
    <row r="1971" spans="1:77" hidden="1" x14ac:dyDescent="0.25">
      <c r="A1971" t="str">
        <f t="shared" si="60"/>
        <v>201675 Építőipari foglalkozásokI7 Technikum</v>
      </c>
      <c r="B1971" t="str">
        <f t="shared" si="61"/>
        <v>201675 Építőipari foglalkozásokI7 Technikum</v>
      </c>
      <c r="C1971">
        <v>4693</v>
      </c>
      <c r="D1971" t="s">
        <v>168</v>
      </c>
      <c r="E1971" t="s">
        <v>169</v>
      </c>
      <c r="F1971" s="4" t="s">
        <v>174</v>
      </c>
      <c r="G1971">
        <v>0</v>
      </c>
      <c r="H1971" t="s">
        <v>163</v>
      </c>
      <c r="I1971">
        <v>645</v>
      </c>
      <c r="J1971">
        <v>34</v>
      </c>
      <c r="K1971" t="s">
        <v>103</v>
      </c>
      <c r="L1971" t="s">
        <v>139</v>
      </c>
      <c r="M1971">
        <v>32</v>
      </c>
      <c r="N1971">
        <v>0</v>
      </c>
      <c r="O1971">
        <v>0</v>
      </c>
      <c r="P1971">
        <v>0</v>
      </c>
      <c r="Q1971">
        <v>111</v>
      </c>
      <c r="R1971">
        <v>0</v>
      </c>
      <c r="S1971">
        <v>22</v>
      </c>
      <c r="T1971">
        <v>0</v>
      </c>
      <c r="U1971">
        <v>0</v>
      </c>
      <c r="V1971">
        <v>0</v>
      </c>
      <c r="W1971">
        <v>14</v>
      </c>
      <c r="X1971">
        <v>16</v>
      </c>
      <c r="Y1971">
        <v>0</v>
      </c>
      <c r="Z1971">
        <v>8</v>
      </c>
      <c r="AA1971">
        <v>0</v>
      </c>
      <c r="AB1971">
        <v>35</v>
      </c>
      <c r="AC1971">
        <v>23</v>
      </c>
      <c r="AD1971">
        <v>77</v>
      </c>
      <c r="AE1971">
        <v>27</v>
      </c>
      <c r="AF1971">
        <v>54</v>
      </c>
      <c r="AG1971">
        <v>13</v>
      </c>
      <c r="AH1971">
        <v>27</v>
      </c>
      <c r="AI1971">
        <v>0</v>
      </c>
      <c r="AJ1971">
        <v>167</v>
      </c>
      <c r="AK1971">
        <v>81</v>
      </c>
      <c r="AL1971">
        <v>0</v>
      </c>
      <c r="AM1971">
        <v>1102</v>
      </c>
      <c r="AN1971">
        <v>0</v>
      </c>
      <c r="AO1971">
        <v>40</v>
      </c>
      <c r="AP1971">
        <v>64</v>
      </c>
      <c r="AQ1971">
        <v>66</v>
      </c>
      <c r="AR1971">
        <v>0</v>
      </c>
      <c r="AS1971">
        <v>0</v>
      </c>
      <c r="AT1971">
        <v>200</v>
      </c>
      <c r="AU1971">
        <v>0</v>
      </c>
      <c r="AV1971">
        <v>22</v>
      </c>
      <c r="AW1971">
        <v>0</v>
      </c>
      <c r="AX1971">
        <v>0</v>
      </c>
      <c r="AY1971">
        <v>25</v>
      </c>
      <c r="AZ1971">
        <v>0</v>
      </c>
      <c r="BA1971">
        <v>0</v>
      </c>
      <c r="BB1971">
        <v>0</v>
      </c>
      <c r="BC1971">
        <v>80</v>
      </c>
      <c r="BD1971">
        <v>63</v>
      </c>
      <c r="BE1971">
        <v>0</v>
      </c>
      <c r="BF1971">
        <v>0</v>
      </c>
      <c r="BG1971">
        <v>69</v>
      </c>
      <c r="BH1971">
        <v>1</v>
      </c>
      <c r="BI1971">
        <v>0</v>
      </c>
      <c r="BJ1971">
        <v>0</v>
      </c>
      <c r="BK1971">
        <v>7</v>
      </c>
      <c r="BL1971">
        <v>0</v>
      </c>
      <c r="BM1971">
        <v>0</v>
      </c>
      <c r="BN1971">
        <v>46</v>
      </c>
      <c r="BO1971">
        <v>39</v>
      </c>
      <c r="BP1971">
        <v>22</v>
      </c>
      <c r="BQ1971">
        <v>23</v>
      </c>
      <c r="BR1971">
        <v>6</v>
      </c>
      <c r="BS1971">
        <v>7</v>
      </c>
      <c r="BT1971">
        <v>0</v>
      </c>
      <c r="BU1971">
        <v>0</v>
      </c>
      <c r="BV1971">
        <v>0</v>
      </c>
      <c r="BW1971">
        <v>29</v>
      </c>
      <c r="BX1971">
        <v>0</v>
      </c>
      <c r="BY1971">
        <v>2618</v>
      </c>
    </row>
    <row r="1972" spans="1:77" hidden="1" x14ac:dyDescent="0.25">
      <c r="A1972" t="str">
        <f t="shared" si="60"/>
        <v>201679 Egyéb ipari és építőipari foglalkozásokI7 Technikum</v>
      </c>
      <c r="B1972" t="str">
        <f t="shared" si="61"/>
        <v>201679 Egyéb ipari és építőipari foglalkozásokI7 Technikum</v>
      </c>
      <c r="C1972">
        <v>4694</v>
      </c>
      <c r="D1972" t="s">
        <v>168</v>
      </c>
      <c r="E1972" t="s">
        <v>169</v>
      </c>
      <c r="F1972" s="4" t="s">
        <v>174</v>
      </c>
      <c r="G1972">
        <v>0</v>
      </c>
      <c r="H1972" t="s">
        <v>163</v>
      </c>
      <c r="I1972">
        <v>646</v>
      </c>
      <c r="J1972">
        <v>35</v>
      </c>
      <c r="K1972" t="s">
        <v>140</v>
      </c>
      <c r="L1972" t="s">
        <v>141</v>
      </c>
      <c r="M1972">
        <v>0</v>
      </c>
      <c r="N1972">
        <v>0</v>
      </c>
      <c r="O1972">
        <v>0</v>
      </c>
      <c r="P1972">
        <v>20</v>
      </c>
      <c r="Q1972">
        <v>0</v>
      </c>
      <c r="R1972">
        <v>0</v>
      </c>
      <c r="S1972">
        <v>0</v>
      </c>
      <c r="T1972">
        <v>0</v>
      </c>
      <c r="U1972">
        <v>0</v>
      </c>
      <c r="V1972">
        <v>0</v>
      </c>
      <c r="W1972">
        <v>0</v>
      </c>
      <c r="X1972">
        <v>408</v>
      </c>
      <c r="Y1972">
        <v>0</v>
      </c>
      <c r="Z1972">
        <v>187</v>
      </c>
      <c r="AA1972">
        <v>40</v>
      </c>
      <c r="AB1972">
        <v>6</v>
      </c>
      <c r="AC1972">
        <v>0</v>
      </c>
      <c r="AD1972">
        <v>56</v>
      </c>
      <c r="AE1972">
        <v>20</v>
      </c>
      <c r="AF1972">
        <v>20</v>
      </c>
      <c r="AG1972">
        <v>0</v>
      </c>
      <c r="AH1972">
        <v>0</v>
      </c>
      <c r="AI1972">
        <v>0</v>
      </c>
      <c r="AJ1972">
        <v>223</v>
      </c>
      <c r="AK1972">
        <v>0</v>
      </c>
      <c r="AL1972">
        <v>14</v>
      </c>
      <c r="AM1972">
        <v>15</v>
      </c>
      <c r="AN1972">
        <v>21</v>
      </c>
      <c r="AO1972">
        <v>183</v>
      </c>
      <c r="AP1972">
        <v>0</v>
      </c>
      <c r="AQ1972">
        <v>0</v>
      </c>
      <c r="AR1972">
        <v>0</v>
      </c>
      <c r="AS1972">
        <v>0</v>
      </c>
      <c r="AT1972">
        <v>102</v>
      </c>
      <c r="AU1972">
        <v>0</v>
      </c>
      <c r="AV1972">
        <v>0</v>
      </c>
      <c r="AW1972">
        <v>0</v>
      </c>
      <c r="AX1972">
        <v>0</v>
      </c>
      <c r="AY1972">
        <v>0</v>
      </c>
      <c r="AZ1972">
        <v>0</v>
      </c>
      <c r="BA1972">
        <v>0</v>
      </c>
      <c r="BB1972">
        <v>0</v>
      </c>
      <c r="BC1972">
        <v>0</v>
      </c>
      <c r="BD1972">
        <v>0</v>
      </c>
      <c r="BE1972">
        <v>0</v>
      </c>
      <c r="BF1972">
        <v>0</v>
      </c>
      <c r="BG1972">
        <v>0</v>
      </c>
      <c r="BH1972">
        <v>0</v>
      </c>
      <c r="BI1972">
        <v>0</v>
      </c>
      <c r="BJ1972">
        <v>0</v>
      </c>
      <c r="BK1972">
        <v>0</v>
      </c>
      <c r="BL1972">
        <v>0</v>
      </c>
      <c r="BM1972">
        <v>0</v>
      </c>
      <c r="BN1972">
        <v>153</v>
      </c>
      <c r="BO1972">
        <v>24</v>
      </c>
      <c r="BP1972">
        <v>0</v>
      </c>
      <c r="BQ1972">
        <v>0</v>
      </c>
      <c r="BR1972">
        <v>0</v>
      </c>
      <c r="BS1972">
        <v>3</v>
      </c>
      <c r="BT1972">
        <v>0</v>
      </c>
      <c r="BU1972">
        <v>0</v>
      </c>
      <c r="BV1972">
        <v>0</v>
      </c>
      <c r="BW1972">
        <v>0</v>
      </c>
      <c r="BX1972">
        <v>0</v>
      </c>
      <c r="BY1972">
        <v>1495</v>
      </c>
    </row>
    <row r="1973" spans="1:77" hidden="1" x14ac:dyDescent="0.25">
      <c r="A1973" t="str">
        <f t="shared" si="60"/>
        <v>201681 Feldolgozóipari gépek kezelőiI7 Technikum</v>
      </c>
      <c r="B1973" t="str">
        <f t="shared" si="61"/>
        <v>201681 Feldolgozóipari gépek kezelőiI7 Technikum</v>
      </c>
      <c r="C1973">
        <v>4695</v>
      </c>
      <c r="D1973" t="s">
        <v>168</v>
      </c>
      <c r="E1973" t="s">
        <v>169</v>
      </c>
      <c r="F1973" s="4" t="s">
        <v>174</v>
      </c>
      <c r="G1973">
        <v>0</v>
      </c>
      <c r="H1973" t="s">
        <v>163</v>
      </c>
      <c r="I1973">
        <v>647</v>
      </c>
      <c r="J1973">
        <v>36</v>
      </c>
      <c r="K1973" t="s">
        <v>104</v>
      </c>
      <c r="L1973" t="s">
        <v>105</v>
      </c>
      <c r="M1973">
        <v>19</v>
      </c>
      <c r="N1973">
        <v>0</v>
      </c>
      <c r="O1973">
        <v>0</v>
      </c>
      <c r="P1973">
        <v>0</v>
      </c>
      <c r="Q1973">
        <v>215</v>
      </c>
      <c r="R1973">
        <v>120</v>
      </c>
      <c r="S1973">
        <v>40</v>
      </c>
      <c r="T1973">
        <v>102</v>
      </c>
      <c r="U1973">
        <v>14</v>
      </c>
      <c r="V1973">
        <v>0</v>
      </c>
      <c r="W1973">
        <v>338</v>
      </c>
      <c r="X1973">
        <v>468</v>
      </c>
      <c r="Y1973">
        <v>292</v>
      </c>
      <c r="Z1973">
        <v>85</v>
      </c>
      <c r="AA1973">
        <v>328</v>
      </c>
      <c r="AB1973">
        <v>124</v>
      </c>
      <c r="AC1973">
        <v>128</v>
      </c>
      <c r="AD1973">
        <v>136</v>
      </c>
      <c r="AE1973">
        <v>79</v>
      </c>
      <c r="AF1973">
        <v>134</v>
      </c>
      <c r="AG1973">
        <v>13</v>
      </c>
      <c r="AH1973">
        <v>36</v>
      </c>
      <c r="AI1973">
        <v>0</v>
      </c>
      <c r="AJ1973">
        <v>25</v>
      </c>
      <c r="AK1973">
        <v>0</v>
      </c>
      <c r="AL1973">
        <v>1</v>
      </c>
      <c r="AM1973">
        <v>7</v>
      </c>
      <c r="AN1973">
        <v>59</v>
      </c>
      <c r="AO1973">
        <v>42</v>
      </c>
      <c r="AP1973">
        <v>0</v>
      </c>
      <c r="AQ1973">
        <v>7</v>
      </c>
      <c r="AR1973">
        <v>0</v>
      </c>
      <c r="AS1973">
        <v>0</v>
      </c>
      <c r="AT1973">
        <v>11</v>
      </c>
      <c r="AU1973">
        <v>0</v>
      </c>
      <c r="AV1973">
        <v>0</v>
      </c>
      <c r="AW1973">
        <v>0</v>
      </c>
      <c r="AX1973">
        <v>0</v>
      </c>
      <c r="AY1973">
        <v>0</v>
      </c>
      <c r="AZ1973">
        <v>0</v>
      </c>
      <c r="BA1973">
        <v>17</v>
      </c>
      <c r="BB1973">
        <v>0</v>
      </c>
      <c r="BC1973">
        <v>0</v>
      </c>
      <c r="BD1973">
        <v>0</v>
      </c>
      <c r="BE1973">
        <v>0</v>
      </c>
      <c r="BF1973">
        <v>0</v>
      </c>
      <c r="BG1973">
        <v>0</v>
      </c>
      <c r="BH1973">
        <v>0</v>
      </c>
      <c r="BI1973">
        <v>0</v>
      </c>
      <c r="BJ1973">
        <v>5</v>
      </c>
      <c r="BK1973">
        <v>7</v>
      </c>
      <c r="BL1973">
        <v>78</v>
      </c>
      <c r="BM1973">
        <v>0</v>
      </c>
      <c r="BN1973">
        <v>1</v>
      </c>
      <c r="BO1973">
        <v>1</v>
      </c>
      <c r="BP1973">
        <v>4</v>
      </c>
      <c r="BQ1973">
        <v>0</v>
      </c>
      <c r="BR1973">
        <v>0</v>
      </c>
      <c r="BS1973">
        <v>0</v>
      </c>
      <c r="BT1973">
        <v>0</v>
      </c>
      <c r="BU1973">
        <v>0</v>
      </c>
      <c r="BV1973">
        <v>0</v>
      </c>
      <c r="BW1973">
        <v>0</v>
      </c>
      <c r="BX1973">
        <v>0</v>
      </c>
      <c r="BY1973">
        <v>2936</v>
      </c>
    </row>
    <row r="1974" spans="1:77" hidden="1" x14ac:dyDescent="0.25">
      <c r="A1974" t="str">
        <f t="shared" si="60"/>
        <v>201682 ÖsszeszerelőkI7 Technikum</v>
      </c>
      <c r="B1974" t="str">
        <f t="shared" si="61"/>
        <v>201682 ÖsszeszerelőkI7 Technikum</v>
      </c>
      <c r="C1974">
        <v>4696</v>
      </c>
      <c r="D1974" t="s">
        <v>168</v>
      </c>
      <c r="E1974" t="s">
        <v>169</v>
      </c>
      <c r="F1974" s="4" t="s">
        <v>174</v>
      </c>
      <c r="G1974">
        <v>0</v>
      </c>
      <c r="H1974" t="s">
        <v>163</v>
      </c>
      <c r="I1974">
        <v>648</v>
      </c>
      <c r="J1974">
        <v>37</v>
      </c>
      <c r="K1974" t="s">
        <v>106</v>
      </c>
      <c r="L1974" t="s">
        <v>142</v>
      </c>
      <c r="M1974">
        <v>0</v>
      </c>
      <c r="N1974">
        <v>0</v>
      </c>
      <c r="O1974">
        <v>0</v>
      </c>
      <c r="P1974">
        <v>0</v>
      </c>
      <c r="Q1974">
        <v>0</v>
      </c>
      <c r="R1974">
        <v>0</v>
      </c>
      <c r="S1974">
        <v>0</v>
      </c>
      <c r="T1974">
        <v>0</v>
      </c>
      <c r="U1974">
        <v>0</v>
      </c>
      <c r="V1974">
        <v>0</v>
      </c>
      <c r="W1974">
        <v>0</v>
      </c>
      <c r="X1974">
        <v>0</v>
      </c>
      <c r="Y1974">
        <v>34</v>
      </c>
      <c r="Z1974">
        <v>0</v>
      </c>
      <c r="AA1974">
        <v>0</v>
      </c>
      <c r="AB1974">
        <v>19</v>
      </c>
      <c r="AC1974">
        <v>340</v>
      </c>
      <c r="AD1974">
        <v>70</v>
      </c>
      <c r="AE1974">
        <v>72</v>
      </c>
      <c r="AF1974">
        <v>428</v>
      </c>
      <c r="AG1974">
        <v>0</v>
      </c>
      <c r="AH1974">
        <v>98</v>
      </c>
      <c r="AI1974">
        <v>0</v>
      </c>
      <c r="AJ1974">
        <v>0</v>
      </c>
      <c r="AK1974">
        <v>0</v>
      </c>
      <c r="AL1974">
        <v>0</v>
      </c>
      <c r="AM1974">
        <v>32</v>
      </c>
      <c r="AN1974">
        <v>9</v>
      </c>
      <c r="AO1974">
        <v>0</v>
      </c>
      <c r="AP1974">
        <v>0</v>
      </c>
      <c r="AQ1974">
        <v>0</v>
      </c>
      <c r="AR1974">
        <v>0</v>
      </c>
      <c r="AS1974">
        <v>0</v>
      </c>
      <c r="AT1974">
        <v>0</v>
      </c>
      <c r="AU1974">
        <v>0</v>
      </c>
      <c r="AV1974">
        <v>0</v>
      </c>
      <c r="AW1974">
        <v>7</v>
      </c>
      <c r="AX1974">
        <v>0</v>
      </c>
      <c r="AY1974">
        <v>0</v>
      </c>
      <c r="AZ1974">
        <v>0</v>
      </c>
      <c r="BA1974">
        <v>0</v>
      </c>
      <c r="BB1974">
        <v>0</v>
      </c>
      <c r="BC1974">
        <v>0</v>
      </c>
      <c r="BD1974">
        <v>0</v>
      </c>
      <c r="BE1974">
        <v>0</v>
      </c>
      <c r="BF1974">
        <v>0</v>
      </c>
      <c r="BG1974">
        <v>0</v>
      </c>
      <c r="BH1974">
        <v>0</v>
      </c>
      <c r="BI1974">
        <v>0</v>
      </c>
      <c r="BJ1974">
        <v>0</v>
      </c>
      <c r="BK1974">
        <v>0</v>
      </c>
      <c r="BL1974">
        <v>30</v>
      </c>
      <c r="BM1974">
        <v>0</v>
      </c>
      <c r="BN1974">
        <v>0</v>
      </c>
      <c r="BO1974">
        <v>0</v>
      </c>
      <c r="BP1974">
        <v>0</v>
      </c>
      <c r="BQ1974">
        <v>0</v>
      </c>
      <c r="BR1974">
        <v>0</v>
      </c>
      <c r="BS1974">
        <v>0</v>
      </c>
      <c r="BT1974">
        <v>0</v>
      </c>
      <c r="BU1974">
        <v>0</v>
      </c>
      <c r="BV1974">
        <v>0</v>
      </c>
      <c r="BW1974">
        <v>0</v>
      </c>
      <c r="BX1974">
        <v>0</v>
      </c>
      <c r="BY1974">
        <v>1139</v>
      </c>
    </row>
    <row r="1975" spans="1:77" hidden="1" x14ac:dyDescent="0.25">
      <c r="A1975" t="str">
        <f t="shared" si="60"/>
        <v>201683 Helyhez kötött gépek kezelőiI7 Technikum</v>
      </c>
      <c r="B1975" t="str">
        <f t="shared" si="61"/>
        <v>201683 Helyhez kötött gépek kezelőiI7 Technikum</v>
      </c>
      <c r="C1975">
        <v>4697</v>
      </c>
      <c r="D1975" t="s">
        <v>168</v>
      </c>
      <c r="E1975" t="s">
        <v>169</v>
      </c>
      <c r="F1975" s="4" t="s">
        <v>174</v>
      </c>
      <c r="G1975">
        <v>0</v>
      </c>
      <c r="H1975" t="s">
        <v>163</v>
      </c>
      <c r="I1975">
        <v>649</v>
      </c>
      <c r="J1975">
        <v>38</v>
      </c>
      <c r="K1975" t="s">
        <v>107</v>
      </c>
      <c r="L1975" t="s">
        <v>143</v>
      </c>
      <c r="M1975">
        <v>8</v>
      </c>
      <c r="N1975">
        <v>0</v>
      </c>
      <c r="O1975">
        <v>0</v>
      </c>
      <c r="P1975">
        <v>18</v>
      </c>
      <c r="Q1975">
        <v>113</v>
      </c>
      <c r="R1975">
        <v>0</v>
      </c>
      <c r="S1975">
        <v>0</v>
      </c>
      <c r="T1975">
        <v>0</v>
      </c>
      <c r="U1975">
        <v>0</v>
      </c>
      <c r="V1975">
        <v>0</v>
      </c>
      <c r="W1975">
        <v>0</v>
      </c>
      <c r="X1975">
        <v>62</v>
      </c>
      <c r="Y1975">
        <v>0</v>
      </c>
      <c r="Z1975">
        <v>0</v>
      </c>
      <c r="AA1975">
        <v>81</v>
      </c>
      <c r="AB1975">
        <v>0</v>
      </c>
      <c r="AC1975">
        <v>8</v>
      </c>
      <c r="AD1975">
        <v>0</v>
      </c>
      <c r="AE1975">
        <v>0</v>
      </c>
      <c r="AF1975">
        <v>34</v>
      </c>
      <c r="AG1975">
        <v>0</v>
      </c>
      <c r="AH1975">
        <v>26</v>
      </c>
      <c r="AI1975">
        <v>0</v>
      </c>
      <c r="AJ1975">
        <v>301</v>
      </c>
      <c r="AK1975">
        <v>123</v>
      </c>
      <c r="AL1975">
        <v>46</v>
      </c>
      <c r="AM1975">
        <v>76</v>
      </c>
      <c r="AN1975">
        <v>0</v>
      </c>
      <c r="AO1975">
        <v>7</v>
      </c>
      <c r="AP1975">
        <v>8</v>
      </c>
      <c r="AQ1975">
        <v>23</v>
      </c>
      <c r="AR1975">
        <v>7</v>
      </c>
      <c r="AS1975">
        <v>0</v>
      </c>
      <c r="AT1975">
        <v>20</v>
      </c>
      <c r="AU1975">
        <v>0</v>
      </c>
      <c r="AV1975">
        <v>25</v>
      </c>
      <c r="AW1975">
        <v>0</v>
      </c>
      <c r="AX1975">
        <v>13</v>
      </c>
      <c r="AY1975">
        <v>16</v>
      </c>
      <c r="AZ1975">
        <v>0</v>
      </c>
      <c r="BA1975">
        <v>0</v>
      </c>
      <c r="BB1975">
        <v>0</v>
      </c>
      <c r="BC1975">
        <v>0</v>
      </c>
      <c r="BD1975">
        <v>0</v>
      </c>
      <c r="BE1975">
        <v>0</v>
      </c>
      <c r="BF1975">
        <v>0</v>
      </c>
      <c r="BG1975">
        <v>0</v>
      </c>
      <c r="BH1975">
        <v>1</v>
      </c>
      <c r="BI1975">
        <v>0</v>
      </c>
      <c r="BJ1975">
        <v>0</v>
      </c>
      <c r="BK1975">
        <v>21</v>
      </c>
      <c r="BL1975">
        <v>32</v>
      </c>
      <c r="BM1975">
        <v>0</v>
      </c>
      <c r="BN1975">
        <v>27</v>
      </c>
      <c r="BO1975">
        <v>14</v>
      </c>
      <c r="BP1975">
        <v>16</v>
      </c>
      <c r="BQ1975">
        <v>2</v>
      </c>
      <c r="BR1975">
        <v>3</v>
      </c>
      <c r="BS1975">
        <v>0</v>
      </c>
      <c r="BT1975">
        <v>19</v>
      </c>
      <c r="BU1975">
        <v>0</v>
      </c>
      <c r="BV1975">
        <v>0</v>
      </c>
      <c r="BW1975">
        <v>17</v>
      </c>
      <c r="BX1975">
        <v>0</v>
      </c>
      <c r="BY1975">
        <v>1167</v>
      </c>
    </row>
    <row r="1976" spans="1:77" hidden="1" x14ac:dyDescent="0.25">
      <c r="A1976" t="str">
        <f t="shared" si="60"/>
        <v>201684 Járművezetők és mobil gépek kezelőiI7 Technikum</v>
      </c>
      <c r="B1976" t="str">
        <f t="shared" si="61"/>
        <v>201684 Járművezetők és mobil gépek kezelőiI7 Technikum</v>
      </c>
      <c r="C1976">
        <v>4698</v>
      </c>
      <c r="D1976" t="s">
        <v>168</v>
      </c>
      <c r="E1976" t="s">
        <v>169</v>
      </c>
      <c r="F1976" s="4" t="s">
        <v>174</v>
      </c>
      <c r="G1976">
        <v>0</v>
      </c>
      <c r="H1976" t="s">
        <v>163</v>
      </c>
      <c r="I1976">
        <v>650</v>
      </c>
      <c r="J1976">
        <v>39</v>
      </c>
      <c r="K1976" t="s">
        <v>144</v>
      </c>
      <c r="L1976" t="s">
        <v>145</v>
      </c>
      <c r="M1976">
        <v>428</v>
      </c>
      <c r="N1976">
        <v>46</v>
      </c>
      <c r="O1976">
        <v>24</v>
      </c>
      <c r="P1976">
        <v>50</v>
      </c>
      <c r="Q1976">
        <v>155</v>
      </c>
      <c r="R1976">
        <v>0</v>
      </c>
      <c r="S1976">
        <v>0</v>
      </c>
      <c r="T1976">
        <v>8</v>
      </c>
      <c r="U1976">
        <v>0</v>
      </c>
      <c r="V1976">
        <v>0</v>
      </c>
      <c r="W1976">
        <v>0</v>
      </c>
      <c r="X1976">
        <v>0</v>
      </c>
      <c r="Y1976">
        <v>38</v>
      </c>
      <c r="Z1976">
        <v>43</v>
      </c>
      <c r="AA1976">
        <v>0</v>
      </c>
      <c r="AB1976">
        <v>29</v>
      </c>
      <c r="AC1976">
        <v>10</v>
      </c>
      <c r="AD1976">
        <v>15</v>
      </c>
      <c r="AE1976">
        <v>0</v>
      </c>
      <c r="AF1976">
        <v>46</v>
      </c>
      <c r="AG1976">
        <v>0</v>
      </c>
      <c r="AH1976">
        <v>20</v>
      </c>
      <c r="AI1976">
        <v>0</v>
      </c>
      <c r="AJ1976">
        <v>20</v>
      </c>
      <c r="AK1976">
        <v>1</v>
      </c>
      <c r="AL1976">
        <v>42</v>
      </c>
      <c r="AM1976">
        <v>210</v>
      </c>
      <c r="AN1976">
        <v>108</v>
      </c>
      <c r="AO1976">
        <v>124</v>
      </c>
      <c r="AP1976">
        <v>100</v>
      </c>
      <c r="AQ1976">
        <v>1309</v>
      </c>
      <c r="AR1976">
        <v>17</v>
      </c>
      <c r="AS1976">
        <v>0</v>
      </c>
      <c r="AT1976">
        <v>673</v>
      </c>
      <c r="AU1976">
        <v>0</v>
      </c>
      <c r="AV1976">
        <v>0</v>
      </c>
      <c r="AW1976">
        <v>32</v>
      </c>
      <c r="AX1976">
        <v>0</v>
      </c>
      <c r="AY1976">
        <v>0</v>
      </c>
      <c r="AZ1976">
        <v>14</v>
      </c>
      <c r="BA1976">
        <v>0</v>
      </c>
      <c r="BB1976">
        <v>0</v>
      </c>
      <c r="BC1976">
        <v>0</v>
      </c>
      <c r="BD1976">
        <v>81</v>
      </c>
      <c r="BE1976">
        <v>0</v>
      </c>
      <c r="BF1976">
        <v>14</v>
      </c>
      <c r="BG1976">
        <v>7</v>
      </c>
      <c r="BH1976">
        <v>0</v>
      </c>
      <c r="BI1976">
        <v>0</v>
      </c>
      <c r="BJ1976">
        <v>0</v>
      </c>
      <c r="BK1976">
        <v>11</v>
      </c>
      <c r="BL1976">
        <v>58</v>
      </c>
      <c r="BM1976">
        <v>1</v>
      </c>
      <c r="BN1976">
        <v>19</v>
      </c>
      <c r="BO1976">
        <v>45</v>
      </c>
      <c r="BP1976">
        <v>15</v>
      </c>
      <c r="BQ1976">
        <v>60</v>
      </c>
      <c r="BR1976">
        <v>27</v>
      </c>
      <c r="BS1976">
        <v>2</v>
      </c>
      <c r="BT1976">
        <v>14</v>
      </c>
      <c r="BU1976">
        <v>2</v>
      </c>
      <c r="BV1976">
        <v>0</v>
      </c>
      <c r="BW1976">
        <v>29</v>
      </c>
      <c r="BX1976">
        <v>0</v>
      </c>
      <c r="BY1976">
        <v>3947</v>
      </c>
    </row>
    <row r="1977" spans="1:77" hidden="1" x14ac:dyDescent="0.25">
      <c r="A1977" t="str">
        <f t="shared" si="60"/>
        <v>201691 Takarítók és hasonló jellegű egyszerű foglalkozásokI7 Technikum</v>
      </c>
      <c r="B1977" t="str">
        <f t="shared" si="61"/>
        <v>201691 Takarítók és hasonló jellegű egyszerű foglalkozásokI7 Technikum</v>
      </c>
      <c r="C1977">
        <v>4699</v>
      </c>
      <c r="D1977" t="s">
        <v>168</v>
      </c>
      <c r="E1977" t="s">
        <v>169</v>
      </c>
      <c r="F1977" s="4" t="s">
        <v>174</v>
      </c>
      <c r="G1977">
        <v>0</v>
      </c>
      <c r="H1977" t="s">
        <v>163</v>
      </c>
      <c r="I1977">
        <v>651</v>
      </c>
      <c r="J1977">
        <v>40</v>
      </c>
      <c r="K1977" t="s">
        <v>108</v>
      </c>
      <c r="L1977" t="s">
        <v>146</v>
      </c>
      <c r="M1977">
        <v>16</v>
      </c>
      <c r="N1977">
        <v>0</v>
      </c>
      <c r="O1977">
        <v>0</v>
      </c>
      <c r="P1977">
        <v>0</v>
      </c>
      <c r="Q1977">
        <v>16</v>
      </c>
      <c r="R1977">
        <v>0</v>
      </c>
      <c r="S1977">
        <v>0</v>
      </c>
      <c r="T1977">
        <v>0</v>
      </c>
      <c r="U1977">
        <v>0</v>
      </c>
      <c r="V1977">
        <v>0</v>
      </c>
      <c r="W1977">
        <v>0</v>
      </c>
      <c r="X1977">
        <v>0</v>
      </c>
      <c r="Y1977">
        <v>0</v>
      </c>
      <c r="Z1977">
        <v>1</v>
      </c>
      <c r="AA1977">
        <v>1</v>
      </c>
      <c r="AB1977">
        <v>7</v>
      </c>
      <c r="AC1977">
        <v>1</v>
      </c>
      <c r="AD1977">
        <v>0</v>
      </c>
      <c r="AE1977">
        <v>0</v>
      </c>
      <c r="AF1977">
        <v>0</v>
      </c>
      <c r="AG1977">
        <v>0</v>
      </c>
      <c r="AH1977">
        <v>0</v>
      </c>
      <c r="AI1977">
        <v>0</v>
      </c>
      <c r="AJ1977">
        <v>18</v>
      </c>
      <c r="AK1977">
        <v>0</v>
      </c>
      <c r="AL1977">
        <v>1</v>
      </c>
      <c r="AM1977">
        <v>84</v>
      </c>
      <c r="AN1977">
        <v>21</v>
      </c>
      <c r="AO1977">
        <v>14</v>
      </c>
      <c r="AP1977">
        <v>87</v>
      </c>
      <c r="AQ1977">
        <v>17</v>
      </c>
      <c r="AR1977">
        <v>0</v>
      </c>
      <c r="AS1977">
        <v>0</v>
      </c>
      <c r="AT1977">
        <v>1</v>
      </c>
      <c r="AU1977">
        <v>0</v>
      </c>
      <c r="AV1977">
        <v>17</v>
      </c>
      <c r="AW1977">
        <v>0</v>
      </c>
      <c r="AX1977">
        <v>0</v>
      </c>
      <c r="AY1977">
        <v>0</v>
      </c>
      <c r="AZ1977">
        <v>0</v>
      </c>
      <c r="BA1977">
        <v>0</v>
      </c>
      <c r="BB1977">
        <v>0</v>
      </c>
      <c r="BC1977">
        <v>0</v>
      </c>
      <c r="BD1977">
        <v>0</v>
      </c>
      <c r="BE1977">
        <v>0</v>
      </c>
      <c r="BF1977">
        <v>28</v>
      </c>
      <c r="BG1977">
        <v>0</v>
      </c>
      <c r="BH1977">
        <v>4</v>
      </c>
      <c r="BI1977">
        <v>0</v>
      </c>
      <c r="BJ1977">
        <v>0</v>
      </c>
      <c r="BK1977">
        <v>0</v>
      </c>
      <c r="BL1977">
        <v>0</v>
      </c>
      <c r="BM1977">
        <v>0</v>
      </c>
      <c r="BN1977">
        <v>11</v>
      </c>
      <c r="BO1977">
        <v>65</v>
      </c>
      <c r="BP1977">
        <v>72</v>
      </c>
      <c r="BQ1977">
        <v>5</v>
      </c>
      <c r="BR1977">
        <v>14</v>
      </c>
      <c r="BS1977">
        <v>3</v>
      </c>
      <c r="BT1977">
        <v>3</v>
      </c>
      <c r="BU1977">
        <v>1</v>
      </c>
      <c r="BV1977">
        <v>0</v>
      </c>
      <c r="BW1977">
        <v>0</v>
      </c>
      <c r="BX1977">
        <v>0</v>
      </c>
      <c r="BY1977">
        <v>508</v>
      </c>
    </row>
    <row r="1978" spans="1:77" hidden="1" x14ac:dyDescent="0.25">
      <c r="A1978" t="str">
        <f t="shared" si="60"/>
        <v>201692 Egyszerű szolgáltatási, szállítási és hasonló foglalkozásokI7 Technikum</v>
      </c>
      <c r="B1978" t="str">
        <f t="shared" si="61"/>
        <v>201692 Egyszerű szolgáltatási, szállítási és hasonló foglalkozásokI7 Technikum</v>
      </c>
      <c r="C1978">
        <v>4700</v>
      </c>
      <c r="D1978" t="s">
        <v>168</v>
      </c>
      <c r="E1978" t="s">
        <v>169</v>
      </c>
      <c r="F1978" s="4" t="s">
        <v>174</v>
      </c>
      <c r="G1978">
        <v>0</v>
      </c>
      <c r="H1978" t="s">
        <v>163</v>
      </c>
      <c r="I1978">
        <v>652</v>
      </c>
      <c r="J1978">
        <v>41</v>
      </c>
      <c r="K1978" t="s">
        <v>109</v>
      </c>
      <c r="L1978" t="s">
        <v>147</v>
      </c>
      <c r="M1978">
        <v>1</v>
      </c>
      <c r="N1978">
        <v>23</v>
      </c>
      <c r="O1978">
        <v>0</v>
      </c>
      <c r="P1978">
        <v>0</v>
      </c>
      <c r="Q1978">
        <v>67</v>
      </c>
      <c r="R1978">
        <v>41</v>
      </c>
      <c r="S1978">
        <v>59</v>
      </c>
      <c r="T1978">
        <v>0</v>
      </c>
      <c r="U1978">
        <v>63</v>
      </c>
      <c r="V1978">
        <v>0</v>
      </c>
      <c r="W1978">
        <v>64</v>
      </c>
      <c r="X1978">
        <v>0</v>
      </c>
      <c r="Y1978">
        <v>16</v>
      </c>
      <c r="Z1978">
        <v>2</v>
      </c>
      <c r="AA1978">
        <v>17</v>
      </c>
      <c r="AB1978">
        <v>33</v>
      </c>
      <c r="AC1978">
        <v>0</v>
      </c>
      <c r="AD1978">
        <v>11</v>
      </c>
      <c r="AE1978">
        <v>27</v>
      </c>
      <c r="AF1978">
        <v>26</v>
      </c>
      <c r="AG1978">
        <v>23</v>
      </c>
      <c r="AH1978">
        <v>7</v>
      </c>
      <c r="AI1978">
        <v>0</v>
      </c>
      <c r="AJ1978">
        <v>21</v>
      </c>
      <c r="AK1978">
        <v>87</v>
      </c>
      <c r="AL1978">
        <v>19</v>
      </c>
      <c r="AM1978">
        <v>75</v>
      </c>
      <c r="AN1978">
        <v>166</v>
      </c>
      <c r="AO1978">
        <v>239</v>
      </c>
      <c r="AP1978">
        <v>379</v>
      </c>
      <c r="AQ1978">
        <v>7</v>
      </c>
      <c r="AR1978">
        <v>0</v>
      </c>
      <c r="AS1978">
        <v>0</v>
      </c>
      <c r="AT1978">
        <v>82</v>
      </c>
      <c r="AU1978">
        <v>8</v>
      </c>
      <c r="AV1978">
        <v>103</v>
      </c>
      <c r="AW1978">
        <v>7</v>
      </c>
      <c r="AX1978">
        <v>0</v>
      </c>
      <c r="AY1978">
        <v>0</v>
      </c>
      <c r="AZ1978">
        <v>0</v>
      </c>
      <c r="BA1978">
        <v>18</v>
      </c>
      <c r="BB1978">
        <v>0</v>
      </c>
      <c r="BC1978">
        <v>0</v>
      </c>
      <c r="BD1978">
        <v>28</v>
      </c>
      <c r="BE1978">
        <v>0</v>
      </c>
      <c r="BF1978">
        <v>7</v>
      </c>
      <c r="BG1978">
        <v>19</v>
      </c>
      <c r="BH1978">
        <v>3</v>
      </c>
      <c r="BI1978">
        <v>0</v>
      </c>
      <c r="BJ1978">
        <v>0</v>
      </c>
      <c r="BK1978">
        <v>0</v>
      </c>
      <c r="BL1978">
        <v>95</v>
      </c>
      <c r="BM1978">
        <v>0</v>
      </c>
      <c r="BN1978">
        <v>190</v>
      </c>
      <c r="BO1978">
        <v>253</v>
      </c>
      <c r="BP1978">
        <v>58</v>
      </c>
      <c r="BQ1978">
        <v>8</v>
      </c>
      <c r="BR1978">
        <v>9</v>
      </c>
      <c r="BS1978">
        <v>14</v>
      </c>
      <c r="BT1978">
        <v>39</v>
      </c>
      <c r="BU1978">
        <v>3</v>
      </c>
      <c r="BV1978">
        <v>43</v>
      </c>
      <c r="BW1978">
        <v>0</v>
      </c>
      <c r="BX1978">
        <v>0</v>
      </c>
      <c r="BY1978">
        <v>2460</v>
      </c>
    </row>
    <row r="1979" spans="1:77" hidden="1" x14ac:dyDescent="0.25">
      <c r="A1979" t="str">
        <f t="shared" si="60"/>
        <v>201693 Egyszerű ipari, építőipari, mezőgazdasági foglalkozásokI7 Technikum</v>
      </c>
      <c r="B1979" t="str">
        <f t="shared" si="61"/>
        <v>201693 Egyszerű ipari, építőipari, mezőgazdasági foglalkozásokI7 Technikum</v>
      </c>
      <c r="C1979">
        <v>4701</v>
      </c>
      <c r="D1979" t="s">
        <v>168</v>
      </c>
      <c r="E1979" t="s">
        <v>169</v>
      </c>
      <c r="F1979" s="4" t="s">
        <v>174</v>
      </c>
      <c r="G1979">
        <v>0</v>
      </c>
      <c r="H1979" t="s">
        <v>163</v>
      </c>
      <c r="I1979">
        <v>653</v>
      </c>
      <c r="J1979">
        <v>42</v>
      </c>
      <c r="K1979" t="s">
        <v>148</v>
      </c>
      <c r="L1979" t="s">
        <v>149</v>
      </c>
      <c r="M1979">
        <v>58</v>
      </c>
      <c r="N1979">
        <v>75</v>
      </c>
      <c r="O1979">
        <v>0</v>
      </c>
      <c r="P1979">
        <v>0</v>
      </c>
      <c r="Q1979">
        <v>80</v>
      </c>
      <c r="R1979">
        <v>32</v>
      </c>
      <c r="S1979">
        <v>0</v>
      </c>
      <c r="T1979">
        <v>0</v>
      </c>
      <c r="U1979">
        <v>0</v>
      </c>
      <c r="V1979">
        <v>0</v>
      </c>
      <c r="W1979">
        <v>14</v>
      </c>
      <c r="X1979">
        <v>0</v>
      </c>
      <c r="Y1979">
        <v>19</v>
      </c>
      <c r="Z1979">
        <v>0</v>
      </c>
      <c r="AA1979">
        <v>0</v>
      </c>
      <c r="AB1979">
        <v>70</v>
      </c>
      <c r="AC1979">
        <v>118</v>
      </c>
      <c r="AD1979">
        <v>23</v>
      </c>
      <c r="AE1979">
        <v>92</v>
      </c>
      <c r="AF1979">
        <v>45</v>
      </c>
      <c r="AG1979">
        <v>0</v>
      </c>
      <c r="AH1979">
        <v>135</v>
      </c>
      <c r="AI1979">
        <v>0</v>
      </c>
      <c r="AJ1979">
        <v>0</v>
      </c>
      <c r="AK1979">
        <v>0</v>
      </c>
      <c r="AL1979">
        <v>0</v>
      </c>
      <c r="AM1979">
        <v>128</v>
      </c>
      <c r="AN1979">
        <v>0</v>
      </c>
      <c r="AO1979">
        <v>69</v>
      </c>
      <c r="AP1979">
        <v>0</v>
      </c>
      <c r="AQ1979">
        <v>25</v>
      </c>
      <c r="AR1979">
        <v>0</v>
      </c>
      <c r="AS1979">
        <v>0</v>
      </c>
      <c r="AT1979">
        <v>14</v>
      </c>
      <c r="AU1979">
        <v>0</v>
      </c>
      <c r="AV1979">
        <v>0</v>
      </c>
      <c r="AW1979">
        <v>0</v>
      </c>
      <c r="AX1979">
        <v>0</v>
      </c>
      <c r="AY1979">
        <v>0</v>
      </c>
      <c r="AZ1979">
        <v>0</v>
      </c>
      <c r="BA1979">
        <v>0</v>
      </c>
      <c r="BB1979">
        <v>0</v>
      </c>
      <c r="BC1979">
        <v>0</v>
      </c>
      <c r="BD1979">
        <v>0</v>
      </c>
      <c r="BE1979">
        <v>0</v>
      </c>
      <c r="BF1979">
        <v>0</v>
      </c>
      <c r="BG1979">
        <v>0</v>
      </c>
      <c r="BH1979">
        <v>1</v>
      </c>
      <c r="BI1979">
        <v>0</v>
      </c>
      <c r="BJ1979">
        <v>0</v>
      </c>
      <c r="BK1979">
        <v>0</v>
      </c>
      <c r="BL1979">
        <v>77</v>
      </c>
      <c r="BM1979">
        <v>0</v>
      </c>
      <c r="BN1979">
        <v>0</v>
      </c>
      <c r="BO1979">
        <v>62</v>
      </c>
      <c r="BP1979">
        <v>4</v>
      </c>
      <c r="BQ1979">
        <v>1</v>
      </c>
      <c r="BR1979">
        <v>2</v>
      </c>
      <c r="BS1979">
        <v>1</v>
      </c>
      <c r="BT1979">
        <v>0</v>
      </c>
      <c r="BU1979">
        <v>0</v>
      </c>
      <c r="BV1979">
        <v>0</v>
      </c>
      <c r="BW1979">
        <v>0</v>
      </c>
      <c r="BX1979">
        <v>0</v>
      </c>
      <c r="BY1979">
        <v>1145</v>
      </c>
    </row>
    <row r="1980" spans="1:77" hidden="1" x14ac:dyDescent="0.25">
      <c r="A1980" t="str">
        <f t="shared" si="60"/>
        <v>201601 Fegyveres szervek felsőfokú képesítést igénylő foglalkozásaiI8 Főiskola</v>
      </c>
      <c r="B1980" t="str">
        <f t="shared" si="61"/>
        <v>201601 Fegyveres szervek felsőfokú képesítést igénylő foglalkozásaiI8 Főiskola</v>
      </c>
      <c r="C1980">
        <v>5333</v>
      </c>
      <c r="D1980" t="s">
        <v>168</v>
      </c>
      <c r="E1980" t="s">
        <v>169</v>
      </c>
      <c r="F1980" s="4" t="s">
        <v>174</v>
      </c>
      <c r="G1980">
        <v>0</v>
      </c>
      <c r="H1980" t="s">
        <v>164</v>
      </c>
      <c r="I1980">
        <v>612</v>
      </c>
      <c r="J1980">
        <v>1</v>
      </c>
      <c r="K1980" t="s">
        <v>65</v>
      </c>
      <c r="L1980" t="s">
        <v>66</v>
      </c>
      <c r="M1980">
        <v>0</v>
      </c>
      <c r="N1980">
        <v>0</v>
      </c>
      <c r="O1980">
        <v>0</v>
      </c>
      <c r="P1980">
        <v>0</v>
      </c>
      <c r="Q1980">
        <v>0</v>
      </c>
      <c r="R1980">
        <v>0</v>
      </c>
      <c r="S1980">
        <v>0</v>
      </c>
      <c r="T1980">
        <v>0</v>
      </c>
      <c r="U1980">
        <v>0</v>
      </c>
      <c r="V1980">
        <v>0</v>
      </c>
      <c r="W1980">
        <v>0</v>
      </c>
      <c r="X1980">
        <v>0</v>
      </c>
      <c r="Y1980">
        <v>0</v>
      </c>
      <c r="Z1980">
        <v>0</v>
      </c>
      <c r="AA1980">
        <v>0</v>
      </c>
      <c r="AB1980">
        <v>0</v>
      </c>
      <c r="AC1980">
        <v>0</v>
      </c>
      <c r="AD1980">
        <v>0</v>
      </c>
      <c r="AE1980">
        <v>0</v>
      </c>
      <c r="AF1980">
        <v>0</v>
      </c>
      <c r="AG1980">
        <v>0</v>
      </c>
      <c r="AH1980">
        <v>0</v>
      </c>
      <c r="AI1980">
        <v>0</v>
      </c>
      <c r="AJ1980">
        <v>0</v>
      </c>
      <c r="AK1980">
        <v>0</v>
      </c>
      <c r="AL1980">
        <v>0</v>
      </c>
      <c r="AM1980">
        <v>0</v>
      </c>
      <c r="AN1980">
        <v>0</v>
      </c>
      <c r="AO1980">
        <v>0</v>
      </c>
      <c r="AP1980">
        <v>0</v>
      </c>
      <c r="AQ1980">
        <v>0</v>
      </c>
      <c r="AR1980">
        <v>0</v>
      </c>
      <c r="AS1980">
        <v>0</v>
      </c>
      <c r="AT1980">
        <v>0</v>
      </c>
      <c r="AU1980">
        <v>0</v>
      </c>
      <c r="AV1980">
        <v>0</v>
      </c>
      <c r="AW1980">
        <v>0</v>
      </c>
      <c r="AX1980">
        <v>0</v>
      </c>
      <c r="AY1980">
        <v>0</v>
      </c>
      <c r="AZ1980">
        <v>0</v>
      </c>
      <c r="BA1980">
        <v>0</v>
      </c>
      <c r="BB1980">
        <v>0</v>
      </c>
      <c r="BC1980">
        <v>0</v>
      </c>
      <c r="BD1980">
        <v>0</v>
      </c>
      <c r="BE1980">
        <v>0</v>
      </c>
      <c r="BF1980">
        <v>0</v>
      </c>
      <c r="BG1980">
        <v>0</v>
      </c>
      <c r="BH1980">
        <v>0</v>
      </c>
      <c r="BI1980">
        <v>0</v>
      </c>
      <c r="BJ1980">
        <v>0</v>
      </c>
      <c r="BK1980">
        <v>0</v>
      </c>
      <c r="BL1980">
        <v>0</v>
      </c>
      <c r="BM1980">
        <v>0</v>
      </c>
      <c r="BN1980">
        <v>0</v>
      </c>
      <c r="BO1980">
        <v>10147</v>
      </c>
      <c r="BP1980">
        <v>74</v>
      </c>
      <c r="BQ1980">
        <v>0</v>
      </c>
      <c r="BR1980">
        <v>0</v>
      </c>
      <c r="BS1980">
        <v>0</v>
      </c>
      <c r="BT1980">
        <v>0</v>
      </c>
      <c r="BU1980">
        <v>0</v>
      </c>
      <c r="BV1980">
        <v>0</v>
      </c>
      <c r="BW1980">
        <v>0</v>
      </c>
      <c r="BX1980">
        <v>0</v>
      </c>
      <c r="BY1980">
        <v>10221</v>
      </c>
    </row>
    <row r="1981" spans="1:77" hidden="1" x14ac:dyDescent="0.25">
      <c r="A1981" t="str">
        <f t="shared" si="60"/>
        <v>201602 Fegyveres szervek középfokú képesítést igénylő foglalkozásaiI8 Főiskola</v>
      </c>
      <c r="B1981" t="str">
        <f t="shared" si="61"/>
        <v>201602 Fegyveres szervek középfokú képesítést igénylő foglalkozásaiI8 Főiskola</v>
      </c>
      <c r="C1981">
        <v>5334</v>
      </c>
      <c r="D1981" t="s">
        <v>168</v>
      </c>
      <c r="E1981" t="s">
        <v>169</v>
      </c>
      <c r="F1981" s="4" t="s">
        <v>174</v>
      </c>
      <c r="G1981">
        <v>0</v>
      </c>
      <c r="H1981" t="s">
        <v>164</v>
      </c>
      <c r="I1981">
        <v>613</v>
      </c>
      <c r="J1981">
        <v>2</v>
      </c>
      <c r="K1981" t="s">
        <v>67</v>
      </c>
      <c r="L1981" t="s">
        <v>68</v>
      </c>
      <c r="M1981">
        <v>0</v>
      </c>
      <c r="N1981">
        <v>0</v>
      </c>
      <c r="O1981">
        <v>0</v>
      </c>
      <c r="P1981">
        <v>0</v>
      </c>
      <c r="Q1981">
        <v>0</v>
      </c>
      <c r="R1981">
        <v>0</v>
      </c>
      <c r="S1981">
        <v>0</v>
      </c>
      <c r="T1981">
        <v>0</v>
      </c>
      <c r="U1981">
        <v>0</v>
      </c>
      <c r="V1981">
        <v>0</v>
      </c>
      <c r="W1981">
        <v>0</v>
      </c>
      <c r="X1981">
        <v>0</v>
      </c>
      <c r="Y1981">
        <v>0</v>
      </c>
      <c r="Z1981">
        <v>0</v>
      </c>
      <c r="AA1981">
        <v>0</v>
      </c>
      <c r="AB1981">
        <v>0</v>
      </c>
      <c r="AC1981">
        <v>0</v>
      </c>
      <c r="AD1981">
        <v>0</v>
      </c>
      <c r="AE1981">
        <v>0</v>
      </c>
      <c r="AF1981">
        <v>0</v>
      </c>
      <c r="AG1981">
        <v>0</v>
      </c>
      <c r="AH1981">
        <v>0</v>
      </c>
      <c r="AI1981">
        <v>0</v>
      </c>
      <c r="AJ1981">
        <v>0</v>
      </c>
      <c r="AK1981">
        <v>0</v>
      </c>
      <c r="AL1981">
        <v>0</v>
      </c>
      <c r="AM1981">
        <v>0</v>
      </c>
      <c r="AN1981">
        <v>0</v>
      </c>
      <c r="AO1981">
        <v>0</v>
      </c>
      <c r="AP1981">
        <v>0</v>
      </c>
      <c r="AQ1981">
        <v>0</v>
      </c>
      <c r="AR1981">
        <v>0</v>
      </c>
      <c r="AS1981">
        <v>0</v>
      </c>
      <c r="AT1981">
        <v>0</v>
      </c>
      <c r="AU1981">
        <v>0</v>
      </c>
      <c r="AV1981">
        <v>0</v>
      </c>
      <c r="AW1981">
        <v>0</v>
      </c>
      <c r="AX1981">
        <v>0</v>
      </c>
      <c r="AY1981">
        <v>0</v>
      </c>
      <c r="AZ1981">
        <v>0</v>
      </c>
      <c r="BA1981">
        <v>0</v>
      </c>
      <c r="BB1981">
        <v>0</v>
      </c>
      <c r="BC1981">
        <v>0</v>
      </c>
      <c r="BD1981">
        <v>0</v>
      </c>
      <c r="BE1981">
        <v>0</v>
      </c>
      <c r="BF1981">
        <v>0</v>
      </c>
      <c r="BG1981">
        <v>0</v>
      </c>
      <c r="BH1981">
        <v>0</v>
      </c>
      <c r="BI1981">
        <v>0</v>
      </c>
      <c r="BJ1981">
        <v>0</v>
      </c>
      <c r="BK1981">
        <v>0</v>
      </c>
      <c r="BL1981">
        <v>0</v>
      </c>
      <c r="BM1981">
        <v>0</v>
      </c>
      <c r="BN1981">
        <v>0</v>
      </c>
      <c r="BO1981">
        <v>509</v>
      </c>
      <c r="BP1981">
        <v>0</v>
      </c>
      <c r="BQ1981">
        <v>0</v>
      </c>
      <c r="BR1981">
        <v>0</v>
      </c>
      <c r="BS1981">
        <v>0</v>
      </c>
      <c r="BT1981">
        <v>0</v>
      </c>
      <c r="BU1981">
        <v>0</v>
      </c>
      <c r="BV1981">
        <v>0</v>
      </c>
      <c r="BW1981">
        <v>0</v>
      </c>
      <c r="BX1981">
        <v>0</v>
      </c>
      <c r="BY1981">
        <v>509</v>
      </c>
    </row>
    <row r="1982" spans="1:77" hidden="1" x14ac:dyDescent="0.25">
      <c r="A1982" t="str">
        <f t="shared" si="60"/>
        <v>201603 Fegyveres szervek középfokú képesítést nem igénylő foglalkozásaiI8 Főiskola</v>
      </c>
      <c r="B1982" t="str">
        <f t="shared" si="61"/>
        <v>201603 Fegyveres szervek középfokú képesítést nem igénylő foglalkozásaiI8 Főiskola</v>
      </c>
      <c r="C1982">
        <v>5335</v>
      </c>
      <c r="D1982" t="s">
        <v>168</v>
      </c>
      <c r="E1982" t="s">
        <v>169</v>
      </c>
      <c r="F1982" s="4" t="s">
        <v>174</v>
      </c>
      <c r="G1982">
        <v>0</v>
      </c>
      <c r="H1982" t="s">
        <v>164</v>
      </c>
      <c r="I1982">
        <v>614</v>
      </c>
      <c r="J1982">
        <v>3</v>
      </c>
      <c r="K1982" t="s">
        <v>69</v>
      </c>
      <c r="L1982" t="s">
        <v>70</v>
      </c>
      <c r="M1982">
        <v>0</v>
      </c>
      <c r="N1982">
        <v>0</v>
      </c>
      <c r="O1982">
        <v>0</v>
      </c>
      <c r="P1982">
        <v>0</v>
      </c>
      <c r="Q1982">
        <v>0</v>
      </c>
      <c r="R1982">
        <v>0</v>
      </c>
      <c r="S1982">
        <v>0</v>
      </c>
      <c r="T1982">
        <v>0</v>
      </c>
      <c r="U1982">
        <v>0</v>
      </c>
      <c r="V1982">
        <v>0</v>
      </c>
      <c r="W1982">
        <v>0</v>
      </c>
      <c r="X1982">
        <v>0</v>
      </c>
      <c r="Y1982">
        <v>0</v>
      </c>
      <c r="Z1982">
        <v>0</v>
      </c>
      <c r="AA1982">
        <v>0</v>
      </c>
      <c r="AB1982">
        <v>0</v>
      </c>
      <c r="AC1982">
        <v>0</v>
      </c>
      <c r="AD1982">
        <v>0</v>
      </c>
      <c r="AE1982">
        <v>0</v>
      </c>
      <c r="AF1982">
        <v>0</v>
      </c>
      <c r="AG1982">
        <v>0</v>
      </c>
      <c r="AH1982">
        <v>0</v>
      </c>
      <c r="AI1982">
        <v>0</v>
      </c>
      <c r="AJ1982">
        <v>0</v>
      </c>
      <c r="AK1982">
        <v>0</v>
      </c>
      <c r="AL1982">
        <v>0</v>
      </c>
      <c r="AM1982">
        <v>0</v>
      </c>
      <c r="AN1982">
        <v>0</v>
      </c>
      <c r="AO1982">
        <v>0</v>
      </c>
      <c r="AP1982">
        <v>0</v>
      </c>
      <c r="AQ1982">
        <v>0</v>
      </c>
      <c r="AR1982">
        <v>0</v>
      </c>
      <c r="AS1982">
        <v>0</v>
      </c>
      <c r="AT1982">
        <v>0</v>
      </c>
      <c r="AU1982">
        <v>0</v>
      </c>
      <c r="AV1982">
        <v>0</v>
      </c>
      <c r="AW1982">
        <v>0</v>
      </c>
      <c r="AX1982">
        <v>0</v>
      </c>
      <c r="AY1982">
        <v>0</v>
      </c>
      <c r="AZ1982">
        <v>0</v>
      </c>
      <c r="BA1982">
        <v>0</v>
      </c>
      <c r="BB1982">
        <v>0</v>
      </c>
      <c r="BC1982">
        <v>0</v>
      </c>
      <c r="BD1982">
        <v>0</v>
      </c>
      <c r="BE1982">
        <v>0</v>
      </c>
      <c r="BF1982">
        <v>0</v>
      </c>
      <c r="BG1982">
        <v>0</v>
      </c>
      <c r="BH1982">
        <v>0</v>
      </c>
      <c r="BI1982">
        <v>0</v>
      </c>
      <c r="BJ1982">
        <v>0</v>
      </c>
      <c r="BK1982">
        <v>0</v>
      </c>
      <c r="BL1982">
        <v>0</v>
      </c>
      <c r="BM1982">
        <v>0</v>
      </c>
      <c r="BN1982">
        <v>0</v>
      </c>
      <c r="BO1982">
        <v>29</v>
      </c>
      <c r="BP1982">
        <v>0</v>
      </c>
      <c r="BQ1982">
        <v>0</v>
      </c>
      <c r="BR1982">
        <v>0</v>
      </c>
      <c r="BS1982">
        <v>0</v>
      </c>
      <c r="BT1982">
        <v>0</v>
      </c>
      <c r="BU1982">
        <v>0</v>
      </c>
      <c r="BV1982">
        <v>0</v>
      </c>
      <c r="BW1982">
        <v>0</v>
      </c>
      <c r="BX1982">
        <v>0</v>
      </c>
      <c r="BY1982">
        <v>29</v>
      </c>
    </row>
    <row r="1983" spans="1:77" hidden="1" x14ac:dyDescent="0.25">
      <c r="A1983" t="str">
        <f t="shared" si="60"/>
        <v>201611 Törvényhozók, igazgatási és érdek-képviseleti vezetőkI8 Főiskola</v>
      </c>
      <c r="B1983" t="str">
        <f t="shared" si="61"/>
        <v>201611 Törvényhozók, igazgatási és érdek-képviseleti vezetőkI8 Főiskola</v>
      </c>
      <c r="C1983">
        <v>5336</v>
      </c>
      <c r="D1983" t="s">
        <v>168</v>
      </c>
      <c r="E1983" t="s">
        <v>169</v>
      </c>
      <c r="F1983" s="4" t="s">
        <v>174</v>
      </c>
      <c r="G1983">
        <v>0</v>
      </c>
      <c r="H1983" t="s">
        <v>164</v>
      </c>
      <c r="I1983">
        <v>615</v>
      </c>
      <c r="J1983">
        <v>4</v>
      </c>
      <c r="K1983" t="s">
        <v>71</v>
      </c>
      <c r="L1983" t="s">
        <v>111</v>
      </c>
      <c r="M1983">
        <v>0</v>
      </c>
      <c r="N1983">
        <v>0</v>
      </c>
      <c r="O1983">
        <v>0</v>
      </c>
      <c r="P1983">
        <v>0</v>
      </c>
      <c r="Q1983">
        <v>0</v>
      </c>
      <c r="R1983">
        <v>0</v>
      </c>
      <c r="S1983">
        <v>0</v>
      </c>
      <c r="T1983">
        <v>0</v>
      </c>
      <c r="U1983">
        <v>0</v>
      </c>
      <c r="V1983">
        <v>0</v>
      </c>
      <c r="W1983">
        <v>11</v>
      </c>
      <c r="X1983">
        <v>0</v>
      </c>
      <c r="Y1983">
        <v>0</v>
      </c>
      <c r="Z1983">
        <v>0</v>
      </c>
      <c r="AA1983">
        <v>0</v>
      </c>
      <c r="AB1983">
        <v>0</v>
      </c>
      <c r="AC1983">
        <v>0</v>
      </c>
      <c r="AD1983">
        <v>0</v>
      </c>
      <c r="AE1983">
        <v>0</v>
      </c>
      <c r="AF1983">
        <v>0</v>
      </c>
      <c r="AG1983">
        <v>0</v>
      </c>
      <c r="AH1983">
        <v>0</v>
      </c>
      <c r="AI1983">
        <v>0</v>
      </c>
      <c r="AJ1983">
        <v>0</v>
      </c>
      <c r="AK1983">
        <v>0</v>
      </c>
      <c r="AL1983">
        <v>0</v>
      </c>
      <c r="AM1983">
        <v>0</v>
      </c>
      <c r="AN1983">
        <v>0</v>
      </c>
      <c r="AO1983">
        <v>0</v>
      </c>
      <c r="AP1983">
        <v>0</v>
      </c>
      <c r="AQ1983">
        <v>0</v>
      </c>
      <c r="AR1983">
        <v>0</v>
      </c>
      <c r="AS1983">
        <v>0</v>
      </c>
      <c r="AT1983">
        <v>0</v>
      </c>
      <c r="AU1983">
        <v>0</v>
      </c>
      <c r="AV1983">
        <v>1</v>
      </c>
      <c r="AW1983">
        <v>0</v>
      </c>
      <c r="AX1983">
        <v>0</v>
      </c>
      <c r="AY1983">
        <v>0</v>
      </c>
      <c r="AZ1983">
        <v>0</v>
      </c>
      <c r="BA1983">
        <v>0</v>
      </c>
      <c r="BB1983">
        <v>0</v>
      </c>
      <c r="BC1983">
        <v>0</v>
      </c>
      <c r="BD1983">
        <v>0</v>
      </c>
      <c r="BE1983">
        <v>0</v>
      </c>
      <c r="BF1983">
        <v>0</v>
      </c>
      <c r="BG1983">
        <v>0</v>
      </c>
      <c r="BH1983">
        <v>22</v>
      </c>
      <c r="BI1983">
        <v>0</v>
      </c>
      <c r="BJ1983">
        <v>0</v>
      </c>
      <c r="BK1983">
        <v>0</v>
      </c>
      <c r="BL1983">
        <v>0</v>
      </c>
      <c r="BM1983">
        <v>0</v>
      </c>
      <c r="BN1983">
        <v>0</v>
      </c>
      <c r="BO1983">
        <v>5058</v>
      </c>
      <c r="BP1983">
        <v>230</v>
      </c>
      <c r="BQ1983">
        <v>27</v>
      </c>
      <c r="BR1983">
        <v>60</v>
      </c>
      <c r="BS1983">
        <v>35</v>
      </c>
      <c r="BT1983">
        <v>7</v>
      </c>
      <c r="BU1983">
        <v>8</v>
      </c>
      <c r="BV1983">
        <v>0</v>
      </c>
      <c r="BW1983">
        <v>0</v>
      </c>
      <c r="BX1983">
        <v>0</v>
      </c>
      <c r="BY1983">
        <v>5459</v>
      </c>
    </row>
    <row r="1984" spans="1:77" hidden="1" x14ac:dyDescent="0.25">
      <c r="A1984" t="str">
        <f t="shared" si="60"/>
        <v>201612 Gazdasági, költségvetési szervezetek vezetőiI8 Főiskola</v>
      </c>
      <c r="B1984" t="str">
        <f t="shared" si="61"/>
        <v>201612 Gazdasági, költségvetési szervezetek vezetőiI8 Főiskola</v>
      </c>
      <c r="C1984">
        <v>5337</v>
      </c>
      <c r="D1984" t="s">
        <v>168</v>
      </c>
      <c r="E1984" t="s">
        <v>169</v>
      </c>
      <c r="F1984" s="4" t="s">
        <v>174</v>
      </c>
      <c r="G1984">
        <v>0</v>
      </c>
      <c r="H1984" t="s">
        <v>164</v>
      </c>
      <c r="I1984">
        <v>616</v>
      </c>
      <c r="J1984">
        <v>5</v>
      </c>
      <c r="K1984" t="s">
        <v>72</v>
      </c>
      <c r="L1984" t="s">
        <v>112</v>
      </c>
      <c r="M1984">
        <v>347</v>
      </c>
      <c r="N1984">
        <v>0</v>
      </c>
      <c r="O1984">
        <v>17</v>
      </c>
      <c r="P1984">
        <v>7</v>
      </c>
      <c r="Q1984">
        <v>192</v>
      </c>
      <c r="R1984">
        <v>98</v>
      </c>
      <c r="S1984">
        <v>52</v>
      </c>
      <c r="T1984">
        <v>47</v>
      </c>
      <c r="U1984">
        <v>113</v>
      </c>
      <c r="V1984">
        <v>0</v>
      </c>
      <c r="W1984">
        <v>42</v>
      </c>
      <c r="X1984">
        <v>1</v>
      </c>
      <c r="Y1984">
        <v>137</v>
      </c>
      <c r="Z1984">
        <v>71</v>
      </c>
      <c r="AA1984">
        <v>56</v>
      </c>
      <c r="AB1984">
        <v>207</v>
      </c>
      <c r="AC1984">
        <v>31</v>
      </c>
      <c r="AD1984">
        <v>69</v>
      </c>
      <c r="AE1984">
        <v>132</v>
      </c>
      <c r="AF1984">
        <v>45</v>
      </c>
      <c r="AG1984">
        <v>13</v>
      </c>
      <c r="AH1984">
        <v>52</v>
      </c>
      <c r="AI1984">
        <v>95</v>
      </c>
      <c r="AJ1984">
        <v>167</v>
      </c>
      <c r="AK1984">
        <v>28</v>
      </c>
      <c r="AL1984">
        <v>188</v>
      </c>
      <c r="AM1984">
        <v>959</v>
      </c>
      <c r="AN1984">
        <v>197</v>
      </c>
      <c r="AO1984">
        <v>1461</v>
      </c>
      <c r="AP1984">
        <v>990</v>
      </c>
      <c r="AQ1984">
        <v>106</v>
      </c>
      <c r="AR1984">
        <v>3</v>
      </c>
      <c r="AS1984">
        <v>15</v>
      </c>
      <c r="AT1984">
        <v>171</v>
      </c>
      <c r="AU1984">
        <v>43</v>
      </c>
      <c r="AV1984">
        <v>264</v>
      </c>
      <c r="AW1984">
        <v>30</v>
      </c>
      <c r="AX1984">
        <v>21</v>
      </c>
      <c r="AY1984">
        <v>44</v>
      </c>
      <c r="AZ1984">
        <v>692</v>
      </c>
      <c r="BA1984">
        <v>243</v>
      </c>
      <c r="BB1984">
        <v>48</v>
      </c>
      <c r="BC1984">
        <v>215</v>
      </c>
      <c r="BD1984">
        <v>804</v>
      </c>
      <c r="BE1984">
        <v>0</v>
      </c>
      <c r="BF1984">
        <v>1163</v>
      </c>
      <c r="BG1984">
        <v>271</v>
      </c>
      <c r="BH1984">
        <v>45</v>
      </c>
      <c r="BI1984">
        <v>180</v>
      </c>
      <c r="BJ1984">
        <v>59</v>
      </c>
      <c r="BK1984">
        <v>18</v>
      </c>
      <c r="BL1984">
        <v>49</v>
      </c>
      <c r="BM1984">
        <v>147</v>
      </c>
      <c r="BN1984">
        <v>191</v>
      </c>
      <c r="BO1984">
        <v>541</v>
      </c>
      <c r="BP1984">
        <v>1315</v>
      </c>
      <c r="BQ1984">
        <v>100</v>
      </c>
      <c r="BR1984">
        <v>244</v>
      </c>
      <c r="BS1984">
        <v>174</v>
      </c>
      <c r="BT1984">
        <v>95</v>
      </c>
      <c r="BU1984">
        <v>9</v>
      </c>
      <c r="BV1984">
        <v>60</v>
      </c>
      <c r="BW1984">
        <v>87</v>
      </c>
      <c r="BX1984">
        <v>0</v>
      </c>
      <c r="BY1984">
        <v>13261</v>
      </c>
    </row>
    <row r="1985" spans="1:77" hidden="1" x14ac:dyDescent="0.25">
      <c r="A1985" t="str">
        <f t="shared" si="60"/>
        <v>201613 Termelési és szolgáltatást nyújtó egységek vezetőiI8 Főiskola</v>
      </c>
      <c r="B1985" t="str">
        <f t="shared" si="61"/>
        <v>201613 Termelési és szolgáltatást nyújtó egységek vezetőiI8 Főiskola</v>
      </c>
      <c r="C1985">
        <v>5338</v>
      </c>
      <c r="D1985" t="s">
        <v>168</v>
      </c>
      <c r="E1985" t="s">
        <v>169</v>
      </c>
      <c r="F1985" s="4" t="s">
        <v>174</v>
      </c>
      <c r="G1985">
        <v>0</v>
      </c>
      <c r="H1985" t="s">
        <v>164</v>
      </c>
      <c r="I1985">
        <v>617</v>
      </c>
      <c r="J1985">
        <v>6</v>
      </c>
      <c r="K1985" t="s">
        <v>73</v>
      </c>
      <c r="L1985" t="s">
        <v>113</v>
      </c>
      <c r="M1985">
        <v>988</v>
      </c>
      <c r="N1985">
        <v>23</v>
      </c>
      <c r="O1985">
        <v>103</v>
      </c>
      <c r="P1985">
        <v>38</v>
      </c>
      <c r="Q1985">
        <v>881</v>
      </c>
      <c r="R1985">
        <v>244</v>
      </c>
      <c r="S1985">
        <v>122</v>
      </c>
      <c r="T1985">
        <v>126</v>
      </c>
      <c r="U1985">
        <v>194</v>
      </c>
      <c r="V1985">
        <v>16</v>
      </c>
      <c r="W1985">
        <v>179</v>
      </c>
      <c r="X1985">
        <v>152</v>
      </c>
      <c r="Y1985">
        <v>421</v>
      </c>
      <c r="Z1985">
        <v>283</v>
      </c>
      <c r="AA1985">
        <v>152</v>
      </c>
      <c r="AB1985">
        <v>846</v>
      </c>
      <c r="AC1985">
        <v>688</v>
      </c>
      <c r="AD1985">
        <v>354</v>
      </c>
      <c r="AE1985">
        <v>338</v>
      </c>
      <c r="AF1985">
        <v>532</v>
      </c>
      <c r="AG1985">
        <v>37</v>
      </c>
      <c r="AH1985">
        <v>217</v>
      </c>
      <c r="AI1985">
        <v>121</v>
      </c>
      <c r="AJ1985">
        <v>646</v>
      </c>
      <c r="AK1985">
        <v>469</v>
      </c>
      <c r="AL1985">
        <v>367</v>
      </c>
      <c r="AM1985">
        <v>2132</v>
      </c>
      <c r="AN1985">
        <v>1128</v>
      </c>
      <c r="AO1985">
        <v>3165</v>
      </c>
      <c r="AP1985">
        <v>2432</v>
      </c>
      <c r="AQ1985">
        <v>883</v>
      </c>
      <c r="AR1985">
        <v>11</v>
      </c>
      <c r="AS1985">
        <v>38</v>
      </c>
      <c r="AT1985">
        <v>888</v>
      </c>
      <c r="AU1985">
        <v>7</v>
      </c>
      <c r="AV1985">
        <v>1246</v>
      </c>
      <c r="AW1985">
        <v>245</v>
      </c>
      <c r="AX1985">
        <v>160</v>
      </c>
      <c r="AY1985">
        <v>362</v>
      </c>
      <c r="AZ1985">
        <v>1366</v>
      </c>
      <c r="BA1985">
        <v>1954</v>
      </c>
      <c r="BB1985">
        <v>195</v>
      </c>
      <c r="BC1985">
        <v>178</v>
      </c>
      <c r="BD1985">
        <v>932</v>
      </c>
      <c r="BE1985">
        <v>0</v>
      </c>
      <c r="BF1985">
        <v>890</v>
      </c>
      <c r="BG1985">
        <v>525</v>
      </c>
      <c r="BH1985">
        <v>58</v>
      </c>
      <c r="BI1985">
        <v>210</v>
      </c>
      <c r="BJ1985">
        <v>311</v>
      </c>
      <c r="BK1985">
        <v>96</v>
      </c>
      <c r="BL1985">
        <v>73</v>
      </c>
      <c r="BM1985">
        <v>86</v>
      </c>
      <c r="BN1985">
        <v>608</v>
      </c>
      <c r="BO1985">
        <v>606</v>
      </c>
      <c r="BP1985">
        <v>9533</v>
      </c>
      <c r="BQ1985">
        <v>1196</v>
      </c>
      <c r="BR1985">
        <v>2968</v>
      </c>
      <c r="BS1985">
        <v>988</v>
      </c>
      <c r="BT1985">
        <v>289</v>
      </c>
      <c r="BU1985">
        <v>262</v>
      </c>
      <c r="BV1985">
        <v>77</v>
      </c>
      <c r="BW1985">
        <v>145</v>
      </c>
      <c r="BX1985">
        <v>0</v>
      </c>
      <c r="BY1985">
        <v>44780</v>
      </c>
    </row>
    <row r="1986" spans="1:77" hidden="1" x14ac:dyDescent="0.25">
      <c r="A1986" t="str">
        <f t="shared" si="60"/>
        <v>201614 Gazdasági tevékenységet segítő egységek vezetőiI8 Főiskola</v>
      </c>
      <c r="B1986" t="str">
        <f t="shared" si="61"/>
        <v>201614 Gazdasági tevékenységet segítő egységek vezetőiI8 Főiskola</v>
      </c>
      <c r="C1986">
        <v>5339</v>
      </c>
      <c r="D1986" t="s">
        <v>168</v>
      </c>
      <c r="E1986" t="s">
        <v>169</v>
      </c>
      <c r="F1986" s="4" t="s">
        <v>174</v>
      </c>
      <c r="G1986">
        <v>0</v>
      </c>
      <c r="H1986" t="s">
        <v>164</v>
      </c>
      <c r="I1986">
        <v>618</v>
      </c>
      <c r="J1986">
        <v>7</v>
      </c>
      <c r="K1986" t="s">
        <v>74</v>
      </c>
      <c r="L1986" t="s">
        <v>114</v>
      </c>
      <c r="M1986">
        <v>240</v>
      </c>
      <c r="N1986">
        <v>70</v>
      </c>
      <c r="O1986">
        <v>6</v>
      </c>
      <c r="P1986">
        <v>50</v>
      </c>
      <c r="Q1986">
        <v>360</v>
      </c>
      <c r="R1986">
        <v>168</v>
      </c>
      <c r="S1986">
        <v>36</v>
      </c>
      <c r="T1986">
        <v>48</v>
      </c>
      <c r="U1986">
        <v>141</v>
      </c>
      <c r="V1986">
        <v>14</v>
      </c>
      <c r="W1986">
        <v>139</v>
      </c>
      <c r="X1986">
        <v>168</v>
      </c>
      <c r="Y1986">
        <v>164</v>
      </c>
      <c r="Z1986">
        <v>77</v>
      </c>
      <c r="AA1986">
        <v>276</v>
      </c>
      <c r="AB1986">
        <v>408</v>
      </c>
      <c r="AC1986">
        <v>400</v>
      </c>
      <c r="AD1986">
        <v>190</v>
      </c>
      <c r="AE1986">
        <v>277</v>
      </c>
      <c r="AF1986">
        <v>303</v>
      </c>
      <c r="AG1986">
        <v>35</v>
      </c>
      <c r="AH1986">
        <v>76</v>
      </c>
      <c r="AI1986">
        <v>156</v>
      </c>
      <c r="AJ1986">
        <v>504</v>
      </c>
      <c r="AK1986">
        <v>202</v>
      </c>
      <c r="AL1986">
        <v>100</v>
      </c>
      <c r="AM1986">
        <v>639</v>
      </c>
      <c r="AN1986">
        <v>230</v>
      </c>
      <c r="AO1986">
        <v>1707</v>
      </c>
      <c r="AP1986">
        <v>611</v>
      </c>
      <c r="AQ1986">
        <v>208</v>
      </c>
      <c r="AR1986">
        <v>9</v>
      </c>
      <c r="AS1986">
        <v>21</v>
      </c>
      <c r="AT1986">
        <v>495</v>
      </c>
      <c r="AU1986">
        <v>15</v>
      </c>
      <c r="AV1986">
        <v>323</v>
      </c>
      <c r="AW1986">
        <v>171</v>
      </c>
      <c r="AX1986">
        <v>26</v>
      </c>
      <c r="AY1986">
        <v>356</v>
      </c>
      <c r="AZ1986">
        <v>424</v>
      </c>
      <c r="BA1986">
        <v>696</v>
      </c>
      <c r="BB1986">
        <v>307</v>
      </c>
      <c r="BC1986">
        <v>116</v>
      </c>
      <c r="BD1986">
        <v>518</v>
      </c>
      <c r="BE1986">
        <v>0</v>
      </c>
      <c r="BF1986">
        <v>1304</v>
      </c>
      <c r="BG1986">
        <v>191</v>
      </c>
      <c r="BH1986">
        <v>124</v>
      </c>
      <c r="BI1986">
        <v>140</v>
      </c>
      <c r="BJ1986">
        <v>84</v>
      </c>
      <c r="BK1986">
        <v>87</v>
      </c>
      <c r="BL1986">
        <v>84</v>
      </c>
      <c r="BM1986">
        <v>56</v>
      </c>
      <c r="BN1986">
        <v>486</v>
      </c>
      <c r="BO1986">
        <v>376</v>
      </c>
      <c r="BP1986">
        <v>484</v>
      </c>
      <c r="BQ1986">
        <v>197</v>
      </c>
      <c r="BR1986">
        <v>187</v>
      </c>
      <c r="BS1986">
        <v>142</v>
      </c>
      <c r="BT1986">
        <v>159</v>
      </c>
      <c r="BU1986">
        <v>150</v>
      </c>
      <c r="BV1986">
        <v>0</v>
      </c>
      <c r="BW1986">
        <v>122</v>
      </c>
      <c r="BX1986">
        <v>0</v>
      </c>
      <c r="BY1986">
        <v>15853</v>
      </c>
    </row>
    <row r="1987" spans="1:77" hidden="1" x14ac:dyDescent="0.25">
      <c r="A1987" t="str">
        <f t="shared" si="60"/>
        <v>201621 Műszaki, informatikai és természettudományi foglalkozásokI8 Főiskola</v>
      </c>
      <c r="B1987" t="str">
        <f t="shared" si="61"/>
        <v>201621 Műszaki, informatikai és természettudományi foglalkozásokI8 Főiskola</v>
      </c>
      <c r="C1987">
        <v>5340</v>
      </c>
      <c r="D1987" t="s">
        <v>168</v>
      </c>
      <c r="E1987" t="s">
        <v>169</v>
      </c>
      <c r="F1987" s="4" t="s">
        <v>174</v>
      </c>
      <c r="G1987">
        <v>0</v>
      </c>
      <c r="H1987" t="s">
        <v>164</v>
      </c>
      <c r="I1987">
        <v>619</v>
      </c>
      <c r="J1987">
        <v>8</v>
      </c>
      <c r="K1987" t="s">
        <v>75</v>
      </c>
      <c r="L1987" t="s">
        <v>115</v>
      </c>
      <c r="M1987">
        <v>682</v>
      </c>
      <c r="N1987">
        <v>47</v>
      </c>
      <c r="O1987">
        <v>16</v>
      </c>
      <c r="P1987">
        <v>76</v>
      </c>
      <c r="Q1987">
        <v>393</v>
      </c>
      <c r="R1987">
        <v>55</v>
      </c>
      <c r="S1987">
        <v>51</v>
      </c>
      <c r="T1987">
        <v>102</v>
      </c>
      <c r="U1987">
        <v>176</v>
      </c>
      <c r="V1987">
        <v>16</v>
      </c>
      <c r="W1987">
        <v>255</v>
      </c>
      <c r="X1987">
        <v>497</v>
      </c>
      <c r="Y1987">
        <v>401</v>
      </c>
      <c r="Z1987">
        <v>223</v>
      </c>
      <c r="AA1987">
        <v>270</v>
      </c>
      <c r="AB1987">
        <v>801</v>
      </c>
      <c r="AC1987">
        <v>2626</v>
      </c>
      <c r="AD1987">
        <v>976</v>
      </c>
      <c r="AE1987">
        <v>1139</v>
      </c>
      <c r="AF1987">
        <v>1572</v>
      </c>
      <c r="AG1987">
        <v>73</v>
      </c>
      <c r="AH1987">
        <v>312</v>
      </c>
      <c r="AI1987">
        <v>455</v>
      </c>
      <c r="AJ1987">
        <v>1051</v>
      </c>
      <c r="AK1987">
        <v>282</v>
      </c>
      <c r="AL1987">
        <v>211</v>
      </c>
      <c r="AM1987">
        <v>1880</v>
      </c>
      <c r="AN1987">
        <v>265</v>
      </c>
      <c r="AO1987">
        <v>3219</v>
      </c>
      <c r="AP1987">
        <v>341</v>
      </c>
      <c r="AQ1987">
        <v>792</v>
      </c>
      <c r="AR1987">
        <v>17</v>
      </c>
      <c r="AS1987">
        <v>44</v>
      </c>
      <c r="AT1987">
        <v>859</v>
      </c>
      <c r="AU1987">
        <v>17</v>
      </c>
      <c r="AV1987">
        <v>38</v>
      </c>
      <c r="AW1987">
        <v>662</v>
      </c>
      <c r="AX1987">
        <v>143</v>
      </c>
      <c r="AY1987">
        <v>759</v>
      </c>
      <c r="AZ1987">
        <v>6842</v>
      </c>
      <c r="BA1987">
        <v>435</v>
      </c>
      <c r="BB1987">
        <v>356</v>
      </c>
      <c r="BC1987">
        <v>76</v>
      </c>
      <c r="BD1987">
        <v>357</v>
      </c>
      <c r="BE1987">
        <v>0</v>
      </c>
      <c r="BF1987">
        <v>914</v>
      </c>
      <c r="BG1987">
        <v>3313</v>
      </c>
      <c r="BH1987">
        <v>900</v>
      </c>
      <c r="BI1987">
        <v>428</v>
      </c>
      <c r="BJ1987">
        <v>214</v>
      </c>
      <c r="BK1987">
        <v>30</v>
      </c>
      <c r="BL1987">
        <v>80</v>
      </c>
      <c r="BM1987">
        <v>93</v>
      </c>
      <c r="BN1987">
        <v>339</v>
      </c>
      <c r="BO1987">
        <v>2794</v>
      </c>
      <c r="BP1987">
        <v>1327</v>
      </c>
      <c r="BQ1987">
        <v>394</v>
      </c>
      <c r="BR1987">
        <v>67</v>
      </c>
      <c r="BS1987">
        <v>155</v>
      </c>
      <c r="BT1987">
        <v>12</v>
      </c>
      <c r="BU1987">
        <v>183</v>
      </c>
      <c r="BV1987">
        <v>340</v>
      </c>
      <c r="BW1987">
        <v>13</v>
      </c>
      <c r="BX1987">
        <v>0</v>
      </c>
      <c r="BY1987">
        <v>41456</v>
      </c>
    </row>
    <row r="1988" spans="1:77" hidden="1" x14ac:dyDescent="0.25">
      <c r="A1988" t="str">
        <f t="shared" si="60"/>
        <v>201622 Egészségügyi foglalkozások (felsőfokú képzettséghez kapcsolódó)I8 Főiskola</v>
      </c>
      <c r="B1988" t="str">
        <f t="shared" si="61"/>
        <v>201622 Egészségügyi foglalkozások (felsőfokú képzettséghez kapcsolódó)I8 Főiskola</v>
      </c>
      <c r="C1988">
        <v>5341</v>
      </c>
      <c r="D1988" t="s">
        <v>168</v>
      </c>
      <c r="E1988" t="s">
        <v>169</v>
      </c>
      <c r="F1988" s="4" t="s">
        <v>174</v>
      </c>
      <c r="G1988">
        <v>0</v>
      </c>
      <c r="H1988" t="s">
        <v>164</v>
      </c>
      <c r="I1988">
        <v>620</v>
      </c>
      <c r="J1988">
        <v>9</v>
      </c>
      <c r="K1988" t="s">
        <v>76</v>
      </c>
      <c r="L1988" t="s">
        <v>116</v>
      </c>
      <c r="M1988">
        <v>46</v>
      </c>
      <c r="N1988">
        <v>0</v>
      </c>
      <c r="O1988">
        <v>0</v>
      </c>
      <c r="P1988">
        <v>0</v>
      </c>
      <c r="Q1988">
        <v>0</v>
      </c>
      <c r="R1988">
        <v>0</v>
      </c>
      <c r="S1988">
        <v>0</v>
      </c>
      <c r="T1988">
        <v>0</v>
      </c>
      <c r="U1988">
        <v>0</v>
      </c>
      <c r="V1988">
        <v>0</v>
      </c>
      <c r="W1988">
        <v>2</v>
      </c>
      <c r="X1988">
        <v>75</v>
      </c>
      <c r="Y1988">
        <v>0</v>
      </c>
      <c r="Z1988">
        <v>0</v>
      </c>
      <c r="AA1988">
        <v>0</v>
      </c>
      <c r="AB1988">
        <v>0</v>
      </c>
      <c r="AC1988">
        <v>24</v>
      </c>
      <c r="AD1988">
        <v>0</v>
      </c>
      <c r="AE1988">
        <v>0</v>
      </c>
      <c r="AF1988">
        <v>1</v>
      </c>
      <c r="AG1988">
        <v>0</v>
      </c>
      <c r="AH1988">
        <v>11</v>
      </c>
      <c r="AI1988">
        <v>37</v>
      </c>
      <c r="AJ1988">
        <v>0</v>
      </c>
      <c r="AK1988">
        <v>9</v>
      </c>
      <c r="AL1988">
        <v>0</v>
      </c>
      <c r="AM1988">
        <v>0</v>
      </c>
      <c r="AN1988">
        <v>88</v>
      </c>
      <c r="AO1988">
        <v>86</v>
      </c>
      <c r="AP1988">
        <v>296</v>
      </c>
      <c r="AQ1988">
        <v>0</v>
      </c>
      <c r="AR1988">
        <v>0</v>
      </c>
      <c r="AS1988">
        <v>0</v>
      </c>
      <c r="AT1988">
        <v>0</v>
      </c>
      <c r="AU1988">
        <v>0</v>
      </c>
      <c r="AV1988">
        <v>95</v>
      </c>
      <c r="AW1988">
        <v>0</v>
      </c>
      <c r="AX1988">
        <v>0</v>
      </c>
      <c r="AY1988">
        <v>0</v>
      </c>
      <c r="AZ1988">
        <v>0</v>
      </c>
      <c r="BA1988">
        <v>0</v>
      </c>
      <c r="BB1988">
        <v>12</v>
      </c>
      <c r="BC1988">
        <v>0</v>
      </c>
      <c r="BD1988">
        <v>0</v>
      </c>
      <c r="BE1988">
        <v>0</v>
      </c>
      <c r="BF1988">
        <v>11</v>
      </c>
      <c r="BG1988">
        <v>0</v>
      </c>
      <c r="BH1988">
        <v>66</v>
      </c>
      <c r="BI1988">
        <v>71</v>
      </c>
      <c r="BJ1988">
        <v>85</v>
      </c>
      <c r="BK1988">
        <v>0</v>
      </c>
      <c r="BL1988">
        <v>0</v>
      </c>
      <c r="BM1988">
        <v>0</v>
      </c>
      <c r="BN1988">
        <v>11</v>
      </c>
      <c r="BO1988">
        <v>3509</v>
      </c>
      <c r="BP1988">
        <v>1072</v>
      </c>
      <c r="BQ1988">
        <v>7700</v>
      </c>
      <c r="BR1988">
        <v>861</v>
      </c>
      <c r="BS1988">
        <v>0</v>
      </c>
      <c r="BT1988">
        <v>14</v>
      </c>
      <c r="BU1988">
        <v>29</v>
      </c>
      <c r="BV1988">
        <v>0</v>
      </c>
      <c r="BW1988">
        <v>103</v>
      </c>
      <c r="BX1988">
        <v>0</v>
      </c>
      <c r="BY1988">
        <v>14314</v>
      </c>
    </row>
    <row r="1989" spans="1:77" hidden="1" x14ac:dyDescent="0.25">
      <c r="A1989" t="str">
        <f t="shared" si="60"/>
        <v>201623 Szociális szolgáltatási foglalkozások (felsőfokú képzettséghez kapcsolódó)I8 Főiskola</v>
      </c>
      <c r="B1989" t="str">
        <f t="shared" si="61"/>
        <v>201623 Szociális szolgáltatási foglalkozások (felsőfokú képzettséghez kapcsolódó)I8 Főiskola</v>
      </c>
      <c r="C1989">
        <v>5342</v>
      </c>
      <c r="D1989" t="s">
        <v>168</v>
      </c>
      <c r="E1989" t="s">
        <v>169</v>
      </c>
      <c r="F1989" s="4" t="s">
        <v>174</v>
      </c>
      <c r="G1989">
        <v>0</v>
      </c>
      <c r="H1989" t="s">
        <v>164</v>
      </c>
      <c r="I1989">
        <v>621</v>
      </c>
      <c r="J1989">
        <v>10</v>
      </c>
      <c r="K1989" t="s">
        <v>77</v>
      </c>
      <c r="L1989" t="s">
        <v>117</v>
      </c>
      <c r="M1989">
        <v>0</v>
      </c>
      <c r="N1989">
        <v>0</v>
      </c>
      <c r="O1989">
        <v>0</v>
      </c>
      <c r="P1989">
        <v>0</v>
      </c>
      <c r="Q1989">
        <v>0</v>
      </c>
      <c r="R1989">
        <v>22</v>
      </c>
      <c r="S1989">
        <v>0</v>
      </c>
      <c r="T1989">
        <v>0</v>
      </c>
      <c r="U1989">
        <v>10</v>
      </c>
      <c r="V1989">
        <v>0</v>
      </c>
      <c r="W1989">
        <v>0</v>
      </c>
      <c r="X1989">
        <v>0</v>
      </c>
      <c r="Y1989">
        <v>0</v>
      </c>
      <c r="Z1989">
        <v>0</v>
      </c>
      <c r="AA1989">
        <v>0</v>
      </c>
      <c r="AB1989">
        <v>0</v>
      </c>
      <c r="AC1989">
        <v>9</v>
      </c>
      <c r="AD1989">
        <v>1</v>
      </c>
      <c r="AE1989">
        <v>0</v>
      </c>
      <c r="AF1989">
        <v>0</v>
      </c>
      <c r="AG1989">
        <v>0</v>
      </c>
      <c r="AH1989">
        <v>0</v>
      </c>
      <c r="AI1989">
        <v>0</v>
      </c>
      <c r="AJ1989">
        <v>0</v>
      </c>
      <c r="AK1989">
        <v>0</v>
      </c>
      <c r="AL1989">
        <v>0</v>
      </c>
      <c r="AM1989">
        <v>6</v>
      </c>
      <c r="AN1989">
        <v>0</v>
      </c>
      <c r="AO1989">
        <v>0</v>
      </c>
      <c r="AP1989">
        <v>0</v>
      </c>
      <c r="AQ1989">
        <v>0</v>
      </c>
      <c r="AR1989">
        <v>0</v>
      </c>
      <c r="AS1989">
        <v>0</v>
      </c>
      <c r="AT1989">
        <v>0</v>
      </c>
      <c r="AU1989">
        <v>0</v>
      </c>
      <c r="AV1989">
        <v>0</v>
      </c>
      <c r="AW1989">
        <v>0</v>
      </c>
      <c r="AX1989">
        <v>0</v>
      </c>
      <c r="AY1989">
        <v>0</v>
      </c>
      <c r="AZ1989">
        <v>0</v>
      </c>
      <c r="BA1989">
        <v>0</v>
      </c>
      <c r="BB1989">
        <v>0</v>
      </c>
      <c r="BC1989">
        <v>0</v>
      </c>
      <c r="BD1989">
        <v>0</v>
      </c>
      <c r="BE1989">
        <v>0</v>
      </c>
      <c r="BF1989">
        <v>0</v>
      </c>
      <c r="BG1989">
        <v>0</v>
      </c>
      <c r="BH1989">
        <v>2</v>
      </c>
      <c r="BI1989">
        <v>0</v>
      </c>
      <c r="BJ1989">
        <v>0</v>
      </c>
      <c r="BK1989">
        <v>0</v>
      </c>
      <c r="BL1989">
        <v>0</v>
      </c>
      <c r="BM1989">
        <v>0</v>
      </c>
      <c r="BN1989">
        <v>10</v>
      </c>
      <c r="BO1989">
        <v>361</v>
      </c>
      <c r="BP1989">
        <v>72</v>
      </c>
      <c r="BQ1989">
        <v>207</v>
      </c>
      <c r="BR1989">
        <v>3334</v>
      </c>
      <c r="BS1989">
        <v>0</v>
      </c>
      <c r="BT1989">
        <v>0</v>
      </c>
      <c r="BU1989">
        <v>496</v>
      </c>
      <c r="BV1989">
        <v>0</v>
      </c>
      <c r="BW1989">
        <v>0</v>
      </c>
      <c r="BX1989">
        <v>0</v>
      </c>
      <c r="BY1989">
        <v>4530</v>
      </c>
    </row>
    <row r="1990" spans="1:77" hidden="1" x14ac:dyDescent="0.25">
      <c r="A1990" t="str">
        <f t="shared" si="60"/>
        <v>201624 Oktatók, pedagógusokI8 Főiskola</v>
      </c>
      <c r="B1990" t="str">
        <f t="shared" si="61"/>
        <v>201624 Oktatók, pedagógusokI8 Főiskola</v>
      </c>
      <c r="C1990">
        <v>5343</v>
      </c>
      <c r="D1990" t="s">
        <v>168</v>
      </c>
      <c r="E1990" t="s">
        <v>169</v>
      </c>
      <c r="F1990" s="4" t="s">
        <v>174</v>
      </c>
      <c r="G1990">
        <v>0</v>
      </c>
      <c r="H1990" t="s">
        <v>164</v>
      </c>
      <c r="I1990">
        <v>622</v>
      </c>
      <c r="J1990">
        <v>11</v>
      </c>
      <c r="K1990" t="s">
        <v>78</v>
      </c>
      <c r="L1990" t="s">
        <v>118</v>
      </c>
      <c r="M1990">
        <v>0</v>
      </c>
      <c r="N1990">
        <v>0</v>
      </c>
      <c r="O1990">
        <v>0</v>
      </c>
      <c r="P1990">
        <v>0</v>
      </c>
      <c r="Q1990">
        <v>0</v>
      </c>
      <c r="R1990">
        <v>0</v>
      </c>
      <c r="S1990">
        <v>0</v>
      </c>
      <c r="T1990">
        <v>0</v>
      </c>
      <c r="U1990">
        <v>0</v>
      </c>
      <c r="V1990">
        <v>0</v>
      </c>
      <c r="W1990">
        <v>1</v>
      </c>
      <c r="X1990">
        <v>0</v>
      </c>
      <c r="Y1990">
        <v>0</v>
      </c>
      <c r="Z1990">
        <v>0</v>
      </c>
      <c r="AA1990">
        <v>0</v>
      </c>
      <c r="AB1990">
        <v>1</v>
      </c>
      <c r="AC1990">
        <v>0</v>
      </c>
      <c r="AD1990">
        <v>10</v>
      </c>
      <c r="AE1990">
        <v>1</v>
      </c>
      <c r="AF1990">
        <v>2</v>
      </c>
      <c r="AG1990">
        <v>0</v>
      </c>
      <c r="AH1990">
        <v>10</v>
      </c>
      <c r="AI1990">
        <v>0</v>
      </c>
      <c r="AJ1990">
        <v>12</v>
      </c>
      <c r="AK1990">
        <v>0</v>
      </c>
      <c r="AL1990">
        <v>9</v>
      </c>
      <c r="AM1990">
        <v>74</v>
      </c>
      <c r="AN1990">
        <v>7</v>
      </c>
      <c r="AO1990">
        <v>6</v>
      </c>
      <c r="AP1990">
        <v>23</v>
      </c>
      <c r="AQ1990">
        <v>10</v>
      </c>
      <c r="AR1990">
        <v>0</v>
      </c>
      <c r="AS1990">
        <v>0</v>
      </c>
      <c r="AT1990">
        <v>0</v>
      </c>
      <c r="AU1990">
        <v>0</v>
      </c>
      <c r="AV1990">
        <v>17</v>
      </c>
      <c r="AW1990">
        <v>0</v>
      </c>
      <c r="AX1990">
        <v>0</v>
      </c>
      <c r="AY1990">
        <v>0</v>
      </c>
      <c r="AZ1990">
        <v>61</v>
      </c>
      <c r="BA1990">
        <v>0</v>
      </c>
      <c r="BB1990">
        <v>23</v>
      </c>
      <c r="BC1990">
        <v>0</v>
      </c>
      <c r="BD1990">
        <v>0</v>
      </c>
      <c r="BE1990">
        <v>0</v>
      </c>
      <c r="BF1990">
        <v>2</v>
      </c>
      <c r="BG1990">
        <v>72</v>
      </c>
      <c r="BH1990">
        <v>11</v>
      </c>
      <c r="BI1990">
        <v>0</v>
      </c>
      <c r="BJ1990">
        <v>21</v>
      </c>
      <c r="BK1990">
        <v>0</v>
      </c>
      <c r="BL1990">
        <v>0</v>
      </c>
      <c r="BM1990">
        <v>6</v>
      </c>
      <c r="BN1990">
        <v>31</v>
      </c>
      <c r="BO1990">
        <v>302</v>
      </c>
      <c r="BP1990">
        <v>93342</v>
      </c>
      <c r="BQ1990">
        <v>135</v>
      </c>
      <c r="BR1990">
        <v>3198</v>
      </c>
      <c r="BS1990">
        <v>44</v>
      </c>
      <c r="BT1990">
        <v>2</v>
      </c>
      <c r="BU1990">
        <v>828</v>
      </c>
      <c r="BV1990">
        <v>0</v>
      </c>
      <c r="BW1990">
        <v>0</v>
      </c>
      <c r="BX1990">
        <v>0</v>
      </c>
      <c r="BY1990">
        <v>98261</v>
      </c>
    </row>
    <row r="1991" spans="1:77" hidden="1" x14ac:dyDescent="0.25">
      <c r="A1991" t="str">
        <f t="shared" ref="A1991:A2054" si="62">CONCATENATE(F1991,L1991,H1991)</f>
        <v>201625 Gazdálkodási jellegű foglalkozásokI8 Főiskola</v>
      </c>
      <c r="B1991" t="str">
        <f t="shared" ref="B1991:B2054" si="63">CONCATENATE(F1991,L1991,H1991)</f>
        <v>201625 Gazdálkodási jellegű foglalkozásokI8 Főiskola</v>
      </c>
      <c r="C1991">
        <v>5344</v>
      </c>
      <c r="D1991" t="s">
        <v>168</v>
      </c>
      <c r="E1991" t="s">
        <v>169</v>
      </c>
      <c r="F1991" s="4" t="s">
        <v>174</v>
      </c>
      <c r="G1991">
        <v>0</v>
      </c>
      <c r="H1991" t="s">
        <v>164</v>
      </c>
      <c r="I1991">
        <v>623</v>
      </c>
      <c r="J1991">
        <v>12</v>
      </c>
      <c r="K1991" t="s">
        <v>79</v>
      </c>
      <c r="L1991" t="s">
        <v>119</v>
      </c>
      <c r="M1991">
        <v>98</v>
      </c>
      <c r="N1991">
        <v>31</v>
      </c>
      <c r="O1991">
        <v>0</v>
      </c>
      <c r="P1991">
        <v>10</v>
      </c>
      <c r="Q1991">
        <v>380</v>
      </c>
      <c r="R1991">
        <v>33</v>
      </c>
      <c r="S1991">
        <v>13</v>
      </c>
      <c r="T1991">
        <v>122</v>
      </c>
      <c r="U1991">
        <v>50</v>
      </c>
      <c r="V1991">
        <v>0</v>
      </c>
      <c r="W1991">
        <v>148</v>
      </c>
      <c r="X1991">
        <v>300</v>
      </c>
      <c r="Y1991">
        <v>122</v>
      </c>
      <c r="Z1991">
        <v>80</v>
      </c>
      <c r="AA1991">
        <v>76</v>
      </c>
      <c r="AB1991">
        <v>115</v>
      </c>
      <c r="AC1991">
        <v>211</v>
      </c>
      <c r="AD1991">
        <v>194</v>
      </c>
      <c r="AE1991">
        <v>112</v>
      </c>
      <c r="AF1991">
        <v>251</v>
      </c>
      <c r="AG1991">
        <v>0</v>
      </c>
      <c r="AH1991">
        <v>96</v>
      </c>
      <c r="AI1991">
        <v>41</v>
      </c>
      <c r="AJ1991">
        <v>406</v>
      </c>
      <c r="AK1991">
        <v>46</v>
      </c>
      <c r="AL1991">
        <v>131</v>
      </c>
      <c r="AM1991">
        <v>186</v>
      </c>
      <c r="AN1991">
        <v>358</v>
      </c>
      <c r="AO1991">
        <v>2514</v>
      </c>
      <c r="AP1991">
        <v>694</v>
      </c>
      <c r="AQ1991">
        <v>509</v>
      </c>
      <c r="AR1991">
        <v>0</v>
      </c>
      <c r="AS1991">
        <v>6</v>
      </c>
      <c r="AT1991">
        <v>684</v>
      </c>
      <c r="AU1991">
        <v>15</v>
      </c>
      <c r="AV1991">
        <v>55</v>
      </c>
      <c r="AW1991">
        <v>184</v>
      </c>
      <c r="AX1991">
        <v>71</v>
      </c>
      <c r="AY1991">
        <v>413</v>
      </c>
      <c r="AZ1991">
        <v>920</v>
      </c>
      <c r="BA1991">
        <v>1832</v>
      </c>
      <c r="BB1991">
        <v>574</v>
      </c>
      <c r="BC1991">
        <v>449</v>
      </c>
      <c r="BD1991">
        <v>332</v>
      </c>
      <c r="BE1991">
        <v>0</v>
      </c>
      <c r="BF1991">
        <v>1873</v>
      </c>
      <c r="BG1991">
        <v>102</v>
      </c>
      <c r="BH1991">
        <v>60</v>
      </c>
      <c r="BI1991">
        <v>816</v>
      </c>
      <c r="BJ1991">
        <v>124</v>
      </c>
      <c r="BK1991">
        <v>42</v>
      </c>
      <c r="BL1991">
        <v>71</v>
      </c>
      <c r="BM1991">
        <v>22</v>
      </c>
      <c r="BN1991">
        <v>589</v>
      </c>
      <c r="BO1991">
        <v>980</v>
      </c>
      <c r="BP1991">
        <v>396</v>
      </c>
      <c r="BQ1991">
        <v>145</v>
      </c>
      <c r="BR1991">
        <v>114</v>
      </c>
      <c r="BS1991">
        <v>221</v>
      </c>
      <c r="BT1991">
        <v>129</v>
      </c>
      <c r="BU1991">
        <v>66</v>
      </c>
      <c r="BV1991">
        <v>69</v>
      </c>
      <c r="BW1991">
        <v>25</v>
      </c>
      <c r="BX1991">
        <v>0</v>
      </c>
      <c r="BY1991">
        <v>18706</v>
      </c>
    </row>
    <row r="1992" spans="1:77" hidden="1" x14ac:dyDescent="0.25">
      <c r="A1992" t="str">
        <f t="shared" si="62"/>
        <v>201626 Jogi és társadalomtudományi foglalkozásokI8 Főiskola</v>
      </c>
      <c r="B1992" t="str">
        <f t="shared" si="63"/>
        <v>201626 Jogi és társadalomtudományi foglalkozásokI8 Főiskola</v>
      </c>
      <c r="C1992">
        <v>5345</v>
      </c>
      <c r="D1992" t="s">
        <v>168</v>
      </c>
      <c r="E1992" t="s">
        <v>169</v>
      </c>
      <c r="F1992" s="4" t="s">
        <v>174</v>
      </c>
      <c r="G1992">
        <v>0</v>
      </c>
      <c r="H1992" t="s">
        <v>164</v>
      </c>
      <c r="I1992">
        <v>624</v>
      </c>
      <c r="J1992">
        <v>13</v>
      </c>
      <c r="K1992" t="s">
        <v>80</v>
      </c>
      <c r="L1992" t="s">
        <v>120</v>
      </c>
      <c r="M1992">
        <v>15</v>
      </c>
      <c r="N1992">
        <v>0</v>
      </c>
      <c r="O1992">
        <v>0</v>
      </c>
      <c r="P1992">
        <v>0</v>
      </c>
      <c r="Q1992">
        <v>67</v>
      </c>
      <c r="R1992">
        <v>19</v>
      </c>
      <c r="S1992">
        <v>11</v>
      </c>
      <c r="T1992">
        <v>0</v>
      </c>
      <c r="U1992">
        <v>0</v>
      </c>
      <c r="V1992">
        <v>0</v>
      </c>
      <c r="W1992">
        <v>37</v>
      </c>
      <c r="X1992">
        <v>33</v>
      </c>
      <c r="Y1992">
        <v>0</v>
      </c>
      <c r="Z1992">
        <v>0</v>
      </c>
      <c r="AA1992">
        <v>0</v>
      </c>
      <c r="AB1992">
        <v>13</v>
      </c>
      <c r="AC1992">
        <v>30</v>
      </c>
      <c r="AD1992">
        <v>74</v>
      </c>
      <c r="AE1992">
        <v>0</v>
      </c>
      <c r="AF1992">
        <v>0</v>
      </c>
      <c r="AG1992">
        <v>0</v>
      </c>
      <c r="AH1992">
        <v>11</v>
      </c>
      <c r="AI1992">
        <v>14</v>
      </c>
      <c r="AJ1992">
        <v>117</v>
      </c>
      <c r="AK1992">
        <v>25</v>
      </c>
      <c r="AL1992">
        <v>1</v>
      </c>
      <c r="AM1992">
        <v>131</v>
      </c>
      <c r="AN1992">
        <v>0</v>
      </c>
      <c r="AO1992">
        <v>116</v>
      </c>
      <c r="AP1992">
        <v>41</v>
      </c>
      <c r="AQ1992">
        <v>77</v>
      </c>
      <c r="AR1992">
        <v>0</v>
      </c>
      <c r="AS1992">
        <v>0</v>
      </c>
      <c r="AT1992">
        <v>42</v>
      </c>
      <c r="AU1992">
        <v>0</v>
      </c>
      <c r="AV1992">
        <v>1</v>
      </c>
      <c r="AW1992">
        <v>10</v>
      </c>
      <c r="AX1992">
        <v>0</v>
      </c>
      <c r="AY1992">
        <v>251</v>
      </c>
      <c r="AZ1992">
        <v>42</v>
      </c>
      <c r="BA1992">
        <v>116</v>
      </c>
      <c r="BB1992">
        <v>121</v>
      </c>
      <c r="BC1992">
        <v>57</v>
      </c>
      <c r="BD1992">
        <v>36</v>
      </c>
      <c r="BE1992">
        <v>0</v>
      </c>
      <c r="BF1992">
        <v>462</v>
      </c>
      <c r="BG1992">
        <v>71</v>
      </c>
      <c r="BH1992">
        <v>68</v>
      </c>
      <c r="BI1992">
        <v>35</v>
      </c>
      <c r="BJ1992">
        <v>171</v>
      </c>
      <c r="BK1992">
        <v>0</v>
      </c>
      <c r="BL1992">
        <v>0</v>
      </c>
      <c r="BM1992">
        <v>0</v>
      </c>
      <c r="BN1992">
        <v>14</v>
      </c>
      <c r="BO1992">
        <v>2228</v>
      </c>
      <c r="BP1992">
        <v>293</v>
      </c>
      <c r="BQ1992">
        <v>116</v>
      </c>
      <c r="BR1992">
        <v>61</v>
      </c>
      <c r="BS1992">
        <v>77</v>
      </c>
      <c r="BT1992">
        <v>2</v>
      </c>
      <c r="BU1992">
        <v>20</v>
      </c>
      <c r="BV1992">
        <v>0</v>
      </c>
      <c r="BW1992">
        <v>0</v>
      </c>
      <c r="BX1992">
        <v>0</v>
      </c>
      <c r="BY1992">
        <v>5126</v>
      </c>
    </row>
    <row r="1993" spans="1:77" hidden="1" x14ac:dyDescent="0.25">
      <c r="A1993" t="str">
        <f t="shared" si="62"/>
        <v>201627 Kulturális, sport-, művészeti és vallási foglalkozások (felsőfokú képzettséghez kapcsolódó)I8 Főiskola</v>
      </c>
      <c r="B1993" t="str">
        <f t="shared" si="63"/>
        <v>201627 Kulturális, sport-, művészeti és vallási foglalkozások (felsőfokú képzettséghez kapcsolódó)I8 Főiskola</v>
      </c>
      <c r="C1993">
        <v>5346</v>
      </c>
      <c r="D1993" t="s">
        <v>168</v>
      </c>
      <c r="E1993" t="s">
        <v>169</v>
      </c>
      <c r="F1993" s="4" t="s">
        <v>174</v>
      </c>
      <c r="G1993">
        <v>0</v>
      </c>
      <c r="H1993" t="s">
        <v>164</v>
      </c>
      <c r="I1993">
        <v>625</v>
      </c>
      <c r="J1993">
        <v>14</v>
      </c>
      <c r="K1993" t="s">
        <v>121</v>
      </c>
      <c r="L1993" t="s">
        <v>122</v>
      </c>
      <c r="M1993">
        <v>34</v>
      </c>
      <c r="N1993">
        <v>0</v>
      </c>
      <c r="O1993">
        <v>0</v>
      </c>
      <c r="P1993">
        <v>0</v>
      </c>
      <c r="Q1993">
        <v>0</v>
      </c>
      <c r="R1993">
        <v>12</v>
      </c>
      <c r="S1993">
        <v>0</v>
      </c>
      <c r="T1993">
        <v>0</v>
      </c>
      <c r="U1993">
        <v>68</v>
      </c>
      <c r="V1993">
        <v>0</v>
      </c>
      <c r="W1993">
        <v>0</v>
      </c>
      <c r="X1993">
        <v>0</v>
      </c>
      <c r="Y1993">
        <v>0</v>
      </c>
      <c r="Z1993">
        <v>10</v>
      </c>
      <c r="AA1993">
        <v>0</v>
      </c>
      <c r="AB1993">
        <v>0</v>
      </c>
      <c r="AC1993">
        <v>11</v>
      </c>
      <c r="AD1993">
        <v>0</v>
      </c>
      <c r="AE1993">
        <v>0</v>
      </c>
      <c r="AF1993">
        <v>0</v>
      </c>
      <c r="AG1993">
        <v>0</v>
      </c>
      <c r="AH1993">
        <v>0</v>
      </c>
      <c r="AI1993">
        <v>0</v>
      </c>
      <c r="AJ1993">
        <v>0</v>
      </c>
      <c r="AK1993">
        <v>0</v>
      </c>
      <c r="AL1993">
        <v>1</v>
      </c>
      <c r="AM1993">
        <v>0</v>
      </c>
      <c r="AN1993">
        <v>0</v>
      </c>
      <c r="AO1993">
        <v>10</v>
      </c>
      <c r="AP1993">
        <v>73</v>
      </c>
      <c r="AQ1993">
        <v>9</v>
      </c>
      <c r="AR1993">
        <v>0</v>
      </c>
      <c r="AS1993">
        <v>0</v>
      </c>
      <c r="AT1993">
        <v>0</v>
      </c>
      <c r="AU1993">
        <v>0</v>
      </c>
      <c r="AV1993">
        <v>57</v>
      </c>
      <c r="AW1993">
        <v>646</v>
      </c>
      <c r="AX1993">
        <v>701</v>
      </c>
      <c r="AY1993">
        <v>55</v>
      </c>
      <c r="AZ1993">
        <v>87</v>
      </c>
      <c r="BA1993">
        <v>0</v>
      </c>
      <c r="BB1993">
        <v>0</v>
      </c>
      <c r="BC1993">
        <v>0</v>
      </c>
      <c r="BD1993">
        <v>13</v>
      </c>
      <c r="BE1993">
        <v>0</v>
      </c>
      <c r="BF1993">
        <v>73</v>
      </c>
      <c r="BG1993">
        <v>12</v>
      </c>
      <c r="BH1993">
        <v>43</v>
      </c>
      <c r="BI1993">
        <v>180</v>
      </c>
      <c r="BJ1993">
        <v>38</v>
      </c>
      <c r="BK1993">
        <v>29</v>
      </c>
      <c r="BL1993">
        <v>25</v>
      </c>
      <c r="BM1993">
        <v>0</v>
      </c>
      <c r="BN1993">
        <v>44</v>
      </c>
      <c r="BO1993">
        <v>680</v>
      </c>
      <c r="BP1993">
        <v>955</v>
      </c>
      <c r="BQ1993">
        <v>32</v>
      </c>
      <c r="BR1993">
        <v>58</v>
      </c>
      <c r="BS1993">
        <v>3446</v>
      </c>
      <c r="BT1993">
        <v>877</v>
      </c>
      <c r="BU1993">
        <v>474</v>
      </c>
      <c r="BV1993">
        <v>0</v>
      </c>
      <c r="BW1993">
        <v>0</v>
      </c>
      <c r="BX1993">
        <v>0</v>
      </c>
      <c r="BY1993">
        <v>8753</v>
      </c>
    </row>
    <row r="1994" spans="1:77" hidden="1" x14ac:dyDescent="0.25">
      <c r="A1994" t="str">
        <f t="shared" si="62"/>
        <v>201629 Egyéb magasan képzett ügyintézőkI8 Főiskola</v>
      </c>
      <c r="B1994" t="str">
        <f t="shared" si="63"/>
        <v>201629 Egyéb magasan képzett ügyintézőkI8 Főiskola</v>
      </c>
      <c r="C1994">
        <v>5347</v>
      </c>
      <c r="D1994" t="s">
        <v>168</v>
      </c>
      <c r="E1994" t="s">
        <v>169</v>
      </c>
      <c r="F1994" s="4" t="s">
        <v>174</v>
      </c>
      <c r="G1994">
        <v>0</v>
      </c>
      <c r="H1994" t="s">
        <v>164</v>
      </c>
      <c r="I1994">
        <v>626</v>
      </c>
      <c r="J1994">
        <v>15</v>
      </c>
      <c r="K1994" t="s">
        <v>81</v>
      </c>
      <c r="L1994" t="s">
        <v>123</v>
      </c>
      <c r="M1994">
        <v>67</v>
      </c>
      <c r="N1994">
        <v>15</v>
      </c>
      <c r="O1994">
        <v>11</v>
      </c>
      <c r="P1994">
        <v>21</v>
      </c>
      <c r="Q1994">
        <v>28</v>
      </c>
      <c r="R1994">
        <v>34</v>
      </c>
      <c r="S1994">
        <v>0</v>
      </c>
      <c r="T1994">
        <v>24</v>
      </c>
      <c r="U1994">
        <v>46</v>
      </c>
      <c r="V1994">
        <v>0</v>
      </c>
      <c r="W1994">
        <v>39</v>
      </c>
      <c r="X1994">
        <v>30</v>
      </c>
      <c r="Y1994">
        <v>32</v>
      </c>
      <c r="Z1994">
        <v>35</v>
      </c>
      <c r="AA1994">
        <v>40</v>
      </c>
      <c r="AB1994">
        <v>74</v>
      </c>
      <c r="AC1994">
        <v>76</v>
      </c>
      <c r="AD1994">
        <v>113</v>
      </c>
      <c r="AE1994">
        <v>98</v>
      </c>
      <c r="AF1994">
        <v>116</v>
      </c>
      <c r="AG1994">
        <v>0</v>
      </c>
      <c r="AH1994">
        <v>68</v>
      </c>
      <c r="AI1994">
        <v>29</v>
      </c>
      <c r="AJ1994">
        <v>557</v>
      </c>
      <c r="AK1994">
        <v>153</v>
      </c>
      <c r="AL1994">
        <v>94</v>
      </c>
      <c r="AM1994">
        <v>336</v>
      </c>
      <c r="AN1994">
        <v>71</v>
      </c>
      <c r="AO1994">
        <v>722</v>
      </c>
      <c r="AP1994">
        <v>112</v>
      </c>
      <c r="AQ1994">
        <v>421</v>
      </c>
      <c r="AR1994">
        <v>0</v>
      </c>
      <c r="AS1994">
        <v>0</v>
      </c>
      <c r="AT1994">
        <v>737</v>
      </c>
      <c r="AU1994">
        <v>0</v>
      </c>
      <c r="AV1994">
        <v>66</v>
      </c>
      <c r="AW1994">
        <v>39</v>
      </c>
      <c r="AX1994">
        <v>1</v>
      </c>
      <c r="AY1994">
        <v>632</v>
      </c>
      <c r="AZ1994">
        <v>897</v>
      </c>
      <c r="BA1994">
        <v>968</v>
      </c>
      <c r="BB1994">
        <v>276</v>
      </c>
      <c r="BC1994">
        <v>68</v>
      </c>
      <c r="BD1994">
        <v>225</v>
      </c>
      <c r="BE1994">
        <v>0</v>
      </c>
      <c r="BF1994">
        <v>450</v>
      </c>
      <c r="BG1994">
        <v>328</v>
      </c>
      <c r="BH1994">
        <v>236</v>
      </c>
      <c r="BI1994">
        <v>185</v>
      </c>
      <c r="BJ1994">
        <v>76</v>
      </c>
      <c r="BK1994">
        <v>31</v>
      </c>
      <c r="BL1994">
        <v>50</v>
      </c>
      <c r="BM1994">
        <v>1</v>
      </c>
      <c r="BN1994">
        <v>542</v>
      </c>
      <c r="BO1994">
        <v>22423</v>
      </c>
      <c r="BP1994">
        <v>3140</v>
      </c>
      <c r="BQ1994">
        <v>259</v>
      </c>
      <c r="BR1994">
        <v>474</v>
      </c>
      <c r="BS1994">
        <v>214</v>
      </c>
      <c r="BT1994">
        <v>19</v>
      </c>
      <c r="BU1994">
        <v>248</v>
      </c>
      <c r="BV1994">
        <v>0</v>
      </c>
      <c r="BW1994">
        <v>1</v>
      </c>
      <c r="BX1994">
        <v>0</v>
      </c>
      <c r="BY1994">
        <v>36048</v>
      </c>
    </row>
    <row r="1995" spans="1:77" hidden="1" x14ac:dyDescent="0.25">
      <c r="A1995" t="str">
        <f t="shared" si="62"/>
        <v>201631 Technikusok és hasonló műszaki foglalkozásokI8 Főiskola</v>
      </c>
      <c r="B1995" t="str">
        <f t="shared" si="63"/>
        <v>201631 Technikusok és hasonló műszaki foglalkozásokI8 Főiskola</v>
      </c>
      <c r="C1995">
        <v>5348</v>
      </c>
      <c r="D1995" t="s">
        <v>168</v>
      </c>
      <c r="E1995" t="s">
        <v>169</v>
      </c>
      <c r="F1995" s="4" t="s">
        <v>174</v>
      </c>
      <c r="G1995">
        <v>0</v>
      </c>
      <c r="H1995" t="s">
        <v>164</v>
      </c>
      <c r="I1995">
        <v>627</v>
      </c>
      <c r="J1995">
        <v>16</v>
      </c>
      <c r="K1995" t="s">
        <v>82</v>
      </c>
      <c r="L1995" t="s">
        <v>83</v>
      </c>
      <c r="M1995">
        <v>214</v>
      </c>
      <c r="N1995">
        <v>132</v>
      </c>
      <c r="O1995">
        <v>0</v>
      </c>
      <c r="P1995">
        <v>16</v>
      </c>
      <c r="Q1995">
        <v>385</v>
      </c>
      <c r="R1995">
        <v>150</v>
      </c>
      <c r="S1995">
        <v>94</v>
      </c>
      <c r="T1995">
        <v>141</v>
      </c>
      <c r="U1995">
        <v>24</v>
      </c>
      <c r="V1995">
        <v>18</v>
      </c>
      <c r="W1995">
        <v>94</v>
      </c>
      <c r="X1995">
        <v>161</v>
      </c>
      <c r="Y1995">
        <v>250</v>
      </c>
      <c r="Z1995">
        <v>282</v>
      </c>
      <c r="AA1995">
        <v>79</v>
      </c>
      <c r="AB1995">
        <v>511</v>
      </c>
      <c r="AC1995">
        <v>625</v>
      </c>
      <c r="AD1995">
        <v>302</v>
      </c>
      <c r="AE1995">
        <v>385</v>
      </c>
      <c r="AF1995">
        <v>489</v>
      </c>
      <c r="AG1995">
        <v>85</v>
      </c>
      <c r="AH1995">
        <v>140</v>
      </c>
      <c r="AI1995">
        <v>76</v>
      </c>
      <c r="AJ1995">
        <v>778</v>
      </c>
      <c r="AK1995">
        <v>223</v>
      </c>
      <c r="AL1995">
        <v>119</v>
      </c>
      <c r="AM1995">
        <v>864</v>
      </c>
      <c r="AN1995">
        <v>364</v>
      </c>
      <c r="AO1995">
        <v>468</v>
      </c>
      <c r="AP1995">
        <v>339</v>
      </c>
      <c r="AQ1995">
        <v>543</v>
      </c>
      <c r="AR1995">
        <v>21</v>
      </c>
      <c r="AS1995">
        <v>65</v>
      </c>
      <c r="AT1995">
        <v>1002</v>
      </c>
      <c r="AU1995">
        <v>0</v>
      </c>
      <c r="AV1995">
        <v>38</v>
      </c>
      <c r="AW1995">
        <v>115</v>
      </c>
      <c r="AX1995">
        <v>26</v>
      </c>
      <c r="AY1995">
        <v>291</v>
      </c>
      <c r="AZ1995">
        <v>1939</v>
      </c>
      <c r="BA1995">
        <v>133</v>
      </c>
      <c r="BB1995">
        <v>187</v>
      </c>
      <c r="BC1995">
        <v>34</v>
      </c>
      <c r="BD1995">
        <v>289</v>
      </c>
      <c r="BE1995">
        <v>0</v>
      </c>
      <c r="BF1995">
        <v>258</v>
      </c>
      <c r="BG1995">
        <v>869</v>
      </c>
      <c r="BH1995">
        <v>115</v>
      </c>
      <c r="BI1995">
        <v>0</v>
      </c>
      <c r="BJ1995">
        <v>56</v>
      </c>
      <c r="BK1995">
        <v>17</v>
      </c>
      <c r="BL1995">
        <v>154</v>
      </c>
      <c r="BM1995">
        <v>37</v>
      </c>
      <c r="BN1995">
        <v>246</v>
      </c>
      <c r="BO1995">
        <v>1720</v>
      </c>
      <c r="BP1995">
        <v>653</v>
      </c>
      <c r="BQ1995">
        <v>148</v>
      </c>
      <c r="BR1995">
        <v>61</v>
      </c>
      <c r="BS1995">
        <v>257</v>
      </c>
      <c r="BT1995">
        <v>41</v>
      </c>
      <c r="BU1995">
        <v>41</v>
      </c>
      <c r="BV1995">
        <v>42</v>
      </c>
      <c r="BW1995">
        <v>57</v>
      </c>
      <c r="BX1995">
        <v>0</v>
      </c>
      <c r="BY1995">
        <v>17263</v>
      </c>
    </row>
    <row r="1996" spans="1:77" hidden="1" x14ac:dyDescent="0.25">
      <c r="A1996" t="str">
        <f t="shared" si="62"/>
        <v>201632 Szakmai irányítók, felügyelőkI8 Főiskola</v>
      </c>
      <c r="B1996" t="str">
        <f t="shared" si="63"/>
        <v>201632 Szakmai irányítók, felügyelőkI8 Főiskola</v>
      </c>
      <c r="C1996">
        <v>5349</v>
      </c>
      <c r="D1996" t="s">
        <v>168</v>
      </c>
      <c r="E1996" t="s">
        <v>169</v>
      </c>
      <c r="F1996" s="4" t="s">
        <v>174</v>
      </c>
      <c r="G1996">
        <v>0</v>
      </c>
      <c r="H1996" t="s">
        <v>164</v>
      </c>
      <c r="I1996">
        <v>628</v>
      </c>
      <c r="J1996">
        <v>17</v>
      </c>
      <c r="K1996" t="s">
        <v>84</v>
      </c>
      <c r="L1996" t="s">
        <v>124</v>
      </c>
      <c r="M1996">
        <v>66</v>
      </c>
      <c r="N1996">
        <v>0</v>
      </c>
      <c r="O1996">
        <v>0</v>
      </c>
      <c r="P1996">
        <v>6</v>
      </c>
      <c r="Q1996">
        <v>51</v>
      </c>
      <c r="R1996">
        <v>0</v>
      </c>
      <c r="S1996">
        <v>7</v>
      </c>
      <c r="T1996">
        <v>25</v>
      </c>
      <c r="U1996">
        <v>13</v>
      </c>
      <c r="V1996">
        <v>6</v>
      </c>
      <c r="W1996">
        <v>0</v>
      </c>
      <c r="X1996">
        <v>22</v>
      </c>
      <c r="Y1996">
        <v>24</v>
      </c>
      <c r="Z1996">
        <v>23</v>
      </c>
      <c r="AA1996">
        <v>41</v>
      </c>
      <c r="AB1996">
        <v>82</v>
      </c>
      <c r="AC1996">
        <v>76</v>
      </c>
      <c r="AD1996">
        <v>31</v>
      </c>
      <c r="AE1996">
        <v>15</v>
      </c>
      <c r="AF1996">
        <v>21</v>
      </c>
      <c r="AG1996">
        <v>0</v>
      </c>
      <c r="AH1996">
        <v>33</v>
      </c>
      <c r="AI1996">
        <v>6</v>
      </c>
      <c r="AJ1996">
        <v>61</v>
      </c>
      <c r="AK1996">
        <v>23</v>
      </c>
      <c r="AL1996">
        <v>74</v>
      </c>
      <c r="AM1996">
        <v>444</v>
      </c>
      <c r="AN1996">
        <v>0</v>
      </c>
      <c r="AO1996">
        <v>249</v>
      </c>
      <c r="AP1996">
        <v>79</v>
      </c>
      <c r="AQ1996">
        <v>50</v>
      </c>
      <c r="AR1996">
        <v>6</v>
      </c>
      <c r="AS1996">
        <v>0</v>
      </c>
      <c r="AT1996">
        <v>119</v>
      </c>
      <c r="AU1996">
        <v>0</v>
      </c>
      <c r="AV1996">
        <v>84</v>
      </c>
      <c r="AW1996">
        <v>8</v>
      </c>
      <c r="AX1996">
        <v>3</v>
      </c>
      <c r="AY1996">
        <v>11</v>
      </c>
      <c r="AZ1996">
        <v>124</v>
      </c>
      <c r="BA1996">
        <v>22</v>
      </c>
      <c r="BB1996">
        <v>6</v>
      </c>
      <c r="BC1996">
        <v>50</v>
      </c>
      <c r="BD1996">
        <v>61</v>
      </c>
      <c r="BE1996">
        <v>0</v>
      </c>
      <c r="BF1996">
        <v>78</v>
      </c>
      <c r="BG1996">
        <v>29</v>
      </c>
      <c r="BH1996">
        <v>9</v>
      </c>
      <c r="BI1996">
        <v>1</v>
      </c>
      <c r="BJ1996">
        <v>26</v>
      </c>
      <c r="BK1996">
        <v>7</v>
      </c>
      <c r="BL1996">
        <v>19</v>
      </c>
      <c r="BM1996">
        <v>7</v>
      </c>
      <c r="BN1996">
        <v>68</v>
      </c>
      <c r="BO1996">
        <v>176</v>
      </c>
      <c r="BP1996">
        <v>89</v>
      </c>
      <c r="BQ1996">
        <v>28</v>
      </c>
      <c r="BR1996">
        <v>28</v>
      </c>
      <c r="BS1996">
        <v>4</v>
      </c>
      <c r="BT1996">
        <v>1</v>
      </c>
      <c r="BU1996">
        <v>12</v>
      </c>
      <c r="BV1996">
        <v>0</v>
      </c>
      <c r="BW1996">
        <v>86</v>
      </c>
      <c r="BX1996">
        <v>0</v>
      </c>
      <c r="BY1996">
        <v>2690</v>
      </c>
    </row>
    <row r="1997" spans="1:77" hidden="1" x14ac:dyDescent="0.25">
      <c r="A1997" t="str">
        <f t="shared" si="62"/>
        <v>201633 Egészségügyi foglalkozásokI8 Főiskola</v>
      </c>
      <c r="B1997" t="str">
        <f t="shared" si="63"/>
        <v>201633 Egészségügyi foglalkozásokI8 Főiskola</v>
      </c>
      <c r="C1997">
        <v>5350</v>
      </c>
      <c r="D1997" t="s">
        <v>168</v>
      </c>
      <c r="E1997" t="s">
        <v>169</v>
      </c>
      <c r="F1997" s="4" t="s">
        <v>174</v>
      </c>
      <c r="G1997">
        <v>0</v>
      </c>
      <c r="H1997" t="s">
        <v>164</v>
      </c>
      <c r="I1997">
        <v>629</v>
      </c>
      <c r="J1997">
        <v>18</v>
      </c>
      <c r="K1997" t="s">
        <v>85</v>
      </c>
      <c r="L1997" t="s">
        <v>125</v>
      </c>
      <c r="M1997">
        <v>49</v>
      </c>
      <c r="N1997">
        <v>0</v>
      </c>
      <c r="O1997">
        <v>0</v>
      </c>
      <c r="P1997">
        <v>0</v>
      </c>
      <c r="Q1997">
        <v>0</v>
      </c>
      <c r="R1997">
        <v>0</v>
      </c>
      <c r="S1997">
        <v>0</v>
      </c>
      <c r="T1997">
        <v>0</v>
      </c>
      <c r="U1997">
        <v>0</v>
      </c>
      <c r="V1997">
        <v>0</v>
      </c>
      <c r="W1997">
        <v>2</v>
      </c>
      <c r="X1997">
        <v>0</v>
      </c>
      <c r="Y1997">
        <v>0</v>
      </c>
      <c r="Z1997">
        <v>0</v>
      </c>
      <c r="AA1997">
        <v>0</v>
      </c>
      <c r="AB1997">
        <v>0</v>
      </c>
      <c r="AC1997">
        <v>11</v>
      </c>
      <c r="AD1997">
        <v>0</v>
      </c>
      <c r="AE1997">
        <v>6</v>
      </c>
      <c r="AF1997">
        <v>0</v>
      </c>
      <c r="AG1997">
        <v>0</v>
      </c>
      <c r="AH1997">
        <v>61</v>
      </c>
      <c r="AI1997">
        <v>0</v>
      </c>
      <c r="AJ1997">
        <v>0</v>
      </c>
      <c r="AK1997">
        <v>6</v>
      </c>
      <c r="AL1997">
        <v>0</v>
      </c>
      <c r="AM1997">
        <v>0</v>
      </c>
      <c r="AN1997">
        <v>0</v>
      </c>
      <c r="AO1997">
        <v>43</v>
      </c>
      <c r="AP1997">
        <v>534</v>
      </c>
      <c r="AQ1997">
        <v>0</v>
      </c>
      <c r="AR1997">
        <v>0</v>
      </c>
      <c r="AS1997">
        <v>0</v>
      </c>
      <c r="AT1997">
        <v>0</v>
      </c>
      <c r="AU1997">
        <v>0</v>
      </c>
      <c r="AV1997">
        <v>14</v>
      </c>
      <c r="AW1997">
        <v>5</v>
      </c>
      <c r="AX1997">
        <v>0</v>
      </c>
      <c r="AY1997">
        <v>0</v>
      </c>
      <c r="AZ1997">
        <v>0</v>
      </c>
      <c r="BA1997">
        <v>7</v>
      </c>
      <c r="BB1997">
        <v>0</v>
      </c>
      <c r="BC1997">
        <v>0</v>
      </c>
      <c r="BD1997">
        <v>1</v>
      </c>
      <c r="BE1997">
        <v>0</v>
      </c>
      <c r="BF1997">
        <v>17</v>
      </c>
      <c r="BG1997">
        <v>0</v>
      </c>
      <c r="BH1997">
        <v>98</v>
      </c>
      <c r="BI1997">
        <v>6</v>
      </c>
      <c r="BJ1997">
        <v>125</v>
      </c>
      <c r="BK1997">
        <v>0</v>
      </c>
      <c r="BL1997">
        <v>0</v>
      </c>
      <c r="BM1997">
        <v>0</v>
      </c>
      <c r="BN1997">
        <v>0</v>
      </c>
      <c r="BO1997">
        <v>486</v>
      </c>
      <c r="BP1997">
        <v>751</v>
      </c>
      <c r="BQ1997">
        <v>6036</v>
      </c>
      <c r="BR1997">
        <v>985</v>
      </c>
      <c r="BS1997">
        <v>1</v>
      </c>
      <c r="BT1997">
        <v>28</v>
      </c>
      <c r="BU1997">
        <v>18</v>
      </c>
      <c r="BV1997">
        <v>0</v>
      </c>
      <c r="BW1997">
        <v>21</v>
      </c>
      <c r="BX1997">
        <v>0</v>
      </c>
      <c r="BY1997">
        <v>9311</v>
      </c>
    </row>
    <row r="1998" spans="1:77" hidden="1" x14ac:dyDescent="0.25">
      <c r="A1998" t="str">
        <f t="shared" si="62"/>
        <v>201634 Oktatási asszisztensekI8 Főiskola</v>
      </c>
      <c r="B1998" t="str">
        <f t="shared" si="63"/>
        <v>201634 Oktatási asszisztensekI8 Főiskola</v>
      </c>
      <c r="C1998">
        <v>5351</v>
      </c>
      <c r="D1998" t="s">
        <v>168</v>
      </c>
      <c r="E1998" t="s">
        <v>169</v>
      </c>
      <c r="F1998" s="4" t="s">
        <v>174</v>
      </c>
      <c r="G1998">
        <v>0</v>
      </c>
      <c r="H1998" t="s">
        <v>164</v>
      </c>
      <c r="I1998">
        <v>630</v>
      </c>
      <c r="J1998">
        <v>19</v>
      </c>
      <c r="K1998" t="s">
        <v>86</v>
      </c>
      <c r="L1998" t="s">
        <v>126</v>
      </c>
      <c r="M1998">
        <v>0</v>
      </c>
      <c r="N1998">
        <v>0</v>
      </c>
      <c r="O1998">
        <v>0</v>
      </c>
      <c r="P1998">
        <v>0</v>
      </c>
      <c r="Q1998">
        <v>0</v>
      </c>
      <c r="R1998">
        <v>0</v>
      </c>
      <c r="S1998">
        <v>0</v>
      </c>
      <c r="T1998">
        <v>0</v>
      </c>
      <c r="U1998">
        <v>0</v>
      </c>
      <c r="V1998">
        <v>0</v>
      </c>
      <c r="W1998">
        <v>2</v>
      </c>
      <c r="X1998">
        <v>0</v>
      </c>
      <c r="Y1998">
        <v>0</v>
      </c>
      <c r="Z1998">
        <v>0</v>
      </c>
      <c r="AA1998">
        <v>0</v>
      </c>
      <c r="AB1998">
        <v>0</v>
      </c>
      <c r="AC1998">
        <v>0</v>
      </c>
      <c r="AD1998">
        <v>0</v>
      </c>
      <c r="AE1998">
        <v>0</v>
      </c>
      <c r="AF1998">
        <v>0</v>
      </c>
      <c r="AG1998">
        <v>0</v>
      </c>
      <c r="AH1998">
        <v>0</v>
      </c>
      <c r="AI1998">
        <v>0</v>
      </c>
      <c r="AJ1998">
        <v>0</v>
      </c>
      <c r="AK1998">
        <v>0</v>
      </c>
      <c r="AL1998">
        <v>0</v>
      </c>
      <c r="AM1998">
        <v>0</v>
      </c>
      <c r="AN1998">
        <v>14</v>
      </c>
      <c r="AO1998">
        <v>0</v>
      </c>
      <c r="AP1998">
        <v>0</v>
      </c>
      <c r="AQ1998">
        <v>0</v>
      </c>
      <c r="AR1998">
        <v>0</v>
      </c>
      <c r="AS1998">
        <v>40</v>
      </c>
      <c r="AT1998">
        <v>0</v>
      </c>
      <c r="AU1998">
        <v>0</v>
      </c>
      <c r="AV1998">
        <v>0</v>
      </c>
      <c r="AW1998">
        <v>0</v>
      </c>
      <c r="AX1998">
        <v>0</v>
      </c>
      <c r="AY1998">
        <v>11</v>
      </c>
      <c r="AZ1998">
        <v>0</v>
      </c>
      <c r="BA1998">
        <v>0</v>
      </c>
      <c r="BB1998">
        <v>0</v>
      </c>
      <c r="BC1998">
        <v>0</v>
      </c>
      <c r="BD1998">
        <v>15</v>
      </c>
      <c r="BE1998">
        <v>0</v>
      </c>
      <c r="BF1998">
        <v>21</v>
      </c>
      <c r="BG1998">
        <v>0</v>
      </c>
      <c r="BH1998">
        <v>1</v>
      </c>
      <c r="BI1998">
        <v>0</v>
      </c>
      <c r="BJ1998">
        <v>0</v>
      </c>
      <c r="BK1998">
        <v>0</v>
      </c>
      <c r="BL1998">
        <v>0</v>
      </c>
      <c r="BM1998">
        <v>0</v>
      </c>
      <c r="BN1998">
        <v>0</v>
      </c>
      <c r="BO1998">
        <v>24</v>
      </c>
      <c r="BP1998">
        <v>2226</v>
      </c>
      <c r="BQ1998">
        <v>10</v>
      </c>
      <c r="BR1998">
        <v>264</v>
      </c>
      <c r="BS1998">
        <v>1</v>
      </c>
      <c r="BT1998">
        <v>0</v>
      </c>
      <c r="BU1998">
        <v>16</v>
      </c>
      <c r="BV1998">
        <v>0</v>
      </c>
      <c r="BW1998">
        <v>0</v>
      </c>
      <c r="BX1998">
        <v>0</v>
      </c>
      <c r="BY1998">
        <v>2645</v>
      </c>
    </row>
    <row r="1999" spans="1:77" hidden="1" x14ac:dyDescent="0.25">
      <c r="A1999" t="str">
        <f t="shared" si="62"/>
        <v>201635 Szociális gondozási és munkaerő-piaci szolgáltatási foglalkozásokI8 Főiskola</v>
      </c>
      <c r="B1999" t="str">
        <f t="shared" si="63"/>
        <v>201635 Szociális gondozási és munkaerő-piaci szolgáltatási foglalkozásokI8 Főiskola</v>
      </c>
      <c r="C1999">
        <v>5352</v>
      </c>
      <c r="D1999" t="s">
        <v>168</v>
      </c>
      <c r="E1999" t="s">
        <v>169</v>
      </c>
      <c r="F1999" s="4" t="s">
        <v>174</v>
      </c>
      <c r="G1999">
        <v>0</v>
      </c>
      <c r="H1999" t="s">
        <v>164</v>
      </c>
      <c r="I1999">
        <v>631</v>
      </c>
      <c r="J1999">
        <v>20</v>
      </c>
      <c r="K1999" t="s">
        <v>87</v>
      </c>
      <c r="L1999" t="s">
        <v>127</v>
      </c>
      <c r="M1999">
        <v>1</v>
      </c>
      <c r="N1999">
        <v>0</v>
      </c>
      <c r="O1999">
        <v>0</v>
      </c>
      <c r="P1999">
        <v>0</v>
      </c>
      <c r="Q1999">
        <v>0</v>
      </c>
      <c r="R1999">
        <v>0</v>
      </c>
      <c r="S1999">
        <v>22</v>
      </c>
      <c r="T1999">
        <v>0</v>
      </c>
      <c r="U1999">
        <v>0</v>
      </c>
      <c r="V1999">
        <v>0</v>
      </c>
      <c r="W1999">
        <v>0</v>
      </c>
      <c r="X1999">
        <v>0</v>
      </c>
      <c r="Y1999">
        <v>0</v>
      </c>
      <c r="Z1999">
        <v>0</v>
      </c>
      <c r="AA1999">
        <v>0</v>
      </c>
      <c r="AB1999">
        <v>8</v>
      </c>
      <c r="AC1999">
        <v>2</v>
      </c>
      <c r="AD1999">
        <v>0</v>
      </c>
      <c r="AE1999">
        <v>10</v>
      </c>
      <c r="AF1999">
        <v>0</v>
      </c>
      <c r="AG1999">
        <v>0</v>
      </c>
      <c r="AH1999">
        <v>8</v>
      </c>
      <c r="AI1999">
        <v>0</v>
      </c>
      <c r="AJ1999">
        <v>14</v>
      </c>
      <c r="AK1999">
        <v>0</v>
      </c>
      <c r="AL1999">
        <v>0</v>
      </c>
      <c r="AM1999">
        <v>2</v>
      </c>
      <c r="AN1999">
        <v>6</v>
      </c>
      <c r="AO1999">
        <v>11</v>
      </c>
      <c r="AP1999">
        <v>0</v>
      </c>
      <c r="AQ1999">
        <v>11</v>
      </c>
      <c r="AR1999">
        <v>0</v>
      </c>
      <c r="AS1999">
        <v>0</v>
      </c>
      <c r="AT1999">
        <v>0</v>
      </c>
      <c r="AU1999">
        <v>0</v>
      </c>
      <c r="AV1999">
        <v>15</v>
      </c>
      <c r="AW1999">
        <v>0</v>
      </c>
      <c r="AX1999">
        <v>0</v>
      </c>
      <c r="AY1999">
        <v>11</v>
      </c>
      <c r="AZ1999">
        <v>53</v>
      </c>
      <c r="BA1999">
        <v>0</v>
      </c>
      <c r="BB1999">
        <v>0</v>
      </c>
      <c r="BC1999">
        <v>0</v>
      </c>
      <c r="BD1999">
        <v>11</v>
      </c>
      <c r="BE1999">
        <v>0</v>
      </c>
      <c r="BF1999">
        <v>0</v>
      </c>
      <c r="BG1999">
        <v>0</v>
      </c>
      <c r="BH1999">
        <v>0</v>
      </c>
      <c r="BI1999">
        <v>0</v>
      </c>
      <c r="BJ1999">
        <v>0</v>
      </c>
      <c r="BK1999">
        <v>0</v>
      </c>
      <c r="BL1999">
        <v>45</v>
      </c>
      <c r="BM1999">
        <v>1</v>
      </c>
      <c r="BN1999">
        <v>0</v>
      </c>
      <c r="BO1999">
        <v>1545</v>
      </c>
      <c r="BP1999">
        <v>421</v>
      </c>
      <c r="BQ1999">
        <v>109</v>
      </c>
      <c r="BR1999">
        <v>5943</v>
      </c>
      <c r="BS1999">
        <v>5</v>
      </c>
      <c r="BT1999">
        <v>0</v>
      </c>
      <c r="BU1999">
        <v>243</v>
      </c>
      <c r="BV1999">
        <v>0</v>
      </c>
      <c r="BW1999">
        <v>0</v>
      </c>
      <c r="BX1999">
        <v>0</v>
      </c>
      <c r="BY1999">
        <v>8497</v>
      </c>
    </row>
    <row r="2000" spans="1:77" hidden="1" x14ac:dyDescent="0.25">
      <c r="A2000" t="str">
        <f t="shared" si="62"/>
        <v>201636 Üzleti jellegű szolgáltatások ügyintézői, hatósági ügyintézők, ügynökökI8 Főiskola</v>
      </c>
      <c r="B2000" t="str">
        <f t="shared" si="63"/>
        <v>201636 Üzleti jellegű szolgáltatások ügyintézői, hatósági ügyintézők, ügynökökI8 Főiskola</v>
      </c>
      <c r="C2000">
        <v>5353</v>
      </c>
      <c r="D2000" t="s">
        <v>168</v>
      </c>
      <c r="E2000" t="s">
        <v>169</v>
      </c>
      <c r="F2000" s="4" t="s">
        <v>174</v>
      </c>
      <c r="G2000">
        <v>0</v>
      </c>
      <c r="H2000" t="s">
        <v>164</v>
      </c>
      <c r="I2000">
        <v>632</v>
      </c>
      <c r="J2000">
        <v>21</v>
      </c>
      <c r="K2000" t="s">
        <v>88</v>
      </c>
      <c r="L2000" t="s">
        <v>128</v>
      </c>
      <c r="M2000">
        <v>313</v>
      </c>
      <c r="N2000">
        <v>86</v>
      </c>
      <c r="O2000">
        <v>20</v>
      </c>
      <c r="P2000">
        <v>123</v>
      </c>
      <c r="Q2000">
        <v>833</v>
      </c>
      <c r="R2000">
        <v>168</v>
      </c>
      <c r="S2000">
        <v>19</v>
      </c>
      <c r="T2000">
        <v>173</v>
      </c>
      <c r="U2000">
        <v>155</v>
      </c>
      <c r="V2000">
        <v>0</v>
      </c>
      <c r="W2000">
        <v>309</v>
      </c>
      <c r="X2000">
        <v>269</v>
      </c>
      <c r="Y2000">
        <v>455</v>
      </c>
      <c r="Z2000">
        <v>229</v>
      </c>
      <c r="AA2000">
        <v>170</v>
      </c>
      <c r="AB2000">
        <v>440</v>
      </c>
      <c r="AC2000">
        <v>727</v>
      </c>
      <c r="AD2000">
        <v>332</v>
      </c>
      <c r="AE2000">
        <v>423</v>
      </c>
      <c r="AF2000">
        <v>587</v>
      </c>
      <c r="AG2000">
        <v>45</v>
      </c>
      <c r="AH2000">
        <v>177</v>
      </c>
      <c r="AI2000">
        <v>208</v>
      </c>
      <c r="AJ2000">
        <v>688</v>
      </c>
      <c r="AK2000">
        <v>204</v>
      </c>
      <c r="AL2000">
        <v>170</v>
      </c>
      <c r="AM2000">
        <v>837</v>
      </c>
      <c r="AN2000">
        <v>974</v>
      </c>
      <c r="AO2000">
        <v>5715</v>
      </c>
      <c r="AP2000">
        <v>1434</v>
      </c>
      <c r="AQ2000">
        <v>477</v>
      </c>
      <c r="AR2000">
        <v>12</v>
      </c>
      <c r="AS2000">
        <v>95</v>
      </c>
      <c r="AT2000">
        <v>682</v>
      </c>
      <c r="AU2000">
        <v>56</v>
      </c>
      <c r="AV2000">
        <v>513</v>
      </c>
      <c r="AW2000">
        <v>159</v>
      </c>
      <c r="AX2000">
        <v>183</v>
      </c>
      <c r="AY2000">
        <v>635</v>
      </c>
      <c r="AZ2000">
        <v>1342</v>
      </c>
      <c r="BA2000">
        <v>4332</v>
      </c>
      <c r="BB2000">
        <v>1909</v>
      </c>
      <c r="BC2000">
        <v>1283</v>
      </c>
      <c r="BD2000">
        <v>1118</v>
      </c>
      <c r="BE2000">
        <v>0</v>
      </c>
      <c r="BF2000">
        <v>2318</v>
      </c>
      <c r="BG2000">
        <v>436</v>
      </c>
      <c r="BH2000">
        <v>311</v>
      </c>
      <c r="BI2000">
        <v>407</v>
      </c>
      <c r="BJ2000">
        <v>281</v>
      </c>
      <c r="BK2000">
        <v>97</v>
      </c>
      <c r="BL2000">
        <v>252</v>
      </c>
      <c r="BM2000">
        <v>188</v>
      </c>
      <c r="BN2000">
        <v>1174</v>
      </c>
      <c r="BO2000">
        <v>8256</v>
      </c>
      <c r="BP2000">
        <v>1148</v>
      </c>
      <c r="BQ2000">
        <v>325</v>
      </c>
      <c r="BR2000">
        <v>364</v>
      </c>
      <c r="BS2000">
        <v>157</v>
      </c>
      <c r="BT2000">
        <v>163</v>
      </c>
      <c r="BU2000">
        <v>76</v>
      </c>
      <c r="BV2000">
        <v>21</v>
      </c>
      <c r="BW2000">
        <v>23</v>
      </c>
      <c r="BX2000">
        <v>0</v>
      </c>
      <c r="BY2000">
        <v>45076</v>
      </c>
    </row>
    <row r="2001" spans="1:77" hidden="1" x14ac:dyDescent="0.25">
      <c r="A2001" t="str">
        <f t="shared" si="62"/>
        <v>201637 Művészeti, kulturális, sport- és vallási foglalkozásokI8 Főiskola</v>
      </c>
      <c r="B2001" t="str">
        <f t="shared" si="63"/>
        <v>201637 Művészeti, kulturális, sport- és vallási foglalkozásokI8 Főiskola</v>
      </c>
      <c r="C2001">
        <v>5354</v>
      </c>
      <c r="D2001" t="s">
        <v>168</v>
      </c>
      <c r="E2001" t="s">
        <v>169</v>
      </c>
      <c r="F2001" s="4" t="s">
        <v>174</v>
      </c>
      <c r="G2001">
        <v>0</v>
      </c>
      <c r="H2001" t="s">
        <v>164</v>
      </c>
      <c r="I2001">
        <v>633</v>
      </c>
      <c r="J2001">
        <v>22</v>
      </c>
      <c r="K2001" t="s">
        <v>89</v>
      </c>
      <c r="L2001" t="s">
        <v>129</v>
      </c>
      <c r="M2001">
        <v>0</v>
      </c>
      <c r="N2001">
        <v>0</v>
      </c>
      <c r="O2001">
        <v>0</v>
      </c>
      <c r="P2001">
        <v>0</v>
      </c>
      <c r="Q2001">
        <v>0</v>
      </c>
      <c r="R2001">
        <v>0</v>
      </c>
      <c r="S2001">
        <v>0</v>
      </c>
      <c r="T2001">
        <v>0</v>
      </c>
      <c r="U2001">
        <v>0</v>
      </c>
      <c r="V2001">
        <v>0</v>
      </c>
      <c r="W2001">
        <v>0</v>
      </c>
      <c r="X2001">
        <v>0</v>
      </c>
      <c r="Y2001">
        <v>0</v>
      </c>
      <c r="Z2001">
        <v>0</v>
      </c>
      <c r="AA2001">
        <v>0</v>
      </c>
      <c r="AB2001">
        <v>0</v>
      </c>
      <c r="AC2001">
        <v>0</v>
      </c>
      <c r="AD2001">
        <v>1</v>
      </c>
      <c r="AE2001">
        <v>23</v>
      </c>
      <c r="AF2001">
        <v>0</v>
      </c>
      <c r="AG2001">
        <v>0</v>
      </c>
      <c r="AH2001">
        <v>0</v>
      </c>
      <c r="AI2001">
        <v>0</v>
      </c>
      <c r="AJ2001">
        <v>0</v>
      </c>
      <c r="AK2001">
        <v>0</v>
      </c>
      <c r="AL2001">
        <v>0</v>
      </c>
      <c r="AM2001">
        <v>0</v>
      </c>
      <c r="AN2001">
        <v>0</v>
      </c>
      <c r="AO2001">
        <v>0</v>
      </c>
      <c r="AP2001">
        <v>0</v>
      </c>
      <c r="AQ2001">
        <v>0</v>
      </c>
      <c r="AR2001">
        <v>0</v>
      </c>
      <c r="AS2001">
        <v>0</v>
      </c>
      <c r="AT2001">
        <v>0</v>
      </c>
      <c r="AU2001">
        <v>0</v>
      </c>
      <c r="AV2001">
        <v>44</v>
      </c>
      <c r="AW2001">
        <v>8</v>
      </c>
      <c r="AX2001">
        <v>250</v>
      </c>
      <c r="AY2001">
        <v>27</v>
      </c>
      <c r="AZ2001">
        <v>93</v>
      </c>
      <c r="BA2001">
        <v>0</v>
      </c>
      <c r="BB2001">
        <v>0</v>
      </c>
      <c r="BC2001">
        <v>0</v>
      </c>
      <c r="BD2001">
        <v>0</v>
      </c>
      <c r="BE2001">
        <v>0</v>
      </c>
      <c r="BF2001">
        <v>21</v>
      </c>
      <c r="BG2001">
        <v>0</v>
      </c>
      <c r="BH2001">
        <v>0</v>
      </c>
      <c r="BI2001">
        <v>0</v>
      </c>
      <c r="BJ2001">
        <v>0</v>
      </c>
      <c r="BK2001">
        <v>0</v>
      </c>
      <c r="BL2001">
        <v>0</v>
      </c>
      <c r="BM2001">
        <v>0</v>
      </c>
      <c r="BN2001">
        <v>0</v>
      </c>
      <c r="BO2001">
        <v>93</v>
      </c>
      <c r="BP2001">
        <v>45</v>
      </c>
      <c r="BQ2001">
        <v>3</v>
      </c>
      <c r="BR2001">
        <v>2</v>
      </c>
      <c r="BS2001">
        <v>532</v>
      </c>
      <c r="BT2001">
        <v>119</v>
      </c>
      <c r="BU2001">
        <v>124</v>
      </c>
      <c r="BV2001">
        <v>0</v>
      </c>
      <c r="BW2001">
        <v>50</v>
      </c>
      <c r="BX2001">
        <v>0</v>
      </c>
      <c r="BY2001">
        <v>1435</v>
      </c>
    </row>
    <row r="2002" spans="1:77" hidden="1" x14ac:dyDescent="0.25">
      <c r="A2002" t="str">
        <f t="shared" si="62"/>
        <v>201639 Egyéb ügyintézőkI8 Főiskola</v>
      </c>
      <c r="B2002" t="str">
        <f t="shared" si="63"/>
        <v>201639 Egyéb ügyintézőkI8 Főiskola</v>
      </c>
      <c r="C2002">
        <v>5355</v>
      </c>
      <c r="D2002" t="s">
        <v>168</v>
      </c>
      <c r="E2002" t="s">
        <v>169</v>
      </c>
      <c r="F2002" s="4" t="s">
        <v>174</v>
      </c>
      <c r="G2002">
        <v>0</v>
      </c>
      <c r="H2002" t="s">
        <v>164</v>
      </c>
      <c r="I2002">
        <v>634</v>
      </c>
      <c r="J2002">
        <v>23</v>
      </c>
      <c r="K2002" t="s">
        <v>90</v>
      </c>
      <c r="L2002" t="s">
        <v>91</v>
      </c>
      <c r="M2002">
        <v>16</v>
      </c>
      <c r="N2002">
        <v>0</v>
      </c>
      <c r="O2002">
        <v>0</v>
      </c>
      <c r="P2002">
        <v>41</v>
      </c>
      <c r="Q2002">
        <v>42</v>
      </c>
      <c r="R2002">
        <v>23</v>
      </c>
      <c r="S2002">
        <v>11</v>
      </c>
      <c r="T2002">
        <v>0</v>
      </c>
      <c r="U2002">
        <v>79</v>
      </c>
      <c r="V2002">
        <v>0</v>
      </c>
      <c r="W2002">
        <v>29</v>
      </c>
      <c r="X2002">
        <v>12</v>
      </c>
      <c r="Y2002">
        <v>55</v>
      </c>
      <c r="Z2002">
        <v>7</v>
      </c>
      <c r="AA2002">
        <v>21</v>
      </c>
      <c r="AB2002">
        <v>64</v>
      </c>
      <c r="AC2002">
        <v>133</v>
      </c>
      <c r="AD2002">
        <v>85</v>
      </c>
      <c r="AE2002">
        <v>42</v>
      </c>
      <c r="AF2002">
        <v>25</v>
      </c>
      <c r="AG2002">
        <v>0</v>
      </c>
      <c r="AH2002">
        <v>72</v>
      </c>
      <c r="AI2002">
        <v>6</v>
      </c>
      <c r="AJ2002">
        <v>116</v>
      </c>
      <c r="AK2002">
        <v>20</v>
      </c>
      <c r="AL2002">
        <v>80</v>
      </c>
      <c r="AM2002">
        <v>316</v>
      </c>
      <c r="AN2002">
        <v>246</v>
      </c>
      <c r="AO2002">
        <v>491</v>
      </c>
      <c r="AP2002">
        <v>297</v>
      </c>
      <c r="AQ2002">
        <v>226</v>
      </c>
      <c r="AR2002">
        <v>0</v>
      </c>
      <c r="AS2002">
        <v>39</v>
      </c>
      <c r="AT2002">
        <v>257</v>
      </c>
      <c r="AU2002">
        <v>0</v>
      </c>
      <c r="AV2002">
        <v>49</v>
      </c>
      <c r="AW2002">
        <v>191</v>
      </c>
      <c r="AX2002">
        <v>12</v>
      </c>
      <c r="AY2002">
        <v>49</v>
      </c>
      <c r="AZ2002">
        <v>359</v>
      </c>
      <c r="BA2002">
        <v>297</v>
      </c>
      <c r="BB2002">
        <v>158</v>
      </c>
      <c r="BC2002">
        <v>50</v>
      </c>
      <c r="BD2002">
        <v>403</v>
      </c>
      <c r="BE2002">
        <v>0</v>
      </c>
      <c r="BF2002">
        <v>140</v>
      </c>
      <c r="BG2002">
        <v>113</v>
      </c>
      <c r="BH2002">
        <v>189</v>
      </c>
      <c r="BI2002">
        <v>106</v>
      </c>
      <c r="BJ2002">
        <v>67</v>
      </c>
      <c r="BK2002">
        <v>84</v>
      </c>
      <c r="BL2002">
        <v>97</v>
      </c>
      <c r="BM2002">
        <v>23</v>
      </c>
      <c r="BN2002">
        <v>405</v>
      </c>
      <c r="BO2002">
        <v>4804</v>
      </c>
      <c r="BP2002">
        <v>2166</v>
      </c>
      <c r="BQ2002">
        <v>183</v>
      </c>
      <c r="BR2002">
        <v>303</v>
      </c>
      <c r="BS2002">
        <v>96</v>
      </c>
      <c r="BT2002">
        <v>15</v>
      </c>
      <c r="BU2002">
        <v>98</v>
      </c>
      <c r="BV2002">
        <v>15</v>
      </c>
      <c r="BW2002">
        <v>89</v>
      </c>
      <c r="BX2002">
        <v>0</v>
      </c>
      <c r="BY2002">
        <v>13412</v>
      </c>
    </row>
    <row r="2003" spans="1:77" hidden="1" x14ac:dyDescent="0.25">
      <c r="A2003" t="str">
        <f t="shared" si="62"/>
        <v>201641 Irodai, ügyviteli foglalkozásokI8 Főiskola</v>
      </c>
      <c r="B2003" t="str">
        <f t="shared" si="63"/>
        <v>201641 Irodai, ügyviteli foglalkozásokI8 Főiskola</v>
      </c>
      <c r="C2003">
        <v>5356</v>
      </c>
      <c r="D2003" t="s">
        <v>168</v>
      </c>
      <c r="E2003" t="s">
        <v>169</v>
      </c>
      <c r="F2003" s="4" t="s">
        <v>174</v>
      </c>
      <c r="G2003">
        <v>0</v>
      </c>
      <c r="H2003" t="s">
        <v>164</v>
      </c>
      <c r="I2003">
        <v>635</v>
      </c>
      <c r="J2003">
        <v>24</v>
      </c>
      <c r="K2003" t="s">
        <v>92</v>
      </c>
      <c r="L2003" t="s">
        <v>130</v>
      </c>
      <c r="M2003">
        <v>628</v>
      </c>
      <c r="N2003">
        <v>103</v>
      </c>
      <c r="O2003">
        <v>12</v>
      </c>
      <c r="P2003">
        <v>34</v>
      </c>
      <c r="Q2003">
        <v>645</v>
      </c>
      <c r="R2003">
        <v>171</v>
      </c>
      <c r="S2003">
        <v>19</v>
      </c>
      <c r="T2003">
        <v>69</v>
      </c>
      <c r="U2003">
        <v>89</v>
      </c>
      <c r="V2003">
        <v>0</v>
      </c>
      <c r="W2003">
        <v>71</v>
      </c>
      <c r="X2003">
        <v>66</v>
      </c>
      <c r="Y2003">
        <v>269</v>
      </c>
      <c r="Z2003">
        <v>126</v>
      </c>
      <c r="AA2003">
        <v>121</v>
      </c>
      <c r="AB2003">
        <v>484</v>
      </c>
      <c r="AC2003">
        <v>410</v>
      </c>
      <c r="AD2003">
        <v>165</v>
      </c>
      <c r="AE2003">
        <v>280</v>
      </c>
      <c r="AF2003">
        <v>344</v>
      </c>
      <c r="AG2003">
        <v>13</v>
      </c>
      <c r="AH2003">
        <v>201</v>
      </c>
      <c r="AI2003">
        <v>55</v>
      </c>
      <c r="AJ2003">
        <v>244</v>
      </c>
      <c r="AK2003">
        <v>162</v>
      </c>
      <c r="AL2003">
        <v>238</v>
      </c>
      <c r="AM2003">
        <v>788</v>
      </c>
      <c r="AN2003">
        <v>504</v>
      </c>
      <c r="AO2003">
        <v>2331</v>
      </c>
      <c r="AP2003">
        <v>586</v>
      </c>
      <c r="AQ2003">
        <v>641</v>
      </c>
      <c r="AR2003">
        <v>39</v>
      </c>
      <c r="AS2003">
        <v>0</v>
      </c>
      <c r="AT2003">
        <v>717</v>
      </c>
      <c r="AU2003">
        <v>1</v>
      </c>
      <c r="AV2003">
        <v>272</v>
      </c>
      <c r="AW2003">
        <v>271</v>
      </c>
      <c r="AX2003">
        <v>98</v>
      </c>
      <c r="AY2003">
        <v>75</v>
      </c>
      <c r="AZ2003">
        <v>968</v>
      </c>
      <c r="BA2003">
        <v>596</v>
      </c>
      <c r="BB2003">
        <v>127</v>
      </c>
      <c r="BC2003">
        <v>241</v>
      </c>
      <c r="BD2003">
        <v>910</v>
      </c>
      <c r="BE2003">
        <v>0</v>
      </c>
      <c r="BF2003">
        <v>4824</v>
      </c>
      <c r="BG2003">
        <v>563</v>
      </c>
      <c r="BH2003">
        <v>78</v>
      </c>
      <c r="BI2003">
        <v>152</v>
      </c>
      <c r="BJ2003">
        <v>247</v>
      </c>
      <c r="BK2003">
        <v>339</v>
      </c>
      <c r="BL2003">
        <v>344</v>
      </c>
      <c r="BM2003">
        <v>56</v>
      </c>
      <c r="BN2003">
        <v>900</v>
      </c>
      <c r="BO2003">
        <v>4153</v>
      </c>
      <c r="BP2003">
        <v>922</v>
      </c>
      <c r="BQ2003">
        <v>375</v>
      </c>
      <c r="BR2003">
        <v>137</v>
      </c>
      <c r="BS2003">
        <v>2438</v>
      </c>
      <c r="BT2003">
        <v>49</v>
      </c>
      <c r="BU2003">
        <v>135</v>
      </c>
      <c r="BV2003">
        <v>47</v>
      </c>
      <c r="BW2003">
        <v>42</v>
      </c>
      <c r="BX2003">
        <v>0</v>
      </c>
      <c r="BY2003">
        <v>29985</v>
      </c>
    </row>
    <row r="2004" spans="1:77" hidden="1" x14ac:dyDescent="0.25">
      <c r="A2004" t="str">
        <f t="shared" si="62"/>
        <v>201642 Ügyfélkapcsolati foglalkozásokI8 Főiskola</v>
      </c>
      <c r="B2004" t="str">
        <f t="shared" si="63"/>
        <v>201642 Ügyfélkapcsolati foglalkozásokI8 Főiskola</v>
      </c>
      <c r="C2004">
        <v>5357</v>
      </c>
      <c r="D2004" t="s">
        <v>168</v>
      </c>
      <c r="E2004" t="s">
        <v>169</v>
      </c>
      <c r="F2004" s="4" t="s">
        <v>174</v>
      </c>
      <c r="G2004">
        <v>0</v>
      </c>
      <c r="H2004" t="s">
        <v>164</v>
      </c>
      <c r="I2004">
        <v>636</v>
      </c>
      <c r="J2004">
        <v>25</v>
      </c>
      <c r="K2004" t="s">
        <v>93</v>
      </c>
      <c r="L2004" t="s">
        <v>131</v>
      </c>
      <c r="M2004">
        <v>15</v>
      </c>
      <c r="N2004">
        <v>0</v>
      </c>
      <c r="O2004">
        <v>0</v>
      </c>
      <c r="P2004">
        <v>0</v>
      </c>
      <c r="Q2004">
        <v>15</v>
      </c>
      <c r="R2004">
        <v>0</v>
      </c>
      <c r="S2004">
        <v>0</v>
      </c>
      <c r="T2004">
        <v>0</v>
      </c>
      <c r="U2004">
        <v>18</v>
      </c>
      <c r="V2004">
        <v>0</v>
      </c>
      <c r="W2004">
        <v>0</v>
      </c>
      <c r="X2004">
        <v>11</v>
      </c>
      <c r="Y2004">
        <v>9</v>
      </c>
      <c r="Z2004">
        <v>0</v>
      </c>
      <c r="AA2004">
        <v>0</v>
      </c>
      <c r="AB2004">
        <v>0</v>
      </c>
      <c r="AC2004">
        <v>45</v>
      </c>
      <c r="AD2004">
        <v>43</v>
      </c>
      <c r="AE2004">
        <v>25</v>
      </c>
      <c r="AF2004">
        <v>24</v>
      </c>
      <c r="AG2004">
        <v>0</v>
      </c>
      <c r="AH2004">
        <v>11</v>
      </c>
      <c r="AI2004">
        <v>17</v>
      </c>
      <c r="AJ2004">
        <v>100</v>
      </c>
      <c r="AK2004">
        <v>38</v>
      </c>
      <c r="AL2004">
        <v>24</v>
      </c>
      <c r="AM2004">
        <v>20</v>
      </c>
      <c r="AN2004">
        <v>48</v>
      </c>
      <c r="AO2004">
        <v>409</v>
      </c>
      <c r="AP2004">
        <v>126</v>
      </c>
      <c r="AQ2004">
        <v>65</v>
      </c>
      <c r="AR2004">
        <v>0</v>
      </c>
      <c r="AS2004">
        <v>0</v>
      </c>
      <c r="AT2004">
        <v>110</v>
      </c>
      <c r="AU2004">
        <v>15</v>
      </c>
      <c r="AV2004">
        <v>583</v>
      </c>
      <c r="AW2004">
        <v>7</v>
      </c>
      <c r="AX2004">
        <v>137</v>
      </c>
      <c r="AY2004">
        <v>274</v>
      </c>
      <c r="AZ2004">
        <v>508</v>
      </c>
      <c r="BA2004">
        <v>593</v>
      </c>
      <c r="BB2004">
        <v>142</v>
      </c>
      <c r="BC2004">
        <v>172</v>
      </c>
      <c r="BD2004">
        <v>306</v>
      </c>
      <c r="BE2004">
        <v>0</v>
      </c>
      <c r="BF2004">
        <v>544</v>
      </c>
      <c r="BG2004">
        <v>15</v>
      </c>
      <c r="BH2004">
        <v>1</v>
      </c>
      <c r="BI2004">
        <v>79</v>
      </c>
      <c r="BJ2004">
        <v>41</v>
      </c>
      <c r="BK2004">
        <v>21</v>
      </c>
      <c r="BL2004">
        <v>99</v>
      </c>
      <c r="BM2004">
        <v>1247</v>
      </c>
      <c r="BN2004">
        <v>68</v>
      </c>
      <c r="BO2004">
        <v>101</v>
      </c>
      <c r="BP2004">
        <v>172</v>
      </c>
      <c r="BQ2004">
        <v>188</v>
      </c>
      <c r="BR2004">
        <v>6</v>
      </c>
      <c r="BS2004">
        <v>155</v>
      </c>
      <c r="BT2004">
        <v>261</v>
      </c>
      <c r="BU2004">
        <v>37</v>
      </c>
      <c r="BV2004">
        <v>0</v>
      </c>
      <c r="BW2004">
        <v>154</v>
      </c>
      <c r="BX2004">
        <v>0</v>
      </c>
      <c r="BY2004">
        <v>7099</v>
      </c>
    </row>
    <row r="2005" spans="1:77" hidden="1" x14ac:dyDescent="0.25">
      <c r="A2005" t="str">
        <f t="shared" si="62"/>
        <v>201651 Kereskedelmi és vendéglátó-ipari foglalkozásokI8 Főiskola</v>
      </c>
      <c r="B2005" t="str">
        <f t="shared" si="63"/>
        <v>201651 Kereskedelmi és vendéglátó-ipari foglalkozásokI8 Főiskola</v>
      </c>
      <c r="C2005">
        <v>5358</v>
      </c>
      <c r="D2005" t="s">
        <v>168</v>
      </c>
      <c r="E2005" t="s">
        <v>169</v>
      </c>
      <c r="F2005" s="4" t="s">
        <v>174</v>
      </c>
      <c r="G2005">
        <v>0</v>
      </c>
      <c r="H2005" t="s">
        <v>164</v>
      </c>
      <c r="I2005">
        <v>637</v>
      </c>
      <c r="J2005">
        <v>26</v>
      </c>
      <c r="K2005" t="s">
        <v>94</v>
      </c>
      <c r="L2005" t="s">
        <v>132</v>
      </c>
      <c r="M2005">
        <v>30</v>
      </c>
      <c r="N2005">
        <v>0</v>
      </c>
      <c r="O2005">
        <v>0</v>
      </c>
      <c r="P2005">
        <v>0</v>
      </c>
      <c r="Q2005">
        <v>79</v>
      </c>
      <c r="R2005">
        <v>79</v>
      </c>
      <c r="S2005">
        <v>13</v>
      </c>
      <c r="T2005">
        <v>25</v>
      </c>
      <c r="U2005">
        <v>0</v>
      </c>
      <c r="V2005">
        <v>0</v>
      </c>
      <c r="W2005">
        <v>0</v>
      </c>
      <c r="X2005">
        <v>0</v>
      </c>
      <c r="Y2005">
        <v>8</v>
      </c>
      <c r="Z2005">
        <v>1</v>
      </c>
      <c r="AA2005">
        <v>0</v>
      </c>
      <c r="AB2005">
        <v>0</v>
      </c>
      <c r="AC2005">
        <v>30</v>
      </c>
      <c r="AD2005">
        <v>12</v>
      </c>
      <c r="AE2005">
        <v>0</v>
      </c>
      <c r="AF2005">
        <v>7</v>
      </c>
      <c r="AG2005">
        <v>0</v>
      </c>
      <c r="AH2005">
        <v>78</v>
      </c>
      <c r="AI2005">
        <v>13</v>
      </c>
      <c r="AJ2005">
        <v>21</v>
      </c>
      <c r="AK2005">
        <v>0</v>
      </c>
      <c r="AL2005">
        <v>0</v>
      </c>
      <c r="AM2005">
        <v>43</v>
      </c>
      <c r="AN2005">
        <v>338</v>
      </c>
      <c r="AO2005">
        <v>733</v>
      </c>
      <c r="AP2005">
        <v>2284</v>
      </c>
      <c r="AQ2005">
        <v>94</v>
      </c>
      <c r="AR2005">
        <v>0</v>
      </c>
      <c r="AS2005">
        <v>5</v>
      </c>
      <c r="AT2005">
        <v>22</v>
      </c>
      <c r="AU2005">
        <v>0</v>
      </c>
      <c r="AV2005">
        <v>928</v>
      </c>
      <c r="AW2005">
        <v>0</v>
      </c>
      <c r="AX2005">
        <v>0</v>
      </c>
      <c r="AY2005">
        <v>0</v>
      </c>
      <c r="AZ2005">
        <v>141</v>
      </c>
      <c r="BA2005">
        <v>11</v>
      </c>
      <c r="BB2005">
        <v>13</v>
      </c>
      <c r="BC2005">
        <v>20</v>
      </c>
      <c r="BD2005">
        <v>40</v>
      </c>
      <c r="BE2005">
        <v>0</v>
      </c>
      <c r="BF2005">
        <v>83</v>
      </c>
      <c r="BG2005">
        <v>0</v>
      </c>
      <c r="BH2005">
        <v>1</v>
      </c>
      <c r="BI2005">
        <v>0</v>
      </c>
      <c r="BJ2005">
        <v>55</v>
      </c>
      <c r="BK2005">
        <v>26</v>
      </c>
      <c r="BL2005">
        <v>5</v>
      </c>
      <c r="BM2005">
        <v>0</v>
      </c>
      <c r="BN2005">
        <v>95</v>
      </c>
      <c r="BO2005">
        <v>287</v>
      </c>
      <c r="BP2005">
        <v>163</v>
      </c>
      <c r="BQ2005">
        <v>102</v>
      </c>
      <c r="BR2005">
        <v>299</v>
      </c>
      <c r="BS2005">
        <v>24</v>
      </c>
      <c r="BT2005">
        <v>19</v>
      </c>
      <c r="BU2005">
        <v>0</v>
      </c>
      <c r="BV2005">
        <v>49</v>
      </c>
      <c r="BW2005">
        <v>25</v>
      </c>
      <c r="BX2005">
        <v>0</v>
      </c>
      <c r="BY2005">
        <v>6301</v>
      </c>
    </row>
    <row r="2006" spans="1:77" hidden="1" x14ac:dyDescent="0.25">
      <c r="A2006" t="str">
        <f t="shared" si="62"/>
        <v>201652 Szolgáltatási foglalkozásokI8 Főiskola</v>
      </c>
      <c r="B2006" t="str">
        <f t="shared" si="63"/>
        <v>201652 Szolgáltatási foglalkozásokI8 Főiskola</v>
      </c>
      <c r="C2006">
        <v>5359</v>
      </c>
      <c r="D2006" t="s">
        <v>168</v>
      </c>
      <c r="E2006" t="s">
        <v>169</v>
      </c>
      <c r="F2006" s="4" t="s">
        <v>174</v>
      </c>
      <c r="G2006">
        <v>0</v>
      </c>
      <c r="H2006" t="s">
        <v>164</v>
      </c>
      <c r="I2006">
        <v>638</v>
      </c>
      <c r="J2006">
        <v>27</v>
      </c>
      <c r="K2006" t="s">
        <v>95</v>
      </c>
      <c r="L2006" t="s">
        <v>133</v>
      </c>
      <c r="M2006">
        <v>35</v>
      </c>
      <c r="N2006">
        <v>0</v>
      </c>
      <c r="O2006">
        <v>0</v>
      </c>
      <c r="P2006">
        <v>18</v>
      </c>
      <c r="Q2006">
        <v>39</v>
      </c>
      <c r="R2006">
        <v>0</v>
      </c>
      <c r="S2006">
        <v>0</v>
      </c>
      <c r="T2006">
        <v>0</v>
      </c>
      <c r="U2006">
        <v>0</v>
      </c>
      <c r="V2006">
        <v>0</v>
      </c>
      <c r="W2006">
        <v>0</v>
      </c>
      <c r="X2006">
        <v>0</v>
      </c>
      <c r="Y2006">
        <v>17</v>
      </c>
      <c r="Z2006">
        <v>0</v>
      </c>
      <c r="AA2006">
        <v>0</v>
      </c>
      <c r="AB2006">
        <v>0</v>
      </c>
      <c r="AC2006">
        <v>14</v>
      </c>
      <c r="AD2006">
        <v>0</v>
      </c>
      <c r="AE2006">
        <v>0</v>
      </c>
      <c r="AF2006">
        <v>70</v>
      </c>
      <c r="AG2006">
        <v>0</v>
      </c>
      <c r="AH2006">
        <v>0</v>
      </c>
      <c r="AI2006">
        <v>0</v>
      </c>
      <c r="AJ2006">
        <v>7</v>
      </c>
      <c r="AK2006">
        <v>29</v>
      </c>
      <c r="AL2006">
        <v>45</v>
      </c>
      <c r="AM2006">
        <v>10</v>
      </c>
      <c r="AN2006">
        <v>41</v>
      </c>
      <c r="AO2006">
        <v>62</v>
      </c>
      <c r="AP2006">
        <v>47</v>
      </c>
      <c r="AQ2006">
        <v>74</v>
      </c>
      <c r="AR2006">
        <v>0</v>
      </c>
      <c r="AS2006">
        <v>0</v>
      </c>
      <c r="AT2006">
        <v>33</v>
      </c>
      <c r="AU2006">
        <v>0</v>
      </c>
      <c r="AV2006">
        <v>67</v>
      </c>
      <c r="AW2006">
        <v>8</v>
      </c>
      <c r="AX2006">
        <v>0</v>
      </c>
      <c r="AY2006">
        <v>0</v>
      </c>
      <c r="AZ2006">
        <v>0</v>
      </c>
      <c r="BA2006">
        <v>0</v>
      </c>
      <c r="BB2006">
        <v>0</v>
      </c>
      <c r="BC2006">
        <v>0</v>
      </c>
      <c r="BD2006">
        <v>161</v>
      </c>
      <c r="BE2006">
        <v>0</v>
      </c>
      <c r="BF2006">
        <v>2</v>
      </c>
      <c r="BG2006">
        <v>13</v>
      </c>
      <c r="BH2006">
        <v>5</v>
      </c>
      <c r="BI2006">
        <v>0</v>
      </c>
      <c r="BJ2006">
        <v>0</v>
      </c>
      <c r="BK2006">
        <v>0</v>
      </c>
      <c r="BL2006">
        <v>14</v>
      </c>
      <c r="BM2006">
        <v>7</v>
      </c>
      <c r="BN2006">
        <v>329</v>
      </c>
      <c r="BO2006">
        <v>1243</v>
      </c>
      <c r="BP2006">
        <v>2002</v>
      </c>
      <c r="BQ2006">
        <v>412</v>
      </c>
      <c r="BR2006">
        <v>628</v>
      </c>
      <c r="BS2006">
        <v>68</v>
      </c>
      <c r="BT2006">
        <v>56</v>
      </c>
      <c r="BU2006">
        <v>21</v>
      </c>
      <c r="BV2006">
        <v>0</v>
      </c>
      <c r="BW2006">
        <v>150</v>
      </c>
      <c r="BX2006">
        <v>0</v>
      </c>
      <c r="BY2006">
        <v>5727</v>
      </c>
    </row>
    <row r="2007" spans="1:77" hidden="1" x14ac:dyDescent="0.25">
      <c r="A2007" t="str">
        <f t="shared" si="62"/>
        <v>201661 Mezőgazdasági foglalkozásokI8 Főiskola</v>
      </c>
      <c r="B2007" t="str">
        <f t="shared" si="63"/>
        <v>201661 Mezőgazdasági foglalkozásokI8 Főiskola</v>
      </c>
      <c r="C2007">
        <v>5360</v>
      </c>
      <c r="D2007" t="s">
        <v>168</v>
      </c>
      <c r="E2007" t="s">
        <v>169</v>
      </c>
      <c r="F2007" s="4" t="s">
        <v>174</v>
      </c>
      <c r="G2007">
        <v>0</v>
      </c>
      <c r="H2007" t="s">
        <v>164</v>
      </c>
      <c r="I2007">
        <v>639</v>
      </c>
      <c r="J2007">
        <v>28</v>
      </c>
      <c r="K2007" t="s">
        <v>96</v>
      </c>
      <c r="L2007" t="s">
        <v>97</v>
      </c>
      <c r="M2007">
        <v>191</v>
      </c>
      <c r="N2007">
        <v>0</v>
      </c>
      <c r="O2007">
        <v>0</v>
      </c>
      <c r="P2007">
        <v>0</v>
      </c>
      <c r="Q2007">
        <v>0</v>
      </c>
      <c r="R2007">
        <v>0</v>
      </c>
      <c r="S2007">
        <v>0</v>
      </c>
      <c r="T2007">
        <v>0</v>
      </c>
      <c r="U2007">
        <v>0</v>
      </c>
      <c r="V2007">
        <v>0</v>
      </c>
      <c r="W2007">
        <v>0</v>
      </c>
      <c r="X2007">
        <v>0</v>
      </c>
      <c r="Y2007">
        <v>0</v>
      </c>
      <c r="Z2007">
        <v>0</v>
      </c>
      <c r="AA2007">
        <v>0</v>
      </c>
      <c r="AB2007">
        <v>0</v>
      </c>
      <c r="AC2007">
        <v>0</v>
      </c>
      <c r="AD2007">
        <v>0</v>
      </c>
      <c r="AE2007">
        <v>0</v>
      </c>
      <c r="AF2007">
        <v>0</v>
      </c>
      <c r="AG2007">
        <v>0</v>
      </c>
      <c r="AH2007">
        <v>0</v>
      </c>
      <c r="AI2007">
        <v>0</v>
      </c>
      <c r="AJ2007">
        <v>1</v>
      </c>
      <c r="AK2007">
        <v>0</v>
      </c>
      <c r="AL2007">
        <v>18</v>
      </c>
      <c r="AM2007">
        <v>0</v>
      </c>
      <c r="AN2007">
        <v>0</v>
      </c>
      <c r="AO2007">
        <v>28</v>
      </c>
      <c r="AP2007">
        <v>0</v>
      </c>
      <c r="AQ2007">
        <v>0</v>
      </c>
      <c r="AR2007">
        <v>0</v>
      </c>
      <c r="AS2007">
        <v>0</v>
      </c>
      <c r="AT2007">
        <v>0</v>
      </c>
      <c r="AU2007">
        <v>0</v>
      </c>
      <c r="AV2007">
        <v>13</v>
      </c>
      <c r="AW2007">
        <v>0</v>
      </c>
      <c r="AX2007">
        <v>0</v>
      </c>
      <c r="AY2007">
        <v>0</v>
      </c>
      <c r="AZ2007">
        <v>0</v>
      </c>
      <c r="BA2007">
        <v>0</v>
      </c>
      <c r="BB2007">
        <v>0</v>
      </c>
      <c r="BC2007">
        <v>0</v>
      </c>
      <c r="BD2007">
        <v>0</v>
      </c>
      <c r="BE2007">
        <v>0</v>
      </c>
      <c r="BF2007">
        <v>0</v>
      </c>
      <c r="BG2007">
        <v>0</v>
      </c>
      <c r="BH2007">
        <v>8</v>
      </c>
      <c r="BI2007">
        <v>0</v>
      </c>
      <c r="BJ2007">
        <v>0</v>
      </c>
      <c r="BK2007">
        <v>0</v>
      </c>
      <c r="BL2007">
        <v>6</v>
      </c>
      <c r="BM2007">
        <v>0</v>
      </c>
      <c r="BN2007">
        <v>0</v>
      </c>
      <c r="BO2007">
        <v>402</v>
      </c>
      <c r="BP2007">
        <v>47</v>
      </c>
      <c r="BQ2007">
        <v>7</v>
      </c>
      <c r="BR2007">
        <v>8</v>
      </c>
      <c r="BS2007">
        <v>8</v>
      </c>
      <c r="BT2007">
        <v>0</v>
      </c>
      <c r="BU2007">
        <v>0</v>
      </c>
      <c r="BV2007">
        <v>0</v>
      </c>
      <c r="BW2007">
        <v>0</v>
      </c>
      <c r="BX2007">
        <v>0</v>
      </c>
      <c r="BY2007">
        <v>737</v>
      </c>
    </row>
    <row r="2008" spans="1:77" hidden="1" x14ac:dyDescent="0.25">
      <c r="A2008" t="str">
        <f t="shared" si="62"/>
        <v>201662 Erdőgazdálkodási, vadgazdálkodási és halászati foglalkozásokI8 Főiskola</v>
      </c>
      <c r="B2008" t="str">
        <f t="shared" si="63"/>
        <v>201662 Erdőgazdálkodási, vadgazdálkodási és halászati foglalkozásokI8 Főiskola</v>
      </c>
      <c r="C2008">
        <v>5361</v>
      </c>
      <c r="D2008" t="s">
        <v>168</v>
      </c>
      <c r="E2008" t="s">
        <v>169</v>
      </c>
      <c r="F2008" s="4" t="s">
        <v>174</v>
      </c>
      <c r="G2008">
        <v>0</v>
      </c>
      <c r="H2008" t="s">
        <v>164</v>
      </c>
      <c r="I2008">
        <v>640</v>
      </c>
      <c r="J2008">
        <v>29</v>
      </c>
      <c r="K2008" t="s">
        <v>98</v>
      </c>
      <c r="L2008" t="s">
        <v>134</v>
      </c>
      <c r="M2008">
        <v>0</v>
      </c>
      <c r="N2008">
        <v>46</v>
      </c>
      <c r="O2008">
        <v>51</v>
      </c>
      <c r="P2008">
        <v>0</v>
      </c>
      <c r="Q2008">
        <v>0</v>
      </c>
      <c r="R2008">
        <v>0</v>
      </c>
      <c r="S2008">
        <v>0</v>
      </c>
      <c r="T2008">
        <v>0</v>
      </c>
      <c r="U2008">
        <v>0</v>
      </c>
      <c r="V2008">
        <v>0</v>
      </c>
      <c r="W2008">
        <v>0</v>
      </c>
      <c r="X2008">
        <v>0</v>
      </c>
      <c r="Y2008">
        <v>0</v>
      </c>
      <c r="Z2008">
        <v>0</v>
      </c>
      <c r="AA2008">
        <v>0</v>
      </c>
      <c r="AB2008">
        <v>0</v>
      </c>
      <c r="AC2008">
        <v>0</v>
      </c>
      <c r="AD2008">
        <v>0</v>
      </c>
      <c r="AE2008">
        <v>0</v>
      </c>
      <c r="AF2008">
        <v>0</v>
      </c>
      <c r="AG2008">
        <v>0</v>
      </c>
      <c r="AH2008">
        <v>0</v>
      </c>
      <c r="AI2008">
        <v>0</v>
      </c>
      <c r="AJ2008">
        <v>0</v>
      </c>
      <c r="AK2008">
        <v>0</v>
      </c>
      <c r="AL2008">
        <v>0</v>
      </c>
      <c r="AM2008">
        <v>0</v>
      </c>
      <c r="AN2008">
        <v>0</v>
      </c>
      <c r="AO2008">
        <v>0</v>
      </c>
      <c r="AP2008">
        <v>0</v>
      </c>
      <c r="AQ2008">
        <v>0</v>
      </c>
      <c r="AR2008">
        <v>0</v>
      </c>
      <c r="AS2008">
        <v>0</v>
      </c>
      <c r="AT2008">
        <v>0</v>
      </c>
      <c r="AU2008">
        <v>0</v>
      </c>
      <c r="AV2008">
        <v>0</v>
      </c>
      <c r="AW2008">
        <v>0</v>
      </c>
      <c r="AX2008">
        <v>0</v>
      </c>
      <c r="AY2008">
        <v>0</v>
      </c>
      <c r="AZ2008">
        <v>0</v>
      </c>
      <c r="BA2008">
        <v>0</v>
      </c>
      <c r="BB2008">
        <v>0</v>
      </c>
      <c r="BC2008">
        <v>0</v>
      </c>
      <c r="BD2008">
        <v>0</v>
      </c>
      <c r="BE2008">
        <v>0</v>
      </c>
      <c r="BF2008">
        <v>0</v>
      </c>
      <c r="BG2008">
        <v>0</v>
      </c>
      <c r="BH2008">
        <v>0</v>
      </c>
      <c r="BI2008">
        <v>0</v>
      </c>
      <c r="BJ2008">
        <v>0</v>
      </c>
      <c r="BK2008">
        <v>0</v>
      </c>
      <c r="BL2008">
        <v>0</v>
      </c>
      <c r="BM2008">
        <v>0</v>
      </c>
      <c r="BN2008">
        <v>0</v>
      </c>
      <c r="BO2008">
        <v>76</v>
      </c>
      <c r="BP2008">
        <v>0</v>
      </c>
      <c r="BQ2008">
        <v>0</v>
      </c>
      <c r="BR2008">
        <v>1</v>
      </c>
      <c r="BS2008">
        <v>1</v>
      </c>
      <c r="BT2008">
        <v>0</v>
      </c>
      <c r="BU2008">
        <v>0</v>
      </c>
      <c r="BV2008">
        <v>0</v>
      </c>
      <c r="BW2008">
        <v>0</v>
      </c>
      <c r="BX2008">
        <v>0</v>
      </c>
      <c r="BY2008">
        <v>175</v>
      </c>
    </row>
    <row r="2009" spans="1:77" hidden="1" x14ac:dyDescent="0.25">
      <c r="A2009" t="str">
        <f t="shared" si="62"/>
        <v>201671 Élelmiszer-ipari foglalkozásokI8 Főiskola</v>
      </c>
      <c r="B2009" t="str">
        <f t="shared" si="63"/>
        <v>201671 Élelmiszer-ipari foglalkozásokI8 Főiskola</v>
      </c>
      <c r="C2009">
        <v>5362</v>
      </c>
      <c r="D2009" t="s">
        <v>168</v>
      </c>
      <c r="E2009" t="s">
        <v>169</v>
      </c>
      <c r="F2009" s="4" t="s">
        <v>174</v>
      </c>
      <c r="G2009">
        <v>0</v>
      </c>
      <c r="H2009" t="s">
        <v>164</v>
      </c>
      <c r="I2009">
        <v>641</v>
      </c>
      <c r="J2009">
        <v>30</v>
      </c>
      <c r="K2009" t="s">
        <v>99</v>
      </c>
      <c r="L2009" t="s">
        <v>135</v>
      </c>
      <c r="M2009">
        <v>0</v>
      </c>
      <c r="N2009">
        <v>0</v>
      </c>
      <c r="O2009">
        <v>0</v>
      </c>
      <c r="P2009">
        <v>0</v>
      </c>
      <c r="Q2009">
        <v>109</v>
      </c>
      <c r="R2009">
        <v>0</v>
      </c>
      <c r="S2009">
        <v>0</v>
      </c>
      <c r="T2009">
        <v>0</v>
      </c>
      <c r="U2009">
        <v>0</v>
      </c>
      <c r="V2009">
        <v>0</v>
      </c>
      <c r="W2009">
        <v>0</v>
      </c>
      <c r="X2009">
        <v>0</v>
      </c>
      <c r="Y2009">
        <v>0</v>
      </c>
      <c r="Z2009">
        <v>0</v>
      </c>
      <c r="AA2009">
        <v>0</v>
      </c>
      <c r="AB2009">
        <v>0</v>
      </c>
      <c r="AC2009">
        <v>0</v>
      </c>
      <c r="AD2009">
        <v>0</v>
      </c>
      <c r="AE2009">
        <v>0</v>
      </c>
      <c r="AF2009">
        <v>0</v>
      </c>
      <c r="AG2009">
        <v>0</v>
      </c>
      <c r="AH2009">
        <v>0</v>
      </c>
      <c r="AI2009">
        <v>0</v>
      </c>
      <c r="AJ2009">
        <v>0</v>
      </c>
      <c r="AK2009">
        <v>0</v>
      </c>
      <c r="AL2009">
        <v>0</v>
      </c>
      <c r="AM2009">
        <v>0</v>
      </c>
      <c r="AN2009">
        <v>0</v>
      </c>
      <c r="AO2009">
        <v>0</v>
      </c>
      <c r="AP2009">
        <v>0</v>
      </c>
      <c r="AQ2009">
        <v>0</v>
      </c>
      <c r="AR2009">
        <v>0</v>
      </c>
      <c r="AS2009">
        <v>0</v>
      </c>
      <c r="AT2009">
        <v>0</v>
      </c>
      <c r="AU2009">
        <v>0</v>
      </c>
      <c r="AV2009">
        <v>1</v>
      </c>
      <c r="AW2009">
        <v>0</v>
      </c>
      <c r="AX2009">
        <v>0</v>
      </c>
      <c r="AY2009">
        <v>0</v>
      </c>
      <c r="AZ2009">
        <v>0</v>
      </c>
      <c r="BA2009">
        <v>0</v>
      </c>
      <c r="BB2009">
        <v>0</v>
      </c>
      <c r="BC2009">
        <v>0</v>
      </c>
      <c r="BD2009">
        <v>0</v>
      </c>
      <c r="BE2009">
        <v>0</v>
      </c>
      <c r="BF2009">
        <v>0</v>
      </c>
      <c r="BG2009">
        <v>0</v>
      </c>
      <c r="BH2009">
        <v>0</v>
      </c>
      <c r="BI2009">
        <v>0</v>
      </c>
      <c r="BJ2009">
        <v>0</v>
      </c>
      <c r="BK2009">
        <v>0</v>
      </c>
      <c r="BL2009">
        <v>0</v>
      </c>
      <c r="BM2009">
        <v>0</v>
      </c>
      <c r="BN2009">
        <v>0</v>
      </c>
      <c r="BO2009">
        <v>30</v>
      </c>
      <c r="BP2009">
        <v>2</v>
      </c>
      <c r="BQ2009">
        <v>4</v>
      </c>
      <c r="BR2009">
        <v>1</v>
      </c>
      <c r="BS2009">
        <v>0</v>
      </c>
      <c r="BT2009">
        <v>0</v>
      </c>
      <c r="BU2009">
        <v>0</v>
      </c>
      <c r="BV2009">
        <v>0</v>
      </c>
      <c r="BW2009">
        <v>0</v>
      </c>
      <c r="BX2009">
        <v>0</v>
      </c>
      <c r="BY2009">
        <v>147</v>
      </c>
    </row>
    <row r="2010" spans="1:77" hidden="1" x14ac:dyDescent="0.25">
      <c r="A2010" t="str">
        <f t="shared" si="62"/>
        <v>201672 Könnyűipari foglalkozásokI8 Főiskola</v>
      </c>
      <c r="B2010" t="str">
        <f t="shared" si="63"/>
        <v>201672 Könnyűipari foglalkozásokI8 Főiskola</v>
      </c>
      <c r="C2010">
        <v>5363</v>
      </c>
      <c r="D2010" t="s">
        <v>168</v>
      </c>
      <c r="E2010" t="s">
        <v>169</v>
      </c>
      <c r="F2010" s="4" t="s">
        <v>174</v>
      </c>
      <c r="G2010">
        <v>0</v>
      </c>
      <c r="H2010" t="s">
        <v>164</v>
      </c>
      <c r="I2010">
        <v>642</v>
      </c>
      <c r="J2010">
        <v>31</v>
      </c>
      <c r="K2010" t="s">
        <v>100</v>
      </c>
      <c r="L2010" t="s">
        <v>136</v>
      </c>
      <c r="M2010">
        <v>0</v>
      </c>
      <c r="N2010">
        <v>0</v>
      </c>
      <c r="O2010">
        <v>0</v>
      </c>
      <c r="P2010">
        <v>0</v>
      </c>
      <c r="Q2010">
        <v>14</v>
      </c>
      <c r="R2010">
        <v>60</v>
      </c>
      <c r="S2010">
        <v>63</v>
      </c>
      <c r="T2010">
        <v>83</v>
      </c>
      <c r="U2010">
        <v>231</v>
      </c>
      <c r="V2010">
        <v>0</v>
      </c>
      <c r="W2010">
        <v>0</v>
      </c>
      <c r="X2010">
        <v>0</v>
      </c>
      <c r="Y2010">
        <v>0</v>
      </c>
      <c r="Z2010">
        <v>0</v>
      </c>
      <c r="AA2010">
        <v>0</v>
      </c>
      <c r="AB2010">
        <v>0</v>
      </c>
      <c r="AC2010">
        <v>0</v>
      </c>
      <c r="AD2010">
        <v>0</v>
      </c>
      <c r="AE2010">
        <v>0</v>
      </c>
      <c r="AF2010">
        <v>0</v>
      </c>
      <c r="AG2010">
        <v>0</v>
      </c>
      <c r="AH2010">
        <v>61</v>
      </c>
      <c r="AI2010">
        <v>0</v>
      </c>
      <c r="AJ2010">
        <v>0</v>
      </c>
      <c r="AK2010">
        <v>0</v>
      </c>
      <c r="AL2010">
        <v>0</v>
      </c>
      <c r="AM2010">
        <v>55</v>
      </c>
      <c r="AN2010">
        <v>0</v>
      </c>
      <c r="AO2010">
        <v>2</v>
      </c>
      <c r="AP2010">
        <v>13</v>
      </c>
      <c r="AQ2010">
        <v>40</v>
      </c>
      <c r="AR2010">
        <v>0</v>
      </c>
      <c r="AS2010">
        <v>0</v>
      </c>
      <c r="AT2010">
        <v>0</v>
      </c>
      <c r="AU2010">
        <v>0</v>
      </c>
      <c r="AV2010">
        <v>0</v>
      </c>
      <c r="AW2010">
        <v>0</v>
      </c>
      <c r="AX2010">
        <v>0</v>
      </c>
      <c r="AY2010">
        <v>0</v>
      </c>
      <c r="AZ2010">
        <v>0</v>
      </c>
      <c r="BA2010">
        <v>0</v>
      </c>
      <c r="BB2010">
        <v>0</v>
      </c>
      <c r="BC2010">
        <v>0</v>
      </c>
      <c r="BD2010">
        <v>0</v>
      </c>
      <c r="BE2010">
        <v>0</v>
      </c>
      <c r="BF2010">
        <v>13</v>
      </c>
      <c r="BG2010">
        <v>0</v>
      </c>
      <c r="BH2010">
        <v>0</v>
      </c>
      <c r="BI2010">
        <v>0</v>
      </c>
      <c r="BJ2010">
        <v>0</v>
      </c>
      <c r="BK2010">
        <v>0</v>
      </c>
      <c r="BL2010">
        <v>0</v>
      </c>
      <c r="BM2010">
        <v>0</v>
      </c>
      <c r="BN2010">
        <v>0</v>
      </c>
      <c r="BO2010">
        <v>159</v>
      </c>
      <c r="BP2010">
        <v>14</v>
      </c>
      <c r="BQ2010">
        <v>16</v>
      </c>
      <c r="BR2010">
        <v>19</v>
      </c>
      <c r="BS2010">
        <v>20</v>
      </c>
      <c r="BT2010">
        <v>0</v>
      </c>
      <c r="BU2010">
        <v>1</v>
      </c>
      <c r="BV2010">
        <v>0</v>
      </c>
      <c r="BW2010">
        <v>0</v>
      </c>
      <c r="BX2010">
        <v>0</v>
      </c>
      <c r="BY2010">
        <v>864</v>
      </c>
    </row>
    <row r="2011" spans="1:77" hidden="1" x14ac:dyDescent="0.25">
      <c r="A2011" t="str">
        <f t="shared" si="62"/>
        <v>201673 Fém- és villamosipari foglalkozásokI8 Főiskola</v>
      </c>
      <c r="B2011" t="str">
        <f t="shared" si="63"/>
        <v>201673 Fém- és villamosipari foglalkozásokI8 Főiskola</v>
      </c>
      <c r="C2011">
        <v>5364</v>
      </c>
      <c r="D2011" t="s">
        <v>168</v>
      </c>
      <c r="E2011" t="s">
        <v>169</v>
      </c>
      <c r="F2011" s="4" t="s">
        <v>174</v>
      </c>
      <c r="G2011">
        <v>0</v>
      </c>
      <c r="H2011" t="s">
        <v>164</v>
      </c>
      <c r="I2011">
        <v>643</v>
      </c>
      <c r="J2011">
        <v>32</v>
      </c>
      <c r="K2011" t="s">
        <v>101</v>
      </c>
      <c r="L2011" t="s">
        <v>137</v>
      </c>
      <c r="M2011">
        <v>11</v>
      </c>
      <c r="N2011">
        <v>0</v>
      </c>
      <c r="O2011">
        <v>0</v>
      </c>
      <c r="P2011">
        <v>0</v>
      </c>
      <c r="Q2011">
        <v>23</v>
      </c>
      <c r="R2011">
        <v>0</v>
      </c>
      <c r="S2011">
        <v>0</v>
      </c>
      <c r="T2011">
        <v>7</v>
      </c>
      <c r="U2011">
        <v>0</v>
      </c>
      <c r="V2011">
        <v>0</v>
      </c>
      <c r="W2011">
        <v>0</v>
      </c>
      <c r="X2011">
        <v>22</v>
      </c>
      <c r="Y2011">
        <v>30</v>
      </c>
      <c r="Z2011">
        <v>0</v>
      </c>
      <c r="AA2011">
        <v>0</v>
      </c>
      <c r="AB2011">
        <v>104</v>
      </c>
      <c r="AC2011">
        <v>265</v>
      </c>
      <c r="AD2011">
        <v>104</v>
      </c>
      <c r="AE2011">
        <v>16</v>
      </c>
      <c r="AF2011">
        <v>177</v>
      </c>
      <c r="AG2011">
        <v>32</v>
      </c>
      <c r="AH2011">
        <v>0</v>
      </c>
      <c r="AI2011">
        <v>30</v>
      </c>
      <c r="AJ2011">
        <v>75</v>
      </c>
      <c r="AK2011">
        <v>12</v>
      </c>
      <c r="AL2011">
        <v>2</v>
      </c>
      <c r="AM2011">
        <v>62</v>
      </c>
      <c r="AN2011">
        <v>218</v>
      </c>
      <c r="AO2011">
        <v>221</v>
      </c>
      <c r="AP2011">
        <v>7</v>
      </c>
      <c r="AQ2011">
        <v>16</v>
      </c>
      <c r="AR2011">
        <v>0</v>
      </c>
      <c r="AS2011">
        <v>16</v>
      </c>
      <c r="AT2011">
        <v>34</v>
      </c>
      <c r="AU2011">
        <v>0</v>
      </c>
      <c r="AV2011">
        <v>1</v>
      </c>
      <c r="AW2011">
        <v>7</v>
      </c>
      <c r="AX2011">
        <v>69</v>
      </c>
      <c r="AY2011">
        <v>57</v>
      </c>
      <c r="AZ2011">
        <v>99</v>
      </c>
      <c r="BA2011">
        <v>0</v>
      </c>
      <c r="BB2011">
        <v>0</v>
      </c>
      <c r="BC2011">
        <v>0</v>
      </c>
      <c r="BD2011">
        <v>1</v>
      </c>
      <c r="BE2011">
        <v>0</v>
      </c>
      <c r="BF2011">
        <v>0</v>
      </c>
      <c r="BG2011">
        <v>21</v>
      </c>
      <c r="BH2011">
        <v>16</v>
      </c>
      <c r="BI2011">
        <v>0</v>
      </c>
      <c r="BJ2011">
        <v>0</v>
      </c>
      <c r="BK2011">
        <v>0</v>
      </c>
      <c r="BL2011">
        <v>1</v>
      </c>
      <c r="BM2011">
        <v>0</v>
      </c>
      <c r="BN2011">
        <v>81</v>
      </c>
      <c r="BO2011">
        <v>483</v>
      </c>
      <c r="BP2011">
        <v>89</v>
      </c>
      <c r="BQ2011">
        <v>17</v>
      </c>
      <c r="BR2011">
        <v>53</v>
      </c>
      <c r="BS2011">
        <v>8</v>
      </c>
      <c r="BT2011">
        <v>5</v>
      </c>
      <c r="BU2011">
        <v>0</v>
      </c>
      <c r="BV2011">
        <v>16</v>
      </c>
      <c r="BW2011">
        <v>0</v>
      </c>
      <c r="BX2011">
        <v>0</v>
      </c>
      <c r="BY2011">
        <v>2508</v>
      </c>
    </row>
    <row r="2012" spans="1:77" hidden="1" x14ac:dyDescent="0.25">
      <c r="A2012" t="str">
        <f t="shared" si="62"/>
        <v>201674 Kézműipari foglalkozásokI8 Főiskola</v>
      </c>
      <c r="B2012" t="str">
        <f t="shared" si="63"/>
        <v>201674 Kézműipari foglalkozásokI8 Főiskola</v>
      </c>
      <c r="C2012">
        <v>5365</v>
      </c>
      <c r="D2012" t="s">
        <v>168</v>
      </c>
      <c r="E2012" t="s">
        <v>169</v>
      </c>
      <c r="F2012" s="4" t="s">
        <v>174</v>
      </c>
      <c r="G2012">
        <v>0</v>
      </c>
      <c r="H2012" t="s">
        <v>164</v>
      </c>
      <c r="I2012">
        <v>644</v>
      </c>
      <c r="J2012">
        <v>33</v>
      </c>
      <c r="K2012" t="s">
        <v>102</v>
      </c>
      <c r="L2012" t="s">
        <v>138</v>
      </c>
      <c r="M2012">
        <v>0</v>
      </c>
      <c r="N2012">
        <v>0</v>
      </c>
      <c r="O2012">
        <v>0</v>
      </c>
      <c r="P2012">
        <v>0</v>
      </c>
      <c r="Q2012">
        <v>0</v>
      </c>
      <c r="R2012">
        <v>0</v>
      </c>
      <c r="S2012">
        <v>0</v>
      </c>
      <c r="T2012">
        <v>0</v>
      </c>
      <c r="U2012">
        <v>0</v>
      </c>
      <c r="V2012">
        <v>0</v>
      </c>
      <c r="W2012">
        <v>0</v>
      </c>
      <c r="X2012">
        <v>0</v>
      </c>
      <c r="Y2012">
        <v>0</v>
      </c>
      <c r="Z2012">
        <v>0</v>
      </c>
      <c r="AA2012">
        <v>0</v>
      </c>
      <c r="AB2012">
        <v>0</v>
      </c>
      <c r="AC2012">
        <v>30</v>
      </c>
      <c r="AD2012">
        <v>0</v>
      </c>
      <c r="AE2012">
        <v>0</v>
      </c>
      <c r="AF2012">
        <v>0</v>
      </c>
      <c r="AG2012">
        <v>0</v>
      </c>
      <c r="AH2012">
        <v>0</v>
      </c>
      <c r="AI2012">
        <v>0</v>
      </c>
      <c r="AJ2012">
        <v>0</v>
      </c>
      <c r="AK2012">
        <v>0</v>
      </c>
      <c r="AL2012">
        <v>0</v>
      </c>
      <c r="AM2012">
        <v>0</v>
      </c>
      <c r="AN2012">
        <v>0</v>
      </c>
      <c r="AO2012">
        <v>1</v>
      </c>
      <c r="AP2012">
        <v>0</v>
      </c>
      <c r="AQ2012">
        <v>0</v>
      </c>
      <c r="AR2012">
        <v>0</v>
      </c>
      <c r="AS2012">
        <v>0</v>
      </c>
      <c r="AT2012">
        <v>0</v>
      </c>
      <c r="AU2012">
        <v>0</v>
      </c>
      <c r="AV2012">
        <v>0</v>
      </c>
      <c r="AW2012">
        <v>0</v>
      </c>
      <c r="AX2012">
        <v>0</v>
      </c>
      <c r="AY2012">
        <v>0</v>
      </c>
      <c r="AZ2012">
        <v>0</v>
      </c>
      <c r="BA2012">
        <v>0</v>
      </c>
      <c r="BB2012">
        <v>0</v>
      </c>
      <c r="BC2012">
        <v>0</v>
      </c>
      <c r="BD2012">
        <v>0</v>
      </c>
      <c r="BE2012">
        <v>0</v>
      </c>
      <c r="BF2012">
        <v>0</v>
      </c>
      <c r="BG2012">
        <v>0</v>
      </c>
      <c r="BH2012">
        <v>0</v>
      </c>
      <c r="BI2012">
        <v>0</v>
      </c>
      <c r="BJ2012">
        <v>0</v>
      </c>
      <c r="BK2012">
        <v>0</v>
      </c>
      <c r="BL2012">
        <v>0</v>
      </c>
      <c r="BM2012">
        <v>0</v>
      </c>
      <c r="BN2012">
        <v>0</v>
      </c>
      <c r="BO2012">
        <v>37</v>
      </c>
      <c r="BP2012">
        <v>8</v>
      </c>
      <c r="BQ2012">
        <v>0</v>
      </c>
      <c r="BR2012">
        <v>0</v>
      </c>
      <c r="BS2012">
        <v>0</v>
      </c>
      <c r="BT2012">
        <v>0</v>
      </c>
      <c r="BU2012">
        <v>0</v>
      </c>
      <c r="BV2012">
        <v>13</v>
      </c>
      <c r="BW2012">
        <v>0</v>
      </c>
      <c r="BX2012">
        <v>0</v>
      </c>
      <c r="BY2012">
        <v>89</v>
      </c>
    </row>
    <row r="2013" spans="1:77" hidden="1" x14ac:dyDescent="0.25">
      <c r="A2013" t="str">
        <f t="shared" si="62"/>
        <v>201675 Építőipari foglalkozásokI8 Főiskola</v>
      </c>
      <c r="B2013" t="str">
        <f t="shared" si="63"/>
        <v>201675 Építőipari foglalkozásokI8 Főiskola</v>
      </c>
      <c r="C2013">
        <v>5366</v>
      </c>
      <c r="D2013" t="s">
        <v>168</v>
      </c>
      <c r="E2013" t="s">
        <v>169</v>
      </c>
      <c r="F2013" s="4" t="s">
        <v>174</v>
      </c>
      <c r="G2013">
        <v>0</v>
      </c>
      <c r="H2013" t="s">
        <v>164</v>
      </c>
      <c r="I2013">
        <v>645</v>
      </c>
      <c r="J2013">
        <v>34</v>
      </c>
      <c r="K2013" t="s">
        <v>103</v>
      </c>
      <c r="L2013" t="s">
        <v>139</v>
      </c>
      <c r="M2013">
        <v>0</v>
      </c>
      <c r="N2013">
        <v>0</v>
      </c>
      <c r="O2013">
        <v>0</v>
      </c>
      <c r="P2013">
        <v>0</v>
      </c>
      <c r="Q2013">
        <v>0</v>
      </c>
      <c r="R2013">
        <v>0</v>
      </c>
      <c r="S2013">
        <v>0</v>
      </c>
      <c r="T2013">
        <v>0</v>
      </c>
      <c r="U2013">
        <v>0</v>
      </c>
      <c r="V2013">
        <v>0</v>
      </c>
      <c r="W2013">
        <v>0</v>
      </c>
      <c r="X2013">
        <v>0</v>
      </c>
      <c r="Y2013">
        <v>0</v>
      </c>
      <c r="Z2013">
        <v>17</v>
      </c>
      <c r="AA2013">
        <v>0</v>
      </c>
      <c r="AB2013">
        <v>33</v>
      </c>
      <c r="AC2013">
        <v>0</v>
      </c>
      <c r="AD2013">
        <v>0</v>
      </c>
      <c r="AE2013">
        <v>22</v>
      </c>
      <c r="AF2013">
        <v>0</v>
      </c>
      <c r="AG2013">
        <v>0</v>
      </c>
      <c r="AH2013">
        <v>0</v>
      </c>
      <c r="AI2013">
        <v>0</v>
      </c>
      <c r="AJ2013">
        <v>0</v>
      </c>
      <c r="AK2013">
        <v>15</v>
      </c>
      <c r="AL2013">
        <v>1</v>
      </c>
      <c r="AM2013">
        <v>308</v>
      </c>
      <c r="AN2013">
        <v>0</v>
      </c>
      <c r="AO2013">
        <v>0</v>
      </c>
      <c r="AP2013">
        <v>14</v>
      </c>
      <c r="AQ2013">
        <v>0</v>
      </c>
      <c r="AR2013">
        <v>0</v>
      </c>
      <c r="AS2013">
        <v>0</v>
      </c>
      <c r="AT2013">
        <v>0</v>
      </c>
      <c r="AU2013">
        <v>0</v>
      </c>
      <c r="AV2013">
        <v>3</v>
      </c>
      <c r="AW2013">
        <v>0</v>
      </c>
      <c r="AX2013">
        <v>0</v>
      </c>
      <c r="AY2013">
        <v>16</v>
      </c>
      <c r="AZ2013">
        <v>0</v>
      </c>
      <c r="BA2013">
        <v>0</v>
      </c>
      <c r="BB2013">
        <v>0</v>
      </c>
      <c r="BC2013">
        <v>0</v>
      </c>
      <c r="BD2013">
        <v>53</v>
      </c>
      <c r="BE2013">
        <v>0</v>
      </c>
      <c r="BF2013">
        <v>1</v>
      </c>
      <c r="BG2013">
        <v>0</v>
      </c>
      <c r="BH2013">
        <v>2</v>
      </c>
      <c r="BI2013">
        <v>0</v>
      </c>
      <c r="BJ2013">
        <v>0</v>
      </c>
      <c r="BK2013">
        <v>0</v>
      </c>
      <c r="BL2013">
        <v>18</v>
      </c>
      <c r="BM2013">
        <v>0</v>
      </c>
      <c r="BN2013">
        <v>0</v>
      </c>
      <c r="BO2013">
        <v>835</v>
      </c>
      <c r="BP2013">
        <v>89</v>
      </c>
      <c r="BQ2013">
        <v>61</v>
      </c>
      <c r="BR2013">
        <v>87</v>
      </c>
      <c r="BS2013">
        <v>19</v>
      </c>
      <c r="BT2013">
        <v>5</v>
      </c>
      <c r="BU2013">
        <v>1</v>
      </c>
      <c r="BV2013">
        <v>0</v>
      </c>
      <c r="BW2013">
        <v>0</v>
      </c>
      <c r="BX2013">
        <v>0</v>
      </c>
      <c r="BY2013">
        <v>1600</v>
      </c>
    </row>
    <row r="2014" spans="1:77" hidden="1" x14ac:dyDescent="0.25">
      <c r="A2014" t="str">
        <f t="shared" si="62"/>
        <v>201679 Egyéb ipari és építőipari foglalkozásokI8 Főiskola</v>
      </c>
      <c r="B2014" t="str">
        <f t="shared" si="63"/>
        <v>201679 Egyéb ipari és építőipari foglalkozásokI8 Főiskola</v>
      </c>
      <c r="C2014">
        <v>5367</v>
      </c>
      <c r="D2014" t="s">
        <v>168</v>
      </c>
      <c r="E2014" t="s">
        <v>169</v>
      </c>
      <c r="F2014" s="4" t="s">
        <v>174</v>
      </c>
      <c r="G2014">
        <v>0</v>
      </c>
      <c r="H2014" t="s">
        <v>164</v>
      </c>
      <c r="I2014">
        <v>646</v>
      </c>
      <c r="J2014">
        <v>35</v>
      </c>
      <c r="K2014" t="s">
        <v>140</v>
      </c>
      <c r="L2014" t="s">
        <v>141</v>
      </c>
      <c r="M2014">
        <v>34</v>
      </c>
      <c r="N2014">
        <v>0</v>
      </c>
      <c r="O2014">
        <v>0</v>
      </c>
      <c r="P2014">
        <v>13</v>
      </c>
      <c r="Q2014">
        <v>0</v>
      </c>
      <c r="R2014">
        <v>0</v>
      </c>
      <c r="S2014">
        <v>0</v>
      </c>
      <c r="T2014">
        <v>0</v>
      </c>
      <c r="U2014">
        <v>0</v>
      </c>
      <c r="V2014">
        <v>0</v>
      </c>
      <c r="W2014">
        <v>0</v>
      </c>
      <c r="X2014">
        <v>49</v>
      </c>
      <c r="Y2014">
        <v>27</v>
      </c>
      <c r="Z2014">
        <v>0</v>
      </c>
      <c r="AA2014">
        <v>0</v>
      </c>
      <c r="AB2014">
        <v>17</v>
      </c>
      <c r="AC2014">
        <v>0</v>
      </c>
      <c r="AD2014">
        <v>35</v>
      </c>
      <c r="AE2014">
        <v>0</v>
      </c>
      <c r="AF2014">
        <v>35</v>
      </c>
      <c r="AG2014">
        <v>0</v>
      </c>
      <c r="AH2014">
        <v>0</v>
      </c>
      <c r="AI2014">
        <v>0</v>
      </c>
      <c r="AJ2014">
        <v>18</v>
      </c>
      <c r="AK2014">
        <v>0</v>
      </c>
      <c r="AL2014">
        <v>0</v>
      </c>
      <c r="AM2014">
        <v>7</v>
      </c>
      <c r="AN2014">
        <v>0</v>
      </c>
      <c r="AO2014">
        <v>0</v>
      </c>
      <c r="AP2014">
        <v>0</v>
      </c>
      <c r="AQ2014">
        <v>0</v>
      </c>
      <c r="AR2014">
        <v>0</v>
      </c>
      <c r="AS2014">
        <v>0</v>
      </c>
      <c r="AT2014">
        <v>51</v>
      </c>
      <c r="AU2014">
        <v>0</v>
      </c>
      <c r="AV2014">
        <v>0</v>
      </c>
      <c r="AW2014">
        <v>0</v>
      </c>
      <c r="AX2014">
        <v>0</v>
      </c>
      <c r="AY2014">
        <v>0</v>
      </c>
      <c r="AZ2014">
        <v>0</v>
      </c>
      <c r="BA2014">
        <v>0</v>
      </c>
      <c r="BB2014">
        <v>0</v>
      </c>
      <c r="BC2014">
        <v>0</v>
      </c>
      <c r="BD2014">
        <v>0</v>
      </c>
      <c r="BE2014">
        <v>0</v>
      </c>
      <c r="BF2014">
        <v>0</v>
      </c>
      <c r="BG2014">
        <v>0</v>
      </c>
      <c r="BH2014">
        <v>0</v>
      </c>
      <c r="BI2014">
        <v>0</v>
      </c>
      <c r="BJ2014">
        <v>0</v>
      </c>
      <c r="BK2014">
        <v>0</v>
      </c>
      <c r="BL2014">
        <v>0</v>
      </c>
      <c r="BM2014">
        <v>0</v>
      </c>
      <c r="BN2014">
        <v>13</v>
      </c>
      <c r="BO2014">
        <v>181</v>
      </c>
      <c r="BP2014">
        <v>3</v>
      </c>
      <c r="BQ2014">
        <v>1</v>
      </c>
      <c r="BR2014">
        <v>0</v>
      </c>
      <c r="BS2014">
        <v>0</v>
      </c>
      <c r="BT2014">
        <v>0</v>
      </c>
      <c r="BU2014">
        <v>0</v>
      </c>
      <c r="BV2014">
        <v>0</v>
      </c>
      <c r="BW2014">
        <v>0</v>
      </c>
      <c r="BX2014">
        <v>0</v>
      </c>
      <c r="BY2014">
        <v>484</v>
      </c>
    </row>
    <row r="2015" spans="1:77" hidden="1" x14ac:dyDescent="0.25">
      <c r="A2015" t="str">
        <f t="shared" si="62"/>
        <v>201681 Feldolgozóipari gépek kezelőiI8 Főiskola</v>
      </c>
      <c r="B2015" t="str">
        <f t="shared" si="63"/>
        <v>201681 Feldolgozóipari gépek kezelőiI8 Főiskola</v>
      </c>
      <c r="C2015">
        <v>5368</v>
      </c>
      <c r="D2015" t="s">
        <v>168</v>
      </c>
      <c r="E2015" t="s">
        <v>169</v>
      </c>
      <c r="F2015" s="4" t="s">
        <v>174</v>
      </c>
      <c r="G2015">
        <v>0</v>
      </c>
      <c r="H2015" t="s">
        <v>164</v>
      </c>
      <c r="I2015">
        <v>647</v>
      </c>
      <c r="J2015">
        <v>36</v>
      </c>
      <c r="K2015" t="s">
        <v>104</v>
      </c>
      <c r="L2015" t="s">
        <v>105</v>
      </c>
      <c r="M2015">
        <v>94</v>
      </c>
      <c r="N2015">
        <v>0</v>
      </c>
      <c r="O2015">
        <v>0</v>
      </c>
      <c r="P2015">
        <v>0</v>
      </c>
      <c r="Q2015">
        <v>95</v>
      </c>
      <c r="R2015">
        <v>106</v>
      </c>
      <c r="S2015">
        <v>0</v>
      </c>
      <c r="T2015">
        <v>13</v>
      </c>
      <c r="U2015">
        <v>0</v>
      </c>
      <c r="V2015">
        <v>35</v>
      </c>
      <c r="W2015">
        <v>97</v>
      </c>
      <c r="X2015">
        <v>0</v>
      </c>
      <c r="Y2015">
        <v>54</v>
      </c>
      <c r="Z2015">
        <v>7</v>
      </c>
      <c r="AA2015">
        <v>17</v>
      </c>
      <c r="AB2015">
        <v>56</v>
      </c>
      <c r="AC2015">
        <v>0</v>
      </c>
      <c r="AD2015">
        <v>0</v>
      </c>
      <c r="AE2015">
        <v>15</v>
      </c>
      <c r="AF2015">
        <v>15</v>
      </c>
      <c r="AG2015">
        <v>0</v>
      </c>
      <c r="AH2015">
        <v>0</v>
      </c>
      <c r="AI2015">
        <v>0</v>
      </c>
      <c r="AJ2015">
        <v>0</v>
      </c>
      <c r="AK2015">
        <v>0</v>
      </c>
      <c r="AL2015">
        <v>0</v>
      </c>
      <c r="AM2015">
        <v>0</v>
      </c>
      <c r="AN2015">
        <v>0</v>
      </c>
      <c r="AO2015">
        <v>0</v>
      </c>
      <c r="AP2015">
        <v>0</v>
      </c>
      <c r="AQ2015">
        <v>0</v>
      </c>
      <c r="AR2015">
        <v>0</v>
      </c>
      <c r="AS2015">
        <v>0</v>
      </c>
      <c r="AT2015">
        <v>1</v>
      </c>
      <c r="AU2015">
        <v>0</v>
      </c>
      <c r="AV2015">
        <v>0</v>
      </c>
      <c r="AW2015">
        <v>0</v>
      </c>
      <c r="AX2015">
        <v>0</v>
      </c>
      <c r="AY2015">
        <v>0</v>
      </c>
      <c r="AZ2015">
        <v>0</v>
      </c>
      <c r="BA2015">
        <v>0</v>
      </c>
      <c r="BB2015">
        <v>0</v>
      </c>
      <c r="BC2015">
        <v>0</v>
      </c>
      <c r="BD2015">
        <v>13</v>
      </c>
      <c r="BE2015">
        <v>0</v>
      </c>
      <c r="BF2015">
        <v>0</v>
      </c>
      <c r="BG2015">
        <v>0</v>
      </c>
      <c r="BH2015">
        <v>1</v>
      </c>
      <c r="BI2015">
        <v>0</v>
      </c>
      <c r="BJ2015">
        <v>88</v>
      </c>
      <c r="BK2015">
        <v>0</v>
      </c>
      <c r="BL2015">
        <v>19</v>
      </c>
      <c r="BM2015">
        <v>0</v>
      </c>
      <c r="BN2015">
        <v>0</v>
      </c>
      <c r="BO2015">
        <v>69</v>
      </c>
      <c r="BP2015">
        <v>1</v>
      </c>
      <c r="BQ2015">
        <v>1</v>
      </c>
      <c r="BR2015">
        <v>23</v>
      </c>
      <c r="BS2015">
        <v>0</v>
      </c>
      <c r="BT2015">
        <v>0</v>
      </c>
      <c r="BU2015">
        <v>0</v>
      </c>
      <c r="BV2015">
        <v>0</v>
      </c>
      <c r="BW2015">
        <v>0</v>
      </c>
      <c r="BX2015">
        <v>0</v>
      </c>
      <c r="BY2015">
        <v>820</v>
      </c>
    </row>
    <row r="2016" spans="1:77" hidden="1" x14ac:dyDescent="0.25">
      <c r="A2016" t="str">
        <f t="shared" si="62"/>
        <v>201682 ÖsszeszerelőkI8 Főiskola</v>
      </c>
      <c r="B2016" t="str">
        <f t="shared" si="63"/>
        <v>201682 ÖsszeszerelőkI8 Főiskola</v>
      </c>
      <c r="C2016">
        <v>5369</v>
      </c>
      <c r="D2016" t="s">
        <v>168</v>
      </c>
      <c r="E2016" t="s">
        <v>169</v>
      </c>
      <c r="F2016" s="4" t="s">
        <v>174</v>
      </c>
      <c r="G2016">
        <v>0</v>
      </c>
      <c r="H2016" t="s">
        <v>164</v>
      </c>
      <c r="I2016">
        <v>648</v>
      </c>
      <c r="J2016">
        <v>37</v>
      </c>
      <c r="K2016" t="s">
        <v>106</v>
      </c>
      <c r="L2016" t="s">
        <v>142</v>
      </c>
      <c r="M2016">
        <v>0</v>
      </c>
      <c r="N2016">
        <v>0</v>
      </c>
      <c r="O2016">
        <v>0</v>
      </c>
      <c r="P2016">
        <v>0</v>
      </c>
      <c r="Q2016">
        <v>0</v>
      </c>
      <c r="R2016">
        <v>0</v>
      </c>
      <c r="S2016">
        <v>0</v>
      </c>
      <c r="T2016">
        <v>0</v>
      </c>
      <c r="U2016">
        <v>0</v>
      </c>
      <c r="V2016">
        <v>0</v>
      </c>
      <c r="W2016">
        <v>0</v>
      </c>
      <c r="X2016">
        <v>0</v>
      </c>
      <c r="Y2016">
        <v>33</v>
      </c>
      <c r="Z2016">
        <v>34</v>
      </c>
      <c r="AA2016">
        <v>0</v>
      </c>
      <c r="AB2016">
        <v>0</v>
      </c>
      <c r="AC2016">
        <v>1253</v>
      </c>
      <c r="AD2016">
        <v>98</v>
      </c>
      <c r="AE2016">
        <v>24</v>
      </c>
      <c r="AF2016">
        <v>60</v>
      </c>
      <c r="AG2016">
        <v>0</v>
      </c>
      <c r="AH2016">
        <v>7</v>
      </c>
      <c r="AI2016">
        <v>50</v>
      </c>
      <c r="AJ2016">
        <v>0</v>
      </c>
      <c r="AK2016">
        <v>0</v>
      </c>
      <c r="AL2016">
        <v>0</v>
      </c>
      <c r="AM2016">
        <v>0</v>
      </c>
      <c r="AN2016">
        <v>13</v>
      </c>
      <c r="AO2016">
        <v>0</v>
      </c>
      <c r="AP2016">
        <v>0</v>
      </c>
      <c r="AQ2016">
        <v>0</v>
      </c>
      <c r="AR2016">
        <v>0</v>
      </c>
      <c r="AS2016">
        <v>0</v>
      </c>
      <c r="AT2016">
        <v>0</v>
      </c>
      <c r="AU2016">
        <v>0</v>
      </c>
      <c r="AV2016">
        <v>0</v>
      </c>
      <c r="AW2016">
        <v>0</v>
      </c>
      <c r="AX2016">
        <v>0</v>
      </c>
      <c r="AY2016">
        <v>0</v>
      </c>
      <c r="AZ2016">
        <v>0</v>
      </c>
      <c r="BA2016">
        <v>0</v>
      </c>
      <c r="BB2016">
        <v>0</v>
      </c>
      <c r="BC2016">
        <v>0</v>
      </c>
      <c r="BD2016">
        <v>0</v>
      </c>
      <c r="BE2016">
        <v>0</v>
      </c>
      <c r="BF2016">
        <v>0</v>
      </c>
      <c r="BG2016">
        <v>0</v>
      </c>
      <c r="BH2016">
        <v>0</v>
      </c>
      <c r="BI2016">
        <v>0</v>
      </c>
      <c r="BJ2016">
        <v>0</v>
      </c>
      <c r="BK2016">
        <v>0</v>
      </c>
      <c r="BL2016">
        <v>0</v>
      </c>
      <c r="BM2016">
        <v>0</v>
      </c>
      <c r="BN2016">
        <v>0</v>
      </c>
      <c r="BO2016">
        <v>3</v>
      </c>
      <c r="BP2016">
        <v>0</v>
      </c>
      <c r="BQ2016">
        <v>0</v>
      </c>
      <c r="BR2016">
        <v>0</v>
      </c>
      <c r="BS2016">
        <v>0</v>
      </c>
      <c r="BT2016">
        <v>0</v>
      </c>
      <c r="BU2016">
        <v>0</v>
      </c>
      <c r="BV2016">
        <v>0</v>
      </c>
      <c r="BW2016">
        <v>0</v>
      </c>
      <c r="BX2016">
        <v>0</v>
      </c>
      <c r="BY2016">
        <v>1575</v>
      </c>
    </row>
    <row r="2017" spans="1:77" hidden="1" x14ac:dyDescent="0.25">
      <c r="A2017" t="str">
        <f t="shared" si="62"/>
        <v>201683 Helyhez kötött gépek kezelőiI8 Főiskola</v>
      </c>
      <c r="B2017" t="str">
        <f t="shared" si="63"/>
        <v>201683 Helyhez kötött gépek kezelőiI8 Főiskola</v>
      </c>
      <c r="C2017">
        <v>5370</v>
      </c>
      <c r="D2017" t="s">
        <v>168</v>
      </c>
      <c r="E2017" t="s">
        <v>169</v>
      </c>
      <c r="F2017" s="4" t="s">
        <v>174</v>
      </c>
      <c r="G2017">
        <v>0</v>
      </c>
      <c r="H2017" t="s">
        <v>164</v>
      </c>
      <c r="I2017">
        <v>649</v>
      </c>
      <c r="J2017">
        <v>38</v>
      </c>
      <c r="K2017" t="s">
        <v>107</v>
      </c>
      <c r="L2017" t="s">
        <v>143</v>
      </c>
      <c r="M2017">
        <v>0</v>
      </c>
      <c r="N2017">
        <v>0</v>
      </c>
      <c r="O2017">
        <v>0</v>
      </c>
      <c r="P2017">
        <v>18</v>
      </c>
      <c r="Q2017">
        <v>0</v>
      </c>
      <c r="R2017">
        <v>0</v>
      </c>
      <c r="S2017">
        <v>0</v>
      </c>
      <c r="T2017">
        <v>0</v>
      </c>
      <c r="U2017">
        <v>0</v>
      </c>
      <c r="V2017">
        <v>0</v>
      </c>
      <c r="W2017">
        <v>0</v>
      </c>
      <c r="X2017">
        <v>0</v>
      </c>
      <c r="Y2017">
        <v>0</v>
      </c>
      <c r="Z2017">
        <v>0</v>
      </c>
      <c r="AA2017">
        <v>17</v>
      </c>
      <c r="AB2017">
        <v>0</v>
      </c>
      <c r="AC2017">
        <v>14</v>
      </c>
      <c r="AD2017">
        <v>0</v>
      </c>
      <c r="AE2017">
        <v>0</v>
      </c>
      <c r="AF2017">
        <v>0</v>
      </c>
      <c r="AG2017">
        <v>0</v>
      </c>
      <c r="AH2017">
        <v>0</v>
      </c>
      <c r="AI2017">
        <v>0</v>
      </c>
      <c r="AJ2017">
        <v>74</v>
      </c>
      <c r="AK2017">
        <v>39</v>
      </c>
      <c r="AL2017">
        <v>0</v>
      </c>
      <c r="AM2017">
        <v>7</v>
      </c>
      <c r="AN2017">
        <v>0</v>
      </c>
      <c r="AO2017">
        <v>7</v>
      </c>
      <c r="AP2017">
        <v>0</v>
      </c>
      <c r="AQ2017">
        <v>0</v>
      </c>
      <c r="AR2017">
        <v>0</v>
      </c>
      <c r="AS2017">
        <v>0</v>
      </c>
      <c r="AT2017">
        <v>0</v>
      </c>
      <c r="AU2017">
        <v>0</v>
      </c>
      <c r="AV2017">
        <v>0</v>
      </c>
      <c r="AW2017">
        <v>0</v>
      </c>
      <c r="AX2017">
        <v>0</v>
      </c>
      <c r="AY2017">
        <v>0</v>
      </c>
      <c r="AZ2017">
        <v>0</v>
      </c>
      <c r="BA2017">
        <v>0</v>
      </c>
      <c r="BB2017">
        <v>0</v>
      </c>
      <c r="BC2017">
        <v>0</v>
      </c>
      <c r="BD2017">
        <v>0</v>
      </c>
      <c r="BE2017">
        <v>0</v>
      </c>
      <c r="BF2017">
        <v>0</v>
      </c>
      <c r="BG2017">
        <v>0</v>
      </c>
      <c r="BH2017">
        <v>2</v>
      </c>
      <c r="BI2017">
        <v>0</v>
      </c>
      <c r="BJ2017">
        <v>0</v>
      </c>
      <c r="BK2017">
        <v>0</v>
      </c>
      <c r="BL2017">
        <v>0</v>
      </c>
      <c r="BM2017">
        <v>0</v>
      </c>
      <c r="BN2017">
        <v>13</v>
      </c>
      <c r="BO2017">
        <v>85</v>
      </c>
      <c r="BP2017">
        <v>66</v>
      </c>
      <c r="BQ2017">
        <v>30</v>
      </c>
      <c r="BR2017">
        <v>53</v>
      </c>
      <c r="BS2017">
        <v>5</v>
      </c>
      <c r="BT2017">
        <v>7</v>
      </c>
      <c r="BU2017">
        <v>0</v>
      </c>
      <c r="BV2017">
        <v>0</v>
      </c>
      <c r="BW2017">
        <v>0</v>
      </c>
      <c r="BX2017">
        <v>0</v>
      </c>
      <c r="BY2017">
        <v>437</v>
      </c>
    </row>
    <row r="2018" spans="1:77" hidden="1" x14ac:dyDescent="0.25">
      <c r="A2018" t="str">
        <f t="shared" si="62"/>
        <v>201684 Járművezetők és mobil gépek kezelőiI8 Főiskola</v>
      </c>
      <c r="B2018" t="str">
        <f t="shared" si="63"/>
        <v>201684 Járművezetők és mobil gépek kezelőiI8 Főiskola</v>
      </c>
      <c r="C2018">
        <v>5371</v>
      </c>
      <c r="D2018" t="s">
        <v>168</v>
      </c>
      <c r="E2018" t="s">
        <v>169</v>
      </c>
      <c r="F2018" s="4" t="s">
        <v>174</v>
      </c>
      <c r="G2018">
        <v>0</v>
      </c>
      <c r="H2018" t="s">
        <v>164</v>
      </c>
      <c r="I2018">
        <v>650</v>
      </c>
      <c r="J2018">
        <v>39</v>
      </c>
      <c r="K2018" t="s">
        <v>144</v>
      </c>
      <c r="L2018" t="s">
        <v>145</v>
      </c>
      <c r="M2018">
        <v>34</v>
      </c>
      <c r="N2018">
        <v>0</v>
      </c>
      <c r="O2018">
        <v>0</v>
      </c>
      <c r="P2018">
        <v>0</v>
      </c>
      <c r="Q2018">
        <v>11</v>
      </c>
      <c r="R2018">
        <v>0</v>
      </c>
      <c r="S2018">
        <v>0</v>
      </c>
      <c r="T2018">
        <v>0</v>
      </c>
      <c r="U2018">
        <v>0</v>
      </c>
      <c r="V2018">
        <v>0</v>
      </c>
      <c r="W2018">
        <v>0</v>
      </c>
      <c r="X2018">
        <v>0</v>
      </c>
      <c r="Y2018">
        <v>15</v>
      </c>
      <c r="Z2018">
        <v>0</v>
      </c>
      <c r="AA2018">
        <v>0</v>
      </c>
      <c r="AB2018">
        <v>0</v>
      </c>
      <c r="AC2018">
        <v>241</v>
      </c>
      <c r="AD2018">
        <v>0</v>
      </c>
      <c r="AE2018">
        <v>26</v>
      </c>
      <c r="AF2018">
        <v>0</v>
      </c>
      <c r="AG2018">
        <v>0</v>
      </c>
      <c r="AH2018">
        <v>0</v>
      </c>
      <c r="AI2018">
        <v>16</v>
      </c>
      <c r="AJ2018">
        <v>0</v>
      </c>
      <c r="AK2018">
        <v>0</v>
      </c>
      <c r="AL2018">
        <v>1</v>
      </c>
      <c r="AM2018">
        <v>116</v>
      </c>
      <c r="AN2018">
        <v>0</v>
      </c>
      <c r="AO2018">
        <v>43</v>
      </c>
      <c r="AP2018">
        <v>0</v>
      </c>
      <c r="AQ2018">
        <v>714</v>
      </c>
      <c r="AR2018">
        <v>3</v>
      </c>
      <c r="AS2018">
        <v>0</v>
      </c>
      <c r="AT2018">
        <v>269</v>
      </c>
      <c r="AU2018">
        <v>0</v>
      </c>
      <c r="AV2018">
        <v>2</v>
      </c>
      <c r="AW2018">
        <v>0</v>
      </c>
      <c r="AX2018">
        <v>0</v>
      </c>
      <c r="AY2018">
        <v>0</v>
      </c>
      <c r="AZ2018">
        <v>1</v>
      </c>
      <c r="BA2018">
        <v>0</v>
      </c>
      <c r="BB2018">
        <v>0</v>
      </c>
      <c r="BC2018">
        <v>0</v>
      </c>
      <c r="BD2018">
        <v>7</v>
      </c>
      <c r="BE2018">
        <v>0</v>
      </c>
      <c r="BF2018">
        <v>0</v>
      </c>
      <c r="BG2018">
        <v>0</v>
      </c>
      <c r="BH2018">
        <v>1</v>
      </c>
      <c r="BI2018">
        <v>0</v>
      </c>
      <c r="BJ2018">
        <v>0</v>
      </c>
      <c r="BK2018">
        <v>1</v>
      </c>
      <c r="BL2018">
        <v>0</v>
      </c>
      <c r="BM2018">
        <v>9</v>
      </c>
      <c r="BN2018">
        <v>13</v>
      </c>
      <c r="BO2018">
        <v>409</v>
      </c>
      <c r="BP2018">
        <v>34</v>
      </c>
      <c r="BQ2018">
        <v>113</v>
      </c>
      <c r="BR2018">
        <v>58</v>
      </c>
      <c r="BS2018">
        <v>6</v>
      </c>
      <c r="BT2018">
        <v>2</v>
      </c>
      <c r="BU2018">
        <v>0</v>
      </c>
      <c r="BV2018">
        <v>0</v>
      </c>
      <c r="BW2018">
        <v>2</v>
      </c>
      <c r="BX2018">
        <v>0</v>
      </c>
      <c r="BY2018">
        <v>2147</v>
      </c>
    </row>
    <row r="2019" spans="1:77" hidden="1" x14ac:dyDescent="0.25">
      <c r="A2019" t="str">
        <f t="shared" si="62"/>
        <v>201691 Takarítók és hasonló jellegű egyszerű foglalkozásokI8 Főiskola</v>
      </c>
      <c r="B2019" t="str">
        <f t="shared" si="63"/>
        <v>201691 Takarítók és hasonló jellegű egyszerű foglalkozásokI8 Főiskola</v>
      </c>
      <c r="C2019">
        <v>5372</v>
      </c>
      <c r="D2019" t="s">
        <v>168</v>
      </c>
      <c r="E2019" t="s">
        <v>169</v>
      </c>
      <c r="F2019" s="4" t="s">
        <v>174</v>
      </c>
      <c r="G2019">
        <v>0</v>
      </c>
      <c r="H2019" t="s">
        <v>164</v>
      </c>
      <c r="I2019">
        <v>651</v>
      </c>
      <c r="J2019">
        <v>40</v>
      </c>
      <c r="K2019" t="s">
        <v>108</v>
      </c>
      <c r="L2019" t="s">
        <v>146</v>
      </c>
      <c r="M2019">
        <v>8</v>
      </c>
      <c r="N2019">
        <v>0</v>
      </c>
      <c r="O2019">
        <v>0</v>
      </c>
      <c r="P2019">
        <v>0</v>
      </c>
      <c r="Q2019">
        <v>0</v>
      </c>
      <c r="R2019">
        <v>0</v>
      </c>
      <c r="S2019">
        <v>0</v>
      </c>
      <c r="T2019">
        <v>0</v>
      </c>
      <c r="U2019">
        <v>0</v>
      </c>
      <c r="V2019">
        <v>0</v>
      </c>
      <c r="W2019">
        <v>0</v>
      </c>
      <c r="X2019">
        <v>0</v>
      </c>
      <c r="Y2019">
        <v>1</v>
      </c>
      <c r="Z2019">
        <v>0</v>
      </c>
      <c r="AA2019">
        <v>0</v>
      </c>
      <c r="AB2019">
        <v>1</v>
      </c>
      <c r="AC2019">
        <v>0</v>
      </c>
      <c r="AD2019">
        <v>0</v>
      </c>
      <c r="AE2019">
        <v>1</v>
      </c>
      <c r="AF2019">
        <v>0</v>
      </c>
      <c r="AG2019">
        <v>0</v>
      </c>
      <c r="AH2019">
        <v>0</v>
      </c>
      <c r="AI2019">
        <v>0</v>
      </c>
      <c r="AJ2019">
        <v>0</v>
      </c>
      <c r="AK2019">
        <v>0</v>
      </c>
      <c r="AL2019">
        <v>0</v>
      </c>
      <c r="AM2019">
        <v>0</v>
      </c>
      <c r="AN2019">
        <v>0</v>
      </c>
      <c r="AO2019">
        <v>9</v>
      </c>
      <c r="AP2019">
        <v>69</v>
      </c>
      <c r="AQ2019">
        <v>1</v>
      </c>
      <c r="AR2019">
        <v>0</v>
      </c>
      <c r="AS2019">
        <v>0</v>
      </c>
      <c r="AT2019">
        <v>0</v>
      </c>
      <c r="AU2019">
        <v>0</v>
      </c>
      <c r="AV2019">
        <v>29</v>
      </c>
      <c r="AW2019">
        <v>0</v>
      </c>
      <c r="AX2019">
        <v>0</v>
      </c>
      <c r="AY2019">
        <v>0</v>
      </c>
      <c r="AZ2019">
        <v>0</v>
      </c>
      <c r="BA2019">
        <v>0</v>
      </c>
      <c r="BB2019">
        <v>0</v>
      </c>
      <c r="BC2019">
        <v>0</v>
      </c>
      <c r="BD2019">
        <v>1</v>
      </c>
      <c r="BE2019">
        <v>0</v>
      </c>
      <c r="BF2019">
        <v>0</v>
      </c>
      <c r="BG2019">
        <v>7</v>
      </c>
      <c r="BH2019">
        <v>6</v>
      </c>
      <c r="BI2019">
        <v>0</v>
      </c>
      <c r="BJ2019">
        <v>0</v>
      </c>
      <c r="BK2019">
        <v>0</v>
      </c>
      <c r="BL2019">
        <v>0</v>
      </c>
      <c r="BM2019">
        <v>0</v>
      </c>
      <c r="BN2019">
        <v>0</v>
      </c>
      <c r="BO2019">
        <v>2812</v>
      </c>
      <c r="BP2019">
        <v>993</v>
      </c>
      <c r="BQ2019">
        <v>59</v>
      </c>
      <c r="BR2019">
        <v>415</v>
      </c>
      <c r="BS2019">
        <v>90</v>
      </c>
      <c r="BT2019">
        <v>30</v>
      </c>
      <c r="BU2019">
        <v>0</v>
      </c>
      <c r="BV2019">
        <v>0</v>
      </c>
      <c r="BW2019">
        <v>50</v>
      </c>
      <c r="BX2019">
        <v>0</v>
      </c>
      <c r="BY2019">
        <v>4582</v>
      </c>
    </row>
    <row r="2020" spans="1:77" hidden="1" x14ac:dyDescent="0.25">
      <c r="A2020" t="str">
        <f t="shared" si="62"/>
        <v>201692 Egyszerű szolgáltatási, szállítási és hasonló foglalkozásokI8 Főiskola</v>
      </c>
      <c r="B2020" t="str">
        <f t="shared" si="63"/>
        <v>201692 Egyszerű szolgáltatási, szállítási és hasonló foglalkozásokI8 Főiskola</v>
      </c>
      <c r="C2020">
        <v>5373</v>
      </c>
      <c r="D2020" t="s">
        <v>168</v>
      </c>
      <c r="E2020" t="s">
        <v>169</v>
      </c>
      <c r="F2020" s="4" t="s">
        <v>174</v>
      </c>
      <c r="G2020">
        <v>0</v>
      </c>
      <c r="H2020" t="s">
        <v>164</v>
      </c>
      <c r="I2020">
        <v>652</v>
      </c>
      <c r="J2020">
        <v>41</v>
      </c>
      <c r="K2020" t="s">
        <v>109</v>
      </c>
      <c r="L2020" t="s">
        <v>147</v>
      </c>
      <c r="M2020">
        <v>39</v>
      </c>
      <c r="N2020">
        <v>0</v>
      </c>
      <c r="O2020">
        <v>0</v>
      </c>
      <c r="P2020">
        <v>25</v>
      </c>
      <c r="Q2020">
        <v>20</v>
      </c>
      <c r="R2020">
        <v>0</v>
      </c>
      <c r="S2020">
        <v>0</v>
      </c>
      <c r="T2020">
        <v>0</v>
      </c>
      <c r="U2020">
        <v>0</v>
      </c>
      <c r="V2020">
        <v>0</v>
      </c>
      <c r="W2020">
        <v>0</v>
      </c>
      <c r="X2020">
        <v>0</v>
      </c>
      <c r="Y2020">
        <v>7</v>
      </c>
      <c r="Z2020">
        <v>0</v>
      </c>
      <c r="AA2020">
        <v>0</v>
      </c>
      <c r="AB2020">
        <v>29</v>
      </c>
      <c r="AC2020">
        <v>59</v>
      </c>
      <c r="AD2020">
        <v>26</v>
      </c>
      <c r="AE2020">
        <v>0</v>
      </c>
      <c r="AF2020">
        <v>0</v>
      </c>
      <c r="AG2020">
        <v>0</v>
      </c>
      <c r="AH2020">
        <v>1</v>
      </c>
      <c r="AI2020">
        <v>0</v>
      </c>
      <c r="AJ2020">
        <v>1</v>
      </c>
      <c r="AK2020">
        <v>22</v>
      </c>
      <c r="AL2020">
        <v>10</v>
      </c>
      <c r="AM2020">
        <v>14</v>
      </c>
      <c r="AN2020">
        <v>71</v>
      </c>
      <c r="AO2020">
        <v>17</v>
      </c>
      <c r="AP2020">
        <v>150</v>
      </c>
      <c r="AQ2020">
        <v>30</v>
      </c>
      <c r="AR2020">
        <v>0</v>
      </c>
      <c r="AS2020">
        <v>0</v>
      </c>
      <c r="AT2020">
        <v>47</v>
      </c>
      <c r="AU2020">
        <v>47</v>
      </c>
      <c r="AV2020">
        <v>148</v>
      </c>
      <c r="AW2020">
        <v>0</v>
      </c>
      <c r="AX2020">
        <v>0</v>
      </c>
      <c r="AY2020">
        <v>0</v>
      </c>
      <c r="AZ2020">
        <v>25</v>
      </c>
      <c r="BA2020">
        <v>0</v>
      </c>
      <c r="BB2020">
        <v>0</v>
      </c>
      <c r="BC2020">
        <v>0</v>
      </c>
      <c r="BD2020">
        <v>15</v>
      </c>
      <c r="BE2020">
        <v>0</v>
      </c>
      <c r="BF2020">
        <v>25</v>
      </c>
      <c r="BG2020">
        <v>16</v>
      </c>
      <c r="BH2020">
        <v>9</v>
      </c>
      <c r="BI2020">
        <v>0</v>
      </c>
      <c r="BJ2020">
        <v>2</v>
      </c>
      <c r="BK2020">
        <v>0</v>
      </c>
      <c r="BL2020">
        <v>0</v>
      </c>
      <c r="BM2020">
        <v>0</v>
      </c>
      <c r="BN2020">
        <v>95</v>
      </c>
      <c r="BO2020">
        <v>14511</v>
      </c>
      <c r="BP2020">
        <v>667</v>
      </c>
      <c r="BQ2020">
        <v>54</v>
      </c>
      <c r="BR2020">
        <v>381</v>
      </c>
      <c r="BS2020">
        <v>97</v>
      </c>
      <c r="BT2020">
        <v>26</v>
      </c>
      <c r="BU2020">
        <v>32</v>
      </c>
      <c r="BV2020">
        <v>0</v>
      </c>
      <c r="BW2020">
        <v>0</v>
      </c>
      <c r="BX2020">
        <v>0</v>
      </c>
      <c r="BY2020">
        <v>16718</v>
      </c>
    </row>
    <row r="2021" spans="1:77" hidden="1" x14ac:dyDescent="0.25">
      <c r="A2021" t="str">
        <f t="shared" si="62"/>
        <v>201693 Egyszerű ipari, építőipari, mezőgazdasági foglalkozásokI8 Főiskola</v>
      </c>
      <c r="B2021" t="str">
        <f t="shared" si="63"/>
        <v>201693 Egyszerű ipari, építőipari, mezőgazdasági foglalkozásokI8 Főiskola</v>
      </c>
      <c r="C2021">
        <v>5374</v>
      </c>
      <c r="D2021" t="s">
        <v>168</v>
      </c>
      <c r="E2021" t="s">
        <v>169</v>
      </c>
      <c r="F2021" s="4" t="s">
        <v>174</v>
      </c>
      <c r="G2021">
        <v>0</v>
      </c>
      <c r="H2021" t="s">
        <v>164</v>
      </c>
      <c r="I2021">
        <v>653</v>
      </c>
      <c r="J2021">
        <v>42</v>
      </c>
      <c r="K2021" t="s">
        <v>148</v>
      </c>
      <c r="L2021" t="s">
        <v>149</v>
      </c>
      <c r="M2021">
        <v>41</v>
      </c>
      <c r="N2021">
        <v>0</v>
      </c>
      <c r="O2021">
        <v>28</v>
      </c>
      <c r="P2021">
        <v>0</v>
      </c>
      <c r="Q2021">
        <v>53</v>
      </c>
      <c r="R2021">
        <v>56</v>
      </c>
      <c r="S2021">
        <v>28</v>
      </c>
      <c r="T2021">
        <v>0</v>
      </c>
      <c r="U2021">
        <v>0</v>
      </c>
      <c r="V2021">
        <v>0</v>
      </c>
      <c r="W2021">
        <v>9</v>
      </c>
      <c r="X2021">
        <v>0</v>
      </c>
      <c r="Y2021">
        <v>21</v>
      </c>
      <c r="Z2021">
        <v>0</v>
      </c>
      <c r="AA2021">
        <v>29</v>
      </c>
      <c r="AB2021">
        <v>1</v>
      </c>
      <c r="AC2021">
        <v>335</v>
      </c>
      <c r="AD2021">
        <v>51</v>
      </c>
      <c r="AE2021">
        <v>0</v>
      </c>
      <c r="AF2021">
        <v>0</v>
      </c>
      <c r="AG2021">
        <v>0</v>
      </c>
      <c r="AH2021">
        <v>0</v>
      </c>
      <c r="AI2021">
        <v>0</v>
      </c>
      <c r="AJ2021">
        <v>0</v>
      </c>
      <c r="AK2021">
        <v>0</v>
      </c>
      <c r="AL2021">
        <v>1</v>
      </c>
      <c r="AM2021">
        <v>25</v>
      </c>
      <c r="AN2021">
        <v>0</v>
      </c>
      <c r="AO2021">
        <v>41</v>
      </c>
      <c r="AP2021">
        <v>0</v>
      </c>
      <c r="AQ2021">
        <v>0</v>
      </c>
      <c r="AR2021">
        <v>0</v>
      </c>
      <c r="AS2021">
        <v>0</v>
      </c>
      <c r="AT2021">
        <v>7</v>
      </c>
      <c r="AU2021">
        <v>0</v>
      </c>
      <c r="AV2021">
        <v>0</v>
      </c>
      <c r="AW2021">
        <v>0</v>
      </c>
      <c r="AX2021">
        <v>0</v>
      </c>
      <c r="AY2021">
        <v>0</v>
      </c>
      <c r="AZ2021">
        <v>0</v>
      </c>
      <c r="BA2021">
        <v>0</v>
      </c>
      <c r="BB2021">
        <v>0</v>
      </c>
      <c r="BC2021">
        <v>0</v>
      </c>
      <c r="BD2021">
        <v>0</v>
      </c>
      <c r="BE2021">
        <v>0</v>
      </c>
      <c r="BF2021">
        <v>0</v>
      </c>
      <c r="BG2021">
        <v>0</v>
      </c>
      <c r="BH2021">
        <v>0</v>
      </c>
      <c r="BI2021">
        <v>0</v>
      </c>
      <c r="BJ2021">
        <v>0</v>
      </c>
      <c r="BK2021">
        <v>0</v>
      </c>
      <c r="BL2021">
        <v>0</v>
      </c>
      <c r="BM2021">
        <v>0</v>
      </c>
      <c r="BN2021">
        <v>0</v>
      </c>
      <c r="BO2021">
        <v>3501</v>
      </c>
      <c r="BP2021">
        <v>4</v>
      </c>
      <c r="BQ2021">
        <v>1</v>
      </c>
      <c r="BR2021">
        <v>58</v>
      </c>
      <c r="BS2021">
        <v>3</v>
      </c>
      <c r="BT2021">
        <v>1</v>
      </c>
      <c r="BU2021">
        <v>1</v>
      </c>
      <c r="BV2021">
        <v>0</v>
      </c>
      <c r="BW2021">
        <v>0</v>
      </c>
      <c r="BX2021">
        <v>0</v>
      </c>
      <c r="BY2021">
        <v>4295</v>
      </c>
    </row>
    <row r="2022" spans="1:77" hidden="1" x14ac:dyDescent="0.25">
      <c r="A2022" t="str">
        <f t="shared" si="62"/>
        <v>201601 Fegyveres szervek felsőfokú képesítést igénylő foglalkozásaiI9 Egyetem</v>
      </c>
      <c r="B2022" t="str">
        <f t="shared" si="63"/>
        <v>201601 Fegyveres szervek felsőfokú képesítést igénylő foglalkozásaiI9 Egyetem</v>
      </c>
      <c r="C2022">
        <v>6006</v>
      </c>
      <c r="D2022" t="s">
        <v>168</v>
      </c>
      <c r="E2022" t="s">
        <v>169</v>
      </c>
      <c r="F2022" s="4" t="s">
        <v>174</v>
      </c>
      <c r="G2022">
        <v>0</v>
      </c>
      <c r="H2022" t="s">
        <v>165</v>
      </c>
      <c r="I2022">
        <v>612</v>
      </c>
      <c r="J2022">
        <v>1</v>
      </c>
      <c r="K2022" t="s">
        <v>65</v>
      </c>
      <c r="L2022" t="s">
        <v>66</v>
      </c>
      <c r="M2022">
        <v>0</v>
      </c>
      <c r="N2022">
        <v>0</v>
      </c>
      <c r="O2022">
        <v>0</v>
      </c>
      <c r="P2022">
        <v>0</v>
      </c>
      <c r="Q2022">
        <v>0</v>
      </c>
      <c r="R2022">
        <v>0</v>
      </c>
      <c r="S2022">
        <v>0</v>
      </c>
      <c r="T2022">
        <v>0</v>
      </c>
      <c r="U2022">
        <v>0</v>
      </c>
      <c r="V2022">
        <v>0</v>
      </c>
      <c r="W2022">
        <v>0</v>
      </c>
      <c r="X2022">
        <v>0</v>
      </c>
      <c r="Y2022">
        <v>0</v>
      </c>
      <c r="Z2022">
        <v>0</v>
      </c>
      <c r="AA2022">
        <v>0</v>
      </c>
      <c r="AB2022">
        <v>0</v>
      </c>
      <c r="AC2022">
        <v>0</v>
      </c>
      <c r="AD2022">
        <v>0</v>
      </c>
      <c r="AE2022">
        <v>0</v>
      </c>
      <c r="AF2022">
        <v>0</v>
      </c>
      <c r="AG2022">
        <v>0</v>
      </c>
      <c r="AH2022">
        <v>0</v>
      </c>
      <c r="AI2022">
        <v>0</v>
      </c>
      <c r="AJ2022">
        <v>0</v>
      </c>
      <c r="AK2022">
        <v>0</v>
      </c>
      <c r="AL2022">
        <v>0</v>
      </c>
      <c r="AM2022">
        <v>0</v>
      </c>
      <c r="AN2022">
        <v>0</v>
      </c>
      <c r="AO2022">
        <v>0</v>
      </c>
      <c r="AP2022">
        <v>0</v>
      </c>
      <c r="AQ2022">
        <v>0</v>
      </c>
      <c r="AR2022">
        <v>0</v>
      </c>
      <c r="AS2022">
        <v>0</v>
      </c>
      <c r="AT2022">
        <v>0</v>
      </c>
      <c r="AU2022">
        <v>0</v>
      </c>
      <c r="AV2022">
        <v>0</v>
      </c>
      <c r="AW2022">
        <v>0</v>
      </c>
      <c r="AX2022">
        <v>0</v>
      </c>
      <c r="AY2022">
        <v>0</v>
      </c>
      <c r="AZ2022">
        <v>0</v>
      </c>
      <c r="BA2022">
        <v>0</v>
      </c>
      <c r="BB2022">
        <v>0</v>
      </c>
      <c r="BC2022">
        <v>0</v>
      </c>
      <c r="BD2022">
        <v>0</v>
      </c>
      <c r="BE2022">
        <v>0</v>
      </c>
      <c r="BF2022">
        <v>0</v>
      </c>
      <c r="BG2022">
        <v>0</v>
      </c>
      <c r="BH2022">
        <v>0</v>
      </c>
      <c r="BI2022">
        <v>0</v>
      </c>
      <c r="BJ2022">
        <v>0</v>
      </c>
      <c r="BK2022">
        <v>0</v>
      </c>
      <c r="BL2022">
        <v>0</v>
      </c>
      <c r="BM2022">
        <v>0</v>
      </c>
      <c r="BN2022">
        <v>0</v>
      </c>
      <c r="BO2022">
        <v>4886</v>
      </c>
      <c r="BP2022">
        <v>27</v>
      </c>
      <c r="BQ2022">
        <v>0</v>
      </c>
      <c r="BR2022">
        <v>0</v>
      </c>
      <c r="BS2022">
        <v>0</v>
      </c>
      <c r="BT2022">
        <v>0</v>
      </c>
      <c r="BU2022">
        <v>0</v>
      </c>
      <c r="BV2022">
        <v>0</v>
      </c>
      <c r="BW2022">
        <v>0</v>
      </c>
      <c r="BX2022">
        <v>0</v>
      </c>
      <c r="BY2022">
        <v>4913</v>
      </c>
    </row>
    <row r="2023" spans="1:77" hidden="1" x14ac:dyDescent="0.25">
      <c r="A2023" t="str">
        <f t="shared" si="62"/>
        <v>201602 Fegyveres szervek középfokú képesítést igénylő foglalkozásaiI9 Egyetem</v>
      </c>
      <c r="B2023" t="str">
        <f t="shared" si="63"/>
        <v>201602 Fegyveres szervek középfokú képesítést igénylő foglalkozásaiI9 Egyetem</v>
      </c>
      <c r="C2023">
        <v>6007</v>
      </c>
      <c r="D2023" t="s">
        <v>168</v>
      </c>
      <c r="E2023" t="s">
        <v>169</v>
      </c>
      <c r="F2023" s="4" t="s">
        <v>174</v>
      </c>
      <c r="G2023">
        <v>0</v>
      </c>
      <c r="H2023" t="s">
        <v>165</v>
      </c>
      <c r="I2023">
        <v>613</v>
      </c>
      <c r="J2023">
        <v>2</v>
      </c>
      <c r="K2023" t="s">
        <v>67</v>
      </c>
      <c r="L2023" t="s">
        <v>68</v>
      </c>
      <c r="M2023">
        <v>0</v>
      </c>
      <c r="N2023">
        <v>0</v>
      </c>
      <c r="O2023">
        <v>0</v>
      </c>
      <c r="P2023">
        <v>0</v>
      </c>
      <c r="Q2023">
        <v>0</v>
      </c>
      <c r="R2023">
        <v>0</v>
      </c>
      <c r="S2023">
        <v>0</v>
      </c>
      <c r="T2023">
        <v>0</v>
      </c>
      <c r="U2023">
        <v>0</v>
      </c>
      <c r="V2023">
        <v>0</v>
      </c>
      <c r="W2023">
        <v>0</v>
      </c>
      <c r="X2023">
        <v>0</v>
      </c>
      <c r="Y2023">
        <v>0</v>
      </c>
      <c r="Z2023">
        <v>0</v>
      </c>
      <c r="AA2023">
        <v>0</v>
      </c>
      <c r="AB2023">
        <v>0</v>
      </c>
      <c r="AC2023">
        <v>0</v>
      </c>
      <c r="AD2023">
        <v>0</v>
      </c>
      <c r="AE2023">
        <v>0</v>
      </c>
      <c r="AF2023">
        <v>0</v>
      </c>
      <c r="AG2023">
        <v>0</v>
      </c>
      <c r="AH2023">
        <v>0</v>
      </c>
      <c r="AI2023">
        <v>0</v>
      </c>
      <c r="AJ2023">
        <v>0</v>
      </c>
      <c r="AK2023">
        <v>0</v>
      </c>
      <c r="AL2023">
        <v>0</v>
      </c>
      <c r="AM2023">
        <v>0</v>
      </c>
      <c r="AN2023">
        <v>0</v>
      </c>
      <c r="AO2023">
        <v>0</v>
      </c>
      <c r="AP2023">
        <v>0</v>
      </c>
      <c r="AQ2023">
        <v>0</v>
      </c>
      <c r="AR2023">
        <v>0</v>
      </c>
      <c r="AS2023">
        <v>0</v>
      </c>
      <c r="AT2023">
        <v>0</v>
      </c>
      <c r="AU2023">
        <v>0</v>
      </c>
      <c r="AV2023">
        <v>0</v>
      </c>
      <c r="AW2023">
        <v>0</v>
      </c>
      <c r="AX2023">
        <v>0</v>
      </c>
      <c r="AY2023">
        <v>0</v>
      </c>
      <c r="AZ2023">
        <v>0</v>
      </c>
      <c r="BA2023">
        <v>0</v>
      </c>
      <c r="BB2023">
        <v>0</v>
      </c>
      <c r="BC2023">
        <v>0</v>
      </c>
      <c r="BD2023">
        <v>0</v>
      </c>
      <c r="BE2023">
        <v>0</v>
      </c>
      <c r="BF2023">
        <v>0</v>
      </c>
      <c r="BG2023">
        <v>0</v>
      </c>
      <c r="BH2023">
        <v>0</v>
      </c>
      <c r="BI2023">
        <v>0</v>
      </c>
      <c r="BJ2023">
        <v>0</v>
      </c>
      <c r="BK2023">
        <v>0</v>
      </c>
      <c r="BL2023">
        <v>0</v>
      </c>
      <c r="BM2023">
        <v>0</v>
      </c>
      <c r="BN2023">
        <v>0</v>
      </c>
      <c r="BO2023">
        <v>197</v>
      </c>
      <c r="BP2023">
        <v>0</v>
      </c>
      <c r="BQ2023">
        <v>0</v>
      </c>
      <c r="BR2023">
        <v>0</v>
      </c>
      <c r="BS2023">
        <v>0</v>
      </c>
      <c r="BT2023">
        <v>0</v>
      </c>
      <c r="BU2023">
        <v>0</v>
      </c>
      <c r="BV2023">
        <v>0</v>
      </c>
      <c r="BW2023">
        <v>0</v>
      </c>
      <c r="BX2023">
        <v>0</v>
      </c>
      <c r="BY2023">
        <v>197</v>
      </c>
    </row>
    <row r="2024" spans="1:77" hidden="1" x14ac:dyDescent="0.25">
      <c r="A2024" t="str">
        <f t="shared" si="62"/>
        <v>201603 Fegyveres szervek középfokú képesítést nem igénylő foglalkozásaiI9 Egyetem</v>
      </c>
      <c r="B2024" t="str">
        <f t="shared" si="63"/>
        <v>201603 Fegyveres szervek középfokú képesítést nem igénylő foglalkozásaiI9 Egyetem</v>
      </c>
      <c r="C2024">
        <v>6008</v>
      </c>
      <c r="D2024" t="s">
        <v>168</v>
      </c>
      <c r="E2024" t="s">
        <v>169</v>
      </c>
      <c r="F2024" s="4" t="s">
        <v>174</v>
      </c>
      <c r="G2024">
        <v>0</v>
      </c>
      <c r="H2024" t="s">
        <v>165</v>
      </c>
      <c r="I2024">
        <v>614</v>
      </c>
      <c r="J2024">
        <v>3</v>
      </c>
      <c r="K2024" t="s">
        <v>69</v>
      </c>
      <c r="L2024" t="s">
        <v>70</v>
      </c>
      <c r="M2024">
        <v>0</v>
      </c>
      <c r="N2024">
        <v>0</v>
      </c>
      <c r="O2024">
        <v>0</v>
      </c>
      <c r="P2024">
        <v>0</v>
      </c>
      <c r="Q2024">
        <v>0</v>
      </c>
      <c r="R2024">
        <v>0</v>
      </c>
      <c r="S2024">
        <v>0</v>
      </c>
      <c r="T2024">
        <v>0</v>
      </c>
      <c r="U2024">
        <v>0</v>
      </c>
      <c r="V2024">
        <v>0</v>
      </c>
      <c r="W2024">
        <v>0</v>
      </c>
      <c r="X2024">
        <v>0</v>
      </c>
      <c r="Y2024">
        <v>0</v>
      </c>
      <c r="Z2024">
        <v>0</v>
      </c>
      <c r="AA2024">
        <v>0</v>
      </c>
      <c r="AB2024">
        <v>0</v>
      </c>
      <c r="AC2024">
        <v>0</v>
      </c>
      <c r="AD2024">
        <v>0</v>
      </c>
      <c r="AE2024">
        <v>0</v>
      </c>
      <c r="AF2024">
        <v>0</v>
      </c>
      <c r="AG2024">
        <v>0</v>
      </c>
      <c r="AH2024">
        <v>0</v>
      </c>
      <c r="AI2024">
        <v>0</v>
      </c>
      <c r="AJ2024">
        <v>0</v>
      </c>
      <c r="AK2024">
        <v>0</v>
      </c>
      <c r="AL2024">
        <v>0</v>
      </c>
      <c r="AM2024">
        <v>0</v>
      </c>
      <c r="AN2024">
        <v>0</v>
      </c>
      <c r="AO2024">
        <v>0</v>
      </c>
      <c r="AP2024">
        <v>0</v>
      </c>
      <c r="AQ2024">
        <v>0</v>
      </c>
      <c r="AR2024">
        <v>0</v>
      </c>
      <c r="AS2024">
        <v>0</v>
      </c>
      <c r="AT2024">
        <v>0</v>
      </c>
      <c r="AU2024">
        <v>0</v>
      </c>
      <c r="AV2024">
        <v>0</v>
      </c>
      <c r="AW2024">
        <v>0</v>
      </c>
      <c r="AX2024">
        <v>0</v>
      </c>
      <c r="AY2024">
        <v>0</v>
      </c>
      <c r="AZ2024">
        <v>0</v>
      </c>
      <c r="BA2024">
        <v>0</v>
      </c>
      <c r="BB2024">
        <v>0</v>
      </c>
      <c r="BC2024">
        <v>0</v>
      </c>
      <c r="BD2024">
        <v>0</v>
      </c>
      <c r="BE2024">
        <v>0</v>
      </c>
      <c r="BF2024">
        <v>0</v>
      </c>
      <c r="BG2024">
        <v>0</v>
      </c>
      <c r="BH2024">
        <v>0</v>
      </c>
      <c r="BI2024">
        <v>0</v>
      </c>
      <c r="BJ2024">
        <v>0</v>
      </c>
      <c r="BK2024">
        <v>0</v>
      </c>
      <c r="BL2024">
        <v>0</v>
      </c>
      <c r="BM2024">
        <v>0</v>
      </c>
      <c r="BN2024">
        <v>0</v>
      </c>
      <c r="BO2024">
        <v>45</v>
      </c>
      <c r="BP2024">
        <v>0</v>
      </c>
      <c r="BQ2024">
        <v>0</v>
      </c>
      <c r="BR2024">
        <v>0</v>
      </c>
      <c r="BS2024">
        <v>0</v>
      </c>
      <c r="BT2024">
        <v>0</v>
      </c>
      <c r="BU2024">
        <v>0</v>
      </c>
      <c r="BV2024">
        <v>0</v>
      </c>
      <c r="BW2024">
        <v>0</v>
      </c>
      <c r="BX2024">
        <v>0</v>
      </c>
      <c r="BY2024">
        <v>45</v>
      </c>
    </row>
    <row r="2025" spans="1:77" hidden="1" x14ac:dyDescent="0.25">
      <c r="A2025" t="str">
        <f t="shared" si="62"/>
        <v>201611 Törvényhozók, igazgatási és érdek-képviseleti vezetőkI9 Egyetem</v>
      </c>
      <c r="B2025" t="str">
        <f t="shared" si="63"/>
        <v>201611 Törvényhozók, igazgatási és érdek-képviseleti vezetőkI9 Egyetem</v>
      </c>
      <c r="C2025">
        <v>6009</v>
      </c>
      <c r="D2025" t="s">
        <v>168</v>
      </c>
      <c r="E2025" t="s">
        <v>169</v>
      </c>
      <c r="F2025" s="4" t="s">
        <v>174</v>
      </c>
      <c r="G2025">
        <v>0</v>
      </c>
      <c r="H2025" t="s">
        <v>165</v>
      </c>
      <c r="I2025">
        <v>615</v>
      </c>
      <c r="J2025">
        <v>4</v>
      </c>
      <c r="K2025" t="s">
        <v>71</v>
      </c>
      <c r="L2025" t="s">
        <v>111</v>
      </c>
      <c r="M2025">
        <v>0</v>
      </c>
      <c r="N2025">
        <v>0</v>
      </c>
      <c r="O2025">
        <v>0</v>
      </c>
      <c r="P2025">
        <v>0</v>
      </c>
      <c r="Q2025">
        <v>0</v>
      </c>
      <c r="R2025">
        <v>0</v>
      </c>
      <c r="S2025">
        <v>0</v>
      </c>
      <c r="T2025">
        <v>0</v>
      </c>
      <c r="U2025">
        <v>0</v>
      </c>
      <c r="V2025">
        <v>0</v>
      </c>
      <c r="W2025">
        <v>0</v>
      </c>
      <c r="X2025">
        <v>11</v>
      </c>
      <c r="Y2025">
        <v>0</v>
      </c>
      <c r="Z2025">
        <v>0</v>
      </c>
      <c r="AA2025">
        <v>0</v>
      </c>
      <c r="AB2025">
        <v>0</v>
      </c>
      <c r="AC2025">
        <v>0</v>
      </c>
      <c r="AD2025">
        <v>0</v>
      </c>
      <c r="AE2025">
        <v>0</v>
      </c>
      <c r="AF2025">
        <v>0</v>
      </c>
      <c r="AG2025">
        <v>0</v>
      </c>
      <c r="AH2025">
        <v>0</v>
      </c>
      <c r="AI2025">
        <v>0</v>
      </c>
      <c r="AJ2025">
        <v>0</v>
      </c>
      <c r="AK2025">
        <v>0</v>
      </c>
      <c r="AL2025">
        <v>0</v>
      </c>
      <c r="AM2025">
        <v>0</v>
      </c>
      <c r="AN2025">
        <v>0</v>
      </c>
      <c r="AO2025">
        <v>0</v>
      </c>
      <c r="AP2025">
        <v>0</v>
      </c>
      <c r="AQ2025">
        <v>11</v>
      </c>
      <c r="AR2025">
        <v>0</v>
      </c>
      <c r="AS2025">
        <v>0</v>
      </c>
      <c r="AT2025">
        <v>11</v>
      </c>
      <c r="AU2025">
        <v>0</v>
      </c>
      <c r="AV2025">
        <v>6</v>
      </c>
      <c r="AW2025">
        <v>0</v>
      </c>
      <c r="AX2025">
        <v>0</v>
      </c>
      <c r="AY2025">
        <v>0</v>
      </c>
      <c r="AZ2025">
        <v>0</v>
      </c>
      <c r="BA2025">
        <v>10</v>
      </c>
      <c r="BB2025">
        <v>0</v>
      </c>
      <c r="BC2025">
        <v>0</v>
      </c>
      <c r="BD2025">
        <v>68</v>
      </c>
      <c r="BE2025">
        <v>0</v>
      </c>
      <c r="BF2025">
        <v>0</v>
      </c>
      <c r="BG2025">
        <v>0</v>
      </c>
      <c r="BH2025">
        <v>55</v>
      </c>
      <c r="BI2025">
        <v>0</v>
      </c>
      <c r="BJ2025">
        <v>0</v>
      </c>
      <c r="BK2025">
        <v>0</v>
      </c>
      <c r="BL2025">
        <v>0</v>
      </c>
      <c r="BM2025">
        <v>0</v>
      </c>
      <c r="BN2025">
        <v>0</v>
      </c>
      <c r="BO2025">
        <v>6219</v>
      </c>
      <c r="BP2025">
        <v>179</v>
      </c>
      <c r="BQ2025">
        <v>55</v>
      </c>
      <c r="BR2025">
        <v>14</v>
      </c>
      <c r="BS2025">
        <v>12</v>
      </c>
      <c r="BT2025">
        <v>2</v>
      </c>
      <c r="BU2025">
        <v>71</v>
      </c>
      <c r="BV2025">
        <v>0</v>
      </c>
      <c r="BW2025">
        <v>0</v>
      </c>
      <c r="BX2025">
        <v>0</v>
      </c>
      <c r="BY2025">
        <v>6724</v>
      </c>
    </row>
    <row r="2026" spans="1:77" hidden="1" x14ac:dyDescent="0.25">
      <c r="A2026" t="str">
        <f t="shared" si="62"/>
        <v>201612 Gazdasági, költségvetési szervezetek vezetőiI9 Egyetem</v>
      </c>
      <c r="B2026" t="str">
        <f t="shared" si="63"/>
        <v>201612 Gazdasági, költségvetési szervezetek vezetőiI9 Egyetem</v>
      </c>
      <c r="C2026">
        <v>6010</v>
      </c>
      <c r="D2026" t="s">
        <v>168</v>
      </c>
      <c r="E2026" t="s">
        <v>169</v>
      </c>
      <c r="F2026" s="4" t="s">
        <v>174</v>
      </c>
      <c r="G2026">
        <v>0</v>
      </c>
      <c r="H2026" t="s">
        <v>165</v>
      </c>
      <c r="I2026">
        <v>616</v>
      </c>
      <c r="J2026">
        <v>5</v>
      </c>
      <c r="K2026" t="s">
        <v>72</v>
      </c>
      <c r="L2026" t="s">
        <v>112</v>
      </c>
      <c r="M2026">
        <v>526</v>
      </c>
      <c r="N2026">
        <v>34</v>
      </c>
      <c r="O2026">
        <v>31</v>
      </c>
      <c r="P2026">
        <v>65</v>
      </c>
      <c r="Q2026">
        <v>221</v>
      </c>
      <c r="R2026">
        <v>75</v>
      </c>
      <c r="S2026">
        <v>38</v>
      </c>
      <c r="T2026">
        <v>16</v>
      </c>
      <c r="U2026">
        <v>0</v>
      </c>
      <c r="V2026">
        <v>0</v>
      </c>
      <c r="W2026">
        <v>106</v>
      </c>
      <c r="X2026">
        <v>52</v>
      </c>
      <c r="Y2026">
        <v>56</v>
      </c>
      <c r="Z2026">
        <v>80</v>
      </c>
      <c r="AA2026">
        <v>76</v>
      </c>
      <c r="AB2026">
        <v>87</v>
      </c>
      <c r="AC2026">
        <v>106</v>
      </c>
      <c r="AD2026">
        <v>61</v>
      </c>
      <c r="AE2026">
        <v>86</v>
      </c>
      <c r="AF2026">
        <v>45</v>
      </c>
      <c r="AG2026">
        <v>31</v>
      </c>
      <c r="AH2026">
        <v>90</v>
      </c>
      <c r="AI2026">
        <v>104</v>
      </c>
      <c r="AJ2026">
        <v>205</v>
      </c>
      <c r="AK2026">
        <v>76</v>
      </c>
      <c r="AL2026">
        <v>136</v>
      </c>
      <c r="AM2026">
        <v>538</v>
      </c>
      <c r="AN2026">
        <v>123</v>
      </c>
      <c r="AO2026">
        <v>1343</v>
      </c>
      <c r="AP2026">
        <v>959</v>
      </c>
      <c r="AQ2026">
        <v>111</v>
      </c>
      <c r="AR2026">
        <v>3</v>
      </c>
      <c r="AS2026">
        <v>0</v>
      </c>
      <c r="AT2026">
        <v>187</v>
      </c>
      <c r="AU2026">
        <v>0</v>
      </c>
      <c r="AV2026">
        <v>135</v>
      </c>
      <c r="AW2026">
        <v>181</v>
      </c>
      <c r="AX2026">
        <v>72</v>
      </c>
      <c r="AY2026">
        <v>51</v>
      </c>
      <c r="AZ2026">
        <v>462</v>
      </c>
      <c r="BA2026">
        <v>441</v>
      </c>
      <c r="BB2026">
        <v>82</v>
      </c>
      <c r="BC2026">
        <v>170</v>
      </c>
      <c r="BD2026">
        <v>690</v>
      </c>
      <c r="BE2026">
        <v>0</v>
      </c>
      <c r="BF2026">
        <v>1506</v>
      </c>
      <c r="BG2026">
        <v>402</v>
      </c>
      <c r="BH2026">
        <v>123</v>
      </c>
      <c r="BI2026">
        <v>244</v>
      </c>
      <c r="BJ2026">
        <v>128</v>
      </c>
      <c r="BK2026">
        <v>58</v>
      </c>
      <c r="BL2026">
        <v>112</v>
      </c>
      <c r="BM2026">
        <v>82</v>
      </c>
      <c r="BN2026">
        <v>575</v>
      </c>
      <c r="BO2026">
        <v>590</v>
      </c>
      <c r="BP2026">
        <v>851</v>
      </c>
      <c r="BQ2026">
        <v>597</v>
      </c>
      <c r="BR2026">
        <v>156</v>
      </c>
      <c r="BS2026">
        <v>347</v>
      </c>
      <c r="BT2026">
        <v>29</v>
      </c>
      <c r="BU2026">
        <v>19</v>
      </c>
      <c r="BV2026">
        <v>4</v>
      </c>
      <c r="BW2026">
        <v>67</v>
      </c>
      <c r="BX2026">
        <v>0</v>
      </c>
      <c r="BY2026">
        <v>13841</v>
      </c>
    </row>
    <row r="2027" spans="1:77" hidden="1" x14ac:dyDescent="0.25">
      <c r="A2027" t="str">
        <f t="shared" si="62"/>
        <v>201613 Termelési és szolgáltatást nyújtó egységek vezetőiI9 Egyetem</v>
      </c>
      <c r="B2027" t="str">
        <f t="shared" si="63"/>
        <v>201613 Termelési és szolgáltatást nyújtó egységek vezetőiI9 Egyetem</v>
      </c>
      <c r="C2027">
        <v>6011</v>
      </c>
      <c r="D2027" t="s">
        <v>168</v>
      </c>
      <c r="E2027" t="s">
        <v>169</v>
      </c>
      <c r="F2027" s="4" t="s">
        <v>174</v>
      </c>
      <c r="G2027">
        <v>0</v>
      </c>
      <c r="H2027" t="s">
        <v>165</v>
      </c>
      <c r="I2027">
        <v>617</v>
      </c>
      <c r="J2027">
        <v>6</v>
      </c>
      <c r="K2027" t="s">
        <v>73</v>
      </c>
      <c r="L2027" t="s">
        <v>113</v>
      </c>
      <c r="M2027">
        <v>1017</v>
      </c>
      <c r="N2027">
        <v>300</v>
      </c>
      <c r="O2027">
        <v>92</v>
      </c>
      <c r="P2027">
        <v>107</v>
      </c>
      <c r="Q2027">
        <v>599</v>
      </c>
      <c r="R2027">
        <v>117</v>
      </c>
      <c r="S2027">
        <v>13</v>
      </c>
      <c r="T2027">
        <v>32</v>
      </c>
      <c r="U2027">
        <v>123</v>
      </c>
      <c r="V2027">
        <v>8</v>
      </c>
      <c r="W2027">
        <v>303</v>
      </c>
      <c r="X2027">
        <v>429</v>
      </c>
      <c r="Y2027">
        <v>246</v>
      </c>
      <c r="Z2027">
        <v>181</v>
      </c>
      <c r="AA2027">
        <v>155</v>
      </c>
      <c r="AB2027">
        <v>314</v>
      </c>
      <c r="AC2027">
        <v>251</v>
      </c>
      <c r="AD2027">
        <v>250</v>
      </c>
      <c r="AE2027">
        <v>302</v>
      </c>
      <c r="AF2027">
        <v>314</v>
      </c>
      <c r="AG2027">
        <v>20</v>
      </c>
      <c r="AH2027">
        <v>75</v>
      </c>
      <c r="AI2027">
        <v>56</v>
      </c>
      <c r="AJ2027">
        <v>780</v>
      </c>
      <c r="AK2027">
        <v>219</v>
      </c>
      <c r="AL2027">
        <v>349</v>
      </c>
      <c r="AM2027">
        <v>1033</v>
      </c>
      <c r="AN2027">
        <v>261</v>
      </c>
      <c r="AO2027">
        <v>2251</v>
      </c>
      <c r="AP2027">
        <v>1525</v>
      </c>
      <c r="AQ2027">
        <v>347</v>
      </c>
      <c r="AR2027">
        <v>6</v>
      </c>
      <c r="AS2027">
        <v>6</v>
      </c>
      <c r="AT2027">
        <v>430</v>
      </c>
      <c r="AU2027">
        <v>0</v>
      </c>
      <c r="AV2027">
        <v>97</v>
      </c>
      <c r="AW2027">
        <v>58</v>
      </c>
      <c r="AX2027">
        <v>135</v>
      </c>
      <c r="AY2027">
        <v>474</v>
      </c>
      <c r="AZ2027">
        <v>1165</v>
      </c>
      <c r="BA2027">
        <v>1652</v>
      </c>
      <c r="BB2027">
        <v>248</v>
      </c>
      <c r="BC2027">
        <v>419</v>
      </c>
      <c r="BD2027">
        <v>870</v>
      </c>
      <c r="BE2027">
        <v>0</v>
      </c>
      <c r="BF2027">
        <v>550</v>
      </c>
      <c r="BG2027">
        <v>1286</v>
      </c>
      <c r="BH2027">
        <v>341</v>
      </c>
      <c r="BI2027">
        <v>72</v>
      </c>
      <c r="BJ2027">
        <v>69</v>
      </c>
      <c r="BK2027">
        <v>143</v>
      </c>
      <c r="BL2027">
        <v>21</v>
      </c>
      <c r="BM2027">
        <v>41</v>
      </c>
      <c r="BN2027">
        <v>270</v>
      </c>
      <c r="BO2027">
        <v>321</v>
      </c>
      <c r="BP2027">
        <v>6298</v>
      </c>
      <c r="BQ2027">
        <v>2681</v>
      </c>
      <c r="BR2027">
        <v>769</v>
      </c>
      <c r="BS2027">
        <v>737</v>
      </c>
      <c r="BT2027">
        <v>117</v>
      </c>
      <c r="BU2027">
        <v>133</v>
      </c>
      <c r="BV2027">
        <v>49</v>
      </c>
      <c r="BW2027">
        <v>22</v>
      </c>
      <c r="BX2027">
        <v>0</v>
      </c>
      <c r="BY2027">
        <v>31549</v>
      </c>
    </row>
    <row r="2028" spans="1:77" hidden="1" x14ac:dyDescent="0.25">
      <c r="A2028" t="str">
        <f t="shared" si="62"/>
        <v>201614 Gazdasági tevékenységet segítő egységek vezetőiI9 Egyetem</v>
      </c>
      <c r="B2028" t="str">
        <f t="shared" si="63"/>
        <v>201614 Gazdasági tevékenységet segítő egységek vezetőiI9 Egyetem</v>
      </c>
      <c r="C2028">
        <v>6012</v>
      </c>
      <c r="D2028" t="s">
        <v>168</v>
      </c>
      <c r="E2028" t="s">
        <v>169</v>
      </c>
      <c r="F2028" s="4" t="s">
        <v>174</v>
      </c>
      <c r="G2028">
        <v>0</v>
      </c>
      <c r="H2028" t="s">
        <v>165</v>
      </c>
      <c r="I2028">
        <v>618</v>
      </c>
      <c r="J2028">
        <v>7</v>
      </c>
      <c r="K2028" t="s">
        <v>74</v>
      </c>
      <c r="L2028" t="s">
        <v>114</v>
      </c>
      <c r="M2028">
        <v>249</v>
      </c>
      <c r="N2028">
        <v>54</v>
      </c>
      <c r="O2028">
        <v>0</v>
      </c>
      <c r="P2028">
        <v>42</v>
      </c>
      <c r="Q2028">
        <v>345</v>
      </c>
      <c r="R2028">
        <v>21</v>
      </c>
      <c r="S2028">
        <v>12</v>
      </c>
      <c r="T2028">
        <v>47</v>
      </c>
      <c r="U2028">
        <v>13</v>
      </c>
      <c r="V2028">
        <v>19</v>
      </c>
      <c r="W2028">
        <v>228</v>
      </c>
      <c r="X2028">
        <v>601</v>
      </c>
      <c r="Y2028">
        <v>156</v>
      </c>
      <c r="Z2028">
        <v>67</v>
      </c>
      <c r="AA2028">
        <v>263</v>
      </c>
      <c r="AB2028">
        <v>267</v>
      </c>
      <c r="AC2028">
        <v>147</v>
      </c>
      <c r="AD2028">
        <v>277</v>
      </c>
      <c r="AE2028">
        <v>299</v>
      </c>
      <c r="AF2028">
        <v>229</v>
      </c>
      <c r="AG2028">
        <v>8</v>
      </c>
      <c r="AH2028">
        <v>120</v>
      </c>
      <c r="AI2028">
        <v>37</v>
      </c>
      <c r="AJ2028">
        <v>516</v>
      </c>
      <c r="AK2028">
        <v>162</v>
      </c>
      <c r="AL2028">
        <v>135</v>
      </c>
      <c r="AM2028">
        <v>281</v>
      </c>
      <c r="AN2028">
        <v>148</v>
      </c>
      <c r="AO2028">
        <v>1288</v>
      </c>
      <c r="AP2028">
        <v>762</v>
      </c>
      <c r="AQ2028">
        <v>351</v>
      </c>
      <c r="AR2028">
        <v>3</v>
      </c>
      <c r="AS2028">
        <v>36</v>
      </c>
      <c r="AT2028">
        <v>309</v>
      </c>
      <c r="AU2028">
        <v>1</v>
      </c>
      <c r="AV2028">
        <v>151</v>
      </c>
      <c r="AW2028">
        <v>193</v>
      </c>
      <c r="AX2028">
        <v>146</v>
      </c>
      <c r="AY2028">
        <v>377</v>
      </c>
      <c r="AZ2028">
        <v>550</v>
      </c>
      <c r="BA2028">
        <v>944</v>
      </c>
      <c r="BB2028">
        <v>339</v>
      </c>
      <c r="BC2028">
        <v>147</v>
      </c>
      <c r="BD2028">
        <v>542</v>
      </c>
      <c r="BE2028">
        <v>0</v>
      </c>
      <c r="BF2028">
        <v>1229</v>
      </c>
      <c r="BG2028">
        <v>446</v>
      </c>
      <c r="BH2028">
        <v>443</v>
      </c>
      <c r="BI2028">
        <v>235</v>
      </c>
      <c r="BJ2028">
        <v>180</v>
      </c>
      <c r="BK2028">
        <v>38</v>
      </c>
      <c r="BL2028">
        <v>76</v>
      </c>
      <c r="BM2028">
        <v>40</v>
      </c>
      <c r="BN2028">
        <v>724</v>
      </c>
      <c r="BO2028">
        <v>183</v>
      </c>
      <c r="BP2028">
        <v>551</v>
      </c>
      <c r="BQ2028">
        <v>263</v>
      </c>
      <c r="BR2028">
        <v>88</v>
      </c>
      <c r="BS2028">
        <v>165</v>
      </c>
      <c r="BT2028">
        <v>109</v>
      </c>
      <c r="BU2028">
        <v>95</v>
      </c>
      <c r="BV2028">
        <v>0</v>
      </c>
      <c r="BW2028">
        <v>77</v>
      </c>
      <c r="BX2028">
        <v>0</v>
      </c>
      <c r="BY2028">
        <v>15824</v>
      </c>
    </row>
    <row r="2029" spans="1:77" hidden="1" x14ac:dyDescent="0.25">
      <c r="A2029" t="str">
        <f t="shared" si="62"/>
        <v>201621 Műszaki, informatikai és természettudományi foglalkozásokI9 Egyetem</v>
      </c>
      <c r="B2029" t="str">
        <f t="shared" si="63"/>
        <v>201621 Műszaki, informatikai és természettudományi foglalkozásokI9 Egyetem</v>
      </c>
      <c r="C2029">
        <v>6013</v>
      </c>
      <c r="D2029" t="s">
        <v>168</v>
      </c>
      <c r="E2029" t="s">
        <v>169</v>
      </c>
      <c r="F2029" s="4" t="s">
        <v>174</v>
      </c>
      <c r="G2029">
        <v>0</v>
      </c>
      <c r="H2029" t="s">
        <v>165</v>
      </c>
      <c r="I2029">
        <v>619</v>
      </c>
      <c r="J2029">
        <v>8</v>
      </c>
      <c r="K2029" t="s">
        <v>75</v>
      </c>
      <c r="L2029" t="s">
        <v>115</v>
      </c>
      <c r="M2029">
        <v>573</v>
      </c>
      <c r="N2029">
        <v>488</v>
      </c>
      <c r="O2029">
        <v>34</v>
      </c>
      <c r="P2029">
        <v>126</v>
      </c>
      <c r="Q2029">
        <v>508</v>
      </c>
      <c r="R2029">
        <v>89</v>
      </c>
      <c r="S2029">
        <v>7</v>
      </c>
      <c r="T2029">
        <v>54</v>
      </c>
      <c r="U2029">
        <v>14</v>
      </c>
      <c r="V2029">
        <v>0</v>
      </c>
      <c r="W2029">
        <v>250</v>
      </c>
      <c r="X2029">
        <v>1862</v>
      </c>
      <c r="Y2029">
        <v>298</v>
      </c>
      <c r="Z2029">
        <v>313</v>
      </c>
      <c r="AA2029">
        <v>253</v>
      </c>
      <c r="AB2029">
        <v>748</v>
      </c>
      <c r="AC2029">
        <v>1609</v>
      </c>
      <c r="AD2029">
        <v>662</v>
      </c>
      <c r="AE2029">
        <v>965</v>
      </c>
      <c r="AF2029">
        <v>1612</v>
      </c>
      <c r="AG2029">
        <v>166</v>
      </c>
      <c r="AH2029">
        <v>265</v>
      </c>
      <c r="AI2029">
        <v>308</v>
      </c>
      <c r="AJ2029">
        <v>935</v>
      </c>
      <c r="AK2029">
        <v>274</v>
      </c>
      <c r="AL2029">
        <v>264</v>
      </c>
      <c r="AM2029">
        <v>1617</v>
      </c>
      <c r="AN2029">
        <v>204</v>
      </c>
      <c r="AO2029">
        <v>4235</v>
      </c>
      <c r="AP2029">
        <v>193</v>
      </c>
      <c r="AQ2029">
        <v>492</v>
      </c>
      <c r="AR2029">
        <v>0</v>
      </c>
      <c r="AS2029">
        <v>22</v>
      </c>
      <c r="AT2029">
        <v>759</v>
      </c>
      <c r="AU2029">
        <v>0</v>
      </c>
      <c r="AV2029">
        <v>38</v>
      </c>
      <c r="AW2029">
        <v>778</v>
      </c>
      <c r="AX2029">
        <v>7</v>
      </c>
      <c r="AY2029">
        <v>491</v>
      </c>
      <c r="AZ2029">
        <v>6777</v>
      </c>
      <c r="BA2029">
        <v>369</v>
      </c>
      <c r="BB2029">
        <v>416</v>
      </c>
      <c r="BC2029">
        <v>95</v>
      </c>
      <c r="BD2029">
        <v>309</v>
      </c>
      <c r="BE2029">
        <v>0</v>
      </c>
      <c r="BF2029">
        <v>1081</v>
      </c>
      <c r="BG2029">
        <v>4923</v>
      </c>
      <c r="BH2029">
        <v>4732</v>
      </c>
      <c r="BI2029">
        <v>23</v>
      </c>
      <c r="BJ2029">
        <v>914</v>
      </c>
      <c r="BK2029">
        <v>102</v>
      </c>
      <c r="BL2029">
        <v>98</v>
      </c>
      <c r="BM2029">
        <v>7</v>
      </c>
      <c r="BN2029">
        <v>371</v>
      </c>
      <c r="BO2029">
        <v>2398</v>
      </c>
      <c r="BP2029">
        <v>2159</v>
      </c>
      <c r="BQ2029">
        <v>393</v>
      </c>
      <c r="BR2029">
        <v>24</v>
      </c>
      <c r="BS2029">
        <v>165</v>
      </c>
      <c r="BT2029">
        <v>10</v>
      </c>
      <c r="BU2029">
        <v>189</v>
      </c>
      <c r="BV2029">
        <v>22</v>
      </c>
      <c r="BW2029">
        <v>76</v>
      </c>
      <c r="BX2029">
        <v>0</v>
      </c>
      <c r="BY2029">
        <v>47166</v>
      </c>
    </row>
    <row r="2030" spans="1:77" hidden="1" x14ac:dyDescent="0.25">
      <c r="A2030" t="str">
        <f t="shared" si="62"/>
        <v>201622 Egészségügyi foglalkozások (felsőfokú képzettséghez kapcsolódó)I9 Egyetem</v>
      </c>
      <c r="B2030" t="str">
        <f t="shared" si="63"/>
        <v>201622 Egészségügyi foglalkozások (felsőfokú képzettséghez kapcsolódó)I9 Egyetem</v>
      </c>
      <c r="C2030">
        <v>6014</v>
      </c>
      <c r="D2030" t="s">
        <v>168</v>
      </c>
      <c r="E2030" t="s">
        <v>169</v>
      </c>
      <c r="F2030" s="4" t="s">
        <v>174</v>
      </c>
      <c r="G2030">
        <v>0</v>
      </c>
      <c r="H2030" t="s">
        <v>165</v>
      </c>
      <c r="I2030">
        <v>620</v>
      </c>
      <c r="J2030">
        <v>9</v>
      </c>
      <c r="K2030" t="s">
        <v>76</v>
      </c>
      <c r="L2030" t="s">
        <v>116</v>
      </c>
      <c r="M2030">
        <v>161</v>
      </c>
      <c r="N2030">
        <v>5</v>
      </c>
      <c r="O2030">
        <v>0</v>
      </c>
      <c r="P2030">
        <v>0</v>
      </c>
      <c r="Q2030">
        <v>0</v>
      </c>
      <c r="R2030">
        <v>0</v>
      </c>
      <c r="S2030">
        <v>0</v>
      </c>
      <c r="T2030">
        <v>1</v>
      </c>
      <c r="U2030">
        <v>0</v>
      </c>
      <c r="V2030">
        <v>0</v>
      </c>
      <c r="W2030">
        <v>0</v>
      </c>
      <c r="X2030">
        <v>200</v>
      </c>
      <c r="Y2030">
        <v>41</v>
      </c>
      <c r="Z2030">
        <v>1</v>
      </c>
      <c r="AA2030">
        <v>1</v>
      </c>
      <c r="AB2030">
        <v>0</v>
      </c>
      <c r="AC2030">
        <v>0</v>
      </c>
      <c r="AD2030">
        <v>0</v>
      </c>
      <c r="AE2030">
        <v>0</v>
      </c>
      <c r="AF2030">
        <v>11</v>
      </c>
      <c r="AG2030">
        <v>0</v>
      </c>
      <c r="AH2030">
        <v>11</v>
      </c>
      <c r="AI2030">
        <v>0</v>
      </c>
      <c r="AJ2030">
        <v>0</v>
      </c>
      <c r="AK2030">
        <v>0</v>
      </c>
      <c r="AL2030">
        <v>10</v>
      </c>
      <c r="AM2030">
        <v>1</v>
      </c>
      <c r="AN2030">
        <v>88</v>
      </c>
      <c r="AO2030">
        <v>312</v>
      </c>
      <c r="AP2030">
        <v>2696</v>
      </c>
      <c r="AQ2030">
        <v>5</v>
      </c>
      <c r="AR2030">
        <v>0</v>
      </c>
      <c r="AS2030">
        <v>0</v>
      </c>
      <c r="AT2030">
        <v>1</v>
      </c>
      <c r="AU2030">
        <v>0</v>
      </c>
      <c r="AV2030">
        <v>0</v>
      </c>
      <c r="AW2030">
        <v>0</v>
      </c>
      <c r="AX2030">
        <v>0</v>
      </c>
      <c r="AY2030">
        <v>0</v>
      </c>
      <c r="AZ2030">
        <v>12</v>
      </c>
      <c r="BA2030">
        <v>0</v>
      </c>
      <c r="BB2030">
        <v>15</v>
      </c>
      <c r="BC2030">
        <v>0</v>
      </c>
      <c r="BD2030">
        <v>41</v>
      </c>
      <c r="BE2030">
        <v>0</v>
      </c>
      <c r="BF2030">
        <v>94</v>
      </c>
      <c r="BG2030">
        <v>0</v>
      </c>
      <c r="BH2030">
        <v>319</v>
      </c>
      <c r="BI2030">
        <v>125</v>
      </c>
      <c r="BJ2030">
        <v>1069</v>
      </c>
      <c r="BK2030">
        <v>0</v>
      </c>
      <c r="BL2030">
        <v>0</v>
      </c>
      <c r="BM2030">
        <v>0</v>
      </c>
      <c r="BN2030">
        <v>6</v>
      </c>
      <c r="BO2030">
        <v>2540</v>
      </c>
      <c r="BP2030">
        <v>2608</v>
      </c>
      <c r="BQ2030">
        <v>15965</v>
      </c>
      <c r="BR2030">
        <v>120</v>
      </c>
      <c r="BS2030">
        <v>3</v>
      </c>
      <c r="BT2030">
        <v>37</v>
      </c>
      <c r="BU2030">
        <v>21</v>
      </c>
      <c r="BV2030">
        <v>0</v>
      </c>
      <c r="BW2030">
        <v>15</v>
      </c>
      <c r="BX2030">
        <v>0</v>
      </c>
      <c r="BY2030">
        <v>26535</v>
      </c>
    </row>
    <row r="2031" spans="1:77" hidden="1" x14ac:dyDescent="0.25">
      <c r="A2031" t="str">
        <f t="shared" si="62"/>
        <v>201623 Szociális szolgáltatási foglalkozások (felsőfokú képzettséghez kapcsolódó)I9 Egyetem</v>
      </c>
      <c r="B2031" t="str">
        <f t="shared" si="63"/>
        <v>201623 Szociális szolgáltatási foglalkozások (felsőfokú képzettséghez kapcsolódó)I9 Egyetem</v>
      </c>
      <c r="C2031">
        <v>6015</v>
      </c>
      <c r="D2031" t="s">
        <v>168</v>
      </c>
      <c r="E2031" t="s">
        <v>169</v>
      </c>
      <c r="F2031" s="4" t="s">
        <v>174</v>
      </c>
      <c r="G2031">
        <v>0</v>
      </c>
      <c r="H2031" t="s">
        <v>165</v>
      </c>
      <c r="I2031">
        <v>621</v>
      </c>
      <c r="J2031">
        <v>10</v>
      </c>
      <c r="K2031" t="s">
        <v>77</v>
      </c>
      <c r="L2031" t="s">
        <v>117</v>
      </c>
      <c r="M2031">
        <v>0</v>
      </c>
      <c r="N2031">
        <v>0</v>
      </c>
      <c r="O2031">
        <v>0</v>
      </c>
      <c r="P2031">
        <v>0</v>
      </c>
      <c r="Q2031">
        <v>0</v>
      </c>
      <c r="R2031">
        <v>0</v>
      </c>
      <c r="S2031">
        <v>0</v>
      </c>
      <c r="T2031">
        <v>0</v>
      </c>
      <c r="U2031">
        <v>0</v>
      </c>
      <c r="V2031">
        <v>0</v>
      </c>
      <c r="W2031">
        <v>0</v>
      </c>
      <c r="X2031">
        <v>0</v>
      </c>
      <c r="Y2031">
        <v>0</v>
      </c>
      <c r="Z2031">
        <v>0</v>
      </c>
      <c r="AA2031">
        <v>0</v>
      </c>
      <c r="AB2031">
        <v>0</v>
      </c>
      <c r="AC2031">
        <v>0</v>
      </c>
      <c r="AD2031">
        <v>1</v>
      </c>
      <c r="AE2031">
        <v>0</v>
      </c>
      <c r="AF2031">
        <v>0</v>
      </c>
      <c r="AG2031">
        <v>0</v>
      </c>
      <c r="AH2031">
        <v>0</v>
      </c>
      <c r="AI2031">
        <v>0</v>
      </c>
      <c r="AJ2031">
        <v>0</v>
      </c>
      <c r="AK2031">
        <v>0</v>
      </c>
      <c r="AL2031">
        <v>0</v>
      </c>
      <c r="AM2031">
        <v>0</v>
      </c>
      <c r="AN2031">
        <v>0</v>
      </c>
      <c r="AO2031">
        <v>0</v>
      </c>
      <c r="AP2031">
        <v>0</v>
      </c>
      <c r="AQ2031">
        <v>0</v>
      </c>
      <c r="AR2031">
        <v>0</v>
      </c>
      <c r="AS2031">
        <v>0</v>
      </c>
      <c r="AT2031">
        <v>0</v>
      </c>
      <c r="AU2031">
        <v>0</v>
      </c>
      <c r="AV2031">
        <v>0</v>
      </c>
      <c r="AW2031">
        <v>0</v>
      </c>
      <c r="AX2031">
        <v>0</v>
      </c>
      <c r="AY2031">
        <v>0</v>
      </c>
      <c r="AZ2031">
        <v>0</v>
      </c>
      <c r="BA2031">
        <v>11</v>
      </c>
      <c r="BB2031">
        <v>0</v>
      </c>
      <c r="BC2031">
        <v>0</v>
      </c>
      <c r="BD2031">
        <v>0</v>
      </c>
      <c r="BE2031">
        <v>0</v>
      </c>
      <c r="BF2031">
        <v>0</v>
      </c>
      <c r="BG2031">
        <v>0</v>
      </c>
      <c r="BH2031">
        <v>1</v>
      </c>
      <c r="BI2031">
        <v>0</v>
      </c>
      <c r="BJ2031">
        <v>0</v>
      </c>
      <c r="BK2031">
        <v>0</v>
      </c>
      <c r="BL2031">
        <v>0</v>
      </c>
      <c r="BM2031">
        <v>0</v>
      </c>
      <c r="BN2031">
        <v>1</v>
      </c>
      <c r="BO2031">
        <v>82</v>
      </c>
      <c r="BP2031">
        <v>22</v>
      </c>
      <c r="BQ2031">
        <v>39</v>
      </c>
      <c r="BR2031">
        <v>795</v>
      </c>
      <c r="BS2031">
        <v>0</v>
      </c>
      <c r="BT2031">
        <v>0</v>
      </c>
      <c r="BU2031">
        <v>102</v>
      </c>
      <c r="BV2031">
        <v>0</v>
      </c>
      <c r="BW2031">
        <v>0</v>
      </c>
      <c r="BX2031">
        <v>0</v>
      </c>
      <c r="BY2031">
        <v>1054</v>
      </c>
    </row>
    <row r="2032" spans="1:77" hidden="1" x14ac:dyDescent="0.25">
      <c r="A2032" t="str">
        <f t="shared" si="62"/>
        <v>201624 Oktatók, pedagógusokI9 Egyetem</v>
      </c>
      <c r="B2032" t="str">
        <f t="shared" si="63"/>
        <v>201624 Oktatók, pedagógusokI9 Egyetem</v>
      </c>
      <c r="C2032">
        <v>6016</v>
      </c>
      <c r="D2032" t="s">
        <v>168</v>
      </c>
      <c r="E2032" t="s">
        <v>169</v>
      </c>
      <c r="F2032" s="4" t="s">
        <v>174</v>
      </c>
      <c r="G2032">
        <v>0</v>
      </c>
      <c r="H2032" t="s">
        <v>165</v>
      </c>
      <c r="I2032">
        <v>622</v>
      </c>
      <c r="J2032">
        <v>11</v>
      </c>
      <c r="K2032" t="s">
        <v>78</v>
      </c>
      <c r="L2032" t="s">
        <v>118</v>
      </c>
      <c r="M2032">
        <v>34</v>
      </c>
      <c r="N2032">
        <v>0</v>
      </c>
      <c r="O2032">
        <v>0</v>
      </c>
      <c r="P2032">
        <v>0</v>
      </c>
      <c r="Q2032">
        <v>1</v>
      </c>
      <c r="R2032">
        <v>0</v>
      </c>
      <c r="S2032">
        <v>0</v>
      </c>
      <c r="T2032">
        <v>0</v>
      </c>
      <c r="U2032">
        <v>0</v>
      </c>
      <c r="V2032">
        <v>0</v>
      </c>
      <c r="W2032">
        <v>0</v>
      </c>
      <c r="X2032">
        <v>0</v>
      </c>
      <c r="Y2032">
        <v>28</v>
      </c>
      <c r="Z2032">
        <v>0</v>
      </c>
      <c r="AA2032">
        <v>0</v>
      </c>
      <c r="AB2032">
        <v>0</v>
      </c>
      <c r="AC2032">
        <v>0</v>
      </c>
      <c r="AD2032">
        <v>0</v>
      </c>
      <c r="AE2032">
        <v>10</v>
      </c>
      <c r="AF2032">
        <v>33</v>
      </c>
      <c r="AG2032">
        <v>0</v>
      </c>
      <c r="AH2032">
        <v>59</v>
      </c>
      <c r="AI2032">
        <v>0</v>
      </c>
      <c r="AJ2032">
        <v>12</v>
      </c>
      <c r="AK2032">
        <v>0</v>
      </c>
      <c r="AL2032">
        <v>0</v>
      </c>
      <c r="AM2032">
        <v>195</v>
      </c>
      <c r="AN2032">
        <v>0</v>
      </c>
      <c r="AO2032">
        <v>10</v>
      </c>
      <c r="AP2032">
        <v>67</v>
      </c>
      <c r="AQ2032">
        <v>35</v>
      </c>
      <c r="AR2032">
        <v>0</v>
      </c>
      <c r="AS2032">
        <v>0</v>
      </c>
      <c r="AT2032">
        <v>0</v>
      </c>
      <c r="AU2032">
        <v>0</v>
      </c>
      <c r="AV2032">
        <v>10</v>
      </c>
      <c r="AW2032">
        <v>0</v>
      </c>
      <c r="AX2032">
        <v>0</v>
      </c>
      <c r="AY2032">
        <v>0</v>
      </c>
      <c r="AZ2032">
        <v>12</v>
      </c>
      <c r="BA2032">
        <v>0</v>
      </c>
      <c r="BB2032">
        <v>0</v>
      </c>
      <c r="BC2032">
        <v>0</v>
      </c>
      <c r="BD2032">
        <v>0</v>
      </c>
      <c r="BE2032">
        <v>0</v>
      </c>
      <c r="BF2032">
        <v>11</v>
      </c>
      <c r="BG2032">
        <v>0</v>
      </c>
      <c r="BH2032">
        <v>38</v>
      </c>
      <c r="BI2032">
        <v>55</v>
      </c>
      <c r="BJ2032">
        <v>86</v>
      </c>
      <c r="BK2032">
        <v>0</v>
      </c>
      <c r="BL2032">
        <v>0</v>
      </c>
      <c r="BM2032">
        <v>0</v>
      </c>
      <c r="BN2032">
        <v>5</v>
      </c>
      <c r="BO2032">
        <v>127</v>
      </c>
      <c r="BP2032">
        <v>51823</v>
      </c>
      <c r="BQ2032">
        <v>24</v>
      </c>
      <c r="BR2032">
        <v>561</v>
      </c>
      <c r="BS2032">
        <v>8</v>
      </c>
      <c r="BT2032">
        <v>1</v>
      </c>
      <c r="BU2032">
        <v>343</v>
      </c>
      <c r="BV2032">
        <v>0</v>
      </c>
      <c r="BW2032">
        <v>8</v>
      </c>
      <c r="BX2032">
        <v>0</v>
      </c>
      <c r="BY2032">
        <v>53596</v>
      </c>
    </row>
    <row r="2033" spans="1:77" hidden="1" x14ac:dyDescent="0.25">
      <c r="A2033" t="str">
        <f t="shared" si="62"/>
        <v>201625 Gazdálkodási jellegű foglalkozásokI9 Egyetem</v>
      </c>
      <c r="B2033" t="str">
        <f t="shared" si="63"/>
        <v>201625 Gazdálkodási jellegű foglalkozásokI9 Egyetem</v>
      </c>
      <c r="C2033">
        <v>6017</v>
      </c>
      <c r="D2033" t="s">
        <v>168</v>
      </c>
      <c r="E2033" t="s">
        <v>169</v>
      </c>
      <c r="F2033" s="4" t="s">
        <v>174</v>
      </c>
      <c r="G2033">
        <v>0</v>
      </c>
      <c r="H2033" t="s">
        <v>165</v>
      </c>
      <c r="I2033">
        <v>623</v>
      </c>
      <c r="J2033">
        <v>12</v>
      </c>
      <c r="K2033" t="s">
        <v>79</v>
      </c>
      <c r="L2033" t="s">
        <v>119</v>
      </c>
      <c r="M2033">
        <v>90</v>
      </c>
      <c r="N2033">
        <v>15</v>
      </c>
      <c r="O2033">
        <v>0</v>
      </c>
      <c r="P2033">
        <v>2</v>
      </c>
      <c r="Q2033">
        <v>611</v>
      </c>
      <c r="R2033">
        <v>1</v>
      </c>
      <c r="S2033">
        <v>23</v>
      </c>
      <c r="T2033">
        <v>90</v>
      </c>
      <c r="U2033">
        <v>26</v>
      </c>
      <c r="V2033">
        <v>0</v>
      </c>
      <c r="W2033">
        <v>203</v>
      </c>
      <c r="X2033">
        <v>360</v>
      </c>
      <c r="Y2033">
        <v>106</v>
      </c>
      <c r="Z2033">
        <v>13</v>
      </c>
      <c r="AA2033">
        <v>35</v>
      </c>
      <c r="AB2033">
        <v>98</v>
      </c>
      <c r="AC2033">
        <v>219</v>
      </c>
      <c r="AD2033">
        <v>135</v>
      </c>
      <c r="AE2033">
        <v>103</v>
      </c>
      <c r="AF2033">
        <v>210</v>
      </c>
      <c r="AG2033">
        <v>12</v>
      </c>
      <c r="AH2033">
        <v>114</v>
      </c>
      <c r="AI2033">
        <v>24</v>
      </c>
      <c r="AJ2033">
        <v>495</v>
      </c>
      <c r="AK2033">
        <v>46</v>
      </c>
      <c r="AL2033">
        <v>30</v>
      </c>
      <c r="AM2033">
        <v>162</v>
      </c>
      <c r="AN2033">
        <v>374</v>
      </c>
      <c r="AO2033">
        <v>2196</v>
      </c>
      <c r="AP2033">
        <v>588</v>
      </c>
      <c r="AQ2033">
        <v>235</v>
      </c>
      <c r="AR2033">
        <v>0</v>
      </c>
      <c r="AS2033">
        <v>24</v>
      </c>
      <c r="AT2033">
        <v>306</v>
      </c>
      <c r="AU2033">
        <v>14</v>
      </c>
      <c r="AV2033">
        <v>63</v>
      </c>
      <c r="AW2033">
        <v>103</v>
      </c>
      <c r="AX2033">
        <v>150</v>
      </c>
      <c r="AY2033">
        <v>417</v>
      </c>
      <c r="AZ2033">
        <v>910</v>
      </c>
      <c r="BA2033">
        <v>2246</v>
      </c>
      <c r="BB2033">
        <v>676</v>
      </c>
      <c r="BC2033">
        <v>205</v>
      </c>
      <c r="BD2033">
        <v>381</v>
      </c>
      <c r="BE2033">
        <v>0</v>
      </c>
      <c r="BF2033">
        <v>3144</v>
      </c>
      <c r="BG2033">
        <v>342</v>
      </c>
      <c r="BH2033">
        <v>132</v>
      </c>
      <c r="BI2033">
        <v>318</v>
      </c>
      <c r="BJ2033">
        <v>76</v>
      </c>
      <c r="BK2033">
        <v>71</v>
      </c>
      <c r="BL2033">
        <v>158</v>
      </c>
      <c r="BM2033">
        <v>17</v>
      </c>
      <c r="BN2033">
        <v>243</v>
      </c>
      <c r="BO2033">
        <v>796</v>
      </c>
      <c r="BP2033">
        <v>248</v>
      </c>
      <c r="BQ2033">
        <v>97</v>
      </c>
      <c r="BR2033">
        <v>19</v>
      </c>
      <c r="BS2033">
        <v>214</v>
      </c>
      <c r="BT2033">
        <v>4</v>
      </c>
      <c r="BU2033">
        <v>53</v>
      </c>
      <c r="BV2033">
        <v>0</v>
      </c>
      <c r="BW2033">
        <v>105</v>
      </c>
      <c r="BX2033">
        <v>0</v>
      </c>
      <c r="BY2033">
        <v>18148</v>
      </c>
    </row>
    <row r="2034" spans="1:77" hidden="1" x14ac:dyDescent="0.25">
      <c r="A2034" t="str">
        <f t="shared" si="62"/>
        <v>201626 Jogi és társadalomtudományi foglalkozásokI9 Egyetem</v>
      </c>
      <c r="B2034" t="str">
        <f t="shared" si="63"/>
        <v>201626 Jogi és társadalomtudományi foglalkozásokI9 Egyetem</v>
      </c>
      <c r="C2034">
        <v>6018</v>
      </c>
      <c r="D2034" t="s">
        <v>168</v>
      </c>
      <c r="E2034" t="s">
        <v>169</v>
      </c>
      <c r="F2034" s="4" t="s">
        <v>174</v>
      </c>
      <c r="G2034">
        <v>0</v>
      </c>
      <c r="H2034" t="s">
        <v>165</v>
      </c>
      <c r="I2034">
        <v>624</v>
      </c>
      <c r="J2034">
        <v>13</v>
      </c>
      <c r="K2034" t="s">
        <v>80</v>
      </c>
      <c r="L2034" t="s">
        <v>120</v>
      </c>
      <c r="M2034">
        <v>48</v>
      </c>
      <c r="N2034">
        <v>15</v>
      </c>
      <c r="O2034">
        <v>11</v>
      </c>
      <c r="P2034">
        <v>11</v>
      </c>
      <c r="Q2034">
        <v>50</v>
      </c>
      <c r="R2034">
        <v>0</v>
      </c>
      <c r="S2034">
        <v>1</v>
      </c>
      <c r="T2034">
        <v>2</v>
      </c>
      <c r="U2034">
        <v>0</v>
      </c>
      <c r="V2034">
        <v>0</v>
      </c>
      <c r="W2034">
        <v>61</v>
      </c>
      <c r="X2034">
        <v>32</v>
      </c>
      <c r="Y2034">
        <v>17</v>
      </c>
      <c r="Z2034">
        <v>19</v>
      </c>
      <c r="AA2034">
        <v>0</v>
      </c>
      <c r="AB2034">
        <v>34</v>
      </c>
      <c r="AC2034">
        <v>31</v>
      </c>
      <c r="AD2034">
        <v>2</v>
      </c>
      <c r="AE2034">
        <v>0</v>
      </c>
      <c r="AF2034">
        <v>23</v>
      </c>
      <c r="AG2034">
        <v>0</v>
      </c>
      <c r="AH2034">
        <v>9</v>
      </c>
      <c r="AI2034">
        <v>10</v>
      </c>
      <c r="AJ2034">
        <v>301</v>
      </c>
      <c r="AK2034">
        <v>38</v>
      </c>
      <c r="AL2034">
        <v>31</v>
      </c>
      <c r="AM2034">
        <v>145</v>
      </c>
      <c r="AN2034">
        <v>25</v>
      </c>
      <c r="AO2034">
        <v>320</v>
      </c>
      <c r="AP2034">
        <v>153</v>
      </c>
      <c r="AQ2034">
        <v>112</v>
      </c>
      <c r="AR2034">
        <v>0</v>
      </c>
      <c r="AS2034">
        <v>4</v>
      </c>
      <c r="AT2034">
        <v>66</v>
      </c>
      <c r="AU2034">
        <v>1</v>
      </c>
      <c r="AV2034">
        <v>2</v>
      </c>
      <c r="AW2034">
        <v>7</v>
      </c>
      <c r="AX2034">
        <v>0</v>
      </c>
      <c r="AY2034">
        <v>199</v>
      </c>
      <c r="AZ2034">
        <v>335</v>
      </c>
      <c r="BA2034">
        <v>809</v>
      </c>
      <c r="BB2034">
        <v>240</v>
      </c>
      <c r="BC2034">
        <v>190</v>
      </c>
      <c r="BD2034">
        <v>393</v>
      </c>
      <c r="BE2034">
        <v>0</v>
      </c>
      <c r="BF2034">
        <v>4247</v>
      </c>
      <c r="BG2034">
        <v>109</v>
      </c>
      <c r="BH2034">
        <v>998</v>
      </c>
      <c r="BI2034">
        <v>2</v>
      </c>
      <c r="BJ2034">
        <v>141</v>
      </c>
      <c r="BK2034">
        <v>0</v>
      </c>
      <c r="BL2034">
        <v>12</v>
      </c>
      <c r="BM2034">
        <v>28</v>
      </c>
      <c r="BN2034">
        <v>48</v>
      </c>
      <c r="BO2034">
        <v>4863</v>
      </c>
      <c r="BP2034">
        <v>2108</v>
      </c>
      <c r="BQ2034">
        <v>520</v>
      </c>
      <c r="BR2034">
        <v>456</v>
      </c>
      <c r="BS2034">
        <v>234</v>
      </c>
      <c r="BT2034">
        <v>60</v>
      </c>
      <c r="BU2034">
        <v>73</v>
      </c>
      <c r="BV2034">
        <v>0</v>
      </c>
      <c r="BW2034">
        <v>45</v>
      </c>
      <c r="BX2034">
        <v>0</v>
      </c>
      <c r="BY2034">
        <v>17691</v>
      </c>
    </row>
    <row r="2035" spans="1:77" hidden="1" x14ac:dyDescent="0.25">
      <c r="A2035" t="str">
        <f t="shared" si="62"/>
        <v>201627 Kulturális, sport-, művészeti és vallási foglalkozások (felsőfokú képzettséghez kapcsolódó)I9 Egyetem</v>
      </c>
      <c r="B2035" t="str">
        <f t="shared" si="63"/>
        <v>201627 Kulturális, sport-, művészeti és vallási foglalkozások (felsőfokú képzettséghez kapcsolódó)I9 Egyetem</v>
      </c>
      <c r="C2035">
        <v>6019</v>
      </c>
      <c r="D2035" t="s">
        <v>168</v>
      </c>
      <c r="E2035" t="s">
        <v>169</v>
      </c>
      <c r="F2035" s="4" t="s">
        <v>174</v>
      </c>
      <c r="G2035">
        <v>0</v>
      </c>
      <c r="H2035" t="s">
        <v>165</v>
      </c>
      <c r="I2035">
        <v>625</v>
      </c>
      <c r="J2035">
        <v>14</v>
      </c>
      <c r="K2035" t="s">
        <v>121</v>
      </c>
      <c r="L2035" t="s">
        <v>122</v>
      </c>
      <c r="M2035">
        <v>0</v>
      </c>
      <c r="N2035">
        <v>0</v>
      </c>
      <c r="O2035">
        <v>0</v>
      </c>
      <c r="P2035">
        <v>0</v>
      </c>
      <c r="Q2035">
        <v>0</v>
      </c>
      <c r="R2035">
        <v>6</v>
      </c>
      <c r="S2035">
        <v>0</v>
      </c>
      <c r="T2035">
        <v>0</v>
      </c>
      <c r="U2035">
        <v>0</v>
      </c>
      <c r="V2035">
        <v>0</v>
      </c>
      <c r="W2035">
        <v>0</v>
      </c>
      <c r="X2035">
        <v>20</v>
      </c>
      <c r="Y2035">
        <v>0</v>
      </c>
      <c r="Z2035">
        <v>0</v>
      </c>
      <c r="AA2035">
        <v>0</v>
      </c>
      <c r="AB2035">
        <v>6</v>
      </c>
      <c r="AC2035">
        <v>0</v>
      </c>
      <c r="AD2035">
        <v>0</v>
      </c>
      <c r="AE2035">
        <v>0</v>
      </c>
      <c r="AF2035">
        <v>1</v>
      </c>
      <c r="AG2035">
        <v>0</v>
      </c>
      <c r="AH2035">
        <v>0</v>
      </c>
      <c r="AI2035">
        <v>0</v>
      </c>
      <c r="AJ2035">
        <v>0</v>
      </c>
      <c r="AK2035">
        <v>0</v>
      </c>
      <c r="AL2035">
        <v>0</v>
      </c>
      <c r="AM2035">
        <v>0</v>
      </c>
      <c r="AN2035">
        <v>0</v>
      </c>
      <c r="AO2035">
        <v>2</v>
      </c>
      <c r="AP2035">
        <v>18</v>
      </c>
      <c r="AQ2035">
        <v>0</v>
      </c>
      <c r="AR2035">
        <v>0</v>
      </c>
      <c r="AS2035">
        <v>0</v>
      </c>
      <c r="AT2035">
        <v>0</v>
      </c>
      <c r="AU2035">
        <v>0</v>
      </c>
      <c r="AV2035">
        <v>4</v>
      </c>
      <c r="AW2035">
        <v>766</v>
      </c>
      <c r="AX2035">
        <v>485</v>
      </c>
      <c r="AY2035">
        <v>20</v>
      </c>
      <c r="AZ2035">
        <v>77</v>
      </c>
      <c r="BA2035">
        <v>0</v>
      </c>
      <c r="BB2035">
        <v>0</v>
      </c>
      <c r="BC2035">
        <v>0</v>
      </c>
      <c r="BD2035">
        <v>17</v>
      </c>
      <c r="BE2035">
        <v>0</v>
      </c>
      <c r="BF2035">
        <v>0</v>
      </c>
      <c r="BG2035">
        <v>14</v>
      </c>
      <c r="BH2035">
        <v>36</v>
      </c>
      <c r="BI2035">
        <v>145</v>
      </c>
      <c r="BJ2035">
        <v>127</v>
      </c>
      <c r="BK2035">
        <v>0</v>
      </c>
      <c r="BL2035">
        <v>0</v>
      </c>
      <c r="BM2035">
        <v>0</v>
      </c>
      <c r="BN2035">
        <v>0</v>
      </c>
      <c r="BO2035">
        <v>326</v>
      </c>
      <c r="BP2035">
        <v>838</v>
      </c>
      <c r="BQ2035">
        <v>14</v>
      </c>
      <c r="BR2035">
        <v>15</v>
      </c>
      <c r="BS2035">
        <v>2796</v>
      </c>
      <c r="BT2035">
        <v>466</v>
      </c>
      <c r="BU2035">
        <v>497</v>
      </c>
      <c r="BV2035">
        <v>0</v>
      </c>
      <c r="BW2035">
        <v>20</v>
      </c>
      <c r="BX2035">
        <v>0</v>
      </c>
      <c r="BY2035">
        <v>6716</v>
      </c>
    </row>
    <row r="2036" spans="1:77" hidden="1" x14ac:dyDescent="0.25">
      <c r="A2036" t="str">
        <f t="shared" si="62"/>
        <v>201629 Egyéb magasan képzett ügyintézőkI9 Egyetem</v>
      </c>
      <c r="B2036" t="str">
        <f t="shared" si="63"/>
        <v>201629 Egyéb magasan képzett ügyintézőkI9 Egyetem</v>
      </c>
      <c r="C2036">
        <v>6020</v>
      </c>
      <c r="D2036" t="s">
        <v>168</v>
      </c>
      <c r="E2036" t="s">
        <v>169</v>
      </c>
      <c r="F2036" s="4" t="s">
        <v>174</v>
      </c>
      <c r="G2036">
        <v>0</v>
      </c>
      <c r="H2036" t="s">
        <v>165</v>
      </c>
      <c r="I2036">
        <v>626</v>
      </c>
      <c r="J2036">
        <v>15</v>
      </c>
      <c r="K2036" t="s">
        <v>81</v>
      </c>
      <c r="L2036" t="s">
        <v>123</v>
      </c>
      <c r="M2036">
        <v>41</v>
      </c>
      <c r="N2036">
        <v>0</v>
      </c>
      <c r="O2036">
        <v>0</v>
      </c>
      <c r="P2036">
        <v>23</v>
      </c>
      <c r="Q2036">
        <v>62</v>
      </c>
      <c r="R2036">
        <v>0</v>
      </c>
      <c r="S2036">
        <v>0</v>
      </c>
      <c r="T2036">
        <v>9</v>
      </c>
      <c r="U2036">
        <v>0</v>
      </c>
      <c r="V2036">
        <v>8</v>
      </c>
      <c r="W2036">
        <v>34</v>
      </c>
      <c r="X2036">
        <v>172</v>
      </c>
      <c r="Y2036">
        <v>53</v>
      </c>
      <c r="Z2036">
        <v>29</v>
      </c>
      <c r="AA2036">
        <v>49</v>
      </c>
      <c r="AB2036">
        <v>56</v>
      </c>
      <c r="AC2036">
        <v>62</v>
      </c>
      <c r="AD2036">
        <v>124</v>
      </c>
      <c r="AE2036">
        <v>47</v>
      </c>
      <c r="AF2036">
        <v>205</v>
      </c>
      <c r="AG2036">
        <v>0</v>
      </c>
      <c r="AH2036">
        <v>54</v>
      </c>
      <c r="AI2036">
        <v>1</v>
      </c>
      <c r="AJ2036">
        <v>416</v>
      </c>
      <c r="AK2036">
        <v>117</v>
      </c>
      <c r="AL2036">
        <v>99</v>
      </c>
      <c r="AM2036">
        <v>226</v>
      </c>
      <c r="AN2036">
        <v>88</v>
      </c>
      <c r="AO2036">
        <v>545</v>
      </c>
      <c r="AP2036">
        <v>129</v>
      </c>
      <c r="AQ2036">
        <v>296</v>
      </c>
      <c r="AR2036">
        <v>0</v>
      </c>
      <c r="AS2036">
        <v>14</v>
      </c>
      <c r="AT2036">
        <v>469</v>
      </c>
      <c r="AU2036">
        <v>0</v>
      </c>
      <c r="AV2036">
        <v>15</v>
      </c>
      <c r="AW2036">
        <v>86</v>
      </c>
      <c r="AX2036">
        <v>15</v>
      </c>
      <c r="AY2036">
        <v>451</v>
      </c>
      <c r="AZ2036">
        <v>1235</v>
      </c>
      <c r="BA2036">
        <v>1316</v>
      </c>
      <c r="BB2036">
        <v>192</v>
      </c>
      <c r="BC2036">
        <v>83</v>
      </c>
      <c r="BD2036">
        <v>122</v>
      </c>
      <c r="BE2036">
        <v>0</v>
      </c>
      <c r="BF2036">
        <v>228</v>
      </c>
      <c r="BG2036">
        <v>209</v>
      </c>
      <c r="BH2036">
        <v>343</v>
      </c>
      <c r="BI2036">
        <v>255</v>
      </c>
      <c r="BJ2036">
        <v>121</v>
      </c>
      <c r="BK2036">
        <v>0</v>
      </c>
      <c r="BL2036">
        <v>116</v>
      </c>
      <c r="BM2036">
        <v>0</v>
      </c>
      <c r="BN2036">
        <v>715</v>
      </c>
      <c r="BO2036">
        <v>15927</v>
      </c>
      <c r="BP2036">
        <v>2534</v>
      </c>
      <c r="BQ2036">
        <v>87</v>
      </c>
      <c r="BR2036">
        <v>97</v>
      </c>
      <c r="BS2036">
        <v>211</v>
      </c>
      <c r="BT2036">
        <v>3</v>
      </c>
      <c r="BU2036">
        <v>857</v>
      </c>
      <c r="BV2036">
        <v>0</v>
      </c>
      <c r="BW2036">
        <v>9</v>
      </c>
      <c r="BX2036">
        <v>0</v>
      </c>
      <c r="BY2036">
        <v>28655</v>
      </c>
    </row>
    <row r="2037" spans="1:77" hidden="1" x14ac:dyDescent="0.25">
      <c r="A2037" t="str">
        <f t="shared" si="62"/>
        <v>201631 Technikusok és hasonló műszaki foglalkozásokI9 Egyetem</v>
      </c>
      <c r="B2037" t="str">
        <f t="shared" si="63"/>
        <v>201631 Technikusok és hasonló műszaki foglalkozásokI9 Egyetem</v>
      </c>
      <c r="C2037">
        <v>6021</v>
      </c>
      <c r="D2037" t="s">
        <v>168</v>
      </c>
      <c r="E2037" t="s">
        <v>169</v>
      </c>
      <c r="F2037" s="4" t="s">
        <v>174</v>
      </c>
      <c r="G2037">
        <v>0</v>
      </c>
      <c r="H2037" t="s">
        <v>165</v>
      </c>
      <c r="I2037">
        <v>627</v>
      </c>
      <c r="J2037">
        <v>16</v>
      </c>
      <c r="K2037" t="s">
        <v>82</v>
      </c>
      <c r="L2037" t="s">
        <v>83</v>
      </c>
      <c r="M2037">
        <v>92</v>
      </c>
      <c r="N2037">
        <v>52</v>
      </c>
      <c r="O2037">
        <v>0</v>
      </c>
      <c r="P2037">
        <v>29</v>
      </c>
      <c r="Q2037">
        <v>287</v>
      </c>
      <c r="R2037">
        <v>23</v>
      </c>
      <c r="S2037">
        <v>14</v>
      </c>
      <c r="T2037">
        <v>1</v>
      </c>
      <c r="U2037">
        <v>16</v>
      </c>
      <c r="V2037">
        <v>0</v>
      </c>
      <c r="W2037">
        <v>53</v>
      </c>
      <c r="X2037">
        <v>273</v>
      </c>
      <c r="Y2037">
        <v>32</v>
      </c>
      <c r="Z2037">
        <v>20</v>
      </c>
      <c r="AA2037">
        <v>48</v>
      </c>
      <c r="AB2037">
        <v>247</v>
      </c>
      <c r="AC2037">
        <v>95</v>
      </c>
      <c r="AD2037">
        <v>153</v>
      </c>
      <c r="AE2037">
        <v>176</v>
      </c>
      <c r="AF2037">
        <v>168</v>
      </c>
      <c r="AG2037">
        <v>8</v>
      </c>
      <c r="AH2037">
        <v>118</v>
      </c>
      <c r="AI2037">
        <v>18</v>
      </c>
      <c r="AJ2037">
        <v>271</v>
      </c>
      <c r="AK2037">
        <v>105</v>
      </c>
      <c r="AL2037">
        <v>55</v>
      </c>
      <c r="AM2037">
        <v>298</v>
      </c>
      <c r="AN2037">
        <v>29</v>
      </c>
      <c r="AO2037">
        <v>315</v>
      </c>
      <c r="AP2037">
        <v>134</v>
      </c>
      <c r="AQ2037">
        <v>122</v>
      </c>
      <c r="AR2037">
        <v>12</v>
      </c>
      <c r="AS2037">
        <v>21</v>
      </c>
      <c r="AT2037">
        <v>255</v>
      </c>
      <c r="AU2037">
        <v>0</v>
      </c>
      <c r="AV2037">
        <v>130</v>
      </c>
      <c r="AW2037">
        <v>25</v>
      </c>
      <c r="AX2037">
        <v>6</v>
      </c>
      <c r="AY2037">
        <v>71</v>
      </c>
      <c r="AZ2037">
        <v>864</v>
      </c>
      <c r="BA2037">
        <v>58</v>
      </c>
      <c r="BB2037">
        <v>56</v>
      </c>
      <c r="BC2037">
        <v>13</v>
      </c>
      <c r="BD2037">
        <v>110</v>
      </c>
      <c r="BE2037">
        <v>0</v>
      </c>
      <c r="BF2037">
        <v>227</v>
      </c>
      <c r="BG2037">
        <v>440</v>
      </c>
      <c r="BH2037">
        <v>87</v>
      </c>
      <c r="BI2037">
        <v>14</v>
      </c>
      <c r="BJ2037">
        <v>222</v>
      </c>
      <c r="BK2037">
        <v>6</v>
      </c>
      <c r="BL2037">
        <v>222</v>
      </c>
      <c r="BM2037">
        <v>0</v>
      </c>
      <c r="BN2037">
        <v>73</v>
      </c>
      <c r="BO2037">
        <v>314</v>
      </c>
      <c r="BP2037">
        <v>257</v>
      </c>
      <c r="BQ2037">
        <v>46</v>
      </c>
      <c r="BR2037">
        <v>6</v>
      </c>
      <c r="BS2037">
        <v>130</v>
      </c>
      <c r="BT2037">
        <v>60</v>
      </c>
      <c r="BU2037">
        <v>0</v>
      </c>
      <c r="BV2037">
        <v>58</v>
      </c>
      <c r="BW2037">
        <v>0</v>
      </c>
      <c r="BX2037">
        <v>0</v>
      </c>
      <c r="BY2037">
        <v>7035</v>
      </c>
    </row>
    <row r="2038" spans="1:77" hidden="1" x14ac:dyDescent="0.25">
      <c r="A2038" t="str">
        <f t="shared" si="62"/>
        <v>201632 Szakmai irányítók, felügyelőkI9 Egyetem</v>
      </c>
      <c r="B2038" t="str">
        <f t="shared" si="63"/>
        <v>201632 Szakmai irányítók, felügyelőkI9 Egyetem</v>
      </c>
      <c r="C2038">
        <v>6022</v>
      </c>
      <c r="D2038" t="s">
        <v>168</v>
      </c>
      <c r="E2038" t="s">
        <v>169</v>
      </c>
      <c r="F2038" s="4" t="s">
        <v>174</v>
      </c>
      <c r="G2038">
        <v>0</v>
      </c>
      <c r="H2038" t="s">
        <v>165</v>
      </c>
      <c r="I2038">
        <v>628</v>
      </c>
      <c r="J2038">
        <v>17</v>
      </c>
      <c r="K2038" t="s">
        <v>84</v>
      </c>
      <c r="L2038" t="s">
        <v>124</v>
      </c>
      <c r="M2038">
        <v>0</v>
      </c>
      <c r="N2038">
        <v>0</v>
      </c>
      <c r="O2038">
        <v>0</v>
      </c>
      <c r="P2038">
        <v>6</v>
      </c>
      <c r="Q2038">
        <v>74</v>
      </c>
      <c r="R2038">
        <v>0</v>
      </c>
      <c r="S2038">
        <v>0</v>
      </c>
      <c r="T2038">
        <v>0</v>
      </c>
      <c r="U2038">
        <v>0</v>
      </c>
      <c r="V2038">
        <v>0</v>
      </c>
      <c r="W2038">
        <v>0</v>
      </c>
      <c r="X2038">
        <v>56</v>
      </c>
      <c r="Y2038">
        <v>14</v>
      </c>
      <c r="Z2038">
        <v>38</v>
      </c>
      <c r="AA2038">
        <v>20</v>
      </c>
      <c r="AB2038">
        <v>39</v>
      </c>
      <c r="AC2038">
        <v>0</v>
      </c>
      <c r="AD2038">
        <v>0</v>
      </c>
      <c r="AE2038">
        <v>0</v>
      </c>
      <c r="AF2038">
        <v>11</v>
      </c>
      <c r="AG2038">
        <v>0</v>
      </c>
      <c r="AH2038">
        <v>0</v>
      </c>
      <c r="AI2038">
        <v>0</v>
      </c>
      <c r="AJ2038">
        <v>20</v>
      </c>
      <c r="AK2038">
        <v>0</v>
      </c>
      <c r="AL2038">
        <v>13</v>
      </c>
      <c r="AM2038">
        <v>254</v>
      </c>
      <c r="AN2038">
        <v>0</v>
      </c>
      <c r="AO2038">
        <v>72</v>
      </c>
      <c r="AP2038">
        <v>32</v>
      </c>
      <c r="AQ2038">
        <v>0</v>
      </c>
      <c r="AR2038">
        <v>0</v>
      </c>
      <c r="AS2038">
        <v>0</v>
      </c>
      <c r="AT2038">
        <v>7</v>
      </c>
      <c r="AU2038">
        <v>0</v>
      </c>
      <c r="AV2038">
        <v>2</v>
      </c>
      <c r="AW2038">
        <v>1</v>
      </c>
      <c r="AX2038">
        <v>0</v>
      </c>
      <c r="AY2038">
        <v>28</v>
      </c>
      <c r="AZ2038">
        <v>28</v>
      </c>
      <c r="BA2038">
        <v>11</v>
      </c>
      <c r="BB2038">
        <v>11</v>
      </c>
      <c r="BC2038">
        <v>6</v>
      </c>
      <c r="BD2038">
        <v>12</v>
      </c>
      <c r="BE2038">
        <v>0</v>
      </c>
      <c r="BF2038">
        <v>66</v>
      </c>
      <c r="BG2038">
        <v>83</v>
      </c>
      <c r="BH2038">
        <v>7</v>
      </c>
      <c r="BI2038">
        <v>0</v>
      </c>
      <c r="BJ2038">
        <v>87</v>
      </c>
      <c r="BK2038">
        <v>0</v>
      </c>
      <c r="BL2038">
        <v>24</v>
      </c>
      <c r="BM2038">
        <v>0</v>
      </c>
      <c r="BN2038">
        <v>16</v>
      </c>
      <c r="BO2038">
        <v>30</v>
      </c>
      <c r="BP2038">
        <v>15</v>
      </c>
      <c r="BQ2038">
        <v>22</v>
      </c>
      <c r="BR2038">
        <v>3</v>
      </c>
      <c r="BS2038">
        <v>0</v>
      </c>
      <c r="BT2038">
        <v>1</v>
      </c>
      <c r="BU2038">
        <v>32</v>
      </c>
      <c r="BV2038">
        <v>0</v>
      </c>
      <c r="BW2038">
        <v>0</v>
      </c>
      <c r="BX2038">
        <v>0</v>
      </c>
      <c r="BY2038">
        <v>1141</v>
      </c>
    </row>
    <row r="2039" spans="1:77" hidden="1" x14ac:dyDescent="0.25">
      <c r="A2039" t="str">
        <f t="shared" si="62"/>
        <v>201633 Egészségügyi foglalkozásokI9 Egyetem</v>
      </c>
      <c r="B2039" t="str">
        <f t="shared" si="63"/>
        <v>201633 Egészségügyi foglalkozásokI9 Egyetem</v>
      </c>
      <c r="C2039">
        <v>6023</v>
      </c>
      <c r="D2039" t="s">
        <v>168</v>
      </c>
      <c r="E2039" t="s">
        <v>169</v>
      </c>
      <c r="F2039" s="4" t="s">
        <v>174</v>
      </c>
      <c r="G2039">
        <v>0</v>
      </c>
      <c r="H2039" t="s">
        <v>165</v>
      </c>
      <c r="I2039">
        <v>629</v>
      </c>
      <c r="J2039">
        <v>18</v>
      </c>
      <c r="K2039" t="s">
        <v>85</v>
      </c>
      <c r="L2039" t="s">
        <v>125</v>
      </c>
      <c r="M2039">
        <v>38</v>
      </c>
      <c r="N2039">
        <v>0</v>
      </c>
      <c r="O2039">
        <v>0</v>
      </c>
      <c r="P2039">
        <v>0</v>
      </c>
      <c r="Q2039">
        <v>0</v>
      </c>
      <c r="R2039">
        <v>7</v>
      </c>
      <c r="S2039">
        <v>0</v>
      </c>
      <c r="T2039">
        <v>0</v>
      </c>
      <c r="U2039">
        <v>0</v>
      </c>
      <c r="V2039">
        <v>0</v>
      </c>
      <c r="W2039">
        <v>0</v>
      </c>
      <c r="X2039">
        <v>0</v>
      </c>
      <c r="Y2039">
        <v>0</v>
      </c>
      <c r="Z2039">
        <v>0</v>
      </c>
      <c r="AA2039">
        <v>0</v>
      </c>
      <c r="AB2039">
        <v>0</v>
      </c>
      <c r="AC2039">
        <v>0</v>
      </c>
      <c r="AD2039">
        <v>0</v>
      </c>
      <c r="AE2039">
        <v>0</v>
      </c>
      <c r="AF2039">
        <v>0</v>
      </c>
      <c r="AG2039">
        <v>0</v>
      </c>
      <c r="AH2039">
        <v>26</v>
      </c>
      <c r="AI2039">
        <v>0</v>
      </c>
      <c r="AJ2039">
        <v>0</v>
      </c>
      <c r="AK2039">
        <v>0</v>
      </c>
      <c r="AL2039">
        <v>0</v>
      </c>
      <c r="AM2039">
        <v>0</v>
      </c>
      <c r="AN2039">
        <v>0</v>
      </c>
      <c r="AO2039">
        <v>69</v>
      </c>
      <c r="AP2039">
        <v>130</v>
      </c>
      <c r="AQ2039">
        <v>0</v>
      </c>
      <c r="AR2039">
        <v>0</v>
      </c>
      <c r="AS2039">
        <v>0</v>
      </c>
      <c r="AT2039">
        <v>0</v>
      </c>
      <c r="AU2039">
        <v>0</v>
      </c>
      <c r="AV2039">
        <v>0</v>
      </c>
      <c r="AW2039">
        <v>0</v>
      </c>
      <c r="AX2039">
        <v>0</v>
      </c>
      <c r="AY2039">
        <v>0</v>
      </c>
      <c r="AZ2039">
        <v>0</v>
      </c>
      <c r="BA2039">
        <v>0</v>
      </c>
      <c r="BB2039">
        <v>0</v>
      </c>
      <c r="BC2039">
        <v>0</v>
      </c>
      <c r="BD2039">
        <v>11</v>
      </c>
      <c r="BE2039">
        <v>0</v>
      </c>
      <c r="BF2039">
        <v>2</v>
      </c>
      <c r="BG2039">
        <v>0</v>
      </c>
      <c r="BH2039">
        <v>27</v>
      </c>
      <c r="BI2039">
        <v>1</v>
      </c>
      <c r="BJ2039">
        <v>179</v>
      </c>
      <c r="BK2039">
        <v>0</v>
      </c>
      <c r="BL2039">
        <v>0</v>
      </c>
      <c r="BM2039">
        <v>0</v>
      </c>
      <c r="BN2039">
        <v>0</v>
      </c>
      <c r="BO2039">
        <v>45</v>
      </c>
      <c r="BP2039">
        <v>53</v>
      </c>
      <c r="BQ2039">
        <v>612</v>
      </c>
      <c r="BR2039">
        <v>39</v>
      </c>
      <c r="BS2039">
        <v>0</v>
      </c>
      <c r="BT2039">
        <v>0</v>
      </c>
      <c r="BU2039">
        <v>3</v>
      </c>
      <c r="BV2039">
        <v>0</v>
      </c>
      <c r="BW2039">
        <v>0</v>
      </c>
      <c r="BX2039">
        <v>0</v>
      </c>
      <c r="BY2039">
        <v>1242</v>
      </c>
    </row>
    <row r="2040" spans="1:77" hidden="1" x14ac:dyDescent="0.25">
      <c r="A2040" t="str">
        <f t="shared" si="62"/>
        <v>201634 Oktatási asszisztensekI9 Egyetem</v>
      </c>
      <c r="B2040" t="str">
        <f t="shared" si="63"/>
        <v>201634 Oktatási asszisztensekI9 Egyetem</v>
      </c>
      <c r="C2040">
        <v>6024</v>
      </c>
      <c r="D2040" t="s">
        <v>168</v>
      </c>
      <c r="E2040" t="s">
        <v>169</v>
      </c>
      <c r="F2040" s="4" t="s">
        <v>174</v>
      </c>
      <c r="G2040">
        <v>0</v>
      </c>
      <c r="H2040" t="s">
        <v>165</v>
      </c>
      <c r="I2040">
        <v>630</v>
      </c>
      <c r="J2040">
        <v>19</v>
      </c>
      <c r="K2040" t="s">
        <v>86</v>
      </c>
      <c r="L2040" t="s">
        <v>126</v>
      </c>
      <c r="M2040">
        <v>1</v>
      </c>
      <c r="N2040">
        <v>0</v>
      </c>
      <c r="O2040">
        <v>0</v>
      </c>
      <c r="P2040">
        <v>0</v>
      </c>
      <c r="Q2040">
        <v>0</v>
      </c>
      <c r="R2040">
        <v>0</v>
      </c>
      <c r="S2040">
        <v>0</v>
      </c>
      <c r="T2040">
        <v>0</v>
      </c>
      <c r="U2040">
        <v>0</v>
      </c>
      <c r="V2040">
        <v>0</v>
      </c>
      <c r="W2040">
        <v>0</v>
      </c>
      <c r="X2040">
        <v>0</v>
      </c>
      <c r="Y2040">
        <v>0</v>
      </c>
      <c r="Z2040">
        <v>0</v>
      </c>
      <c r="AA2040">
        <v>0</v>
      </c>
      <c r="AB2040">
        <v>0</v>
      </c>
      <c r="AC2040">
        <v>0</v>
      </c>
      <c r="AD2040">
        <v>0</v>
      </c>
      <c r="AE2040">
        <v>0</v>
      </c>
      <c r="AF2040">
        <v>0</v>
      </c>
      <c r="AG2040">
        <v>0</v>
      </c>
      <c r="AH2040">
        <v>0</v>
      </c>
      <c r="AI2040">
        <v>0</v>
      </c>
      <c r="AJ2040">
        <v>0</v>
      </c>
      <c r="AK2040">
        <v>0</v>
      </c>
      <c r="AL2040">
        <v>0</v>
      </c>
      <c r="AM2040">
        <v>0</v>
      </c>
      <c r="AN2040">
        <v>0</v>
      </c>
      <c r="AO2040">
        <v>1</v>
      </c>
      <c r="AP2040">
        <v>0</v>
      </c>
      <c r="AQ2040">
        <v>11</v>
      </c>
      <c r="AR2040">
        <v>0</v>
      </c>
      <c r="AS2040">
        <v>0</v>
      </c>
      <c r="AT2040">
        <v>0</v>
      </c>
      <c r="AU2040">
        <v>0</v>
      </c>
      <c r="AV2040">
        <v>0</v>
      </c>
      <c r="AW2040">
        <v>0</v>
      </c>
      <c r="AX2040">
        <v>0</v>
      </c>
      <c r="AY2040">
        <v>0</v>
      </c>
      <c r="AZ2040">
        <v>0</v>
      </c>
      <c r="BA2040">
        <v>0</v>
      </c>
      <c r="BB2040">
        <v>0</v>
      </c>
      <c r="BC2040">
        <v>0</v>
      </c>
      <c r="BD2040">
        <v>0</v>
      </c>
      <c r="BE2040">
        <v>0</v>
      </c>
      <c r="BF2040">
        <v>0</v>
      </c>
      <c r="BG2040">
        <v>0</v>
      </c>
      <c r="BH2040">
        <v>0</v>
      </c>
      <c r="BI2040">
        <v>0</v>
      </c>
      <c r="BJ2040">
        <v>0</v>
      </c>
      <c r="BK2040">
        <v>0</v>
      </c>
      <c r="BL2040">
        <v>0</v>
      </c>
      <c r="BM2040">
        <v>0</v>
      </c>
      <c r="BN2040">
        <v>0</v>
      </c>
      <c r="BO2040">
        <v>4</v>
      </c>
      <c r="BP2040">
        <v>350</v>
      </c>
      <c r="BQ2040">
        <v>0</v>
      </c>
      <c r="BR2040">
        <v>23</v>
      </c>
      <c r="BS2040">
        <v>2</v>
      </c>
      <c r="BT2040">
        <v>0</v>
      </c>
      <c r="BU2040">
        <v>1</v>
      </c>
      <c r="BV2040">
        <v>0</v>
      </c>
      <c r="BW2040">
        <v>0</v>
      </c>
      <c r="BX2040">
        <v>0</v>
      </c>
      <c r="BY2040">
        <v>393</v>
      </c>
    </row>
    <row r="2041" spans="1:77" hidden="1" x14ac:dyDescent="0.25">
      <c r="A2041" t="str">
        <f t="shared" si="62"/>
        <v>201635 Szociális gondozási és munkaerő-piaci szolgáltatási foglalkozásokI9 Egyetem</v>
      </c>
      <c r="B2041" t="str">
        <f t="shared" si="63"/>
        <v>201635 Szociális gondozási és munkaerő-piaci szolgáltatási foglalkozásokI9 Egyetem</v>
      </c>
      <c r="C2041">
        <v>6025</v>
      </c>
      <c r="D2041" t="s">
        <v>168</v>
      </c>
      <c r="E2041" t="s">
        <v>169</v>
      </c>
      <c r="F2041" s="4" t="s">
        <v>174</v>
      </c>
      <c r="G2041">
        <v>0</v>
      </c>
      <c r="H2041" t="s">
        <v>165</v>
      </c>
      <c r="I2041">
        <v>631</v>
      </c>
      <c r="J2041">
        <v>20</v>
      </c>
      <c r="K2041" t="s">
        <v>87</v>
      </c>
      <c r="L2041" t="s">
        <v>127</v>
      </c>
      <c r="M2041">
        <v>0</v>
      </c>
      <c r="N2041">
        <v>0</v>
      </c>
      <c r="O2041">
        <v>0</v>
      </c>
      <c r="P2041">
        <v>0</v>
      </c>
      <c r="Q2041">
        <v>14</v>
      </c>
      <c r="R2041">
        <v>1</v>
      </c>
      <c r="S2041">
        <v>0</v>
      </c>
      <c r="T2041">
        <v>21</v>
      </c>
      <c r="U2041">
        <v>0</v>
      </c>
      <c r="V2041">
        <v>0</v>
      </c>
      <c r="W2041">
        <v>0</v>
      </c>
      <c r="X2041">
        <v>0</v>
      </c>
      <c r="Y2041">
        <v>0</v>
      </c>
      <c r="Z2041">
        <v>0</v>
      </c>
      <c r="AA2041">
        <v>0</v>
      </c>
      <c r="AB2041">
        <v>0</v>
      </c>
      <c r="AC2041">
        <v>0</v>
      </c>
      <c r="AD2041">
        <v>0</v>
      </c>
      <c r="AE2041">
        <v>0</v>
      </c>
      <c r="AF2041">
        <v>1</v>
      </c>
      <c r="AG2041">
        <v>0</v>
      </c>
      <c r="AH2041">
        <v>0</v>
      </c>
      <c r="AI2041">
        <v>0</v>
      </c>
      <c r="AJ2041">
        <v>0</v>
      </c>
      <c r="AK2041">
        <v>0</v>
      </c>
      <c r="AL2041">
        <v>0</v>
      </c>
      <c r="AM2041">
        <v>0</v>
      </c>
      <c r="AN2041">
        <v>0</v>
      </c>
      <c r="AO2041">
        <v>0</v>
      </c>
      <c r="AP2041">
        <v>0</v>
      </c>
      <c r="AQ2041">
        <v>0</v>
      </c>
      <c r="AR2041">
        <v>0</v>
      </c>
      <c r="AS2041">
        <v>0</v>
      </c>
      <c r="AT2041">
        <v>0</v>
      </c>
      <c r="AU2041">
        <v>0</v>
      </c>
      <c r="AV2041">
        <v>0</v>
      </c>
      <c r="AW2041">
        <v>0</v>
      </c>
      <c r="AX2041">
        <v>0</v>
      </c>
      <c r="AY2041">
        <v>0</v>
      </c>
      <c r="AZ2041">
        <v>0</v>
      </c>
      <c r="BA2041">
        <v>10</v>
      </c>
      <c r="BB2041">
        <v>0</v>
      </c>
      <c r="BC2041">
        <v>0</v>
      </c>
      <c r="BD2041">
        <v>0</v>
      </c>
      <c r="BE2041">
        <v>0</v>
      </c>
      <c r="BF2041">
        <v>59</v>
      </c>
      <c r="BG2041">
        <v>0</v>
      </c>
      <c r="BH2041">
        <v>1</v>
      </c>
      <c r="BI2041">
        <v>0</v>
      </c>
      <c r="BJ2041">
        <v>0</v>
      </c>
      <c r="BK2041">
        <v>0</v>
      </c>
      <c r="BL2041">
        <v>13</v>
      </c>
      <c r="BM2041">
        <v>0</v>
      </c>
      <c r="BN2041">
        <v>0</v>
      </c>
      <c r="BO2041">
        <v>325</v>
      </c>
      <c r="BP2041">
        <v>31</v>
      </c>
      <c r="BQ2041">
        <v>31</v>
      </c>
      <c r="BR2041">
        <v>346</v>
      </c>
      <c r="BS2041">
        <v>2</v>
      </c>
      <c r="BT2041">
        <v>0</v>
      </c>
      <c r="BU2041">
        <v>23</v>
      </c>
      <c r="BV2041">
        <v>0</v>
      </c>
      <c r="BW2041">
        <v>12</v>
      </c>
      <c r="BX2041">
        <v>0</v>
      </c>
      <c r="BY2041">
        <v>890</v>
      </c>
    </row>
    <row r="2042" spans="1:77" hidden="1" x14ac:dyDescent="0.25">
      <c r="A2042" t="str">
        <f t="shared" si="62"/>
        <v>201636 Üzleti jellegű szolgáltatások ügyintézői, hatósági ügyintézők, ügynökökI9 Egyetem</v>
      </c>
      <c r="B2042" t="str">
        <f t="shared" si="63"/>
        <v>201636 Üzleti jellegű szolgáltatások ügyintézői, hatósági ügyintézők, ügynökökI9 Egyetem</v>
      </c>
      <c r="C2042">
        <v>6026</v>
      </c>
      <c r="D2042" t="s">
        <v>168</v>
      </c>
      <c r="E2042" t="s">
        <v>169</v>
      </c>
      <c r="F2042" s="4" t="s">
        <v>174</v>
      </c>
      <c r="G2042">
        <v>0</v>
      </c>
      <c r="H2042" t="s">
        <v>165</v>
      </c>
      <c r="I2042">
        <v>632</v>
      </c>
      <c r="J2042">
        <v>21</v>
      </c>
      <c r="K2042" t="s">
        <v>88</v>
      </c>
      <c r="L2042" t="s">
        <v>128</v>
      </c>
      <c r="M2042">
        <v>136</v>
      </c>
      <c r="N2042">
        <v>34</v>
      </c>
      <c r="O2042">
        <v>0</v>
      </c>
      <c r="P2042">
        <v>11</v>
      </c>
      <c r="Q2042">
        <v>407</v>
      </c>
      <c r="R2042">
        <v>16</v>
      </c>
      <c r="S2042">
        <v>23</v>
      </c>
      <c r="T2042">
        <v>13</v>
      </c>
      <c r="U2042">
        <v>30</v>
      </c>
      <c r="V2042">
        <v>0</v>
      </c>
      <c r="W2042">
        <v>181</v>
      </c>
      <c r="X2042">
        <v>110</v>
      </c>
      <c r="Y2042">
        <v>171</v>
      </c>
      <c r="Z2042">
        <v>64</v>
      </c>
      <c r="AA2042">
        <v>91</v>
      </c>
      <c r="AB2042">
        <v>175</v>
      </c>
      <c r="AC2042">
        <v>300</v>
      </c>
      <c r="AD2042">
        <v>125</v>
      </c>
      <c r="AE2042">
        <v>252</v>
      </c>
      <c r="AF2042">
        <v>229</v>
      </c>
      <c r="AG2042">
        <v>7</v>
      </c>
      <c r="AH2042">
        <v>24</v>
      </c>
      <c r="AI2042">
        <v>71</v>
      </c>
      <c r="AJ2042">
        <v>238</v>
      </c>
      <c r="AK2042">
        <v>85</v>
      </c>
      <c r="AL2042">
        <v>72</v>
      </c>
      <c r="AM2042">
        <v>293</v>
      </c>
      <c r="AN2042">
        <v>250</v>
      </c>
      <c r="AO2042">
        <v>2177</v>
      </c>
      <c r="AP2042">
        <v>333</v>
      </c>
      <c r="AQ2042">
        <v>170</v>
      </c>
      <c r="AR2042">
        <v>0</v>
      </c>
      <c r="AS2042">
        <v>28</v>
      </c>
      <c r="AT2042">
        <v>211</v>
      </c>
      <c r="AU2042">
        <v>20</v>
      </c>
      <c r="AV2042">
        <v>110</v>
      </c>
      <c r="AW2042">
        <v>102</v>
      </c>
      <c r="AX2042">
        <v>15</v>
      </c>
      <c r="AY2042">
        <v>191</v>
      </c>
      <c r="AZ2042">
        <v>985</v>
      </c>
      <c r="BA2042">
        <v>1460</v>
      </c>
      <c r="BB2042">
        <v>742</v>
      </c>
      <c r="BC2042">
        <v>254</v>
      </c>
      <c r="BD2042">
        <v>537</v>
      </c>
      <c r="BE2042">
        <v>0</v>
      </c>
      <c r="BF2042">
        <v>1356</v>
      </c>
      <c r="BG2042">
        <v>332</v>
      </c>
      <c r="BH2042">
        <v>125</v>
      </c>
      <c r="BI2042">
        <v>74</v>
      </c>
      <c r="BJ2042">
        <v>45</v>
      </c>
      <c r="BK2042">
        <v>29</v>
      </c>
      <c r="BL2042">
        <v>60</v>
      </c>
      <c r="BM2042">
        <v>31</v>
      </c>
      <c r="BN2042">
        <v>566</v>
      </c>
      <c r="BO2042">
        <v>2785</v>
      </c>
      <c r="BP2042">
        <v>467</v>
      </c>
      <c r="BQ2042">
        <v>125</v>
      </c>
      <c r="BR2042">
        <v>51</v>
      </c>
      <c r="BS2042">
        <v>77</v>
      </c>
      <c r="BT2042">
        <v>10</v>
      </c>
      <c r="BU2042">
        <v>43</v>
      </c>
      <c r="BV2042">
        <v>0</v>
      </c>
      <c r="BW2042">
        <v>0</v>
      </c>
      <c r="BX2042">
        <v>0</v>
      </c>
      <c r="BY2042">
        <v>16919</v>
      </c>
    </row>
    <row r="2043" spans="1:77" hidden="1" x14ac:dyDescent="0.25">
      <c r="A2043" t="str">
        <f t="shared" si="62"/>
        <v>201637 Művészeti, kulturális, sport- és vallási foglalkozásokI9 Egyetem</v>
      </c>
      <c r="B2043" t="str">
        <f t="shared" si="63"/>
        <v>201637 Művészeti, kulturális, sport- és vallási foglalkozásokI9 Egyetem</v>
      </c>
      <c r="C2043">
        <v>6027</v>
      </c>
      <c r="D2043" t="s">
        <v>168</v>
      </c>
      <c r="E2043" t="s">
        <v>169</v>
      </c>
      <c r="F2043" s="4" t="s">
        <v>174</v>
      </c>
      <c r="G2043">
        <v>0</v>
      </c>
      <c r="H2043" t="s">
        <v>165</v>
      </c>
      <c r="I2043">
        <v>633</v>
      </c>
      <c r="J2043">
        <v>22</v>
      </c>
      <c r="K2043" t="s">
        <v>89</v>
      </c>
      <c r="L2043" t="s">
        <v>129</v>
      </c>
      <c r="M2043">
        <v>0</v>
      </c>
      <c r="N2043">
        <v>0</v>
      </c>
      <c r="O2043">
        <v>0</v>
      </c>
      <c r="P2043">
        <v>0</v>
      </c>
      <c r="Q2043">
        <v>0</v>
      </c>
      <c r="R2043">
        <v>6</v>
      </c>
      <c r="S2043">
        <v>0</v>
      </c>
      <c r="T2043">
        <v>0</v>
      </c>
      <c r="U2043">
        <v>0</v>
      </c>
      <c r="V2043">
        <v>0</v>
      </c>
      <c r="W2043">
        <v>0</v>
      </c>
      <c r="X2043">
        <v>0</v>
      </c>
      <c r="Y2043">
        <v>0</v>
      </c>
      <c r="Z2043">
        <v>0</v>
      </c>
      <c r="AA2043">
        <v>0</v>
      </c>
      <c r="AB2043">
        <v>0</v>
      </c>
      <c r="AC2043">
        <v>0</v>
      </c>
      <c r="AD2043">
        <v>0</v>
      </c>
      <c r="AE2043">
        <v>0</v>
      </c>
      <c r="AF2043">
        <v>0</v>
      </c>
      <c r="AG2043">
        <v>0</v>
      </c>
      <c r="AH2043">
        <v>0</v>
      </c>
      <c r="AI2043">
        <v>0</v>
      </c>
      <c r="AJ2043">
        <v>0</v>
      </c>
      <c r="AK2043">
        <v>0</v>
      </c>
      <c r="AL2043">
        <v>0</v>
      </c>
      <c r="AM2043">
        <v>0</v>
      </c>
      <c r="AN2043">
        <v>0</v>
      </c>
      <c r="AO2043">
        <v>0</v>
      </c>
      <c r="AP2043">
        <v>0</v>
      </c>
      <c r="AQ2043">
        <v>0</v>
      </c>
      <c r="AR2043">
        <v>0</v>
      </c>
      <c r="AS2043">
        <v>0</v>
      </c>
      <c r="AT2043">
        <v>0</v>
      </c>
      <c r="AU2043">
        <v>0</v>
      </c>
      <c r="AV2043">
        <v>0</v>
      </c>
      <c r="AW2043">
        <v>10</v>
      </c>
      <c r="AX2043">
        <v>221</v>
      </c>
      <c r="AY2043">
        <v>0</v>
      </c>
      <c r="AZ2043">
        <v>17</v>
      </c>
      <c r="BA2043">
        <v>0</v>
      </c>
      <c r="BB2043">
        <v>0</v>
      </c>
      <c r="BC2043">
        <v>0</v>
      </c>
      <c r="BD2043">
        <v>10</v>
      </c>
      <c r="BE2043">
        <v>0</v>
      </c>
      <c r="BF2043">
        <v>31</v>
      </c>
      <c r="BG2043">
        <v>0</v>
      </c>
      <c r="BH2043">
        <v>0</v>
      </c>
      <c r="BI2043">
        <v>6</v>
      </c>
      <c r="BJ2043">
        <v>0</v>
      </c>
      <c r="BK2043">
        <v>0</v>
      </c>
      <c r="BL2043">
        <v>0</v>
      </c>
      <c r="BM2043">
        <v>0</v>
      </c>
      <c r="BN2043">
        <v>0</v>
      </c>
      <c r="BO2043">
        <v>24</v>
      </c>
      <c r="BP2043">
        <v>71</v>
      </c>
      <c r="BQ2043">
        <v>31</v>
      </c>
      <c r="BR2043">
        <v>4</v>
      </c>
      <c r="BS2043">
        <v>208</v>
      </c>
      <c r="BT2043">
        <v>16</v>
      </c>
      <c r="BU2043">
        <v>32</v>
      </c>
      <c r="BV2043">
        <v>0</v>
      </c>
      <c r="BW2043">
        <v>0</v>
      </c>
      <c r="BX2043">
        <v>0</v>
      </c>
      <c r="BY2043">
        <v>687</v>
      </c>
    </row>
    <row r="2044" spans="1:77" hidden="1" x14ac:dyDescent="0.25">
      <c r="A2044" t="str">
        <f t="shared" si="62"/>
        <v>201639 Egyéb ügyintézőkI9 Egyetem</v>
      </c>
      <c r="B2044" t="str">
        <f t="shared" si="63"/>
        <v>201639 Egyéb ügyintézőkI9 Egyetem</v>
      </c>
      <c r="C2044">
        <v>6028</v>
      </c>
      <c r="D2044" t="s">
        <v>168</v>
      </c>
      <c r="E2044" t="s">
        <v>169</v>
      </c>
      <c r="F2044" s="4" t="s">
        <v>174</v>
      </c>
      <c r="G2044">
        <v>0</v>
      </c>
      <c r="H2044" t="s">
        <v>165</v>
      </c>
      <c r="I2044">
        <v>634</v>
      </c>
      <c r="J2044">
        <v>23</v>
      </c>
      <c r="K2044" t="s">
        <v>90</v>
      </c>
      <c r="L2044" t="s">
        <v>91</v>
      </c>
      <c r="M2044">
        <v>0</v>
      </c>
      <c r="N2044">
        <v>0</v>
      </c>
      <c r="O2044">
        <v>0</v>
      </c>
      <c r="P2044">
        <v>0</v>
      </c>
      <c r="Q2044">
        <v>28</v>
      </c>
      <c r="R2044">
        <v>11</v>
      </c>
      <c r="S2044">
        <v>0</v>
      </c>
      <c r="T2044">
        <v>0</v>
      </c>
      <c r="U2044">
        <v>0</v>
      </c>
      <c r="V2044">
        <v>0</v>
      </c>
      <c r="W2044">
        <v>4</v>
      </c>
      <c r="X2044">
        <v>33</v>
      </c>
      <c r="Y2044">
        <v>0</v>
      </c>
      <c r="Z2044">
        <v>0</v>
      </c>
      <c r="AA2044">
        <v>6</v>
      </c>
      <c r="AB2044">
        <v>37</v>
      </c>
      <c r="AC2044">
        <v>101</v>
      </c>
      <c r="AD2044">
        <v>23</v>
      </c>
      <c r="AE2044">
        <v>1</v>
      </c>
      <c r="AF2044">
        <v>2</v>
      </c>
      <c r="AG2044">
        <v>0</v>
      </c>
      <c r="AH2044">
        <v>0</v>
      </c>
      <c r="AI2044">
        <v>0</v>
      </c>
      <c r="AJ2044">
        <v>92</v>
      </c>
      <c r="AK2044">
        <v>16</v>
      </c>
      <c r="AL2044">
        <v>1</v>
      </c>
      <c r="AM2044">
        <v>80</v>
      </c>
      <c r="AN2044">
        <v>33</v>
      </c>
      <c r="AO2044">
        <v>303</v>
      </c>
      <c r="AP2044">
        <v>95</v>
      </c>
      <c r="AQ2044">
        <v>34</v>
      </c>
      <c r="AR2044">
        <v>0</v>
      </c>
      <c r="AS2044">
        <v>17</v>
      </c>
      <c r="AT2044">
        <v>95</v>
      </c>
      <c r="AU2044">
        <v>0</v>
      </c>
      <c r="AV2044">
        <v>19</v>
      </c>
      <c r="AW2044">
        <v>36</v>
      </c>
      <c r="AX2044">
        <v>53</v>
      </c>
      <c r="AY2044">
        <v>10</v>
      </c>
      <c r="AZ2044">
        <v>277</v>
      </c>
      <c r="BA2044">
        <v>118</v>
      </c>
      <c r="BB2044">
        <v>73</v>
      </c>
      <c r="BC2044">
        <v>16</v>
      </c>
      <c r="BD2044">
        <v>114</v>
      </c>
      <c r="BE2044">
        <v>0</v>
      </c>
      <c r="BF2044">
        <v>97</v>
      </c>
      <c r="BG2044">
        <v>51</v>
      </c>
      <c r="BH2044">
        <v>164</v>
      </c>
      <c r="BI2044">
        <v>3</v>
      </c>
      <c r="BJ2044">
        <v>46</v>
      </c>
      <c r="BK2044">
        <v>0</v>
      </c>
      <c r="BL2044">
        <v>47</v>
      </c>
      <c r="BM2044">
        <v>41</v>
      </c>
      <c r="BN2044">
        <v>51</v>
      </c>
      <c r="BO2044">
        <v>1044</v>
      </c>
      <c r="BP2044">
        <v>575</v>
      </c>
      <c r="BQ2044">
        <v>71</v>
      </c>
      <c r="BR2044">
        <v>55</v>
      </c>
      <c r="BS2044">
        <v>30</v>
      </c>
      <c r="BT2044">
        <v>3</v>
      </c>
      <c r="BU2044">
        <v>138</v>
      </c>
      <c r="BV2044">
        <v>6</v>
      </c>
      <c r="BW2044">
        <v>0</v>
      </c>
      <c r="BX2044">
        <v>0</v>
      </c>
      <c r="BY2044">
        <v>4150</v>
      </c>
    </row>
    <row r="2045" spans="1:77" hidden="1" x14ac:dyDescent="0.25">
      <c r="A2045" t="str">
        <f t="shared" si="62"/>
        <v>201641 Irodai, ügyviteli foglalkozásokI9 Egyetem</v>
      </c>
      <c r="B2045" t="str">
        <f t="shared" si="63"/>
        <v>201641 Irodai, ügyviteli foglalkozásokI9 Egyetem</v>
      </c>
      <c r="C2045">
        <v>6029</v>
      </c>
      <c r="D2045" t="s">
        <v>168</v>
      </c>
      <c r="E2045" t="s">
        <v>169</v>
      </c>
      <c r="F2045" s="4" t="s">
        <v>174</v>
      </c>
      <c r="G2045">
        <v>0</v>
      </c>
      <c r="H2045" t="s">
        <v>165</v>
      </c>
      <c r="I2045">
        <v>635</v>
      </c>
      <c r="J2045">
        <v>24</v>
      </c>
      <c r="K2045" t="s">
        <v>92</v>
      </c>
      <c r="L2045" t="s">
        <v>130</v>
      </c>
      <c r="M2045">
        <v>183</v>
      </c>
      <c r="N2045">
        <v>83</v>
      </c>
      <c r="O2045">
        <v>14</v>
      </c>
      <c r="P2045">
        <v>27</v>
      </c>
      <c r="Q2045">
        <v>71</v>
      </c>
      <c r="R2045">
        <v>8</v>
      </c>
      <c r="S2045">
        <v>0</v>
      </c>
      <c r="T2045">
        <v>1</v>
      </c>
      <c r="U2045">
        <v>71</v>
      </c>
      <c r="V2045">
        <v>0</v>
      </c>
      <c r="W2045">
        <v>31</v>
      </c>
      <c r="X2045">
        <v>40</v>
      </c>
      <c r="Y2045">
        <v>25</v>
      </c>
      <c r="Z2045">
        <v>21</v>
      </c>
      <c r="AA2045">
        <v>157</v>
      </c>
      <c r="AB2045">
        <v>60</v>
      </c>
      <c r="AC2045">
        <v>116</v>
      </c>
      <c r="AD2045">
        <v>42</v>
      </c>
      <c r="AE2045">
        <v>53</v>
      </c>
      <c r="AF2045">
        <v>56</v>
      </c>
      <c r="AG2045">
        <v>25</v>
      </c>
      <c r="AH2045">
        <v>17</v>
      </c>
      <c r="AI2045">
        <v>63</v>
      </c>
      <c r="AJ2045">
        <v>102</v>
      </c>
      <c r="AK2045">
        <v>34</v>
      </c>
      <c r="AL2045">
        <v>26</v>
      </c>
      <c r="AM2045">
        <v>271</v>
      </c>
      <c r="AN2045">
        <v>40</v>
      </c>
      <c r="AO2045">
        <v>680</v>
      </c>
      <c r="AP2045">
        <v>243</v>
      </c>
      <c r="AQ2045">
        <v>85</v>
      </c>
      <c r="AR2045">
        <v>0</v>
      </c>
      <c r="AS2045">
        <v>5</v>
      </c>
      <c r="AT2045">
        <v>252</v>
      </c>
      <c r="AU2045">
        <v>0</v>
      </c>
      <c r="AV2045">
        <v>86</v>
      </c>
      <c r="AW2045">
        <v>124</v>
      </c>
      <c r="AX2045">
        <v>46</v>
      </c>
      <c r="AY2045">
        <v>72</v>
      </c>
      <c r="AZ2045">
        <v>474</v>
      </c>
      <c r="BA2045">
        <v>185</v>
      </c>
      <c r="BB2045">
        <v>61</v>
      </c>
      <c r="BC2045">
        <v>20</v>
      </c>
      <c r="BD2045">
        <v>188</v>
      </c>
      <c r="BE2045">
        <v>0</v>
      </c>
      <c r="BF2045">
        <v>1609</v>
      </c>
      <c r="BG2045">
        <v>299</v>
      </c>
      <c r="BH2045">
        <v>66</v>
      </c>
      <c r="BI2045">
        <v>68</v>
      </c>
      <c r="BJ2045">
        <v>60</v>
      </c>
      <c r="BK2045">
        <v>27</v>
      </c>
      <c r="BL2045">
        <v>148</v>
      </c>
      <c r="BM2045">
        <v>26</v>
      </c>
      <c r="BN2045">
        <v>542</v>
      </c>
      <c r="BO2045">
        <v>741</v>
      </c>
      <c r="BP2045">
        <v>220</v>
      </c>
      <c r="BQ2045">
        <v>166</v>
      </c>
      <c r="BR2045">
        <v>33</v>
      </c>
      <c r="BS2045">
        <v>601</v>
      </c>
      <c r="BT2045">
        <v>12</v>
      </c>
      <c r="BU2045">
        <v>59</v>
      </c>
      <c r="BV2045">
        <v>21</v>
      </c>
      <c r="BW2045">
        <v>8</v>
      </c>
      <c r="BX2045">
        <v>0</v>
      </c>
      <c r="BY2045">
        <v>8864</v>
      </c>
    </row>
    <row r="2046" spans="1:77" hidden="1" x14ac:dyDescent="0.25">
      <c r="A2046" t="str">
        <f t="shared" si="62"/>
        <v>201642 Ügyfélkapcsolati foglalkozásokI9 Egyetem</v>
      </c>
      <c r="B2046" t="str">
        <f t="shared" si="63"/>
        <v>201642 Ügyfélkapcsolati foglalkozásokI9 Egyetem</v>
      </c>
      <c r="C2046">
        <v>6030</v>
      </c>
      <c r="D2046" t="s">
        <v>168</v>
      </c>
      <c r="E2046" t="s">
        <v>169</v>
      </c>
      <c r="F2046" s="4" t="s">
        <v>174</v>
      </c>
      <c r="G2046">
        <v>0</v>
      </c>
      <c r="H2046" t="s">
        <v>165</v>
      </c>
      <c r="I2046">
        <v>636</v>
      </c>
      <c r="J2046">
        <v>25</v>
      </c>
      <c r="K2046" t="s">
        <v>93</v>
      </c>
      <c r="L2046" t="s">
        <v>131</v>
      </c>
      <c r="M2046">
        <v>0</v>
      </c>
      <c r="N2046">
        <v>0</v>
      </c>
      <c r="O2046">
        <v>0</v>
      </c>
      <c r="P2046">
        <v>0</v>
      </c>
      <c r="Q2046">
        <v>9</v>
      </c>
      <c r="R2046">
        <v>21</v>
      </c>
      <c r="S2046">
        <v>0</v>
      </c>
      <c r="T2046">
        <v>0</v>
      </c>
      <c r="U2046">
        <v>0</v>
      </c>
      <c r="V2046">
        <v>0</v>
      </c>
      <c r="W2046">
        <v>0</v>
      </c>
      <c r="X2046">
        <v>2</v>
      </c>
      <c r="Y2046">
        <v>0</v>
      </c>
      <c r="Z2046">
        <v>10</v>
      </c>
      <c r="AA2046">
        <v>0</v>
      </c>
      <c r="AB2046">
        <v>0</v>
      </c>
      <c r="AC2046">
        <v>0</v>
      </c>
      <c r="AD2046">
        <v>0</v>
      </c>
      <c r="AE2046">
        <v>0</v>
      </c>
      <c r="AF2046">
        <v>0</v>
      </c>
      <c r="AG2046">
        <v>0</v>
      </c>
      <c r="AH2046">
        <v>1</v>
      </c>
      <c r="AI2046">
        <v>0</v>
      </c>
      <c r="AJ2046">
        <v>10</v>
      </c>
      <c r="AK2046">
        <v>0</v>
      </c>
      <c r="AL2046">
        <v>19</v>
      </c>
      <c r="AM2046">
        <v>0</v>
      </c>
      <c r="AN2046">
        <v>30</v>
      </c>
      <c r="AO2046">
        <v>84</v>
      </c>
      <c r="AP2046">
        <v>35</v>
      </c>
      <c r="AQ2046">
        <v>13</v>
      </c>
      <c r="AR2046">
        <v>0</v>
      </c>
      <c r="AS2046">
        <v>0</v>
      </c>
      <c r="AT2046">
        <v>50</v>
      </c>
      <c r="AU2046">
        <v>34</v>
      </c>
      <c r="AV2046">
        <v>92</v>
      </c>
      <c r="AW2046">
        <v>18</v>
      </c>
      <c r="AX2046">
        <v>0</v>
      </c>
      <c r="AY2046">
        <v>56</v>
      </c>
      <c r="AZ2046">
        <v>461</v>
      </c>
      <c r="BA2046">
        <v>170</v>
      </c>
      <c r="BB2046">
        <v>56</v>
      </c>
      <c r="BC2046">
        <v>17</v>
      </c>
      <c r="BD2046">
        <v>12</v>
      </c>
      <c r="BE2046">
        <v>0</v>
      </c>
      <c r="BF2046">
        <v>298</v>
      </c>
      <c r="BG2046">
        <v>72</v>
      </c>
      <c r="BH2046">
        <v>0</v>
      </c>
      <c r="BI2046">
        <v>128</v>
      </c>
      <c r="BJ2046">
        <v>4</v>
      </c>
      <c r="BK2046">
        <v>1</v>
      </c>
      <c r="BL2046">
        <v>50</v>
      </c>
      <c r="BM2046">
        <v>110</v>
      </c>
      <c r="BN2046">
        <v>106</v>
      </c>
      <c r="BO2046">
        <v>21</v>
      </c>
      <c r="BP2046">
        <v>51</v>
      </c>
      <c r="BQ2046">
        <v>56</v>
      </c>
      <c r="BR2046">
        <v>1</v>
      </c>
      <c r="BS2046">
        <v>63</v>
      </c>
      <c r="BT2046">
        <v>2</v>
      </c>
      <c r="BU2046">
        <v>7</v>
      </c>
      <c r="BV2046">
        <v>18</v>
      </c>
      <c r="BW2046">
        <v>2</v>
      </c>
      <c r="BX2046">
        <v>0</v>
      </c>
      <c r="BY2046">
        <v>2190</v>
      </c>
    </row>
    <row r="2047" spans="1:77" hidden="1" x14ac:dyDescent="0.25">
      <c r="A2047" t="str">
        <f t="shared" si="62"/>
        <v>201651 Kereskedelmi és vendéglátó-ipari foglalkozásokI9 Egyetem</v>
      </c>
      <c r="B2047" t="str">
        <f t="shared" si="63"/>
        <v>201651 Kereskedelmi és vendéglátó-ipari foglalkozásokI9 Egyetem</v>
      </c>
      <c r="C2047">
        <v>6031</v>
      </c>
      <c r="D2047" t="s">
        <v>168</v>
      </c>
      <c r="E2047" t="s">
        <v>169</v>
      </c>
      <c r="F2047" s="4" t="s">
        <v>174</v>
      </c>
      <c r="G2047">
        <v>0</v>
      </c>
      <c r="H2047" t="s">
        <v>165</v>
      </c>
      <c r="I2047">
        <v>637</v>
      </c>
      <c r="J2047">
        <v>26</v>
      </c>
      <c r="K2047" t="s">
        <v>94</v>
      </c>
      <c r="L2047" t="s">
        <v>132</v>
      </c>
      <c r="M2047">
        <v>0</v>
      </c>
      <c r="N2047">
        <v>0</v>
      </c>
      <c r="O2047">
        <v>0</v>
      </c>
      <c r="P2047">
        <v>0</v>
      </c>
      <c r="Q2047">
        <v>76</v>
      </c>
      <c r="R2047">
        <v>0</v>
      </c>
      <c r="S2047">
        <v>0</v>
      </c>
      <c r="T2047">
        <v>0</v>
      </c>
      <c r="U2047">
        <v>0</v>
      </c>
      <c r="V2047">
        <v>0</v>
      </c>
      <c r="W2047">
        <v>0</v>
      </c>
      <c r="X2047">
        <v>7</v>
      </c>
      <c r="Y2047">
        <v>0</v>
      </c>
      <c r="Z2047">
        <v>0</v>
      </c>
      <c r="AA2047">
        <v>0</v>
      </c>
      <c r="AB2047">
        <v>0</v>
      </c>
      <c r="AC2047">
        <v>0</v>
      </c>
      <c r="AD2047">
        <v>0</v>
      </c>
      <c r="AE2047">
        <v>26</v>
      </c>
      <c r="AF2047">
        <v>0</v>
      </c>
      <c r="AG2047">
        <v>0</v>
      </c>
      <c r="AH2047">
        <v>0</v>
      </c>
      <c r="AI2047">
        <v>0</v>
      </c>
      <c r="AJ2047">
        <v>21</v>
      </c>
      <c r="AK2047">
        <v>0</v>
      </c>
      <c r="AL2047">
        <v>0</v>
      </c>
      <c r="AM2047">
        <v>13</v>
      </c>
      <c r="AN2047">
        <v>105</v>
      </c>
      <c r="AO2047">
        <v>343</v>
      </c>
      <c r="AP2047">
        <v>583</v>
      </c>
      <c r="AQ2047">
        <v>0</v>
      </c>
      <c r="AR2047">
        <v>0</v>
      </c>
      <c r="AS2047">
        <v>0</v>
      </c>
      <c r="AT2047">
        <v>1</v>
      </c>
      <c r="AU2047">
        <v>0</v>
      </c>
      <c r="AV2047">
        <v>168</v>
      </c>
      <c r="AW2047">
        <v>0</v>
      </c>
      <c r="AX2047">
        <v>0</v>
      </c>
      <c r="AY2047">
        <v>0</v>
      </c>
      <c r="AZ2047">
        <v>0</v>
      </c>
      <c r="BA2047">
        <v>0</v>
      </c>
      <c r="BB2047">
        <v>13</v>
      </c>
      <c r="BC2047">
        <v>15</v>
      </c>
      <c r="BD2047">
        <v>25</v>
      </c>
      <c r="BE2047">
        <v>0</v>
      </c>
      <c r="BF2047">
        <v>13</v>
      </c>
      <c r="BG2047">
        <v>0</v>
      </c>
      <c r="BH2047">
        <v>0</v>
      </c>
      <c r="BI2047">
        <v>0</v>
      </c>
      <c r="BJ2047">
        <v>7</v>
      </c>
      <c r="BK2047">
        <v>0</v>
      </c>
      <c r="BL2047">
        <v>0</v>
      </c>
      <c r="BM2047">
        <v>0</v>
      </c>
      <c r="BN2047">
        <v>21</v>
      </c>
      <c r="BO2047">
        <v>5</v>
      </c>
      <c r="BP2047">
        <v>30</v>
      </c>
      <c r="BQ2047">
        <v>15</v>
      </c>
      <c r="BR2047">
        <v>0</v>
      </c>
      <c r="BS2047">
        <v>87</v>
      </c>
      <c r="BT2047">
        <v>1</v>
      </c>
      <c r="BU2047">
        <v>0</v>
      </c>
      <c r="BV2047">
        <v>0</v>
      </c>
      <c r="BW2047">
        <v>0</v>
      </c>
      <c r="BX2047">
        <v>0</v>
      </c>
      <c r="BY2047">
        <v>1575</v>
      </c>
    </row>
    <row r="2048" spans="1:77" hidden="1" x14ac:dyDescent="0.25">
      <c r="A2048" t="str">
        <f t="shared" si="62"/>
        <v>201652 Szolgáltatási foglalkozásokI9 Egyetem</v>
      </c>
      <c r="B2048" t="str">
        <f t="shared" si="63"/>
        <v>201652 Szolgáltatási foglalkozásokI9 Egyetem</v>
      </c>
      <c r="C2048">
        <v>6032</v>
      </c>
      <c r="D2048" t="s">
        <v>168</v>
      </c>
      <c r="E2048" t="s">
        <v>169</v>
      </c>
      <c r="F2048" s="4" t="s">
        <v>174</v>
      </c>
      <c r="G2048">
        <v>0</v>
      </c>
      <c r="H2048" t="s">
        <v>165</v>
      </c>
      <c r="I2048">
        <v>638</v>
      </c>
      <c r="J2048">
        <v>27</v>
      </c>
      <c r="K2048" t="s">
        <v>95</v>
      </c>
      <c r="L2048" t="s">
        <v>133</v>
      </c>
      <c r="M2048">
        <v>17</v>
      </c>
      <c r="N2048">
        <v>0</v>
      </c>
      <c r="O2048">
        <v>0</v>
      </c>
      <c r="P2048">
        <v>0</v>
      </c>
      <c r="Q2048">
        <v>0</v>
      </c>
      <c r="R2048">
        <v>0</v>
      </c>
      <c r="S2048">
        <v>0</v>
      </c>
      <c r="T2048">
        <v>0</v>
      </c>
      <c r="U2048">
        <v>0</v>
      </c>
      <c r="V2048">
        <v>0</v>
      </c>
      <c r="W2048">
        <v>14</v>
      </c>
      <c r="X2048">
        <v>0</v>
      </c>
      <c r="Y2048">
        <v>0</v>
      </c>
      <c r="Z2048">
        <v>0</v>
      </c>
      <c r="AA2048">
        <v>0</v>
      </c>
      <c r="AB2048">
        <v>0</v>
      </c>
      <c r="AC2048">
        <v>0</v>
      </c>
      <c r="AD2048">
        <v>0</v>
      </c>
      <c r="AE2048">
        <v>0</v>
      </c>
      <c r="AF2048">
        <v>0</v>
      </c>
      <c r="AG2048">
        <v>0</v>
      </c>
      <c r="AH2048">
        <v>0</v>
      </c>
      <c r="AI2048">
        <v>0</v>
      </c>
      <c r="AJ2048">
        <v>0</v>
      </c>
      <c r="AK2048">
        <v>0</v>
      </c>
      <c r="AL2048">
        <v>14</v>
      </c>
      <c r="AM2048">
        <v>0</v>
      </c>
      <c r="AN2048">
        <v>0</v>
      </c>
      <c r="AO2048">
        <v>27</v>
      </c>
      <c r="AP2048">
        <v>0</v>
      </c>
      <c r="AQ2048">
        <v>34</v>
      </c>
      <c r="AR2048">
        <v>0</v>
      </c>
      <c r="AS2048">
        <v>0</v>
      </c>
      <c r="AT2048">
        <v>23</v>
      </c>
      <c r="AU2048">
        <v>0</v>
      </c>
      <c r="AV2048">
        <v>1</v>
      </c>
      <c r="AW2048">
        <v>0</v>
      </c>
      <c r="AX2048">
        <v>0</v>
      </c>
      <c r="AY2048">
        <v>0</v>
      </c>
      <c r="AZ2048">
        <v>0</v>
      </c>
      <c r="BA2048">
        <v>0</v>
      </c>
      <c r="BB2048">
        <v>0</v>
      </c>
      <c r="BC2048">
        <v>0</v>
      </c>
      <c r="BD2048">
        <v>28</v>
      </c>
      <c r="BE2048">
        <v>0</v>
      </c>
      <c r="BF2048">
        <v>7</v>
      </c>
      <c r="BG2048">
        <v>0</v>
      </c>
      <c r="BH2048">
        <v>0</v>
      </c>
      <c r="BI2048">
        <v>0</v>
      </c>
      <c r="BJ2048">
        <v>0</v>
      </c>
      <c r="BK2048">
        <v>0</v>
      </c>
      <c r="BL2048">
        <v>0</v>
      </c>
      <c r="BM2048">
        <v>0</v>
      </c>
      <c r="BN2048">
        <v>119</v>
      </c>
      <c r="BO2048">
        <v>132</v>
      </c>
      <c r="BP2048">
        <v>40</v>
      </c>
      <c r="BQ2048">
        <v>70</v>
      </c>
      <c r="BR2048">
        <v>60</v>
      </c>
      <c r="BS2048">
        <v>27</v>
      </c>
      <c r="BT2048">
        <v>61</v>
      </c>
      <c r="BU2048">
        <v>49</v>
      </c>
      <c r="BV2048">
        <v>0</v>
      </c>
      <c r="BW2048">
        <v>81</v>
      </c>
      <c r="BX2048">
        <v>0</v>
      </c>
      <c r="BY2048">
        <v>804</v>
      </c>
    </row>
    <row r="2049" spans="1:77" hidden="1" x14ac:dyDescent="0.25">
      <c r="A2049" t="str">
        <f t="shared" si="62"/>
        <v>201661 Mezőgazdasági foglalkozásokI9 Egyetem</v>
      </c>
      <c r="B2049" t="str">
        <f t="shared" si="63"/>
        <v>201661 Mezőgazdasági foglalkozásokI9 Egyetem</v>
      </c>
      <c r="C2049">
        <v>6033</v>
      </c>
      <c r="D2049" t="s">
        <v>168</v>
      </c>
      <c r="E2049" t="s">
        <v>169</v>
      </c>
      <c r="F2049" s="4" t="s">
        <v>174</v>
      </c>
      <c r="G2049">
        <v>0</v>
      </c>
      <c r="H2049" t="s">
        <v>165</v>
      </c>
      <c r="I2049">
        <v>639</v>
      </c>
      <c r="J2049">
        <v>28</v>
      </c>
      <c r="K2049" t="s">
        <v>96</v>
      </c>
      <c r="L2049" t="s">
        <v>97</v>
      </c>
      <c r="M2049">
        <v>30</v>
      </c>
      <c r="N2049">
        <v>0</v>
      </c>
      <c r="O2049">
        <v>0</v>
      </c>
      <c r="P2049">
        <v>0</v>
      </c>
      <c r="Q2049">
        <v>0</v>
      </c>
      <c r="R2049">
        <v>0</v>
      </c>
      <c r="S2049">
        <v>0</v>
      </c>
      <c r="T2049">
        <v>0</v>
      </c>
      <c r="U2049">
        <v>0</v>
      </c>
      <c r="V2049">
        <v>0</v>
      </c>
      <c r="W2049">
        <v>0</v>
      </c>
      <c r="X2049">
        <v>0</v>
      </c>
      <c r="Y2049">
        <v>0</v>
      </c>
      <c r="Z2049">
        <v>0</v>
      </c>
      <c r="AA2049">
        <v>0</v>
      </c>
      <c r="AB2049">
        <v>0</v>
      </c>
      <c r="AC2049">
        <v>0</v>
      </c>
      <c r="AD2049">
        <v>0</v>
      </c>
      <c r="AE2049">
        <v>0</v>
      </c>
      <c r="AF2049">
        <v>0</v>
      </c>
      <c r="AG2049">
        <v>0</v>
      </c>
      <c r="AH2049">
        <v>0</v>
      </c>
      <c r="AI2049">
        <v>0</v>
      </c>
      <c r="AJ2049">
        <v>0</v>
      </c>
      <c r="AK2049">
        <v>0</v>
      </c>
      <c r="AL2049">
        <v>0</v>
      </c>
      <c r="AM2049">
        <v>0</v>
      </c>
      <c r="AN2049">
        <v>0</v>
      </c>
      <c r="AO2049">
        <v>0</v>
      </c>
      <c r="AP2049">
        <v>0</v>
      </c>
      <c r="AQ2049">
        <v>0</v>
      </c>
      <c r="AR2049">
        <v>0</v>
      </c>
      <c r="AS2049">
        <v>0</v>
      </c>
      <c r="AT2049">
        <v>0</v>
      </c>
      <c r="AU2049">
        <v>0</v>
      </c>
      <c r="AV2049">
        <v>0</v>
      </c>
      <c r="AW2049">
        <v>0</v>
      </c>
      <c r="AX2049">
        <v>0</v>
      </c>
      <c r="AY2049">
        <v>0</v>
      </c>
      <c r="AZ2049">
        <v>0</v>
      </c>
      <c r="BA2049">
        <v>0</v>
      </c>
      <c r="BB2049">
        <v>0</v>
      </c>
      <c r="BC2049">
        <v>0</v>
      </c>
      <c r="BD2049">
        <v>0</v>
      </c>
      <c r="BE2049">
        <v>0</v>
      </c>
      <c r="BF2049">
        <v>0</v>
      </c>
      <c r="BG2049">
        <v>0</v>
      </c>
      <c r="BH2049">
        <v>0</v>
      </c>
      <c r="BI2049">
        <v>0</v>
      </c>
      <c r="BJ2049">
        <v>0</v>
      </c>
      <c r="BK2049">
        <v>0</v>
      </c>
      <c r="BL2049">
        <v>0</v>
      </c>
      <c r="BM2049">
        <v>0</v>
      </c>
      <c r="BN2049">
        <v>20</v>
      </c>
      <c r="BO2049">
        <v>15</v>
      </c>
      <c r="BP2049">
        <v>9</v>
      </c>
      <c r="BQ2049">
        <v>0</v>
      </c>
      <c r="BR2049">
        <v>0</v>
      </c>
      <c r="BS2049">
        <v>6</v>
      </c>
      <c r="BT2049">
        <v>0</v>
      </c>
      <c r="BU2049">
        <v>0</v>
      </c>
      <c r="BV2049">
        <v>0</v>
      </c>
      <c r="BW2049">
        <v>3</v>
      </c>
      <c r="BX2049">
        <v>0</v>
      </c>
      <c r="BY2049">
        <v>83</v>
      </c>
    </row>
    <row r="2050" spans="1:77" hidden="1" x14ac:dyDescent="0.25">
      <c r="A2050" t="str">
        <f t="shared" si="62"/>
        <v>201662 Erdőgazdálkodási, vadgazdálkodási és halászati foglalkozásokI9 Egyetem</v>
      </c>
      <c r="B2050" t="str">
        <f t="shared" si="63"/>
        <v>201662 Erdőgazdálkodási, vadgazdálkodási és halászati foglalkozásokI9 Egyetem</v>
      </c>
      <c r="C2050">
        <v>6034</v>
      </c>
      <c r="D2050" t="s">
        <v>168</v>
      </c>
      <c r="E2050" t="s">
        <v>169</v>
      </c>
      <c r="F2050" s="4" t="s">
        <v>174</v>
      </c>
      <c r="G2050">
        <v>0</v>
      </c>
      <c r="H2050" t="s">
        <v>165</v>
      </c>
      <c r="I2050">
        <v>640</v>
      </c>
      <c r="J2050">
        <v>29</v>
      </c>
      <c r="K2050" t="s">
        <v>98</v>
      </c>
      <c r="L2050" t="s">
        <v>134</v>
      </c>
      <c r="M2050">
        <v>0</v>
      </c>
      <c r="N2050">
        <v>15</v>
      </c>
      <c r="O2050">
        <v>0</v>
      </c>
      <c r="P2050">
        <v>0</v>
      </c>
      <c r="Q2050">
        <v>0</v>
      </c>
      <c r="R2050">
        <v>0</v>
      </c>
      <c r="S2050">
        <v>0</v>
      </c>
      <c r="T2050">
        <v>0</v>
      </c>
      <c r="U2050">
        <v>0</v>
      </c>
      <c r="V2050">
        <v>0</v>
      </c>
      <c r="W2050">
        <v>0</v>
      </c>
      <c r="X2050">
        <v>0</v>
      </c>
      <c r="Y2050">
        <v>0</v>
      </c>
      <c r="Z2050">
        <v>0</v>
      </c>
      <c r="AA2050">
        <v>0</v>
      </c>
      <c r="AB2050">
        <v>0</v>
      </c>
      <c r="AC2050">
        <v>0</v>
      </c>
      <c r="AD2050">
        <v>0</v>
      </c>
      <c r="AE2050">
        <v>0</v>
      </c>
      <c r="AF2050">
        <v>0</v>
      </c>
      <c r="AG2050">
        <v>0</v>
      </c>
      <c r="AH2050">
        <v>0</v>
      </c>
      <c r="AI2050">
        <v>0</v>
      </c>
      <c r="AJ2050">
        <v>0</v>
      </c>
      <c r="AK2050">
        <v>0</v>
      </c>
      <c r="AL2050">
        <v>0</v>
      </c>
      <c r="AM2050">
        <v>0</v>
      </c>
      <c r="AN2050">
        <v>0</v>
      </c>
      <c r="AO2050">
        <v>0</v>
      </c>
      <c r="AP2050">
        <v>0</v>
      </c>
      <c r="AQ2050">
        <v>0</v>
      </c>
      <c r="AR2050">
        <v>0</v>
      </c>
      <c r="AS2050">
        <v>0</v>
      </c>
      <c r="AT2050">
        <v>0</v>
      </c>
      <c r="AU2050">
        <v>0</v>
      </c>
      <c r="AV2050">
        <v>0</v>
      </c>
      <c r="AW2050">
        <v>0</v>
      </c>
      <c r="AX2050">
        <v>0</v>
      </c>
      <c r="AY2050">
        <v>0</v>
      </c>
      <c r="AZ2050">
        <v>0</v>
      </c>
      <c r="BA2050">
        <v>0</v>
      </c>
      <c r="BB2050">
        <v>0</v>
      </c>
      <c r="BC2050">
        <v>0</v>
      </c>
      <c r="BD2050">
        <v>0</v>
      </c>
      <c r="BE2050">
        <v>0</v>
      </c>
      <c r="BF2050">
        <v>0</v>
      </c>
      <c r="BG2050">
        <v>0</v>
      </c>
      <c r="BH2050">
        <v>0</v>
      </c>
      <c r="BI2050">
        <v>0</v>
      </c>
      <c r="BJ2050">
        <v>0</v>
      </c>
      <c r="BK2050">
        <v>0</v>
      </c>
      <c r="BL2050">
        <v>0</v>
      </c>
      <c r="BM2050">
        <v>0</v>
      </c>
      <c r="BN2050">
        <v>0</v>
      </c>
      <c r="BO2050">
        <v>16</v>
      </c>
      <c r="BP2050">
        <v>0</v>
      </c>
      <c r="BQ2050">
        <v>0</v>
      </c>
      <c r="BR2050">
        <v>0</v>
      </c>
      <c r="BS2050">
        <v>1</v>
      </c>
      <c r="BT2050">
        <v>0</v>
      </c>
      <c r="BU2050">
        <v>0</v>
      </c>
      <c r="BV2050">
        <v>0</v>
      </c>
      <c r="BW2050">
        <v>0</v>
      </c>
      <c r="BX2050">
        <v>0</v>
      </c>
      <c r="BY2050">
        <v>32</v>
      </c>
    </row>
    <row r="2051" spans="1:77" hidden="1" x14ac:dyDescent="0.25">
      <c r="A2051" t="str">
        <f t="shared" si="62"/>
        <v>201671 Élelmiszer-ipari foglalkozásokI9 Egyetem</v>
      </c>
      <c r="B2051" t="str">
        <f t="shared" si="63"/>
        <v>201671 Élelmiszer-ipari foglalkozásokI9 Egyetem</v>
      </c>
      <c r="C2051">
        <v>6035</v>
      </c>
      <c r="D2051" t="s">
        <v>168</v>
      </c>
      <c r="E2051" t="s">
        <v>169</v>
      </c>
      <c r="F2051" s="4" t="s">
        <v>174</v>
      </c>
      <c r="G2051">
        <v>0</v>
      </c>
      <c r="H2051" t="s">
        <v>165</v>
      </c>
      <c r="I2051">
        <v>641</v>
      </c>
      <c r="J2051">
        <v>30</v>
      </c>
      <c r="K2051" t="s">
        <v>99</v>
      </c>
      <c r="L2051" t="s">
        <v>135</v>
      </c>
      <c r="M2051">
        <v>0</v>
      </c>
      <c r="N2051">
        <v>0</v>
      </c>
      <c r="O2051">
        <v>0</v>
      </c>
      <c r="P2051">
        <v>0</v>
      </c>
      <c r="Q2051">
        <v>77</v>
      </c>
      <c r="R2051">
        <v>0</v>
      </c>
      <c r="S2051">
        <v>0</v>
      </c>
      <c r="T2051">
        <v>0</v>
      </c>
      <c r="U2051">
        <v>0</v>
      </c>
      <c r="V2051">
        <v>0</v>
      </c>
      <c r="W2051">
        <v>0</v>
      </c>
      <c r="X2051">
        <v>0</v>
      </c>
      <c r="Y2051">
        <v>0</v>
      </c>
      <c r="Z2051">
        <v>0</v>
      </c>
      <c r="AA2051">
        <v>0</v>
      </c>
      <c r="AB2051">
        <v>0</v>
      </c>
      <c r="AC2051">
        <v>0</v>
      </c>
      <c r="AD2051">
        <v>0</v>
      </c>
      <c r="AE2051">
        <v>0</v>
      </c>
      <c r="AF2051">
        <v>0</v>
      </c>
      <c r="AG2051">
        <v>0</v>
      </c>
      <c r="AH2051">
        <v>0</v>
      </c>
      <c r="AI2051">
        <v>0</v>
      </c>
      <c r="AJ2051">
        <v>0</v>
      </c>
      <c r="AK2051">
        <v>0</v>
      </c>
      <c r="AL2051">
        <v>0</v>
      </c>
      <c r="AM2051">
        <v>0</v>
      </c>
      <c r="AN2051">
        <v>0</v>
      </c>
      <c r="AO2051">
        <v>0</v>
      </c>
      <c r="AP2051">
        <v>0</v>
      </c>
      <c r="AQ2051">
        <v>0</v>
      </c>
      <c r="AR2051">
        <v>0</v>
      </c>
      <c r="AS2051">
        <v>0</v>
      </c>
      <c r="AT2051">
        <v>0</v>
      </c>
      <c r="AU2051">
        <v>0</v>
      </c>
      <c r="AV2051">
        <v>0</v>
      </c>
      <c r="AW2051">
        <v>0</v>
      </c>
      <c r="AX2051">
        <v>0</v>
      </c>
      <c r="AY2051">
        <v>0</v>
      </c>
      <c r="AZ2051">
        <v>0</v>
      </c>
      <c r="BA2051">
        <v>0</v>
      </c>
      <c r="BB2051">
        <v>0</v>
      </c>
      <c r="BC2051">
        <v>0</v>
      </c>
      <c r="BD2051">
        <v>0</v>
      </c>
      <c r="BE2051">
        <v>0</v>
      </c>
      <c r="BF2051">
        <v>0</v>
      </c>
      <c r="BG2051">
        <v>0</v>
      </c>
      <c r="BH2051">
        <v>0</v>
      </c>
      <c r="BI2051">
        <v>0</v>
      </c>
      <c r="BJ2051">
        <v>0</v>
      </c>
      <c r="BK2051">
        <v>0</v>
      </c>
      <c r="BL2051">
        <v>0</v>
      </c>
      <c r="BM2051">
        <v>0</v>
      </c>
      <c r="BN2051">
        <v>0</v>
      </c>
      <c r="BO2051">
        <v>0</v>
      </c>
      <c r="BP2051">
        <v>0</v>
      </c>
      <c r="BQ2051">
        <v>2</v>
      </c>
      <c r="BR2051">
        <v>0</v>
      </c>
      <c r="BS2051">
        <v>0</v>
      </c>
      <c r="BT2051">
        <v>0</v>
      </c>
      <c r="BU2051">
        <v>0</v>
      </c>
      <c r="BV2051">
        <v>0</v>
      </c>
      <c r="BW2051">
        <v>0</v>
      </c>
      <c r="BX2051">
        <v>0</v>
      </c>
      <c r="BY2051">
        <v>79</v>
      </c>
    </row>
    <row r="2052" spans="1:77" hidden="1" x14ac:dyDescent="0.25">
      <c r="A2052" t="str">
        <f t="shared" si="62"/>
        <v>201672 Könnyűipari foglalkozásokI9 Egyetem</v>
      </c>
      <c r="B2052" t="str">
        <f t="shared" si="63"/>
        <v>201672 Könnyűipari foglalkozásokI9 Egyetem</v>
      </c>
      <c r="C2052">
        <v>6036</v>
      </c>
      <c r="D2052" t="s">
        <v>168</v>
      </c>
      <c r="E2052" t="s">
        <v>169</v>
      </c>
      <c r="F2052" s="4" t="s">
        <v>174</v>
      </c>
      <c r="G2052">
        <v>0</v>
      </c>
      <c r="H2052" t="s">
        <v>165</v>
      </c>
      <c r="I2052">
        <v>642</v>
      </c>
      <c r="J2052">
        <v>31</v>
      </c>
      <c r="K2052" t="s">
        <v>100</v>
      </c>
      <c r="L2052" t="s">
        <v>136</v>
      </c>
      <c r="M2052">
        <v>0</v>
      </c>
      <c r="N2052">
        <v>0</v>
      </c>
      <c r="O2052">
        <v>0</v>
      </c>
      <c r="P2052">
        <v>0</v>
      </c>
      <c r="Q2052">
        <v>0</v>
      </c>
      <c r="R2052">
        <v>44</v>
      </c>
      <c r="S2052">
        <v>0</v>
      </c>
      <c r="T2052">
        <v>0</v>
      </c>
      <c r="U2052">
        <v>1</v>
      </c>
      <c r="V2052">
        <v>0</v>
      </c>
      <c r="W2052">
        <v>0</v>
      </c>
      <c r="X2052">
        <v>1</v>
      </c>
      <c r="Y2052">
        <v>8</v>
      </c>
      <c r="Z2052">
        <v>0</v>
      </c>
      <c r="AA2052">
        <v>0</v>
      </c>
      <c r="AB2052">
        <v>0</v>
      </c>
      <c r="AC2052">
        <v>0</v>
      </c>
      <c r="AD2052">
        <v>0</v>
      </c>
      <c r="AE2052">
        <v>0</v>
      </c>
      <c r="AF2052">
        <v>0</v>
      </c>
      <c r="AG2052">
        <v>0</v>
      </c>
      <c r="AH2052">
        <v>107</v>
      </c>
      <c r="AI2052">
        <v>0</v>
      </c>
      <c r="AJ2052">
        <v>0</v>
      </c>
      <c r="AK2052">
        <v>0</v>
      </c>
      <c r="AL2052">
        <v>0</v>
      </c>
      <c r="AM2052">
        <v>0</v>
      </c>
      <c r="AN2052">
        <v>0</v>
      </c>
      <c r="AO2052">
        <v>0</v>
      </c>
      <c r="AP2052">
        <v>0</v>
      </c>
      <c r="AQ2052">
        <v>0</v>
      </c>
      <c r="AR2052">
        <v>0</v>
      </c>
      <c r="AS2052">
        <v>0</v>
      </c>
      <c r="AT2052">
        <v>0</v>
      </c>
      <c r="AU2052">
        <v>0</v>
      </c>
      <c r="AV2052">
        <v>0</v>
      </c>
      <c r="AW2052">
        <v>0</v>
      </c>
      <c r="AX2052">
        <v>0</v>
      </c>
      <c r="AY2052">
        <v>0</v>
      </c>
      <c r="AZ2052">
        <v>0</v>
      </c>
      <c r="BA2052">
        <v>0</v>
      </c>
      <c r="BB2052">
        <v>0</v>
      </c>
      <c r="BC2052">
        <v>0</v>
      </c>
      <c r="BD2052">
        <v>0</v>
      </c>
      <c r="BE2052">
        <v>0</v>
      </c>
      <c r="BF2052">
        <v>0</v>
      </c>
      <c r="BG2052">
        <v>0</v>
      </c>
      <c r="BH2052">
        <v>0</v>
      </c>
      <c r="BI2052">
        <v>0</v>
      </c>
      <c r="BJ2052">
        <v>0</v>
      </c>
      <c r="BK2052">
        <v>0</v>
      </c>
      <c r="BL2052">
        <v>0</v>
      </c>
      <c r="BM2052">
        <v>0</v>
      </c>
      <c r="BN2052">
        <v>0</v>
      </c>
      <c r="BO2052">
        <v>2</v>
      </c>
      <c r="BP2052">
        <v>11</v>
      </c>
      <c r="BQ2052">
        <v>4</v>
      </c>
      <c r="BR2052">
        <v>0</v>
      </c>
      <c r="BS2052">
        <v>5</v>
      </c>
      <c r="BT2052">
        <v>0</v>
      </c>
      <c r="BU2052">
        <v>1</v>
      </c>
      <c r="BV2052">
        <v>0</v>
      </c>
      <c r="BW2052">
        <v>0</v>
      </c>
      <c r="BX2052">
        <v>0</v>
      </c>
      <c r="BY2052">
        <v>184</v>
      </c>
    </row>
    <row r="2053" spans="1:77" hidden="1" x14ac:dyDescent="0.25">
      <c r="A2053" t="str">
        <f t="shared" si="62"/>
        <v>201673 Fém- és villamosipari foglalkozásokI9 Egyetem</v>
      </c>
      <c r="B2053" t="str">
        <f t="shared" si="63"/>
        <v>201673 Fém- és villamosipari foglalkozásokI9 Egyetem</v>
      </c>
      <c r="C2053">
        <v>6037</v>
      </c>
      <c r="D2053" t="s">
        <v>168</v>
      </c>
      <c r="E2053" t="s">
        <v>169</v>
      </c>
      <c r="F2053" s="4" t="s">
        <v>174</v>
      </c>
      <c r="G2053">
        <v>0</v>
      </c>
      <c r="H2053" t="s">
        <v>165</v>
      </c>
      <c r="I2053">
        <v>643</v>
      </c>
      <c r="J2053">
        <v>32</v>
      </c>
      <c r="K2053" t="s">
        <v>101</v>
      </c>
      <c r="L2053" t="s">
        <v>137</v>
      </c>
      <c r="M2053">
        <v>0</v>
      </c>
      <c r="N2053">
        <v>0</v>
      </c>
      <c r="O2053">
        <v>0</v>
      </c>
      <c r="P2053">
        <v>0</v>
      </c>
      <c r="Q2053">
        <v>0</v>
      </c>
      <c r="R2053">
        <v>0</v>
      </c>
      <c r="S2053">
        <v>0</v>
      </c>
      <c r="T2053">
        <v>0</v>
      </c>
      <c r="U2053">
        <v>0</v>
      </c>
      <c r="V2053">
        <v>0</v>
      </c>
      <c r="W2053">
        <v>0</v>
      </c>
      <c r="X2053">
        <v>0</v>
      </c>
      <c r="Y2053">
        <v>17</v>
      </c>
      <c r="Z2053">
        <v>1</v>
      </c>
      <c r="AA2053">
        <v>14</v>
      </c>
      <c r="AB2053">
        <v>38</v>
      </c>
      <c r="AC2053">
        <v>8</v>
      </c>
      <c r="AD2053">
        <v>73</v>
      </c>
      <c r="AE2053">
        <v>0</v>
      </c>
      <c r="AF2053">
        <v>59</v>
      </c>
      <c r="AG2053">
        <v>0</v>
      </c>
      <c r="AH2053">
        <v>0</v>
      </c>
      <c r="AI2053">
        <v>17</v>
      </c>
      <c r="AJ2053">
        <v>0</v>
      </c>
      <c r="AK2053">
        <v>0</v>
      </c>
      <c r="AL2053">
        <v>0</v>
      </c>
      <c r="AM2053">
        <v>0</v>
      </c>
      <c r="AN2053">
        <v>125</v>
      </c>
      <c r="AO2053">
        <v>25</v>
      </c>
      <c r="AP2053">
        <v>0</v>
      </c>
      <c r="AQ2053">
        <v>0</v>
      </c>
      <c r="AR2053">
        <v>0</v>
      </c>
      <c r="AS2053">
        <v>0</v>
      </c>
      <c r="AT2053">
        <v>0</v>
      </c>
      <c r="AU2053">
        <v>0</v>
      </c>
      <c r="AV2053">
        <v>0</v>
      </c>
      <c r="AW2053">
        <v>0</v>
      </c>
      <c r="AX2053">
        <v>0</v>
      </c>
      <c r="AY2053">
        <v>16</v>
      </c>
      <c r="AZ2053">
        <v>18</v>
      </c>
      <c r="BA2053">
        <v>0</v>
      </c>
      <c r="BB2053">
        <v>0</v>
      </c>
      <c r="BC2053">
        <v>0</v>
      </c>
      <c r="BD2053">
        <v>0</v>
      </c>
      <c r="BE2053">
        <v>0</v>
      </c>
      <c r="BF2053">
        <v>13</v>
      </c>
      <c r="BG2053">
        <v>62</v>
      </c>
      <c r="BH2053">
        <v>1</v>
      </c>
      <c r="BI2053">
        <v>0</v>
      </c>
      <c r="BJ2053">
        <v>0</v>
      </c>
      <c r="BK2053">
        <v>0</v>
      </c>
      <c r="BL2053">
        <v>0</v>
      </c>
      <c r="BM2053">
        <v>0</v>
      </c>
      <c r="BN2053">
        <v>0</v>
      </c>
      <c r="BO2053">
        <v>7</v>
      </c>
      <c r="BP2053">
        <v>29</v>
      </c>
      <c r="BQ2053">
        <v>5</v>
      </c>
      <c r="BR2053">
        <v>0</v>
      </c>
      <c r="BS2053">
        <v>0</v>
      </c>
      <c r="BT2053">
        <v>0</v>
      </c>
      <c r="BU2053">
        <v>0</v>
      </c>
      <c r="BV2053">
        <v>0</v>
      </c>
      <c r="BW2053">
        <v>0</v>
      </c>
      <c r="BX2053">
        <v>0</v>
      </c>
      <c r="BY2053">
        <v>528</v>
      </c>
    </row>
    <row r="2054" spans="1:77" hidden="1" x14ac:dyDescent="0.25">
      <c r="A2054" t="str">
        <f t="shared" si="62"/>
        <v>201674 Kézműipari foglalkozásokI9 Egyetem</v>
      </c>
      <c r="B2054" t="str">
        <f t="shared" si="63"/>
        <v>201674 Kézműipari foglalkozásokI9 Egyetem</v>
      </c>
      <c r="C2054">
        <v>6038</v>
      </c>
      <c r="D2054" t="s">
        <v>168</v>
      </c>
      <c r="E2054" t="s">
        <v>169</v>
      </c>
      <c r="F2054" s="4" t="s">
        <v>174</v>
      </c>
      <c r="G2054">
        <v>0</v>
      </c>
      <c r="H2054" t="s">
        <v>165</v>
      </c>
      <c r="I2054">
        <v>644</v>
      </c>
      <c r="J2054">
        <v>33</v>
      </c>
      <c r="K2054" t="s">
        <v>102</v>
      </c>
      <c r="L2054" t="s">
        <v>138</v>
      </c>
      <c r="M2054">
        <v>0</v>
      </c>
      <c r="N2054">
        <v>0</v>
      </c>
      <c r="O2054">
        <v>0</v>
      </c>
      <c r="P2054">
        <v>0</v>
      </c>
      <c r="Q2054">
        <v>0</v>
      </c>
      <c r="R2054">
        <v>0</v>
      </c>
      <c r="S2054">
        <v>0</v>
      </c>
      <c r="T2054">
        <v>0</v>
      </c>
      <c r="U2054">
        <v>0</v>
      </c>
      <c r="V2054">
        <v>0</v>
      </c>
      <c r="W2054">
        <v>0</v>
      </c>
      <c r="X2054">
        <v>0</v>
      </c>
      <c r="Y2054">
        <v>0</v>
      </c>
      <c r="Z2054">
        <v>0</v>
      </c>
      <c r="AA2054">
        <v>0</v>
      </c>
      <c r="AB2054">
        <v>5</v>
      </c>
      <c r="AC2054">
        <v>0</v>
      </c>
      <c r="AD2054">
        <v>0</v>
      </c>
      <c r="AE2054">
        <v>0</v>
      </c>
      <c r="AF2054">
        <v>0</v>
      </c>
      <c r="AG2054">
        <v>0</v>
      </c>
      <c r="AH2054">
        <v>0</v>
      </c>
      <c r="AI2054">
        <v>0</v>
      </c>
      <c r="AJ2054">
        <v>0</v>
      </c>
      <c r="AK2054">
        <v>0</v>
      </c>
      <c r="AL2054">
        <v>0</v>
      </c>
      <c r="AM2054">
        <v>0</v>
      </c>
      <c r="AN2054">
        <v>0</v>
      </c>
      <c r="AO2054">
        <v>0</v>
      </c>
      <c r="AP2054">
        <v>0</v>
      </c>
      <c r="AQ2054">
        <v>0</v>
      </c>
      <c r="AR2054">
        <v>0</v>
      </c>
      <c r="AS2054">
        <v>0</v>
      </c>
      <c r="AT2054">
        <v>0</v>
      </c>
      <c r="AU2054">
        <v>0</v>
      </c>
      <c r="AV2054">
        <v>0</v>
      </c>
      <c r="AW2054">
        <v>0</v>
      </c>
      <c r="AX2054">
        <v>0</v>
      </c>
      <c r="AY2054">
        <v>0</v>
      </c>
      <c r="AZ2054">
        <v>0</v>
      </c>
      <c r="BA2054">
        <v>0</v>
      </c>
      <c r="BB2054">
        <v>0</v>
      </c>
      <c r="BC2054">
        <v>0</v>
      </c>
      <c r="BD2054">
        <v>0</v>
      </c>
      <c r="BE2054">
        <v>0</v>
      </c>
      <c r="BF2054">
        <v>0</v>
      </c>
      <c r="BG2054">
        <v>0</v>
      </c>
      <c r="BH2054">
        <v>0</v>
      </c>
      <c r="BI2054">
        <v>55</v>
      </c>
      <c r="BJ2054">
        <v>0</v>
      </c>
      <c r="BK2054">
        <v>0</v>
      </c>
      <c r="BL2054">
        <v>0</v>
      </c>
      <c r="BM2054">
        <v>0</v>
      </c>
      <c r="BN2054">
        <v>0</v>
      </c>
      <c r="BO2054">
        <v>1</v>
      </c>
      <c r="BP2054">
        <v>0</v>
      </c>
      <c r="BQ2054">
        <v>0</v>
      </c>
      <c r="BR2054">
        <v>2</v>
      </c>
      <c r="BS2054">
        <v>0</v>
      </c>
      <c r="BT2054">
        <v>0</v>
      </c>
      <c r="BU2054">
        <v>0</v>
      </c>
      <c r="BV2054">
        <v>0</v>
      </c>
      <c r="BW2054">
        <v>26</v>
      </c>
      <c r="BX2054">
        <v>0</v>
      </c>
      <c r="BY2054">
        <v>89</v>
      </c>
    </row>
    <row r="2055" spans="1:77" hidden="1" x14ac:dyDescent="0.25">
      <c r="A2055" t="str">
        <f t="shared" ref="A2055:A2118" si="64">CONCATENATE(F2055,L2055,H2055)</f>
        <v>201675 Építőipari foglalkozásokI9 Egyetem</v>
      </c>
      <c r="B2055" t="str">
        <f t="shared" ref="B2055:B2118" si="65">CONCATENATE(F2055,L2055,H2055)</f>
        <v>201675 Építőipari foglalkozásokI9 Egyetem</v>
      </c>
      <c r="C2055">
        <v>6039</v>
      </c>
      <c r="D2055" t="s">
        <v>168</v>
      </c>
      <c r="E2055" t="s">
        <v>169</v>
      </c>
      <c r="F2055" s="4" t="s">
        <v>174</v>
      </c>
      <c r="G2055">
        <v>0</v>
      </c>
      <c r="H2055" t="s">
        <v>165</v>
      </c>
      <c r="I2055">
        <v>645</v>
      </c>
      <c r="J2055">
        <v>34</v>
      </c>
      <c r="K2055" t="s">
        <v>103</v>
      </c>
      <c r="L2055" t="s">
        <v>139</v>
      </c>
      <c r="M2055">
        <v>0</v>
      </c>
      <c r="N2055">
        <v>0</v>
      </c>
      <c r="O2055">
        <v>0</v>
      </c>
      <c r="P2055">
        <v>0</v>
      </c>
      <c r="Q2055">
        <v>0</v>
      </c>
      <c r="R2055">
        <v>0</v>
      </c>
      <c r="S2055">
        <v>0</v>
      </c>
      <c r="T2055">
        <v>15</v>
      </c>
      <c r="U2055">
        <v>0</v>
      </c>
      <c r="V2055">
        <v>0</v>
      </c>
      <c r="W2055">
        <v>0</v>
      </c>
      <c r="X2055">
        <v>0</v>
      </c>
      <c r="Y2055">
        <v>0</v>
      </c>
      <c r="Z2055">
        <v>0</v>
      </c>
      <c r="AA2055">
        <v>0</v>
      </c>
      <c r="AB2055">
        <v>0</v>
      </c>
      <c r="AC2055">
        <v>0</v>
      </c>
      <c r="AD2055">
        <v>0</v>
      </c>
      <c r="AE2055">
        <v>0</v>
      </c>
      <c r="AF2055">
        <v>0</v>
      </c>
      <c r="AG2055">
        <v>0</v>
      </c>
      <c r="AH2055">
        <v>0</v>
      </c>
      <c r="AI2055">
        <v>0</v>
      </c>
      <c r="AJ2055">
        <v>0</v>
      </c>
      <c r="AK2055">
        <v>0</v>
      </c>
      <c r="AL2055">
        <v>0</v>
      </c>
      <c r="AM2055">
        <v>62</v>
      </c>
      <c r="AN2055">
        <v>0</v>
      </c>
      <c r="AO2055">
        <v>0</v>
      </c>
      <c r="AP2055">
        <v>16</v>
      </c>
      <c r="AQ2055">
        <v>0</v>
      </c>
      <c r="AR2055">
        <v>0</v>
      </c>
      <c r="AS2055">
        <v>0</v>
      </c>
      <c r="AT2055">
        <v>0</v>
      </c>
      <c r="AU2055">
        <v>0</v>
      </c>
      <c r="AV2055">
        <v>0</v>
      </c>
      <c r="AW2055">
        <v>0</v>
      </c>
      <c r="AX2055">
        <v>0</v>
      </c>
      <c r="AY2055">
        <v>0</v>
      </c>
      <c r="AZ2055">
        <v>0</v>
      </c>
      <c r="BA2055">
        <v>0</v>
      </c>
      <c r="BB2055">
        <v>0</v>
      </c>
      <c r="BC2055">
        <v>0</v>
      </c>
      <c r="BD2055">
        <v>0</v>
      </c>
      <c r="BE2055">
        <v>0</v>
      </c>
      <c r="BF2055">
        <v>0</v>
      </c>
      <c r="BG2055">
        <v>0</v>
      </c>
      <c r="BH2055">
        <v>0</v>
      </c>
      <c r="BI2055">
        <v>0</v>
      </c>
      <c r="BJ2055">
        <v>0</v>
      </c>
      <c r="BK2055">
        <v>0</v>
      </c>
      <c r="BL2055">
        <v>0</v>
      </c>
      <c r="BM2055">
        <v>0</v>
      </c>
      <c r="BN2055">
        <v>0</v>
      </c>
      <c r="BO2055">
        <v>11</v>
      </c>
      <c r="BP2055">
        <v>27</v>
      </c>
      <c r="BQ2055">
        <v>13</v>
      </c>
      <c r="BR2055">
        <v>0</v>
      </c>
      <c r="BS2055">
        <v>1</v>
      </c>
      <c r="BT2055">
        <v>0</v>
      </c>
      <c r="BU2055">
        <v>0</v>
      </c>
      <c r="BV2055">
        <v>0</v>
      </c>
      <c r="BW2055">
        <v>0</v>
      </c>
      <c r="BX2055">
        <v>0</v>
      </c>
      <c r="BY2055">
        <v>145</v>
      </c>
    </row>
    <row r="2056" spans="1:77" hidden="1" x14ac:dyDescent="0.25">
      <c r="A2056" t="str">
        <f t="shared" si="64"/>
        <v>201679 Egyéb ipari és építőipari foglalkozásokI9 Egyetem</v>
      </c>
      <c r="B2056" t="str">
        <f t="shared" si="65"/>
        <v>201679 Egyéb ipari és építőipari foglalkozásokI9 Egyetem</v>
      </c>
      <c r="C2056">
        <v>6040</v>
      </c>
      <c r="D2056" t="s">
        <v>168</v>
      </c>
      <c r="E2056" t="s">
        <v>169</v>
      </c>
      <c r="F2056" s="4" t="s">
        <v>174</v>
      </c>
      <c r="G2056">
        <v>0</v>
      </c>
      <c r="H2056" t="s">
        <v>165</v>
      </c>
      <c r="I2056">
        <v>646</v>
      </c>
      <c r="J2056">
        <v>35</v>
      </c>
      <c r="K2056" t="s">
        <v>140</v>
      </c>
      <c r="L2056" t="s">
        <v>141</v>
      </c>
      <c r="M2056">
        <v>0</v>
      </c>
      <c r="N2056">
        <v>0</v>
      </c>
      <c r="O2056">
        <v>0</v>
      </c>
      <c r="P2056">
        <v>0</v>
      </c>
      <c r="Q2056">
        <v>0</v>
      </c>
      <c r="R2056">
        <v>0</v>
      </c>
      <c r="S2056">
        <v>0</v>
      </c>
      <c r="T2056">
        <v>0</v>
      </c>
      <c r="U2056">
        <v>0</v>
      </c>
      <c r="V2056">
        <v>0</v>
      </c>
      <c r="W2056">
        <v>0</v>
      </c>
      <c r="X2056">
        <v>0</v>
      </c>
      <c r="Y2056">
        <v>0</v>
      </c>
      <c r="Z2056">
        <v>2</v>
      </c>
      <c r="AA2056">
        <v>0</v>
      </c>
      <c r="AB2056">
        <v>0</v>
      </c>
      <c r="AC2056">
        <v>0</v>
      </c>
      <c r="AD2056">
        <v>0</v>
      </c>
      <c r="AE2056">
        <v>0</v>
      </c>
      <c r="AF2056">
        <v>0</v>
      </c>
      <c r="AG2056">
        <v>0</v>
      </c>
      <c r="AH2056">
        <v>0</v>
      </c>
      <c r="AI2056">
        <v>0</v>
      </c>
      <c r="AJ2056">
        <v>0</v>
      </c>
      <c r="AK2056">
        <v>0</v>
      </c>
      <c r="AL2056">
        <v>0</v>
      </c>
      <c r="AM2056">
        <v>38</v>
      </c>
      <c r="AN2056">
        <v>0</v>
      </c>
      <c r="AO2056">
        <v>46</v>
      </c>
      <c r="AP2056">
        <v>0</v>
      </c>
      <c r="AQ2056">
        <v>0</v>
      </c>
      <c r="AR2056">
        <v>0</v>
      </c>
      <c r="AS2056">
        <v>0</v>
      </c>
      <c r="AT2056">
        <v>0</v>
      </c>
      <c r="AU2056">
        <v>0</v>
      </c>
      <c r="AV2056">
        <v>0</v>
      </c>
      <c r="AW2056">
        <v>0</v>
      </c>
      <c r="AX2056">
        <v>0</v>
      </c>
      <c r="AY2056">
        <v>0</v>
      </c>
      <c r="AZ2056">
        <v>0</v>
      </c>
      <c r="BA2056">
        <v>0</v>
      </c>
      <c r="BB2056">
        <v>0</v>
      </c>
      <c r="BC2056">
        <v>0</v>
      </c>
      <c r="BD2056">
        <v>0</v>
      </c>
      <c r="BE2056">
        <v>0</v>
      </c>
      <c r="BF2056">
        <v>0</v>
      </c>
      <c r="BG2056">
        <v>0</v>
      </c>
      <c r="BH2056">
        <v>0</v>
      </c>
      <c r="BI2056">
        <v>0</v>
      </c>
      <c r="BJ2056">
        <v>0</v>
      </c>
      <c r="BK2056">
        <v>0</v>
      </c>
      <c r="BL2056">
        <v>0</v>
      </c>
      <c r="BM2056">
        <v>0</v>
      </c>
      <c r="BN2056">
        <v>0</v>
      </c>
      <c r="BO2056">
        <v>2</v>
      </c>
      <c r="BP2056">
        <v>0</v>
      </c>
      <c r="BQ2056">
        <v>0</v>
      </c>
      <c r="BR2056">
        <v>1</v>
      </c>
      <c r="BS2056">
        <v>1</v>
      </c>
      <c r="BT2056">
        <v>0</v>
      </c>
      <c r="BU2056">
        <v>0</v>
      </c>
      <c r="BV2056">
        <v>0</v>
      </c>
      <c r="BW2056">
        <v>0</v>
      </c>
      <c r="BX2056">
        <v>0</v>
      </c>
      <c r="BY2056">
        <v>90</v>
      </c>
    </row>
    <row r="2057" spans="1:77" hidden="1" x14ac:dyDescent="0.25">
      <c r="A2057" t="str">
        <f t="shared" si="64"/>
        <v>201681 Feldolgozóipari gépek kezelőiI9 Egyetem</v>
      </c>
      <c r="B2057" t="str">
        <f t="shared" si="65"/>
        <v>201681 Feldolgozóipari gépek kezelőiI9 Egyetem</v>
      </c>
      <c r="C2057">
        <v>6041</v>
      </c>
      <c r="D2057" t="s">
        <v>168</v>
      </c>
      <c r="E2057" t="s">
        <v>169</v>
      </c>
      <c r="F2057" s="4" t="s">
        <v>174</v>
      </c>
      <c r="G2057">
        <v>0</v>
      </c>
      <c r="H2057" t="s">
        <v>165</v>
      </c>
      <c r="I2057">
        <v>647</v>
      </c>
      <c r="J2057">
        <v>36</v>
      </c>
      <c r="K2057" t="s">
        <v>104</v>
      </c>
      <c r="L2057" t="s">
        <v>105</v>
      </c>
      <c r="M2057">
        <v>0</v>
      </c>
      <c r="N2057">
        <v>0</v>
      </c>
      <c r="O2057">
        <v>0</v>
      </c>
      <c r="P2057">
        <v>0</v>
      </c>
      <c r="Q2057">
        <v>1</v>
      </c>
      <c r="R2057">
        <v>28</v>
      </c>
      <c r="S2057">
        <v>0</v>
      </c>
      <c r="T2057">
        <v>0</v>
      </c>
      <c r="U2057">
        <v>0</v>
      </c>
      <c r="V2057">
        <v>0</v>
      </c>
      <c r="W2057">
        <v>0</v>
      </c>
      <c r="X2057">
        <v>23</v>
      </c>
      <c r="Y2057">
        <v>32</v>
      </c>
      <c r="Z2057">
        <v>0</v>
      </c>
      <c r="AA2057">
        <v>18</v>
      </c>
      <c r="AB2057">
        <v>0</v>
      </c>
      <c r="AC2057">
        <v>3</v>
      </c>
      <c r="AD2057">
        <v>0</v>
      </c>
      <c r="AE2057">
        <v>0</v>
      </c>
      <c r="AF2057">
        <v>0</v>
      </c>
      <c r="AG2057">
        <v>0</v>
      </c>
      <c r="AH2057">
        <v>0</v>
      </c>
      <c r="AI2057">
        <v>0</v>
      </c>
      <c r="AJ2057">
        <v>0</v>
      </c>
      <c r="AK2057">
        <v>0</v>
      </c>
      <c r="AL2057">
        <v>0</v>
      </c>
      <c r="AM2057">
        <v>0</v>
      </c>
      <c r="AN2057">
        <v>0</v>
      </c>
      <c r="AO2057">
        <v>15</v>
      </c>
      <c r="AP2057">
        <v>0</v>
      </c>
      <c r="AQ2057">
        <v>7</v>
      </c>
      <c r="AR2057">
        <v>0</v>
      </c>
      <c r="AS2057">
        <v>0</v>
      </c>
      <c r="AT2057">
        <v>0</v>
      </c>
      <c r="AU2057">
        <v>0</v>
      </c>
      <c r="AV2057">
        <v>0</v>
      </c>
      <c r="AW2057">
        <v>0</v>
      </c>
      <c r="AX2057">
        <v>0</v>
      </c>
      <c r="AY2057">
        <v>0</v>
      </c>
      <c r="AZ2057">
        <v>0</v>
      </c>
      <c r="BA2057">
        <v>0</v>
      </c>
      <c r="BB2057">
        <v>0</v>
      </c>
      <c r="BC2057">
        <v>0</v>
      </c>
      <c r="BD2057">
        <v>0</v>
      </c>
      <c r="BE2057">
        <v>0</v>
      </c>
      <c r="BF2057">
        <v>0</v>
      </c>
      <c r="BG2057">
        <v>0</v>
      </c>
      <c r="BH2057">
        <v>0</v>
      </c>
      <c r="BI2057">
        <v>0</v>
      </c>
      <c r="BJ2057">
        <v>1</v>
      </c>
      <c r="BK2057">
        <v>0</v>
      </c>
      <c r="BL2057">
        <v>0</v>
      </c>
      <c r="BM2057">
        <v>0</v>
      </c>
      <c r="BN2057">
        <v>0</v>
      </c>
      <c r="BO2057">
        <v>0</v>
      </c>
      <c r="BP2057">
        <v>2</v>
      </c>
      <c r="BQ2057">
        <v>0</v>
      </c>
      <c r="BR2057">
        <v>0</v>
      </c>
      <c r="BS2057">
        <v>0</v>
      </c>
      <c r="BT2057">
        <v>0</v>
      </c>
      <c r="BU2057">
        <v>0</v>
      </c>
      <c r="BV2057">
        <v>0</v>
      </c>
      <c r="BW2057">
        <v>0</v>
      </c>
      <c r="BX2057">
        <v>0</v>
      </c>
      <c r="BY2057">
        <v>130</v>
      </c>
    </row>
    <row r="2058" spans="1:77" hidden="1" x14ac:dyDescent="0.25">
      <c r="A2058" t="str">
        <f t="shared" si="64"/>
        <v>201682 ÖsszeszerelőkI9 Egyetem</v>
      </c>
      <c r="B2058" t="str">
        <f t="shared" si="65"/>
        <v>201682 ÖsszeszerelőkI9 Egyetem</v>
      </c>
      <c r="C2058">
        <v>6042</v>
      </c>
      <c r="D2058" t="s">
        <v>168</v>
      </c>
      <c r="E2058" t="s">
        <v>169</v>
      </c>
      <c r="F2058" s="4" t="s">
        <v>174</v>
      </c>
      <c r="G2058">
        <v>0</v>
      </c>
      <c r="H2058" t="s">
        <v>165</v>
      </c>
      <c r="I2058">
        <v>648</v>
      </c>
      <c r="J2058">
        <v>37</v>
      </c>
      <c r="K2058" t="s">
        <v>106</v>
      </c>
      <c r="L2058" t="s">
        <v>142</v>
      </c>
      <c r="M2058">
        <v>0</v>
      </c>
      <c r="N2058">
        <v>0</v>
      </c>
      <c r="O2058">
        <v>0</v>
      </c>
      <c r="P2058">
        <v>0</v>
      </c>
      <c r="Q2058">
        <v>0</v>
      </c>
      <c r="R2058">
        <v>0</v>
      </c>
      <c r="S2058">
        <v>0</v>
      </c>
      <c r="T2058">
        <v>0</v>
      </c>
      <c r="U2058">
        <v>0</v>
      </c>
      <c r="V2058">
        <v>0</v>
      </c>
      <c r="W2058">
        <v>0</v>
      </c>
      <c r="X2058">
        <v>0</v>
      </c>
      <c r="Y2058">
        <v>21</v>
      </c>
      <c r="Z2058">
        <v>0</v>
      </c>
      <c r="AA2058">
        <v>0</v>
      </c>
      <c r="AB2058">
        <v>0</v>
      </c>
      <c r="AC2058">
        <v>13</v>
      </c>
      <c r="AD2058">
        <v>45</v>
      </c>
      <c r="AE2058">
        <v>17</v>
      </c>
      <c r="AF2058">
        <v>77</v>
      </c>
      <c r="AG2058">
        <v>0</v>
      </c>
      <c r="AH2058">
        <v>0</v>
      </c>
      <c r="AI2058">
        <v>0</v>
      </c>
      <c r="AJ2058">
        <v>0</v>
      </c>
      <c r="AK2058">
        <v>0</v>
      </c>
      <c r="AL2058">
        <v>0</v>
      </c>
      <c r="AM2058">
        <v>0</v>
      </c>
      <c r="AN2058">
        <v>0</v>
      </c>
      <c r="AO2058">
        <v>0</v>
      </c>
      <c r="AP2058">
        <v>0</v>
      </c>
      <c r="AQ2058">
        <v>0</v>
      </c>
      <c r="AR2058">
        <v>0</v>
      </c>
      <c r="AS2058">
        <v>0</v>
      </c>
      <c r="AT2058">
        <v>0</v>
      </c>
      <c r="AU2058">
        <v>0</v>
      </c>
      <c r="AV2058">
        <v>0</v>
      </c>
      <c r="AW2058">
        <v>0</v>
      </c>
      <c r="AX2058">
        <v>0</v>
      </c>
      <c r="AY2058">
        <v>0</v>
      </c>
      <c r="AZ2058">
        <v>0</v>
      </c>
      <c r="BA2058">
        <v>0</v>
      </c>
      <c r="BB2058">
        <v>0</v>
      </c>
      <c r="BC2058">
        <v>0</v>
      </c>
      <c r="BD2058">
        <v>0</v>
      </c>
      <c r="BE2058">
        <v>0</v>
      </c>
      <c r="BF2058">
        <v>0</v>
      </c>
      <c r="BG2058">
        <v>0</v>
      </c>
      <c r="BH2058">
        <v>0</v>
      </c>
      <c r="BI2058">
        <v>0</v>
      </c>
      <c r="BJ2058">
        <v>0</v>
      </c>
      <c r="BK2058">
        <v>0</v>
      </c>
      <c r="BL2058">
        <v>0</v>
      </c>
      <c r="BM2058">
        <v>0</v>
      </c>
      <c r="BN2058">
        <v>0</v>
      </c>
      <c r="BO2058">
        <v>0</v>
      </c>
      <c r="BP2058">
        <v>0</v>
      </c>
      <c r="BQ2058">
        <v>0</v>
      </c>
      <c r="BR2058">
        <v>0</v>
      </c>
      <c r="BS2058">
        <v>0</v>
      </c>
      <c r="BT2058">
        <v>0</v>
      </c>
      <c r="BU2058">
        <v>0</v>
      </c>
      <c r="BV2058">
        <v>0</v>
      </c>
      <c r="BW2058">
        <v>0</v>
      </c>
      <c r="BX2058">
        <v>0</v>
      </c>
      <c r="BY2058">
        <v>173</v>
      </c>
    </row>
    <row r="2059" spans="1:77" hidden="1" x14ac:dyDescent="0.25">
      <c r="A2059" t="str">
        <f t="shared" si="64"/>
        <v>201683 Helyhez kötött gépek kezelőiI9 Egyetem</v>
      </c>
      <c r="B2059" t="str">
        <f t="shared" si="65"/>
        <v>201683 Helyhez kötött gépek kezelőiI9 Egyetem</v>
      </c>
      <c r="C2059">
        <v>6043</v>
      </c>
      <c r="D2059" t="s">
        <v>168</v>
      </c>
      <c r="E2059" t="s">
        <v>169</v>
      </c>
      <c r="F2059" s="4" t="s">
        <v>174</v>
      </c>
      <c r="G2059">
        <v>0</v>
      </c>
      <c r="H2059" t="s">
        <v>165</v>
      </c>
      <c r="I2059">
        <v>649</v>
      </c>
      <c r="J2059">
        <v>38</v>
      </c>
      <c r="K2059" t="s">
        <v>107</v>
      </c>
      <c r="L2059" t="s">
        <v>143</v>
      </c>
      <c r="M2059">
        <v>0</v>
      </c>
      <c r="N2059">
        <v>0</v>
      </c>
      <c r="O2059">
        <v>0</v>
      </c>
      <c r="P2059">
        <v>0</v>
      </c>
      <c r="Q2059">
        <v>0</v>
      </c>
      <c r="R2059">
        <v>0</v>
      </c>
      <c r="S2059">
        <v>0</v>
      </c>
      <c r="T2059">
        <v>0</v>
      </c>
      <c r="U2059">
        <v>0</v>
      </c>
      <c r="V2059">
        <v>0</v>
      </c>
      <c r="W2059">
        <v>0</v>
      </c>
      <c r="X2059">
        <v>22</v>
      </c>
      <c r="Y2059">
        <v>0</v>
      </c>
      <c r="Z2059">
        <v>0</v>
      </c>
      <c r="AA2059">
        <v>0</v>
      </c>
      <c r="AB2059">
        <v>0</v>
      </c>
      <c r="AC2059">
        <v>0</v>
      </c>
      <c r="AD2059">
        <v>0</v>
      </c>
      <c r="AE2059">
        <v>17</v>
      </c>
      <c r="AF2059">
        <v>0</v>
      </c>
      <c r="AG2059">
        <v>0</v>
      </c>
      <c r="AH2059">
        <v>0</v>
      </c>
      <c r="AI2059">
        <v>0</v>
      </c>
      <c r="AJ2059">
        <v>14</v>
      </c>
      <c r="AK2059">
        <v>0</v>
      </c>
      <c r="AL2059">
        <v>0</v>
      </c>
      <c r="AM2059">
        <v>0</v>
      </c>
      <c r="AN2059">
        <v>0</v>
      </c>
      <c r="AO2059">
        <v>0</v>
      </c>
      <c r="AP2059">
        <v>0</v>
      </c>
      <c r="AQ2059">
        <v>0</v>
      </c>
      <c r="AR2059">
        <v>0</v>
      </c>
      <c r="AS2059">
        <v>0</v>
      </c>
      <c r="AT2059">
        <v>0</v>
      </c>
      <c r="AU2059">
        <v>0</v>
      </c>
      <c r="AV2059">
        <v>0</v>
      </c>
      <c r="AW2059">
        <v>0</v>
      </c>
      <c r="AX2059">
        <v>0</v>
      </c>
      <c r="AY2059">
        <v>0</v>
      </c>
      <c r="AZ2059">
        <v>0</v>
      </c>
      <c r="BA2059">
        <v>0</v>
      </c>
      <c r="BB2059">
        <v>0</v>
      </c>
      <c r="BC2059">
        <v>0</v>
      </c>
      <c r="BD2059">
        <v>0</v>
      </c>
      <c r="BE2059">
        <v>0</v>
      </c>
      <c r="BF2059">
        <v>0</v>
      </c>
      <c r="BG2059">
        <v>0</v>
      </c>
      <c r="BH2059">
        <v>0</v>
      </c>
      <c r="BI2059">
        <v>0</v>
      </c>
      <c r="BJ2059">
        <v>0</v>
      </c>
      <c r="BK2059">
        <v>0</v>
      </c>
      <c r="BL2059">
        <v>0</v>
      </c>
      <c r="BM2059">
        <v>0</v>
      </c>
      <c r="BN2059">
        <v>0</v>
      </c>
      <c r="BO2059">
        <v>3</v>
      </c>
      <c r="BP2059">
        <v>3</v>
      </c>
      <c r="BQ2059">
        <v>1</v>
      </c>
      <c r="BR2059">
        <v>0</v>
      </c>
      <c r="BS2059">
        <v>0</v>
      </c>
      <c r="BT2059">
        <v>1</v>
      </c>
      <c r="BU2059">
        <v>0</v>
      </c>
      <c r="BV2059">
        <v>0</v>
      </c>
      <c r="BW2059">
        <v>0</v>
      </c>
      <c r="BX2059">
        <v>0</v>
      </c>
      <c r="BY2059">
        <v>61</v>
      </c>
    </row>
    <row r="2060" spans="1:77" hidden="1" x14ac:dyDescent="0.25">
      <c r="A2060" t="str">
        <f t="shared" si="64"/>
        <v>201684 Járművezetők és mobil gépek kezelőiI9 Egyetem</v>
      </c>
      <c r="B2060" t="str">
        <f t="shared" si="65"/>
        <v>201684 Járművezetők és mobil gépek kezelőiI9 Egyetem</v>
      </c>
      <c r="C2060">
        <v>6044</v>
      </c>
      <c r="D2060" t="s">
        <v>168</v>
      </c>
      <c r="E2060" t="s">
        <v>169</v>
      </c>
      <c r="F2060" s="4" t="s">
        <v>174</v>
      </c>
      <c r="G2060">
        <v>0</v>
      </c>
      <c r="H2060" t="s">
        <v>165</v>
      </c>
      <c r="I2060">
        <v>650</v>
      </c>
      <c r="J2060">
        <v>39</v>
      </c>
      <c r="K2060" t="s">
        <v>144</v>
      </c>
      <c r="L2060" t="s">
        <v>145</v>
      </c>
      <c r="M2060">
        <v>0</v>
      </c>
      <c r="N2060">
        <v>0</v>
      </c>
      <c r="O2060">
        <v>3</v>
      </c>
      <c r="P2060">
        <v>0</v>
      </c>
      <c r="Q2060">
        <v>0</v>
      </c>
      <c r="R2060">
        <v>0</v>
      </c>
      <c r="S2060">
        <v>0</v>
      </c>
      <c r="T2060">
        <v>0</v>
      </c>
      <c r="U2060">
        <v>0</v>
      </c>
      <c r="V2060">
        <v>0</v>
      </c>
      <c r="W2060">
        <v>0</v>
      </c>
      <c r="X2060">
        <v>0</v>
      </c>
      <c r="Y2060">
        <v>0</v>
      </c>
      <c r="Z2060">
        <v>0</v>
      </c>
      <c r="AA2060">
        <v>0</v>
      </c>
      <c r="AB2060">
        <v>0</v>
      </c>
      <c r="AC2060">
        <v>0</v>
      </c>
      <c r="AD2060">
        <v>0</v>
      </c>
      <c r="AE2060">
        <v>0</v>
      </c>
      <c r="AF2060">
        <v>0</v>
      </c>
      <c r="AG2060">
        <v>0</v>
      </c>
      <c r="AH2060">
        <v>0</v>
      </c>
      <c r="AI2060">
        <v>0</v>
      </c>
      <c r="AJ2060">
        <v>0</v>
      </c>
      <c r="AK2060">
        <v>0</v>
      </c>
      <c r="AL2060">
        <v>0</v>
      </c>
      <c r="AM2060">
        <v>0</v>
      </c>
      <c r="AN2060">
        <v>46</v>
      </c>
      <c r="AO2060">
        <v>0</v>
      </c>
      <c r="AP2060">
        <v>0</v>
      </c>
      <c r="AQ2060">
        <v>140</v>
      </c>
      <c r="AR2060">
        <v>0</v>
      </c>
      <c r="AS2060">
        <v>0</v>
      </c>
      <c r="AT2060">
        <v>0</v>
      </c>
      <c r="AU2060">
        <v>0</v>
      </c>
      <c r="AV2060">
        <v>0</v>
      </c>
      <c r="AW2060">
        <v>0</v>
      </c>
      <c r="AX2060">
        <v>0</v>
      </c>
      <c r="AY2060">
        <v>0</v>
      </c>
      <c r="AZ2060">
        <v>0</v>
      </c>
      <c r="BA2060">
        <v>0</v>
      </c>
      <c r="BB2060">
        <v>0</v>
      </c>
      <c r="BC2060">
        <v>0</v>
      </c>
      <c r="BD2060">
        <v>0</v>
      </c>
      <c r="BE2060">
        <v>0</v>
      </c>
      <c r="BF2060">
        <v>0</v>
      </c>
      <c r="BG2060">
        <v>0</v>
      </c>
      <c r="BH2060">
        <v>0</v>
      </c>
      <c r="BI2060">
        <v>0</v>
      </c>
      <c r="BJ2060">
        <v>0</v>
      </c>
      <c r="BK2060">
        <v>0</v>
      </c>
      <c r="BL2060">
        <v>0</v>
      </c>
      <c r="BM2060">
        <v>0</v>
      </c>
      <c r="BN2060">
        <v>0</v>
      </c>
      <c r="BO2060">
        <v>8</v>
      </c>
      <c r="BP2060">
        <v>5</v>
      </c>
      <c r="BQ2060">
        <v>10</v>
      </c>
      <c r="BR2060">
        <v>0</v>
      </c>
      <c r="BS2060">
        <v>0</v>
      </c>
      <c r="BT2060">
        <v>0</v>
      </c>
      <c r="BU2060">
        <v>1</v>
      </c>
      <c r="BV2060">
        <v>0</v>
      </c>
      <c r="BW2060">
        <v>0</v>
      </c>
      <c r="BX2060">
        <v>0</v>
      </c>
      <c r="BY2060">
        <v>213</v>
      </c>
    </row>
    <row r="2061" spans="1:77" hidden="1" x14ac:dyDescent="0.25">
      <c r="A2061" t="str">
        <f t="shared" si="64"/>
        <v>201691 Takarítók és hasonló jellegű egyszerű foglalkozásokI9 Egyetem</v>
      </c>
      <c r="B2061" t="str">
        <f t="shared" si="65"/>
        <v>201691 Takarítók és hasonló jellegű egyszerű foglalkozásokI9 Egyetem</v>
      </c>
      <c r="C2061">
        <v>6045</v>
      </c>
      <c r="D2061" t="s">
        <v>168</v>
      </c>
      <c r="E2061" t="s">
        <v>169</v>
      </c>
      <c r="F2061" s="4" t="s">
        <v>174</v>
      </c>
      <c r="G2061">
        <v>0</v>
      </c>
      <c r="H2061" t="s">
        <v>165</v>
      </c>
      <c r="I2061">
        <v>651</v>
      </c>
      <c r="J2061">
        <v>40</v>
      </c>
      <c r="K2061" t="s">
        <v>108</v>
      </c>
      <c r="L2061" t="s">
        <v>146</v>
      </c>
      <c r="M2061">
        <v>0</v>
      </c>
      <c r="N2061">
        <v>0</v>
      </c>
      <c r="O2061">
        <v>0</v>
      </c>
      <c r="P2061">
        <v>0</v>
      </c>
      <c r="Q2061">
        <v>0</v>
      </c>
      <c r="R2061">
        <v>0</v>
      </c>
      <c r="S2061">
        <v>0</v>
      </c>
      <c r="T2061">
        <v>0</v>
      </c>
      <c r="U2061">
        <v>0</v>
      </c>
      <c r="V2061">
        <v>0</v>
      </c>
      <c r="W2061">
        <v>0</v>
      </c>
      <c r="X2061">
        <v>0</v>
      </c>
      <c r="Y2061">
        <v>0</v>
      </c>
      <c r="Z2061">
        <v>0</v>
      </c>
      <c r="AA2061">
        <v>0</v>
      </c>
      <c r="AB2061">
        <v>0</v>
      </c>
      <c r="AC2061">
        <v>0</v>
      </c>
      <c r="AD2061">
        <v>0</v>
      </c>
      <c r="AE2061">
        <v>0</v>
      </c>
      <c r="AF2061">
        <v>0</v>
      </c>
      <c r="AG2061">
        <v>0</v>
      </c>
      <c r="AH2061">
        <v>0</v>
      </c>
      <c r="AI2061">
        <v>0</v>
      </c>
      <c r="AJ2061">
        <v>0</v>
      </c>
      <c r="AK2061">
        <v>0</v>
      </c>
      <c r="AL2061">
        <v>0</v>
      </c>
      <c r="AM2061">
        <v>0</v>
      </c>
      <c r="AN2061">
        <v>0</v>
      </c>
      <c r="AO2061">
        <v>0</v>
      </c>
      <c r="AP2061">
        <v>8</v>
      </c>
      <c r="AQ2061">
        <v>0</v>
      </c>
      <c r="AR2061">
        <v>0</v>
      </c>
      <c r="AS2061">
        <v>0</v>
      </c>
      <c r="AT2061">
        <v>0</v>
      </c>
      <c r="AU2061">
        <v>0</v>
      </c>
      <c r="AV2061">
        <v>8</v>
      </c>
      <c r="AW2061">
        <v>0</v>
      </c>
      <c r="AX2061">
        <v>0</v>
      </c>
      <c r="AY2061">
        <v>0</v>
      </c>
      <c r="AZ2061">
        <v>0</v>
      </c>
      <c r="BA2061">
        <v>0</v>
      </c>
      <c r="BB2061">
        <v>0</v>
      </c>
      <c r="BC2061">
        <v>0</v>
      </c>
      <c r="BD2061">
        <v>0</v>
      </c>
      <c r="BE2061">
        <v>0</v>
      </c>
      <c r="BF2061">
        <v>0</v>
      </c>
      <c r="BG2061">
        <v>0</v>
      </c>
      <c r="BH2061">
        <v>0</v>
      </c>
      <c r="BI2061">
        <v>0</v>
      </c>
      <c r="BJ2061">
        <v>0</v>
      </c>
      <c r="BK2061">
        <v>0</v>
      </c>
      <c r="BL2061">
        <v>0</v>
      </c>
      <c r="BM2061">
        <v>0</v>
      </c>
      <c r="BN2061">
        <v>0</v>
      </c>
      <c r="BO2061">
        <v>18</v>
      </c>
      <c r="BP2061">
        <v>100</v>
      </c>
      <c r="BQ2061">
        <v>46</v>
      </c>
      <c r="BR2061">
        <v>0</v>
      </c>
      <c r="BS2061">
        <v>2</v>
      </c>
      <c r="BT2061">
        <v>0</v>
      </c>
      <c r="BU2061">
        <v>1</v>
      </c>
      <c r="BV2061">
        <v>0</v>
      </c>
      <c r="BW2061">
        <v>0</v>
      </c>
      <c r="BX2061">
        <v>0</v>
      </c>
      <c r="BY2061">
        <v>183</v>
      </c>
    </row>
    <row r="2062" spans="1:77" hidden="1" x14ac:dyDescent="0.25">
      <c r="A2062" t="str">
        <f t="shared" si="64"/>
        <v>201692 Egyszerű szolgáltatási, szállítási és hasonló foglalkozásokI9 Egyetem</v>
      </c>
      <c r="B2062" t="str">
        <f t="shared" si="65"/>
        <v>201692 Egyszerű szolgáltatási, szállítási és hasonló foglalkozásokI9 Egyetem</v>
      </c>
      <c r="C2062">
        <v>6046</v>
      </c>
      <c r="D2062" t="s">
        <v>168</v>
      </c>
      <c r="E2062" t="s">
        <v>169</v>
      </c>
      <c r="F2062" s="4" t="s">
        <v>174</v>
      </c>
      <c r="G2062">
        <v>0</v>
      </c>
      <c r="H2062" t="s">
        <v>165</v>
      </c>
      <c r="I2062">
        <v>652</v>
      </c>
      <c r="J2062">
        <v>41</v>
      </c>
      <c r="K2062" t="s">
        <v>109</v>
      </c>
      <c r="L2062" t="s">
        <v>147</v>
      </c>
      <c r="M2062">
        <v>0</v>
      </c>
      <c r="N2062">
        <v>0</v>
      </c>
      <c r="O2062">
        <v>0</v>
      </c>
      <c r="P2062">
        <v>0</v>
      </c>
      <c r="Q2062">
        <v>28</v>
      </c>
      <c r="R2062">
        <v>7</v>
      </c>
      <c r="S2062">
        <v>0</v>
      </c>
      <c r="T2062">
        <v>0</v>
      </c>
      <c r="U2062">
        <v>0</v>
      </c>
      <c r="V2062">
        <v>0</v>
      </c>
      <c r="W2062">
        <v>1</v>
      </c>
      <c r="X2062">
        <v>0</v>
      </c>
      <c r="Y2062">
        <v>0</v>
      </c>
      <c r="Z2062">
        <v>0</v>
      </c>
      <c r="AA2062">
        <v>0</v>
      </c>
      <c r="AB2062">
        <v>0</v>
      </c>
      <c r="AC2062">
        <v>20</v>
      </c>
      <c r="AD2062">
        <v>0</v>
      </c>
      <c r="AE2062">
        <v>0</v>
      </c>
      <c r="AF2062">
        <v>0</v>
      </c>
      <c r="AG2062">
        <v>0</v>
      </c>
      <c r="AH2062">
        <v>0</v>
      </c>
      <c r="AI2062">
        <v>0</v>
      </c>
      <c r="AJ2062">
        <v>0</v>
      </c>
      <c r="AK2062">
        <v>14</v>
      </c>
      <c r="AL2062">
        <v>1</v>
      </c>
      <c r="AM2062">
        <v>0</v>
      </c>
      <c r="AN2062">
        <v>1</v>
      </c>
      <c r="AO2062">
        <v>57</v>
      </c>
      <c r="AP2062">
        <v>32</v>
      </c>
      <c r="AQ2062">
        <v>0</v>
      </c>
      <c r="AR2062">
        <v>0</v>
      </c>
      <c r="AS2062">
        <v>0</v>
      </c>
      <c r="AT2062">
        <v>11</v>
      </c>
      <c r="AU2062">
        <v>8</v>
      </c>
      <c r="AV2062">
        <v>20</v>
      </c>
      <c r="AW2062">
        <v>0</v>
      </c>
      <c r="AX2062">
        <v>0</v>
      </c>
      <c r="AY2062">
        <v>0</v>
      </c>
      <c r="AZ2062">
        <v>0</v>
      </c>
      <c r="BA2062">
        <v>0</v>
      </c>
      <c r="BB2062">
        <v>0</v>
      </c>
      <c r="BC2062">
        <v>0</v>
      </c>
      <c r="BD2062">
        <v>55</v>
      </c>
      <c r="BE2062">
        <v>0</v>
      </c>
      <c r="BF2062">
        <v>60</v>
      </c>
      <c r="BG2062">
        <v>0</v>
      </c>
      <c r="BH2062">
        <v>1</v>
      </c>
      <c r="BI2062">
        <v>0</v>
      </c>
      <c r="BJ2062">
        <v>87</v>
      </c>
      <c r="BK2062">
        <v>7</v>
      </c>
      <c r="BL2062">
        <v>16</v>
      </c>
      <c r="BM2062">
        <v>0</v>
      </c>
      <c r="BN2062">
        <v>0</v>
      </c>
      <c r="BO2062">
        <v>121</v>
      </c>
      <c r="BP2062">
        <v>77</v>
      </c>
      <c r="BQ2062">
        <v>32</v>
      </c>
      <c r="BR2062">
        <v>3</v>
      </c>
      <c r="BS2062">
        <v>17</v>
      </c>
      <c r="BT2062">
        <v>3</v>
      </c>
      <c r="BU2062">
        <v>0</v>
      </c>
      <c r="BV2062">
        <v>0</v>
      </c>
      <c r="BW2062">
        <v>0</v>
      </c>
      <c r="BX2062">
        <v>0</v>
      </c>
      <c r="BY2062">
        <v>679</v>
      </c>
    </row>
    <row r="2063" spans="1:77" hidden="1" x14ac:dyDescent="0.25">
      <c r="A2063" t="str">
        <f t="shared" si="64"/>
        <v>201693 Egyszerű ipari, építőipari, mezőgazdasági foglalkozásokI9 Egyetem</v>
      </c>
      <c r="B2063" t="str">
        <f t="shared" si="65"/>
        <v>201693 Egyszerű ipari, építőipari, mezőgazdasági foglalkozásokI9 Egyetem</v>
      </c>
      <c r="C2063">
        <v>6047</v>
      </c>
      <c r="D2063" t="s">
        <v>168</v>
      </c>
      <c r="E2063" t="s">
        <v>169</v>
      </c>
      <c r="F2063" s="4" t="s">
        <v>174</v>
      </c>
      <c r="G2063">
        <v>0</v>
      </c>
      <c r="H2063" t="s">
        <v>165</v>
      </c>
      <c r="I2063">
        <v>653</v>
      </c>
      <c r="J2063">
        <v>42</v>
      </c>
      <c r="K2063" t="s">
        <v>148</v>
      </c>
      <c r="L2063" t="s">
        <v>149</v>
      </c>
      <c r="M2063">
        <v>8</v>
      </c>
      <c r="N2063">
        <v>0</v>
      </c>
      <c r="O2063">
        <v>0</v>
      </c>
      <c r="P2063">
        <v>0</v>
      </c>
      <c r="Q2063">
        <v>16</v>
      </c>
      <c r="R2063">
        <v>0</v>
      </c>
      <c r="S2063">
        <v>0</v>
      </c>
      <c r="T2063">
        <v>0</v>
      </c>
      <c r="U2063">
        <v>0</v>
      </c>
      <c r="V2063">
        <v>0</v>
      </c>
      <c r="W2063">
        <v>0</v>
      </c>
      <c r="X2063">
        <v>0</v>
      </c>
      <c r="Y2063">
        <v>8</v>
      </c>
      <c r="Z2063">
        <v>0</v>
      </c>
      <c r="AA2063">
        <v>0</v>
      </c>
      <c r="AB2063">
        <v>0</v>
      </c>
      <c r="AC2063">
        <v>0</v>
      </c>
      <c r="AD2063">
        <v>0</v>
      </c>
      <c r="AE2063">
        <v>21</v>
      </c>
      <c r="AF2063">
        <v>0</v>
      </c>
      <c r="AG2063">
        <v>0</v>
      </c>
      <c r="AH2063">
        <v>0</v>
      </c>
      <c r="AI2063">
        <v>0</v>
      </c>
      <c r="AJ2063">
        <v>0</v>
      </c>
      <c r="AK2063">
        <v>0</v>
      </c>
      <c r="AL2063">
        <v>0</v>
      </c>
      <c r="AM2063">
        <v>0</v>
      </c>
      <c r="AN2063">
        <v>0</v>
      </c>
      <c r="AO2063">
        <v>0</v>
      </c>
      <c r="AP2063">
        <v>0</v>
      </c>
      <c r="AQ2063">
        <v>0</v>
      </c>
      <c r="AR2063">
        <v>0</v>
      </c>
      <c r="AS2063">
        <v>0</v>
      </c>
      <c r="AT2063">
        <v>0</v>
      </c>
      <c r="AU2063">
        <v>0</v>
      </c>
      <c r="AV2063">
        <v>0</v>
      </c>
      <c r="AW2063">
        <v>0</v>
      </c>
      <c r="AX2063">
        <v>0</v>
      </c>
      <c r="AY2063">
        <v>0</v>
      </c>
      <c r="AZ2063">
        <v>0</v>
      </c>
      <c r="BA2063">
        <v>0</v>
      </c>
      <c r="BB2063">
        <v>0</v>
      </c>
      <c r="BC2063">
        <v>0</v>
      </c>
      <c r="BD2063">
        <v>0</v>
      </c>
      <c r="BE2063">
        <v>0</v>
      </c>
      <c r="BF2063">
        <v>0</v>
      </c>
      <c r="BG2063">
        <v>0</v>
      </c>
      <c r="BH2063">
        <v>0</v>
      </c>
      <c r="BI2063">
        <v>0</v>
      </c>
      <c r="BJ2063">
        <v>0</v>
      </c>
      <c r="BK2063">
        <v>0</v>
      </c>
      <c r="BL2063">
        <v>0</v>
      </c>
      <c r="BM2063">
        <v>0</v>
      </c>
      <c r="BN2063">
        <v>0</v>
      </c>
      <c r="BO2063">
        <v>26</v>
      </c>
      <c r="BP2063">
        <v>0</v>
      </c>
      <c r="BQ2063">
        <v>0</v>
      </c>
      <c r="BR2063">
        <v>0</v>
      </c>
      <c r="BS2063">
        <v>0</v>
      </c>
      <c r="BT2063">
        <v>0</v>
      </c>
      <c r="BU2063">
        <v>0</v>
      </c>
      <c r="BV2063">
        <v>0</v>
      </c>
      <c r="BW2063">
        <v>0</v>
      </c>
      <c r="BX2063">
        <v>0</v>
      </c>
      <c r="BY2063">
        <v>79</v>
      </c>
    </row>
    <row r="2064" spans="1:77" hidden="1" x14ac:dyDescent="0.25">
      <c r="A2064" t="str">
        <f t="shared" si="64"/>
        <v>201601 Fegyveres szervek felsőfokú képesítést igénylő foglalkozásaiIMind (I1-I9) Iskola MIND</v>
      </c>
      <c r="B2064" t="str">
        <f t="shared" si="65"/>
        <v>201601 Fegyveres szervek felsőfokú képesítést igénylő foglalkozásaiIMind (I1-I9) Iskola MIND</v>
      </c>
      <c r="C2064">
        <v>6679</v>
      </c>
      <c r="D2064" t="s">
        <v>168</v>
      </c>
      <c r="E2064" t="s">
        <v>169</v>
      </c>
      <c r="F2064" s="4" t="s">
        <v>174</v>
      </c>
      <c r="G2064">
        <v>0</v>
      </c>
      <c r="H2064" t="s">
        <v>167</v>
      </c>
      <c r="I2064">
        <v>612</v>
      </c>
      <c r="J2064">
        <v>1</v>
      </c>
      <c r="K2064" t="s">
        <v>65</v>
      </c>
      <c r="L2064" t="s">
        <v>66</v>
      </c>
      <c r="M2064">
        <v>0</v>
      </c>
      <c r="N2064">
        <v>0</v>
      </c>
      <c r="O2064">
        <v>0</v>
      </c>
      <c r="P2064">
        <v>0</v>
      </c>
      <c r="Q2064">
        <v>0</v>
      </c>
      <c r="R2064">
        <v>0</v>
      </c>
      <c r="S2064">
        <v>0</v>
      </c>
      <c r="T2064">
        <v>0</v>
      </c>
      <c r="U2064">
        <v>0</v>
      </c>
      <c r="V2064">
        <v>0</v>
      </c>
      <c r="W2064">
        <v>0</v>
      </c>
      <c r="X2064">
        <v>0</v>
      </c>
      <c r="Y2064">
        <v>0</v>
      </c>
      <c r="Z2064">
        <v>0</v>
      </c>
      <c r="AA2064">
        <v>0</v>
      </c>
      <c r="AB2064">
        <v>0</v>
      </c>
      <c r="AC2064">
        <v>0</v>
      </c>
      <c r="AD2064">
        <v>0</v>
      </c>
      <c r="AE2064">
        <v>0</v>
      </c>
      <c r="AF2064">
        <v>0</v>
      </c>
      <c r="AG2064">
        <v>0</v>
      </c>
      <c r="AH2064">
        <v>0</v>
      </c>
      <c r="AI2064">
        <v>0</v>
      </c>
      <c r="AJ2064">
        <v>0</v>
      </c>
      <c r="AK2064">
        <v>0</v>
      </c>
      <c r="AL2064">
        <v>0</v>
      </c>
      <c r="AM2064">
        <v>0</v>
      </c>
      <c r="AN2064">
        <v>0</v>
      </c>
      <c r="AO2064">
        <v>0</v>
      </c>
      <c r="AP2064">
        <v>0</v>
      </c>
      <c r="AQ2064">
        <v>0</v>
      </c>
      <c r="AR2064">
        <v>0</v>
      </c>
      <c r="AS2064">
        <v>0</v>
      </c>
      <c r="AT2064">
        <v>0</v>
      </c>
      <c r="AU2064">
        <v>0</v>
      </c>
      <c r="AV2064">
        <v>0</v>
      </c>
      <c r="AW2064">
        <v>0</v>
      </c>
      <c r="AX2064">
        <v>0</v>
      </c>
      <c r="AY2064">
        <v>0</v>
      </c>
      <c r="AZ2064">
        <v>0</v>
      </c>
      <c r="BA2064">
        <v>0</v>
      </c>
      <c r="BB2064">
        <v>0</v>
      </c>
      <c r="BC2064">
        <v>0</v>
      </c>
      <c r="BD2064">
        <v>0</v>
      </c>
      <c r="BE2064">
        <v>0</v>
      </c>
      <c r="BF2064">
        <v>0</v>
      </c>
      <c r="BG2064">
        <v>0</v>
      </c>
      <c r="BH2064">
        <v>0</v>
      </c>
      <c r="BI2064">
        <v>0</v>
      </c>
      <c r="BJ2064">
        <v>0</v>
      </c>
      <c r="BK2064">
        <v>0</v>
      </c>
      <c r="BL2064">
        <v>0</v>
      </c>
      <c r="BM2064">
        <v>0</v>
      </c>
      <c r="BN2064">
        <v>0</v>
      </c>
      <c r="BO2064">
        <v>18035</v>
      </c>
      <c r="BP2064">
        <v>107</v>
      </c>
      <c r="BQ2064">
        <v>0</v>
      </c>
      <c r="BR2064">
        <v>0</v>
      </c>
      <c r="BS2064">
        <v>0</v>
      </c>
      <c r="BT2064">
        <v>0</v>
      </c>
      <c r="BU2064">
        <v>0</v>
      </c>
      <c r="BV2064">
        <v>0</v>
      </c>
      <c r="BW2064">
        <v>0</v>
      </c>
      <c r="BX2064">
        <v>0</v>
      </c>
      <c r="BY2064">
        <v>18142</v>
      </c>
    </row>
    <row r="2065" spans="1:77" hidden="1" x14ac:dyDescent="0.25">
      <c r="A2065" t="str">
        <f t="shared" si="64"/>
        <v>201602 Fegyveres szervek középfokú képesítést igénylő foglalkozásaiIMind (I1-I9) Iskola MIND</v>
      </c>
      <c r="B2065" t="str">
        <f t="shared" si="65"/>
        <v>201602 Fegyveres szervek középfokú képesítést igénylő foglalkozásaiIMind (I1-I9) Iskola MIND</v>
      </c>
      <c r="C2065">
        <v>6680</v>
      </c>
      <c r="D2065" t="s">
        <v>168</v>
      </c>
      <c r="E2065" t="s">
        <v>169</v>
      </c>
      <c r="F2065" s="4" t="s">
        <v>174</v>
      </c>
      <c r="G2065">
        <v>0</v>
      </c>
      <c r="H2065" t="s">
        <v>167</v>
      </c>
      <c r="I2065">
        <v>613</v>
      </c>
      <c r="J2065">
        <v>2</v>
      </c>
      <c r="K2065" t="s">
        <v>67</v>
      </c>
      <c r="L2065" t="s">
        <v>68</v>
      </c>
      <c r="M2065">
        <v>0</v>
      </c>
      <c r="N2065">
        <v>0</v>
      </c>
      <c r="O2065">
        <v>0</v>
      </c>
      <c r="P2065">
        <v>0</v>
      </c>
      <c r="Q2065">
        <v>0</v>
      </c>
      <c r="R2065">
        <v>0</v>
      </c>
      <c r="S2065">
        <v>0</v>
      </c>
      <c r="T2065">
        <v>0</v>
      </c>
      <c r="U2065">
        <v>0</v>
      </c>
      <c r="V2065">
        <v>0</v>
      </c>
      <c r="W2065">
        <v>0</v>
      </c>
      <c r="X2065">
        <v>0</v>
      </c>
      <c r="Y2065">
        <v>0</v>
      </c>
      <c r="Z2065">
        <v>0</v>
      </c>
      <c r="AA2065">
        <v>0</v>
      </c>
      <c r="AB2065">
        <v>0</v>
      </c>
      <c r="AC2065">
        <v>0</v>
      </c>
      <c r="AD2065">
        <v>0</v>
      </c>
      <c r="AE2065">
        <v>0</v>
      </c>
      <c r="AF2065">
        <v>0</v>
      </c>
      <c r="AG2065">
        <v>0</v>
      </c>
      <c r="AH2065">
        <v>0</v>
      </c>
      <c r="AI2065">
        <v>0</v>
      </c>
      <c r="AJ2065">
        <v>0</v>
      </c>
      <c r="AK2065">
        <v>0</v>
      </c>
      <c r="AL2065">
        <v>0</v>
      </c>
      <c r="AM2065">
        <v>0</v>
      </c>
      <c r="AN2065">
        <v>0</v>
      </c>
      <c r="AO2065">
        <v>0</v>
      </c>
      <c r="AP2065">
        <v>0</v>
      </c>
      <c r="AQ2065">
        <v>0</v>
      </c>
      <c r="AR2065">
        <v>0</v>
      </c>
      <c r="AS2065">
        <v>0</v>
      </c>
      <c r="AT2065">
        <v>0</v>
      </c>
      <c r="AU2065">
        <v>0</v>
      </c>
      <c r="AV2065">
        <v>0</v>
      </c>
      <c r="AW2065">
        <v>0</v>
      </c>
      <c r="AX2065">
        <v>0</v>
      </c>
      <c r="AY2065">
        <v>0</v>
      </c>
      <c r="AZ2065">
        <v>0</v>
      </c>
      <c r="BA2065">
        <v>0</v>
      </c>
      <c r="BB2065">
        <v>0</v>
      </c>
      <c r="BC2065">
        <v>0</v>
      </c>
      <c r="BD2065">
        <v>0</v>
      </c>
      <c r="BE2065">
        <v>0</v>
      </c>
      <c r="BF2065">
        <v>0</v>
      </c>
      <c r="BG2065">
        <v>0</v>
      </c>
      <c r="BH2065">
        <v>0</v>
      </c>
      <c r="BI2065">
        <v>0</v>
      </c>
      <c r="BJ2065">
        <v>0</v>
      </c>
      <c r="BK2065">
        <v>0</v>
      </c>
      <c r="BL2065">
        <v>0</v>
      </c>
      <c r="BM2065">
        <v>0</v>
      </c>
      <c r="BN2065">
        <v>0</v>
      </c>
      <c r="BO2065">
        <v>44659</v>
      </c>
      <c r="BP2065">
        <v>68</v>
      </c>
      <c r="BQ2065">
        <v>0</v>
      </c>
      <c r="BR2065">
        <v>0</v>
      </c>
      <c r="BS2065">
        <v>0</v>
      </c>
      <c r="BT2065">
        <v>0</v>
      </c>
      <c r="BU2065">
        <v>0</v>
      </c>
      <c r="BV2065">
        <v>0</v>
      </c>
      <c r="BW2065">
        <v>0</v>
      </c>
      <c r="BX2065">
        <v>0</v>
      </c>
      <c r="BY2065">
        <v>44727</v>
      </c>
    </row>
    <row r="2066" spans="1:77" hidden="1" x14ac:dyDescent="0.25">
      <c r="A2066" t="str">
        <f t="shared" si="64"/>
        <v>201603 Fegyveres szervek középfokú képesítést nem igénylő foglalkozásaiIMind (I1-I9) Iskola MIND</v>
      </c>
      <c r="B2066" t="str">
        <f t="shared" si="65"/>
        <v>201603 Fegyveres szervek középfokú képesítést nem igénylő foglalkozásaiIMind (I1-I9) Iskola MIND</v>
      </c>
      <c r="C2066">
        <v>6681</v>
      </c>
      <c r="D2066" t="s">
        <v>168</v>
      </c>
      <c r="E2066" t="s">
        <v>169</v>
      </c>
      <c r="F2066" s="4" t="s">
        <v>174</v>
      </c>
      <c r="G2066">
        <v>0</v>
      </c>
      <c r="H2066" t="s">
        <v>167</v>
      </c>
      <c r="I2066">
        <v>614</v>
      </c>
      <c r="J2066">
        <v>3</v>
      </c>
      <c r="K2066" t="s">
        <v>69</v>
      </c>
      <c r="L2066" t="s">
        <v>70</v>
      </c>
      <c r="M2066">
        <v>0</v>
      </c>
      <c r="N2066">
        <v>0</v>
      </c>
      <c r="O2066">
        <v>0</v>
      </c>
      <c r="P2066">
        <v>0</v>
      </c>
      <c r="Q2066">
        <v>0</v>
      </c>
      <c r="R2066">
        <v>0</v>
      </c>
      <c r="S2066">
        <v>0</v>
      </c>
      <c r="T2066">
        <v>0</v>
      </c>
      <c r="U2066">
        <v>0</v>
      </c>
      <c r="V2066">
        <v>0</v>
      </c>
      <c r="W2066">
        <v>0</v>
      </c>
      <c r="X2066">
        <v>0</v>
      </c>
      <c r="Y2066">
        <v>0</v>
      </c>
      <c r="Z2066">
        <v>0</v>
      </c>
      <c r="AA2066">
        <v>0</v>
      </c>
      <c r="AB2066">
        <v>0</v>
      </c>
      <c r="AC2066">
        <v>0</v>
      </c>
      <c r="AD2066">
        <v>0</v>
      </c>
      <c r="AE2066">
        <v>0</v>
      </c>
      <c r="AF2066">
        <v>0</v>
      </c>
      <c r="AG2066">
        <v>0</v>
      </c>
      <c r="AH2066">
        <v>0</v>
      </c>
      <c r="AI2066">
        <v>0</v>
      </c>
      <c r="AJ2066">
        <v>0</v>
      </c>
      <c r="AK2066">
        <v>0</v>
      </c>
      <c r="AL2066">
        <v>0</v>
      </c>
      <c r="AM2066">
        <v>0</v>
      </c>
      <c r="AN2066">
        <v>0</v>
      </c>
      <c r="AO2066">
        <v>0</v>
      </c>
      <c r="AP2066">
        <v>0</v>
      </c>
      <c r="AQ2066">
        <v>0</v>
      </c>
      <c r="AR2066">
        <v>0</v>
      </c>
      <c r="AS2066">
        <v>0</v>
      </c>
      <c r="AT2066">
        <v>0</v>
      </c>
      <c r="AU2066">
        <v>0</v>
      </c>
      <c r="AV2066">
        <v>0</v>
      </c>
      <c r="AW2066">
        <v>0</v>
      </c>
      <c r="AX2066">
        <v>0</v>
      </c>
      <c r="AY2066">
        <v>0</v>
      </c>
      <c r="AZ2066">
        <v>0</v>
      </c>
      <c r="BA2066">
        <v>0</v>
      </c>
      <c r="BB2066">
        <v>0</v>
      </c>
      <c r="BC2066">
        <v>0</v>
      </c>
      <c r="BD2066">
        <v>0</v>
      </c>
      <c r="BE2066">
        <v>0</v>
      </c>
      <c r="BF2066">
        <v>0</v>
      </c>
      <c r="BG2066">
        <v>0</v>
      </c>
      <c r="BH2066">
        <v>0</v>
      </c>
      <c r="BI2066">
        <v>0</v>
      </c>
      <c r="BJ2066">
        <v>0</v>
      </c>
      <c r="BK2066">
        <v>0</v>
      </c>
      <c r="BL2066">
        <v>0</v>
      </c>
      <c r="BM2066">
        <v>0</v>
      </c>
      <c r="BN2066">
        <v>0</v>
      </c>
      <c r="BO2066">
        <v>8190</v>
      </c>
      <c r="BP2066">
        <v>3</v>
      </c>
      <c r="BQ2066">
        <v>0</v>
      </c>
      <c r="BR2066">
        <v>0</v>
      </c>
      <c r="BS2066">
        <v>0</v>
      </c>
      <c r="BT2066">
        <v>0</v>
      </c>
      <c r="BU2066">
        <v>0</v>
      </c>
      <c r="BV2066">
        <v>0</v>
      </c>
      <c r="BW2066">
        <v>0</v>
      </c>
      <c r="BX2066">
        <v>0</v>
      </c>
      <c r="BY2066">
        <v>8193</v>
      </c>
    </row>
    <row r="2067" spans="1:77" hidden="1" x14ac:dyDescent="0.25">
      <c r="A2067" t="str">
        <f t="shared" si="64"/>
        <v>201611 Törvényhozók, igazgatási és érdek-képviseleti vezetőkIMind (I1-I9) Iskola MIND</v>
      </c>
      <c r="B2067" t="str">
        <f t="shared" si="65"/>
        <v>201611 Törvényhozók, igazgatási és érdek-képviseleti vezetőkIMind (I1-I9) Iskola MIND</v>
      </c>
      <c r="C2067">
        <v>6682</v>
      </c>
      <c r="D2067" t="s">
        <v>168</v>
      </c>
      <c r="E2067" t="s">
        <v>169</v>
      </c>
      <c r="F2067" s="4" t="s">
        <v>174</v>
      </c>
      <c r="G2067">
        <v>0</v>
      </c>
      <c r="H2067" t="s">
        <v>167</v>
      </c>
      <c r="I2067">
        <v>615</v>
      </c>
      <c r="J2067">
        <v>4</v>
      </c>
      <c r="K2067" t="s">
        <v>71</v>
      </c>
      <c r="L2067" t="s">
        <v>111</v>
      </c>
      <c r="M2067">
        <v>0</v>
      </c>
      <c r="N2067">
        <v>0</v>
      </c>
      <c r="O2067">
        <v>0</v>
      </c>
      <c r="P2067">
        <v>0</v>
      </c>
      <c r="Q2067">
        <v>0</v>
      </c>
      <c r="R2067">
        <v>0</v>
      </c>
      <c r="S2067">
        <v>0</v>
      </c>
      <c r="T2067">
        <v>0</v>
      </c>
      <c r="U2067">
        <v>0</v>
      </c>
      <c r="V2067">
        <v>0</v>
      </c>
      <c r="W2067">
        <v>12</v>
      </c>
      <c r="X2067">
        <v>22</v>
      </c>
      <c r="Y2067">
        <v>0</v>
      </c>
      <c r="Z2067">
        <v>1</v>
      </c>
      <c r="AA2067">
        <v>1</v>
      </c>
      <c r="AB2067">
        <v>6</v>
      </c>
      <c r="AC2067">
        <v>0</v>
      </c>
      <c r="AD2067">
        <v>0</v>
      </c>
      <c r="AE2067">
        <v>0</v>
      </c>
      <c r="AF2067">
        <v>0</v>
      </c>
      <c r="AG2067">
        <v>0</v>
      </c>
      <c r="AH2067">
        <v>0</v>
      </c>
      <c r="AI2067">
        <v>0</v>
      </c>
      <c r="AJ2067">
        <v>0</v>
      </c>
      <c r="AK2067">
        <v>0</v>
      </c>
      <c r="AL2067">
        <v>0</v>
      </c>
      <c r="AM2067">
        <v>0</v>
      </c>
      <c r="AN2067">
        <v>0</v>
      </c>
      <c r="AO2067">
        <v>0</v>
      </c>
      <c r="AP2067">
        <v>37</v>
      </c>
      <c r="AQ2067">
        <v>44</v>
      </c>
      <c r="AR2067">
        <v>0</v>
      </c>
      <c r="AS2067">
        <v>0</v>
      </c>
      <c r="AT2067">
        <v>11</v>
      </c>
      <c r="AU2067">
        <v>0</v>
      </c>
      <c r="AV2067">
        <v>8</v>
      </c>
      <c r="AW2067">
        <v>0</v>
      </c>
      <c r="AX2067">
        <v>0</v>
      </c>
      <c r="AY2067">
        <v>0</v>
      </c>
      <c r="AZ2067">
        <v>0</v>
      </c>
      <c r="BA2067">
        <v>10</v>
      </c>
      <c r="BB2067">
        <v>14</v>
      </c>
      <c r="BC2067">
        <v>0</v>
      </c>
      <c r="BD2067">
        <v>68</v>
      </c>
      <c r="BE2067">
        <v>0</v>
      </c>
      <c r="BF2067">
        <v>0</v>
      </c>
      <c r="BG2067">
        <v>0</v>
      </c>
      <c r="BH2067">
        <v>78</v>
      </c>
      <c r="BI2067">
        <v>0</v>
      </c>
      <c r="BJ2067">
        <v>0</v>
      </c>
      <c r="BK2067">
        <v>0</v>
      </c>
      <c r="BL2067">
        <v>0</v>
      </c>
      <c r="BM2067">
        <v>0</v>
      </c>
      <c r="BN2067">
        <v>0</v>
      </c>
      <c r="BO2067">
        <v>12032</v>
      </c>
      <c r="BP2067">
        <v>411</v>
      </c>
      <c r="BQ2067">
        <v>84</v>
      </c>
      <c r="BR2067">
        <v>78</v>
      </c>
      <c r="BS2067">
        <v>47</v>
      </c>
      <c r="BT2067">
        <v>9</v>
      </c>
      <c r="BU2067">
        <v>87</v>
      </c>
      <c r="BV2067">
        <v>0</v>
      </c>
      <c r="BW2067">
        <v>0</v>
      </c>
      <c r="BX2067">
        <v>0</v>
      </c>
      <c r="BY2067">
        <v>13060</v>
      </c>
    </row>
    <row r="2068" spans="1:77" hidden="1" x14ac:dyDescent="0.25">
      <c r="A2068" t="str">
        <f t="shared" si="64"/>
        <v>201612 Gazdasági, költségvetési szervezetek vezetőiIMind (I1-I9) Iskola MIND</v>
      </c>
      <c r="B2068" t="str">
        <f t="shared" si="65"/>
        <v>201612 Gazdasági, költségvetési szervezetek vezetőiIMind (I1-I9) Iskola MIND</v>
      </c>
      <c r="C2068">
        <v>6683</v>
      </c>
      <c r="D2068" t="s">
        <v>168</v>
      </c>
      <c r="E2068" t="s">
        <v>169</v>
      </c>
      <c r="F2068" s="4" t="s">
        <v>174</v>
      </c>
      <c r="G2068">
        <v>0</v>
      </c>
      <c r="H2068" t="s">
        <v>167</v>
      </c>
      <c r="I2068">
        <v>616</v>
      </c>
      <c r="J2068">
        <v>5</v>
      </c>
      <c r="K2068" t="s">
        <v>72</v>
      </c>
      <c r="L2068" t="s">
        <v>112</v>
      </c>
      <c r="M2068">
        <v>1178</v>
      </c>
      <c r="N2068">
        <v>55</v>
      </c>
      <c r="O2068">
        <v>97</v>
      </c>
      <c r="P2068">
        <v>101</v>
      </c>
      <c r="Q2068">
        <v>604</v>
      </c>
      <c r="R2068">
        <v>393</v>
      </c>
      <c r="S2068">
        <v>317</v>
      </c>
      <c r="T2068">
        <v>111</v>
      </c>
      <c r="U2068">
        <v>295</v>
      </c>
      <c r="V2068">
        <v>0</v>
      </c>
      <c r="W2068">
        <v>193</v>
      </c>
      <c r="X2068">
        <v>53</v>
      </c>
      <c r="Y2068">
        <v>387</v>
      </c>
      <c r="Z2068">
        <v>245</v>
      </c>
      <c r="AA2068">
        <v>159</v>
      </c>
      <c r="AB2068">
        <v>592</v>
      </c>
      <c r="AC2068">
        <v>256</v>
      </c>
      <c r="AD2068">
        <v>259</v>
      </c>
      <c r="AE2068">
        <v>261</v>
      </c>
      <c r="AF2068">
        <v>92</v>
      </c>
      <c r="AG2068">
        <v>61</v>
      </c>
      <c r="AH2068">
        <v>391</v>
      </c>
      <c r="AI2068">
        <v>339</v>
      </c>
      <c r="AJ2068">
        <v>425</v>
      </c>
      <c r="AK2068">
        <v>121</v>
      </c>
      <c r="AL2068">
        <v>435</v>
      </c>
      <c r="AM2068">
        <v>3268</v>
      </c>
      <c r="AN2068">
        <v>1792</v>
      </c>
      <c r="AO2068">
        <v>4439</v>
      </c>
      <c r="AP2068">
        <v>3740</v>
      </c>
      <c r="AQ2068">
        <v>908</v>
      </c>
      <c r="AR2068">
        <v>51</v>
      </c>
      <c r="AS2068">
        <v>40</v>
      </c>
      <c r="AT2068">
        <v>574</v>
      </c>
      <c r="AU2068">
        <v>86</v>
      </c>
      <c r="AV2068">
        <v>1049</v>
      </c>
      <c r="AW2068">
        <v>283</v>
      </c>
      <c r="AX2068">
        <v>223</v>
      </c>
      <c r="AY2068">
        <v>222</v>
      </c>
      <c r="AZ2068">
        <v>1658</v>
      </c>
      <c r="BA2068">
        <v>732</v>
      </c>
      <c r="BB2068">
        <v>132</v>
      </c>
      <c r="BC2068">
        <v>564</v>
      </c>
      <c r="BD2068">
        <v>2627</v>
      </c>
      <c r="BE2068">
        <v>0</v>
      </c>
      <c r="BF2068">
        <v>3324</v>
      </c>
      <c r="BG2068">
        <v>1015</v>
      </c>
      <c r="BH2068">
        <v>169</v>
      </c>
      <c r="BI2068">
        <v>589</v>
      </c>
      <c r="BJ2068">
        <v>293</v>
      </c>
      <c r="BK2068">
        <v>125</v>
      </c>
      <c r="BL2068">
        <v>208</v>
      </c>
      <c r="BM2068">
        <v>310</v>
      </c>
      <c r="BN2068">
        <v>1564</v>
      </c>
      <c r="BO2068">
        <v>1754</v>
      </c>
      <c r="BP2068">
        <v>2241</v>
      </c>
      <c r="BQ2068">
        <v>762</v>
      </c>
      <c r="BR2068">
        <v>469</v>
      </c>
      <c r="BS2068">
        <v>770</v>
      </c>
      <c r="BT2068">
        <v>238</v>
      </c>
      <c r="BU2068">
        <v>31</v>
      </c>
      <c r="BV2068">
        <v>140</v>
      </c>
      <c r="BW2068">
        <v>604</v>
      </c>
      <c r="BX2068">
        <v>0</v>
      </c>
      <c r="BY2068">
        <v>44414</v>
      </c>
    </row>
    <row r="2069" spans="1:77" hidden="1" x14ac:dyDescent="0.25">
      <c r="A2069" t="str">
        <f t="shared" si="64"/>
        <v>201613 Termelési és szolgáltatást nyújtó egységek vezetőiIMind (I1-I9) Iskola MIND</v>
      </c>
      <c r="B2069" t="str">
        <f t="shared" si="65"/>
        <v>201613 Termelési és szolgáltatást nyújtó egységek vezetőiIMind (I1-I9) Iskola MIND</v>
      </c>
      <c r="C2069">
        <v>6684</v>
      </c>
      <c r="D2069" t="s">
        <v>168</v>
      </c>
      <c r="E2069" t="s">
        <v>169</v>
      </c>
      <c r="F2069" s="4" t="s">
        <v>174</v>
      </c>
      <c r="G2069">
        <v>0</v>
      </c>
      <c r="H2069" t="s">
        <v>167</v>
      </c>
      <c r="I2069">
        <v>617</v>
      </c>
      <c r="J2069">
        <v>6</v>
      </c>
      <c r="K2069" t="s">
        <v>73</v>
      </c>
      <c r="L2069" t="s">
        <v>113</v>
      </c>
      <c r="M2069">
        <v>4057</v>
      </c>
      <c r="N2069">
        <v>829</v>
      </c>
      <c r="O2069">
        <v>295</v>
      </c>
      <c r="P2069">
        <v>369</v>
      </c>
      <c r="Q2069">
        <v>2820</v>
      </c>
      <c r="R2069">
        <v>1289</v>
      </c>
      <c r="S2069">
        <v>386</v>
      </c>
      <c r="T2069">
        <v>435</v>
      </c>
      <c r="U2069">
        <v>833</v>
      </c>
      <c r="V2069">
        <v>64</v>
      </c>
      <c r="W2069">
        <v>909</v>
      </c>
      <c r="X2069">
        <v>627</v>
      </c>
      <c r="Y2069">
        <v>1140</v>
      </c>
      <c r="Z2069">
        <v>979</v>
      </c>
      <c r="AA2069">
        <v>532</v>
      </c>
      <c r="AB2069">
        <v>2210</v>
      </c>
      <c r="AC2069">
        <v>1323</v>
      </c>
      <c r="AD2069">
        <v>1017</v>
      </c>
      <c r="AE2069">
        <v>1476</v>
      </c>
      <c r="AF2069">
        <v>1361</v>
      </c>
      <c r="AG2069">
        <v>152</v>
      </c>
      <c r="AH2069">
        <v>783</v>
      </c>
      <c r="AI2069">
        <v>588</v>
      </c>
      <c r="AJ2069">
        <v>2321</v>
      </c>
      <c r="AK2069">
        <v>974</v>
      </c>
      <c r="AL2069">
        <v>1312</v>
      </c>
      <c r="AM2069">
        <v>7708</v>
      </c>
      <c r="AN2069">
        <v>4113</v>
      </c>
      <c r="AO2069">
        <v>11392</v>
      </c>
      <c r="AP2069">
        <v>18270</v>
      </c>
      <c r="AQ2069">
        <v>3123</v>
      </c>
      <c r="AR2069">
        <v>86</v>
      </c>
      <c r="AS2069">
        <v>90</v>
      </c>
      <c r="AT2069">
        <v>2093</v>
      </c>
      <c r="AU2069">
        <v>114</v>
      </c>
      <c r="AV2069">
        <v>4197</v>
      </c>
      <c r="AW2069">
        <v>725</v>
      </c>
      <c r="AX2069">
        <v>499</v>
      </c>
      <c r="AY2069">
        <v>1061</v>
      </c>
      <c r="AZ2069">
        <v>3454</v>
      </c>
      <c r="BA2069">
        <v>5350</v>
      </c>
      <c r="BB2069">
        <v>564</v>
      </c>
      <c r="BC2069">
        <v>966</v>
      </c>
      <c r="BD2069">
        <v>3273</v>
      </c>
      <c r="BE2069">
        <v>0</v>
      </c>
      <c r="BF2069">
        <v>1789</v>
      </c>
      <c r="BG2069">
        <v>2074</v>
      </c>
      <c r="BH2069">
        <v>449</v>
      </c>
      <c r="BI2069">
        <v>513</v>
      </c>
      <c r="BJ2069">
        <v>608</v>
      </c>
      <c r="BK2069">
        <v>556</v>
      </c>
      <c r="BL2069">
        <v>224</v>
      </c>
      <c r="BM2069">
        <v>367</v>
      </c>
      <c r="BN2069">
        <v>2339</v>
      </c>
      <c r="BO2069">
        <v>1606</v>
      </c>
      <c r="BP2069">
        <v>16609</v>
      </c>
      <c r="BQ2069">
        <v>4429</v>
      </c>
      <c r="BR2069">
        <v>4716</v>
      </c>
      <c r="BS2069">
        <v>2153</v>
      </c>
      <c r="BT2069">
        <v>602</v>
      </c>
      <c r="BU2069">
        <v>551</v>
      </c>
      <c r="BV2069">
        <v>490</v>
      </c>
      <c r="BW2069">
        <v>635</v>
      </c>
      <c r="BX2069">
        <v>0</v>
      </c>
      <c r="BY2069">
        <v>136869</v>
      </c>
    </row>
    <row r="2070" spans="1:77" hidden="1" x14ac:dyDescent="0.25">
      <c r="A2070" t="str">
        <f t="shared" si="64"/>
        <v>201614 Gazdasági tevékenységet segítő egységek vezetőiIMind (I1-I9) Iskola MIND</v>
      </c>
      <c r="B2070" t="str">
        <f t="shared" si="65"/>
        <v>201614 Gazdasági tevékenységet segítő egységek vezetőiIMind (I1-I9) Iskola MIND</v>
      </c>
      <c r="C2070">
        <v>6685</v>
      </c>
      <c r="D2070" t="s">
        <v>168</v>
      </c>
      <c r="E2070" t="s">
        <v>169</v>
      </c>
      <c r="F2070" s="4" t="s">
        <v>174</v>
      </c>
      <c r="G2070">
        <v>0</v>
      </c>
      <c r="H2070" t="s">
        <v>167</v>
      </c>
      <c r="I2070">
        <v>618</v>
      </c>
      <c r="J2070">
        <v>7</v>
      </c>
      <c r="K2070" t="s">
        <v>74</v>
      </c>
      <c r="L2070" t="s">
        <v>114</v>
      </c>
      <c r="M2070">
        <v>760</v>
      </c>
      <c r="N2070">
        <v>199</v>
      </c>
      <c r="O2070">
        <v>33</v>
      </c>
      <c r="P2070">
        <v>127</v>
      </c>
      <c r="Q2070">
        <v>983</v>
      </c>
      <c r="R2070">
        <v>257</v>
      </c>
      <c r="S2070">
        <v>157</v>
      </c>
      <c r="T2070">
        <v>133</v>
      </c>
      <c r="U2070">
        <v>258</v>
      </c>
      <c r="V2070">
        <v>33</v>
      </c>
      <c r="W2070">
        <v>452</v>
      </c>
      <c r="X2070">
        <v>811</v>
      </c>
      <c r="Y2070">
        <v>398</v>
      </c>
      <c r="Z2070">
        <v>216</v>
      </c>
      <c r="AA2070">
        <v>591</v>
      </c>
      <c r="AB2070">
        <v>875</v>
      </c>
      <c r="AC2070">
        <v>615</v>
      </c>
      <c r="AD2070">
        <v>608</v>
      </c>
      <c r="AE2070">
        <v>684</v>
      </c>
      <c r="AF2070">
        <v>678</v>
      </c>
      <c r="AG2070">
        <v>96</v>
      </c>
      <c r="AH2070">
        <v>333</v>
      </c>
      <c r="AI2070">
        <v>262</v>
      </c>
      <c r="AJ2070">
        <v>1288</v>
      </c>
      <c r="AK2070">
        <v>401</v>
      </c>
      <c r="AL2070">
        <v>344</v>
      </c>
      <c r="AM2070">
        <v>1661</v>
      </c>
      <c r="AN2070">
        <v>921</v>
      </c>
      <c r="AO2070">
        <v>4068</v>
      </c>
      <c r="AP2070">
        <v>2366</v>
      </c>
      <c r="AQ2070">
        <v>765</v>
      </c>
      <c r="AR2070">
        <v>18</v>
      </c>
      <c r="AS2070">
        <v>69</v>
      </c>
      <c r="AT2070">
        <v>914</v>
      </c>
      <c r="AU2070">
        <v>52</v>
      </c>
      <c r="AV2070">
        <v>692</v>
      </c>
      <c r="AW2070">
        <v>456</v>
      </c>
      <c r="AX2070">
        <v>218</v>
      </c>
      <c r="AY2070">
        <v>830</v>
      </c>
      <c r="AZ2070">
        <v>1118</v>
      </c>
      <c r="BA2070">
        <v>2008</v>
      </c>
      <c r="BB2070">
        <v>737</v>
      </c>
      <c r="BC2070">
        <v>470</v>
      </c>
      <c r="BD2070">
        <v>1672</v>
      </c>
      <c r="BE2070">
        <v>0</v>
      </c>
      <c r="BF2070">
        <v>3238</v>
      </c>
      <c r="BG2070">
        <v>734</v>
      </c>
      <c r="BH2070">
        <v>580</v>
      </c>
      <c r="BI2070">
        <v>481</v>
      </c>
      <c r="BJ2070">
        <v>264</v>
      </c>
      <c r="BK2070">
        <v>167</v>
      </c>
      <c r="BL2070">
        <v>184</v>
      </c>
      <c r="BM2070">
        <v>149</v>
      </c>
      <c r="BN2070">
        <v>1475</v>
      </c>
      <c r="BO2070">
        <v>732</v>
      </c>
      <c r="BP2070">
        <v>1187</v>
      </c>
      <c r="BQ2070">
        <v>582</v>
      </c>
      <c r="BR2070">
        <v>401</v>
      </c>
      <c r="BS2070">
        <v>346</v>
      </c>
      <c r="BT2070">
        <v>282</v>
      </c>
      <c r="BU2070">
        <v>307</v>
      </c>
      <c r="BV2070">
        <v>50</v>
      </c>
      <c r="BW2070">
        <v>274</v>
      </c>
      <c r="BX2070">
        <v>0</v>
      </c>
      <c r="BY2070">
        <v>42060</v>
      </c>
    </row>
    <row r="2071" spans="1:77" hidden="1" x14ac:dyDescent="0.25">
      <c r="A2071" t="str">
        <f t="shared" si="64"/>
        <v>201621 Műszaki, informatikai és természettudományi foglalkozásokIMind (I1-I9) Iskola MIND</v>
      </c>
      <c r="B2071" t="str">
        <f t="shared" si="65"/>
        <v>201621 Műszaki, informatikai és természettudományi foglalkozásokIMind (I1-I9) Iskola MIND</v>
      </c>
      <c r="C2071">
        <v>6686</v>
      </c>
      <c r="D2071" t="s">
        <v>168</v>
      </c>
      <c r="E2071" t="s">
        <v>169</v>
      </c>
      <c r="F2071" s="4" t="s">
        <v>174</v>
      </c>
      <c r="G2071">
        <v>0</v>
      </c>
      <c r="H2071" t="s">
        <v>167</v>
      </c>
      <c r="I2071">
        <v>619</v>
      </c>
      <c r="J2071">
        <v>8</v>
      </c>
      <c r="K2071" t="s">
        <v>75</v>
      </c>
      <c r="L2071" t="s">
        <v>115</v>
      </c>
      <c r="M2071">
        <v>1271</v>
      </c>
      <c r="N2071">
        <v>538</v>
      </c>
      <c r="O2071">
        <v>50</v>
      </c>
      <c r="P2071">
        <v>202</v>
      </c>
      <c r="Q2071">
        <v>1001</v>
      </c>
      <c r="R2071">
        <v>235</v>
      </c>
      <c r="S2071">
        <v>58</v>
      </c>
      <c r="T2071">
        <v>218</v>
      </c>
      <c r="U2071">
        <v>616</v>
      </c>
      <c r="V2071">
        <v>16</v>
      </c>
      <c r="W2071">
        <v>537</v>
      </c>
      <c r="X2071">
        <v>2360</v>
      </c>
      <c r="Y2071">
        <v>713</v>
      </c>
      <c r="Z2071">
        <v>613</v>
      </c>
      <c r="AA2071">
        <v>544</v>
      </c>
      <c r="AB2071">
        <v>1636</v>
      </c>
      <c r="AC2071">
        <v>5105</v>
      </c>
      <c r="AD2071">
        <v>1686</v>
      </c>
      <c r="AE2071">
        <v>2122</v>
      </c>
      <c r="AF2071">
        <v>3268</v>
      </c>
      <c r="AG2071">
        <v>239</v>
      </c>
      <c r="AH2071">
        <v>651</v>
      </c>
      <c r="AI2071">
        <v>824</v>
      </c>
      <c r="AJ2071">
        <v>2140</v>
      </c>
      <c r="AK2071">
        <v>569</v>
      </c>
      <c r="AL2071">
        <v>484</v>
      </c>
      <c r="AM2071">
        <v>3584</v>
      </c>
      <c r="AN2071">
        <v>529</v>
      </c>
      <c r="AO2071">
        <v>8196</v>
      </c>
      <c r="AP2071">
        <v>1079</v>
      </c>
      <c r="AQ2071">
        <v>1476</v>
      </c>
      <c r="AR2071">
        <v>17</v>
      </c>
      <c r="AS2071">
        <v>72</v>
      </c>
      <c r="AT2071">
        <v>1745</v>
      </c>
      <c r="AU2071">
        <v>17</v>
      </c>
      <c r="AV2071">
        <v>88</v>
      </c>
      <c r="AW2071">
        <v>1879</v>
      </c>
      <c r="AX2071">
        <v>230</v>
      </c>
      <c r="AY2071">
        <v>1618</v>
      </c>
      <c r="AZ2071">
        <v>17743</v>
      </c>
      <c r="BA2071">
        <v>1296</v>
      </c>
      <c r="BB2071">
        <v>1118</v>
      </c>
      <c r="BC2071">
        <v>210</v>
      </c>
      <c r="BD2071">
        <v>696</v>
      </c>
      <c r="BE2071">
        <v>0</v>
      </c>
      <c r="BF2071">
        <v>2537</v>
      </c>
      <c r="BG2071">
        <v>8420</v>
      </c>
      <c r="BH2071">
        <v>5815</v>
      </c>
      <c r="BI2071">
        <v>619</v>
      </c>
      <c r="BJ2071">
        <v>1298</v>
      </c>
      <c r="BK2071">
        <v>154</v>
      </c>
      <c r="BL2071">
        <v>212</v>
      </c>
      <c r="BM2071">
        <v>128</v>
      </c>
      <c r="BN2071">
        <v>885</v>
      </c>
      <c r="BO2071">
        <v>6353</v>
      </c>
      <c r="BP2071">
        <v>4382</v>
      </c>
      <c r="BQ2071">
        <v>943</v>
      </c>
      <c r="BR2071">
        <v>123</v>
      </c>
      <c r="BS2071">
        <v>390</v>
      </c>
      <c r="BT2071">
        <v>49</v>
      </c>
      <c r="BU2071">
        <v>441</v>
      </c>
      <c r="BV2071">
        <v>601</v>
      </c>
      <c r="BW2071">
        <v>89</v>
      </c>
      <c r="BX2071">
        <v>0</v>
      </c>
      <c r="BY2071">
        <v>102728</v>
      </c>
    </row>
    <row r="2072" spans="1:77" hidden="1" x14ac:dyDescent="0.25">
      <c r="A2072" t="str">
        <f t="shared" si="64"/>
        <v>201622 Egészségügyi foglalkozások (felsőfokú képzettséghez kapcsolódó)IMind (I1-I9) Iskola MIND</v>
      </c>
      <c r="B2072" t="str">
        <f t="shared" si="65"/>
        <v>201622 Egészségügyi foglalkozások (felsőfokú képzettséghez kapcsolódó)IMind (I1-I9) Iskola MIND</v>
      </c>
      <c r="C2072">
        <v>6687</v>
      </c>
      <c r="D2072" t="s">
        <v>168</v>
      </c>
      <c r="E2072" t="s">
        <v>169</v>
      </c>
      <c r="F2072" s="4" t="s">
        <v>174</v>
      </c>
      <c r="G2072">
        <v>0</v>
      </c>
      <c r="H2072" t="s">
        <v>167</v>
      </c>
      <c r="I2072">
        <v>620</v>
      </c>
      <c r="J2072">
        <v>9</v>
      </c>
      <c r="K2072" t="s">
        <v>76</v>
      </c>
      <c r="L2072" t="s">
        <v>116</v>
      </c>
      <c r="M2072">
        <v>207</v>
      </c>
      <c r="N2072">
        <v>8</v>
      </c>
      <c r="O2072">
        <v>0</v>
      </c>
      <c r="P2072">
        <v>0</v>
      </c>
      <c r="Q2072">
        <v>0</v>
      </c>
      <c r="R2072">
        <v>0</v>
      </c>
      <c r="S2072">
        <v>0</v>
      </c>
      <c r="T2072">
        <v>1</v>
      </c>
      <c r="U2072">
        <v>0</v>
      </c>
      <c r="V2072">
        <v>0</v>
      </c>
      <c r="W2072">
        <v>2</v>
      </c>
      <c r="X2072">
        <v>275</v>
      </c>
      <c r="Y2072">
        <v>41</v>
      </c>
      <c r="Z2072">
        <v>1</v>
      </c>
      <c r="AA2072">
        <v>1</v>
      </c>
      <c r="AB2072">
        <v>0</v>
      </c>
      <c r="AC2072">
        <v>24</v>
      </c>
      <c r="AD2072">
        <v>0</v>
      </c>
      <c r="AE2072">
        <v>0</v>
      </c>
      <c r="AF2072">
        <v>12</v>
      </c>
      <c r="AG2072">
        <v>0</v>
      </c>
      <c r="AH2072">
        <v>22</v>
      </c>
      <c r="AI2072">
        <v>37</v>
      </c>
      <c r="AJ2072">
        <v>0</v>
      </c>
      <c r="AK2072">
        <v>9</v>
      </c>
      <c r="AL2072">
        <v>10</v>
      </c>
      <c r="AM2072">
        <v>11</v>
      </c>
      <c r="AN2072">
        <v>176</v>
      </c>
      <c r="AO2072">
        <v>398</v>
      </c>
      <c r="AP2072">
        <v>3002</v>
      </c>
      <c r="AQ2072">
        <v>5</v>
      </c>
      <c r="AR2072">
        <v>0</v>
      </c>
      <c r="AS2072">
        <v>0</v>
      </c>
      <c r="AT2072">
        <v>1</v>
      </c>
      <c r="AU2072">
        <v>0</v>
      </c>
      <c r="AV2072">
        <v>120</v>
      </c>
      <c r="AW2072">
        <v>0</v>
      </c>
      <c r="AX2072">
        <v>0</v>
      </c>
      <c r="AY2072">
        <v>0</v>
      </c>
      <c r="AZ2072">
        <v>12</v>
      </c>
      <c r="BA2072">
        <v>0</v>
      </c>
      <c r="BB2072">
        <v>27</v>
      </c>
      <c r="BC2072">
        <v>0</v>
      </c>
      <c r="BD2072">
        <v>41</v>
      </c>
      <c r="BE2072">
        <v>0</v>
      </c>
      <c r="BF2072">
        <v>105</v>
      </c>
      <c r="BG2072">
        <v>32</v>
      </c>
      <c r="BH2072">
        <v>385</v>
      </c>
      <c r="BI2072">
        <v>196</v>
      </c>
      <c r="BJ2072">
        <v>1154</v>
      </c>
      <c r="BK2072">
        <v>0</v>
      </c>
      <c r="BL2072">
        <v>0</v>
      </c>
      <c r="BM2072">
        <v>0</v>
      </c>
      <c r="BN2072">
        <v>32</v>
      </c>
      <c r="BO2072">
        <v>6287</v>
      </c>
      <c r="BP2072">
        <v>3846</v>
      </c>
      <c r="BQ2072">
        <v>25301</v>
      </c>
      <c r="BR2072">
        <v>1121</v>
      </c>
      <c r="BS2072">
        <v>5</v>
      </c>
      <c r="BT2072">
        <v>63</v>
      </c>
      <c r="BU2072">
        <v>53</v>
      </c>
      <c r="BV2072">
        <v>0</v>
      </c>
      <c r="BW2072">
        <v>124</v>
      </c>
      <c r="BX2072">
        <v>0</v>
      </c>
      <c r="BY2072">
        <v>43147</v>
      </c>
    </row>
    <row r="2073" spans="1:77" hidden="1" x14ac:dyDescent="0.25">
      <c r="A2073" t="str">
        <f t="shared" si="64"/>
        <v>201623 Szociális szolgáltatási foglalkozások (felsőfokú képzettséghez kapcsolódó)IMind (I1-I9) Iskola MIND</v>
      </c>
      <c r="B2073" t="str">
        <f t="shared" si="65"/>
        <v>201623 Szociális szolgáltatási foglalkozások (felsőfokú képzettséghez kapcsolódó)IMind (I1-I9) Iskola MIND</v>
      </c>
      <c r="C2073">
        <v>6688</v>
      </c>
      <c r="D2073" t="s">
        <v>168</v>
      </c>
      <c r="E2073" t="s">
        <v>169</v>
      </c>
      <c r="F2073" s="4" t="s">
        <v>174</v>
      </c>
      <c r="G2073">
        <v>0</v>
      </c>
      <c r="H2073" t="s">
        <v>167</v>
      </c>
      <c r="I2073">
        <v>621</v>
      </c>
      <c r="J2073">
        <v>10</v>
      </c>
      <c r="K2073" t="s">
        <v>77</v>
      </c>
      <c r="L2073" t="s">
        <v>117</v>
      </c>
      <c r="M2073">
        <v>0</v>
      </c>
      <c r="N2073">
        <v>0</v>
      </c>
      <c r="O2073">
        <v>0</v>
      </c>
      <c r="P2073">
        <v>0</v>
      </c>
      <c r="Q2073">
        <v>0</v>
      </c>
      <c r="R2073">
        <v>22</v>
      </c>
      <c r="S2073">
        <v>0</v>
      </c>
      <c r="T2073">
        <v>0</v>
      </c>
      <c r="U2073">
        <v>10</v>
      </c>
      <c r="V2073">
        <v>0</v>
      </c>
      <c r="W2073">
        <v>0</v>
      </c>
      <c r="X2073">
        <v>0</v>
      </c>
      <c r="Y2073">
        <v>0</v>
      </c>
      <c r="Z2073">
        <v>0</v>
      </c>
      <c r="AA2073">
        <v>0</v>
      </c>
      <c r="AB2073">
        <v>0</v>
      </c>
      <c r="AC2073">
        <v>9</v>
      </c>
      <c r="AD2073">
        <v>2</v>
      </c>
      <c r="AE2073">
        <v>0</v>
      </c>
      <c r="AF2073">
        <v>0</v>
      </c>
      <c r="AG2073">
        <v>0</v>
      </c>
      <c r="AH2073">
        <v>0</v>
      </c>
      <c r="AI2073">
        <v>0</v>
      </c>
      <c r="AJ2073">
        <v>0</v>
      </c>
      <c r="AK2073">
        <v>0</v>
      </c>
      <c r="AL2073">
        <v>0</v>
      </c>
      <c r="AM2073">
        <v>6</v>
      </c>
      <c r="AN2073">
        <v>0</v>
      </c>
      <c r="AO2073">
        <v>0</v>
      </c>
      <c r="AP2073">
        <v>0</v>
      </c>
      <c r="AQ2073">
        <v>0</v>
      </c>
      <c r="AR2073">
        <v>0</v>
      </c>
      <c r="AS2073">
        <v>0</v>
      </c>
      <c r="AT2073">
        <v>0</v>
      </c>
      <c r="AU2073">
        <v>0</v>
      </c>
      <c r="AV2073">
        <v>0</v>
      </c>
      <c r="AW2073">
        <v>0</v>
      </c>
      <c r="AX2073">
        <v>0</v>
      </c>
      <c r="AY2073">
        <v>0</v>
      </c>
      <c r="AZ2073">
        <v>0</v>
      </c>
      <c r="BA2073">
        <v>11</v>
      </c>
      <c r="BB2073">
        <v>0</v>
      </c>
      <c r="BC2073">
        <v>0</v>
      </c>
      <c r="BD2073">
        <v>0</v>
      </c>
      <c r="BE2073">
        <v>0</v>
      </c>
      <c r="BF2073">
        <v>0</v>
      </c>
      <c r="BG2073">
        <v>0</v>
      </c>
      <c r="BH2073">
        <v>8</v>
      </c>
      <c r="BI2073">
        <v>0</v>
      </c>
      <c r="BJ2073">
        <v>0</v>
      </c>
      <c r="BK2073">
        <v>0</v>
      </c>
      <c r="BL2073">
        <v>0</v>
      </c>
      <c r="BM2073">
        <v>0</v>
      </c>
      <c r="BN2073">
        <v>11</v>
      </c>
      <c r="BO2073">
        <v>491</v>
      </c>
      <c r="BP2073">
        <v>96</v>
      </c>
      <c r="BQ2073">
        <v>254</v>
      </c>
      <c r="BR2073">
        <v>4320</v>
      </c>
      <c r="BS2073">
        <v>0</v>
      </c>
      <c r="BT2073">
        <v>0</v>
      </c>
      <c r="BU2073">
        <v>598</v>
      </c>
      <c r="BV2073">
        <v>0</v>
      </c>
      <c r="BW2073">
        <v>0</v>
      </c>
      <c r="BX2073">
        <v>0</v>
      </c>
      <c r="BY2073">
        <v>5838</v>
      </c>
    </row>
    <row r="2074" spans="1:77" hidden="1" x14ac:dyDescent="0.25">
      <c r="A2074" t="str">
        <f t="shared" si="64"/>
        <v>201624 Oktatók, pedagógusokIMind (I1-I9) Iskola MIND</v>
      </c>
      <c r="B2074" t="str">
        <f t="shared" si="65"/>
        <v>201624 Oktatók, pedagógusokIMind (I1-I9) Iskola MIND</v>
      </c>
      <c r="C2074">
        <v>6689</v>
      </c>
      <c r="D2074" t="s">
        <v>168</v>
      </c>
      <c r="E2074" t="s">
        <v>169</v>
      </c>
      <c r="F2074" s="4" t="s">
        <v>174</v>
      </c>
      <c r="G2074">
        <v>0</v>
      </c>
      <c r="H2074" t="s">
        <v>167</v>
      </c>
      <c r="I2074">
        <v>622</v>
      </c>
      <c r="J2074">
        <v>11</v>
      </c>
      <c r="K2074" t="s">
        <v>78</v>
      </c>
      <c r="L2074" t="s">
        <v>118</v>
      </c>
      <c r="M2074">
        <v>34</v>
      </c>
      <c r="N2074">
        <v>0</v>
      </c>
      <c r="O2074">
        <v>0</v>
      </c>
      <c r="P2074">
        <v>0</v>
      </c>
      <c r="Q2074">
        <v>1</v>
      </c>
      <c r="R2074">
        <v>6</v>
      </c>
      <c r="S2074">
        <v>0</v>
      </c>
      <c r="T2074">
        <v>0</v>
      </c>
      <c r="U2074">
        <v>0</v>
      </c>
      <c r="V2074">
        <v>0</v>
      </c>
      <c r="W2074">
        <v>1</v>
      </c>
      <c r="X2074">
        <v>0</v>
      </c>
      <c r="Y2074">
        <v>28</v>
      </c>
      <c r="Z2074">
        <v>11</v>
      </c>
      <c r="AA2074">
        <v>0</v>
      </c>
      <c r="AB2074">
        <v>12</v>
      </c>
      <c r="AC2074">
        <v>0</v>
      </c>
      <c r="AD2074">
        <v>10</v>
      </c>
      <c r="AE2074">
        <v>24</v>
      </c>
      <c r="AF2074">
        <v>58</v>
      </c>
      <c r="AG2074">
        <v>0</v>
      </c>
      <c r="AH2074">
        <v>77</v>
      </c>
      <c r="AI2074">
        <v>12</v>
      </c>
      <c r="AJ2074">
        <v>24</v>
      </c>
      <c r="AK2074">
        <v>0</v>
      </c>
      <c r="AL2074">
        <v>9</v>
      </c>
      <c r="AM2074">
        <v>269</v>
      </c>
      <c r="AN2074">
        <v>13</v>
      </c>
      <c r="AO2074">
        <v>42</v>
      </c>
      <c r="AP2074">
        <v>90</v>
      </c>
      <c r="AQ2074">
        <v>45</v>
      </c>
      <c r="AR2074">
        <v>0</v>
      </c>
      <c r="AS2074">
        <v>0</v>
      </c>
      <c r="AT2074">
        <v>0</v>
      </c>
      <c r="AU2074">
        <v>0</v>
      </c>
      <c r="AV2074">
        <v>27</v>
      </c>
      <c r="AW2074">
        <v>0</v>
      </c>
      <c r="AX2074">
        <v>0</v>
      </c>
      <c r="AY2074">
        <v>0</v>
      </c>
      <c r="AZ2074">
        <v>90</v>
      </c>
      <c r="BA2074">
        <v>0</v>
      </c>
      <c r="BB2074">
        <v>23</v>
      </c>
      <c r="BC2074">
        <v>0</v>
      </c>
      <c r="BD2074">
        <v>5</v>
      </c>
      <c r="BE2074">
        <v>0</v>
      </c>
      <c r="BF2074">
        <v>13</v>
      </c>
      <c r="BG2074">
        <v>72</v>
      </c>
      <c r="BH2074">
        <v>49</v>
      </c>
      <c r="BI2074">
        <v>55</v>
      </c>
      <c r="BJ2074">
        <v>107</v>
      </c>
      <c r="BK2074">
        <v>0</v>
      </c>
      <c r="BL2074">
        <v>0</v>
      </c>
      <c r="BM2074">
        <v>6</v>
      </c>
      <c r="BN2074">
        <v>36</v>
      </c>
      <c r="BO2074">
        <v>495</v>
      </c>
      <c r="BP2074">
        <v>149539</v>
      </c>
      <c r="BQ2074">
        <v>224</v>
      </c>
      <c r="BR2074">
        <v>6385</v>
      </c>
      <c r="BS2074">
        <v>57</v>
      </c>
      <c r="BT2074">
        <v>3</v>
      </c>
      <c r="BU2074">
        <v>1249</v>
      </c>
      <c r="BV2074">
        <v>0</v>
      </c>
      <c r="BW2074">
        <v>9</v>
      </c>
      <c r="BX2074">
        <v>0</v>
      </c>
      <c r="BY2074">
        <v>159210</v>
      </c>
    </row>
    <row r="2075" spans="1:77" hidden="1" x14ac:dyDescent="0.25">
      <c r="A2075" t="str">
        <f t="shared" si="64"/>
        <v>201625 Gazdálkodási jellegű foglalkozásokIMind (I1-I9) Iskola MIND</v>
      </c>
      <c r="B2075" t="str">
        <f t="shared" si="65"/>
        <v>201625 Gazdálkodási jellegű foglalkozásokIMind (I1-I9) Iskola MIND</v>
      </c>
      <c r="C2075">
        <v>6690</v>
      </c>
      <c r="D2075" t="s">
        <v>168</v>
      </c>
      <c r="E2075" t="s">
        <v>169</v>
      </c>
      <c r="F2075" s="4" t="s">
        <v>174</v>
      </c>
      <c r="G2075">
        <v>0</v>
      </c>
      <c r="H2075" t="s">
        <v>167</v>
      </c>
      <c r="I2075">
        <v>623</v>
      </c>
      <c r="J2075">
        <v>12</v>
      </c>
      <c r="K2075" t="s">
        <v>79</v>
      </c>
      <c r="L2075" t="s">
        <v>119</v>
      </c>
      <c r="M2075">
        <v>194</v>
      </c>
      <c r="N2075">
        <v>46</v>
      </c>
      <c r="O2075">
        <v>0</v>
      </c>
      <c r="P2075">
        <v>12</v>
      </c>
      <c r="Q2075">
        <v>1040</v>
      </c>
      <c r="R2075">
        <v>34</v>
      </c>
      <c r="S2075">
        <v>46</v>
      </c>
      <c r="T2075">
        <v>228</v>
      </c>
      <c r="U2075">
        <v>83</v>
      </c>
      <c r="V2075">
        <v>0</v>
      </c>
      <c r="W2075">
        <v>358</v>
      </c>
      <c r="X2075">
        <v>660</v>
      </c>
      <c r="Y2075">
        <v>230</v>
      </c>
      <c r="Z2075">
        <v>101</v>
      </c>
      <c r="AA2075">
        <v>111</v>
      </c>
      <c r="AB2075">
        <v>236</v>
      </c>
      <c r="AC2075">
        <v>464</v>
      </c>
      <c r="AD2075">
        <v>336</v>
      </c>
      <c r="AE2075">
        <v>224</v>
      </c>
      <c r="AF2075">
        <v>483</v>
      </c>
      <c r="AG2075">
        <v>12</v>
      </c>
      <c r="AH2075">
        <v>210</v>
      </c>
      <c r="AI2075">
        <v>65</v>
      </c>
      <c r="AJ2075">
        <v>901</v>
      </c>
      <c r="AK2075">
        <v>92</v>
      </c>
      <c r="AL2075">
        <v>162</v>
      </c>
      <c r="AM2075">
        <v>404</v>
      </c>
      <c r="AN2075">
        <v>743</v>
      </c>
      <c r="AO2075">
        <v>5073</v>
      </c>
      <c r="AP2075">
        <v>1487</v>
      </c>
      <c r="AQ2075">
        <v>861</v>
      </c>
      <c r="AR2075">
        <v>0</v>
      </c>
      <c r="AS2075">
        <v>30</v>
      </c>
      <c r="AT2075">
        <v>1019</v>
      </c>
      <c r="AU2075">
        <v>29</v>
      </c>
      <c r="AV2075">
        <v>132</v>
      </c>
      <c r="AW2075">
        <v>324</v>
      </c>
      <c r="AX2075">
        <v>241</v>
      </c>
      <c r="AY2075">
        <v>843</v>
      </c>
      <c r="AZ2075">
        <v>1901</v>
      </c>
      <c r="BA2075">
        <v>4264</v>
      </c>
      <c r="BB2075">
        <v>1362</v>
      </c>
      <c r="BC2075">
        <v>749</v>
      </c>
      <c r="BD2075">
        <v>778</v>
      </c>
      <c r="BE2075">
        <v>0</v>
      </c>
      <c r="BF2075">
        <v>5193</v>
      </c>
      <c r="BG2075">
        <v>465</v>
      </c>
      <c r="BH2075">
        <v>201</v>
      </c>
      <c r="BI2075">
        <v>1436</v>
      </c>
      <c r="BJ2075">
        <v>242</v>
      </c>
      <c r="BK2075">
        <v>113</v>
      </c>
      <c r="BL2075">
        <v>237</v>
      </c>
      <c r="BM2075">
        <v>39</v>
      </c>
      <c r="BN2075">
        <v>913</v>
      </c>
      <c r="BO2075">
        <v>2166</v>
      </c>
      <c r="BP2075">
        <v>804</v>
      </c>
      <c r="BQ2075">
        <v>313</v>
      </c>
      <c r="BR2075">
        <v>178</v>
      </c>
      <c r="BS2075">
        <v>456</v>
      </c>
      <c r="BT2075">
        <v>137</v>
      </c>
      <c r="BU2075">
        <v>121</v>
      </c>
      <c r="BV2075">
        <v>69</v>
      </c>
      <c r="BW2075">
        <v>130</v>
      </c>
      <c r="BX2075">
        <v>0</v>
      </c>
      <c r="BY2075">
        <v>39781</v>
      </c>
    </row>
    <row r="2076" spans="1:77" hidden="1" x14ac:dyDescent="0.25">
      <c r="A2076" t="str">
        <f t="shared" si="64"/>
        <v>201626 Jogi és társadalomtudományi foglalkozásokIMind (I1-I9) Iskola MIND</v>
      </c>
      <c r="B2076" t="str">
        <f t="shared" si="65"/>
        <v>201626 Jogi és társadalomtudományi foglalkozásokIMind (I1-I9) Iskola MIND</v>
      </c>
      <c r="C2076">
        <v>6691</v>
      </c>
      <c r="D2076" t="s">
        <v>168</v>
      </c>
      <c r="E2076" t="s">
        <v>169</v>
      </c>
      <c r="F2076" s="4" t="s">
        <v>174</v>
      </c>
      <c r="G2076">
        <v>0</v>
      </c>
      <c r="H2076" t="s">
        <v>167</v>
      </c>
      <c r="I2076">
        <v>624</v>
      </c>
      <c r="J2076">
        <v>13</v>
      </c>
      <c r="K2076" t="s">
        <v>80</v>
      </c>
      <c r="L2076" t="s">
        <v>120</v>
      </c>
      <c r="M2076">
        <v>77</v>
      </c>
      <c r="N2076">
        <v>15</v>
      </c>
      <c r="O2076">
        <v>11</v>
      </c>
      <c r="P2076">
        <v>11</v>
      </c>
      <c r="Q2076">
        <v>117</v>
      </c>
      <c r="R2076">
        <v>19</v>
      </c>
      <c r="S2076">
        <v>12</v>
      </c>
      <c r="T2076">
        <v>8</v>
      </c>
      <c r="U2076">
        <v>0</v>
      </c>
      <c r="V2076">
        <v>0</v>
      </c>
      <c r="W2076">
        <v>98</v>
      </c>
      <c r="X2076">
        <v>65</v>
      </c>
      <c r="Y2076">
        <v>17</v>
      </c>
      <c r="Z2076">
        <v>19</v>
      </c>
      <c r="AA2076">
        <v>0</v>
      </c>
      <c r="AB2076">
        <v>47</v>
      </c>
      <c r="AC2076">
        <v>61</v>
      </c>
      <c r="AD2076">
        <v>76</v>
      </c>
      <c r="AE2076">
        <v>0</v>
      </c>
      <c r="AF2076">
        <v>31</v>
      </c>
      <c r="AG2076">
        <v>0</v>
      </c>
      <c r="AH2076">
        <v>22</v>
      </c>
      <c r="AI2076">
        <v>24</v>
      </c>
      <c r="AJ2076">
        <v>424</v>
      </c>
      <c r="AK2076">
        <v>64</v>
      </c>
      <c r="AL2076">
        <v>32</v>
      </c>
      <c r="AM2076">
        <v>310</v>
      </c>
      <c r="AN2076">
        <v>33</v>
      </c>
      <c r="AO2076">
        <v>436</v>
      </c>
      <c r="AP2076">
        <v>247</v>
      </c>
      <c r="AQ2076">
        <v>189</v>
      </c>
      <c r="AR2076">
        <v>0</v>
      </c>
      <c r="AS2076">
        <v>4</v>
      </c>
      <c r="AT2076">
        <v>108</v>
      </c>
      <c r="AU2076">
        <v>1</v>
      </c>
      <c r="AV2076">
        <v>38</v>
      </c>
      <c r="AW2076">
        <v>17</v>
      </c>
      <c r="AX2076">
        <v>0</v>
      </c>
      <c r="AY2076">
        <v>450</v>
      </c>
      <c r="AZ2076">
        <v>377</v>
      </c>
      <c r="BA2076">
        <v>935</v>
      </c>
      <c r="BB2076">
        <v>361</v>
      </c>
      <c r="BC2076">
        <v>247</v>
      </c>
      <c r="BD2076">
        <v>429</v>
      </c>
      <c r="BE2076">
        <v>0</v>
      </c>
      <c r="BF2076">
        <v>4710</v>
      </c>
      <c r="BG2076">
        <v>180</v>
      </c>
      <c r="BH2076">
        <v>1068</v>
      </c>
      <c r="BI2076">
        <v>37</v>
      </c>
      <c r="BJ2076">
        <v>312</v>
      </c>
      <c r="BK2076">
        <v>0</v>
      </c>
      <c r="BL2076">
        <v>12</v>
      </c>
      <c r="BM2076">
        <v>34</v>
      </c>
      <c r="BN2076">
        <v>74</v>
      </c>
      <c r="BO2076">
        <v>7345</v>
      </c>
      <c r="BP2076">
        <v>2457</v>
      </c>
      <c r="BQ2076">
        <v>644</v>
      </c>
      <c r="BR2076">
        <v>524</v>
      </c>
      <c r="BS2076">
        <v>316</v>
      </c>
      <c r="BT2076">
        <v>62</v>
      </c>
      <c r="BU2076">
        <v>93</v>
      </c>
      <c r="BV2076">
        <v>0</v>
      </c>
      <c r="BW2076">
        <v>45</v>
      </c>
      <c r="BX2076">
        <v>0</v>
      </c>
      <c r="BY2076">
        <v>23345</v>
      </c>
    </row>
    <row r="2077" spans="1:77" hidden="1" x14ac:dyDescent="0.25">
      <c r="A2077" t="str">
        <f t="shared" si="64"/>
        <v>201627 Kulturális, sport-, művészeti és vallási foglalkozások (felsőfokú képzettséghez kapcsolódó)IMind (I1-I9) Iskola MIND</v>
      </c>
      <c r="B2077" t="str">
        <f t="shared" si="65"/>
        <v>201627 Kulturális, sport-, művészeti és vallási foglalkozások (felsőfokú képzettséghez kapcsolódó)IMind (I1-I9) Iskola MIND</v>
      </c>
      <c r="C2077">
        <v>6692</v>
      </c>
      <c r="D2077" t="s">
        <v>168</v>
      </c>
      <c r="E2077" t="s">
        <v>169</v>
      </c>
      <c r="F2077" s="4" t="s">
        <v>174</v>
      </c>
      <c r="G2077">
        <v>0</v>
      </c>
      <c r="H2077" t="s">
        <v>167</v>
      </c>
      <c r="I2077">
        <v>625</v>
      </c>
      <c r="J2077">
        <v>14</v>
      </c>
      <c r="K2077" t="s">
        <v>121</v>
      </c>
      <c r="L2077" t="s">
        <v>122</v>
      </c>
      <c r="M2077">
        <v>34</v>
      </c>
      <c r="N2077">
        <v>0</v>
      </c>
      <c r="O2077">
        <v>0</v>
      </c>
      <c r="P2077">
        <v>0</v>
      </c>
      <c r="Q2077">
        <v>0</v>
      </c>
      <c r="R2077">
        <v>18</v>
      </c>
      <c r="S2077">
        <v>0</v>
      </c>
      <c r="T2077">
        <v>0</v>
      </c>
      <c r="U2077">
        <v>218</v>
      </c>
      <c r="V2077">
        <v>0</v>
      </c>
      <c r="W2077">
        <v>0</v>
      </c>
      <c r="X2077">
        <v>20</v>
      </c>
      <c r="Y2077">
        <v>6</v>
      </c>
      <c r="Z2077">
        <v>10</v>
      </c>
      <c r="AA2077">
        <v>0</v>
      </c>
      <c r="AB2077">
        <v>6</v>
      </c>
      <c r="AC2077">
        <v>11</v>
      </c>
      <c r="AD2077">
        <v>0</v>
      </c>
      <c r="AE2077">
        <v>0</v>
      </c>
      <c r="AF2077">
        <v>1</v>
      </c>
      <c r="AG2077">
        <v>0</v>
      </c>
      <c r="AH2077">
        <v>0</v>
      </c>
      <c r="AI2077">
        <v>0</v>
      </c>
      <c r="AJ2077">
        <v>0</v>
      </c>
      <c r="AK2077">
        <v>0</v>
      </c>
      <c r="AL2077">
        <v>2</v>
      </c>
      <c r="AM2077">
        <v>82</v>
      </c>
      <c r="AN2077">
        <v>0</v>
      </c>
      <c r="AO2077">
        <v>12</v>
      </c>
      <c r="AP2077">
        <v>189</v>
      </c>
      <c r="AQ2077">
        <v>9</v>
      </c>
      <c r="AR2077">
        <v>0</v>
      </c>
      <c r="AS2077">
        <v>4</v>
      </c>
      <c r="AT2077">
        <v>12</v>
      </c>
      <c r="AU2077">
        <v>0</v>
      </c>
      <c r="AV2077">
        <v>110</v>
      </c>
      <c r="AW2077">
        <v>1764</v>
      </c>
      <c r="AX2077">
        <v>1658</v>
      </c>
      <c r="AY2077">
        <v>90</v>
      </c>
      <c r="AZ2077">
        <v>308</v>
      </c>
      <c r="BA2077">
        <v>0</v>
      </c>
      <c r="BB2077">
        <v>0</v>
      </c>
      <c r="BC2077">
        <v>0</v>
      </c>
      <c r="BD2077">
        <v>42</v>
      </c>
      <c r="BE2077">
        <v>0</v>
      </c>
      <c r="BF2077">
        <v>124</v>
      </c>
      <c r="BG2077">
        <v>28</v>
      </c>
      <c r="BH2077">
        <v>86</v>
      </c>
      <c r="BI2077">
        <v>395</v>
      </c>
      <c r="BJ2077">
        <v>183</v>
      </c>
      <c r="BK2077">
        <v>29</v>
      </c>
      <c r="BL2077">
        <v>25</v>
      </c>
      <c r="BM2077">
        <v>21</v>
      </c>
      <c r="BN2077">
        <v>214</v>
      </c>
      <c r="BO2077">
        <v>1253</v>
      </c>
      <c r="BP2077">
        <v>1974</v>
      </c>
      <c r="BQ2077">
        <v>58</v>
      </c>
      <c r="BR2077">
        <v>80</v>
      </c>
      <c r="BS2077">
        <v>7359</v>
      </c>
      <c r="BT2077">
        <v>1565</v>
      </c>
      <c r="BU2077">
        <v>1121</v>
      </c>
      <c r="BV2077">
        <v>0</v>
      </c>
      <c r="BW2077">
        <v>22</v>
      </c>
      <c r="BX2077">
        <v>0</v>
      </c>
      <c r="BY2077">
        <v>19143</v>
      </c>
    </row>
    <row r="2078" spans="1:77" hidden="1" x14ac:dyDescent="0.25">
      <c r="A2078" t="str">
        <f t="shared" si="64"/>
        <v>201629 Egyéb magasan képzett ügyintézőkIMind (I1-I9) Iskola MIND</v>
      </c>
      <c r="B2078" t="str">
        <f t="shared" si="65"/>
        <v>201629 Egyéb magasan képzett ügyintézőkIMind (I1-I9) Iskola MIND</v>
      </c>
      <c r="C2078">
        <v>6693</v>
      </c>
      <c r="D2078" t="s">
        <v>168</v>
      </c>
      <c r="E2078" t="s">
        <v>169</v>
      </c>
      <c r="F2078" s="4" t="s">
        <v>174</v>
      </c>
      <c r="G2078">
        <v>0</v>
      </c>
      <c r="H2078" t="s">
        <v>167</v>
      </c>
      <c r="I2078">
        <v>626</v>
      </c>
      <c r="J2078">
        <v>15</v>
      </c>
      <c r="K2078" t="s">
        <v>81</v>
      </c>
      <c r="L2078" t="s">
        <v>123</v>
      </c>
      <c r="M2078">
        <v>108</v>
      </c>
      <c r="N2078">
        <v>15</v>
      </c>
      <c r="O2078">
        <v>11</v>
      </c>
      <c r="P2078">
        <v>44</v>
      </c>
      <c r="Q2078">
        <v>90</v>
      </c>
      <c r="R2078">
        <v>34</v>
      </c>
      <c r="S2078">
        <v>0</v>
      </c>
      <c r="T2078">
        <v>33</v>
      </c>
      <c r="U2078">
        <v>46</v>
      </c>
      <c r="V2078">
        <v>8</v>
      </c>
      <c r="W2078">
        <v>73</v>
      </c>
      <c r="X2078">
        <v>202</v>
      </c>
      <c r="Y2078">
        <v>85</v>
      </c>
      <c r="Z2078">
        <v>64</v>
      </c>
      <c r="AA2078">
        <v>89</v>
      </c>
      <c r="AB2078">
        <v>130</v>
      </c>
      <c r="AC2078">
        <v>138</v>
      </c>
      <c r="AD2078">
        <v>237</v>
      </c>
      <c r="AE2078">
        <v>145</v>
      </c>
      <c r="AF2078">
        <v>321</v>
      </c>
      <c r="AG2078">
        <v>0</v>
      </c>
      <c r="AH2078">
        <v>122</v>
      </c>
      <c r="AI2078">
        <v>30</v>
      </c>
      <c r="AJ2078">
        <v>973</v>
      </c>
      <c r="AK2078">
        <v>270</v>
      </c>
      <c r="AL2078">
        <v>199</v>
      </c>
      <c r="AM2078">
        <v>578</v>
      </c>
      <c r="AN2078">
        <v>159</v>
      </c>
      <c r="AO2078">
        <v>1267</v>
      </c>
      <c r="AP2078">
        <v>241</v>
      </c>
      <c r="AQ2078">
        <v>737</v>
      </c>
      <c r="AR2078">
        <v>0</v>
      </c>
      <c r="AS2078">
        <v>14</v>
      </c>
      <c r="AT2078">
        <v>1206</v>
      </c>
      <c r="AU2078">
        <v>0</v>
      </c>
      <c r="AV2078">
        <v>82</v>
      </c>
      <c r="AW2078">
        <v>125</v>
      </c>
      <c r="AX2078">
        <v>16</v>
      </c>
      <c r="AY2078">
        <v>1093</v>
      </c>
      <c r="AZ2078">
        <v>2132</v>
      </c>
      <c r="BA2078">
        <v>2295</v>
      </c>
      <c r="BB2078">
        <v>468</v>
      </c>
      <c r="BC2078">
        <v>151</v>
      </c>
      <c r="BD2078">
        <v>347</v>
      </c>
      <c r="BE2078">
        <v>0</v>
      </c>
      <c r="BF2078">
        <v>678</v>
      </c>
      <c r="BG2078">
        <v>537</v>
      </c>
      <c r="BH2078">
        <v>590</v>
      </c>
      <c r="BI2078">
        <v>441</v>
      </c>
      <c r="BJ2078">
        <v>199</v>
      </c>
      <c r="BK2078">
        <v>31</v>
      </c>
      <c r="BL2078">
        <v>166</v>
      </c>
      <c r="BM2078">
        <v>1</v>
      </c>
      <c r="BN2078">
        <v>1257</v>
      </c>
      <c r="BO2078">
        <v>41352</v>
      </c>
      <c r="BP2078">
        <v>6021</v>
      </c>
      <c r="BQ2078">
        <v>384</v>
      </c>
      <c r="BR2078">
        <v>619</v>
      </c>
      <c r="BS2078">
        <v>466</v>
      </c>
      <c r="BT2078">
        <v>25</v>
      </c>
      <c r="BU2078">
        <v>1105</v>
      </c>
      <c r="BV2078">
        <v>0</v>
      </c>
      <c r="BW2078">
        <v>10</v>
      </c>
      <c r="BX2078">
        <v>0</v>
      </c>
      <c r="BY2078">
        <v>68260</v>
      </c>
    </row>
    <row r="2079" spans="1:77" hidden="1" x14ac:dyDescent="0.25">
      <c r="A2079" t="str">
        <f t="shared" si="64"/>
        <v>201631 Technikusok és hasonló műszaki foglalkozásokIMind (I1-I9) Iskola MIND</v>
      </c>
      <c r="B2079" t="str">
        <f t="shared" si="65"/>
        <v>201631 Technikusok és hasonló műszaki foglalkozásokIMind (I1-I9) Iskola MIND</v>
      </c>
      <c r="C2079">
        <v>6694</v>
      </c>
      <c r="D2079" t="s">
        <v>168</v>
      </c>
      <c r="E2079" t="s">
        <v>169</v>
      </c>
      <c r="F2079" s="4" t="s">
        <v>174</v>
      </c>
      <c r="G2079">
        <v>0</v>
      </c>
      <c r="H2079" t="s">
        <v>167</v>
      </c>
      <c r="I2079">
        <v>627</v>
      </c>
      <c r="J2079">
        <v>16</v>
      </c>
      <c r="K2079" t="s">
        <v>82</v>
      </c>
      <c r="L2079" t="s">
        <v>83</v>
      </c>
      <c r="M2079">
        <v>1568</v>
      </c>
      <c r="N2079">
        <v>1292</v>
      </c>
      <c r="O2079">
        <v>37</v>
      </c>
      <c r="P2079">
        <v>275</v>
      </c>
      <c r="Q2079">
        <v>2475</v>
      </c>
      <c r="R2079">
        <v>1020</v>
      </c>
      <c r="S2079">
        <v>268</v>
      </c>
      <c r="T2079">
        <v>403</v>
      </c>
      <c r="U2079">
        <v>279</v>
      </c>
      <c r="V2079">
        <v>30</v>
      </c>
      <c r="W2079">
        <v>1087</v>
      </c>
      <c r="X2079">
        <v>1846</v>
      </c>
      <c r="Y2079">
        <v>1680</v>
      </c>
      <c r="Z2079">
        <v>1086</v>
      </c>
      <c r="AA2079">
        <v>890</v>
      </c>
      <c r="AB2079">
        <v>3996</v>
      </c>
      <c r="AC2079">
        <v>4056</v>
      </c>
      <c r="AD2079">
        <v>1929</v>
      </c>
      <c r="AE2079">
        <v>2747</v>
      </c>
      <c r="AF2079">
        <v>4503</v>
      </c>
      <c r="AG2079">
        <v>289</v>
      </c>
      <c r="AH2079">
        <v>1483</v>
      </c>
      <c r="AI2079">
        <v>1130</v>
      </c>
      <c r="AJ2079">
        <v>3264</v>
      </c>
      <c r="AK2079">
        <v>1370</v>
      </c>
      <c r="AL2079">
        <v>924</v>
      </c>
      <c r="AM2079">
        <v>5370</v>
      </c>
      <c r="AN2079">
        <v>2082</v>
      </c>
      <c r="AO2079">
        <v>4032</v>
      </c>
      <c r="AP2079">
        <v>1651</v>
      </c>
      <c r="AQ2079">
        <v>4186</v>
      </c>
      <c r="AR2079">
        <v>309</v>
      </c>
      <c r="AS2079">
        <v>189</v>
      </c>
      <c r="AT2079">
        <v>4772</v>
      </c>
      <c r="AU2079">
        <v>26</v>
      </c>
      <c r="AV2079">
        <v>445</v>
      </c>
      <c r="AW2079">
        <v>419</v>
      </c>
      <c r="AX2079">
        <v>127</v>
      </c>
      <c r="AY2079">
        <v>1437</v>
      </c>
      <c r="AZ2079">
        <v>5650</v>
      </c>
      <c r="BA2079">
        <v>710</v>
      </c>
      <c r="BB2079">
        <v>375</v>
      </c>
      <c r="BC2079">
        <v>130</v>
      </c>
      <c r="BD2079">
        <v>1527</v>
      </c>
      <c r="BE2079">
        <v>0</v>
      </c>
      <c r="BF2079">
        <v>1026</v>
      </c>
      <c r="BG2079">
        <v>4622</v>
      </c>
      <c r="BH2079">
        <v>862</v>
      </c>
      <c r="BI2079">
        <v>154</v>
      </c>
      <c r="BJ2079">
        <v>599</v>
      </c>
      <c r="BK2079">
        <v>318</v>
      </c>
      <c r="BL2079">
        <v>1064</v>
      </c>
      <c r="BM2079">
        <v>54</v>
      </c>
      <c r="BN2079">
        <v>1614</v>
      </c>
      <c r="BO2079">
        <v>8504</v>
      </c>
      <c r="BP2079">
        <v>2984</v>
      </c>
      <c r="BQ2079">
        <v>988</v>
      </c>
      <c r="BR2079">
        <v>328</v>
      </c>
      <c r="BS2079">
        <v>952</v>
      </c>
      <c r="BT2079">
        <v>411</v>
      </c>
      <c r="BU2079">
        <v>270</v>
      </c>
      <c r="BV2079">
        <v>605</v>
      </c>
      <c r="BW2079">
        <v>111</v>
      </c>
      <c r="BX2079">
        <v>0</v>
      </c>
      <c r="BY2079">
        <v>98830</v>
      </c>
    </row>
    <row r="2080" spans="1:77" hidden="1" x14ac:dyDescent="0.25">
      <c r="A2080" t="str">
        <f t="shared" si="64"/>
        <v>201632 Szakmai irányítók, felügyelőkIMind (I1-I9) Iskola MIND</v>
      </c>
      <c r="B2080" t="str">
        <f t="shared" si="65"/>
        <v>201632 Szakmai irányítók, felügyelőkIMind (I1-I9) Iskola MIND</v>
      </c>
      <c r="C2080">
        <v>6695</v>
      </c>
      <c r="D2080" t="s">
        <v>168</v>
      </c>
      <c r="E2080" t="s">
        <v>169</v>
      </c>
      <c r="F2080" s="4" t="s">
        <v>174</v>
      </c>
      <c r="G2080">
        <v>0</v>
      </c>
      <c r="H2080" t="s">
        <v>167</v>
      </c>
      <c r="I2080">
        <v>628</v>
      </c>
      <c r="J2080">
        <v>17</v>
      </c>
      <c r="K2080" t="s">
        <v>84</v>
      </c>
      <c r="L2080" t="s">
        <v>124</v>
      </c>
      <c r="M2080">
        <v>82</v>
      </c>
      <c r="N2080">
        <v>13</v>
      </c>
      <c r="O2080">
        <v>21</v>
      </c>
      <c r="P2080">
        <v>104</v>
      </c>
      <c r="Q2080">
        <v>745</v>
      </c>
      <c r="R2080">
        <v>231</v>
      </c>
      <c r="S2080">
        <v>109</v>
      </c>
      <c r="T2080">
        <v>32</v>
      </c>
      <c r="U2080">
        <v>101</v>
      </c>
      <c r="V2080">
        <v>6</v>
      </c>
      <c r="W2080">
        <v>86</v>
      </c>
      <c r="X2080">
        <v>235</v>
      </c>
      <c r="Y2080">
        <v>192</v>
      </c>
      <c r="Z2080">
        <v>220</v>
      </c>
      <c r="AA2080">
        <v>95</v>
      </c>
      <c r="AB2080">
        <v>471</v>
      </c>
      <c r="AC2080">
        <v>170</v>
      </c>
      <c r="AD2080">
        <v>197</v>
      </c>
      <c r="AE2080">
        <v>183</v>
      </c>
      <c r="AF2080">
        <v>328</v>
      </c>
      <c r="AG2080">
        <v>20</v>
      </c>
      <c r="AH2080">
        <v>147</v>
      </c>
      <c r="AI2080">
        <v>156</v>
      </c>
      <c r="AJ2080">
        <v>120</v>
      </c>
      <c r="AK2080">
        <v>46</v>
      </c>
      <c r="AL2080">
        <v>360</v>
      </c>
      <c r="AM2080">
        <v>2551</v>
      </c>
      <c r="AN2080">
        <v>128</v>
      </c>
      <c r="AO2080">
        <v>643</v>
      </c>
      <c r="AP2080">
        <v>310</v>
      </c>
      <c r="AQ2080">
        <v>225</v>
      </c>
      <c r="AR2080">
        <v>6</v>
      </c>
      <c r="AS2080">
        <v>0</v>
      </c>
      <c r="AT2080">
        <v>170</v>
      </c>
      <c r="AU2080">
        <v>0</v>
      </c>
      <c r="AV2080">
        <v>923</v>
      </c>
      <c r="AW2080">
        <v>15</v>
      </c>
      <c r="AX2080">
        <v>96</v>
      </c>
      <c r="AY2080">
        <v>86</v>
      </c>
      <c r="AZ2080">
        <v>275</v>
      </c>
      <c r="BA2080">
        <v>62</v>
      </c>
      <c r="BB2080">
        <v>50</v>
      </c>
      <c r="BC2080">
        <v>173</v>
      </c>
      <c r="BD2080">
        <v>358</v>
      </c>
      <c r="BE2080">
        <v>0</v>
      </c>
      <c r="BF2080">
        <v>187</v>
      </c>
      <c r="BG2080">
        <v>263</v>
      </c>
      <c r="BH2080">
        <v>17</v>
      </c>
      <c r="BI2080">
        <v>30</v>
      </c>
      <c r="BJ2080">
        <v>113</v>
      </c>
      <c r="BK2080">
        <v>14</v>
      </c>
      <c r="BL2080">
        <v>93</v>
      </c>
      <c r="BM2080">
        <v>37</v>
      </c>
      <c r="BN2080">
        <v>234</v>
      </c>
      <c r="BO2080">
        <v>737</v>
      </c>
      <c r="BP2080">
        <v>218</v>
      </c>
      <c r="BQ2080">
        <v>148</v>
      </c>
      <c r="BR2080">
        <v>228</v>
      </c>
      <c r="BS2080">
        <v>8</v>
      </c>
      <c r="BT2080">
        <v>3</v>
      </c>
      <c r="BU2080">
        <v>101</v>
      </c>
      <c r="BV2080">
        <v>0</v>
      </c>
      <c r="BW2080">
        <v>137</v>
      </c>
      <c r="BX2080">
        <v>0</v>
      </c>
      <c r="BY2080">
        <v>13109</v>
      </c>
    </row>
    <row r="2081" spans="1:77" hidden="1" x14ac:dyDescent="0.25">
      <c r="A2081" t="str">
        <f t="shared" si="64"/>
        <v>201633 Egészségügyi foglalkozásokIMind (I1-I9) Iskola MIND</v>
      </c>
      <c r="B2081" t="str">
        <f t="shared" si="65"/>
        <v>201633 Egészségügyi foglalkozásokIMind (I1-I9) Iskola MIND</v>
      </c>
      <c r="C2081">
        <v>6696</v>
      </c>
      <c r="D2081" t="s">
        <v>168</v>
      </c>
      <c r="E2081" t="s">
        <v>169</v>
      </c>
      <c r="F2081" s="4" t="s">
        <v>174</v>
      </c>
      <c r="G2081">
        <v>0</v>
      </c>
      <c r="H2081" t="s">
        <v>167</v>
      </c>
      <c r="I2081">
        <v>629</v>
      </c>
      <c r="J2081">
        <v>18</v>
      </c>
      <c r="K2081" t="s">
        <v>85</v>
      </c>
      <c r="L2081" t="s">
        <v>125</v>
      </c>
      <c r="M2081">
        <v>482</v>
      </c>
      <c r="N2081">
        <v>12</v>
      </c>
      <c r="O2081">
        <v>0</v>
      </c>
      <c r="P2081">
        <v>11</v>
      </c>
      <c r="Q2081">
        <v>32</v>
      </c>
      <c r="R2081">
        <v>14</v>
      </c>
      <c r="S2081">
        <v>0</v>
      </c>
      <c r="T2081">
        <v>0</v>
      </c>
      <c r="U2081">
        <v>0</v>
      </c>
      <c r="V2081">
        <v>0</v>
      </c>
      <c r="W2081">
        <v>2</v>
      </c>
      <c r="X2081">
        <v>145</v>
      </c>
      <c r="Y2081">
        <v>64</v>
      </c>
      <c r="Z2081">
        <v>23</v>
      </c>
      <c r="AA2081">
        <v>38</v>
      </c>
      <c r="AB2081">
        <v>14</v>
      </c>
      <c r="AC2081">
        <v>142</v>
      </c>
      <c r="AD2081">
        <v>16</v>
      </c>
      <c r="AE2081">
        <v>17</v>
      </c>
      <c r="AF2081">
        <v>13</v>
      </c>
      <c r="AG2081">
        <v>10</v>
      </c>
      <c r="AH2081">
        <v>1507</v>
      </c>
      <c r="AI2081">
        <v>90</v>
      </c>
      <c r="AJ2081">
        <v>14</v>
      </c>
      <c r="AK2081">
        <v>34</v>
      </c>
      <c r="AL2081">
        <v>28</v>
      </c>
      <c r="AM2081">
        <v>116</v>
      </c>
      <c r="AN2081">
        <v>22</v>
      </c>
      <c r="AO2081">
        <v>628</v>
      </c>
      <c r="AP2081">
        <v>7302</v>
      </c>
      <c r="AQ2081">
        <v>33</v>
      </c>
      <c r="AR2081">
        <v>0</v>
      </c>
      <c r="AS2081">
        <v>0</v>
      </c>
      <c r="AT2081">
        <v>8</v>
      </c>
      <c r="AU2081">
        <v>0</v>
      </c>
      <c r="AV2081">
        <v>330</v>
      </c>
      <c r="AW2081">
        <v>89</v>
      </c>
      <c r="AX2081">
        <v>0</v>
      </c>
      <c r="AY2081">
        <v>0</v>
      </c>
      <c r="AZ2081">
        <v>15</v>
      </c>
      <c r="BA2081">
        <v>7</v>
      </c>
      <c r="BB2081">
        <v>6</v>
      </c>
      <c r="BC2081">
        <v>0</v>
      </c>
      <c r="BD2081">
        <v>175</v>
      </c>
      <c r="BE2081">
        <v>0</v>
      </c>
      <c r="BF2081">
        <v>141</v>
      </c>
      <c r="BG2081">
        <v>113</v>
      </c>
      <c r="BH2081">
        <v>356</v>
      </c>
      <c r="BI2081">
        <v>54</v>
      </c>
      <c r="BJ2081">
        <v>1140</v>
      </c>
      <c r="BK2081">
        <v>0</v>
      </c>
      <c r="BL2081">
        <v>1</v>
      </c>
      <c r="BM2081">
        <v>0</v>
      </c>
      <c r="BN2081">
        <v>89</v>
      </c>
      <c r="BO2081">
        <v>4294</v>
      </c>
      <c r="BP2081">
        <v>5510</v>
      </c>
      <c r="BQ2081">
        <v>59776</v>
      </c>
      <c r="BR2081">
        <v>6148</v>
      </c>
      <c r="BS2081">
        <v>8</v>
      </c>
      <c r="BT2081">
        <v>248</v>
      </c>
      <c r="BU2081">
        <v>433</v>
      </c>
      <c r="BV2081">
        <v>54</v>
      </c>
      <c r="BW2081">
        <v>952</v>
      </c>
      <c r="BX2081">
        <v>0</v>
      </c>
      <c r="BY2081">
        <v>90756</v>
      </c>
    </row>
    <row r="2082" spans="1:77" hidden="1" x14ac:dyDescent="0.25">
      <c r="A2082" t="str">
        <f t="shared" si="64"/>
        <v>201634 Oktatási asszisztensekIMind (I1-I9) Iskola MIND</v>
      </c>
      <c r="B2082" t="str">
        <f t="shared" si="65"/>
        <v>201634 Oktatási asszisztensekIMind (I1-I9) Iskola MIND</v>
      </c>
      <c r="C2082">
        <v>6697</v>
      </c>
      <c r="D2082" t="s">
        <v>168</v>
      </c>
      <c r="E2082" t="s">
        <v>169</v>
      </c>
      <c r="F2082" s="4" t="s">
        <v>174</v>
      </c>
      <c r="G2082">
        <v>0</v>
      </c>
      <c r="H2082" t="s">
        <v>167</v>
      </c>
      <c r="I2082">
        <v>630</v>
      </c>
      <c r="J2082">
        <v>19</v>
      </c>
      <c r="K2082" t="s">
        <v>86</v>
      </c>
      <c r="L2082" t="s">
        <v>126</v>
      </c>
      <c r="M2082">
        <v>1</v>
      </c>
      <c r="N2082">
        <v>0</v>
      </c>
      <c r="O2082">
        <v>0</v>
      </c>
      <c r="P2082">
        <v>0</v>
      </c>
      <c r="Q2082">
        <v>0</v>
      </c>
      <c r="R2082">
        <v>0</v>
      </c>
      <c r="S2082">
        <v>0</v>
      </c>
      <c r="T2082">
        <v>0</v>
      </c>
      <c r="U2082">
        <v>0</v>
      </c>
      <c r="V2082">
        <v>0</v>
      </c>
      <c r="W2082">
        <v>2</v>
      </c>
      <c r="X2082">
        <v>0</v>
      </c>
      <c r="Y2082">
        <v>0</v>
      </c>
      <c r="Z2082">
        <v>9</v>
      </c>
      <c r="AA2082">
        <v>0</v>
      </c>
      <c r="AB2082">
        <v>0</v>
      </c>
      <c r="AC2082">
        <v>3</v>
      </c>
      <c r="AD2082">
        <v>0</v>
      </c>
      <c r="AE2082">
        <v>0</v>
      </c>
      <c r="AF2082">
        <v>9</v>
      </c>
      <c r="AG2082">
        <v>0</v>
      </c>
      <c r="AH2082">
        <v>0</v>
      </c>
      <c r="AI2082">
        <v>0</v>
      </c>
      <c r="AJ2082">
        <v>0</v>
      </c>
      <c r="AK2082">
        <v>0</v>
      </c>
      <c r="AL2082">
        <v>0</v>
      </c>
      <c r="AM2082">
        <v>0</v>
      </c>
      <c r="AN2082">
        <v>14</v>
      </c>
      <c r="AO2082">
        <v>1</v>
      </c>
      <c r="AP2082">
        <v>50</v>
      </c>
      <c r="AQ2082">
        <v>31</v>
      </c>
      <c r="AR2082">
        <v>0</v>
      </c>
      <c r="AS2082">
        <v>60</v>
      </c>
      <c r="AT2082">
        <v>0</v>
      </c>
      <c r="AU2082">
        <v>0</v>
      </c>
      <c r="AV2082">
        <v>0</v>
      </c>
      <c r="AW2082">
        <v>0</v>
      </c>
      <c r="AX2082">
        <v>0</v>
      </c>
      <c r="AY2082">
        <v>23</v>
      </c>
      <c r="AZ2082">
        <v>1</v>
      </c>
      <c r="BA2082">
        <v>0</v>
      </c>
      <c r="BB2082">
        <v>0</v>
      </c>
      <c r="BC2082">
        <v>0</v>
      </c>
      <c r="BD2082">
        <v>46</v>
      </c>
      <c r="BE2082">
        <v>0</v>
      </c>
      <c r="BF2082">
        <v>21</v>
      </c>
      <c r="BG2082">
        <v>0</v>
      </c>
      <c r="BH2082">
        <v>1</v>
      </c>
      <c r="BI2082">
        <v>0</v>
      </c>
      <c r="BJ2082">
        <v>0</v>
      </c>
      <c r="BK2082">
        <v>0</v>
      </c>
      <c r="BL2082">
        <v>0</v>
      </c>
      <c r="BM2082">
        <v>0</v>
      </c>
      <c r="BN2082">
        <v>11</v>
      </c>
      <c r="BO2082">
        <v>100</v>
      </c>
      <c r="BP2082">
        <v>7733</v>
      </c>
      <c r="BQ2082">
        <v>46</v>
      </c>
      <c r="BR2082">
        <v>457</v>
      </c>
      <c r="BS2082">
        <v>22</v>
      </c>
      <c r="BT2082">
        <v>6</v>
      </c>
      <c r="BU2082">
        <v>38</v>
      </c>
      <c r="BV2082">
        <v>0</v>
      </c>
      <c r="BW2082">
        <v>0</v>
      </c>
      <c r="BX2082">
        <v>0</v>
      </c>
      <c r="BY2082">
        <v>8685</v>
      </c>
    </row>
    <row r="2083" spans="1:77" hidden="1" x14ac:dyDescent="0.25">
      <c r="A2083" t="str">
        <f t="shared" si="64"/>
        <v>201635 Szociális gondozási és munkaerő-piaci szolgáltatási foglalkozásokIMind (I1-I9) Iskola MIND</v>
      </c>
      <c r="B2083" t="str">
        <f t="shared" si="65"/>
        <v>201635 Szociális gondozási és munkaerő-piaci szolgáltatási foglalkozásokIMind (I1-I9) Iskola MIND</v>
      </c>
      <c r="C2083">
        <v>6698</v>
      </c>
      <c r="D2083" t="s">
        <v>168</v>
      </c>
      <c r="E2083" t="s">
        <v>169</v>
      </c>
      <c r="F2083" s="4" t="s">
        <v>174</v>
      </c>
      <c r="G2083">
        <v>0</v>
      </c>
      <c r="H2083" t="s">
        <v>167</v>
      </c>
      <c r="I2083">
        <v>631</v>
      </c>
      <c r="J2083">
        <v>20</v>
      </c>
      <c r="K2083" t="s">
        <v>87</v>
      </c>
      <c r="L2083" t="s">
        <v>127</v>
      </c>
      <c r="M2083">
        <v>2</v>
      </c>
      <c r="N2083">
        <v>0</v>
      </c>
      <c r="O2083">
        <v>0</v>
      </c>
      <c r="P2083">
        <v>0</v>
      </c>
      <c r="Q2083">
        <v>14</v>
      </c>
      <c r="R2083">
        <v>7</v>
      </c>
      <c r="S2083">
        <v>22</v>
      </c>
      <c r="T2083">
        <v>21</v>
      </c>
      <c r="U2083">
        <v>0</v>
      </c>
      <c r="V2083">
        <v>0</v>
      </c>
      <c r="W2083">
        <v>0</v>
      </c>
      <c r="X2083">
        <v>11</v>
      </c>
      <c r="Y2083">
        <v>0</v>
      </c>
      <c r="Z2083">
        <v>0</v>
      </c>
      <c r="AA2083">
        <v>16</v>
      </c>
      <c r="AB2083">
        <v>10</v>
      </c>
      <c r="AC2083">
        <v>12</v>
      </c>
      <c r="AD2083">
        <v>0</v>
      </c>
      <c r="AE2083">
        <v>11</v>
      </c>
      <c r="AF2083">
        <v>1</v>
      </c>
      <c r="AG2083">
        <v>0</v>
      </c>
      <c r="AH2083">
        <v>11</v>
      </c>
      <c r="AI2083">
        <v>0</v>
      </c>
      <c r="AJ2083">
        <v>14</v>
      </c>
      <c r="AK2083">
        <v>0</v>
      </c>
      <c r="AL2083">
        <v>0</v>
      </c>
      <c r="AM2083">
        <v>2</v>
      </c>
      <c r="AN2083">
        <v>6</v>
      </c>
      <c r="AO2083">
        <v>11</v>
      </c>
      <c r="AP2083">
        <v>6</v>
      </c>
      <c r="AQ2083">
        <v>102</v>
      </c>
      <c r="AR2083">
        <v>0</v>
      </c>
      <c r="AS2083">
        <v>0</v>
      </c>
      <c r="AT2083">
        <v>0</v>
      </c>
      <c r="AU2083">
        <v>0</v>
      </c>
      <c r="AV2083">
        <v>51</v>
      </c>
      <c r="AW2083">
        <v>0</v>
      </c>
      <c r="AX2083">
        <v>0</v>
      </c>
      <c r="AY2083">
        <v>11</v>
      </c>
      <c r="AZ2083">
        <v>122</v>
      </c>
      <c r="BA2083">
        <v>23</v>
      </c>
      <c r="BB2083">
        <v>0</v>
      </c>
      <c r="BC2083">
        <v>0</v>
      </c>
      <c r="BD2083">
        <v>26</v>
      </c>
      <c r="BE2083">
        <v>0</v>
      </c>
      <c r="BF2083">
        <v>59</v>
      </c>
      <c r="BG2083">
        <v>0</v>
      </c>
      <c r="BH2083">
        <v>3</v>
      </c>
      <c r="BI2083">
        <v>0</v>
      </c>
      <c r="BJ2083">
        <v>0</v>
      </c>
      <c r="BK2083">
        <v>0</v>
      </c>
      <c r="BL2083">
        <v>248</v>
      </c>
      <c r="BM2083">
        <v>1</v>
      </c>
      <c r="BN2083">
        <v>139</v>
      </c>
      <c r="BO2083">
        <v>3493</v>
      </c>
      <c r="BP2083">
        <v>2141</v>
      </c>
      <c r="BQ2083">
        <v>573</v>
      </c>
      <c r="BR2083">
        <v>29794</v>
      </c>
      <c r="BS2083">
        <v>11</v>
      </c>
      <c r="BT2083">
        <v>0</v>
      </c>
      <c r="BU2083">
        <v>1511</v>
      </c>
      <c r="BV2083">
        <v>0</v>
      </c>
      <c r="BW2083">
        <v>24</v>
      </c>
      <c r="BX2083">
        <v>0</v>
      </c>
      <c r="BY2083">
        <v>38509</v>
      </c>
    </row>
    <row r="2084" spans="1:77" hidden="1" x14ac:dyDescent="0.25">
      <c r="A2084" t="str">
        <f t="shared" si="64"/>
        <v>201636 Üzleti jellegű szolgáltatások ügyintézői, hatósági ügyintézők, ügynökökIMind (I1-I9) Iskola MIND</v>
      </c>
      <c r="B2084" t="str">
        <f t="shared" si="65"/>
        <v>201636 Üzleti jellegű szolgáltatások ügyintézői, hatósági ügyintézők, ügynökökIMind (I1-I9) Iskola MIND</v>
      </c>
      <c r="C2084">
        <v>6699</v>
      </c>
      <c r="D2084" t="s">
        <v>168</v>
      </c>
      <c r="E2084" t="s">
        <v>169</v>
      </c>
      <c r="F2084" s="4" t="s">
        <v>174</v>
      </c>
      <c r="G2084">
        <v>0</v>
      </c>
      <c r="H2084" t="s">
        <v>167</v>
      </c>
      <c r="I2084">
        <v>632</v>
      </c>
      <c r="J2084">
        <v>21</v>
      </c>
      <c r="K2084" t="s">
        <v>88</v>
      </c>
      <c r="L2084" t="s">
        <v>128</v>
      </c>
      <c r="M2084">
        <v>1663</v>
      </c>
      <c r="N2084">
        <v>295</v>
      </c>
      <c r="O2084">
        <v>113</v>
      </c>
      <c r="P2084">
        <v>327</v>
      </c>
      <c r="Q2084">
        <v>4295</v>
      </c>
      <c r="R2084">
        <v>751</v>
      </c>
      <c r="S2084">
        <v>240</v>
      </c>
      <c r="T2084">
        <v>538</v>
      </c>
      <c r="U2084">
        <v>713</v>
      </c>
      <c r="V2084">
        <v>6</v>
      </c>
      <c r="W2084">
        <v>1155</v>
      </c>
      <c r="X2084">
        <v>770</v>
      </c>
      <c r="Y2084">
        <v>1373</v>
      </c>
      <c r="Z2084">
        <v>821</v>
      </c>
      <c r="AA2084">
        <v>467</v>
      </c>
      <c r="AB2084">
        <v>1546</v>
      </c>
      <c r="AC2084">
        <v>1620</v>
      </c>
      <c r="AD2084">
        <v>1124</v>
      </c>
      <c r="AE2084">
        <v>1499</v>
      </c>
      <c r="AF2084">
        <v>1521</v>
      </c>
      <c r="AG2084">
        <v>191</v>
      </c>
      <c r="AH2084">
        <v>898</v>
      </c>
      <c r="AI2084">
        <v>616</v>
      </c>
      <c r="AJ2084">
        <v>2197</v>
      </c>
      <c r="AK2084">
        <v>1084</v>
      </c>
      <c r="AL2084">
        <v>900</v>
      </c>
      <c r="AM2084">
        <v>4174</v>
      </c>
      <c r="AN2084">
        <v>5983</v>
      </c>
      <c r="AO2084">
        <v>24529</v>
      </c>
      <c r="AP2084">
        <v>8092</v>
      </c>
      <c r="AQ2084">
        <v>3481</v>
      </c>
      <c r="AR2084">
        <v>38</v>
      </c>
      <c r="AS2084">
        <v>523</v>
      </c>
      <c r="AT2084">
        <v>2994</v>
      </c>
      <c r="AU2084">
        <v>240</v>
      </c>
      <c r="AV2084">
        <v>1782</v>
      </c>
      <c r="AW2084">
        <v>925</v>
      </c>
      <c r="AX2084">
        <v>809</v>
      </c>
      <c r="AY2084">
        <v>2974</v>
      </c>
      <c r="AZ2084">
        <v>3791</v>
      </c>
      <c r="BA2084">
        <v>18057</v>
      </c>
      <c r="BB2084">
        <v>7164</v>
      </c>
      <c r="BC2084">
        <v>3673</v>
      </c>
      <c r="BD2084">
        <v>4590</v>
      </c>
      <c r="BE2084">
        <v>0</v>
      </c>
      <c r="BF2084">
        <v>8083</v>
      </c>
      <c r="BG2084">
        <v>1607</v>
      </c>
      <c r="BH2084">
        <v>722</v>
      </c>
      <c r="BI2084">
        <v>807</v>
      </c>
      <c r="BJ2084">
        <v>751</v>
      </c>
      <c r="BK2084">
        <v>715</v>
      </c>
      <c r="BL2084">
        <v>970</v>
      </c>
      <c r="BM2084">
        <v>543</v>
      </c>
      <c r="BN2084">
        <v>5585</v>
      </c>
      <c r="BO2084">
        <v>27152</v>
      </c>
      <c r="BP2084">
        <v>4286</v>
      </c>
      <c r="BQ2084">
        <v>1880</v>
      </c>
      <c r="BR2084">
        <v>1327</v>
      </c>
      <c r="BS2084">
        <v>906</v>
      </c>
      <c r="BT2084">
        <v>465</v>
      </c>
      <c r="BU2084">
        <v>348</v>
      </c>
      <c r="BV2084">
        <v>303</v>
      </c>
      <c r="BW2084">
        <v>317</v>
      </c>
      <c r="BX2084">
        <v>0</v>
      </c>
      <c r="BY2084">
        <v>177309</v>
      </c>
    </row>
    <row r="2085" spans="1:77" hidden="1" x14ac:dyDescent="0.25">
      <c r="A2085" t="str">
        <f t="shared" si="64"/>
        <v>201637 Művészeti, kulturális, sport- és vallási foglalkozásokIMind (I1-I9) Iskola MIND</v>
      </c>
      <c r="B2085" t="str">
        <f t="shared" si="65"/>
        <v>201637 Művészeti, kulturális, sport- és vallási foglalkozásokIMind (I1-I9) Iskola MIND</v>
      </c>
      <c r="C2085">
        <v>6700</v>
      </c>
      <c r="D2085" t="s">
        <v>168</v>
      </c>
      <c r="E2085" t="s">
        <v>169</v>
      </c>
      <c r="F2085" s="4" t="s">
        <v>174</v>
      </c>
      <c r="G2085">
        <v>0</v>
      </c>
      <c r="H2085" t="s">
        <v>167</v>
      </c>
      <c r="I2085">
        <v>633</v>
      </c>
      <c r="J2085">
        <v>22</v>
      </c>
      <c r="K2085" t="s">
        <v>89</v>
      </c>
      <c r="L2085" t="s">
        <v>129</v>
      </c>
      <c r="M2085">
        <v>34</v>
      </c>
      <c r="N2085">
        <v>0</v>
      </c>
      <c r="O2085">
        <v>0</v>
      </c>
      <c r="P2085">
        <v>0</v>
      </c>
      <c r="Q2085">
        <v>0</v>
      </c>
      <c r="R2085">
        <v>43</v>
      </c>
      <c r="S2085">
        <v>16</v>
      </c>
      <c r="T2085">
        <v>0</v>
      </c>
      <c r="U2085">
        <v>47</v>
      </c>
      <c r="V2085">
        <v>0</v>
      </c>
      <c r="W2085">
        <v>0</v>
      </c>
      <c r="X2085">
        <v>0</v>
      </c>
      <c r="Y2085">
        <v>7</v>
      </c>
      <c r="Z2085">
        <v>0</v>
      </c>
      <c r="AA2085">
        <v>0</v>
      </c>
      <c r="AB2085">
        <v>0</v>
      </c>
      <c r="AC2085">
        <v>0</v>
      </c>
      <c r="AD2085">
        <v>1</v>
      </c>
      <c r="AE2085">
        <v>23</v>
      </c>
      <c r="AF2085">
        <v>0</v>
      </c>
      <c r="AG2085">
        <v>0</v>
      </c>
      <c r="AH2085">
        <v>52</v>
      </c>
      <c r="AI2085">
        <v>0</v>
      </c>
      <c r="AJ2085">
        <v>0</v>
      </c>
      <c r="AK2085">
        <v>0</v>
      </c>
      <c r="AL2085">
        <v>0</v>
      </c>
      <c r="AM2085">
        <v>160</v>
      </c>
      <c r="AN2085">
        <v>0</v>
      </c>
      <c r="AO2085">
        <v>79</v>
      </c>
      <c r="AP2085">
        <v>341</v>
      </c>
      <c r="AQ2085">
        <v>2</v>
      </c>
      <c r="AR2085">
        <v>0</v>
      </c>
      <c r="AS2085">
        <v>0</v>
      </c>
      <c r="AT2085">
        <v>0</v>
      </c>
      <c r="AU2085">
        <v>0</v>
      </c>
      <c r="AV2085">
        <v>92</v>
      </c>
      <c r="AW2085">
        <v>141</v>
      </c>
      <c r="AX2085">
        <v>1154</v>
      </c>
      <c r="AY2085">
        <v>107</v>
      </c>
      <c r="AZ2085">
        <v>151</v>
      </c>
      <c r="BA2085">
        <v>22</v>
      </c>
      <c r="BB2085">
        <v>0</v>
      </c>
      <c r="BC2085">
        <v>0</v>
      </c>
      <c r="BD2085">
        <v>171</v>
      </c>
      <c r="BE2085">
        <v>0</v>
      </c>
      <c r="BF2085">
        <v>93</v>
      </c>
      <c r="BG2085">
        <v>0</v>
      </c>
      <c r="BH2085">
        <v>7</v>
      </c>
      <c r="BI2085">
        <v>82</v>
      </c>
      <c r="BJ2085">
        <v>362</v>
      </c>
      <c r="BK2085">
        <v>17</v>
      </c>
      <c r="BL2085">
        <v>35</v>
      </c>
      <c r="BM2085">
        <v>0</v>
      </c>
      <c r="BN2085">
        <v>131</v>
      </c>
      <c r="BO2085">
        <v>259</v>
      </c>
      <c r="BP2085">
        <v>359</v>
      </c>
      <c r="BQ2085">
        <v>87</v>
      </c>
      <c r="BR2085">
        <v>12</v>
      </c>
      <c r="BS2085">
        <v>3395</v>
      </c>
      <c r="BT2085">
        <v>1939</v>
      </c>
      <c r="BU2085">
        <v>796</v>
      </c>
      <c r="BV2085">
        <v>0</v>
      </c>
      <c r="BW2085">
        <v>309</v>
      </c>
      <c r="BX2085">
        <v>0</v>
      </c>
      <c r="BY2085">
        <v>10526</v>
      </c>
    </row>
    <row r="2086" spans="1:77" hidden="1" x14ac:dyDescent="0.25">
      <c r="A2086" t="str">
        <f t="shared" si="64"/>
        <v>201639 Egyéb ügyintézőkIMind (I1-I9) Iskola MIND</v>
      </c>
      <c r="B2086" t="str">
        <f t="shared" si="65"/>
        <v>201639 Egyéb ügyintézőkIMind (I1-I9) Iskola MIND</v>
      </c>
      <c r="C2086">
        <v>6701</v>
      </c>
      <c r="D2086" t="s">
        <v>168</v>
      </c>
      <c r="E2086" t="s">
        <v>169</v>
      </c>
      <c r="F2086" s="4" t="s">
        <v>174</v>
      </c>
      <c r="G2086">
        <v>0</v>
      </c>
      <c r="H2086" t="s">
        <v>167</v>
      </c>
      <c r="I2086">
        <v>634</v>
      </c>
      <c r="J2086">
        <v>23</v>
      </c>
      <c r="K2086" t="s">
        <v>90</v>
      </c>
      <c r="L2086" t="s">
        <v>91</v>
      </c>
      <c r="M2086">
        <v>384</v>
      </c>
      <c r="N2086">
        <v>63</v>
      </c>
      <c r="O2086">
        <v>36</v>
      </c>
      <c r="P2086">
        <v>79</v>
      </c>
      <c r="Q2086">
        <v>479</v>
      </c>
      <c r="R2086">
        <v>279</v>
      </c>
      <c r="S2086">
        <v>79</v>
      </c>
      <c r="T2086">
        <v>87</v>
      </c>
      <c r="U2086">
        <v>244</v>
      </c>
      <c r="V2086">
        <v>0</v>
      </c>
      <c r="W2086">
        <v>117</v>
      </c>
      <c r="X2086">
        <v>158</v>
      </c>
      <c r="Y2086">
        <v>155</v>
      </c>
      <c r="Z2086">
        <v>107</v>
      </c>
      <c r="AA2086">
        <v>95</v>
      </c>
      <c r="AB2086">
        <v>240</v>
      </c>
      <c r="AC2086">
        <v>605</v>
      </c>
      <c r="AD2086">
        <v>287</v>
      </c>
      <c r="AE2086">
        <v>299</v>
      </c>
      <c r="AF2086">
        <v>205</v>
      </c>
      <c r="AG2086">
        <v>10</v>
      </c>
      <c r="AH2086">
        <v>204</v>
      </c>
      <c r="AI2086">
        <v>148</v>
      </c>
      <c r="AJ2086">
        <v>608</v>
      </c>
      <c r="AK2086">
        <v>297</v>
      </c>
      <c r="AL2086">
        <v>364</v>
      </c>
      <c r="AM2086">
        <v>1686</v>
      </c>
      <c r="AN2086">
        <v>1534</v>
      </c>
      <c r="AO2086">
        <v>2611</v>
      </c>
      <c r="AP2086">
        <v>1560</v>
      </c>
      <c r="AQ2086">
        <v>1257</v>
      </c>
      <c r="AR2086">
        <v>12</v>
      </c>
      <c r="AS2086">
        <v>90</v>
      </c>
      <c r="AT2086">
        <v>1900</v>
      </c>
      <c r="AU2086">
        <v>36</v>
      </c>
      <c r="AV2086">
        <v>479</v>
      </c>
      <c r="AW2086">
        <v>375</v>
      </c>
      <c r="AX2086">
        <v>225</v>
      </c>
      <c r="AY2086">
        <v>328</v>
      </c>
      <c r="AZ2086">
        <v>1400</v>
      </c>
      <c r="BA2086">
        <v>977</v>
      </c>
      <c r="BB2086">
        <v>461</v>
      </c>
      <c r="BC2086">
        <v>370</v>
      </c>
      <c r="BD2086">
        <v>1368</v>
      </c>
      <c r="BE2086">
        <v>0</v>
      </c>
      <c r="BF2086">
        <v>1048</v>
      </c>
      <c r="BG2086">
        <v>606</v>
      </c>
      <c r="BH2086">
        <v>618</v>
      </c>
      <c r="BI2086">
        <v>383</v>
      </c>
      <c r="BJ2086">
        <v>523</v>
      </c>
      <c r="BK2086">
        <v>373</v>
      </c>
      <c r="BL2086">
        <v>677</v>
      </c>
      <c r="BM2086">
        <v>400</v>
      </c>
      <c r="BN2086">
        <v>1841</v>
      </c>
      <c r="BO2086">
        <v>26333</v>
      </c>
      <c r="BP2086">
        <v>8375</v>
      </c>
      <c r="BQ2086">
        <v>1461</v>
      </c>
      <c r="BR2086">
        <v>1277</v>
      </c>
      <c r="BS2086">
        <v>666</v>
      </c>
      <c r="BT2086">
        <v>260</v>
      </c>
      <c r="BU2086">
        <v>741</v>
      </c>
      <c r="BV2086">
        <v>140</v>
      </c>
      <c r="BW2086">
        <v>199</v>
      </c>
      <c r="BX2086">
        <v>0</v>
      </c>
      <c r="BY2086">
        <v>68219</v>
      </c>
    </row>
    <row r="2087" spans="1:77" hidden="1" x14ac:dyDescent="0.25">
      <c r="A2087" t="str">
        <f t="shared" si="64"/>
        <v>201641 Irodai, ügyviteli foglalkozásokIMind (I1-I9) Iskola MIND</v>
      </c>
      <c r="B2087" t="str">
        <f t="shared" si="65"/>
        <v>201641 Irodai, ügyviteli foglalkozásokIMind (I1-I9) Iskola MIND</v>
      </c>
      <c r="C2087">
        <v>6702</v>
      </c>
      <c r="D2087" t="s">
        <v>168</v>
      </c>
      <c r="E2087" t="s">
        <v>169</v>
      </c>
      <c r="F2087" s="4" t="s">
        <v>174</v>
      </c>
      <c r="G2087">
        <v>0</v>
      </c>
      <c r="H2087" t="s">
        <v>167</v>
      </c>
      <c r="I2087">
        <v>635</v>
      </c>
      <c r="J2087">
        <v>24</v>
      </c>
      <c r="K2087" t="s">
        <v>92</v>
      </c>
      <c r="L2087" t="s">
        <v>130</v>
      </c>
      <c r="M2087">
        <v>4156</v>
      </c>
      <c r="N2087">
        <v>739</v>
      </c>
      <c r="O2087">
        <v>147</v>
      </c>
      <c r="P2087">
        <v>390</v>
      </c>
      <c r="Q2087">
        <v>3757</v>
      </c>
      <c r="R2087">
        <v>1012</v>
      </c>
      <c r="S2087">
        <v>438</v>
      </c>
      <c r="T2087">
        <v>431</v>
      </c>
      <c r="U2087">
        <v>702</v>
      </c>
      <c r="V2087">
        <v>22</v>
      </c>
      <c r="W2087">
        <v>589</v>
      </c>
      <c r="X2087">
        <v>598</v>
      </c>
      <c r="Y2087">
        <v>1361</v>
      </c>
      <c r="Z2087">
        <v>733</v>
      </c>
      <c r="AA2087">
        <v>597</v>
      </c>
      <c r="AB2087">
        <v>2394</v>
      </c>
      <c r="AC2087">
        <v>1817</v>
      </c>
      <c r="AD2087">
        <v>1014</v>
      </c>
      <c r="AE2087">
        <v>1663</v>
      </c>
      <c r="AF2087">
        <v>1550</v>
      </c>
      <c r="AG2087">
        <v>253</v>
      </c>
      <c r="AH2087">
        <v>1350</v>
      </c>
      <c r="AI2087">
        <v>661</v>
      </c>
      <c r="AJ2087">
        <v>1510</v>
      </c>
      <c r="AK2087">
        <v>1077</v>
      </c>
      <c r="AL2087">
        <v>1739</v>
      </c>
      <c r="AM2087">
        <v>7227</v>
      </c>
      <c r="AN2087">
        <v>4332</v>
      </c>
      <c r="AO2087">
        <v>12356</v>
      </c>
      <c r="AP2087">
        <v>7041</v>
      </c>
      <c r="AQ2087">
        <v>4894</v>
      </c>
      <c r="AR2087">
        <v>108</v>
      </c>
      <c r="AS2087">
        <v>78</v>
      </c>
      <c r="AT2087">
        <v>4567</v>
      </c>
      <c r="AU2087">
        <v>483</v>
      </c>
      <c r="AV2087">
        <v>1596</v>
      </c>
      <c r="AW2087">
        <v>1277</v>
      </c>
      <c r="AX2087">
        <v>496</v>
      </c>
      <c r="AY2087">
        <v>603</v>
      </c>
      <c r="AZ2087">
        <v>4628</v>
      </c>
      <c r="BA2087">
        <v>2427</v>
      </c>
      <c r="BB2087">
        <v>890</v>
      </c>
      <c r="BC2087">
        <v>1907</v>
      </c>
      <c r="BD2087">
        <v>5402</v>
      </c>
      <c r="BE2087">
        <v>0</v>
      </c>
      <c r="BF2087">
        <v>21688</v>
      </c>
      <c r="BG2087">
        <v>2428</v>
      </c>
      <c r="BH2087">
        <v>743</v>
      </c>
      <c r="BI2087">
        <v>968</v>
      </c>
      <c r="BJ2087">
        <v>832</v>
      </c>
      <c r="BK2087">
        <v>816</v>
      </c>
      <c r="BL2087">
        <v>1939</v>
      </c>
      <c r="BM2087">
        <v>394</v>
      </c>
      <c r="BN2087">
        <v>5032</v>
      </c>
      <c r="BO2087">
        <v>24676</v>
      </c>
      <c r="BP2087">
        <v>7618</v>
      </c>
      <c r="BQ2087">
        <v>3873</v>
      </c>
      <c r="BR2087">
        <v>1417</v>
      </c>
      <c r="BS2087">
        <v>7497</v>
      </c>
      <c r="BT2087">
        <v>377</v>
      </c>
      <c r="BU2087">
        <v>707</v>
      </c>
      <c r="BV2087">
        <v>403</v>
      </c>
      <c r="BW2087">
        <v>458</v>
      </c>
      <c r="BX2087">
        <v>0</v>
      </c>
      <c r="BY2087">
        <v>172878</v>
      </c>
    </row>
    <row r="2088" spans="1:77" hidden="1" x14ac:dyDescent="0.25">
      <c r="A2088" t="str">
        <f t="shared" si="64"/>
        <v>201642 Ügyfélkapcsolati foglalkozásokIMind (I1-I9) Iskola MIND</v>
      </c>
      <c r="B2088" t="str">
        <f t="shared" si="65"/>
        <v>201642 Ügyfélkapcsolati foglalkozásokIMind (I1-I9) Iskola MIND</v>
      </c>
      <c r="C2088">
        <v>6703</v>
      </c>
      <c r="D2088" t="s">
        <v>168</v>
      </c>
      <c r="E2088" t="s">
        <v>169</v>
      </c>
      <c r="F2088" s="4" t="s">
        <v>174</v>
      </c>
      <c r="G2088">
        <v>0</v>
      </c>
      <c r="H2088" t="s">
        <v>167</v>
      </c>
      <c r="I2088">
        <v>636</v>
      </c>
      <c r="J2088">
        <v>25</v>
      </c>
      <c r="K2088" t="s">
        <v>93</v>
      </c>
      <c r="L2088" t="s">
        <v>131</v>
      </c>
      <c r="M2088">
        <v>83</v>
      </c>
      <c r="N2088">
        <v>35</v>
      </c>
      <c r="O2088">
        <v>20</v>
      </c>
      <c r="P2088">
        <v>23</v>
      </c>
      <c r="Q2088">
        <v>223</v>
      </c>
      <c r="R2088">
        <v>54</v>
      </c>
      <c r="S2088">
        <v>18</v>
      </c>
      <c r="T2088">
        <v>12</v>
      </c>
      <c r="U2088">
        <v>96</v>
      </c>
      <c r="V2088">
        <v>0</v>
      </c>
      <c r="W2088">
        <v>66</v>
      </c>
      <c r="X2088">
        <v>36</v>
      </c>
      <c r="Y2088">
        <v>111</v>
      </c>
      <c r="Z2088">
        <v>30</v>
      </c>
      <c r="AA2088">
        <v>0</v>
      </c>
      <c r="AB2088">
        <v>10</v>
      </c>
      <c r="AC2088">
        <v>53</v>
      </c>
      <c r="AD2088">
        <v>80</v>
      </c>
      <c r="AE2088">
        <v>51</v>
      </c>
      <c r="AF2088">
        <v>37</v>
      </c>
      <c r="AG2088">
        <v>0</v>
      </c>
      <c r="AH2088">
        <v>68</v>
      </c>
      <c r="AI2088">
        <v>87</v>
      </c>
      <c r="AJ2088">
        <v>626</v>
      </c>
      <c r="AK2088">
        <v>303</v>
      </c>
      <c r="AL2088">
        <v>213</v>
      </c>
      <c r="AM2088">
        <v>196</v>
      </c>
      <c r="AN2088">
        <v>816</v>
      </c>
      <c r="AO2088">
        <v>1500</v>
      </c>
      <c r="AP2088">
        <v>2018</v>
      </c>
      <c r="AQ2088">
        <v>1896</v>
      </c>
      <c r="AR2088">
        <v>0</v>
      </c>
      <c r="AS2088">
        <v>38</v>
      </c>
      <c r="AT2088">
        <v>1066</v>
      </c>
      <c r="AU2088">
        <v>392</v>
      </c>
      <c r="AV2088">
        <v>2622</v>
      </c>
      <c r="AW2088">
        <v>178</v>
      </c>
      <c r="AX2088">
        <v>152</v>
      </c>
      <c r="AY2088">
        <v>1580</v>
      </c>
      <c r="AZ2088">
        <v>2559</v>
      </c>
      <c r="BA2088">
        <v>5729</v>
      </c>
      <c r="BB2088">
        <v>811</v>
      </c>
      <c r="BC2088">
        <v>987</v>
      </c>
      <c r="BD2088">
        <v>1151</v>
      </c>
      <c r="BE2088">
        <v>0</v>
      </c>
      <c r="BF2088">
        <v>1745</v>
      </c>
      <c r="BG2088">
        <v>146</v>
      </c>
      <c r="BH2088">
        <v>12</v>
      </c>
      <c r="BI2088">
        <v>302</v>
      </c>
      <c r="BJ2088">
        <v>283</v>
      </c>
      <c r="BK2088">
        <v>229</v>
      </c>
      <c r="BL2088">
        <v>929</v>
      </c>
      <c r="BM2088">
        <v>3327</v>
      </c>
      <c r="BN2088">
        <v>2167</v>
      </c>
      <c r="BO2088">
        <v>899</v>
      </c>
      <c r="BP2088">
        <v>404</v>
      </c>
      <c r="BQ2088">
        <v>1225</v>
      </c>
      <c r="BR2088">
        <v>244</v>
      </c>
      <c r="BS2088">
        <v>957</v>
      </c>
      <c r="BT2088">
        <v>629</v>
      </c>
      <c r="BU2088">
        <v>423</v>
      </c>
      <c r="BV2088">
        <v>201</v>
      </c>
      <c r="BW2088">
        <v>847</v>
      </c>
      <c r="BX2088">
        <v>0</v>
      </c>
      <c r="BY2088">
        <v>40995</v>
      </c>
    </row>
    <row r="2089" spans="1:77" hidden="1" x14ac:dyDescent="0.25">
      <c r="A2089" t="str">
        <f t="shared" si="64"/>
        <v>201651 Kereskedelmi és vendéglátó-ipari foglalkozásokIMind (I1-I9) Iskola MIND</v>
      </c>
      <c r="B2089" t="str">
        <f t="shared" si="65"/>
        <v>201651 Kereskedelmi és vendéglátó-ipari foglalkozásokIMind (I1-I9) Iskola MIND</v>
      </c>
      <c r="C2089">
        <v>6704</v>
      </c>
      <c r="D2089" t="s">
        <v>168</v>
      </c>
      <c r="E2089" t="s">
        <v>169</v>
      </c>
      <c r="F2089" s="4" t="s">
        <v>174</v>
      </c>
      <c r="G2089">
        <v>0</v>
      </c>
      <c r="H2089" t="s">
        <v>167</v>
      </c>
      <c r="I2089">
        <v>637</v>
      </c>
      <c r="J2089">
        <v>26</v>
      </c>
      <c r="K2089" t="s">
        <v>94</v>
      </c>
      <c r="L2089" t="s">
        <v>132</v>
      </c>
      <c r="M2089">
        <v>690</v>
      </c>
      <c r="N2089">
        <v>134</v>
      </c>
      <c r="O2089">
        <v>35</v>
      </c>
      <c r="P2089">
        <v>1</v>
      </c>
      <c r="Q2089">
        <v>6931</v>
      </c>
      <c r="R2089">
        <v>826</v>
      </c>
      <c r="S2089">
        <v>78</v>
      </c>
      <c r="T2089">
        <v>203</v>
      </c>
      <c r="U2089">
        <v>44</v>
      </c>
      <c r="V2089">
        <v>0</v>
      </c>
      <c r="W2089">
        <v>109</v>
      </c>
      <c r="X2089">
        <v>7</v>
      </c>
      <c r="Y2089">
        <v>185</v>
      </c>
      <c r="Z2089">
        <v>131</v>
      </c>
      <c r="AA2089">
        <v>8</v>
      </c>
      <c r="AB2089">
        <v>266</v>
      </c>
      <c r="AC2089">
        <v>136</v>
      </c>
      <c r="AD2089">
        <v>65</v>
      </c>
      <c r="AE2089">
        <v>162</v>
      </c>
      <c r="AF2089">
        <v>37</v>
      </c>
      <c r="AG2089">
        <v>156</v>
      </c>
      <c r="AH2089">
        <v>1300</v>
      </c>
      <c r="AI2089">
        <v>367</v>
      </c>
      <c r="AJ2089">
        <v>57</v>
      </c>
      <c r="AK2089">
        <v>45</v>
      </c>
      <c r="AL2089">
        <v>315</v>
      </c>
      <c r="AM2089">
        <v>2520</v>
      </c>
      <c r="AN2089">
        <v>6637</v>
      </c>
      <c r="AO2089">
        <v>20965</v>
      </c>
      <c r="AP2089">
        <v>142863</v>
      </c>
      <c r="AQ2089">
        <v>1536</v>
      </c>
      <c r="AR2089">
        <v>309</v>
      </c>
      <c r="AS2089">
        <v>81</v>
      </c>
      <c r="AT2089">
        <v>617</v>
      </c>
      <c r="AU2089">
        <v>0</v>
      </c>
      <c r="AV2089">
        <v>43320</v>
      </c>
      <c r="AW2089">
        <v>463</v>
      </c>
      <c r="AX2089">
        <v>338</v>
      </c>
      <c r="AY2089">
        <v>43</v>
      </c>
      <c r="AZ2089">
        <v>591</v>
      </c>
      <c r="BA2089">
        <v>270</v>
      </c>
      <c r="BB2089">
        <v>26</v>
      </c>
      <c r="BC2089">
        <v>689</v>
      </c>
      <c r="BD2089">
        <v>2440</v>
      </c>
      <c r="BE2089">
        <v>0</v>
      </c>
      <c r="BF2089">
        <v>1148</v>
      </c>
      <c r="BG2089">
        <v>291</v>
      </c>
      <c r="BH2089">
        <v>11</v>
      </c>
      <c r="BI2089">
        <v>229</v>
      </c>
      <c r="BJ2089">
        <v>2112</v>
      </c>
      <c r="BK2089">
        <v>788</v>
      </c>
      <c r="BL2089">
        <v>1078</v>
      </c>
      <c r="BM2089">
        <v>103</v>
      </c>
      <c r="BN2089">
        <v>2966</v>
      </c>
      <c r="BO2089">
        <v>2284</v>
      </c>
      <c r="BP2089">
        <v>1498</v>
      </c>
      <c r="BQ2089">
        <v>1062</v>
      </c>
      <c r="BR2089">
        <v>1595</v>
      </c>
      <c r="BS2089">
        <v>1653</v>
      </c>
      <c r="BT2089">
        <v>683</v>
      </c>
      <c r="BU2089">
        <v>163</v>
      </c>
      <c r="BV2089">
        <v>882</v>
      </c>
      <c r="BW2089">
        <v>856</v>
      </c>
      <c r="BX2089">
        <v>0</v>
      </c>
      <c r="BY2089">
        <v>255398</v>
      </c>
    </row>
    <row r="2090" spans="1:77" hidden="1" x14ac:dyDescent="0.25">
      <c r="A2090" t="str">
        <f t="shared" si="64"/>
        <v>201652 Szolgáltatási foglalkozásokIMind (I1-I9) Iskola MIND</v>
      </c>
      <c r="B2090" t="str">
        <f t="shared" si="65"/>
        <v>201652 Szolgáltatási foglalkozásokIMind (I1-I9) Iskola MIND</v>
      </c>
      <c r="C2090">
        <v>6705</v>
      </c>
      <c r="D2090" t="s">
        <v>168</v>
      </c>
      <c r="E2090" t="s">
        <v>169</v>
      </c>
      <c r="F2090" s="4" t="s">
        <v>174</v>
      </c>
      <c r="G2090">
        <v>0</v>
      </c>
      <c r="H2090" t="s">
        <v>167</v>
      </c>
      <c r="I2090">
        <v>638</v>
      </c>
      <c r="J2090">
        <v>27</v>
      </c>
      <c r="K2090" t="s">
        <v>95</v>
      </c>
      <c r="L2090" t="s">
        <v>133</v>
      </c>
      <c r="M2090">
        <v>363</v>
      </c>
      <c r="N2090">
        <v>53</v>
      </c>
      <c r="O2090">
        <v>41</v>
      </c>
      <c r="P2090">
        <v>43</v>
      </c>
      <c r="Q2090">
        <v>313</v>
      </c>
      <c r="R2090">
        <v>8</v>
      </c>
      <c r="S2090">
        <v>0</v>
      </c>
      <c r="T2090">
        <v>153</v>
      </c>
      <c r="U2090">
        <v>76</v>
      </c>
      <c r="V2090">
        <v>0</v>
      </c>
      <c r="W2090">
        <v>115</v>
      </c>
      <c r="X2090">
        <v>206</v>
      </c>
      <c r="Y2090">
        <v>55</v>
      </c>
      <c r="Z2090">
        <v>22</v>
      </c>
      <c r="AA2090">
        <v>57</v>
      </c>
      <c r="AB2090">
        <v>133</v>
      </c>
      <c r="AC2090">
        <v>206</v>
      </c>
      <c r="AD2090">
        <v>10</v>
      </c>
      <c r="AE2090">
        <v>23</v>
      </c>
      <c r="AF2090">
        <v>213</v>
      </c>
      <c r="AG2090">
        <v>0</v>
      </c>
      <c r="AH2090">
        <v>79</v>
      </c>
      <c r="AI2090">
        <v>173</v>
      </c>
      <c r="AJ2090">
        <v>492</v>
      </c>
      <c r="AK2090">
        <v>1457</v>
      </c>
      <c r="AL2090">
        <v>768</v>
      </c>
      <c r="AM2090">
        <v>768</v>
      </c>
      <c r="AN2090">
        <v>507</v>
      </c>
      <c r="AO2090">
        <v>1014</v>
      </c>
      <c r="AP2090">
        <v>881</v>
      </c>
      <c r="AQ2090">
        <v>4173</v>
      </c>
      <c r="AR2090">
        <v>18</v>
      </c>
      <c r="AS2090">
        <v>82</v>
      </c>
      <c r="AT2090">
        <v>1183</v>
      </c>
      <c r="AU2090">
        <v>58</v>
      </c>
      <c r="AV2090">
        <v>1434</v>
      </c>
      <c r="AW2090">
        <v>55</v>
      </c>
      <c r="AX2090">
        <v>25</v>
      </c>
      <c r="AY2090">
        <v>82</v>
      </c>
      <c r="AZ2090">
        <v>200</v>
      </c>
      <c r="BA2090">
        <v>91</v>
      </c>
      <c r="BB2090">
        <v>0</v>
      </c>
      <c r="BC2090">
        <v>82</v>
      </c>
      <c r="BD2090">
        <v>1926</v>
      </c>
      <c r="BE2090">
        <v>0</v>
      </c>
      <c r="BF2090">
        <v>502</v>
      </c>
      <c r="BG2090">
        <v>170</v>
      </c>
      <c r="BH2090">
        <v>78</v>
      </c>
      <c r="BI2090">
        <v>0</v>
      </c>
      <c r="BJ2090">
        <v>337</v>
      </c>
      <c r="BK2090">
        <v>44</v>
      </c>
      <c r="BL2090">
        <v>95</v>
      </c>
      <c r="BM2090">
        <v>22</v>
      </c>
      <c r="BN2090">
        <v>10866</v>
      </c>
      <c r="BO2090">
        <v>10365</v>
      </c>
      <c r="BP2090">
        <v>16500</v>
      </c>
      <c r="BQ2090">
        <v>8002</v>
      </c>
      <c r="BR2090">
        <v>5301</v>
      </c>
      <c r="BS2090">
        <v>1073</v>
      </c>
      <c r="BT2090">
        <v>1882</v>
      </c>
      <c r="BU2090">
        <v>535</v>
      </c>
      <c r="BV2090">
        <v>136</v>
      </c>
      <c r="BW2090">
        <v>7912</v>
      </c>
      <c r="BX2090">
        <v>0</v>
      </c>
      <c r="BY2090">
        <v>81458</v>
      </c>
    </row>
    <row r="2091" spans="1:77" hidden="1" x14ac:dyDescent="0.25">
      <c r="A2091" t="str">
        <f t="shared" si="64"/>
        <v>201661 Mezőgazdasági foglalkozásokIMind (I1-I9) Iskola MIND</v>
      </c>
      <c r="B2091" t="str">
        <f t="shared" si="65"/>
        <v>201661 Mezőgazdasági foglalkozásokIMind (I1-I9) Iskola MIND</v>
      </c>
      <c r="C2091">
        <v>6706</v>
      </c>
      <c r="D2091" t="s">
        <v>168</v>
      </c>
      <c r="E2091" t="s">
        <v>169</v>
      </c>
      <c r="F2091" s="4" t="s">
        <v>174</v>
      </c>
      <c r="G2091">
        <v>0</v>
      </c>
      <c r="H2091" t="s">
        <v>167</v>
      </c>
      <c r="I2091">
        <v>639</v>
      </c>
      <c r="J2091">
        <v>28</v>
      </c>
      <c r="K2091" t="s">
        <v>96</v>
      </c>
      <c r="L2091" t="s">
        <v>97</v>
      </c>
      <c r="M2091">
        <v>13626</v>
      </c>
      <c r="N2091">
        <v>24</v>
      </c>
      <c r="O2091">
        <v>14</v>
      </c>
      <c r="P2091">
        <v>0</v>
      </c>
      <c r="Q2091">
        <v>353</v>
      </c>
      <c r="R2091">
        <v>0</v>
      </c>
      <c r="S2091">
        <v>0</v>
      </c>
      <c r="T2091">
        <v>0</v>
      </c>
      <c r="U2091">
        <v>0</v>
      </c>
      <c r="V2091">
        <v>0</v>
      </c>
      <c r="W2091">
        <v>0</v>
      </c>
      <c r="X2091">
        <v>114</v>
      </c>
      <c r="Y2091">
        <v>0</v>
      </c>
      <c r="Z2091">
        <v>1</v>
      </c>
      <c r="AA2091">
        <v>1</v>
      </c>
      <c r="AB2091">
        <v>0</v>
      </c>
      <c r="AC2091">
        <v>13</v>
      </c>
      <c r="AD2091">
        <v>4</v>
      </c>
      <c r="AE2091">
        <v>18</v>
      </c>
      <c r="AF2091">
        <v>1</v>
      </c>
      <c r="AG2091">
        <v>0</v>
      </c>
      <c r="AH2091">
        <v>30</v>
      </c>
      <c r="AI2091">
        <v>0</v>
      </c>
      <c r="AJ2091">
        <v>42</v>
      </c>
      <c r="AK2091">
        <v>1</v>
      </c>
      <c r="AL2091">
        <v>173</v>
      </c>
      <c r="AM2091">
        <v>160</v>
      </c>
      <c r="AN2091">
        <v>0</v>
      </c>
      <c r="AO2091">
        <v>521</v>
      </c>
      <c r="AP2091">
        <v>230</v>
      </c>
      <c r="AQ2091">
        <v>157</v>
      </c>
      <c r="AR2091">
        <v>0</v>
      </c>
      <c r="AS2091">
        <v>0</v>
      </c>
      <c r="AT2091">
        <v>1</v>
      </c>
      <c r="AU2091">
        <v>0</v>
      </c>
      <c r="AV2091">
        <v>130</v>
      </c>
      <c r="AW2091">
        <v>53</v>
      </c>
      <c r="AX2091">
        <v>0</v>
      </c>
      <c r="AY2091">
        <v>0</v>
      </c>
      <c r="AZ2091">
        <v>0</v>
      </c>
      <c r="BA2091">
        <v>0</v>
      </c>
      <c r="BB2091">
        <v>0</v>
      </c>
      <c r="BC2091">
        <v>0</v>
      </c>
      <c r="BD2091">
        <v>205</v>
      </c>
      <c r="BE2091">
        <v>0</v>
      </c>
      <c r="BF2091">
        <v>25</v>
      </c>
      <c r="BG2091">
        <v>16</v>
      </c>
      <c r="BH2091">
        <v>107</v>
      </c>
      <c r="BI2091">
        <v>0</v>
      </c>
      <c r="BJ2091">
        <v>0</v>
      </c>
      <c r="BK2091">
        <v>0</v>
      </c>
      <c r="BL2091">
        <v>79</v>
      </c>
      <c r="BM2091">
        <v>0</v>
      </c>
      <c r="BN2091">
        <v>580</v>
      </c>
      <c r="BO2091">
        <v>2586</v>
      </c>
      <c r="BP2091">
        <v>631</v>
      </c>
      <c r="BQ2091">
        <v>88</v>
      </c>
      <c r="BR2091">
        <v>310</v>
      </c>
      <c r="BS2091">
        <v>203</v>
      </c>
      <c r="BT2091">
        <v>94</v>
      </c>
      <c r="BU2091">
        <v>60</v>
      </c>
      <c r="BV2091">
        <v>0</v>
      </c>
      <c r="BW2091">
        <v>31</v>
      </c>
      <c r="BX2091">
        <v>0</v>
      </c>
      <c r="BY2091">
        <v>20682</v>
      </c>
    </row>
    <row r="2092" spans="1:77" hidden="1" x14ac:dyDescent="0.25">
      <c r="A2092" t="str">
        <f t="shared" si="64"/>
        <v>201662 Erdőgazdálkodási, vadgazdálkodási és halászati foglalkozásokIMind (I1-I9) Iskola MIND</v>
      </c>
      <c r="B2092" t="str">
        <f t="shared" si="65"/>
        <v>201662 Erdőgazdálkodási, vadgazdálkodási és halászati foglalkozásokIMind (I1-I9) Iskola MIND</v>
      </c>
      <c r="C2092">
        <v>6707</v>
      </c>
      <c r="D2092" t="s">
        <v>168</v>
      </c>
      <c r="E2092" t="s">
        <v>169</v>
      </c>
      <c r="F2092" s="4" t="s">
        <v>174</v>
      </c>
      <c r="G2092">
        <v>0</v>
      </c>
      <c r="H2092" t="s">
        <v>167</v>
      </c>
      <c r="I2092">
        <v>640</v>
      </c>
      <c r="J2092">
        <v>29</v>
      </c>
      <c r="K2092" t="s">
        <v>98</v>
      </c>
      <c r="L2092" t="s">
        <v>134</v>
      </c>
      <c r="M2092">
        <v>152</v>
      </c>
      <c r="N2092">
        <v>2806</v>
      </c>
      <c r="O2092">
        <v>1207</v>
      </c>
      <c r="P2092">
        <v>0</v>
      </c>
      <c r="Q2092">
        <v>0</v>
      </c>
      <c r="R2092">
        <v>0</v>
      </c>
      <c r="S2092">
        <v>0</v>
      </c>
      <c r="T2092">
        <v>0</v>
      </c>
      <c r="U2092">
        <v>0</v>
      </c>
      <c r="V2092">
        <v>0</v>
      </c>
      <c r="W2092">
        <v>0</v>
      </c>
      <c r="X2092">
        <v>0</v>
      </c>
      <c r="Y2092">
        <v>0</v>
      </c>
      <c r="Z2092">
        <v>0</v>
      </c>
      <c r="AA2092">
        <v>0</v>
      </c>
      <c r="AB2092">
        <v>0</v>
      </c>
      <c r="AC2092">
        <v>0</v>
      </c>
      <c r="AD2092">
        <v>0</v>
      </c>
      <c r="AE2092">
        <v>0</v>
      </c>
      <c r="AF2092">
        <v>0</v>
      </c>
      <c r="AG2092">
        <v>0</v>
      </c>
      <c r="AH2092">
        <v>0</v>
      </c>
      <c r="AI2092">
        <v>0</v>
      </c>
      <c r="AJ2092">
        <v>0</v>
      </c>
      <c r="AK2092">
        <v>0</v>
      </c>
      <c r="AL2092">
        <v>26</v>
      </c>
      <c r="AM2092">
        <v>78</v>
      </c>
      <c r="AN2092">
        <v>16</v>
      </c>
      <c r="AO2092">
        <v>25</v>
      </c>
      <c r="AP2092">
        <v>78</v>
      </c>
      <c r="AQ2092">
        <v>75</v>
      </c>
      <c r="AR2092">
        <v>0</v>
      </c>
      <c r="AS2092">
        <v>0</v>
      </c>
      <c r="AT2092">
        <v>0</v>
      </c>
      <c r="AU2092">
        <v>0</v>
      </c>
      <c r="AV2092">
        <v>0</v>
      </c>
      <c r="AW2092">
        <v>0</v>
      </c>
      <c r="AX2092">
        <v>0</v>
      </c>
      <c r="AY2092">
        <v>0</v>
      </c>
      <c r="AZ2092">
        <v>0</v>
      </c>
      <c r="BA2092">
        <v>0</v>
      </c>
      <c r="BB2092">
        <v>0</v>
      </c>
      <c r="BC2092">
        <v>0</v>
      </c>
      <c r="BD2092">
        <v>0</v>
      </c>
      <c r="BE2092">
        <v>0</v>
      </c>
      <c r="BF2092">
        <v>0</v>
      </c>
      <c r="BG2092">
        <v>7</v>
      </c>
      <c r="BH2092">
        <v>11</v>
      </c>
      <c r="BI2092">
        <v>0</v>
      </c>
      <c r="BJ2092">
        <v>1</v>
      </c>
      <c r="BK2092">
        <v>58</v>
      </c>
      <c r="BL2092">
        <v>0</v>
      </c>
      <c r="BM2092">
        <v>0</v>
      </c>
      <c r="BN2092">
        <v>124</v>
      </c>
      <c r="BO2092">
        <v>237</v>
      </c>
      <c r="BP2092">
        <v>9</v>
      </c>
      <c r="BQ2092">
        <v>0</v>
      </c>
      <c r="BR2092">
        <v>2</v>
      </c>
      <c r="BS2092">
        <v>11</v>
      </c>
      <c r="BT2092">
        <v>0</v>
      </c>
      <c r="BU2092">
        <v>0</v>
      </c>
      <c r="BV2092">
        <v>0</v>
      </c>
      <c r="BW2092">
        <v>0</v>
      </c>
      <c r="BX2092">
        <v>0</v>
      </c>
      <c r="BY2092">
        <v>4923</v>
      </c>
    </row>
    <row r="2093" spans="1:77" hidden="1" x14ac:dyDescent="0.25">
      <c r="A2093" t="str">
        <f t="shared" si="64"/>
        <v>201671 Élelmiszer-ipari foglalkozásokIMind (I1-I9) Iskola MIND</v>
      </c>
      <c r="B2093" t="str">
        <f t="shared" si="65"/>
        <v>201671 Élelmiszer-ipari foglalkozásokIMind (I1-I9) Iskola MIND</v>
      </c>
      <c r="C2093">
        <v>6708</v>
      </c>
      <c r="D2093" t="s">
        <v>168</v>
      </c>
      <c r="E2093" t="s">
        <v>169</v>
      </c>
      <c r="F2093" s="4" t="s">
        <v>174</v>
      </c>
      <c r="G2093">
        <v>0</v>
      </c>
      <c r="H2093" t="s">
        <v>167</v>
      </c>
      <c r="I2093">
        <v>641</v>
      </c>
      <c r="J2093">
        <v>30</v>
      </c>
      <c r="K2093" t="s">
        <v>99</v>
      </c>
      <c r="L2093" t="s">
        <v>135</v>
      </c>
      <c r="M2093">
        <v>309</v>
      </c>
      <c r="N2093">
        <v>0</v>
      </c>
      <c r="O2093">
        <v>97</v>
      </c>
      <c r="P2093">
        <v>0</v>
      </c>
      <c r="Q2093">
        <v>12365</v>
      </c>
      <c r="R2093">
        <v>0</v>
      </c>
      <c r="S2093">
        <v>0</v>
      </c>
      <c r="T2093">
        <v>0</v>
      </c>
      <c r="U2093">
        <v>0</v>
      </c>
      <c r="V2093">
        <v>0</v>
      </c>
      <c r="W2093">
        <v>0</v>
      </c>
      <c r="X2093">
        <v>0</v>
      </c>
      <c r="Y2093">
        <v>0</v>
      </c>
      <c r="Z2093">
        <v>0</v>
      </c>
      <c r="AA2093">
        <v>0</v>
      </c>
      <c r="AB2093">
        <v>0</v>
      </c>
      <c r="AC2093">
        <v>0</v>
      </c>
      <c r="AD2093">
        <v>0</v>
      </c>
      <c r="AE2093">
        <v>0</v>
      </c>
      <c r="AF2093">
        <v>0</v>
      </c>
      <c r="AG2093">
        <v>0</v>
      </c>
      <c r="AH2093">
        <v>0</v>
      </c>
      <c r="AI2093">
        <v>0</v>
      </c>
      <c r="AJ2093">
        <v>0</v>
      </c>
      <c r="AK2093">
        <v>0</v>
      </c>
      <c r="AL2093">
        <v>0</v>
      </c>
      <c r="AM2093">
        <v>15</v>
      </c>
      <c r="AN2093">
        <v>0</v>
      </c>
      <c r="AO2093">
        <v>487</v>
      </c>
      <c r="AP2093">
        <v>2621</v>
      </c>
      <c r="AQ2093">
        <v>40</v>
      </c>
      <c r="AR2093">
        <v>0</v>
      </c>
      <c r="AS2093">
        <v>0</v>
      </c>
      <c r="AT2093">
        <v>0</v>
      </c>
      <c r="AU2093">
        <v>0</v>
      </c>
      <c r="AV2093">
        <v>543</v>
      </c>
      <c r="AW2093">
        <v>0</v>
      </c>
      <c r="AX2093">
        <v>0</v>
      </c>
      <c r="AY2093">
        <v>0</v>
      </c>
      <c r="AZ2093">
        <v>0</v>
      </c>
      <c r="BA2093">
        <v>0</v>
      </c>
      <c r="BB2093">
        <v>0</v>
      </c>
      <c r="BC2093">
        <v>0</v>
      </c>
      <c r="BD2093">
        <v>69</v>
      </c>
      <c r="BE2093">
        <v>0</v>
      </c>
      <c r="BF2093">
        <v>20</v>
      </c>
      <c r="BG2093">
        <v>0</v>
      </c>
      <c r="BH2093">
        <v>3</v>
      </c>
      <c r="BI2093">
        <v>0</v>
      </c>
      <c r="BJ2093">
        <v>0</v>
      </c>
      <c r="BK2093">
        <v>0</v>
      </c>
      <c r="BL2093">
        <v>212</v>
      </c>
      <c r="BM2093">
        <v>0</v>
      </c>
      <c r="BN2093">
        <v>16</v>
      </c>
      <c r="BO2093">
        <v>212</v>
      </c>
      <c r="BP2093">
        <v>23</v>
      </c>
      <c r="BQ2093">
        <v>27</v>
      </c>
      <c r="BR2093">
        <v>5</v>
      </c>
      <c r="BS2093">
        <v>2</v>
      </c>
      <c r="BT2093">
        <v>0</v>
      </c>
      <c r="BU2093">
        <v>10</v>
      </c>
      <c r="BV2093">
        <v>0</v>
      </c>
      <c r="BW2093">
        <v>0</v>
      </c>
      <c r="BX2093">
        <v>0</v>
      </c>
      <c r="BY2093">
        <v>17076</v>
      </c>
    </row>
    <row r="2094" spans="1:77" hidden="1" x14ac:dyDescent="0.25">
      <c r="A2094" t="str">
        <f t="shared" si="64"/>
        <v>201672 Könnyűipari foglalkozásokIMind (I1-I9) Iskola MIND</v>
      </c>
      <c r="B2094" t="str">
        <f t="shared" si="65"/>
        <v>201672 Könnyűipari foglalkozásokIMind (I1-I9) Iskola MIND</v>
      </c>
      <c r="C2094">
        <v>6709</v>
      </c>
      <c r="D2094" t="s">
        <v>168</v>
      </c>
      <c r="E2094" t="s">
        <v>169</v>
      </c>
      <c r="F2094" s="4" t="s">
        <v>174</v>
      </c>
      <c r="G2094">
        <v>0</v>
      </c>
      <c r="H2094" t="s">
        <v>167</v>
      </c>
      <c r="I2094">
        <v>642</v>
      </c>
      <c r="J2094">
        <v>31</v>
      </c>
      <c r="K2094" t="s">
        <v>100</v>
      </c>
      <c r="L2094" t="s">
        <v>136</v>
      </c>
      <c r="M2094">
        <v>206</v>
      </c>
      <c r="N2094">
        <v>123</v>
      </c>
      <c r="O2094">
        <v>0</v>
      </c>
      <c r="P2094">
        <v>0</v>
      </c>
      <c r="Q2094">
        <v>221</v>
      </c>
      <c r="R2094">
        <v>10809</v>
      </c>
      <c r="S2094">
        <v>2052</v>
      </c>
      <c r="T2094">
        <v>1380</v>
      </c>
      <c r="U2094">
        <v>5567</v>
      </c>
      <c r="V2094">
        <v>2</v>
      </c>
      <c r="W2094">
        <v>12</v>
      </c>
      <c r="X2094">
        <v>23</v>
      </c>
      <c r="Y2094">
        <v>376</v>
      </c>
      <c r="Z2094">
        <v>16</v>
      </c>
      <c r="AA2094">
        <v>0</v>
      </c>
      <c r="AB2094">
        <v>334</v>
      </c>
      <c r="AC2094">
        <v>143</v>
      </c>
      <c r="AD2094">
        <v>173</v>
      </c>
      <c r="AE2094">
        <v>166</v>
      </c>
      <c r="AF2094">
        <v>202</v>
      </c>
      <c r="AG2094">
        <v>140</v>
      </c>
      <c r="AH2094">
        <v>8268</v>
      </c>
      <c r="AI2094">
        <v>56</v>
      </c>
      <c r="AJ2094">
        <v>0</v>
      </c>
      <c r="AK2094">
        <v>0</v>
      </c>
      <c r="AL2094">
        <v>181</v>
      </c>
      <c r="AM2094">
        <v>877</v>
      </c>
      <c r="AN2094">
        <v>98</v>
      </c>
      <c r="AO2094">
        <v>692</v>
      </c>
      <c r="AP2094">
        <v>957</v>
      </c>
      <c r="AQ2094">
        <v>215</v>
      </c>
      <c r="AR2094">
        <v>7</v>
      </c>
      <c r="AS2094">
        <v>0</v>
      </c>
      <c r="AT2094">
        <v>0</v>
      </c>
      <c r="AU2094">
        <v>0</v>
      </c>
      <c r="AV2094">
        <v>21</v>
      </c>
      <c r="AW2094">
        <v>347</v>
      </c>
      <c r="AX2094">
        <v>0</v>
      </c>
      <c r="AY2094">
        <v>0</v>
      </c>
      <c r="AZ2094">
        <v>55</v>
      </c>
      <c r="BA2094">
        <v>0</v>
      </c>
      <c r="BB2094">
        <v>0</v>
      </c>
      <c r="BC2094">
        <v>0</v>
      </c>
      <c r="BD2094">
        <v>129</v>
      </c>
      <c r="BE2094">
        <v>0</v>
      </c>
      <c r="BF2094">
        <v>73</v>
      </c>
      <c r="BG2094">
        <v>80</v>
      </c>
      <c r="BH2094">
        <v>36</v>
      </c>
      <c r="BI2094">
        <v>142</v>
      </c>
      <c r="BJ2094">
        <v>135</v>
      </c>
      <c r="BK2094">
        <v>29</v>
      </c>
      <c r="BL2094">
        <v>154</v>
      </c>
      <c r="BM2094">
        <v>1</v>
      </c>
      <c r="BN2094">
        <v>592</v>
      </c>
      <c r="BO2094">
        <v>851</v>
      </c>
      <c r="BP2094">
        <v>227</v>
      </c>
      <c r="BQ2094">
        <v>174</v>
      </c>
      <c r="BR2094">
        <v>437</v>
      </c>
      <c r="BS2094">
        <v>518</v>
      </c>
      <c r="BT2094">
        <v>3</v>
      </c>
      <c r="BU2094">
        <v>32</v>
      </c>
      <c r="BV2094">
        <v>1155</v>
      </c>
      <c r="BW2094">
        <v>68</v>
      </c>
      <c r="BX2094">
        <v>0</v>
      </c>
      <c r="BY2094">
        <v>38555</v>
      </c>
    </row>
    <row r="2095" spans="1:77" hidden="1" x14ac:dyDescent="0.25">
      <c r="A2095" t="str">
        <f t="shared" si="64"/>
        <v>201673 Fém- és villamosipari foglalkozásokIMind (I1-I9) Iskola MIND</v>
      </c>
      <c r="B2095" t="str">
        <f t="shared" si="65"/>
        <v>201673 Fém- és villamosipari foglalkozásokIMind (I1-I9) Iskola MIND</v>
      </c>
      <c r="C2095">
        <v>6710</v>
      </c>
      <c r="D2095" t="s">
        <v>168</v>
      </c>
      <c r="E2095" t="s">
        <v>169</v>
      </c>
      <c r="F2095" s="4" t="s">
        <v>174</v>
      </c>
      <c r="G2095">
        <v>0</v>
      </c>
      <c r="H2095" t="s">
        <v>167</v>
      </c>
      <c r="I2095">
        <v>643</v>
      </c>
      <c r="J2095">
        <v>32</v>
      </c>
      <c r="K2095" t="s">
        <v>101</v>
      </c>
      <c r="L2095" t="s">
        <v>137</v>
      </c>
      <c r="M2095">
        <v>5100</v>
      </c>
      <c r="N2095">
        <v>177</v>
      </c>
      <c r="O2095">
        <v>154</v>
      </c>
      <c r="P2095">
        <v>574</v>
      </c>
      <c r="Q2095">
        <v>2746</v>
      </c>
      <c r="R2095">
        <v>1059</v>
      </c>
      <c r="S2095">
        <v>340</v>
      </c>
      <c r="T2095">
        <v>399</v>
      </c>
      <c r="U2095">
        <v>191</v>
      </c>
      <c r="V2095">
        <v>82</v>
      </c>
      <c r="W2095">
        <v>613</v>
      </c>
      <c r="X2095">
        <v>973</v>
      </c>
      <c r="Y2095">
        <v>2685</v>
      </c>
      <c r="Z2095">
        <v>1278</v>
      </c>
      <c r="AA2095">
        <v>3141</v>
      </c>
      <c r="AB2095">
        <v>21761</v>
      </c>
      <c r="AC2095">
        <v>3997</v>
      </c>
      <c r="AD2095">
        <v>7277</v>
      </c>
      <c r="AE2095">
        <v>12423</v>
      </c>
      <c r="AF2095">
        <v>9955</v>
      </c>
      <c r="AG2095">
        <v>2207</v>
      </c>
      <c r="AH2095">
        <v>1865</v>
      </c>
      <c r="AI2095">
        <v>4019</v>
      </c>
      <c r="AJ2095">
        <v>4437</v>
      </c>
      <c r="AK2095">
        <v>722</v>
      </c>
      <c r="AL2095">
        <v>1102</v>
      </c>
      <c r="AM2095">
        <v>10010</v>
      </c>
      <c r="AN2095">
        <v>20516</v>
      </c>
      <c r="AO2095">
        <v>5745</v>
      </c>
      <c r="AP2095">
        <v>2013</v>
      </c>
      <c r="AQ2095">
        <v>10440</v>
      </c>
      <c r="AR2095">
        <v>176</v>
      </c>
      <c r="AS2095">
        <v>178</v>
      </c>
      <c r="AT2095">
        <v>3377</v>
      </c>
      <c r="AU2095">
        <v>15</v>
      </c>
      <c r="AV2095">
        <v>416</v>
      </c>
      <c r="AW2095">
        <v>37</v>
      </c>
      <c r="AX2095">
        <v>219</v>
      </c>
      <c r="AY2095">
        <v>1500</v>
      </c>
      <c r="AZ2095">
        <v>1067</v>
      </c>
      <c r="BA2095">
        <v>104</v>
      </c>
      <c r="BB2095">
        <v>0</v>
      </c>
      <c r="BC2095">
        <v>0</v>
      </c>
      <c r="BD2095">
        <v>1059</v>
      </c>
      <c r="BE2095">
        <v>0</v>
      </c>
      <c r="BF2095">
        <v>535</v>
      </c>
      <c r="BG2095">
        <v>2088</v>
      </c>
      <c r="BH2095">
        <v>252</v>
      </c>
      <c r="BI2095">
        <v>178</v>
      </c>
      <c r="BJ2095">
        <v>440</v>
      </c>
      <c r="BK2095">
        <v>784</v>
      </c>
      <c r="BL2095">
        <v>1942</v>
      </c>
      <c r="BM2095">
        <v>30</v>
      </c>
      <c r="BN2095">
        <v>2011</v>
      </c>
      <c r="BO2095">
        <v>3217</v>
      </c>
      <c r="BP2095">
        <v>1172</v>
      </c>
      <c r="BQ2095">
        <v>574</v>
      </c>
      <c r="BR2095">
        <v>279</v>
      </c>
      <c r="BS2095">
        <v>249</v>
      </c>
      <c r="BT2095">
        <v>118</v>
      </c>
      <c r="BU2095">
        <v>222</v>
      </c>
      <c r="BV2095">
        <v>1005</v>
      </c>
      <c r="BW2095">
        <v>68</v>
      </c>
      <c r="BX2095">
        <v>0</v>
      </c>
      <c r="BY2095">
        <v>161313</v>
      </c>
    </row>
    <row r="2096" spans="1:77" hidden="1" x14ac:dyDescent="0.25">
      <c r="A2096" t="str">
        <f t="shared" si="64"/>
        <v>201674 Kézműipari foglalkozásokIMind (I1-I9) Iskola MIND</v>
      </c>
      <c r="B2096" t="str">
        <f t="shared" si="65"/>
        <v>201674 Kézműipari foglalkozásokIMind (I1-I9) Iskola MIND</v>
      </c>
      <c r="C2096">
        <v>6711</v>
      </c>
      <c r="D2096" t="s">
        <v>168</v>
      </c>
      <c r="E2096" t="s">
        <v>169</v>
      </c>
      <c r="F2096" s="4" t="s">
        <v>174</v>
      </c>
      <c r="G2096">
        <v>0</v>
      </c>
      <c r="H2096" t="s">
        <v>167</v>
      </c>
      <c r="I2096">
        <v>644</v>
      </c>
      <c r="J2096">
        <v>33</v>
      </c>
      <c r="K2096" t="s">
        <v>102</v>
      </c>
      <c r="L2096" t="s">
        <v>138</v>
      </c>
      <c r="M2096">
        <v>33</v>
      </c>
      <c r="N2096">
        <v>0</v>
      </c>
      <c r="O2096">
        <v>0</v>
      </c>
      <c r="P2096">
        <v>14</v>
      </c>
      <c r="Q2096">
        <v>611</v>
      </c>
      <c r="R2096">
        <v>475</v>
      </c>
      <c r="S2096">
        <v>13</v>
      </c>
      <c r="T2096">
        <v>96</v>
      </c>
      <c r="U2096">
        <v>57</v>
      </c>
      <c r="V2096">
        <v>0</v>
      </c>
      <c r="W2096">
        <v>0</v>
      </c>
      <c r="X2096">
        <v>28</v>
      </c>
      <c r="Y2096">
        <v>31</v>
      </c>
      <c r="Z2096">
        <v>1253</v>
      </c>
      <c r="AA2096">
        <v>43</v>
      </c>
      <c r="AB2096">
        <v>76</v>
      </c>
      <c r="AC2096">
        <v>656</v>
      </c>
      <c r="AD2096">
        <v>100</v>
      </c>
      <c r="AE2096">
        <v>55</v>
      </c>
      <c r="AF2096">
        <v>166</v>
      </c>
      <c r="AG2096">
        <v>14</v>
      </c>
      <c r="AH2096">
        <v>1075</v>
      </c>
      <c r="AI2096">
        <v>13</v>
      </c>
      <c r="AJ2096">
        <v>0</v>
      </c>
      <c r="AK2096">
        <v>0</v>
      </c>
      <c r="AL2096">
        <v>23</v>
      </c>
      <c r="AM2096">
        <v>71</v>
      </c>
      <c r="AN2096">
        <v>75</v>
      </c>
      <c r="AO2096">
        <v>370</v>
      </c>
      <c r="AP2096">
        <v>323</v>
      </c>
      <c r="AQ2096">
        <v>0</v>
      </c>
      <c r="AR2096">
        <v>0</v>
      </c>
      <c r="AS2096">
        <v>0</v>
      </c>
      <c r="AT2096">
        <v>0</v>
      </c>
      <c r="AU2096">
        <v>0</v>
      </c>
      <c r="AV2096">
        <v>0</v>
      </c>
      <c r="AW2096">
        <v>0</v>
      </c>
      <c r="AX2096">
        <v>0</v>
      </c>
      <c r="AY2096">
        <v>0</v>
      </c>
      <c r="AZ2096">
        <v>0</v>
      </c>
      <c r="BA2096">
        <v>0</v>
      </c>
      <c r="BB2096">
        <v>0</v>
      </c>
      <c r="BC2096">
        <v>25</v>
      </c>
      <c r="BD2096">
        <v>33</v>
      </c>
      <c r="BE2096">
        <v>0</v>
      </c>
      <c r="BF2096">
        <v>0</v>
      </c>
      <c r="BG2096">
        <v>21</v>
      </c>
      <c r="BH2096">
        <v>5</v>
      </c>
      <c r="BI2096">
        <v>55</v>
      </c>
      <c r="BJ2096">
        <v>0</v>
      </c>
      <c r="BK2096">
        <v>50</v>
      </c>
      <c r="BL2096">
        <v>0</v>
      </c>
      <c r="BM2096">
        <v>0</v>
      </c>
      <c r="BN2096">
        <v>0</v>
      </c>
      <c r="BO2096">
        <v>194</v>
      </c>
      <c r="BP2096">
        <v>65</v>
      </c>
      <c r="BQ2096">
        <v>26</v>
      </c>
      <c r="BR2096">
        <v>121</v>
      </c>
      <c r="BS2096">
        <v>2</v>
      </c>
      <c r="BT2096">
        <v>0</v>
      </c>
      <c r="BU2096">
        <v>5</v>
      </c>
      <c r="BV2096">
        <v>366</v>
      </c>
      <c r="BW2096">
        <v>26</v>
      </c>
      <c r="BX2096">
        <v>0</v>
      </c>
      <c r="BY2096">
        <v>6665</v>
      </c>
    </row>
    <row r="2097" spans="1:77" hidden="1" x14ac:dyDescent="0.25">
      <c r="A2097" t="str">
        <f t="shared" si="64"/>
        <v>201675 Építőipari foglalkozásokIMind (I1-I9) Iskola MIND</v>
      </c>
      <c r="B2097" t="str">
        <f t="shared" si="65"/>
        <v>201675 Építőipari foglalkozásokIMind (I1-I9) Iskola MIND</v>
      </c>
      <c r="C2097">
        <v>6712</v>
      </c>
      <c r="D2097" t="s">
        <v>168</v>
      </c>
      <c r="E2097" t="s">
        <v>169</v>
      </c>
      <c r="F2097" s="4" t="s">
        <v>174</v>
      </c>
      <c r="G2097">
        <v>0</v>
      </c>
      <c r="H2097" t="s">
        <v>167</v>
      </c>
      <c r="I2097">
        <v>645</v>
      </c>
      <c r="J2097">
        <v>34</v>
      </c>
      <c r="K2097" t="s">
        <v>103</v>
      </c>
      <c r="L2097" t="s">
        <v>139</v>
      </c>
      <c r="M2097">
        <v>1438</v>
      </c>
      <c r="N2097">
        <v>13</v>
      </c>
      <c r="O2097">
        <v>29</v>
      </c>
      <c r="P2097">
        <v>233</v>
      </c>
      <c r="Q2097">
        <v>762</v>
      </c>
      <c r="R2097">
        <v>271</v>
      </c>
      <c r="S2097">
        <v>882</v>
      </c>
      <c r="T2097">
        <v>91</v>
      </c>
      <c r="U2097">
        <v>72</v>
      </c>
      <c r="V2097">
        <v>15</v>
      </c>
      <c r="W2097">
        <v>132</v>
      </c>
      <c r="X2097">
        <v>98</v>
      </c>
      <c r="Y2097">
        <v>653</v>
      </c>
      <c r="Z2097">
        <v>1233</v>
      </c>
      <c r="AA2097">
        <v>429</v>
      </c>
      <c r="AB2097">
        <v>2110</v>
      </c>
      <c r="AC2097">
        <v>310</v>
      </c>
      <c r="AD2097">
        <v>629</v>
      </c>
      <c r="AE2097">
        <v>1247</v>
      </c>
      <c r="AF2097">
        <v>437</v>
      </c>
      <c r="AG2097">
        <v>145</v>
      </c>
      <c r="AH2097">
        <v>323</v>
      </c>
      <c r="AI2097">
        <v>859</v>
      </c>
      <c r="AJ2097">
        <v>2861</v>
      </c>
      <c r="AK2097">
        <v>3132</v>
      </c>
      <c r="AL2097">
        <v>636</v>
      </c>
      <c r="AM2097">
        <v>42298</v>
      </c>
      <c r="AN2097">
        <v>394</v>
      </c>
      <c r="AO2097">
        <v>1290</v>
      </c>
      <c r="AP2097">
        <v>1166</v>
      </c>
      <c r="AQ2097">
        <v>727</v>
      </c>
      <c r="AR2097">
        <v>27</v>
      </c>
      <c r="AS2097">
        <v>0</v>
      </c>
      <c r="AT2097">
        <v>1666</v>
      </c>
      <c r="AU2097">
        <v>0</v>
      </c>
      <c r="AV2097">
        <v>387</v>
      </c>
      <c r="AW2097">
        <v>163</v>
      </c>
      <c r="AX2097">
        <v>41</v>
      </c>
      <c r="AY2097">
        <v>241</v>
      </c>
      <c r="AZ2097">
        <v>16</v>
      </c>
      <c r="BA2097">
        <v>199</v>
      </c>
      <c r="BB2097">
        <v>20</v>
      </c>
      <c r="BC2097">
        <v>80</v>
      </c>
      <c r="BD2097">
        <v>3011</v>
      </c>
      <c r="BE2097">
        <v>0</v>
      </c>
      <c r="BF2097">
        <v>41</v>
      </c>
      <c r="BG2097">
        <v>1078</v>
      </c>
      <c r="BH2097">
        <v>210</v>
      </c>
      <c r="BI2097">
        <v>0</v>
      </c>
      <c r="BJ2097">
        <v>46</v>
      </c>
      <c r="BK2097">
        <v>137</v>
      </c>
      <c r="BL2097">
        <v>306</v>
      </c>
      <c r="BM2097">
        <v>8</v>
      </c>
      <c r="BN2097">
        <v>1634</v>
      </c>
      <c r="BO2097">
        <v>4886</v>
      </c>
      <c r="BP2097">
        <v>1392</v>
      </c>
      <c r="BQ2097">
        <v>931</v>
      </c>
      <c r="BR2097">
        <v>676</v>
      </c>
      <c r="BS2097">
        <v>238</v>
      </c>
      <c r="BT2097">
        <v>94</v>
      </c>
      <c r="BU2097">
        <v>84</v>
      </c>
      <c r="BV2097">
        <v>138</v>
      </c>
      <c r="BW2097">
        <v>138</v>
      </c>
      <c r="BX2097">
        <v>0</v>
      </c>
      <c r="BY2097">
        <v>82803</v>
      </c>
    </row>
    <row r="2098" spans="1:77" hidden="1" x14ac:dyDescent="0.25">
      <c r="A2098" t="str">
        <f t="shared" si="64"/>
        <v>201679 Egyéb ipari és építőipari foglalkozásokIMind (I1-I9) Iskola MIND</v>
      </c>
      <c r="B2098" t="str">
        <f t="shared" si="65"/>
        <v>201679 Egyéb ipari és építőipari foglalkozásokIMind (I1-I9) Iskola MIND</v>
      </c>
      <c r="C2098">
        <v>6713</v>
      </c>
      <c r="D2098" t="s">
        <v>168</v>
      </c>
      <c r="E2098" t="s">
        <v>169</v>
      </c>
      <c r="F2098" s="4" t="s">
        <v>174</v>
      </c>
      <c r="G2098">
        <v>0</v>
      </c>
      <c r="H2098" t="s">
        <v>167</v>
      </c>
      <c r="I2098">
        <v>646</v>
      </c>
      <c r="J2098">
        <v>35</v>
      </c>
      <c r="K2098" t="s">
        <v>140</v>
      </c>
      <c r="L2098" t="s">
        <v>141</v>
      </c>
      <c r="M2098">
        <v>34</v>
      </c>
      <c r="N2098">
        <v>30</v>
      </c>
      <c r="O2098">
        <v>0</v>
      </c>
      <c r="P2098">
        <v>75</v>
      </c>
      <c r="Q2098">
        <v>114</v>
      </c>
      <c r="R2098">
        <v>192</v>
      </c>
      <c r="S2098">
        <v>61</v>
      </c>
      <c r="T2098">
        <v>15</v>
      </c>
      <c r="U2098">
        <v>0</v>
      </c>
      <c r="V2098">
        <v>341</v>
      </c>
      <c r="W2098">
        <v>70</v>
      </c>
      <c r="X2098">
        <v>627</v>
      </c>
      <c r="Y2098">
        <v>150</v>
      </c>
      <c r="Z2098">
        <v>817</v>
      </c>
      <c r="AA2098">
        <v>283</v>
      </c>
      <c r="AB2098">
        <v>434</v>
      </c>
      <c r="AC2098">
        <v>78</v>
      </c>
      <c r="AD2098">
        <v>1023</v>
      </c>
      <c r="AE2098">
        <v>354</v>
      </c>
      <c r="AF2098">
        <v>340</v>
      </c>
      <c r="AG2098">
        <v>154</v>
      </c>
      <c r="AH2098">
        <v>46</v>
      </c>
      <c r="AI2098">
        <v>57</v>
      </c>
      <c r="AJ2098">
        <v>386</v>
      </c>
      <c r="AK2098">
        <v>34</v>
      </c>
      <c r="AL2098">
        <v>241</v>
      </c>
      <c r="AM2098">
        <v>1941</v>
      </c>
      <c r="AN2098">
        <v>78</v>
      </c>
      <c r="AO2098">
        <v>454</v>
      </c>
      <c r="AP2098">
        <v>14</v>
      </c>
      <c r="AQ2098">
        <v>97</v>
      </c>
      <c r="AR2098">
        <v>0</v>
      </c>
      <c r="AS2098">
        <v>0</v>
      </c>
      <c r="AT2098">
        <v>5622</v>
      </c>
      <c r="AU2098">
        <v>0</v>
      </c>
      <c r="AV2098">
        <v>19</v>
      </c>
      <c r="AW2098">
        <v>0</v>
      </c>
      <c r="AX2098">
        <v>0</v>
      </c>
      <c r="AY2098">
        <v>0</v>
      </c>
      <c r="AZ2098">
        <v>0</v>
      </c>
      <c r="BA2098">
        <v>0</v>
      </c>
      <c r="BB2098">
        <v>0</v>
      </c>
      <c r="BC2098">
        <v>0</v>
      </c>
      <c r="BD2098">
        <v>32</v>
      </c>
      <c r="BE2098">
        <v>0</v>
      </c>
      <c r="BF2098">
        <v>0</v>
      </c>
      <c r="BG2098">
        <v>171</v>
      </c>
      <c r="BH2098">
        <v>21</v>
      </c>
      <c r="BI2098">
        <v>55</v>
      </c>
      <c r="BJ2098">
        <v>85</v>
      </c>
      <c r="BK2098">
        <v>21</v>
      </c>
      <c r="BL2098">
        <v>0</v>
      </c>
      <c r="BM2098">
        <v>1</v>
      </c>
      <c r="BN2098">
        <v>918</v>
      </c>
      <c r="BO2098">
        <v>1377</v>
      </c>
      <c r="BP2098">
        <v>63</v>
      </c>
      <c r="BQ2098">
        <v>22</v>
      </c>
      <c r="BR2098">
        <v>32</v>
      </c>
      <c r="BS2098">
        <v>17</v>
      </c>
      <c r="BT2098">
        <v>21</v>
      </c>
      <c r="BU2098">
        <v>0</v>
      </c>
      <c r="BV2098">
        <v>23</v>
      </c>
      <c r="BW2098">
        <v>0</v>
      </c>
      <c r="BX2098">
        <v>0</v>
      </c>
      <c r="BY2098">
        <v>17040</v>
      </c>
    </row>
    <row r="2099" spans="1:77" hidden="1" x14ac:dyDescent="0.25">
      <c r="A2099" t="str">
        <f t="shared" si="64"/>
        <v>201681 Feldolgozóipari gépek kezelőiIMind (I1-I9) Iskola MIND</v>
      </c>
      <c r="B2099" t="str">
        <f t="shared" si="65"/>
        <v>201681 Feldolgozóipari gépek kezelőiIMind (I1-I9) Iskola MIND</v>
      </c>
      <c r="C2099">
        <v>6714</v>
      </c>
      <c r="D2099" t="s">
        <v>168</v>
      </c>
      <c r="E2099" t="s">
        <v>169</v>
      </c>
      <c r="F2099" s="4" t="s">
        <v>174</v>
      </c>
      <c r="G2099">
        <v>0</v>
      </c>
      <c r="H2099" t="s">
        <v>167</v>
      </c>
      <c r="I2099">
        <v>647</v>
      </c>
      <c r="J2099">
        <v>36</v>
      </c>
      <c r="K2099" t="s">
        <v>104</v>
      </c>
      <c r="L2099" t="s">
        <v>105</v>
      </c>
      <c r="M2099">
        <v>409</v>
      </c>
      <c r="N2099">
        <v>304</v>
      </c>
      <c r="O2099">
        <v>0</v>
      </c>
      <c r="P2099">
        <v>133</v>
      </c>
      <c r="Q2099">
        <v>5937</v>
      </c>
      <c r="R2099">
        <v>10257</v>
      </c>
      <c r="S2099">
        <v>2316</v>
      </c>
      <c r="T2099">
        <v>1899</v>
      </c>
      <c r="U2099">
        <v>438</v>
      </c>
      <c r="V2099">
        <v>104</v>
      </c>
      <c r="W2099">
        <v>2868</v>
      </c>
      <c r="X2099">
        <v>2912</v>
      </c>
      <c r="Y2099">
        <v>14862</v>
      </c>
      <c r="Z2099">
        <v>4546</v>
      </c>
      <c r="AA2099">
        <v>5076</v>
      </c>
      <c r="AB2099">
        <v>8113</v>
      </c>
      <c r="AC2099">
        <v>1660</v>
      </c>
      <c r="AD2099">
        <v>4168</v>
      </c>
      <c r="AE2099">
        <v>4126</v>
      </c>
      <c r="AF2099">
        <v>5097</v>
      </c>
      <c r="AG2099">
        <v>139</v>
      </c>
      <c r="AH2099">
        <v>2313</v>
      </c>
      <c r="AI2099">
        <v>263</v>
      </c>
      <c r="AJ2099">
        <v>125</v>
      </c>
      <c r="AK2099">
        <v>0</v>
      </c>
      <c r="AL2099">
        <v>408</v>
      </c>
      <c r="AM2099">
        <v>391</v>
      </c>
      <c r="AN2099">
        <v>284</v>
      </c>
      <c r="AO2099">
        <v>1187</v>
      </c>
      <c r="AP2099">
        <v>486</v>
      </c>
      <c r="AQ2099">
        <v>192</v>
      </c>
      <c r="AR2099">
        <v>0</v>
      </c>
      <c r="AS2099">
        <v>0</v>
      </c>
      <c r="AT2099">
        <v>157</v>
      </c>
      <c r="AU2099">
        <v>0</v>
      </c>
      <c r="AV2099">
        <v>0</v>
      </c>
      <c r="AW2099">
        <v>3</v>
      </c>
      <c r="AX2099">
        <v>0</v>
      </c>
      <c r="AY2099">
        <v>0</v>
      </c>
      <c r="AZ2099">
        <v>170</v>
      </c>
      <c r="BA2099">
        <v>17</v>
      </c>
      <c r="BB2099">
        <v>0</v>
      </c>
      <c r="BC2099">
        <v>0</v>
      </c>
      <c r="BD2099">
        <v>265</v>
      </c>
      <c r="BE2099">
        <v>0</v>
      </c>
      <c r="BF2099">
        <v>121</v>
      </c>
      <c r="BG2099">
        <v>28</v>
      </c>
      <c r="BH2099">
        <v>37</v>
      </c>
      <c r="BI2099">
        <v>43</v>
      </c>
      <c r="BJ2099">
        <v>142</v>
      </c>
      <c r="BK2099">
        <v>180</v>
      </c>
      <c r="BL2099">
        <v>3512</v>
      </c>
      <c r="BM2099">
        <v>0</v>
      </c>
      <c r="BN2099">
        <v>290</v>
      </c>
      <c r="BO2099">
        <v>299</v>
      </c>
      <c r="BP2099">
        <v>52</v>
      </c>
      <c r="BQ2099">
        <v>14</v>
      </c>
      <c r="BR2099">
        <v>66</v>
      </c>
      <c r="BS2099">
        <v>5</v>
      </c>
      <c r="BT2099">
        <v>4</v>
      </c>
      <c r="BU2099">
        <v>6</v>
      </c>
      <c r="BV2099">
        <v>76</v>
      </c>
      <c r="BW2099">
        <v>87</v>
      </c>
      <c r="BX2099">
        <v>0</v>
      </c>
      <c r="BY2099">
        <v>86587</v>
      </c>
    </row>
    <row r="2100" spans="1:77" hidden="1" x14ac:dyDescent="0.25">
      <c r="A2100" t="str">
        <f t="shared" si="64"/>
        <v>201682 ÖsszeszerelőkIMind (I1-I9) Iskola MIND</v>
      </c>
      <c r="B2100" t="str">
        <f t="shared" si="65"/>
        <v>201682 ÖsszeszerelőkIMind (I1-I9) Iskola MIND</v>
      </c>
      <c r="C2100">
        <v>6715</v>
      </c>
      <c r="D2100" t="s">
        <v>168</v>
      </c>
      <c r="E2100" t="s">
        <v>169</v>
      </c>
      <c r="F2100" s="4" t="s">
        <v>174</v>
      </c>
      <c r="G2100">
        <v>0</v>
      </c>
      <c r="H2100" t="s">
        <v>167</v>
      </c>
      <c r="I2100">
        <v>648</v>
      </c>
      <c r="J2100">
        <v>37</v>
      </c>
      <c r="K2100" t="s">
        <v>106</v>
      </c>
      <c r="L2100" t="s">
        <v>142</v>
      </c>
      <c r="M2100">
        <v>0</v>
      </c>
      <c r="N2100">
        <v>0</v>
      </c>
      <c r="O2100">
        <v>7</v>
      </c>
      <c r="P2100">
        <v>39</v>
      </c>
      <c r="Q2100">
        <v>0</v>
      </c>
      <c r="R2100">
        <v>27</v>
      </c>
      <c r="S2100">
        <v>12</v>
      </c>
      <c r="T2100">
        <v>23</v>
      </c>
      <c r="U2100">
        <v>26</v>
      </c>
      <c r="V2100">
        <v>0</v>
      </c>
      <c r="W2100">
        <v>60</v>
      </c>
      <c r="X2100">
        <v>0</v>
      </c>
      <c r="Y2100">
        <v>1823</v>
      </c>
      <c r="Z2100">
        <v>1177</v>
      </c>
      <c r="AA2100">
        <v>112</v>
      </c>
      <c r="AB2100">
        <v>1657</v>
      </c>
      <c r="AC2100">
        <v>14556</v>
      </c>
      <c r="AD2100">
        <v>7379</v>
      </c>
      <c r="AE2100">
        <v>4063</v>
      </c>
      <c r="AF2100">
        <v>18786</v>
      </c>
      <c r="AG2100">
        <v>340</v>
      </c>
      <c r="AH2100">
        <v>1396</v>
      </c>
      <c r="AI2100">
        <v>541</v>
      </c>
      <c r="AJ2100">
        <v>0</v>
      </c>
      <c r="AK2100">
        <v>63</v>
      </c>
      <c r="AL2100">
        <v>91</v>
      </c>
      <c r="AM2100">
        <v>199</v>
      </c>
      <c r="AN2100">
        <v>252</v>
      </c>
      <c r="AO2100">
        <v>1518</v>
      </c>
      <c r="AP2100">
        <v>13</v>
      </c>
      <c r="AQ2100">
        <v>0</v>
      </c>
      <c r="AR2100">
        <v>0</v>
      </c>
      <c r="AS2100">
        <v>0</v>
      </c>
      <c r="AT2100">
        <v>64</v>
      </c>
      <c r="AU2100">
        <v>0</v>
      </c>
      <c r="AV2100">
        <v>0</v>
      </c>
      <c r="AW2100">
        <v>14</v>
      </c>
      <c r="AX2100">
        <v>0</v>
      </c>
      <c r="AY2100">
        <v>0</v>
      </c>
      <c r="AZ2100">
        <v>1028</v>
      </c>
      <c r="BA2100">
        <v>0</v>
      </c>
      <c r="BB2100">
        <v>0</v>
      </c>
      <c r="BC2100">
        <v>0</v>
      </c>
      <c r="BD2100">
        <v>60</v>
      </c>
      <c r="BE2100">
        <v>0</v>
      </c>
      <c r="BF2100">
        <v>1497</v>
      </c>
      <c r="BG2100">
        <v>363</v>
      </c>
      <c r="BH2100">
        <v>145</v>
      </c>
      <c r="BI2100">
        <v>0</v>
      </c>
      <c r="BJ2100">
        <v>6</v>
      </c>
      <c r="BK2100">
        <v>0</v>
      </c>
      <c r="BL2100">
        <v>4222</v>
      </c>
      <c r="BM2100">
        <v>0</v>
      </c>
      <c r="BN2100">
        <v>609</v>
      </c>
      <c r="BO2100">
        <v>6</v>
      </c>
      <c r="BP2100">
        <v>3</v>
      </c>
      <c r="BQ2100">
        <v>4</v>
      </c>
      <c r="BR2100">
        <v>45</v>
      </c>
      <c r="BS2100">
        <v>0</v>
      </c>
      <c r="BT2100">
        <v>0</v>
      </c>
      <c r="BU2100">
        <v>0</v>
      </c>
      <c r="BV2100">
        <v>58</v>
      </c>
      <c r="BW2100">
        <v>0</v>
      </c>
      <c r="BX2100">
        <v>0</v>
      </c>
      <c r="BY2100">
        <v>62284</v>
      </c>
    </row>
    <row r="2101" spans="1:77" hidden="1" x14ac:dyDescent="0.25">
      <c r="A2101" t="str">
        <f t="shared" si="64"/>
        <v>201683 Helyhez kötött gépek kezelőiIMind (I1-I9) Iskola MIND</v>
      </c>
      <c r="B2101" t="str">
        <f t="shared" si="65"/>
        <v>201683 Helyhez kötött gépek kezelőiIMind (I1-I9) Iskola MIND</v>
      </c>
      <c r="C2101">
        <v>6716</v>
      </c>
      <c r="D2101" t="s">
        <v>168</v>
      </c>
      <c r="E2101" t="s">
        <v>169</v>
      </c>
      <c r="F2101" s="4" t="s">
        <v>174</v>
      </c>
      <c r="G2101">
        <v>0</v>
      </c>
      <c r="H2101" t="s">
        <v>167</v>
      </c>
      <c r="I2101">
        <v>649</v>
      </c>
      <c r="J2101">
        <v>38</v>
      </c>
      <c r="K2101" t="s">
        <v>107</v>
      </c>
      <c r="L2101" t="s">
        <v>143</v>
      </c>
      <c r="M2101">
        <v>353</v>
      </c>
      <c r="N2101">
        <v>8</v>
      </c>
      <c r="O2101">
        <v>0</v>
      </c>
      <c r="P2101">
        <v>1258</v>
      </c>
      <c r="Q2101">
        <v>1678</v>
      </c>
      <c r="R2101">
        <v>62</v>
      </c>
      <c r="S2101">
        <v>73</v>
      </c>
      <c r="T2101">
        <v>270</v>
      </c>
      <c r="U2101">
        <v>45</v>
      </c>
      <c r="V2101">
        <v>30</v>
      </c>
      <c r="W2101">
        <v>461</v>
      </c>
      <c r="X2101">
        <v>671</v>
      </c>
      <c r="Y2101">
        <v>471</v>
      </c>
      <c r="Z2101">
        <v>356</v>
      </c>
      <c r="AA2101">
        <v>326</v>
      </c>
      <c r="AB2101">
        <v>891</v>
      </c>
      <c r="AC2101">
        <v>637</v>
      </c>
      <c r="AD2101">
        <v>118</v>
      </c>
      <c r="AE2101">
        <v>436</v>
      </c>
      <c r="AF2101">
        <v>367</v>
      </c>
      <c r="AG2101">
        <v>7</v>
      </c>
      <c r="AH2101">
        <v>523</v>
      </c>
      <c r="AI2101">
        <v>21</v>
      </c>
      <c r="AJ2101">
        <v>3736</v>
      </c>
      <c r="AK2101">
        <v>3660</v>
      </c>
      <c r="AL2101">
        <v>1086</v>
      </c>
      <c r="AM2101">
        <v>748</v>
      </c>
      <c r="AN2101">
        <v>0</v>
      </c>
      <c r="AO2101">
        <v>460</v>
      </c>
      <c r="AP2101">
        <v>146</v>
      </c>
      <c r="AQ2101">
        <v>616</v>
      </c>
      <c r="AR2101">
        <v>7</v>
      </c>
      <c r="AS2101">
        <v>0</v>
      </c>
      <c r="AT2101">
        <v>179</v>
      </c>
      <c r="AU2101">
        <v>0</v>
      </c>
      <c r="AV2101">
        <v>137</v>
      </c>
      <c r="AW2101">
        <v>0</v>
      </c>
      <c r="AX2101">
        <v>34</v>
      </c>
      <c r="AY2101">
        <v>49</v>
      </c>
      <c r="AZ2101">
        <v>84</v>
      </c>
      <c r="BA2101">
        <v>17</v>
      </c>
      <c r="BB2101">
        <v>0</v>
      </c>
      <c r="BC2101">
        <v>0</v>
      </c>
      <c r="BD2101">
        <v>271</v>
      </c>
      <c r="BE2101">
        <v>0</v>
      </c>
      <c r="BF2101">
        <v>38</v>
      </c>
      <c r="BG2101">
        <v>265</v>
      </c>
      <c r="BH2101">
        <v>9</v>
      </c>
      <c r="BI2101">
        <v>0</v>
      </c>
      <c r="BJ2101">
        <v>42</v>
      </c>
      <c r="BK2101">
        <v>231</v>
      </c>
      <c r="BL2101">
        <v>581</v>
      </c>
      <c r="BM2101">
        <v>0</v>
      </c>
      <c r="BN2101">
        <v>567</v>
      </c>
      <c r="BO2101">
        <v>944</v>
      </c>
      <c r="BP2101">
        <v>561</v>
      </c>
      <c r="BQ2101">
        <v>392</v>
      </c>
      <c r="BR2101">
        <v>429</v>
      </c>
      <c r="BS2101">
        <v>73</v>
      </c>
      <c r="BT2101">
        <v>178</v>
      </c>
      <c r="BU2101">
        <v>24</v>
      </c>
      <c r="BV2101">
        <v>0</v>
      </c>
      <c r="BW2101">
        <v>514</v>
      </c>
      <c r="BX2101">
        <v>0</v>
      </c>
      <c r="BY2101">
        <v>25140</v>
      </c>
    </row>
    <row r="2102" spans="1:77" hidden="1" x14ac:dyDescent="0.25">
      <c r="A2102" t="str">
        <f t="shared" si="64"/>
        <v>201684 Járművezetők és mobil gépek kezelőiIMind (I1-I9) Iskola MIND</v>
      </c>
      <c r="B2102" t="str">
        <f t="shared" si="65"/>
        <v>201684 Járművezetők és mobil gépek kezelőiIMind (I1-I9) Iskola MIND</v>
      </c>
      <c r="C2102">
        <v>6717</v>
      </c>
      <c r="D2102" t="s">
        <v>168</v>
      </c>
      <c r="E2102" t="s">
        <v>169</v>
      </c>
      <c r="F2102" s="4" t="s">
        <v>174</v>
      </c>
      <c r="G2102">
        <v>0</v>
      </c>
      <c r="H2102" t="s">
        <v>167</v>
      </c>
      <c r="I2102">
        <v>650</v>
      </c>
      <c r="J2102">
        <v>39</v>
      </c>
      <c r="K2102" t="s">
        <v>144</v>
      </c>
      <c r="L2102" t="s">
        <v>145</v>
      </c>
      <c r="M2102">
        <v>16323</v>
      </c>
      <c r="N2102">
        <v>939</v>
      </c>
      <c r="O2102">
        <v>338</v>
      </c>
      <c r="P2102">
        <v>1725</v>
      </c>
      <c r="Q2102">
        <v>5545</v>
      </c>
      <c r="R2102">
        <v>350</v>
      </c>
      <c r="S2102">
        <v>438</v>
      </c>
      <c r="T2102">
        <v>644</v>
      </c>
      <c r="U2102">
        <v>295</v>
      </c>
      <c r="V2102">
        <v>15</v>
      </c>
      <c r="W2102">
        <v>392</v>
      </c>
      <c r="X2102">
        <v>477</v>
      </c>
      <c r="Y2102">
        <v>917</v>
      </c>
      <c r="Z2102">
        <v>1028</v>
      </c>
      <c r="AA2102">
        <v>680</v>
      </c>
      <c r="AB2102">
        <v>2956</v>
      </c>
      <c r="AC2102">
        <v>1138</v>
      </c>
      <c r="AD2102">
        <v>1204</v>
      </c>
      <c r="AE2102">
        <v>938</v>
      </c>
      <c r="AF2102">
        <v>1993</v>
      </c>
      <c r="AG2102">
        <v>163</v>
      </c>
      <c r="AH2102">
        <v>381</v>
      </c>
      <c r="AI2102">
        <v>528</v>
      </c>
      <c r="AJ2102">
        <v>529</v>
      </c>
      <c r="AK2102">
        <v>454</v>
      </c>
      <c r="AL2102">
        <v>6203</v>
      </c>
      <c r="AM2102">
        <v>10185</v>
      </c>
      <c r="AN2102">
        <v>3817</v>
      </c>
      <c r="AO2102">
        <v>11999</v>
      </c>
      <c r="AP2102">
        <v>4094</v>
      </c>
      <c r="AQ2102">
        <v>58697</v>
      </c>
      <c r="AR2102">
        <v>1018</v>
      </c>
      <c r="AS2102">
        <v>7</v>
      </c>
      <c r="AT2102">
        <v>17302</v>
      </c>
      <c r="AU2102">
        <v>461</v>
      </c>
      <c r="AV2102">
        <v>766</v>
      </c>
      <c r="AW2102">
        <v>107</v>
      </c>
      <c r="AX2102">
        <v>23</v>
      </c>
      <c r="AY2102">
        <v>7</v>
      </c>
      <c r="AZ2102">
        <v>116</v>
      </c>
      <c r="BA2102">
        <v>103</v>
      </c>
      <c r="BB2102">
        <v>1</v>
      </c>
      <c r="BC2102">
        <v>24</v>
      </c>
      <c r="BD2102">
        <v>1467</v>
      </c>
      <c r="BE2102">
        <v>0</v>
      </c>
      <c r="BF2102">
        <v>344</v>
      </c>
      <c r="BG2102">
        <v>297</v>
      </c>
      <c r="BH2102">
        <v>83</v>
      </c>
      <c r="BI2102">
        <v>54</v>
      </c>
      <c r="BJ2102">
        <v>18</v>
      </c>
      <c r="BK2102">
        <v>800</v>
      </c>
      <c r="BL2102">
        <v>1447</v>
      </c>
      <c r="BM2102">
        <v>438</v>
      </c>
      <c r="BN2102">
        <v>1044</v>
      </c>
      <c r="BO2102">
        <v>3449</v>
      </c>
      <c r="BP2102">
        <v>715</v>
      </c>
      <c r="BQ2102">
        <v>4290</v>
      </c>
      <c r="BR2102">
        <v>957</v>
      </c>
      <c r="BS2102">
        <v>202</v>
      </c>
      <c r="BT2102">
        <v>128</v>
      </c>
      <c r="BU2102">
        <v>184</v>
      </c>
      <c r="BV2102">
        <v>14</v>
      </c>
      <c r="BW2102">
        <v>286</v>
      </c>
      <c r="BX2102">
        <v>0</v>
      </c>
      <c r="BY2102">
        <v>171537</v>
      </c>
    </row>
    <row r="2103" spans="1:77" hidden="1" x14ac:dyDescent="0.25">
      <c r="A2103" t="str">
        <f t="shared" si="64"/>
        <v>201691 Takarítók és hasonló jellegű egyszerű foglalkozásokIMind (I1-I9) Iskola MIND</v>
      </c>
      <c r="B2103" t="str">
        <f t="shared" si="65"/>
        <v>201691 Takarítók és hasonló jellegű egyszerű foglalkozásokIMind (I1-I9) Iskola MIND</v>
      </c>
      <c r="C2103">
        <v>6718</v>
      </c>
      <c r="D2103" t="s">
        <v>168</v>
      </c>
      <c r="E2103" t="s">
        <v>169</v>
      </c>
      <c r="F2103" s="4" t="s">
        <v>174</v>
      </c>
      <c r="G2103">
        <v>0</v>
      </c>
      <c r="H2103" t="s">
        <v>167</v>
      </c>
      <c r="I2103">
        <v>651</v>
      </c>
      <c r="J2103">
        <v>40</v>
      </c>
      <c r="K2103" t="s">
        <v>108</v>
      </c>
      <c r="L2103" t="s">
        <v>146</v>
      </c>
      <c r="M2103">
        <v>1507</v>
      </c>
      <c r="N2103">
        <v>225</v>
      </c>
      <c r="O2103">
        <v>99</v>
      </c>
      <c r="P2103">
        <v>40</v>
      </c>
      <c r="Q2103">
        <v>2779</v>
      </c>
      <c r="R2103">
        <v>879</v>
      </c>
      <c r="S2103">
        <v>178</v>
      </c>
      <c r="T2103">
        <v>122</v>
      </c>
      <c r="U2103">
        <v>281</v>
      </c>
      <c r="V2103">
        <v>0</v>
      </c>
      <c r="W2103">
        <v>90</v>
      </c>
      <c r="X2103">
        <v>142</v>
      </c>
      <c r="Y2103">
        <v>476</v>
      </c>
      <c r="Z2103">
        <v>294</v>
      </c>
      <c r="AA2103">
        <v>214</v>
      </c>
      <c r="AB2103">
        <v>790</v>
      </c>
      <c r="AC2103">
        <v>183</v>
      </c>
      <c r="AD2103">
        <v>167</v>
      </c>
      <c r="AE2103">
        <v>200</v>
      </c>
      <c r="AF2103">
        <v>292</v>
      </c>
      <c r="AG2103">
        <v>43</v>
      </c>
      <c r="AH2103">
        <v>260</v>
      </c>
      <c r="AI2103">
        <v>201</v>
      </c>
      <c r="AJ2103">
        <v>453</v>
      </c>
      <c r="AK2103">
        <v>240</v>
      </c>
      <c r="AL2103">
        <v>554</v>
      </c>
      <c r="AM2103">
        <v>1803</v>
      </c>
      <c r="AN2103">
        <v>2375</v>
      </c>
      <c r="AO2103">
        <v>1631</v>
      </c>
      <c r="AP2103">
        <v>3579</v>
      </c>
      <c r="AQ2103">
        <v>1341</v>
      </c>
      <c r="AR2103">
        <v>17</v>
      </c>
      <c r="AS2103">
        <v>15</v>
      </c>
      <c r="AT2103">
        <v>879</v>
      </c>
      <c r="AU2103">
        <v>15</v>
      </c>
      <c r="AV2103">
        <v>4539</v>
      </c>
      <c r="AW2103">
        <v>42</v>
      </c>
      <c r="AX2103">
        <v>34</v>
      </c>
      <c r="AY2103">
        <v>35</v>
      </c>
      <c r="AZ2103">
        <v>262</v>
      </c>
      <c r="BA2103">
        <v>447</v>
      </c>
      <c r="BB2103">
        <v>0</v>
      </c>
      <c r="BC2103">
        <v>14</v>
      </c>
      <c r="BD2103">
        <v>4031</v>
      </c>
      <c r="BE2103">
        <v>0</v>
      </c>
      <c r="BF2103">
        <v>1023</v>
      </c>
      <c r="BG2103">
        <v>483</v>
      </c>
      <c r="BH2103">
        <v>164</v>
      </c>
      <c r="BI2103">
        <v>169</v>
      </c>
      <c r="BJ2103">
        <v>139</v>
      </c>
      <c r="BK2103">
        <v>149</v>
      </c>
      <c r="BL2103">
        <v>654</v>
      </c>
      <c r="BM2103">
        <v>100</v>
      </c>
      <c r="BN2103">
        <v>12618</v>
      </c>
      <c r="BO2103">
        <v>20308</v>
      </c>
      <c r="BP2103">
        <v>12122</v>
      </c>
      <c r="BQ2103">
        <v>6914</v>
      </c>
      <c r="BR2103">
        <v>8145</v>
      </c>
      <c r="BS2103">
        <v>1379</v>
      </c>
      <c r="BT2103">
        <v>1420</v>
      </c>
      <c r="BU2103">
        <v>616</v>
      </c>
      <c r="BV2103">
        <v>69</v>
      </c>
      <c r="BW2103">
        <v>1666</v>
      </c>
      <c r="BX2103">
        <v>0</v>
      </c>
      <c r="BY2103">
        <v>99906</v>
      </c>
    </row>
    <row r="2104" spans="1:77" hidden="1" x14ac:dyDescent="0.25">
      <c r="A2104" t="str">
        <f t="shared" si="64"/>
        <v>201692 Egyszerű szolgáltatási, szállítási és hasonló foglalkozásokIMind (I1-I9) Iskola MIND</v>
      </c>
      <c r="B2104" t="str">
        <f t="shared" si="65"/>
        <v>201692 Egyszerű szolgáltatási, szállítási és hasonló foglalkozásokIMind (I1-I9) Iskola MIND</v>
      </c>
      <c r="C2104">
        <v>6719</v>
      </c>
      <c r="D2104" t="s">
        <v>168</v>
      </c>
      <c r="E2104" t="s">
        <v>169</v>
      </c>
      <c r="F2104" s="4" t="s">
        <v>174</v>
      </c>
      <c r="G2104">
        <v>0</v>
      </c>
      <c r="H2104" t="s">
        <v>167</v>
      </c>
      <c r="I2104">
        <v>652</v>
      </c>
      <c r="J2104">
        <v>41</v>
      </c>
      <c r="K2104" t="s">
        <v>109</v>
      </c>
      <c r="L2104" t="s">
        <v>147</v>
      </c>
      <c r="M2104">
        <v>4456</v>
      </c>
      <c r="N2104">
        <v>595</v>
      </c>
      <c r="O2104">
        <v>217</v>
      </c>
      <c r="P2104">
        <v>556</v>
      </c>
      <c r="Q2104">
        <v>10275</v>
      </c>
      <c r="R2104">
        <v>2195</v>
      </c>
      <c r="S2104">
        <v>1074</v>
      </c>
      <c r="T2104">
        <v>746</v>
      </c>
      <c r="U2104">
        <v>1482</v>
      </c>
      <c r="V2104">
        <v>7</v>
      </c>
      <c r="W2104">
        <v>1086</v>
      </c>
      <c r="X2104">
        <v>503</v>
      </c>
      <c r="Y2104">
        <v>2075</v>
      </c>
      <c r="Z2104">
        <v>1515</v>
      </c>
      <c r="AA2104">
        <v>414</v>
      </c>
      <c r="AB2104">
        <v>1804</v>
      </c>
      <c r="AC2104">
        <v>1594</v>
      </c>
      <c r="AD2104">
        <v>1588</v>
      </c>
      <c r="AE2104">
        <v>1408</v>
      </c>
      <c r="AF2104">
        <v>1183</v>
      </c>
      <c r="AG2104">
        <v>354</v>
      </c>
      <c r="AH2104">
        <v>2257</v>
      </c>
      <c r="AI2104">
        <v>331</v>
      </c>
      <c r="AJ2104">
        <v>757</v>
      </c>
      <c r="AK2104">
        <v>1209</v>
      </c>
      <c r="AL2104">
        <v>7632</v>
      </c>
      <c r="AM2104">
        <v>5986</v>
      </c>
      <c r="AN2104">
        <v>3945</v>
      </c>
      <c r="AO2104">
        <v>14914</v>
      </c>
      <c r="AP2104">
        <v>19953</v>
      </c>
      <c r="AQ2104">
        <v>2356</v>
      </c>
      <c r="AR2104">
        <v>8</v>
      </c>
      <c r="AS2104">
        <v>28</v>
      </c>
      <c r="AT2104">
        <v>5592</v>
      </c>
      <c r="AU2104">
        <v>958</v>
      </c>
      <c r="AV2104">
        <v>15848</v>
      </c>
      <c r="AW2104">
        <v>246</v>
      </c>
      <c r="AX2104">
        <v>84</v>
      </c>
      <c r="AY2104">
        <v>130</v>
      </c>
      <c r="AZ2104">
        <v>519</v>
      </c>
      <c r="BA2104">
        <v>362</v>
      </c>
      <c r="BB2104">
        <v>0</v>
      </c>
      <c r="BC2104">
        <v>125</v>
      </c>
      <c r="BD2104">
        <v>2703</v>
      </c>
      <c r="BE2104">
        <v>0</v>
      </c>
      <c r="BF2104">
        <v>1153</v>
      </c>
      <c r="BG2104">
        <v>554</v>
      </c>
      <c r="BH2104">
        <v>147</v>
      </c>
      <c r="BI2104">
        <v>620</v>
      </c>
      <c r="BJ2104">
        <v>208</v>
      </c>
      <c r="BK2104">
        <v>737</v>
      </c>
      <c r="BL2104">
        <v>5191</v>
      </c>
      <c r="BM2104">
        <v>107</v>
      </c>
      <c r="BN2104">
        <v>6586</v>
      </c>
      <c r="BO2104">
        <v>117243</v>
      </c>
      <c r="BP2104">
        <v>8037</v>
      </c>
      <c r="BQ2104">
        <v>3912</v>
      </c>
      <c r="BR2104">
        <v>6759</v>
      </c>
      <c r="BS2104">
        <v>1642</v>
      </c>
      <c r="BT2104">
        <v>1086</v>
      </c>
      <c r="BU2104">
        <v>1116</v>
      </c>
      <c r="BV2104">
        <v>458</v>
      </c>
      <c r="BW2104">
        <v>730</v>
      </c>
      <c r="BX2104">
        <v>0</v>
      </c>
      <c r="BY2104">
        <v>277356</v>
      </c>
    </row>
    <row r="2105" spans="1:77" hidden="1" x14ac:dyDescent="0.25">
      <c r="A2105" t="str">
        <f t="shared" si="64"/>
        <v>201693 Egyszerű ipari, építőipari, mezőgazdasági foglalkozásokIMind (I1-I9) Iskola MIND</v>
      </c>
      <c r="B2105" t="str">
        <f t="shared" si="65"/>
        <v>201693 Egyszerű ipari, építőipari, mezőgazdasági foglalkozásokIMind (I1-I9) Iskola MIND</v>
      </c>
      <c r="C2105">
        <v>6720</v>
      </c>
      <c r="D2105" t="s">
        <v>168</v>
      </c>
      <c r="E2105" t="s">
        <v>169</v>
      </c>
      <c r="F2105" s="4" t="s">
        <v>174</v>
      </c>
      <c r="G2105">
        <v>0</v>
      </c>
      <c r="H2105" t="s">
        <v>167</v>
      </c>
      <c r="I2105">
        <v>653</v>
      </c>
      <c r="J2105">
        <v>42</v>
      </c>
      <c r="K2105" t="s">
        <v>148</v>
      </c>
      <c r="L2105" t="s">
        <v>149</v>
      </c>
      <c r="M2105">
        <v>7399</v>
      </c>
      <c r="N2105">
        <v>5287</v>
      </c>
      <c r="O2105">
        <v>1554</v>
      </c>
      <c r="P2105">
        <v>229</v>
      </c>
      <c r="Q2105">
        <v>10095</v>
      </c>
      <c r="R2105">
        <v>6720</v>
      </c>
      <c r="S2105">
        <v>1638</v>
      </c>
      <c r="T2105">
        <v>3416</v>
      </c>
      <c r="U2105">
        <v>656</v>
      </c>
      <c r="V2105">
        <v>0</v>
      </c>
      <c r="W2105">
        <v>683</v>
      </c>
      <c r="X2105">
        <v>202</v>
      </c>
      <c r="Y2105">
        <v>2933</v>
      </c>
      <c r="Z2105">
        <v>2383</v>
      </c>
      <c r="AA2105">
        <v>1280</v>
      </c>
      <c r="AB2105">
        <v>5261</v>
      </c>
      <c r="AC2105">
        <v>2739</v>
      </c>
      <c r="AD2105">
        <v>4954</v>
      </c>
      <c r="AE2105">
        <v>2822</v>
      </c>
      <c r="AF2105">
        <v>2777</v>
      </c>
      <c r="AG2105">
        <v>344</v>
      </c>
      <c r="AH2105">
        <v>5137</v>
      </c>
      <c r="AI2105">
        <v>493</v>
      </c>
      <c r="AJ2105">
        <v>277</v>
      </c>
      <c r="AK2105">
        <v>302</v>
      </c>
      <c r="AL2105">
        <v>1265</v>
      </c>
      <c r="AM2105">
        <v>27633</v>
      </c>
      <c r="AN2105">
        <v>2027</v>
      </c>
      <c r="AO2105">
        <v>4707</v>
      </c>
      <c r="AP2105">
        <v>1629</v>
      </c>
      <c r="AQ2105">
        <v>823</v>
      </c>
      <c r="AR2105">
        <v>0</v>
      </c>
      <c r="AS2105">
        <v>0</v>
      </c>
      <c r="AT2105">
        <v>1745</v>
      </c>
      <c r="AU2105">
        <v>0</v>
      </c>
      <c r="AV2105">
        <v>166</v>
      </c>
      <c r="AW2105">
        <v>104</v>
      </c>
      <c r="AX2105">
        <v>0</v>
      </c>
      <c r="AY2105">
        <v>85</v>
      </c>
      <c r="AZ2105">
        <v>331</v>
      </c>
      <c r="BA2105">
        <v>129</v>
      </c>
      <c r="BB2105">
        <v>0</v>
      </c>
      <c r="BC2105">
        <v>0</v>
      </c>
      <c r="BD2105">
        <v>1868</v>
      </c>
      <c r="BE2105">
        <v>0</v>
      </c>
      <c r="BF2105">
        <v>476</v>
      </c>
      <c r="BG2105">
        <v>1169</v>
      </c>
      <c r="BH2105">
        <v>133</v>
      </c>
      <c r="BI2105">
        <v>0</v>
      </c>
      <c r="BJ2105">
        <v>34</v>
      </c>
      <c r="BK2105">
        <v>713</v>
      </c>
      <c r="BL2105">
        <v>4857</v>
      </c>
      <c r="BM2105">
        <v>124</v>
      </c>
      <c r="BN2105">
        <v>2378</v>
      </c>
      <c r="BO2105">
        <v>34102</v>
      </c>
      <c r="BP2105">
        <v>283</v>
      </c>
      <c r="BQ2105">
        <v>50</v>
      </c>
      <c r="BR2105">
        <v>2623</v>
      </c>
      <c r="BS2105">
        <v>259</v>
      </c>
      <c r="BT2105">
        <v>219</v>
      </c>
      <c r="BU2105">
        <v>1159</v>
      </c>
      <c r="BV2105">
        <v>81</v>
      </c>
      <c r="BW2105">
        <v>324</v>
      </c>
      <c r="BX2105">
        <v>0</v>
      </c>
      <c r="BY2105">
        <v>161077</v>
      </c>
    </row>
    <row r="2106" spans="1:77" hidden="1" x14ac:dyDescent="0.25">
      <c r="A2106" t="str">
        <f t="shared" si="64"/>
        <v>201801 Fegyveres szervek felsőfokú képesítést igénylő foglalkozásaiI1 Általános Iskola 0-7 osztály</v>
      </c>
      <c r="B2106" t="str">
        <f t="shared" si="65"/>
        <v>201801 Fegyveres szervek felsőfokú képesítést igénylő foglalkozásaiI1 Általános Iskola 0-7 osztály</v>
      </c>
      <c r="C2106">
        <v>622</v>
      </c>
      <c r="D2106" t="s">
        <v>168</v>
      </c>
      <c r="E2106" t="s">
        <v>169</v>
      </c>
      <c r="F2106" s="4">
        <v>2018</v>
      </c>
      <c r="G2106">
        <v>0</v>
      </c>
      <c r="H2106" t="s">
        <v>157</v>
      </c>
      <c r="I2106">
        <v>612</v>
      </c>
      <c r="J2106">
        <v>1</v>
      </c>
      <c r="K2106" t="s">
        <v>65</v>
      </c>
      <c r="L2106" t="s">
        <v>66</v>
      </c>
      <c r="M2106">
        <v>0</v>
      </c>
      <c r="N2106">
        <v>0</v>
      </c>
      <c r="O2106">
        <v>0</v>
      </c>
      <c r="P2106">
        <v>0</v>
      </c>
      <c r="Q2106">
        <v>0</v>
      </c>
      <c r="R2106">
        <v>0</v>
      </c>
      <c r="S2106">
        <v>0</v>
      </c>
      <c r="T2106">
        <v>0</v>
      </c>
      <c r="U2106">
        <v>0</v>
      </c>
      <c r="V2106">
        <v>0</v>
      </c>
      <c r="W2106">
        <v>0</v>
      </c>
      <c r="X2106">
        <v>0</v>
      </c>
      <c r="Y2106">
        <v>0</v>
      </c>
      <c r="Z2106">
        <v>0</v>
      </c>
      <c r="AA2106">
        <v>0</v>
      </c>
      <c r="AB2106">
        <v>0</v>
      </c>
      <c r="AC2106">
        <v>0</v>
      </c>
      <c r="AD2106">
        <v>0</v>
      </c>
      <c r="AE2106">
        <v>0</v>
      </c>
      <c r="AF2106">
        <v>0</v>
      </c>
      <c r="AG2106">
        <v>0</v>
      </c>
      <c r="AH2106">
        <v>0</v>
      </c>
      <c r="AI2106">
        <v>0</v>
      </c>
      <c r="AJ2106">
        <v>0</v>
      </c>
      <c r="AK2106">
        <v>0</v>
      </c>
      <c r="AL2106">
        <v>0</v>
      </c>
      <c r="AM2106">
        <v>0</v>
      </c>
      <c r="AN2106">
        <v>0</v>
      </c>
      <c r="AO2106">
        <v>0</v>
      </c>
      <c r="AP2106">
        <v>0</v>
      </c>
      <c r="AQ2106">
        <v>0</v>
      </c>
      <c r="AR2106">
        <v>0</v>
      </c>
      <c r="AS2106">
        <v>0</v>
      </c>
      <c r="AT2106">
        <v>0</v>
      </c>
      <c r="AU2106">
        <v>0</v>
      </c>
      <c r="AV2106">
        <v>0</v>
      </c>
      <c r="AW2106">
        <v>0</v>
      </c>
      <c r="AX2106">
        <v>0</v>
      </c>
      <c r="AY2106">
        <v>0</v>
      </c>
      <c r="AZ2106">
        <v>0</v>
      </c>
      <c r="BA2106">
        <v>0</v>
      </c>
      <c r="BB2106">
        <v>0</v>
      </c>
      <c r="BC2106">
        <v>0</v>
      </c>
      <c r="BD2106">
        <v>0</v>
      </c>
      <c r="BE2106">
        <v>0</v>
      </c>
      <c r="BF2106">
        <v>0</v>
      </c>
      <c r="BG2106">
        <v>0</v>
      </c>
      <c r="BH2106">
        <v>0</v>
      </c>
      <c r="BI2106">
        <v>0</v>
      </c>
      <c r="BJ2106">
        <v>0</v>
      </c>
      <c r="BK2106">
        <v>0</v>
      </c>
      <c r="BL2106">
        <v>0</v>
      </c>
      <c r="BM2106">
        <v>0</v>
      </c>
      <c r="BN2106">
        <v>0</v>
      </c>
      <c r="BO2106">
        <v>0</v>
      </c>
      <c r="BP2106">
        <v>0</v>
      </c>
      <c r="BQ2106">
        <v>0</v>
      </c>
      <c r="BR2106">
        <v>0</v>
      </c>
      <c r="BS2106">
        <v>0</v>
      </c>
      <c r="BT2106">
        <v>0</v>
      </c>
      <c r="BU2106">
        <v>0</v>
      </c>
      <c r="BV2106">
        <v>0</v>
      </c>
      <c r="BW2106">
        <v>0</v>
      </c>
      <c r="BX2106">
        <v>0</v>
      </c>
      <c r="BY2106">
        <v>0</v>
      </c>
    </row>
    <row r="2107" spans="1:77" hidden="1" x14ac:dyDescent="0.25">
      <c r="A2107" t="str">
        <f t="shared" si="64"/>
        <v>201802 Fegyveres szervek középfokú képesítést igénylő foglalkozásaiI1 Általános Iskola 0-7 osztály</v>
      </c>
      <c r="B2107" t="str">
        <f t="shared" si="65"/>
        <v>201802 Fegyveres szervek középfokú képesítést igénylő foglalkozásaiI1 Általános Iskola 0-7 osztály</v>
      </c>
      <c r="C2107">
        <v>623</v>
      </c>
      <c r="D2107" t="s">
        <v>168</v>
      </c>
      <c r="E2107" t="s">
        <v>169</v>
      </c>
      <c r="F2107" s="4">
        <v>2018</v>
      </c>
      <c r="G2107">
        <v>0</v>
      </c>
      <c r="H2107" t="s">
        <v>157</v>
      </c>
      <c r="I2107">
        <v>613</v>
      </c>
      <c r="J2107">
        <v>2</v>
      </c>
      <c r="K2107" t="s">
        <v>67</v>
      </c>
      <c r="L2107" t="s">
        <v>68</v>
      </c>
      <c r="M2107">
        <v>0</v>
      </c>
      <c r="N2107">
        <v>0</v>
      </c>
      <c r="O2107">
        <v>0</v>
      </c>
      <c r="P2107">
        <v>0</v>
      </c>
      <c r="Q2107">
        <v>0</v>
      </c>
      <c r="R2107">
        <v>0</v>
      </c>
      <c r="S2107">
        <v>0</v>
      </c>
      <c r="T2107">
        <v>0</v>
      </c>
      <c r="U2107">
        <v>0</v>
      </c>
      <c r="V2107">
        <v>0</v>
      </c>
      <c r="W2107">
        <v>0</v>
      </c>
      <c r="X2107">
        <v>0</v>
      </c>
      <c r="Y2107">
        <v>0</v>
      </c>
      <c r="Z2107">
        <v>0</v>
      </c>
      <c r="AA2107">
        <v>0</v>
      </c>
      <c r="AB2107">
        <v>0</v>
      </c>
      <c r="AC2107">
        <v>0</v>
      </c>
      <c r="AD2107">
        <v>0</v>
      </c>
      <c r="AE2107">
        <v>0</v>
      </c>
      <c r="AF2107">
        <v>0</v>
      </c>
      <c r="AG2107">
        <v>0</v>
      </c>
      <c r="AH2107">
        <v>0</v>
      </c>
      <c r="AI2107">
        <v>0</v>
      </c>
      <c r="AJ2107">
        <v>0</v>
      </c>
      <c r="AK2107">
        <v>0</v>
      </c>
      <c r="AL2107">
        <v>0</v>
      </c>
      <c r="AM2107">
        <v>0</v>
      </c>
      <c r="AN2107">
        <v>0</v>
      </c>
      <c r="AO2107">
        <v>0</v>
      </c>
      <c r="AP2107">
        <v>0</v>
      </c>
      <c r="AQ2107">
        <v>0</v>
      </c>
      <c r="AR2107">
        <v>0</v>
      </c>
      <c r="AS2107">
        <v>0</v>
      </c>
      <c r="AT2107">
        <v>0</v>
      </c>
      <c r="AU2107">
        <v>0</v>
      </c>
      <c r="AV2107">
        <v>0</v>
      </c>
      <c r="AW2107">
        <v>0</v>
      </c>
      <c r="AX2107">
        <v>0</v>
      </c>
      <c r="AY2107">
        <v>0</v>
      </c>
      <c r="AZ2107">
        <v>0</v>
      </c>
      <c r="BA2107">
        <v>0</v>
      </c>
      <c r="BB2107">
        <v>0</v>
      </c>
      <c r="BC2107">
        <v>0</v>
      </c>
      <c r="BD2107">
        <v>0</v>
      </c>
      <c r="BE2107">
        <v>0</v>
      </c>
      <c r="BF2107">
        <v>0</v>
      </c>
      <c r="BG2107">
        <v>0</v>
      </c>
      <c r="BH2107">
        <v>0</v>
      </c>
      <c r="BI2107">
        <v>0</v>
      </c>
      <c r="BJ2107">
        <v>0</v>
      </c>
      <c r="BK2107">
        <v>0</v>
      </c>
      <c r="BL2107">
        <v>0</v>
      </c>
      <c r="BM2107">
        <v>0</v>
      </c>
      <c r="BN2107">
        <v>0</v>
      </c>
      <c r="BO2107">
        <v>0</v>
      </c>
      <c r="BP2107">
        <v>0</v>
      </c>
      <c r="BQ2107">
        <v>0</v>
      </c>
      <c r="BR2107">
        <v>0</v>
      </c>
      <c r="BS2107">
        <v>0</v>
      </c>
      <c r="BT2107">
        <v>0</v>
      </c>
      <c r="BU2107">
        <v>0</v>
      </c>
      <c r="BV2107">
        <v>0</v>
      </c>
      <c r="BW2107">
        <v>0</v>
      </c>
      <c r="BX2107">
        <v>0</v>
      </c>
      <c r="BY2107">
        <v>0</v>
      </c>
    </row>
    <row r="2108" spans="1:77" hidden="1" x14ac:dyDescent="0.25">
      <c r="A2108" t="str">
        <f t="shared" si="64"/>
        <v>201803 Fegyveres szervek középfokú képesítést nem igénylő foglalkozásaiI1 Általános Iskola 0-7 osztály</v>
      </c>
      <c r="B2108" t="str">
        <f t="shared" si="65"/>
        <v>201803 Fegyveres szervek középfokú képesítést nem igénylő foglalkozásaiI1 Általános Iskola 0-7 osztály</v>
      </c>
      <c r="C2108">
        <v>624</v>
      </c>
      <c r="D2108" t="s">
        <v>168</v>
      </c>
      <c r="E2108" t="s">
        <v>169</v>
      </c>
      <c r="F2108" s="4">
        <v>2018</v>
      </c>
      <c r="G2108">
        <v>0</v>
      </c>
      <c r="H2108" t="s">
        <v>157</v>
      </c>
      <c r="I2108">
        <v>614</v>
      </c>
      <c r="J2108">
        <v>3</v>
      </c>
      <c r="K2108" t="s">
        <v>69</v>
      </c>
      <c r="L2108" t="s">
        <v>70</v>
      </c>
      <c r="M2108">
        <v>0</v>
      </c>
      <c r="N2108">
        <v>0</v>
      </c>
      <c r="O2108">
        <v>0</v>
      </c>
      <c r="P2108">
        <v>0</v>
      </c>
      <c r="Q2108">
        <v>0</v>
      </c>
      <c r="R2108">
        <v>0</v>
      </c>
      <c r="S2108">
        <v>0</v>
      </c>
      <c r="T2108">
        <v>0</v>
      </c>
      <c r="U2108">
        <v>0</v>
      </c>
      <c r="V2108">
        <v>0</v>
      </c>
      <c r="W2108">
        <v>0</v>
      </c>
      <c r="X2108">
        <v>0</v>
      </c>
      <c r="Y2108">
        <v>0</v>
      </c>
      <c r="Z2108">
        <v>0</v>
      </c>
      <c r="AA2108">
        <v>0</v>
      </c>
      <c r="AB2108">
        <v>0</v>
      </c>
      <c r="AC2108">
        <v>0</v>
      </c>
      <c r="AD2108">
        <v>0</v>
      </c>
      <c r="AE2108">
        <v>0</v>
      </c>
      <c r="AF2108">
        <v>0</v>
      </c>
      <c r="AG2108">
        <v>0</v>
      </c>
      <c r="AH2108">
        <v>0</v>
      </c>
      <c r="AI2108">
        <v>0</v>
      </c>
      <c r="AJ2108">
        <v>0</v>
      </c>
      <c r="AK2108">
        <v>0</v>
      </c>
      <c r="AL2108">
        <v>0</v>
      </c>
      <c r="AM2108">
        <v>0</v>
      </c>
      <c r="AN2108">
        <v>0</v>
      </c>
      <c r="AO2108">
        <v>0</v>
      </c>
      <c r="AP2108">
        <v>0</v>
      </c>
      <c r="AQ2108">
        <v>0</v>
      </c>
      <c r="AR2108">
        <v>0</v>
      </c>
      <c r="AS2108">
        <v>0</v>
      </c>
      <c r="AT2108">
        <v>0</v>
      </c>
      <c r="AU2108">
        <v>0</v>
      </c>
      <c r="AV2108">
        <v>0</v>
      </c>
      <c r="AW2108">
        <v>0</v>
      </c>
      <c r="AX2108">
        <v>0</v>
      </c>
      <c r="AY2108">
        <v>0</v>
      </c>
      <c r="AZ2108">
        <v>0</v>
      </c>
      <c r="BA2108">
        <v>0</v>
      </c>
      <c r="BB2108">
        <v>0</v>
      </c>
      <c r="BC2108">
        <v>0</v>
      </c>
      <c r="BD2108">
        <v>0</v>
      </c>
      <c r="BE2108">
        <v>0</v>
      </c>
      <c r="BF2108">
        <v>0</v>
      </c>
      <c r="BG2108">
        <v>0</v>
      </c>
      <c r="BH2108">
        <v>0</v>
      </c>
      <c r="BI2108">
        <v>0</v>
      </c>
      <c r="BJ2108">
        <v>0</v>
      </c>
      <c r="BK2108">
        <v>0</v>
      </c>
      <c r="BL2108">
        <v>0</v>
      </c>
      <c r="BM2108">
        <v>0</v>
      </c>
      <c r="BN2108">
        <v>0</v>
      </c>
      <c r="BO2108">
        <v>1</v>
      </c>
      <c r="BP2108">
        <v>0</v>
      </c>
      <c r="BQ2108">
        <v>0</v>
      </c>
      <c r="BR2108">
        <v>0</v>
      </c>
      <c r="BS2108">
        <v>0</v>
      </c>
      <c r="BT2108">
        <v>0</v>
      </c>
      <c r="BU2108">
        <v>0</v>
      </c>
      <c r="BV2108">
        <v>0</v>
      </c>
      <c r="BW2108">
        <v>0</v>
      </c>
      <c r="BX2108">
        <v>0</v>
      </c>
      <c r="BY2108">
        <v>1</v>
      </c>
    </row>
    <row r="2109" spans="1:77" hidden="1" x14ac:dyDescent="0.25">
      <c r="A2109" t="str">
        <f t="shared" si="64"/>
        <v>201811 Törvényhozók, igazgatási és érdek-képviseleti vezetőkI1 Általános Iskola 0-7 osztály</v>
      </c>
      <c r="B2109" t="str">
        <f t="shared" si="65"/>
        <v>201811 Törvényhozók, igazgatási és érdek-képviseleti vezetőkI1 Általános Iskola 0-7 osztály</v>
      </c>
      <c r="C2109">
        <v>625</v>
      </c>
      <c r="D2109" t="s">
        <v>168</v>
      </c>
      <c r="E2109" t="s">
        <v>169</v>
      </c>
      <c r="F2109" s="4">
        <v>2018</v>
      </c>
      <c r="G2109">
        <v>0</v>
      </c>
      <c r="H2109" t="s">
        <v>157</v>
      </c>
      <c r="I2109">
        <v>615</v>
      </c>
      <c r="J2109">
        <v>4</v>
      </c>
      <c r="K2109" t="s">
        <v>71</v>
      </c>
      <c r="L2109" t="s">
        <v>111</v>
      </c>
      <c r="M2109">
        <v>0</v>
      </c>
      <c r="N2109">
        <v>0</v>
      </c>
      <c r="O2109">
        <v>0</v>
      </c>
      <c r="P2109">
        <v>0</v>
      </c>
      <c r="Q2109">
        <v>0</v>
      </c>
      <c r="R2109">
        <v>0</v>
      </c>
      <c r="S2109">
        <v>0</v>
      </c>
      <c r="T2109">
        <v>0</v>
      </c>
      <c r="U2109">
        <v>0</v>
      </c>
      <c r="V2109">
        <v>0</v>
      </c>
      <c r="W2109">
        <v>0</v>
      </c>
      <c r="X2109">
        <v>0</v>
      </c>
      <c r="Y2109">
        <v>0</v>
      </c>
      <c r="Z2109">
        <v>0</v>
      </c>
      <c r="AA2109">
        <v>0</v>
      </c>
      <c r="AB2109">
        <v>0</v>
      </c>
      <c r="AC2109">
        <v>0</v>
      </c>
      <c r="AD2109">
        <v>0</v>
      </c>
      <c r="AE2109">
        <v>0</v>
      </c>
      <c r="AF2109">
        <v>0</v>
      </c>
      <c r="AG2109">
        <v>0</v>
      </c>
      <c r="AH2109">
        <v>0</v>
      </c>
      <c r="AI2109">
        <v>0</v>
      </c>
      <c r="AJ2109">
        <v>0</v>
      </c>
      <c r="AK2109">
        <v>0</v>
      </c>
      <c r="AL2109">
        <v>0</v>
      </c>
      <c r="AM2109">
        <v>0</v>
      </c>
      <c r="AN2109">
        <v>0</v>
      </c>
      <c r="AO2109">
        <v>0</v>
      </c>
      <c r="AP2109">
        <v>0</v>
      </c>
      <c r="AQ2109">
        <v>0</v>
      </c>
      <c r="AR2109">
        <v>0</v>
      </c>
      <c r="AS2109">
        <v>0</v>
      </c>
      <c r="AT2109">
        <v>0</v>
      </c>
      <c r="AU2109">
        <v>0</v>
      </c>
      <c r="AV2109">
        <v>0</v>
      </c>
      <c r="AW2109">
        <v>0</v>
      </c>
      <c r="AX2109">
        <v>0</v>
      </c>
      <c r="AY2109">
        <v>0</v>
      </c>
      <c r="AZ2109">
        <v>0</v>
      </c>
      <c r="BA2109">
        <v>0</v>
      </c>
      <c r="BB2109">
        <v>0</v>
      </c>
      <c r="BC2109">
        <v>0</v>
      </c>
      <c r="BD2109">
        <v>0</v>
      </c>
      <c r="BE2109">
        <v>0</v>
      </c>
      <c r="BF2109">
        <v>0</v>
      </c>
      <c r="BG2109">
        <v>0</v>
      </c>
      <c r="BH2109">
        <v>0</v>
      </c>
      <c r="BI2109">
        <v>0</v>
      </c>
      <c r="BJ2109">
        <v>0</v>
      </c>
      <c r="BK2109">
        <v>0</v>
      </c>
      <c r="BL2109">
        <v>0</v>
      </c>
      <c r="BM2109">
        <v>0</v>
      </c>
      <c r="BN2109">
        <v>0</v>
      </c>
      <c r="BO2109">
        <v>4</v>
      </c>
      <c r="BP2109">
        <v>0</v>
      </c>
      <c r="BQ2109">
        <v>0</v>
      </c>
      <c r="BR2109">
        <v>0</v>
      </c>
      <c r="BS2109">
        <v>0</v>
      </c>
      <c r="BT2109">
        <v>0</v>
      </c>
      <c r="BU2109">
        <v>0</v>
      </c>
      <c r="BV2109">
        <v>0</v>
      </c>
      <c r="BW2109">
        <v>0</v>
      </c>
      <c r="BX2109">
        <v>0</v>
      </c>
      <c r="BY2109">
        <v>4</v>
      </c>
    </row>
    <row r="2110" spans="1:77" hidden="1" x14ac:dyDescent="0.25">
      <c r="A2110" t="str">
        <f t="shared" si="64"/>
        <v>201812 Gazdasági, költségvetési szervezetek vezetőiI1 Általános Iskola 0-7 osztály</v>
      </c>
      <c r="B2110" t="str">
        <f t="shared" si="65"/>
        <v>201812 Gazdasági, költségvetési szervezetek vezetőiI1 Általános Iskola 0-7 osztály</v>
      </c>
      <c r="C2110">
        <v>626</v>
      </c>
      <c r="D2110" t="s">
        <v>168</v>
      </c>
      <c r="E2110" t="s">
        <v>169</v>
      </c>
      <c r="F2110" s="4">
        <v>2018</v>
      </c>
      <c r="G2110">
        <v>0</v>
      </c>
      <c r="H2110" t="s">
        <v>157</v>
      </c>
      <c r="I2110">
        <v>616</v>
      </c>
      <c r="J2110">
        <v>5</v>
      </c>
      <c r="K2110" t="s">
        <v>72</v>
      </c>
      <c r="L2110" t="s">
        <v>112</v>
      </c>
      <c r="M2110">
        <v>0</v>
      </c>
      <c r="N2110">
        <v>0</v>
      </c>
      <c r="O2110">
        <v>0</v>
      </c>
      <c r="P2110">
        <v>0</v>
      </c>
      <c r="Q2110">
        <v>13</v>
      </c>
      <c r="R2110">
        <v>0</v>
      </c>
      <c r="S2110">
        <v>0</v>
      </c>
      <c r="T2110">
        <v>0</v>
      </c>
      <c r="U2110">
        <v>0</v>
      </c>
      <c r="V2110">
        <v>0</v>
      </c>
      <c r="W2110">
        <v>0</v>
      </c>
      <c r="X2110">
        <v>0</v>
      </c>
      <c r="Y2110">
        <v>0</v>
      </c>
      <c r="Z2110">
        <v>0</v>
      </c>
      <c r="AA2110">
        <v>0</v>
      </c>
      <c r="AB2110">
        <v>18</v>
      </c>
      <c r="AC2110">
        <v>0</v>
      </c>
      <c r="AD2110">
        <v>0</v>
      </c>
      <c r="AE2110">
        <v>0</v>
      </c>
      <c r="AF2110">
        <v>0</v>
      </c>
      <c r="AG2110">
        <v>0</v>
      </c>
      <c r="AH2110">
        <v>0</v>
      </c>
      <c r="AI2110">
        <v>0</v>
      </c>
      <c r="AJ2110">
        <v>0</v>
      </c>
      <c r="AK2110">
        <v>0</v>
      </c>
      <c r="AL2110">
        <v>0</v>
      </c>
      <c r="AM2110">
        <v>0</v>
      </c>
      <c r="AN2110">
        <v>0</v>
      </c>
      <c r="AO2110">
        <v>0</v>
      </c>
      <c r="AP2110">
        <v>12</v>
      </c>
      <c r="AQ2110">
        <v>0</v>
      </c>
      <c r="AR2110">
        <v>0</v>
      </c>
      <c r="AS2110">
        <v>0</v>
      </c>
      <c r="AT2110">
        <v>0</v>
      </c>
      <c r="AU2110">
        <v>0</v>
      </c>
      <c r="AV2110">
        <v>18</v>
      </c>
      <c r="AW2110">
        <v>0</v>
      </c>
      <c r="AX2110">
        <v>0</v>
      </c>
      <c r="AY2110">
        <v>0</v>
      </c>
      <c r="AZ2110">
        <v>0</v>
      </c>
      <c r="BA2110">
        <v>0</v>
      </c>
      <c r="BB2110">
        <v>0</v>
      </c>
      <c r="BC2110">
        <v>20</v>
      </c>
      <c r="BD2110">
        <v>1</v>
      </c>
      <c r="BE2110">
        <v>36</v>
      </c>
      <c r="BF2110">
        <v>0</v>
      </c>
      <c r="BG2110">
        <v>0</v>
      </c>
      <c r="BH2110">
        <v>0</v>
      </c>
      <c r="BI2110">
        <v>0</v>
      </c>
      <c r="BJ2110">
        <v>0</v>
      </c>
      <c r="BK2110">
        <v>0</v>
      </c>
      <c r="BL2110">
        <v>0</v>
      </c>
      <c r="BM2110">
        <v>0</v>
      </c>
      <c r="BN2110">
        <v>1</v>
      </c>
      <c r="BO2110">
        <v>0</v>
      </c>
      <c r="BP2110">
        <v>0</v>
      </c>
      <c r="BQ2110">
        <v>0</v>
      </c>
      <c r="BR2110">
        <v>0</v>
      </c>
      <c r="BS2110">
        <v>0</v>
      </c>
      <c r="BT2110">
        <v>0</v>
      </c>
      <c r="BU2110">
        <v>0</v>
      </c>
      <c r="BV2110">
        <v>0</v>
      </c>
      <c r="BW2110">
        <v>0</v>
      </c>
      <c r="BX2110">
        <v>0</v>
      </c>
      <c r="BY2110">
        <v>119</v>
      </c>
    </row>
    <row r="2111" spans="1:77" hidden="1" x14ac:dyDescent="0.25">
      <c r="A2111" t="str">
        <f t="shared" si="64"/>
        <v>201813 Termelési és szolgáltatást nyújtó egységek vezetőiI1 Általános Iskola 0-7 osztály</v>
      </c>
      <c r="B2111" t="str">
        <f t="shared" si="65"/>
        <v>201813 Termelési és szolgáltatást nyújtó egységek vezetőiI1 Általános Iskola 0-7 osztály</v>
      </c>
      <c r="C2111">
        <v>627</v>
      </c>
      <c r="D2111" t="s">
        <v>168</v>
      </c>
      <c r="E2111" t="s">
        <v>169</v>
      </c>
      <c r="F2111" s="4">
        <v>2018</v>
      </c>
      <c r="G2111">
        <v>0</v>
      </c>
      <c r="H2111" t="s">
        <v>157</v>
      </c>
      <c r="I2111">
        <v>617</v>
      </c>
      <c r="J2111">
        <v>6</v>
      </c>
      <c r="K2111" t="s">
        <v>73</v>
      </c>
      <c r="L2111" t="s">
        <v>113</v>
      </c>
      <c r="M2111">
        <v>0</v>
      </c>
      <c r="N2111">
        <v>0</v>
      </c>
      <c r="O2111">
        <v>0</v>
      </c>
      <c r="P2111">
        <v>0</v>
      </c>
      <c r="Q2111">
        <v>0</v>
      </c>
      <c r="R2111">
        <v>0</v>
      </c>
      <c r="S2111">
        <v>0</v>
      </c>
      <c r="T2111">
        <v>0</v>
      </c>
      <c r="U2111">
        <v>0</v>
      </c>
      <c r="V2111">
        <v>0</v>
      </c>
      <c r="W2111">
        <v>60</v>
      </c>
      <c r="X2111">
        <v>0</v>
      </c>
      <c r="Y2111">
        <v>0</v>
      </c>
      <c r="Z2111">
        <v>0</v>
      </c>
      <c r="AA2111">
        <v>0</v>
      </c>
      <c r="AB2111">
        <v>5</v>
      </c>
      <c r="AC2111">
        <v>0</v>
      </c>
      <c r="AD2111">
        <v>0</v>
      </c>
      <c r="AE2111">
        <v>1</v>
      </c>
      <c r="AF2111">
        <v>12</v>
      </c>
      <c r="AG2111">
        <v>12</v>
      </c>
      <c r="AH2111">
        <v>0</v>
      </c>
      <c r="AI2111">
        <v>0</v>
      </c>
      <c r="AJ2111">
        <v>0</v>
      </c>
      <c r="AK2111">
        <v>0</v>
      </c>
      <c r="AL2111">
        <v>0</v>
      </c>
      <c r="AM2111">
        <v>14</v>
      </c>
      <c r="AN2111">
        <v>16</v>
      </c>
      <c r="AO2111">
        <v>44</v>
      </c>
      <c r="AP2111">
        <v>135</v>
      </c>
      <c r="AQ2111">
        <v>30</v>
      </c>
      <c r="AR2111">
        <v>0</v>
      </c>
      <c r="AS2111">
        <v>0</v>
      </c>
      <c r="AT2111">
        <v>20</v>
      </c>
      <c r="AU2111">
        <v>0</v>
      </c>
      <c r="AV2111">
        <v>29</v>
      </c>
      <c r="AW2111">
        <v>0</v>
      </c>
      <c r="AX2111">
        <v>0</v>
      </c>
      <c r="AY2111">
        <v>0</v>
      </c>
      <c r="AZ2111">
        <v>0</v>
      </c>
      <c r="BA2111">
        <v>0</v>
      </c>
      <c r="BB2111">
        <v>0</v>
      </c>
      <c r="BC2111">
        <v>0</v>
      </c>
      <c r="BD2111">
        <v>0</v>
      </c>
      <c r="BE2111">
        <v>0</v>
      </c>
      <c r="BF2111">
        <v>0</v>
      </c>
      <c r="BG2111">
        <v>14</v>
      </c>
      <c r="BH2111">
        <v>0</v>
      </c>
      <c r="BI2111">
        <v>0</v>
      </c>
      <c r="BJ2111">
        <v>0</v>
      </c>
      <c r="BK2111">
        <v>1</v>
      </c>
      <c r="BL2111">
        <v>0</v>
      </c>
      <c r="BM2111">
        <v>0</v>
      </c>
      <c r="BN2111">
        <v>2</v>
      </c>
      <c r="BO2111">
        <v>0</v>
      </c>
      <c r="BP2111">
        <v>3</v>
      </c>
      <c r="BQ2111">
        <v>0</v>
      </c>
      <c r="BR2111">
        <v>0</v>
      </c>
      <c r="BS2111">
        <v>0</v>
      </c>
      <c r="BT2111">
        <v>0</v>
      </c>
      <c r="BU2111">
        <v>0</v>
      </c>
      <c r="BV2111">
        <v>0</v>
      </c>
      <c r="BW2111">
        <v>0</v>
      </c>
      <c r="BX2111">
        <v>0</v>
      </c>
      <c r="BY2111">
        <v>398</v>
      </c>
    </row>
    <row r="2112" spans="1:77" hidden="1" x14ac:dyDescent="0.25">
      <c r="A2112" t="str">
        <f t="shared" si="64"/>
        <v>201814 Gazdasági tevékenységet segítő egységek vezetőiI1 Általános Iskola 0-7 osztály</v>
      </c>
      <c r="B2112" t="str">
        <f t="shared" si="65"/>
        <v>201814 Gazdasági tevékenységet segítő egységek vezetőiI1 Általános Iskola 0-7 osztály</v>
      </c>
      <c r="C2112">
        <v>628</v>
      </c>
      <c r="D2112" t="s">
        <v>168</v>
      </c>
      <c r="E2112" t="s">
        <v>169</v>
      </c>
      <c r="F2112" s="4">
        <v>2018</v>
      </c>
      <c r="G2112">
        <v>0</v>
      </c>
      <c r="H2112" t="s">
        <v>157</v>
      </c>
      <c r="I2112">
        <v>618</v>
      </c>
      <c r="J2112">
        <v>7</v>
      </c>
      <c r="K2112" t="s">
        <v>74</v>
      </c>
      <c r="L2112" t="s">
        <v>114</v>
      </c>
      <c r="M2112">
        <v>0</v>
      </c>
      <c r="N2112">
        <v>0</v>
      </c>
      <c r="O2112">
        <v>0</v>
      </c>
      <c r="P2112">
        <v>0</v>
      </c>
      <c r="Q2112">
        <v>0</v>
      </c>
      <c r="R2112">
        <v>7</v>
      </c>
      <c r="S2112">
        <v>0</v>
      </c>
      <c r="T2112">
        <v>0</v>
      </c>
      <c r="U2112">
        <v>0</v>
      </c>
      <c r="V2112">
        <v>0</v>
      </c>
      <c r="W2112">
        <v>0</v>
      </c>
      <c r="X2112">
        <v>0</v>
      </c>
      <c r="Y2112">
        <v>0</v>
      </c>
      <c r="Z2112">
        <v>0</v>
      </c>
      <c r="AA2112">
        <v>0</v>
      </c>
      <c r="AB2112">
        <v>5</v>
      </c>
      <c r="AC2112">
        <v>0</v>
      </c>
      <c r="AD2112">
        <v>0</v>
      </c>
      <c r="AE2112">
        <v>0</v>
      </c>
      <c r="AF2112">
        <v>0</v>
      </c>
      <c r="AG2112">
        <v>0</v>
      </c>
      <c r="AH2112">
        <v>0</v>
      </c>
      <c r="AI2112">
        <v>0</v>
      </c>
      <c r="AJ2112">
        <v>0</v>
      </c>
      <c r="AK2112">
        <v>0</v>
      </c>
      <c r="AL2112">
        <v>0</v>
      </c>
      <c r="AM2112">
        <v>0</v>
      </c>
      <c r="AN2112">
        <v>0</v>
      </c>
      <c r="AO2112">
        <v>7</v>
      </c>
      <c r="AP2112">
        <v>0</v>
      </c>
      <c r="AQ2112">
        <v>19</v>
      </c>
      <c r="AR2112">
        <v>0</v>
      </c>
      <c r="AS2112">
        <v>0</v>
      </c>
      <c r="AT2112">
        <v>0</v>
      </c>
      <c r="AU2112">
        <v>0</v>
      </c>
      <c r="AV2112">
        <v>8</v>
      </c>
      <c r="AW2112">
        <v>0</v>
      </c>
      <c r="AX2112">
        <v>0</v>
      </c>
      <c r="AY2112">
        <v>0</v>
      </c>
      <c r="AZ2112">
        <v>0</v>
      </c>
      <c r="BA2112">
        <v>0</v>
      </c>
      <c r="BB2112">
        <v>0</v>
      </c>
      <c r="BC2112">
        <v>0</v>
      </c>
      <c r="BD2112">
        <v>0</v>
      </c>
      <c r="BE2112">
        <v>0</v>
      </c>
      <c r="BF2112">
        <v>0</v>
      </c>
      <c r="BG2112">
        <v>8</v>
      </c>
      <c r="BH2112">
        <v>0</v>
      </c>
      <c r="BI2112">
        <v>0</v>
      </c>
      <c r="BJ2112">
        <v>0</v>
      </c>
      <c r="BK2112">
        <v>1</v>
      </c>
      <c r="BL2112">
        <v>11</v>
      </c>
      <c r="BM2112">
        <v>0</v>
      </c>
      <c r="BN2112">
        <v>0</v>
      </c>
      <c r="BO2112">
        <v>0</v>
      </c>
      <c r="BP2112">
        <v>0</v>
      </c>
      <c r="BQ2112">
        <v>0</v>
      </c>
      <c r="BR2112">
        <v>0</v>
      </c>
      <c r="BS2112">
        <v>0</v>
      </c>
      <c r="BT2112">
        <v>0</v>
      </c>
      <c r="BU2112">
        <v>0</v>
      </c>
      <c r="BV2112">
        <v>0</v>
      </c>
      <c r="BW2112">
        <v>0</v>
      </c>
      <c r="BX2112">
        <v>0</v>
      </c>
      <c r="BY2112">
        <v>66</v>
      </c>
    </row>
    <row r="2113" spans="1:77" hidden="1" x14ac:dyDescent="0.25">
      <c r="A2113" t="str">
        <f t="shared" si="64"/>
        <v>201821 Műszaki, informatikai és természettudományi foglalkozásokI1 Általános Iskola 0-7 osztály</v>
      </c>
      <c r="B2113" t="str">
        <f t="shared" si="65"/>
        <v>201821 Műszaki, informatikai és természettudományi foglalkozásokI1 Általános Iskola 0-7 osztály</v>
      </c>
      <c r="C2113">
        <v>629</v>
      </c>
      <c r="D2113" t="s">
        <v>168</v>
      </c>
      <c r="E2113" t="s">
        <v>169</v>
      </c>
      <c r="F2113" s="4">
        <v>2018</v>
      </c>
      <c r="G2113">
        <v>0</v>
      </c>
      <c r="H2113" t="s">
        <v>157</v>
      </c>
      <c r="I2113">
        <v>619</v>
      </c>
      <c r="J2113">
        <v>8</v>
      </c>
      <c r="K2113" t="s">
        <v>75</v>
      </c>
      <c r="L2113" t="s">
        <v>115</v>
      </c>
      <c r="M2113">
        <v>0</v>
      </c>
      <c r="N2113">
        <v>0</v>
      </c>
      <c r="O2113">
        <v>0</v>
      </c>
      <c r="P2113">
        <v>0</v>
      </c>
      <c r="Q2113">
        <v>20</v>
      </c>
      <c r="R2113">
        <v>0</v>
      </c>
      <c r="S2113">
        <v>0</v>
      </c>
      <c r="T2113">
        <v>0</v>
      </c>
      <c r="U2113">
        <v>0</v>
      </c>
      <c r="V2113">
        <v>0</v>
      </c>
      <c r="W2113">
        <v>21</v>
      </c>
      <c r="X2113">
        <v>0</v>
      </c>
      <c r="Y2113">
        <v>0</v>
      </c>
      <c r="Z2113">
        <v>15</v>
      </c>
      <c r="AA2113">
        <v>0</v>
      </c>
      <c r="AB2113">
        <v>0</v>
      </c>
      <c r="AC2113">
        <v>10</v>
      </c>
      <c r="AD2113">
        <v>0</v>
      </c>
      <c r="AE2113">
        <v>22</v>
      </c>
      <c r="AF2113">
        <v>9</v>
      </c>
      <c r="AG2113">
        <v>12</v>
      </c>
      <c r="AH2113">
        <v>0</v>
      </c>
      <c r="AI2113">
        <v>0</v>
      </c>
      <c r="AJ2113">
        <v>0</v>
      </c>
      <c r="AK2113">
        <v>0</v>
      </c>
      <c r="AL2113">
        <v>0</v>
      </c>
      <c r="AM2113">
        <v>0</v>
      </c>
      <c r="AN2113">
        <v>11</v>
      </c>
      <c r="AO2113">
        <v>26</v>
      </c>
      <c r="AP2113">
        <v>8</v>
      </c>
      <c r="AQ2113">
        <v>0</v>
      </c>
      <c r="AR2113">
        <v>0</v>
      </c>
      <c r="AS2113">
        <v>0</v>
      </c>
      <c r="AT2113">
        <v>10</v>
      </c>
      <c r="AU2113">
        <v>0</v>
      </c>
      <c r="AV2113">
        <v>0</v>
      </c>
      <c r="AW2113">
        <v>0</v>
      </c>
      <c r="AX2113">
        <v>0</v>
      </c>
      <c r="AY2113">
        <v>0</v>
      </c>
      <c r="AZ2113">
        <v>1</v>
      </c>
      <c r="BA2113">
        <v>0</v>
      </c>
      <c r="BB2113">
        <v>0</v>
      </c>
      <c r="BC2113">
        <v>0</v>
      </c>
      <c r="BD2113">
        <v>0</v>
      </c>
      <c r="BE2113">
        <v>0</v>
      </c>
      <c r="BF2113">
        <v>0</v>
      </c>
      <c r="BG2113">
        <v>149</v>
      </c>
      <c r="BH2113">
        <v>20</v>
      </c>
      <c r="BI2113">
        <v>0</v>
      </c>
      <c r="BJ2113">
        <v>0</v>
      </c>
      <c r="BK2113">
        <v>0</v>
      </c>
      <c r="BL2113">
        <v>55</v>
      </c>
      <c r="BM2113">
        <v>0</v>
      </c>
      <c r="BN2113">
        <v>7</v>
      </c>
      <c r="BO2113">
        <v>13</v>
      </c>
      <c r="BP2113">
        <v>0</v>
      </c>
      <c r="BQ2113">
        <v>0</v>
      </c>
      <c r="BR2113">
        <v>0</v>
      </c>
      <c r="BS2113">
        <v>0</v>
      </c>
      <c r="BT2113">
        <v>0</v>
      </c>
      <c r="BU2113">
        <v>0</v>
      </c>
      <c r="BV2113">
        <v>0</v>
      </c>
      <c r="BW2113">
        <v>0</v>
      </c>
      <c r="BX2113">
        <v>0</v>
      </c>
      <c r="BY2113">
        <v>409</v>
      </c>
    </row>
    <row r="2114" spans="1:77" hidden="1" x14ac:dyDescent="0.25">
      <c r="A2114" t="str">
        <f t="shared" si="64"/>
        <v>201822 Egészségügyi foglalkozások (felsőfokú képzettséghez kapcsolódó)I1 Általános Iskola 0-7 osztály</v>
      </c>
      <c r="B2114" t="str">
        <f t="shared" si="65"/>
        <v>201822 Egészségügyi foglalkozások (felsőfokú képzettséghez kapcsolódó)I1 Általános Iskola 0-7 osztály</v>
      </c>
      <c r="C2114">
        <v>630</v>
      </c>
      <c r="D2114" t="s">
        <v>168</v>
      </c>
      <c r="E2114" t="s">
        <v>169</v>
      </c>
      <c r="F2114" s="4">
        <v>2018</v>
      </c>
      <c r="G2114">
        <v>0</v>
      </c>
      <c r="H2114" t="s">
        <v>157</v>
      </c>
      <c r="I2114">
        <v>620</v>
      </c>
      <c r="J2114">
        <v>9</v>
      </c>
      <c r="K2114" t="s">
        <v>76</v>
      </c>
      <c r="L2114" t="s">
        <v>116</v>
      </c>
      <c r="M2114">
        <v>0</v>
      </c>
      <c r="N2114">
        <v>0</v>
      </c>
      <c r="O2114">
        <v>0</v>
      </c>
      <c r="P2114">
        <v>0</v>
      </c>
      <c r="Q2114">
        <v>0</v>
      </c>
      <c r="R2114">
        <v>0</v>
      </c>
      <c r="S2114">
        <v>0</v>
      </c>
      <c r="T2114">
        <v>0</v>
      </c>
      <c r="U2114">
        <v>0</v>
      </c>
      <c r="V2114">
        <v>0</v>
      </c>
      <c r="W2114">
        <v>0</v>
      </c>
      <c r="X2114">
        <v>0</v>
      </c>
      <c r="Y2114">
        <v>0</v>
      </c>
      <c r="Z2114">
        <v>0</v>
      </c>
      <c r="AA2114">
        <v>0</v>
      </c>
      <c r="AB2114">
        <v>0</v>
      </c>
      <c r="AC2114">
        <v>0</v>
      </c>
      <c r="AD2114">
        <v>0</v>
      </c>
      <c r="AE2114">
        <v>0</v>
      </c>
      <c r="AF2114">
        <v>0</v>
      </c>
      <c r="AG2114">
        <v>0</v>
      </c>
      <c r="AH2114">
        <v>0</v>
      </c>
      <c r="AI2114">
        <v>0</v>
      </c>
      <c r="AJ2114">
        <v>0</v>
      </c>
      <c r="AK2114">
        <v>0</v>
      </c>
      <c r="AL2114">
        <v>0</v>
      </c>
      <c r="AM2114">
        <v>0</v>
      </c>
      <c r="AN2114">
        <v>0</v>
      </c>
      <c r="AO2114">
        <v>10</v>
      </c>
      <c r="AP2114">
        <v>0</v>
      </c>
      <c r="AQ2114">
        <v>0</v>
      </c>
      <c r="AR2114">
        <v>0</v>
      </c>
      <c r="AS2114">
        <v>0</v>
      </c>
      <c r="AT2114">
        <v>0</v>
      </c>
      <c r="AU2114">
        <v>0</v>
      </c>
      <c r="AV2114">
        <v>0</v>
      </c>
      <c r="AW2114">
        <v>0</v>
      </c>
      <c r="AX2114">
        <v>0</v>
      </c>
      <c r="AY2114">
        <v>0</v>
      </c>
      <c r="AZ2114">
        <v>0</v>
      </c>
      <c r="BA2114">
        <v>0</v>
      </c>
      <c r="BB2114">
        <v>0</v>
      </c>
      <c r="BC2114">
        <v>0</v>
      </c>
      <c r="BD2114">
        <v>0</v>
      </c>
      <c r="BE2114">
        <v>0</v>
      </c>
      <c r="BF2114">
        <v>0</v>
      </c>
      <c r="BG2114">
        <v>0</v>
      </c>
      <c r="BH2114">
        <v>0</v>
      </c>
      <c r="BI2114">
        <v>0</v>
      </c>
      <c r="BJ2114">
        <v>0</v>
      </c>
      <c r="BK2114">
        <v>0</v>
      </c>
      <c r="BL2114">
        <v>0</v>
      </c>
      <c r="BM2114">
        <v>0</v>
      </c>
      <c r="BN2114">
        <v>0</v>
      </c>
      <c r="BO2114">
        <v>0</v>
      </c>
      <c r="BP2114">
        <v>0</v>
      </c>
      <c r="BQ2114">
        <v>38</v>
      </c>
      <c r="BR2114">
        <v>0</v>
      </c>
      <c r="BS2114">
        <v>0</v>
      </c>
      <c r="BT2114">
        <v>0</v>
      </c>
      <c r="BU2114">
        <v>0</v>
      </c>
      <c r="BV2114">
        <v>0</v>
      </c>
      <c r="BW2114">
        <v>0</v>
      </c>
      <c r="BX2114">
        <v>0</v>
      </c>
      <c r="BY2114">
        <v>48</v>
      </c>
    </row>
    <row r="2115" spans="1:77" hidden="1" x14ac:dyDescent="0.25">
      <c r="A2115" t="str">
        <f t="shared" si="64"/>
        <v>201823 Szociális szolgáltatási foglalkozások (felsőfokú képzettséghez kapcsolódó)I1 Általános Iskola 0-7 osztály</v>
      </c>
      <c r="B2115" t="str">
        <f t="shared" si="65"/>
        <v>201823 Szociális szolgáltatási foglalkozások (felsőfokú képzettséghez kapcsolódó)I1 Általános Iskola 0-7 osztály</v>
      </c>
      <c r="C2115">
        <v>631</v>
      </c>
      <c r="D2115" t="s">
        <v>168</v>
      </c>
      <c r="E2115" t="s">
        <v>169</v>
      </c>
      <c r="F2115" s="4">
        <v>2018</v>
      </c>
      <c r="G2115">
        <v>0</v>
      </c>
      <c r="H2115" t="s">
        <v>157</v>
      </c>
      <c r="I2115">
        <v>621</v>
      </c>
      <c r="J2115">
        <v>10</v>
      </c>
      <c r="K2115" t="s">
        <v>77</v>
      </c>
      <c r="L2115" t="s">
        <v>117</v>
      </c>
      <c r="M2115">
        <v>0</v>
      </c>
      <c r="N2115">
        <v>0</v>
      </c>
      <c r="O2115">
        <v>0</v>
      </c>
      <c r="P2115">
        <v>0</v>
      </c>
      <c r="Q2115">
        <v>0</v>
      </c>
      <c r="R2115">
        <v>0</v>
      </c>
      <c r="S2115">
        <v>0</v>
      </c>
      <c r="T2115">
        <v>0</v>
      </c>
      <c r="U2115">
        <v>0</v>
      </c>
      <c r="V2115">
        <v>0</v>
      </c>
      <c r="W2115">
        <v>0</v>
      </c>
      <c r="X2115">
        <v>0</v>
      </c>
      <c r="Y2115">
        <v>0</v>
      </c>
      <c r="Z2115">
        <v>0</v>
      </c>
      <c r="AA2115">
        <v>0</v>
      </c>
      <c r="AB2115">
        <v>0</v>
      </c>
      <c r="AC2115">
        <v>0</v>
      </c>
      <c r="AD2115">
        <v>0</v>
      </c>
      <c r="AE2115">
        <v>0</v>
      </c>
      <c r="AF2115">
        <v>0</v>
      </c>
      <c r="AG2115">
        <v>0</v>
      </c>
      <c r="AH2115">
        <v>0</v>
      </c>
      <c r="AI2115">
        <v>0</v>
      </c>
      <c r="AJ2115">
        <v>0</v>
      </c>
      <c r="AK2115">
        <v>0</v>
      </c>
      <c r="AL2115">
        <v>0</v>
      </c>
      <c r="AM2115">
        <v>0</v>
      </c>
      <c r="AN2115">
        <v>0</v>
      </c>
      <c r="AO2115">
        <v>0</v>
      </c>
      <c r="AP2115">
        <v>0</v>
      </c>
      <c r="AQ2115">
        <v>0</v>
      </c>
      <c r="AR2115">
        <v>0</v>
      </c>
      <c r="AS2115">
        <v>0</v>
      </c>
      <c r="AT2115">
        <v>0</v>
      </c>
      <c r="AU2115">
        <v>0</v>
      </c>
      <c r="AV2115">
        <v>0</v>
      </c>
      <c r="AW2115">
        <v>0</v>
      </c>
      <c r="AX2115">
        <v>0</v>
      </c>
      <c r="AY2115">
        <v>0</v>
      </c>
      <c r="AZ2115">
        <v>0</v>
      </c>
      <c r="BA2115">
        <v>0</v>
      </c>
      <c r="BB2115">
        <v>0</v>
      </c>
      <c r="BC2115">
        <v>0</v>
      </c>
      <c r="BD2115">
        <v>0</v>
      </c>
      <c r="BE2115">
        <v>0</v>
      </c>
      <c r="BF2115">
        <v>0</v>
      </c>
      <c r="BG2115">
        <v>0</v>
      </c>
      <c r="BH2115">
        <v>0</v>
      </c>
      <c r="BI2115">
        <v>0</v>
      </c>
      <c r="BJ2115">
        <v>0</v>
      </c>
      <c r="BK2115">
        <v>0</v>
      </c>
      <c r="BL2115">
        <v>0</v>
      </c>
      <c r="BM2115">
        <v>0</v>
      </c>
      <c r="BN2115">
        <v>0</v>
      </c>
      <c r="BO2115">
        <v>2</v>
      </c>
      <c r="BP2115">
        <v>0</v>
      </c>
      <c r="BQ2115">
        <v>0</v>
      </c>
      <c r="BR2115">
        <v>0</v>
      </c>
      <c r="BS2115">
        <v>0</v>
      </c>
      <c r="BT2115">
        <v>0</v>
      </c>
      <c r="BU2115">
        <v>0</v>
      </c>
      <c r="BV2115">
        <v>0</v>
      </c>
      <c r="BW2115">
        <v>0</v>
      </c>
      <c r="BX2115">
        <v>0</v>
      </c>
      <c r="BY2115">
        <v>2</v>
      </c>
    </row>
    <row r="2116" spans="1:77" hidden="1" x14ac:dyDescent="0.25">
      <c r="A2116" t="str">
        <f t="shared" si="64"/>
        <v>201824 Oktatók, pedagógusokI1 Általános Iskola 0-7 osztály</v>
      </c>
      <c r="B2116" t="str">
        <f t="shared" si="65"/>
        <v>201824 Oktatók, pedagógusokI1 Általános Iskola 0-7 osztály</v>
      </c>
      <c r="C2116">
        <v>632</v>
      </c>
      <c r="D2116" t="s">
        <v>168</v>
      </c>
      <c r="E2116" t="s">
        <v>169</v>
      </c>
      <c r="F2116" s="4">
        <v>2018</v>
      </c>
      <c r="G2116">
        <v>0</v>
      </c>
      <c r="H2116" t="s">
        <v>157</v>
      </c>
      <c r="I2116">
        <v>622</v>
      </c>
      <c r="J2116">
        <v>11</v>
      </c>
      <c r="K2116" t="s">
        <v>78</v>
      </c>
      <c r="L2116" t="s">
        <v>118</v>
      </c>
      <c r="M2116">
        <v>0</v>
      </c>
      <c r="N2116">
        <v>0</v>
      </c>
      <c r="O2116">
        <v>0</v>
      </c>
      <c r="P2116">
        <v>0</v>
      </c>
      <c r="Q2116">
        <v>0</v>
      </c>
      <c r="R2116">
        <v>0</v>
      </c>
      <c r="S2116">
        <v>0</v>
      </c>
      <c r="T2116">
        <v>0</v>
      </c>
      <c r="U2116">
        <v>0</v>
      </c>
      <c r="V2116">
        <v>0</v>
      </c>
      <c r="W2116">
        <v>0</v>
      </c>
      <c r="X2116">
        <v>0</v>
      </c>
      <c r="Y2116">
        <v>0</v>
      </c>
      <c r="Z2116">
        <v>0</v>
      </c>
      <c r="AA2116">
        <v>0</v>
      </c>
      <c r="AB2116">
        <v>0</v>
      </c>
      <c r="AC2116">
        <v>0</v>
      </c>
      <c r="AD2116">
        <v>0</v>
      </c>
      <c r="AE2116">
        <v>0</v>
      </c>
      <c r="AF2116">
        <v>0</v>
      </c>
      <c r="AG2116">
        <v>0</v>
      </c>
      <c r="AH2116">
        <v>0</v>
      </c>
      <c r="AI2116">
        <v>0</v>
      </c>
      <c r="AJ2116">
        <v>0</v>
      </c>
      <c r="AK2116">
        <v>0</v>
      </c>
      <c r="AL2116">
        <v>0</v>
      </c>
      <c r="AM2116">
        <v>0</v>
      </c>
      <c r="AN2116">
        <v>0</v>
      </c>
      <c r="AO2116">
        <v>0</v>
      </c>
      <c r="AP2116">
        <v>0</v>
      </c>
      <c r="AQ2116">
        <v>0</v>
      </c>
      <c r="AR2116">
        <v>0</v>
      </c>
      <c r="AS2116">
        <v>0</v>
      </c>
      <c r="AT2116">
        <v>0</v>
      </c>
      <c r="AU2116">
        <v>0</v>
      </c>
      <c r="AV2116">
        <v>0</v>
      </c>
      <c r="AW2116">
        <v>0</v>
      </c>
      <c r="AX2116">
        <v>0</v>
      </c>
      <c r="AY2116">
        <v>0</v>
      </c>
      <c r="AZ2116">
        <v>0</v>
      </c>
      <c r="BA2116">
        <v>0</v>
      </c>
      <c r="BB2116">
        <v>0</v>
      </c>
      <c r="BC2116">
        <v>0</v>
      </c>
      <c r="BD2116">
        <v>0</v>
      </c>
      <c r="BE2116">
        <v>0</v>
      </c>
      <c r="BF2116">
        <v>0</v>
      </c>
      <c r="BG2116">
        <v>0</v>
      </c>
      <c r="BH2116">
        <v>0</v>
      </c>
      <c r="BI2116">
        <v>0</v>
      </c>
      <c r="BJ2116">
        <v>0</v>
      </c>
      <c r="BK2116">
        <v>0</v>
      </c>
      <c r="BL2116">
        <v>0</v>
      </c>
      <c r="BM2116">
        <v>0</v>
      </c>
      <c r="BN2116">
        <v>0</v>
      </c>
      <c r="BO2116">
        <v>0</v>
      </c>
      <c r="BP2116">
        <v>62</v>
      </c>
      <c r="BQ2116">
        <v>0</v>
      </c>
      <c r="BR2116">
        <v>0</v>
      </c>
      <c r="BS2116">
        <v>0</v>
      </c>
      <c r="BT2116">
        <v>0</v>
      </c>
      <c r="BU2116">
        <v>0</v>
      </c>
      <c r="BV2116">
        <v>0</v>
      </c>
      <c r="BW2116">
        <v>0</v>
      </c>
      <c r="BX2116">
        <v>0</v>
      </c>
      <c r="BY2116">
        <v>62</v>
      </c>
    </row>
    <row r="2117" spans="1:77" hidden="1" x14ac:dyDescent="0.25">
      <c r="A2117" t="str">
        <f t="shared" si="64"/>
        <v>201825 Gazdálkodási jellegű foglalkozásokI1 Általános Iskola 0-7 osztály</v>
      </c>
      <c r="B2117" t="str">
        <f t="shared" si="65"/>
        <v>201825 Gazdálkodási jellegű foglalkozásokI1 Általános Iskola 0-7 osztály</v>
      </c>
      <c r="C2117">
        <v>633</v>
      </c>
      <c r="D2117" t="s">
        <v>168</v>
      </c>
      <c r="E2117" t="s">
        <v>169</v>
      </c>
      <c r="F2117" s="4">
        <v>2018</v>
      </c>
      <c r="G2117">
        <v>0</v>
      </c>
      <c r="H2117" t="s">
        <v>157</v>
      </c>
      <c r="I2117">
        <v>623</v>
      </c>
      <c r="J2117">
        <v>12</v>
      </c>
      <c r="K2117" t="s">
        <v>79</v>
      </c>
      <c r="L2117" t="s">
        <v>119</v>
      </c>
      <c r="M2117">
        <v>0</v>
      </c>
      <c r="N2117">
        <v>0</v>
      </c>
      <c r="O2117">
        <v>0</v>
      </c>
      <c r="P2117">
        <v>0</v>
      </c>
      <c r="Q2117">
        <v>0</v>
      </c>
      <c r="R2117">
        <v>7</v>
      </c>
      <c r="S2117">
        <v>0</v>
      </c>
      <c r="T2117">
        <v>0</v>
      </c>
      <c r="U2117">
        <v>0</v>
      </c>
      <c r="V2117">
        <v>0</v>
      </c>
      <c r="W2117">
        <v>0</v>
      </c>
      <c r="X2117">
        <v>0</v>
      </c>
      <c r="Y2117">
        <v>0</v>
      </c>
      <c r="Z2117">
        <v>0</v>
      </c>
      <c r="AA2117">
        <v>0</v>
      </c>
      <c r="AB2117">
        <v>0</v>
      </c>
      <c r="AC2117">
        <v>10</v>
      </c>
      <c r="AD2117">
        <v>0</v>
      </c>
      <c r="AE2117">
        <v>0</v>
      </c>
      <c r="AF2117">
        <v>0</v>
      </c>
      <c r="AG2117">
        <v>0</v>
      </c>
      <c r="AH2117">
        <v>0</v>
      </c>
      <c r="AI2117">
        <v>0</v>
      </c>
      <c r="AJ2117">
        <v>13</v>
      </c>
      <c r="AK2117">
        <v>0</v>
      </c>
      <c r="AL2117">
        <v>1</v>
      </c>
      <c r="AM2117">
        <v>0</v>
      </c>
      <c r="AN2117">
        <v>45</v>
      </c>
      <c r="AO2117">
        <v>9</v>
      </c>
      <c r="AP2117">
        <v>0</v>
      </c>
      <c r="AQ2117">
        <v>0</v>
      </c>
      <c r="AR2117">
        <v>0</v>
      </c>
      <c r="AS2117">
        <v>0</v>
      </c>
      <c r="AT2117">
        <v>0</v>
      </c>
      <c r="AU2117">
        <v>0</v>
      </c>
      <c r="AV2117">
        <v>0</v>
      </c>
      <c r="AW2117">
        <v>0</v>
      </c>
      <c r="AX2117">
        <v>0</v>
      </c>
      <c r="AY2117">
        <v>0</v>
      </c>
      <c r="AZ2117">
        <v>0</v>
      </c>
      <c r="BA2117">
        <v>0</v>
      </c>
      <c r="BB2117">
        <v>0</v>
      </c>
      <c r="BC2117">
        <v>0</v>
      </c>
      <c r="BD2117">
        <v>0</v>
      </c>
      <c r="BE2117">
        <v>0</v>
      </c>
      <c r="BF2117">
        <v>0</v>
      </c>
      <c r="BG2117">
        <v>0</v>
      </c>
      <c r="BH2117">
        <v>0</v>
      </c>
      <c r="BI2117">
        <v>0</v>
      </c>
      <c r="BJ2117">
        <v>1</v>
      </c>
      <c r="BK2117">
        <v>0</v>
      </c>
      <c r="BL2117">
        <v>29</v>
      </c>
      <c r="BM2117">
        <v>0</v>
      </c>
      <c r="BN2117">
        <v>0</v>
      </c>
      <c r="BO2117">
        <v>0</v>
      </c>
      <c r="BP2117">
        <v>0</v>
      </c>
      <c r="BQ2117">
        <v>0</v>
      </c>
      <c r="BR2117">
        <v>0</v>
      </c>
      <c r="BS2117">
        <v>0</v>
      </c>
      <c r="BT2117">
        <v>0</v>
      </c>
      <c r="BU2117">
        <v>0</v>
      </c>
      <c r="BV2117">
        <v>0</v>
      </c>
      <c r="BW2117">
        <v>0</v>
      </c>
      <c r="BX2117">
        <v>0</v>
      </c>
      <c r="BY2117">
        <v>115</v>
      </c>
    </row>
    <row r="2118" spans="1:77" hidden="1" x14ac:dyDescent="0.25">
      <c r="A2118" t="str">
        <f t="shared" si="64"/>
        <v>201826 Jogi és társadalomtudományi foglalkozásokI1 Általános Iskola 0-7 osztály</v>
      </c>
      <c r="B2118" t="str">
        <f t="shared" si="65"/>
        <v>201826 Jogi és társadalomtudományi foglalkozásokI1 Általános Iskola 0-7 osztály</v>
      </c>
      <c r="C2118">
        <v>634</v>
      </c>
      <c r="D2118" t="s">
        <v>168</v>
      </c>
      <c r="E2118" t="s">
        <v>169</v>
      </c>
      <c r="F2118" s="4">
        <v>2018</v>
      </c>
      <c r="G2118">
        <v>0</v>
      </c>
      <c r="H2118" t="s">
        <v>157</v>
      </c>
      <c r="I2118">
        <v>624</v>
      </c>
      <c r="J2118">
        <v>13</v>
      </c>
      <c r="K2118" t="s">
        <v>80</v>
      </c>
      <c r="L2118" t="s">
        <v>120</v>
      </c>
      <c r="M2118">
        <v>0</v>
      </c>
      <c r="N2118">
        <v>0</v>
      </c>
      <c r="O2118">
        <v>0</v>
      </c>
      <c r="P2118">
        <v>0</v>
      </c>
      <c r="Q2118">
        <v>0</v>
      </c>
      <c r="R2118">
        <v>0</v>
      </c>
      <c r="S2118">
        <v>0</v>
      </c>
      <c r="T2118">
        <v>0</v>
      </c>
      <c r="U2118">
        <v>0</v>
      </c>
      <c r="V2118">
        <v>0</v>
      </c>
      <c r="W2118">
        <v>0</v>
      </c>
      <c r="X2118">
        <v>0</v>
      </c>
      <c r="Y2118">
        <v>0</v>
      </c>
      <c r="Z2118">
        <v>0</v>
      </c>
      <c r="AA2118">
        <v>0</v>
      </c>
      <c r="AB2118">
        <v>0</v>
      </c>
      <c r="AC2118">
        <v>0</v>
      </c>
      <c r="AD2118">
        <v>0</v>
      </c>
      <c r="AE2118">
        <v>0</v>
      </c>
      <c r="AF2118">
        <v>0</v>
      </c>
      <c r="AG2118">
        <v>0</v>
      </c>
      <c r="AH2118">
        <v>0</v>
      </c>
      <c r="AI2118">
        <v>0</v>
      </c>
      <c r="AJ2118">
        <v>0</v>
      </c>
      <c r="AK2118">
        <v>0</v>
      </c>
      <c r="AL2118">
        <v>0</v>
      </c>
      <c r="AM2118">
        <v>0</v>
      </c>
      <c r="AN2118">
        <v>0</v>
      </c>
      <c r="AO2118">
        <v>0</v>
      </c>
      <c r="AP2118">
        <v>0</v>
      </c>
      <c r="AQ2118">
        <v>0</v>
      </c>
      <c r="AR2118">
        <v>0</v>
      </c>
      <c r="AS2118">
        <v>0</v>
      </c>
      <c r="AT2118">
        <v>0</v>
      </c>
      <c r="AU2118">
        <v>0</v>
      </c>
      <c r="AV2118">
        <v>0</v>
      </c>
      <c r="AW2118">
        <v>0</v>
      </c>
      <c r="AX2118">
        <v>0</v>
      </c>
      <c r="AY2118">
        <v>0</v>
      </c>
      <c r="AZ2118">
        <v>7</v>
      </c>
      <c r="BA2118">
        <v>0</v>
      </c>
      <c r="BB2118">
        <v>0</v>
      </c>
      <c r="BC2118">
        <v>0</v>
      </c>
      <c r="BD2118">
        <v>0</v>
      </c>
      <c r="BE2118">
        <v>0</v>
      </c>
      <c r="BF2118">
        <v>74</v>
      </c>
      <c r="BG2118">
        <v>0</v>
      </c>
      <c r="BH2118">
        <v>0</v>
      </c>
      <c r="BI2118">
        <v>0</v>
      </c>
      <c r="BJ2118">
        <v>0</v>
      </c>
      <c r="BK2118">
        <v>0</v>
      </c>
      <c r="BL2118">
        <v>0</v>
      </c>
      <c r="BM2118">
        <v>0</v>
      </c>
      <c r="BN2118">
        <v>0</v>
      </c>
      <c r="BO2118">
        <v>0</v>
      </c>
      <c r="BP2118">
        <v>0</v>
      </c>
      <c r="BQ2118">
        <v>0</v>
      </c>
      <c r="BR2118">
        <v>0</v>
      </c>
      <c r="BS2118">
        <v>0</v>
      </c>
      <c r="BT2118">
        <v>0</v>
      </c>
      <c r="BU2118">
        <v>0</v>
      </c>
      <c r="BV2118">
        <v>0</v>
      </c>
      <c r="BW2118">
        <v>0</v>
      </c>
      <c r="BX2118">
        <v>0</v>
      </c>
      <c r="BY2118">
        <v>81</v>
      </c>
    </row>
    <row r="2119" spans="1:77" hidden="1" x14ac:dyDescent="0.25">
      <c r="A2119" t="str">
        <f t="shared" ref="A2119:A2182" si="66">CONCATENATE(F2119,L2119,H2119)</f>
        <v>201827 Kulturális, sport-, művészeti és vallási foglalkozások (felsőfokú képzettséghez kapcsolódó)I1 Általános Iskola 0-7 osztály</v>
      </c>
      <c r="B2119" t="str">
        <f t="shared" ref="B2119:B2182" si="67">CONCATENATE(F2119,L2119,H2119)</f>
        <v>201827 Kulturális, sport-, művészeti és vallási foglalkozások (felsőfokú képzettséghez kapcsolódó)I1 Általános Iskola 0-7 osztály</v>
      </c>
      <c r="C2119">
        <v>635</v>
      </c>
      <c r="D2119" t="s">
        <v>168</v>
      </c>
      <c r="E2119" t="s">
        <v>169</v>
      </c>
      <c r="F2119" s="4">
        <v>2018</v>
      </c>
      <c r="G2119">
        <v>0</v>
      </c>
      <c r="H2119" t="s">
        <v>157</v>
      </c>
      <c r="I2119">
        <v>625</v>
      </c>
      <c r="J2119">
        <v>14</v>
      </c>
      <c r="K2119" t="s">
        <v>121</v>
      </c>
      <c r="L2119" t="s">
        <v>122</v>
      </c>
      <c r="M2119">
        <v>0</v>
      </c>
      <c r="N2119">
        <v>0</v>
      </c>
      <c r="O2119">
        <v>0</v>
      </c>
      <c r="P2119">
        <v>0</v>
      </c>
      <c r="Q2119">
        <v>0</v>
      </c>
      <c r="R2119">
        <v>0</v>
      </c>
      <c r="S2119">
        <v>0</v>
      </c>
      <c r="T2119">
        <v>0</v>
      </c>
      <c r="U2119">
        <v>0</v>
      </c>
      <c r="V2119">
        <v>0</v>
      </c>
      <c r="W2119">
        <v>0</v>
      </c>
      <c r="X2119">
        <v>0</v>
      </c>
      <c r="Y2119">
        <v>0</v>
      </c>
      <c r="Z2119">
        <v>0</v>
      </c>
      <c r="AA2119">
        <v>0</v>
      </c>
      <c r="AB2119">
        <v>0</v>
      </c>
      <c r="AC2119">
        <v>0</v>
      </c>
      <c r="AD2119">
        <v>0</v>
      </c>
      <c r="AE2119">
        <v>0</v>
      </c>
      <c r="AF2119">
        <v>0</v>
      </c>
      <c r="AG2119">
        <v>0</v>
      </c>
      <c r="AH2119">
        <v>0</v>
      </c>
      <c r="AI2119">
        <v>0</v>
      </c>
      <c r="AJ2119">
        <v>0</v>
      </c>
      <c r="AK2119">
        <v>0</v>
      </c>
      <c r="AL2119">
        <v>0</v>
      </c>
      <c r="AM2119">
        <v>0</v>
      </c>
      <c r="AN2119">
        <v>0</v>
      </c>
      <c r="AO2119">
        <v>0</v>
      </c>
      <c r="AP2119">
        <v>0</v>
      </c>
      <c r="AQ2119">
        <v>0</v>
      </c>
      <c r="AR2119">
        <v>0</v>
      </c>
      <c r="AS2119">
        <v>0</v>
      </c>
      <c r="AT2119">
        <v>0</v>
      </c>
      <c r="AU2119">
        <v>0</v>
      </c>
      <c r="AV2119">
        <v>0</v>
      </c>
      <c r="AW2119">
        <v>0</v>
      </c>
      <c r="AX2119">
        <v>0</v>
      </c>
      <c r="AY2119">
        <v>0</v>
      </c>
      <c r="AZ2119">
        <v>0</v>
      </c>
      <c r="BA2119">
        <v>0</v>
      </c>
      <c r="BB2119">
        <v>0</v>
      </c>
      <c r="BC2119">
        <v>0</v>
      </c>
      <c r="BD2119">
        <v>0</v>
      </c>
      <c r="BE2119">
        <v>0</v>
      </c>
      <c r="BF2119">
        <v>0</v>
      </c>
      <c r="BG2119">
        <v>0</v>
      </c>
      <c r="BH2119">
        <v>0</v>
      </c>
      <c r="BI2119">
        <v>42</v>
      </c>
      <c r="BJ2119">
        <v>0</v>
      </c>
      <c r="BK2119">
        <v>0</v>
      </c>
      <c r="BL2119">
        <v>0</v>
      </c>
      <c r="BM2119">
        <v>0</v>
      </c>
      <c r="BN2119">
        <v>0</v>
      </c>
      <c r="BO2119">
        <v>0</v>
      </c>
      <c r="BP2119">
        <v>0</v>
      </c>
      <c r="BQ2119">
        <v>0</v>
      </c>
      <c r="BR2119">
        <v>0</v>
      </c>
      <c r="BS2119">
        <v>0</v>
      </c>
      <c r="BT2119">
        <v>0</v>
      </c>
      <c r="BU2119">
        <v>0</v>
      </c>
      <c r="BV2119">
        <v>0</v>
      </c>
      <c r="BW2119">
        <v>0</v>
      </c>
      <c r="BX2119">
        <v>0</v>
      </c>
      <c r="BY2119">
        <v>42</v>
      </c>
    </row>
    <row r="2120" spans="1:77" hidden="1" x14ac:dyDescent="0.25">
      <c r="A2120" t="str">
        <f t="shared" si="66"/>
        <v>201829 Egyéb magasan képzett ügyintézőkI1 Általános Iskola 0-7 osztály</v>
      </c>
      <c r="B2120" t="str">
        <f t="shared" si="67"/>
        <v>201829 Egyéb magasan képzett ügyintézőkI1 Általános Iskola 0-7 osztály</v>
      </c>
      <c r="C2120">
        <v>636</v>
      </c>
      <c r="D2120" t="s">
        <v>168</v>
      </c>
      <c r="E2120" t="s">
        <v>169</v>
      </c>
      <c r="F2120" s="4">
        <v>2018</v>
      </c>
      <c r="G2120">
        <v>0</v>
      </c>
      <c r="H2120" t="s">
        <v>157</v>
      </c>
      <c r="I2120">
        <v>626</v>
      </c>
      <c r="J2120">
        <v>15</v>
      </c>
      <c r="K2120" t="s">
        <v>81</v>
      </c>
      <c r="L2120" t="s">
        <v>123</v>
      </c>
      <c r="M2120">
        <v>0</v>
      </c>
      <c r="N2120">
        <v>13</v>
      </c>
      <c r="O2120">
        <v>0</v>
      </c>
      <c r="P2120">
        <v>0</v>
      </c>
      <c r="Q2120">
        <v>0</v>
      </c>
      <c r="R2120">
        <v>0</v>
      </c>
      <c r="S2120">
        <v>0</v>
      </c>
      <c r="T2120">
        <v>0</v>
      </c>
      <c r="U2120">
        <v>0</v>
      </c>
      <c r="V2120">
        <v>0</v>
      </c>
      <c r="W2120">
        <v>0</v>
      </c>
      <c r="X2120">
        <v>0</v>
      </c>
      <c r="Y2120">
        <v>0</v>
      </c>
      <c r="Z2120">
        <v>0</v>
      </c>
      <c r="AA2120">
        <v>0</v>
      </c>
      <c r="AB2120">
        <v>0</v>
      </c>
      <c r="AC2120">
        <v>0</v>
      </c>
      <c r="AD2120">
        <v>0</v>
      </c>
      <c r="AE2120">
        <v>0</v>
      </c>
      <c r="AF2120">
        <v>0</v>
      </c>
      <c r="AG2120">
        <v>0</v>
      </c>
      <c r="AH2120">
        <v>0</v>
      </c>
      <c r="AI2120">
        <v>0</v>
      </c>
      <c r="AJ2120">
        <v>0</v>
      </c>
      <c r="AK2120">
        <v>0</v>
      </c>
      <c r="AL2120">
        <v>0</v>
      </c>
      <c r="AM2120">
        <v>0</v>
      </c>
      <c r="AN2120">
        <v>0</v>
      </c>
      <c r="AO2120">
        <v>0</v>
      </c>
      <c r="AP2120">
        <v>0</v>
      </c>
      <c r="AQ2120">
        <v>0</v>
      </c>
      <c r="AR2120">
        <v>0</v>
      </c>
      <c r="AS2120">
        <v>0</v>
      </c>
      <c r="AT2120">
        <v>0</v>
      </c>
      <c r="AU2120">
        <v>0</v>
      </c>
      <c r="AV2120">
        <v>0</v>
      </c>
      <c r="AW2120">
        <v>0</v>
      </c>
      <c r="AX2120">
        <v>0</v>
      </c>
      <c r="AY2120">
        <v>0</v>
      </c>
      <c r="AZ2120">
        <v>0</v>
      </c>
      <c r="BA2120">
        <v>66</v>
      </c>
      <c r="BB2120">
        <v>0</v>
      </c>
      <c r="BC2120">
        <v>0</v>
      </c>
      <c r="BD2120">
        <v>0</v>
      </c>
      <c r="BE2120">
        <v>16</v>
      </c>
      <c r="BF2120">
        <v>0</v>
      </c>
      <c r="BG2120">
        <v>0</v>
      </c>
      <c r="BH2120">
        <v>10</v>
      </c>
      <c r="BI2120">
        <v>0</v>
      </c>
      <c r="BJ2120">
        <v>0</v>
      </c>
      <c r="BK2120">
        <v>0</v>
      </c>
      <c r="BL2120">
        <v>0</v>
      </c>
      <c r="BM2120">
        <v>0</v>
      </c>
      <c r="BN2120">
        <v>0</v>
      </c>
      <c r="BO2120">
        <v>2</v>
      </c>
      <c r="BP2120">
        <v>19</v>
      </c>
      <c r="BQ2120">
        <v>0</v>
      </c>
      <c r="BR2120">
        <v>0</v>
      </c>
      <c r="BS2120">
        <v>0</v>
      </c>
      <c r="BT2120">
        <v>0</v>
      </c>
      <c r="BU2120">
        <v>0</v>
      </c>
      <c r="BV2120">
        <v>0</v>
      </c>
      <c r="BW2120">
        <v>0</v>
      </c>
      <c r="BX2120">
        <v>0</v>
      </c>
      <c r="BY2120">
        <v>126</v>
      </c>
    </row>
    <row r="2121" spans="1:77" hidden="1" x14ac:dyDescent="0.25">
      <c r="A2121" t="str">
        <f t="shared" si="66"/>
        <v>201831 Technikusok és hasonló műszaki foglalkozásokI1 Általános Iskola 0-7 osztály</v>
      </c>
      <c r="B2121" t="str">
        <f t="shared" si="67"/>
        <v>201831 Technikusok és hasonló műszaki foglalkozásokI1 Általános Iskola 0-7 osztály</v>
      </c>
      <c r="C2121">
        <v>637</v>
      </c>
      <c r="D2121" t="s">
        <v>168</v>
      </c>
      <c r="E2121" t="s">
        <v>169</v>
      </c>
      <c r="F2121" s="4">
        <v>2018</v>
      </c>
      <c r="G2121">
        <v>0</v>
      </c>
      <c r="H2121" t="s">
        <v>157</v>
      </c>
      <c r="I2121">
        <v>627</v>
      </c>
      <c r="J2121">
        <v>16</v>
      </c>
      <c r="K2121" t="s">
        <v>82</v>
      </c>
      <c r="L2121" t="s">
        <v>83</v>
      </c>
      <c r="M2121">
        <v>13</v>
      </c>
      <c r="N2121">
        <v>0</v>
      </c>
      <c r="O2121">
        <v>0</v>
      </c>
      <c r="P2121">
        <v>0</v>
      </c>
      <c r="Q2121">
        <v>21</v>
      </c>
      <c r="R2121">
        <v>0</v>
      </c>
      <c r="S2121">
        <v>0</v>
      </c>
      <c r="T2121">
        <v>0</v>
      </c>
      <c r="U2121">
        <v>0</v>
      </c>
      <c r="V2121">
        <v>0</v>
      </c>
      <c r="W2121">
        <v>13</v>
      </c>
      <c r="X2121">
        <v>0</v>
      </c>
      <c r="Y2121">
        <v>0</v>
      </c>
      <c r="Z2121">
        <v>0</v>
      </c>
      <c r="AA2121">
        <v>0</v>
      </c>
      <c r="AB2121">
        <v>0</v>
      </c>
      <c r="AC2121">
        <v>7</v>
      </c>
      <c r="AD2121">
        <v>0</v>
      </c>
      <c r="AE2121">
        <v>14</v>
      </c>
      <c r="AF2121">
        <v>0</v>
      </c>
      <c r="AG2121">
        <v>0</v>
      </c>
      <c r="AH2121">
        <v>3</v>
      </c>
      <c r="AI2121">
        <v>0</v>
      </c>
      <c r="AJ2121">
        <v>0</v>
      </c>
      <c r="AK2121">
        <v>0</v>
      </c>
      <c r="AL2121">
        <v>0</v>
      </c>
      <c r="AM2121">
        <v>26</v>
      </c>
      <c r="AN2121">
        <v>26</v>
      </c>
      <c r="AO2121">
        <v>14</v>
      </c>
      <c r="AP2121">
        <v>8</v>
      </c>
      <c r="AQ2121">
        <v>4</v>
      </c>
      <c r="AR2121">
        <v>37</v>
      </c>
      <c r="AS2121">
        <v>0</v>
      </c>
      <c r="AT2121">
        <v>0</v>
      </c>
      <c r="AU2121">
        <v>0</v>
      </c>
      <c r="AV2121">
        <v>0</v>
      </c>
      <c r="AW2121">
        <v>0</v>
      </c>
      <c r="AX2121">
        <v>0</v>
      </c>
      <c r="AY2121">
        <v>0</v>
      </c>
      <c r="AZ2121">
        <v>51</v>
      </c>
      <c r="BA2121">
        <v>0</v>
      </c>
      <c r="BB2121">
        <v>0</v>
      </c>
      <c r="BC2121">
        <v>0</v>
      </c>
      <c r="BD2121">
        <v>0</v>
      </c>
      <c r="BE2121">
        <v>18</v>
      </c>
      <c r="BF2121">
        <v>0</v>
      </c>
      <c r="BG2121">
        <v>31</v>
      </c>
      <c r="BH2121">
        <v>10</v>
      </c>
      <c r="BI2121">
        <v>0</v>
      </c>
      <c r="BJ2121">
        <v>1</v>
      </c>
      <c r="BK2121">
        <v>0</v>
      </c>
      <c r="BL2121">
        <v>22</v>
      </c>
      <c r="BM2121">
        <v>0</v>
      </c>
      <c r="BN2121">
        <v>0</v>
      </c>
      <c r="BO2121">
        <v>69</v>
      </c>
      <c r="BP2121">
        <v>18</v>
      </c>
      <c r="BQ2121">
        <v>0</v>
      </c>
      <c r="BR2121">
        <v>2</v>
      </c>
      <c r="BS2121">
        <v>0</v>
      </c>
      <c r="BT2121">
        <v>0</v>
      </c>
      <c r="BU2121">
        <v>0</v>
      </c>
      <c r="BV2121">
        <v>0</v>
      </c>
      <c r="BW2121">
        <v>0</v>
      </c>
      <c r="BX2121">
        <v>0</v>
      </c>
      <c r="BY2121">
        <v>408</v>
      </c>
    </row>
    <row r="2122" spans="1:77" hidden="1" x14ac:dyDescent="0.25">
      <c r="A2122" t="str">
        <f t="shared" si="66"/>
        <v>201832 Szakmai irányítók, felügyelőkI1 Általános Iskola 0-7 osztály</v>
      </c>
      <c r="B2122" t="str">
        <f t="shared" si="67"/>
        <v>201832 Szakmai irányítók, felügyelőkI1 Általános Iskola 0-7 osztály</v>
      </c>
      <c r="C2122">
        <v>638</v>
      </c>
      <c r="D2122" t="s">
        <v>168</v>
      </c>
      <c r="E2122" t="s">
        <v>169</v>
      </c>
      <c r="F2122" s="4">
        <v>2018</v>
      </c>
      <c r="G2122">
        <v>0</v>
      </c>
      <c r="H2122" t="s">
        <v>157</v>
      </c>
      <c r="I2122">
        <v>628</v>
      </c>
      <c r="J2122">
        <v>17</v>
      </c>
      <c r="K2122" t="s">
        <v>84</v>
      </c>
      <c r="L2122" t="s">
        <v>124</v>
      </c>
      <c r="M2122">
        <v>0</v>
      </c>
      <c r="N2122">
        <v>0</v>
      </c>
      <c r="O2122">
        <v>0</v>
      </c>
      <c r="P2122">
        <v>0</v>
      </c>
      <c r="Q2122">
        <v>10</v>
      </c>
      <c r="R2122">
        <v>0</v>
      </c>
      <c r="S2122">
        <v>0</v>
      </c>
      <c r="T2122">
        <v>0</v>
      </c>
      <c r="U2122">
        <v>0</v>
      </c>
      <c r="V2122">
        <v>0</v>
      </c>
      <c r="W2122">
        <v>0</v>
      </c>
      <c r="X2122">
        <v>0</v>
      </c>
      <c r="Y2122">
        <v>0</v>
      </c>
      <c r="Z2122">
        <v>0</v>
      </c>
      <c r="AA2122">
        <v>0</v>
      </c>
      <c r="AB2122">
        <v>0</v>
      </c>
      <c r="AC2122">
        <v>0</v>
      </c>
      <c r="AD2122">
        <v>0</v>
      </c>
      <c r="AE2122">
        <v>0</v>
      </c>
      <c r="AF2122">
        <v>0</v>
      </c>
      <c r="AG2122">
        <v>0</v>
      </c>
      <c r="AH2122">
        <v>0</v>
      </c>
      <c r="AI2122">
        <v>0</v>
      </c>
      <c r="AJ2122">
        <v>0</v>
      </c>
      <c r="AK2122">
        <v>0</v>
      </c>
      <c r="AL2122">
        <v>0</v>
      </c>
      <c r="AM2122">
        <v>28</v>
      </c>
      <c r="AN2122">
        <v>0</v>
      </c>
      <c r="AO2122">
        <v>0</v>
      </c>
      <c r="AP2122">
        <v>0</v>
      </c>
      <c r="AQ2122">
        <v>0</v>
      </c>
      <c r="AR2122">
        <v>0</v>
      </c>
      <c r="AS2122">
        <v>0</v>
      </c>
      <c r="AT2122">
        <v>0</v>
      </c>
      <c r="AU2122">
        <v>0</v>
      </c>
      <c r="AV2122">
        <v>7</v>
      </c>
      <c r="AW2122">
        <v>0</v>
      </c>
      <c r="AX2122">
        <v>0</v>
      </c>
      <c r="AY2122">
        <v>0</v>
      </c>
      <c r="AZ2122">
        <v>0</v>
      </c>
      <c r="BA2122">
        <v>0</v>
      </c>
      <c r="BB2122">
        <v>0</v>
      </c>
      <c r="BC2122">
        <v>0</v>
      </c>
      <c r="BD2122">
        <v>0</v>
      </c>
      <c r="BE2122">
        <v>0</v>
      </c>
      <c r="BF2122">
        <v>0</v>
      </c>
      <c r="BG2122">
        <v>0</v>
      </c>
      <c r="BH2122">
        <v>10</v>
      </c>
      <c r="BI2122">
        <v>0</v>
      </c>
      <c r="BJ2122">
        <v>0</v>
      </c>
      <c r="BK2122">
        <v>0</v>
      </c>
      <c r="BL2122">
        <v>0</v>
      </c>
      <c r="BM2122">
        <v>0</v>
      </c>
      <c r="BN2122">
        <v>0</v>
      </c>
      <c r="BO2122">
        <v>3</v>
      </c>
      <c r="BP2122">
        <v>0</v>
      </c>
      <c r="BQ2122">
        <v>0</v>
      </c>
      <c r="BR2122">
        <v>0</v>
      </c>
      <c r="BS2122">
        <v>0</v>
      </c>
      <c r="BT2122">
        <v>0</v>
      </c>
      <c r="BU2122">
        <v>0</v>
      </c>
      <c r="BV2122">
        <v>0</v>
      </c>
      <c r="BW2122">
        <v>0</v>
      </c>
      <c r="BX2122">
        <v>0</v>
      </c>
      <c r="BY2122">
        <v>58</v>
      </c>
    </row>
    <row r="2123" spans="1:77" hidden="1" x14ac:dyDescent="0.25">
      <c r="A2123" t="str">
        <f t="shared" si="66"/>
        <v>201833 Egészségügyi foglalkozásokI1 Általános Iskola 0-7 osztály</v>
      </c>
      <c r="B2123" t="str">
        <f t="shared" si="67"/>
        <v>201833 Egészségügyi foglalkozásokI1 Általános Iskola 0-7 osztály</v>
      </c>
      <c r="C2123">
        <v>639</v>
      </c>
      <c r="D2123" t="s">
        <v>168</v>
      </c>
      <c r="E2123" t="s">
        <v>169</v>
      </c>
      <c r="F2123" s="4">
        <v>2018</v>
      </c>
      <c r="G2123">
        <v>0</v>
      </c>
      <c r="H2123" t="s">
        <v>157</v>
      </c>
      <c r="I2123">
        <v>629</v>
      </c>
      <c r="J2123">
        <v>18</v>
      </c>
      <c r="K2123" t="s">
        <v>85</v>
      </c>
      <c r="L2123" t="s">
        <v>125</v>
      </c>
      <c r="M2123">
        <v>0</v>
      </c>
      <c r="N2123">
        <v>0</v>
      </c>
      <c r="O2123">
        <v>0</v>
      </c>
      <c r="P2123">
        <v>0</v>
      </c>
      <c r="Q2123">
        <v>0</v>
      </c>
      <c r="R2123">
        <v>0</v>
      </c>
      <c r="S2123">
        <v>0</v>
      </c>
      <c r="T2123">
        <v>0</v>
      </c>
      <c r="U2123">
        <v>0</v>
      </c>
      <c r="V2123">
        <v>0</v>
      </c>
      <c r="W2123">
        <v>0</v>
      </c>
      <c r="X2123">
        <v>0</v>
      </c>
      <c r="Y2123">
        <v>0</v>
      </c>
      <c r="Z2123">
        <v>0</v>
      </c>
      <c r="AA2123">
        <v>0</v>
      </c>
      <c r="AB2123">
        <v>0</v>
      </c>
      <c r="AC2123">
        <v>0</v>
      </c>
      <c r="AD2123">
        <v>0</v>
      </c>
      <c r="AE2123">
        <v>0</v>
      </c>
      <c r="AF2123">
        <v>0</v>
      </c>
      <c r="AG2123">
        <v>0</v>
      </c>
      <c r="AH2123">
        <v>0</v>
      </c>
      <c r="AI2123">
        <v>0</v>
      </c>
      <c r="AJ2123">
        <v>0</v>
      </c>
      <c r="AK2123">
        <v>0</v>
      </c>
      <c r="AL2123">
        <v>0</v>
      </c>
      <c r="AM2123">
        <v>0</v>
      </c>
      <c r="AN2123">
        <v>0</v>
      </c>
      <c r="AO2123">
        <v>0</v>
      </c>
      <c r="AP2123">
        <v>0</v>
      </c>
      <c r="AQ2123">
        <v>0</v>
      </c>
      <c r="AR2123">
        <v>0</v>
      </c>
      <c r="AS2123">
        <v>0</v>
      </c>
      <c r="AT2123">
        <v>0</v>
      </c>
      <c r="AU2123">
        <v>0</v>
      </c>
      <c r="AV2123">
        <v>0</v>
      </c>
      <c r="AW2123">
        <v>0</v>
      </c>
      <c r="AX2123">
        <v>0</v>
      </c>
      <c r="AY2123">
        <v>0</v>
      </c>
      <c r="AZ2123">
        <v>0</v>
      </c>
      <c r="BA2123">
        <v>0</v>
      </c>
      <c r="BB2123">
        <v>0</v>
      </c>
      <c r="BC2123">
        <v>0</v>
      </c>
      <c r="BD2123">
        <v>0</v>
      </c>
      <c r="BE2123">
        <v>0</v>
      </c>
      <c r="BF2123">
        <v>0</v>
      </c>
      <c r="BG2123">
        <v>0</v>
      </c>
      <c r="BH2123">
        <v>0</v>
      </c>
      <c r="BI2123">
        <v>0</v>
      </c>
      <c r="BJ2123">
        <v>0</v>
      </c>
      <c r="BK2123">
        <v>0</v>
      </c>
      <c r="BL2123">
        <v>0</v>
      </c>
      <c r="BM2123">
        <v>0</v>
      </c>
      <c r="BN2123">
        <v>0</v>
      </c>
      <c r="BO2123">
        <v>0</v>
      </c>
      <c r="BP2123">
        <v>3</v>
      </c>
      <c r="BQ2123">
        <v>41</v>
      </c>
      <c r="BR2123">
        <v>1</v>
      </c>
      <c r="BS2123">
        <v>0</v>
      </c>
      <c r="BT2123">
        <v>0</v>
      </c>
      <c r="BU2123">
        <v>0</v>
      </c>
      <c r="BV2123">
        <v>0</v>
      </c>
      <c r="BW2123">
        <v>0</v>
      </c>
      <c r="BX2123">
        <v>0</v>
      </c>
      <c r="BY2123">
        <v>45</v>
      </c>
    </row>
    <row r="2124" spans="1:77" hidden="1" x14ac:dyDescent="0.25">
      <c r="A2124" t="str">
        <f t="shared" si="66"/>
        <v>201834 Oktatási asszisztensekI1 Általános Iskola 0-7 osztály</v>
      </c>
      <c r="B2124" t="str">
        <f t="shared" si="67"/>
        <v>201834 Oktatási asszisztensekI1 Általános Iskola 0-7 osztály</v>
      </c>
      <c r="C2124">
        <v>640</v>
      </c>
      <c r="D2124" t="s">
        <v>168</v>
      </c>
      <c r="E2124" t="s">
        <v>169</v>
      </c>
      <c r="F2124" s="4">
        <v>2018</v>
      </c>
      <c r="G2124">
        <v>0</v>
      </c>
      <c r="H2124" t="s">
        <v>157</v>
      </c>
      <c r="I2124">
        <v>630</v>
      </c>
      <c r="J2124">
        <v>19</v>
      </c>
      <c r="K2124" t="s">
        <v>86</v>
      </c>
      <c r="L2124" t="s">
        <v>126</v>
      </c>
      <c r="M2124">
        <v>0</v>
      </c>
      <c r="N2124">
        <v>0</v>
      </c>
      <c r="O2124">
        <v>0</v>
      </c>
      <c r="P2124">
        <v>0</v>
      </c>
      <c r="Q2124">
        <v>0</v>
      </c>
      <c r="R2124">
        <v>0</v>
      </c>
      <c r="S2124">
        <v>0</v>
      </c>
      <c r="T2124">
        <v>0</v>
      </c>
      <c r="U2124">
        <v>0</v>
      </c>
      <c r="V2124">
        <v>0</v>
      </c>
      <c r="W2124">
        <v>0</v>
      </c>
      <c r="X2124">
        <v>0</v>
      </c>
      <c r="Y2124">
        <v>0</v>
      </c>
      <c r="Z2124">
        <v>0</v>
      </c>
      <c r="AA2124">
        <v>0</v>
      </c>
      <c r="AB2124">
        <v>0</v>
      </c>
      <c r="AC2124">
        <v>0</v>
      </c>
      <c r="AD2124">
        <v>0</v>
      </c>
      <c r="AE2124">
        <v>0</v>
      </c>
      <c r="AF2124">
        <v>0</v>
      </c>
      <c r="AG2124">
        <v>0</v>
      </c>
      <c r="AH2124">
        <v>0</v>
      </c>
      <c r="AI2124">
        <v>0</v>
      </c>
      <c r="AJ2124">
        <v>0</v>
      </c>
      <c r="AK2124">
        <v>0</v>
      </c>
      <c r="AL2124">
        <v>0</v>
      </c>
      <c r="AM2124">
        <v>0</v>
      </c>
      <c r="AN2124">
        <v>0</v>
      </c>
      <c r="AO2124">
        <v>0</v>
      </c>
      <c r="AP2124">
        <v>0</v>
      </c>
      <c r="AQ2124">
        <v>0</v>
      </c>
      <c r="AR2124">
        <v>0</v>
      </c>
      <c r="AS2124">
        <v>0</v>
      </c>
      <c r="AT2124">
        <v>0</v>
      </c>
      <c r="AU2124">
        <v>0</v>
      </c>
      <c r="AV2124">
        <v>0</v>
      </c>
      <c r="AW2124">
        <v>0</v>
      </c>
      <c r="AX2124">
        <v>0</v>
      </c>
      <c r="AY2124">
        <v>0</v>
      </c>
      <c r="AZ2124">
        <v>0</v>
      </c>
      <c r="BA2124">
        <v>0</v>
      </c>
      <c r="BB2124">
        <v>0</v>
      </c>
      <c r="BC2124">
        <v>0</v>
      </c>
      <c r="BD2124">
        <v>0</v>
      </c>
      <c r="BE2124">
        <v>0</v>
      </c>
      <c r="BF2124">
        <v>0</v>
      </c>
      <c r="BG2124">
        <v>0</v>
      </c>
      <c r="BH2124">
        <v>0</v>
      </c>
      <c r="BI2124">
        <v>0</v>
      </c>
      <c r="BJ2124">
        <v>0</v>
      </c>
      <c r="BK2124">
        <v>0</v>
      </c>
      <c r="BL2124">
        <v>0</v>
      </c>
      <c r="BM2124">
        <v>0</v>
      </c>
      <c r="BN2124">
        <v>0</v>
      </c>
      <c r="BO2124">
        <v>0</v>
      </c>
      <c r="BP2124">
        <v>1</v>
      </c>
      <c r="BQ2124">
        <v>0</v>
      </c>
      <c r="BR2124">
        <v>0</v>
      </c>
      <c r="BS2124">
        <v>0</v>
      </c>
      <c r="BT2124">
        <v>0</v>
      </c>
      <c r="BU2124">
        <v>0</v>
      </c>
      <c r="BV2124">
        <v>0</v>
      </c>
      <c r="BW2124">
        <v>0</v>
      </c>
      <c r="BX2124">
        <v>0</v>
      </c>
      <c r="BY2124">
        <v>1</v>
      </c>
    </row>
    <row r="2125" spans="1:77" hidden="1" x14ac:dyDescent="0.25">
      <c r="A2125" t="str">
        <f t="shared" si="66"/>
        <v>201835 Szociális gondozási és munkaerő-piaci szolgáltatási foglalkozásokI1 Általános Iskola 0-7 osztály</v>
      </c>
      <c r="B2125" t="str">
        <f t="shared" si="67"/>
        <v>201835 Szociális gondozási és munkaerő-piaci szolgáltatási foglalkozásokI1 Általános Iskola 0-7 osztály</v>
      </c>
      <c r="C2125">
        <v>641</v>
      </c>
      <c r="D2125" t="s">
        <v>168</v>
      </c>
      <c r="E2125" t="s">
        <v>169</v>
      </c>
      <c r="F2125" s="4">
        <v>2018</v>
      </c>
      <c r="G2125">
        <v>0</v>
      </c>
      <c r="H2125" t="s">
        <v>157</v>
      </c>
      <c r="I2125">
        <v>631</v>
      </c>
      <c r="J2125">
        <v>20</v>
      </c>
      <c r="K2125" t="s">
        <v>87</v>
      </c>
      <c r="L2125" t="s">
        <v>127</v>
      </c>
      <c r="M2125">
        <v>0</v>
      </c>
      <c r="N2125">
        <v>0</v>
      </c>
      <c r="O2125">
        <v>0</v>
      </c>
      <c r="P2125">
        <v>0</v>
      </c>
      <c r="Q2125">
        <v>0</v>
      </c>
      <c r="R2125">
        <v>0</v>
      </c>
      <c r="S2125">
        <v>0</v>
      </c>
      <c r="T2125">
        <v>0</v>
      </c>
      <c r="U2125">
        <v>0</v>
      </c>
      <c r="V2125">
        <v>0</v>
      </c>
      <c r="W2125">
        <v>0</v>
      </c>
      <c r="X2125">
        <v>0</v>
      </c>
      <c r="Y2125">
        <v>0</v>
      </c>
      <c r="Z2125">
        <v>0</v>
      </c>
      <c r="AA2125">
        <v>0</v>
      </c>
      <c r="AB2125">
        <v>0</v>
      </c>
      <c r="AC2125">
        <v>0</v>
      </c>
      <c r="AD2125">
        <v>0</v>
      </c>
      <c r="AE2125">
        <v>0</v>
      </c>
      <c r="AF2125">
        <v>0</v>
      </c>
      <c r="AG2125">
        <v>0</v>
      </c>
      <c r="AH2125">
        <v>0</v>
      </c>
      <c r="AI2125">
        <v>0</v>
      </c>
      <c r="AJ2125">
        <v>0</v>
      </c>
      <c r="AK2125">
        <v>0</v>
      </c>
      <c r="AL2125">
        <v>0</v>
      </c>
      <c r="AM2125">
        <v>0</v>
      </c>
      <c r="AN2125">
        <v>0</v>
      </c>
      <c r="AO2125">
        <v>0</v>
      </c>
      <c r="AP2125">
        <v>0</v>
      </c>
      <c r="AQ2125">
        <v>0</v>
      </c>
      <c r="AR2125">
        <v>0</v>
      </c>
      <c r="AS2125">
        <v>0</v>
      </c>
      <c r="AT2125">
        <v>0</v>
      </c>
      <c r="AU2125">
        <v>0</v>
      </c>
      <c r="AV2125">
        <v>0</v>
      </c>
      <c r="AW2125">
        <v>0</v>
      </c>
      <c r="AX2125">
        <v>0</v>
      </c>
      <c r="AY2125">
        <v>0</v>
      </c>
      <c r="AZ2125">
        <v>0</v>
      </c>
      <c r="BA2125">
        <v>0</v>
      </c>
      <c r="BB2125">
        <v>0</v>
      </c>
      <c r="BC2125">
        <v>0</v>
      </c>
      <c r="BD2125">
        <v>0</v>
      </c>
      <c r="BE2125">
        <v>0</v>
      </c>
      <c r="BF2125">
        <v>0</v>
      </c>
      <c r="BG2125">
        <v>0</v>
      </c>
      <c r="BH2125">
        <v>0</v>
      </c>
      <c r="BI2125">
        <v>0</v>
      </c>
      <c r="BJ2125">
        <v>0</v>
      </c>
      <c r="BK2125">
        <v>0</v>
      </c>
      <c r="BL2125">
        <v>29</v>
      </c>
      <c r="BM2125">
        <v>0</v>
      </c>
      <c r="BN2125">
        <v>0</v>
      </c>
      <c r="BO2125">
        <v>6</v>
      </c>
      <c r="BP2125">
        <v>0</v>
      </c>
      <c r="BQ2125">
        <v>0</v>
      </c>
      <c r="BR2125">
        <v>77</v>
      </c>
      <c r="BS2125">
        <v>0</v>
      </c>
      <c r="BT2125">
        <v>0</v>
      </c>
      <c r="BU2125">
        <v>0</v>
      </c>
      <c r="BV2125">
        <v>0</v>
      </c>
      <c r="BW2125">
        <v>0</v>
      </c>
      <c r="BX2125">
        <v>0</v>
      </c>
      <c r="BY2125">
        <v>112</v>
      </c>
    </row>
    <row r="2126" spans="1:77" hidden="1" x14ac:dyDescent="0.25">
      <c r="A2126" t="str">
        <f t="shared" si="66"/>
        <v>201836 Üzleti jellegű szolgáltatások ügyintézői, hatósági ügyintézők, ügynökökI1 Általános Iskola 0-7 osztály</v>
      </c>
      <c r="B2126" t="str">
        <f t="shared" si="67"/>
        <v>201836 Üzleti jellegű szolgáltatások ügyintézői, hatósági ügyintézők, ügynökökI1 Általános Iskola 0-7 osztály</v>
      </c>
      <c r="C2126">
        <v>642</v>
      </c>
      <c r="D2126" t="s">
        <v>168</v>
      </c>
      <c r="E2126" t="s">
        <v>169</v>
      </c>
      <c r="F2126" s="4">
        <v>2018</v>
      </c>
      <c r="G2126">
        <v>0</v>
      </c>
      <c r="H2126" t="s">
        <v>157</v>
      </c>
      <c r="I2126">
        <v>632</v>
      </c>
      <c r="J2126">
        <v>21</v>
      </c>
      <c r="K2126" t="s">
        <v>88</v>
      </c>
      <c r="L2126" t="s">
        <v>128</v>
      </c>
      <c r="M2126">
        <v>0</v>
      </c>
      <c r="N2126">
        <v>0</v>
      </c>
      <c r="O2126">
        <v>0</v>
      </c>
      <c r="P2126">
        <v>0</v>
      </c>
      <c r="Q2126">
        <v>1</v>
      </c>
      <c r="R2126">
        <v>0</v>
      </c>
      <c r="S2126">
        <v>0</v>
      </c>
      <c r="T2126">
        <v>0</v>
      </c>
      <c r="U2126">
        <v>0</v>
      </c>
      <c r="V2126">
        <v>0</v>
      </c>
      <c r="W2126">
        <v>1</v>
      </c>
      <c r="X2126">
        <v>0</v>
      </c>
      <c r="Y2126">
        <v>0</v>
      </c>
      <c r="Z2126">
        <v>0</v>
      </c>
      <c r="AA2126">
        <v>0</v>
      </c>
      <c r="AB2126">
        <v>0</v>
      </c>
      <c r="AC2126">
        <v>0</v>
      </c>
      <c r="AD2126">
        <v>0</v>
      </c>
      <c r="AE2126">
        <v>7</v>
      </c>
      <c r="AF2126">
        <v>9</v>
      </c>
      <c r="AG2126">
        <v>12</v>
      </c>
      <c r="AH2126">
        <v>13</v>
      </c>
      <c r="AI2126">
        <v>0</v>
      </c>
      <c r="AJ2126">
        <v>0</v>
      </c>
      <c r="AK2126">
        <v>0</v>
      </c>
      <c r="AL2126">
        <v>0</v>
      </c>
      <c r="AM2126">
        <v>26</v>
      </c>
      <c r="AN2126">
        <v>54</v>
      </c>
      <c r="AO2126">
        <v>70</v>
      </c>
      <c r="AP2126">
        <v>114</v>
      </c>
      <c r="AQ2126">
        <v>6</v>
      </c>
      <c r="AR2126">
        <v>0</v>
      </c>
      <c r="AS2126">
        <v>0</v>
      </c>
      <c r="AT2126">
        <v>0</v>
      </c>
      <c r="AU2126">
        <v>0</v>
      </c>
      <c r="AV2126">
        <v>15</v>
      </c>
      <c r="AW2126">
        <v>0</v>
      </c>
      <c r="AX2126">
        <v>0</v>
      </c>
      <c r="AY2126">
        <v>0</v>
      </c>
      <c r="AZ2126">
        <v>0</v>
      </c>
      <c r="BA2126">
        <v>57</v>
      </c>
      <c r="BB2126">
        <v>0</v>
      </c>
      <c r="BC2126">
        <v>0</v>
      </c>
      <c r="BD2126">
        <v>0</v>
      </c>
      <c r="BE2126">
        <v>20</v>
      </c>
      <c r="BF2126">
        <v>49</v>
      </c>
      <c r="BG2126">
        <v>0</v>
      </c>
      <c r="BH2126">
        <v>0</v>
      </c>
      <c r="BI2126">
        <v>0</v>
      </c>
      <c r="BJ2126">
        <v>0</v>
      </c>
      <c r="BK2126">
        <v>0</v>
      </c>
      <c r="BL2126">
        <v>72</v>
      </c>
      <c r="BM2126">
        <v>2</v>
      </c>
      <c r="BN2126">
        <v>0</v>
      </c>
      <c r="BO2126">
        <v>5</v>
      </c>
      <c r="BP2126">
        <v>1</v>
      </c>
      <c r="BQ2126">
        <v>0</v>
      </c>
      <c r="BR2126">
        <v>0</v>
      </c>
      <c r="BS2126">
        <v>0</v>
      </c>
      <c r="BT2126">
        <v>0</v>
      </c>
      <c r="BU2126">
        <v>0</v>
      </c>
      <c r="BV2126">
        <v>0</v>
      </c>
      <c r="BW2126">
        <v>0</v>
      </c>
      <c r="BX2126">
        <v>0</v>
      </c>
      <c r="BY2126">
        <v>534</v>
      </c>
    </row>
    <row r="2127" spans="1:77" hidden="1" x14ac:dyDescent="0.25">
      <c r="A2127" t="str">
        <f t="shared" si="66"/>
        <v>201837 Művészeti, kulturális, sport- és vallási foglalkozásokI1 Általános Iskola 0-7 osztály</v>
      </c>
      <c r="B2127" t="str">
        <f t="shared" si="67"/>
        <v>201837 Művészeti, kulturális, sport- és vallási foglalkozásokI1 Általános Iskola 0-7 osztály</v>
      </c>
      <c r="C2127">
        <v>643</v>
      </c>
      <c r="D2127" t="s">
        <v>168</v>
      </c>
      <c r="E2127" t="s">
        <v>169</v>
      </c>
      <c r="F2127" s="4">
        <v>2018</v>
      </c>
      <c r="G2127">
        <v>0</v>
      </c>
      <c r="H2127" t="s">
        <v>157</v>
      </c>
      <c r="I2127">
        <v>633</v>
      </c>
      <c r="J2127">
        <v>22</v>
      </c>
      <c r="K2127" t="s">
        <v>89</v>
      </c>
      <c r="L2127" t="s">
        <v>129</v>
      </c>
      <c r="M2127">
        <v>0</v>
      </c>
      <c r="N2127">
        <v>0</v>
      </c>
      <c r="O2127">
        <v>0</v>
      </c>
      <c r="P2127">
        <v>0</v>
      </c>
      <c r="Q2127">
        <v>0</v>
      </c>
      <c r="R2127">
        <v>0</v>
      </c>
      <c r="S2127">
        <v>0</v>
      </c>
      <c r="T2127">
        <v>0</v>
      </c>
      <c r="U2127">
        <v>0</v>
      </c>
      <c r="V2127">
        <v>0</v>
      </c>
      <c r="W2127">
        <v>0</v>
      </c>
      <c r="X2127">
        <v>0</v>
      </c>
      <c r="Y2127">
        <v>0</v>
      </c>
      <c r="Z2127">
        <v>0</v>
      </c>
      <c r="AA2127">
        <v>0</v>
      </c>
      <c r="AB2127">
        <v>0</v>
      </c>
      <c r="AC2127">
        <v>0</v>
      </c>
      <c r="AD2127">
        <v>0</v>
      </c>
      <c r="AE2127">
        <v>0</v>
      </c>
      <c r="AF2127">
        <v>0</v>
      </c>
      <c r="AG2127">
        <v>0</v>
      </c>
      <c r="AH2127">
        <v>0</v>
      </c>
      <c r="AI2127">
        <v>0</v>
      </c>
      <c r="AJ2127">
        <v>0</v>
      </c>
      <c r="AK2127">
        <v>0</v>
      </c>
      <c r="AL2127">
        <v>0</v>
      </c>
      <c r="AM2127">
        <v>0</v>
      </c>
      <c r="AN2127">
        <v>0</v>
      </c>
      <c r="AO2127">
        <v>0</v>
      </c>
      <c r="AP2127">
        <v>0</v>
      </c>
      <c r="AQ2127">
        <v>0</v>
      </c>
      <c r="AR2127">
        <v>0</v>
      </c>
      <c r="AS2127">
        <v>0</v>
      </c>
      <c r="AT2127">
        <v>0</v>
      </c>
      <c r="AU2127">
        <v>0</v>
      </c>
      <c r="AV2127">
        <v>0</v>
      </c>
      <c r="AW2127">
        <v>0</v>
      </c>
      <c r="AX2127">
        <v>0</v>
      </c>
      <c r="AY2127">
        <v>0</v>
      </c>
      <c r="AZ2127">
        <v>0</v>
      </c>
      <c r="BA2127">
        <v>0</v>
      </c>
      <c r="BB2127">
        <v>0</v>
      </c>
      <c r="BC2127">
        <v>0</v>
      </c>
      <c r="BD2127">
        <v>0</v>
      </c>
      <c r="BE2127">
        <v>0</v>
      </c>
      <c r="BF2127">
        <v>0</v>
      </c>
      <c r="BG2127">
        <v>0</v>
      </c>
      <c r="BH2127">
        <v>0</v>
      </c>
      <c r="BI2127">
        <v>0</v>
      </c>
      <c r="BJ2127">
        <v>0</v>
      </c>
      <c r="BK2127">
        <v>0</v>
      </c>
      <c r="BL2127">
        <v>1</v>
      </c>
      <c r="BM2127">
        <v>0</v>
      </c>
      <c r="BN2127">
        <v>0</v>
      </c>
      <c r="BO2127">
        <v>0</v>
      </c>
      <c r="BP2127">
        <v>0</v>
      </c>
      <c r="BQ2127">
        <v>0</v>
      </c>
      <c r="BR2127">
        <v>0</v>
      </c>
      <c r="BS2127">
        <v>3</v>
      </c>
      <c r="BT2127">
        <v>6</v>
      </c>
      <c r="BU2127">
        <v>0</v>
      </c>
      <c r="BV2127">
        <v>0</v>
      </c>
      <c r="BW2127">
        <v>0</v>
      </c>
      <c r="BX2127">
        <v>0</v>
      </c>
      <c r="BY2127">
        <v>10</v>
      </c>
    </row>
    <row r="2128" spans="1:77" hidden="1" x14ac:dyDescent="0.25">
      <c r="A2128" t="str">
        <f t="shared" si="66"/>
        <v>201839 Egyéb ügyintézőkI1 Általános Iskola 0-7 osztály</v>
      </c>
      <c r="B2128" t="str">
        <f t="shared" si="67"/>
        <v>201839 Egyéb ügyintézőkI1 Általános Iskola 0-7 osztály</v>
      </c>
      <c r="C2128">
        <v>644</v>
      </c>
      <c r="D2128" t="s">
        <v>168</v>
      </c>
      <c r="E2128" t="s">
        <v>169</v>
      </c>
      <c r="F2128" s="4">
        <v>2018</v>
      </c>
      <c r="G2128">
        <v>0</v>
      </c>
      <c r="H2128" t="s">
        <v>157</v>
      </c>
      <c r="I2128">
        <v>634</v>
      </c>
      <c r="J2128">
        <v>23</v>
      </c>
      <c r="K2128" t="s">
        <v>90</v>
      </c>
      <c r="L2128" t="s">
        <v>91</v>
      </c>
      <c r="M2128">
        <v>0</v>
      </c>
      <c r="N2128">
        <v>0</v>
      </c>
      <c r="O2128">
        <v>0</v>
      </c>
      <c r="P2128">
        <v>0</v>
      </c>
      <c r="Q2128">
        <v>0</v>
      </c>
      <c r="R2128">
        <v>0</v>
      </c>
      <c r="S2128">
        <v>0</v>
      </c>
      <c r="T2128">
        <v>1</v>
      </c>
      <c r="U2128">
        <v>0</v>
      </c>
      <c r="V2128">
        <v>0</v>
      </c>
      <c r="W2128">
        <v>0</v>
      </c>
      <c r="X2128">
        <v>0</v>
      </c>
      <c r="Y2128">
        <v>0</v>
      </c>
      <c r="Z2128">
        <v>0</v>
      </c>
      <c r="AA2128">
        <v>0</v>
      </c>
      <c r="AB2128">
        <v>37</v>
      </c>
      <c r="AC2128">
        <v>0</v>
      </c>
      <c r="AD2128">
        <v>0</v>
      </c>
      <c r="AE2128">
        <v>8</v>
      </c>
      <c r="AF2128">
        <v>0</v>
      </c>
      <c r="AG2128">
        <v>0</v>
      </c>
      <c r="AH2128">
        <v>0</v>
      </c>
      <c r="AI2128">
        <v>0</v>
      </c>
      <c r="AJ2128">
        <v>0</v>
      </c>
      <c r="AK2128">
        <v>0</v>
      </c>
      <c r="AL2128">
        <v>0</v>
      </c>
      <c r="AM2128">
        <v>0</v>
      </c>
      <c r="AN2128">
        <v>0</v>
      </c>
      <c r="AO2128">
        <v>1</v>
      </c>
      <c r="AP2128">
        <v>0</v>
      </c>
      <c r="AQ2128">
        <v>0</v>
      </c>
      <c r="AR2128">
        <v>0</v>
      </c>
      <c r="AS2128">
        <v>0</v>
      </c>
      <c r="AT2128">
        <v>9</v>
      </c>
      <c r="AU2128">
        <v>0</v>
      </c>
      <c r="AV2128">
        <v>0</v>
      </c>
      <c r="AW2128">
        <v>0</v>
      </c>
      <c r="AX2128">
        <v>0</v>
      </c>
      <c r="AY2128">
        <v>0</v>
      </c>
      <c r="AZ2128">
        <v>0</v>
      </c>
      <c r="BA2128">
        <v>10</v>
      </c>
      <c r="BB2128">
        <v>0</v>
      </c>
      <c r="BC2128">
        <v>0</v>
      </c>
      <c r="BD2128">
        <v>0</v>
      </c>
      <c r="BE2128">
        <v>0</v>
      </c>
      <c r="BF2128">
        <v>0</v>
      </c>
      <c r="BG2128">
        <v>0</v>
      </c>
      <c r="BH2128">
        <v>0</v>
      </c>
      <c r="BI2128">
        <v>0</v>
      </c>
      <c r="BJ2128">
        <v>0</v>
      </c>
      <c r="BK2128">
        <v>0</v>
      </c>
      <c r="BL2128">
        <v>34</v>
      </c>
      <c r="BM2128">
        <v>0</v>
      </c>
      <c r="BN2128">
        <v>0</v>
      </c>
      <c r="BO2128">
        <v>53</v>
      </c>
      <c r="BP2128">
        <v>20</v>
      </c>
      <c r="BQ2128">
        <v>0</v>
      </c>
      <c r="BR2128">
        <v>0</v>
      </c>
      <c r="BS2128">
        <v>0</v>
      </c>
      <c r="BT2128">
        <v>0</v>
      </c>
      <c r="BU2128">
        <v>0</v>
      </c>
      <c r="BV2128">
        <v>0</v>
      </c>
      <c r="BW2128">
        <v>0</v>
      </c>
      <c r="BX2128">
        <v>0</v>
      </c>
      <c r="BY2128">
        <v>173</v>
      </c>
    </row>
    <row r="2129" spans="1:77" hidden="1" x14ac:dyDescent="0.25">
      <c r="A2129" t="str">
        <f t="shared" si="66"/>
        <v>201841 Irodai, ügyviteli foglalkozásokI1 Általános Iskola 0-7 osztály</v>
      </c>
      <c r="B2129" t="str">
        <f t="shared" si="67"/>
        <v>201841 Irodai, ügyviteli foglalkozásokI1 Általános Iskola 0-7 osztály</v>
      </c>
      <c r="C2129">
        <v>645</v>
      </c>
      <c r="D2129" t="s">
        <v>168</v>
      </c>
      <c r="E2129" t="s">
        <v>169</v>
      </c>
      <c r="F2129" s="4">
        <v>2018</v>
      </c>
      <c r="G2129">
        <v>0</v>
      </c>
      <c r="H2129" t="s">
        <v>157</v>
      </c>
      <c r="I2129">
        <v>635</v>
      </c>
      <c r="J2129">
        <v>24</v>
      </c>
      <c r="K2129" t="s">
        <v>92</v>
      </c>
      <c r="L2129" t="s">
        <v>130</v>
      </c>
      <c r="M2129">
        <v>0</v>
      </c>
      <c r="N2129">
        <v>35</v>
      </c>
      <c r="O2129">
        <v>0</v>
      </c>
      <c r="P2129">
        <v>0</v>
      </c>
      <c r="Q2129">
        <v>25</v>
      </c>
      <c r="R2129">
        <v>6</v>
      </c>
      <c r="S2129">
        <v>0</v>
      </c>
      <c r="T2129">
        <v>1</v>
      </c>
      <c r="U2129">
        <v>0</v>
      </c>
      <c r="V2129">
        <v>0</v>
      </c>
      <c r="W2129">
        <v>9</v>
      </c>
      <c r="X2129">
        <v>0</v>
      </c>
      <c r="Y2129">
        <v>0</v>
      </c>
      <c r="Z2129">
        <v>0</v>
      </c>
      <c r="AA2129">
        <v>0</v>
      </c>
      <c r="AB2129">
        <v>6</v>
      </c>
      <c r="AC2129">
        <v>0</v>
      </c>
      <c r="AD2129">
        <v>0</v>
      </c>
      <c r="AE2129">
        <v>24</v>
      </c>
      <c r="AF2129">
        <v>7</v>
      </c>
      <c r="AG2129">
        <v>0</v>
      </c>
      <c r="AH2129">
        <v>0</v>
      </c>
      <c r="AI2129">
        <v>0</v>
      </c>
      <c r="AJ2129">
        <v>0</v>
      </c>
      <c r="AK2129">
        <v>0</v>
      </c>
      <c r="AL2129">
        <v>0</v>
      </c>
      <c r="AM2129">
        <v>91</v>
      </c>
      <c r="AN2129">
        <v>54</v>
      </c>
      <c r="AO2129">
        <v>62</v>
      </c>
      <c r="AP2129">
        <v>25</v>
      </c>
      <c r="AQ2129">
        <v>41</v>
      </c>
      <c r="AR2129">
        <v>0</v>
      </c>
      <c r="AS2129">
        <v>0</v>
      </c>
      <c r="AT2129">
        <v>0</v>
      </c>
      <c r="AU2129">
        <v>0</v>
      </c>
      <c r="AV2129">
        <v>19</v>
      </c>
      <c r="AW2129">
        <v>11</v>
      </c>
      <c r="AX2129">
        <v>0</v>
      </c>
      <c r="AY2129">
        <v>0</v>
      </c>
      <c r="AZ2129">
        <v>0</v>
      </c>
      <c r="BA2129">
        <v>34</v>
      </c>
      <c r="BB2129">
        <v>0</v>
      </c>
      <c r="BC2129">
        <v>0</v>
      </c>
      <c r="BD2129">
        <v>0</v>
      </c>
      <c r="BE2129">
        <v>2</v>
      </c>
      <c r="BF2129">
        <v>18</v>
      </c>
      <c r="BG2129">
        <v>13</v>
      </c>
      <c r="BH2129">
        <v>0</v>
      </c>
      <c r="BI2129">
        <v>0</v>
      </c>
      <c r="BJ2129">
        <v>1</v>
      </c>
      <c r="BK2129">
        <v>0</v>
      </c>
      <c r="BL2129">
        <v>62</v>
      </c>
      <c r="BM2129">
        <v>0</v>
      </c>
      <c r="BN2129">
        <v>2</v>
      </c>
      <c r="BO2129">
        <v>90</v>
      </c>
      <c r="BP2129">
        <v>3</v>
      </c>
      <c r="BQ2129">
        <v>4</v>
      </c>
      <c r="BR2129">
        <v>0</v>
      </c>
      <c r="BS2129">
        <v>1</v>
      </c>
      <c r="BT2129">
        <v>0</v>
      </c>
      <c r="BU2129">
        <v>0</v>
      </c>
      <c r="BV2129">
        <v>0</v>
      </c>
      <c r="BW2129">
        <v>39</v>
      </c>
      <c r="BX2129">
        <v>0</v>
      </c>
      <c r="BY2129">
        <v>685</v>
      </c>
    </row>
    <row r="2130" spans="1:77" hidden="1" x14ac:dyDescent="0.25">
      <c r="A2130" t="str">
        <f t="shared" si="66"/>
        <v>201842 Ügyfélkapcsolati foglalkozásokI1 Általános Iskola 0-7 osztály</v>
      </c>
      <c r="B2130" t="str">
        <f t="shared" si="67"/>
        <v>201842 Ügyfélkapcsolati foglalkozásokI1 Általános Iskola 0-7 osztály</v>
      </c>
      <c r="C2130">
        <v>646</v>
      </c>
      <c r="D2130" t="s">
        <v>168</v>
      </c>
      <c r="E2130" t="s">
        <v>169</v>
      </c>
      <c r="F2130" s="4">
        <v>2018</v>
      </c>
      <c r="G2130">
        <v>0</v>
      </c>
      <c r="H2130" t="s">
        <v>157</v>
      </c>
      <c r="I2130">
        <v>636</v>
      </c>
      <c r="J2130">
        <v>25</v>
      </c>
      <c r="K2130" t="s">
        <v>93</v>
      </c>
      <c r="L2130" t="s">
        <v>131</v>
      </c>
      <c r="M2130">
        <v>0</v>
      </c>
      <c r="N2130">
        <v>0</v>
      </c>
      <c r="O2130">
        <v>0</v>
      </c>
      <c r="P2130">
        <v>0</v>
      </c>
      <c r="Q2130">
        <v>0</v>
      </c>
      <c r="R2130">
        <v>0</v>
      </c>
      <c r="S2130">
        <v>0</v>
      </c>
      <c r="T2130">
        <v>0</v>
      </c>
      <c r="U2130">
        <v>0</v>
      </c>
      <c r="V2130">
        <v>0</v>
      </c>
      <c r="W2130">
        <v>0</v>
      </c>
      <c r="X2130">
        <v>0</v>
      </c>
      <c r="Y2130">
        <v>0</v>
      </c>
      <c r="Z2130">
        <v>0</v>
      </c>
      <c r="AA2130">
        <v>0</v>
      </c>
      <c r="AB2130">
        <v>0</v>
      </c>
      <c r="AC2130">
        <v>0</v>
      </c>
      <c r="AD2130">
        <v>0</v>
      </c>
      <c r="AE2130">
        <v>0</v>
      </c>
      <c r="AF2130">
        <v>0</v>
      </c>
      <c r="AG2130">
        <v>0</v>
      </c>
      <c r="AH2130">
        <v>0</v>
      </c>
      <c r="AI2130">
        <v>0</v>
      </c>
      <c r="AJ2130">
        <v>0</v>
      </c>
      <c r="AK2130">
        <v>0</v>
      </c>
      <c r="AL2130">
        <v>0</v>
      </c>
      <c r="AM2130">
        <v>0</v>
      </c>
      <c r="AN2130">
        <v>0</v>
      </c>
      <c r="AO2130">
        <v>0</v>
      </c>
      <c r="AP2130">
        <v>15</v>
      </c>
      <c r="AQ2130">
        <v>0</v>
      </c>
      <c r="AR2130">
        <v>0</v>
      </c>
      <c r="AS2130">
        <v>0</v>
      </c>
      <c r="AT2130">
        <v>0</v>
      </c>
      <c r="AU2130">
        <v>0</v>
      </c>
      <c r="AV2130">
        <v>27</v>
      </c>
      <c r="AW2130">
        <v>0</v>
      </c>
      <c r="AX2130">
        <v>0</v>
      </c>
      <c r="AY2130">
        <v>0</v>
      </c>
      <c r="AZ2130">
        <v>8</v>
      </c>
      <c r="BA2130">
        <v>4</v>
      </c>
      <c r="BB2130">
        <v>0</v>
      </c>
      <c r="BC2130">
        <v>0</v>
      </c>
      <c r="BD2130">
        <v>0</v>
      </c>
      <c r="BE2130">
        <v>0</v>
      </c>
      <c r="BF2130">
        <v>0</v>
      </c>
      <c r="BG2130">
        <v>0</v>
      </c>
      <c r="BH2130">
        <v>0</v>
      </c>
      <c r="BI2130">
        <v>0</v>
      </c>
      <c r="BJ2130">
        <v>0</v>
      </c>
      <c r="BK2130">
        <v>1</v>
      </c>
      <c r="BL2130">
        <v>55</v>
      </c>
      <c r="BM2130">
        <v>77</v>
      </c>
      <c r="BN2130">
        <v>1</v>
      </c>
      <c r="BO2130">
        <v>0</v>
      </c>
      <c r="BP2130">
        <v>0</v>
      </c>
      <c r="BQ2130">
        <v>2</v>
      </c>
      <c r="BR2130">
        <v>0</v>
      </c>
      <c r="BS2130">
        <v>0</v>
      </c>
      <c r="BT2130">
        <v>0</v>
      </c>
      <c r="BU2130">
        <v>0</v>
      </c>
      <c r="BV2130">
        <v>0</v>
      </c>
      <c r="BW2130">
        <v>0</v>
      </c>
      <c r="BX2130">
        <v>0</v>
      </c>
      <c r="BY2130">
        <v>190</v>
      </c>
    </row>
    <row r="2131" spans="1:77" hidden="1" x14ac:dyDescent="0.25">
      <c r="A2131" t="str">
        <f t="shared" si="66"/>
        <v>201851 Kereskedelmi és vendéglátó-ipari foglalkozásokI1 Általános Iskola 0-7 osztály</v>
      </c>
      <c r="B2131" t="str">
        <f t="shared" si="67"/>
        <v>201851 Kereskedelmi és vendéglátó-ipari foglalkozásokI1 Általános Iskola 0-7 osztály</v>
      </c>
      <c r="C2131">
        <v>647</v>
      </c>
      <c r="D2131" t="s">
        <v>168</v>
      </c>
      <c r="E2131" t="s">
        <v>169</v>
      </c>
      <c r="F2131" s="4">
        <v>2018</v>
      </c>
      <c r="G2131">
        <v>0</v>
      </c>
      <c r="H2131" t="s">
        <v>157</v>
      </c>
      <c r="I2131">
        <v>637</v>
      </c>
      <c r="J2131">
        <v>26</v>
      </c>
      <c r="K2131" t="s">
        <v>94</v>
      </c>
      <c r="L2131" t="s">
        <v>132</v>
      </c>
      <c r="M2131">
        <v>0</v>
      </c>
      <c r="N2131">
        <v>0</v>
      </c>
      <c r="O2131">
        <v>0</v>
      </c>
      <c r="P2131">
        <v>0</v>
      </c>
      <c r="Q2131">
        <v>0</v>
      </c>
      <c r="R2131">
        <v>0</v>
      </c>
      <c r="S2131">
        <v>0</v>
      </c>
      <c r="T2131">
        <v>0</v>
      </c>
      <c r="U2131">
        <v>0</v>
      </c>
      <c r="V2131">
        <v>0</v>
      </c>
      <c r="W2131">
        <v>0</v>
      </c>
      <c r="X2131">
        <v>0</v>
      </c>
      <c r="Y2131">
        <v>0</v>
      </c>
      <c r="Z2131">
        <v>0</v>
      </c>
      <c r="AA2131">
        <v>0</v>
      </c>
      <c r="AB2131">
        <v>0</v>
      </c>
      <c r="AC2131">
        <v>0</v>
      </c>
      <c r="AD2131">
        <v>0</v>
      </c>
      <c r="AE2131">
        <v>0</v>
      </c>
      <c r="AF2131">
        <v>0</v>
      </c>
      <c r="AG2131">
        <v>0</v>
      </c>
      <c r="AH2131">
        <v>0</v>
      </c>
      <c r="AI2131">
        <v>0</v>
      </c>
      <c r="AJ2131">
        <v>0</v>
      </c>
      <c r="AK2131">
        <v>0</v>
      </c>
      <c r="AL2131">
        <v>0</v>
      </c>
      <c r="AM2131">
        <v>25</v>
      </c>
      <c r="AN2131">
        <v>16</v>
      </c>
      <c r="AO2131">
        <v>0</v>
      </c>
      <c r="AP2131">
        <v>474</v>
      </c>
      <c r="AQ2131">
        <v>0</v>
      </c>
      <c r="AR2131">
        <v>26</v>
      </c>
      <c r="AS2131">
        <v>0</v>
      </c>
      <c r="AT2131">
        <v>0</v>
      </c>
      <c r="AU2131">
        <v>0</v>
      </c>
      <c r="AV2131">
        <v>421</v>
      </c>
      <c r="AW2131">
        <v>0</v>
      </c>
      <c r="AX2131">
        <v>0</v>
      </c>
      <c r="AY2131">
        <v>0</v>
      </c>
      <c r="AZ2131">
        <v>0</v>
      </c>
      <c r="BA2131">
        <v>0</v>
      </c>
      <c r="BB2131">
        <v>0</v>
      </c>
      <c r="BC2131">
        <v>0</v>
      </c>
      <c r="BD2131">
        <v>0</v>
      </c>
      <c r="BE2131">
        <v>0</v>
      </c>
      <c r="BF2131">
        <v>17</v>
      </c>
      <c r="BG2131">
        <v>0</v>
      </c>
      <c r="BH2131">
        <v>0</v>
      </c>
      <c r="BI2131">
        <v>0</v>
      </c>
      <c r="BJ2131">
        <v>0</v>
      </c>
      <c r="BK2131">
        <v>0</v>
      </c>
      <c r="BL2131">
        <v>0</v>
      </c>
      <c r="BM2131">
        <v>52</v>
      </c>
      <c r="BN2131">
        <v>32</v>
      </c>
      <c r="BO2131">
        <v>1</v>
      </c>
      <c r="BP2131">
        <v>2</v>
      </c>
      <c r="BQ2131">
        <v>1</v>
      </c>
      <c r="BR2131">
        <v>3</v>
      </c>
      <c r="BS2131">
        <v>0</v>
      </c>
      <c r="BT2131">
        <v>0</v>
      </c>
      <c r="BU2131">
        <v>0</v>
      </c>
      <c r="BV2131">
        <v>0</v>
      </c>
      <c r="BW2131">
        <v>0</v>
      </c>
      <c r="BX2131">
        <v>0</v>
      </c>
      <c r="BY2131">
        <v>1070</v>
      </c>
    </row>
    <row r="2132" spans="1:77" hidden="1" x14ac:dyDescent="0.25">
      <c r="A2132" t="str">
        <f t="shared" si="66"/>
        <v>201852 Szolgáltatási foglalkozásokI1 Általános Iskola 0-7 osztály</v>
      </c>
      <c r="B2132" t="str">
        <f t="shared" si="67"/>
        <v>201852 Szolgáltatási foglalkozásokI1 Általános Iskola 0-7 osztály</v>
      </c>
      <c r="C2132">
        <v>648</v>
      </c>
      <c r="D2132" t="s">
        <v>168</v>
      </c>
      <c r="E2132" t="s">
        <v>169</v>
      </c>
      <c r="F2132" s="4">
        <v>2018</v>
      </c>
      <c r="G2132">
        <v>0</v>
      </c>
      <c r="H2132" t="s">
        <v>157</v>
      </c>
      <c r="I2132">
        <v>638</v>
      </c>
      <c r="J2132">
        <v>27</v>
      </c>
      <c r="K2132" t="s">
        <v>95</v>
      </c>
      <c r="L2132" t="s">
        <v>133</v>
      </c>
      <c r="M2132">
        <v>0</v>
      </c>
      <c r="N2132">
        <v>0</v>
      </c>
      <c r="O2132">
        <v>0</v>
      </c>
      <c r="P2132">
        <v>0</v>
      </c>
      <c r="Q2132">
        <v>0</v>
      </c>
      <c r="R2132">
        <v>0</v>
      </c>
      <c r="S2132">
        <v>0</v>
      </c>
      <c r="T2132">
        <v>0</v>
      </c>
      <c r="U2132">
        <v>0</v>
      </c>
      <c r="V2132">
        <v>0</v>
      </c>
      <c r="W2132">
        <v>0</v>
      </c>
      <c r="X2132">
        <v>0</v>
      </c>
      <c r="Y2132">
        <v>0</v>
      </c>
      <c r="Z2132">
        <v>0</v>
      </c>
      <c r="AA2132">
        <v>0</v>
      </c>
      <c r="AB2132">
        <v>0</v>
      </c>
      <c r="AC2132">
        <v>0</v>
      </c>
      <c r="AD2132">
        <v>0</v>
      </c>
      <c r="AE2132">
        <v>0</v>
      </c>
      <c r="AF2132">
        <v>0</v>
      </c>
      <c r="AG2132">
        <v>0</v>
      </c>
      <c r="AH2132">
        <v>0</v>
      </c>
      <c r="AI2132">
        <v>0</v>
      </c>
      <c r="AJ2132">
        <v>0</v>
      </c>
      <c r="AK2132">
        <v>19</v>
      </c>
      <c r="AL2132">
        <v>0</v>
      </c>
      <c r="AM2132">
        <v>0</v>
      </c>
      <c r="AN2132">
        <v>0</v>
      </c>
      <c r="AO2132">
        <v>0</v>
      </c>
      <c r="AP2132">
        <v>0</v>
      </c>
      <c r="AQ2132">
        <v>0</v>
      </c>
      <c r="AR2132">
        <v>0</v>
      </c>
      <c r="AS2132">
        <v>0</v>
      </c>
      <c r="AT2132">
        <v>0</v>
      </c>
      <c r="AU2132">
        <v>0</v>
      </c>
      <c r="AV2132">
        <v>41</v>
      </c>
      <c r="AW2132">
        <v>0</v>
      </c>
      <c r="AX2132">
        <v>0</v>
      </c>
      <c r="AY2132">
        <v>0</v>
      </c>
      <c r="AZ2132">
        <v>0</v>
      </c>
      <c r="BA2132">
        <v>0</v>
      </c>
      <c r="BB2132">
        <v>0</v>
      </c>
      <c r="BC2132">
        <v>0</v>
      </c>
      <c r="BD2132">
        <v>0</v>
      </c>
      <c r="BE2132">
        <v>10</v>
      </c>
      <c r="BF2132">
        <v>0</v>
      </c>
      <c r="BG2132">
        <v>0</v>
      </c>
      <c r="BH2132">
        <v>0</v>
      </c>
      <c r="BI2132">
        <v>0</v>
      </c>
      <c r="BJ2132">
        <v>0</v>
      </c>
      <c r="BK2132">
        <v>1</v>
      </c>
      <c r="BL2132">
        <v>0</v>
      </c>
      <c r="BM2132">
        <v>0</v>
      </c>
      <c r="BN2132">
        <v>3</v>
      </c>
      <c r="BO2132">
        <v>87</v>
      </c>
      <c r="BP2132">
        <v>41</v>
      </c>
      <c r="BQ2132">
        <v>63</v>
      </c>
      <c r="BR2132">
        <v>18</v>
      </c>
      <c r="BS2132">
        <v>0</v>
      </c>
      <c r="BT2132">
        <v>1</v>
      </c>
      <c r="BU2132">
        <v>0</v>
      </c>
      <c r="BV2132">
        <v>0</v>
      </c>
      <c r="BW2132">
        <v>97</v>
      </c>
      <c r="BX2132">
        <v>0</v>
      </c>
      <c r="BY2132">
        <v>381</v>
      </c>
    </row>
    <row r="2133" spans="1:77" hidden="1" x14ac:dyDescent="0.25">
      <c r="A2133" t="str">
        <f t="shared" si="66"/>
        <v>201861 Mezőgazdasági foglalkozásokI1 Általános Iskola 0-7 osztály</v>
      </c>
      <c r="B2133" t="str">
        <f t="shared" si="67"/>
        <v>201861 Mezőgazdasági foglalkozásokI1 Általános Iskola 0-7 osztály</v>
      </c>
      <c r="C2133">
        <v>649</v>
      </c>
      <c r="D2133" t="s">
        <v>168</v>
      </c>
      <c r="E2133" t="s">
        <v>169</v>
      </c>
      <c r="F2133" s="4">
        <v>2018</v>
      </c>
      <c r="G2133">
        <v>0</v>
      </c>
      <c r="H2133" t="s">
        <v>157</v>
      </c>
      <c r="I2133">
        <v>639</v>
      </c>
      <c r="J2133">
        <v>28</v>
      </c>
      <c r="K2133" t="s">
        <v>96</v>
      </c>
      <c r="L2133" t="s">
        <v>97</v>
      </c>
      <c r="M2133">
        <v>104</v>
      </c>
      <c r="N2133">
        <v>0</v>
      </c>
      <c r="O2133">
        <v>0</v>
      </c>
      <c r="P2133">
        <v>0</v>
      </c>
      <c r="Q2133">
        <v>0</v>
      </c>
      <c r="R2133">
        <v>0</v>
      </c>
      <c r="S2133">
        <v>0</v>
      </c>
      <c r="T2133">
        <v>0</v>
      </c>
      <c r="U2133">
        <v>0</v>
      </c>
      <c r="V2133">
        <v>0</v>
      </c>
      <c r="W2133">
        <v>0</v>
      </c>
      <c r="X2133">
        <v>0</v>
      </c>
      <c r="Y2133">
        <v>0</v>
      </c>
      <c r="Z2133">
        <v>0</v>
      </c>
      <c r="AA2133">
        <v>0</v>
      </c>
      <c r="AB2133">
        <v>0</v>
      </c>
      <c r="AC2133">
        <v>0</v>
      </c>
      <c r="AD2133">
        <v>0</v>
      </c>
      <c r="AE2133">
        <v>0</v>
      </c>
      <c r="AF2133">
        <v>0</v>
      </c>
      <c r="AG2133">
        <v>0</v>
      </c>
      <c r="AH2133">
        <v>0</v>
      </c>
      <c r="AI2133">
        <v>0</v>
      </c>
      <c r="AJ2133">
        <v>0</v>
      </c>
      <c r="AK2133">
        <v>0</v>
      </c>
      <c r="AL2133">
        <v>0</v>
      </c>
      <c r="AM2133">
        <v>0</v>
      </c>
      <c r="AN2133">
        <v>0</v>
      </c>
      <c r="AO2133">
        <v>0</v>
      </c>
      <c r="AP2133">
        <v>0</v>
      </c>
      <c r="AQ2133">
        <v>0</v>
      </c>
      <c r="AR2133">
        <v>0</v>
      </c>
      <c r="AS2133">
        <v>0</v>
      </c>
      <c r="AT2133">
        <v>0</v>
      </c>
      <c r="AU2133">
        <v>0</v>
      </c>
      <c r="AV2133">
        <v>0</v>
      </c>
      <c r="AW2133">
        <v>0</v>
      </c>
      <c r="AX2133">
        <v>0</v>
      </c>
      <c r="AY2133">
        <v>0</v>
      </c>
      <c r="AZ2133">
        <v>0</v>
      </c>
      <c r="BA2133">
        <v>0</v>
      </c>
      <c r="BB2133">
        <v>0</v>
      </c>
      <c r="BC2133">
        <v>0</v>
      </c>
      <c r="BD2133">
        <v>0</v>
      </c>
      <c r="BE2133">
        <v>0</v>
      </c>
      <c r="BF2133">
        <v>0</v>
      </c>
      <c r="BG2133">
        <v>0</v>
      </c>
      <c r="BH2133">
        <v>2</v>
      </c>
      <c r="BI2133">
        <v>0</v>
      </c>
      <c r="BJ2133">
        <v>0</v>
      </c>
      <c r="BK2133">
        <v>0</v>
      </c>
      <c r="BL2133">
        <v>0</v>
      </c>
      <c r="BM2133">
        <v>0</v>
      </c>
      <c r="BN2133">
        <v>0</v>
      </c>
      <c r="BO2133">
        <v>102</v>
      </c>
      <c r="BP2133">
        <v>1</v>
      </c>
      <c r="BQ2133">
        <v>0</v>
      </c>
      <c r="BR2133">
        <v>11</v>
      </c>
      <c r="BS2133">
        <v>0</v>
      </c>
      <c r="BT2133">
        <v>0</v>
      </c>
      <c r="BU2133">
        <v>0</v>
      </c>
      <c r="BV2133">
        <v>0</v>
      </c>
      <c r="BW2133">
        <v>0</v>
      </c>
      <c r="BX2133">
        <v>0</v>
      </c>
      <c r="BY2133">
        <v>220</v>
      </c>
    </row>
    <row r="2134" spans="1:77" hidden="1" x14ac:dyDescent="0.25">
      <c r="A2134" t="str">
        <f t="shared" si="66"/>
        <v>201862 Erdőgazdálkodási, vadgazdálkodási és halászati foglalkozásokI1 Általános Iskola 0-7 osztály</v>
      </c>
      <c r="B2134" t="str">
        <f t="shared" si="67"/>
        <v>201862 Erdőgazdálkodási, vadgazdálkodási és halászati foglalkozásokI1 Általános Iskola 0-7 osztály</v>
      </c>
      <c r="C2134">
        <v>650</v>
      </c>
      <c r="D2134" t="s">
        <v>168</v>
      </c>
      <c r="E2134" t="s">
        <v>169</v>
      </c>
      <c r="F2134" s="4">
        <v>2018</v>
      </c>
      <c r="G2134">
        <v>0</v>
      </c>
      <c r="H2134" t="s">
        <v>157</v>
      </c>
      <c r="I2134">
        <v>640</v>
      </c>
      <c r="J2134">
        <v>29</v>
      </c>
      <c r="K2134" t="s">
        <v>98</v>
      </c>
      <c r="L2134" t="s">
        <v>134</v>
      </c>
      <c r="M2134">
        <v>0</v>
      </c>
      <c r="N2134">
        <v>0</v>
      </c>
      <c r="O2134">
        <v>0</v>
      </c>
      <c r="P2134">
        <v>0</v>
      </c>
      <c r="Q2134">
        <v>0</v>
      </c>
      <c r="R2134">
        <v>0</v>
      </c>
      <c r="S2134">
        <v>0</v>
      </c>
      <c r="T2134">
        <v>0</v>
      </c>
      <c r="U2134">
        <v>0</v>
      </c>
      <c r="V2134">
        <v>0</v>
      </c>
      <c r="W2134">
        <v>0</v>
      </c>
      <c r="X2134">
        <v>0</v>
      </c>
      <c r="Y2134">
        <v>0</v>
      </c>
      <c r="Z2134">
        <v>0</v>
      </c>
      <c r="AA2134">
        <v>0</v>
      </c>
      <c r="AB2134">
        <v>0</v>
      </c>
      <c r="AC2134">
        <v>0</v>
      </c>
      <c r="AD2134">
        <v>0</v>
      </c>
      <c r="AE2134">
        <v>0</v>
      </c>
      <c r="AF2134">
        <v>0</v>
      </c>
      <c r="AG2134">
        <v>0</v>
      </c>
      <c r="AH2134">
        <v>0</v>
      </c>
      <c r="AI2134">
        <v>0</v>
      </c>
      <c r="AJ2134">
        <v>0</v>
      </c>
      <c r="AK2134">
        <v>0</v>
      </c>
      <c r="AL2134">
        <v>1</v>
      </c>
      <c r="AM2134">
        <v>0</v>
      </c>
      <c r="AN2134">
        <v>0</v>
      </c>
      <c r="AO2134">
        <v>0</v>
      </c>
      <c r="AP2134">
        <v>0</v>
      </c>
      <c r="AQ2134">
        <v>0</v>
      </c>
      <c r="AR2134">
        <v>0</v>
      </c>
      <c r="AS2134">
        <v>0</v>
      </c>
      <c r="AT2134">
        <v>0</v>
      </c>
      <c r="AU2134">
        <v>0</v>
      </c>
      <c r="AV2134">
        <v>0</v>
      </c>
      <c r="AW2134">
        <v>0</v>
      </c>
      <c r="AX2134">
        <v>0</v>
      </c>
      <c r="AY2134">
        <v>0</v>
      </c>
      <c r="AZ2134">
        <v>0</v>
      </c>
      <c r="BA2134">
        <v>0</v>
      </c>
      <c r="BB2134">
        <v>0</v>
      </c>
      <c r="BC2134">
        <v>0</v>
      </c>
      <c r="BD2134">
        <v>0</v>
      </c>
      <c r="BE2134">
        <v>0</v>
      </c>
      <c r="BF2134">
        <v>0</v>
      </c>
      <c r="BG2134">
        <v>0</v>
      </c>
      <c r="BH2134">
        <v>0</v>
      </c>
      <c r="BI2134">
        <v>0</v>
      </c>
      <c r="BJ2134">
        <v>0</v>
      </c>
      <c r="BK2134">
        <v>0</v>
      </c>
      <c r="BL2134">
        <v>0</v>
      </c>
      <c r="BM2134">
        <v>0</v>
      </c>
      <c r="BN2134">
        <v>0</v>
      </c>
      <c r="BO2134">
        <v>5</v>
      </c>
      <c r="BP2134">
        <v>0</v>
      </c>
      <c r="BQ2134">
        <v>0</v>
      </c>
      <c r="BR2134">
        <v>0</v>
      </c>
      <c r="BS2134">
        <v>0</v>
      </c>
      <c r="BT2134">
        <v>2</v>
      </c>
      <c r="BU2134">
        <v>0</v>
      </c>
      <c r="BV2134">
        <v>0</v>
      </c>
      <c r="BW2134">
        <v>0</v>
      </c>
      <c r="BX2134">
        <v>0</v>
      </c>
      <c r="BY2134">
        <v>8</v>
      </c>
    </row>
    <row r="2135" spans="1:77" hidden="1" x14ac:dyDescent="0.25">
      <c r="A2135" t="str">
        <f t="shared" si="66"/>
        <v>201871 Élelmiszer-ipari foglalkozásokI1 Általános Iskola 0-7 osztály</v>
      </c>
      <c r="B2135" t="str">
        <f t="shared" si="67"/>
        <v>201871 Élelmiszer-ipari foglalkozásokI1 Általános Iskola 0-7 osztály</v>
      </c>
      <c r="C2135">
        <v>651</v>
      </c>
      <c r="D2135" t="s">
        <v>168</v>
      </c>
      <c r="E2135" t="s">
        <v>169</v>
      </c>
      <c r="F2135" s="4">
        <v>2018</v>
      </c>
      <c r="G2135">
        <v>0</v>
      </c>
      <c r="H2135" t="s">
        <v>157</v>
      </c>
      <c r="I2135">
        <v>641</v>
      </c>
      <c r="J2135">
        <v>30</v>
      </c>
      <c r="K2135" t="s">
        <v>99</v>
      </c>
      <c r="L2135" t="s">
        <v>135</v>
      </c>
      <c r="M2135">
        <v>0</v>
      </c>
      <c r="N2135">
        <v>0</v>
      </c>
      <c r="O2135">
        <v>0</v>
      </c>
      <c r="P2135">
        <v>0</v>
      </c>
      <c r="Q2135">
        <v>62</v>
      </c>
      <c r="R2135">
        <v>0</v>
      </c>
      <c r="S2135">
        <v>0</v>
      </c>
      <c r="T2135">
        <v>0</v>
      </c>
      <c r="U2135">
        <v>0</v>
      </c>
      <c r="V2135">
        <v>0</v>
      </c>
      <c r="W2135">
        <v>0</v>
      </c>
      <c r="X2135">
        <v>0</v>
      </c>
      <c r="Y2135">
        <v>0</v>
      </c>
      <c r="Z2135">
        <v>0</v>
      </c>
      <c r="AA2135">
        <v>0</v>
      </c>
      <c r="AB2135">
        <v>0</v>
      </c>
      <c r="AC2135">
        <v>0</v>
      </c>
      <c r="AD2135">
        <v>0</v>
      </c>
      <c r="AE2135">
        <v>0</v>
      </c>
      <c r="AF2135">
        <v>0</v>
      </c>
      <c r="AG2135">
        <v>0</v>
      </c>
      <c r="AH2135">
        <v>0</v>
      </c>
      <c r="AI2135">
        <v>0</v>
      </c>
      <c r="AJ2135">
        <v>0</v>
      </c>
      <c r="AK2135">
        <v>0</v>
      </c>
      <c r="AL2135">
        <v>0</v>
      </c>
      <c r="AM2135">
        <v>0</v>
      </c>
      <c r="AN2135">
        <v>0</v>
      </c>
      <c r="AO2135">
        <v>0</v>
      </c>
      <c r="AP2135">
        <v>19</v>
      </c>
      <c r="AQ2135">
        <v>0</v>
      </c>
      <c r="AR2135">
        <v>0</v>
      </c>
      <c r="AS2135">
        <v>0</v>
      </c>
      <c r="AT2135">
        <v>0</v>
      </c>
      <c r="AU2135">
        <v>0</v>
      </c>
      <c r="AV2135">
        <v>12</v>
      </c>
      <c r="AW2135">
        <v>0</v>
      </c>
      <c r="AX2135">
        <v>0</v>
      </c>
      <c r="AY2135">
        <v>0</v>
      </c>
      <c r="AZ2135">
        <v>0</v>
      </c>
      <c r="BA2135">
        <v>0</v>
      </c>
      <c r="BB2135">
        <v>0</v>
      </c>
      <c r="BC2135">
        <v>0</v>
      </c>
      <c r="BD2135">
        <v>0</v>
      </c>
      <c r="BE2135">
        <v>0</v>
      </c>
      <c r="BF2135">
        <v>0</v>
      </c>
      <c r="BG2135">
        <v>0</v>
      </c>
      <c r="BH2135">
        <v>0</v>
      </c>
      <c r="BI2135">
        <v>0</v>
      </c>
      <c r="BJ2135">
        <v>0</v>
      </c>
      <c r="BK2135">
        <v>0</v>
      </c>
      <c r="BL2135">
        <v>0</v>
      </c>
      <c r="BM2135">
        <v>0</v>
      </c>
      <c r="BN2135">
        <v>0</v>
      </c>
      <c r="BO2135">
        <v>5</v>
      </c>
      <c r="BP2135">
        <v>0</v>
      </c>
      <c r="BQ2135">
        <v>0</v>
      </c>
      <c r="BR2135">
        <v>0</v>
      </c>
      <c r="BS2135">
        <v>0</v>
      </c>
      <c r="BT2135">
        <v>0</v>
      </c>
      <c r="BU2135">
        <v>0</v>
      </c>
      <c r="BV2135">
        <v>0</v>
      </c>
      <c r="BW2135">
        <v>0</v>
      </c>
      <c r="BX2135">
        <v>0</v>
      </c>
      <c r="BY2135">
        <v>98</v>
      </c>
    </row>
    <row r="2136" spans="1:77" hidden="1" x14ac:dyDescent="0.25">
      <c r="A2136" t="str">
        <f t="shared" si="66"/>
        <v>201872 Könnyűipari foglalkozásokI1 Általános Iskola 0-7 osztály</v>
      </c>
      <c r="B2136" t="str">
        <f t="shared" si="67"/>
        <v>201872 Könnyűipari foglalkozásokI1 Általános Iskola 0-7 osztály</v>
      </c>
      <c r="C2136">
        <v>652</v>
      </c>
      <c r="D2136" t="s">
        <v>168</v>
      </c>
      <c r="E2136" t="s">
        <v>169</v>
      </c>
      <c r="F2136" s="4">
        <v>2018</v>
      </c>
      <c r="G2136">
        <v>0</v>
      </c>
      <c r="H2136" t="s">
        <v>157</v>
      </c>
      <c r="I2136">
        <v>642</v>
      </c>
      <c r="J2136">
        <v>31</v>
      </c>
      <c r="K2136" t="s">
        <v>100</v>
      </c>
      <c r="L2136" t="s">
        <v>136</v>
      </c>
      <c r="M2136">
        <v>0</v>
      </c>
      <c r="N2136">
        <v>0</v>
      </c>
      <c r="O2136">
        <v>0</v>
      </c>
      <c r="P2136">
        <v>0</v>
      </c>
      <c r="Q2136">
        <v>0</v>
      </c>
      <c r="R2136">
        <v>29</v>
      </c>
      <c r="S2136">
        <v>0</v>
      </c>
      <c r="T2136">
        <v>0</v>
      </c>
      <c r="U2136">
        <v>0</v>
      </c>
      <c r="V2136">
        <v>0</v>
      </c>
      <c r="W2136">
        <v>0</v>
      </c>
      <c r="X2136">
        <v>0</v>
      </c>
      <c r="Y2136">
        <v>0</v>
      </c>
      <c r="Z2136">
        <v>0</v>
      </c>
      <c r="AA2136">
        <v>0</v>
      </c>
      <c r="AB2136">
        <v>0</v>
      </c>
      <c r="AC2136">
        <v>10</v>
      </c>
      <c r="AD2136">
        <v>0</v>
      </c>
      <c r="AE2136">
        <v>0</v>
      </c>
      <c r="AF2136">
        <v>0</v>
      </c>
      <c r="AG2136">
        <v>0</v>
      </c>
      <c r="AH2136">
        <v>148</v>
      </c>
      <c r="AI2136">
        <v>0</v>
      </c>
      <c r="AJ2136">
        <v>0</v>
      </c>
      <c r="AK2136">
        <v>0</v>
      </c>
      <c r="AL2136">
        <v>0</v>
      </c>
      <c r="AM2136">
        <v>25</v>
      </c>
      <c r="AN2136">
        <v>0</v>
      </c>
      <c r="AO2136">
        <v>0</v>
      </c>
      <c r="AP2136">
        <v>0</v>
      </c>
      <c r="AQ2136">
        <v>0</v>
      </c>
      <c r="AR2136">
        <v>0</v>
      </c>
      <c r="AS2136">
        <v>0</v>
      </c>
      <c r="AT2136">
        <v>0</v>
      </c>
      <c r="AU2136">
        <v>0</v>
      </c>
      <c r="AV2136">
        <v>0</v>
      </c>
      <c r="AW2136">
        <v>0</v>
      </c>
      <c r="AX2136">
        <v>0</v>
      </c>
      <c r="AY2136">
        <v>0</v>
      </c>
      <c r="AZ2136">
        <v>0</v>
      </c>
      <c r="BA2136">
        <v>192</v>
      </c>
      <c r="BB2136">
        <v>0</v>
      </c>
      <c r="BC2136">
        <v>0</v>
      </c>
      <c r="BD2136">
        <v>0</v>
      </c>
      <c r="BE2136">
        <v>0</v>
      </c>
      <c r="BF2136">
        <v>0</v>
      </c>
      <c r="BG2136">
        <v>0</v>
      </c>
      <c r="BH2136">
        <v>0</v>
      </c>
      <c r="BI2136">
        <v>0</v>
      </c>
      <c r="BJ2136">
        <v>0</v>
      </c>
      <c r="BK2136">
        <v>0</v>
      </c>
      <c r="BL2136">
        <v>0</v>
      </c>
      <c r="BM2136">
        <v>0</v>
      </c>
      <c r="BN2136">
        <v>0</v>
      </c>
      <c r="BO2136">
        <v>9</v>
      </c>
      <c r="BP2136">
        <v>0</v>
      </c>
      <c r="BQ2136">
        <v>0</v>
      </c>
      <c r="BR2136">
        <v>12</v>
      </c>
      <c r="BS2136">
        <v>0</v>
      </c>
      <c r="BT2136">
        <v>0</v>
      </c>
      <c r="BU2136">
        <v>0</v>
      </c>
      <c r="BV2136">
        <v>0</v>
      </c>
      <c r="BW2136">
        <v>0</v>
      </c>
      <c r="BX2136">
        <v>0</v>
      </c>
      <c r="BY2136">
        <v>425</v>
      </c>
    </row>
    <row r="2137" spans="1:77" hidden="1" x14ac:dyDescent="0.25">
      <c r="A2137" t="str">
        <f t="shared" si="66"/>
        <v>201873 Fém- és villamosipari foglalkozásokI1 Általános Iskola 0-7 osztály</v>
      </c>
      <c r="B2137" t="str">
        <f t="shared" si="67"/>
        <v>201873 Fém- és villamosipari foglalkozásokI1 Általános Iskola 0-7 osztály</v>
      </c>
      <c r="C2137">
        <v>653</v>
      </c>
      <c r="D2137" t="s">
        <v>168</v>
      </c>
      <c r="E2137" t="s">
        <v>169</v>
      </c>
      <c r="F2137" s="4">
        <v>2018</v>
      </c>
      <c r="G2137">
        <v>0</v>
      </c>
      <c r="H2137" t="s">
        <v>157</v>
      </c>
      <c r="I2137">
        <v>643</v>
      </c>
      <c r="J2137">
        <v>32</v>
      </c>
      <c r="K2137" t="s">
        <v>101</v>
      </c>
      <c r="L2137" t="s">
        <v>137</v>
      </c>
      <c r="M2137">
        <v>0</v>
      </c>
      <c r="N2137">
        <v>11</v>
      </c>
      <c r="O2137">
        <v>0</v>
      </c>
      <c r="P2137">
        <v>0</v>
      </c>
      <c r="Q2137">
        <v>51</v>
      </c>
      <c r="R2137">
        <v>0</v>
      </c>
      <c r="S2137">
        <v>0</v>
      </c>
      <c r="T2137">
        <v>0</v>
      </c>
      <c r="U2137">
        <v>0</v>
      </c>
      <c r="V2137">
        <v>0</v>
      </c>
      <c r="W2137">
        <v>50</v>
      </c>
      <c r="X2137">
        <v>0</v>
      </c>
      <c r="Y2137">
        <v>10</v>
      </c>
      <c r="Z2137">
        <v>0</v>
      </c>
      <c r="AA2137">
        <v>0</v>
      </c>
      <c r="AB2137">
        <v>84</v>
      </c>
      <c r="AC2137">
        <v>32</v>
      </c>
      <c r="AD2137">
        <v>0</v>
      </c>
      <c r="AE2137">
        <v>104</v>
      </c>
      <c r="AF2137">
        <v>71</v>
      </c>
      <c r="AG2137">
        <v>0</v>
      </c>
      <c r="AH2137">
        <v>0</v>
      </c>
      <c r="AI2137">
        <v>48</v>
      </c>
      <c r="AJ2137">
        <v>0</v>
      </c>
      <c r="AK2137">
        <v>0</v>
      </c>
      <c r="AL2137">
        <v>0</v>
      </c>
      <c r="AM2137">
        <v>113</v>
      </c>
      <c r="AN2137">
        <v>123</v>
      </c>
      <c r="AO2137">
        <v>25</v>
      </c>
      <c r="AP2137">
        <v>1</v>
      </c>
      <c r="AQ2137">
        <v>103</v>
      </c>
      <c r="AR2137">
        <v>0</v>
      </c>
      <c r="AS2137">
        <v>0</v>
      </c>
      <c r="AT2137">
        <v>0</v>
      </c>
      <c r="AU2137">
        <v>0</v>
      </c>
      <c r="AV2137">
        <v>137</v>
      </c>
      <c r="AW2137">
        <v>0</v>
      </c>
      <c r="AX2137">
        <v>0</v>
      </c>
      <c r="AY2137">
        <v>0</v>
      </c>
      <c r="AZ2137">
        <v>0</v>
      </c>
      <c r="BA2137">
        <v>0</v>
      </c>
      <c r="BB2137">
        <v>0</v>
      </c>
      <c r="BC2137">
        <v>0</v>
      </c>
      <c r="BD2137">
        <v>0</v>
      </c>
      <c r="BE2137">
        <v>0</v>
      </c>
      <c r="BF2137">
        <v>0</v>
      </c>
      <c r="BG2137">
        <v>0</v>
      </c>
      <c r="BH2137">
        <v>0</v>
      </c>
      <c r="BI2137">
        <v>0</v>
      </c>
      <c r="BJ2137">
        <v>0</v>
      </c>
      <c r="BK2137">
        <v>0</v>
      </c>
      <c r="BL2137">
        <v>20</v>
      </c>
      <c r="BM2137">
        <v>0</v>
      </c>
      <c r="BN2137">
        <v>0</v>
      </c>
      <c r="BO2137">
        <v>5</v>
      </c>
      <c r="BP2137">
        <v>0</v>
      </c>
      <c r="BQ2137">
        <v>0</v>
      </c>
      <c r="BR2137">
        <v>0</v>
      </c>
      <c r="BS2137">
        <v>0</v>
      </c>
      <c r="BT2137">
        <v>0</v>
      </c>
      <c r="BU2137">
        <v>0</v>
      </c>
      <c r="BV2137">
        <v>0</v>
      </c>
      <c r="BW2137">
        <v>0</v>
      </c>
      <c r="BX2137">
        <v>0</v>
      </c>
      <c r="BY2137">
        <v>988</v>
      </c>
    </row>
    <row r="2138" spans="1:77" hidden="1" x14ac:dyDescent="0.25">
      <c r="A2138" t="str">
        <f t="shared" si="66"/>
        <v>201874 Kézműipari foglalkozásokI1 Általános Iskola 0-7 osztály</v>
      </c>
      <c r="B2138" t="str">
        <f t="shared" si="67"/>
        <v>201874 Kézműipari foglalkozásokI1 Általános Iskola 0-7 osztály</v>
      </c>
      <c r="C2138">
        <v>654</v>
      </c>
      <c r="D2138" t="s">
        <v>168</v>
      </c>
      <c r="E2138" t="s">
        <v>169</v>
      </c>
      <c r="F2138" s="4">
        <v>2018</v>
      </c>
      <c r="G2138">
        <v>0</v>
      </c>
      <c r="H2138" t="s">
        <v>157</v>
      </c>
      <c r="I2138">
        <v>644</v>
      </c>
      <c r="J2138">
        <v>33</v>
      </c>
      <c r="K2138" t="s">
        <v>102</v>
      </c>
      <c r="L2138" t="s">
        <v>138</v>
      </c>
      <c r="M2138">
        <v>0</v>
      </c>
      <c r="N2138">
        <v>0</v>
      </c>
      <c r="O2138">
        <v>0</v>
      </c>
      <c r="P2138">
        <v>0</v>
      </c>
      <c r="Q2138">
        <v>0</v>
      </c>
      <c r="R2138">
        <v>0</v>
      </c>
      <c r="S2138">
        <v>0</v>
      </c>
      <c r="T2138">
        <v>0</v>
      </c>
      <c r="U2138">
        <v>0</v>
      </c>
      <c r="V2138">
        <v>0</v>
      </c>
      <c r="W2138">
        <v>0</v>
      </c>
      <c r="X2138">
        <v>0</v>
      </c>
      <c r="Y2138">
        <v>0</v>
      </c>
      <c r="Z2138">
        <v>1</v>
      </c>
      <c r="AA2138">
        <v>0</v>
      </c>
      <c r="AB2138">
        <v>0</v>
      </c>
      <c r="AC2138">
        <v>0</v>
      </c>
      <c r="AD2138">
        <v>0</v>
      </c>
      <c r="AE2138">
        <v>0</v>
      </c>
      <c r="AF2138">
        <v>0</v>
      </c>
      <c r="AG2138">
        <v>0</v>
      </c>
      <c r="AH2138">
        <v>0</v>
      </c>
      <c r="AI2138">
        <v>0</v>
      </c>
      <c r="AJ2138">
        <v>0</v>
      </c>
      <c r="AK2138">
        <v>0</v>
      </c>
      <c r="AL2138">
        <v>0</v>
      </c>
      <c r="AM2138">
        <v>0</v>
      </c>
      <c r="AN2138">
        <v>0</v>
      </c>
      <c r="AO2138">
        <v>0</v>
      </c>
      <c r="AP2138">
        <v>0</v>
      </c>
      <c r="AQ2138">
        <v>0</v>
      </c>
      <c r="AR2138">
        <v>0</v>
      </c>
      <c r="AS2138">
        <v>0</v>
      </c>
      <c r="AT2138">
        <v>0</v>
      </c>
      <c r="AU2138">
        <v>0</v>
      </c>
      <c r="AV2138">
        <v>0</v>
      </c>
      <c r="AW2138">
        <v>0</v>
      </c>
      <c r="AX2138">
        <v>0</v>
      </c>
      <c r="AY2138">
        <v>0</v>
      </c>
      <c r="AZ2138">
        <v>0</v>
      </c>
      <c r="BA2138">
        <v>0</v>
      </c>
      <c r="BB2138">
        <v>0</v>
      </c>
      <c r="BC2138">
        <v>0</v>
      </c>
      <c r="BD2138">
        <v>0</v>
      </c>
      <c r="BE2138">
        <v>0</v>
      </c>
      <c r="BF2138">
        <v>0</v>
      </c>
      <c r="BG2138">
        <v>0</v>
      </c>
      <c r="BH2138">
        <v>0</v>
      </c>
      <c r="BI2138">
        <v>0</v>
      </c>
      <c r="BJ2138">
        <v>0</v>
      </c>
      <c r="BK2138">
        <v>0</v>
      </c>
      <c r="BL2138">
        <v>0</v>
      </c>
      <c r="BM2138">
        <v>0</v>
      </c>
      <c r="BN2138">
        <v>0</v>
      </c>
      <c r="BO2138">
        <v>8</v>
      </c>
      <c r="BP2138">
        <v>0</v>
      </c>
      <c r="BQ2138">
        <v>0</v>
      </c>
      <c r="BR2138">
        <v>18</v>
      </c>
      <c r="BS2138">
        <v>0</v>
      </c>
      <c r="BT2138">
        <v>0</v>
      </c>
      <c r="BU2138">
        <v>0</v>
      </c>
      <c r="BV2138">
        <v>0</v>
      </c>
      <c r="BW2138">
        <v>0</v>
      </c>
      <c r="BX2138">
        <v>0</v>
      </c>
      <c r="BY2138">
        <v>27</v>
      </c>
    </row>
    <row r="2139" spans="1:77" hidden="1" x14ac:dyDescent="0.25">
      <c r="A2139" t="str">
        <f t="shared" si="66"/>
        <v>201875 Építőipari foglalkozásokI1 Általános Iskola 0-7 osztály</v>
      </c>
      <c r="B2139" t="str">
        <f t="shared" si="67"/>
        <v>201875 Építőipari foglalkozásokI1 Általános Iskola 0-7 osztály</v>
      </c>
      <c r="C2139">
        <v>655</v>
      </c>
      <c r="D2139" t="s">
        <v>168</v>
      </c>
      <c r="E2139" t="s">
        <v>169</v>
      </c>
      <c r="F2139" s="4">
        <v>2018</v>
      </c>
      <c r="G2139">
        <v>0</v>
      </c>
      <c r="H2139" t="s">
        <v>157</v>
      </c>
      <c r="I2139">
        <v>645</v>
      </c>
      <c r="J2139">
        <v>34</v>
      </c>
      <c r="K2139" t="s">
        <v>103</v>
      </c>
      <c r="L2139" t="s">
        <v>139</v>
      </c>
      <c r="M2139">
        <v>0</v>
      </c>
      <c r="N2139">
        <v>0</v>
      </c>
      <c r="O2139">
        <v>0</v>
      </c>
      <c r="P2139">
        <v>0</v>
      </c>
      <c r="Q2139">
        <v>0</v>
      </c>
      <c r="R2139">
        <v>0</v>
      </c>
      <c r="S2139">
        <v>1</v>
      </c>
      <c r="T2139">
        <v>0</v>
      </c>
      <c r="U2139">
        <v>0</v>
      </c>
      <c r="V2139">
        <v>0</v>
      </c>
      <c r="W2139">
        <v>0</v>
      </c>
      <c r="X2139">
        <v>0</v>
      </c>
      <c r="Y2139">
        <v>0</v>
      </c>
      <c r="Z2139">
        <v>0</v>
      </c>
      <c r="AA2139">
        <v>0</v>
      </c>
      <c r="AB2139">
        <v>26</v>
      </c>
      <c r="AC2139">
        <v>0</v>
      </c>
      <c r="AD2139">
        <v>0</v>
      </c>
      <c r="AE2139">
        <v>0</v>
      </c>
      <c r="AF2139">
        <v>0</v>
      </c>
      <c r="AG2139">
        <v>0</v>
      </c>
      <c r="AH2139">
        <v>16</v>
      </c>
      <c r="AI2139">
        <v>0</v>
      </c>
      <c r="AJ2139">
        <v>0</v>
      </c>
      <c r="AK2139">
        <v>15</v>
      </c>
      <c r="AL2139">
        <v>0</v>
      </c>
      <c r="AM2139">
        <v>163</v>
      </c>
      <c r="AN2139">
        <v>34</v>
      </c>
      <c r="AO2139">
        <v>25</v>
      </c>
      <c r="AP2139">
        <v>1</v>
      </c>
      <c r="AQ2139">
        <v>4</v>
      </c>
      <c r="AR2139">
        <v>0</v>
      </c>
      <c r="AS2139">
        <v>0</v>
      </c>
      <c r="AT2139">
        <v>0</v>
      </c>
      <c r="AU2139">
        <v>0</v>
      </c>
      <c r="AV2139">
        <v>0</v>
      </c>
      <c r="AW2139">
        <v>0</v>
      </c>
      <c r="AX2139">
        <v>0</v>
      </c>
      <c r="AY2139">
        <v>0</v>
      </c>
      <c r="AZ2139">
        <v>0</v>
      </c>
      <c r="BA2139">
        <v>0</v>
      </c>
      <c r="BB2139">
        <v>0</v>
      </c>
      <c r="BC2139">
        <v>0</v>
      </c>
      <c r="BD2139">
        <v>0</v>
      </c>
      <c r="BE2139">
        <v>0</v>
      </c>
      <c r="BF2139">
        <v>0</v>
      </c>
      <c r="BG2139">
        <v>0</v>
      </c>
      <c r="BH2139">
        <v>0</v>
      </c>
      <c r="BI2139">
        <v>0</v>
      </c>
      <c r="BJ2139">
        <v>0</v>
      </c>
      <c r="BK2139">
        <v>0</v>
      </c>
      <c r="BL2139">
        <v>0</v>
      </c>
      <c r="BM2139">
        <v>0</v>
      </c>
      <c r="BN2139">
        <v>3</v>
      </c>
      <c r="BO2139">
        <v>24</v>
      </c>
      <c r="BP2139">
        <v>17</v>
      </c>
      <c r="BQ2139">
        <v>0</v>
      </c>
      <c r="BR2139">
        <v>1</v>
      </c>
      <c r="BS2139">
        <v>0</v>
      </c>
      <c r="BT2139">
        <v>0</v>
      </c>
      <c r="BU2139">
        <v>0</v>
      </c>
      <c r="BV2139">
        <v>0</v>
      </c>
      <c r="BW2139">
        <v>8</v>
      </c>
      <c r="BX2139">
        <v>0</v>
      </c>
      <c r="BY2139">
        <v>338</v>
      </c>
    </row>
    <row r="2140" spans="1:77" hidden="1" x14ac:dyDescent="0.25">
      <c r="A2140" t="str">
        <f t="shared" si="66"/>
        <v>201879 Egyéb ipari és építőipari foglalkozásokI1 Általános Iskola 0-7 osztály</v>
      </c>
      <c r="B2140" t="str">
        <f t="shared" si="67"/>
        <v>201879 Egyéb ipari és építőipari foglalkozásokI1 Általános Iskola 0-7 osztály</v>
      </c>
      <c r="C2140">
        <v>656</v>
      </c>
      <c r="D2140" t="s">
        <v>168</v>
      </c>
      <c r="E2140" t="s">
        <v>169</v>
      </c>
      <c r="F2140" s="4">
        <v>2018</v>
      </c>
      <c r="G2140">
        <v>0</v>
      </c>
      <c r="H2140" t="s">
        <v>157</v>
      </c>
      <c r="I2140">
        <v>646</v>
      </c>
      <c r="J2140">
        <v>35</v>
      </c>
      <c r="K2140" t="s">
        <v>140</v>
      </c>
      <c r="L2140" t="s">
        <v>141</v>
      </c>
      <c r="M2140">
        <v>0</v>
      </c>
      <c r="N2140">
        <v>0</v>
      </c>
      <c r="O2140">
        <v>0</v>
      </c>
      <c r="P2140">
        <v>0</v>
      </c>
      <c r="Q2140">
        <v>0</v>
      </c>
      <c r="R2140">
        <v>0</v>
      </c>
      <c r="S2140">
        <v>28</v>
      </c>
      <c r="T2140">
        <v>0</v>
      </c>
      <c r="U2140">
        <v>0</v>
      </c>
      <c r="V2140">
        <v>0</v>
      </c>
      <c r="W2140">
        <v>15</v>
      </c>
      <c r="X2140">
        <v>0</v>
      </c>
      <c r="Y2140">
        <v>0</v>
      </c>
      <c r="Z2140">
        <v>0</v>
      </c>
      <c r="AA2140">
        <v>17</v>
      </c>
      <c r="AB2140">
        <v>0</v>
      </c>
      <c r="AC2140">
        <v>0</v>
      </c>
      <c r="AD2140">
        <v>0</v>
      </c>
      <c r="AE2140">
        <v>0</v>
      </c>
      <c r="AF2140">
        <v>0</v>
      </c>
      <c r="AG2140">
        <v>0</v>
      </c>
      <c r="AH2140">
        <v>0</v>
      </c>
      <c r="AI2140">
        <v>0</v>
      </c>
      <c r="AJ2140">
        <v>0</v>
      </c>
      <c r="AK2140">
        <v>36</v>
      </c>
      <c r="AL2140">
        <v>32</v>
      </c>
      <c r="AM2140">
        <v>0</v>
      </c>
      <c r="AN2140">
        <v>0</v>
      </c>
      <c r="AO2140">
        <v>0</v>
      </c>
      <c r="AP2140">
        <v>0</v>
      </c>
      <c r="AQ2140">
        <v>20</v>
      </c>
      <c r="AR2140">
        <v>0</v>
      </c>
      <c r="AS2140">
        <v>0</v>
      </c>
      <c r="AT2140">
        <v>0</v>
      </c>
      <c r="AU2140">
        <v>0</v>
      </c>
      <c r="AV2140">
        <v>0</v>
      </c>
      <c r="AW2140">
        <v>0</v>
      </c>
      <c r="AX2140">
        <v>0</v>
      </c>
      <c r="AY2140">
        <v>0</v>
      </c>
      <c r="AZ2140">
        <v>0</v>
      </c>
      <c r="BA2140">
        <v>0</v>
      </c>
      <c r="BB2140">
        <v>0</v>
      </c>
      <c r="BC2140">
        <v>0</v>
      </c>
      <c r="BD2140">
        <v>0</v>
      </c>
      <c r="BE2140">
        <v>0</v>
      </c>
      <c r="BF2140">
        <v>0</v>
      </c>
      <c r="BG2140">
        <v>0</v>
      </c>
      <c r="BH2140">
        <v>0</v>
      </c>
      <c r="BI2140">
        <v>0</v>
      </c>
      <c r="BJ2140">
        <v>0</v>
      </c>
      <c r="BK2140">
        <v>0</v>
      </c>
      <c r="BL2140">
        <v>14</v>
      </c>
      <c r="BM2140">
        <v>0</v>
      </c>
      <c r="BN2140">
        <v>22</v>
      </c>
      <c r="BO2140">
        <v>7</v>
      </c>
      <c r="BP2140">
        <v>0</v>
      </c>
      <c r="BQ2140">
        <v>0</v>
      </c>
      <c r="BR2140">
        <v>0</v>
      </c>
      <c r="BS2140">
        <v>0</v>
      </c>
      <c r="BT2140">
        <v>0</v>
      </c>
      <c r="BU2140">
        <v>0</v>
      </c>
      <c r="BV2140">
        <v>0</v>
      </c>
      <c r="BW2140">
        <v>0</v>
      </c>
      <c r="BX2140">
        <v>0</v>
      </c>
      <c r="BY2140">
        <v>191</v>
      </c>
    </row>
    <row r="2141" spans="1:77" hidden="1" x14ac:dyDescent="0.25">
      <c r="A2141" t="str">
        <f t="shared" si="66"/>
        <v>201881 Feldolgozóipari gépek kezelőiI1 Általános Iskola 0-7 osztály</v>
      </c>
      <c r="B2141" t="str">
        <f t="shared" si="67"/>
        <v>201881 Feldolgozóipari gépek kezelőiI1 Általános Iskola 0-7 osztály</v>
      </c>
      <c r="C2141">
        <v>657</v>
      </c>
      <c r="D2141" t="s">
        <v>168</v>
      </c>
      <c r="E2141" t="s">
        <v>169</v>
      </c>
      <c r="F2141" s="4">
        <v>2018</v>
      </c>
      <c r="G2141">
        <v>0</v>
      </c>
      <c r="H2141" t="s">
        <v>157</v>
      </c>
      <c r="I2141">
        <v>647</v>
      </c>
      <c r="J2141">
        <v>36</v>
      </c>
      <c r="K2141" t="s">
        <v>104</v>
      </c>
      <c r="L2141" t="s">
        <v>105</v>
      </c>
      <c r="M2141">
        <v>0</v>
      </c>
      <c r="N2141">
        <v>0</v>
      </c>
      <c r="O2141">
        <v>0</v>
      </c>
      <c r="P2141">
        <v>0</v>
      </c>
      <c r="Q2141">
        <v>14</v>
      </c>
      <c r="R2141">
        <v>16</v>
      </c>
      <c r="S2141">
        <v>17</v>
      </c>
      <c r="T2141">
        <v>0</v>
      </c>
      <c r="U2141">
        <v>0</v>
      </c>
      <c r="V2141">
        <v>0</v>
      </c>
      <c r="W2141">
        <v>165</v>
      </c>
      <c r="X2141">
        <v>0</v>
      </c>
      <c r="Y2141">
        <v>20</v>
      </c>
      <c r="Z2141">
        <v>78</v>
      </c>
      <c r="AA2141">
        <v>0</v>
      </c>
      <c r="AB2141">
        <v>29</v>
      </c>
      <c r="AC2141">
        <v>0</v>
      </c>
      <c r="AD2141">
        <v>0</v>
      </c>
      <c r="AE2141">
        <v>35</v>
      </c>
      <c r="AF2141">
        <v>20</v>
      </c>
      <c r="AG2141">
        <v>0</v>
      </c>
      <c r="AH2141">
        <v>0</v>
      </c>
      <c r="AI2141">
        <v>0</v>
      </c>
      <c r="AJ2141">
        <v>0</v>
      </c>
      <c r="AK2141">
        <v>0</v>
      </c>
      <c r="AL2141">
        <v>0</v>
      </c>
      <c r="AM2141">
        <v>0</v>
      </c>
      <c r="AN2141">
        <v>0</v>
      </c>
      <c r="AO2141">
        <v>0</v>
      </c>
      <c r="AP2141">
        <v>1</v>
      </c>
      <c r="AQ2141">
        <v>0</v>
      </c>
      <c r="AR2141">
        <v>0</v>
      </c>
      <c r="AS2141">
        <v>0</v>
      </c>
      <c r="AT2141">
        <v>0</v>
      </c>
      <c r="AU2141">
        <v>0</v>
      </c>
      <c r="AV2141">
        <v>0</v>
      </c>
      <c r="AW2141">
        <v>0</v>
      </c>
      <c r="AX2141">
        <v>0</v>
      </c>
      <c r="AY2141">
        <v>0</v>
      </c>
      <c r="AZ2141">
        <v>0</v>
      </c>
      <c r="BA2141">
        <v>19</v>
      </c>
      <c r="BB2141">
        <v>0</v>
      </c>
      <c r="BC2141">
        <v>0</v>
      </c>
      <c r="BD2141">
        <v>0</v>
      </c>
      <c r="BE2141">
        <v>0</v>
      </c>
      <c r="BF2141">
        <v>0</v>
      </c>
      <c r="BG2141">
        <v>0</v>
      </c>
      <c r="BH2141">
        <v>0</v>
      </c>
      <c r="BI2141">
        <v>0</v>
      </c>
      <c r="BJ2141">
        <v>0</v>
      </c>
      <c r="BK2141">
        <v>0</v>
      </c>
      <c r="BL2141">
        <v>260</v>
      </c>
      <c r="BM2141">
        <v>0</v>
      </c>
      <c r="BN2141">
        <v>1</v>
      </c>
      <c r="BO2141">
        <v>10</v>
      </c>
      <c r="BP2141">
        <v>0</v>
      </c>
      <c r="BQ2141">
        <v>0</v>
      </c>
      <c r="BR2141">
        <v>0</v>
      </c>
      <c r="BS2141">
        <v>0</v>
      </c>
      <c r="BT2141">
        <v>0</v>
      </c>
      <c r="BU2141">
        <v>0</v>
      </c>
      <c r="BV2141">
        <v>0</v>
      </c>
      <c r="BW2141">
        <v>0</v>
      </c>
      <c r="BX2141">
        <v>0</v>
      </c>
      <c r="BY2141">
        <v>685</v>
      </c>
    </row>
    <row r="2142" spans="1:77" hidden="1" x14ac:dyDescent="0.25">
      <c r="A2142" t="str">
        <f t="shared" si="66"/>
        <v>201882 ÖsszeszerelőkI1 Általános Iskola 0-7 osztály</v>
      </c>
      <c r="B2142" t="str">
        <f t="shared" si="67"/>
        <v>201882 ÖsszeszerelőkI1 Általános Iskola 0-7 osztály</v>
      </c>
      <c r="C2142">
        <v>658</v>
      </c>
      <c r="D2142" t="s">
        <v>168</v>
      </c>
      <c r="E2142" t="s">
        <v>169</v>
      </c>
      <c r="F2142" s="4">
        <v>2018</v>
      </c>
      <c r="G2142">
        <v>0</v>
      </c>
      <c r="H2142" t="s">
        <v>157</v>
      </c>
      <c r="I2142">
        <v>648</v>
      </c>
      <c r="J2142">
        <v>37</v>
      </c>
      <c r="K2142" t="s">
        <v>106</v>
      </c>
      <c r="L2142" t="s">
        <v>142</v>
      </c>
      <c r="M2142">
        <v>0</v>
      </c>
      <c r="N2142">
        <v>0</v>
      </c>
      <c r="O2142">
        <v>0</v>
      </c>
      <c r="P2142">
        <v>0</v>
      </c>
      <c r="Q2142">
        <v>0</v>
      </c>
      <c r="R2142">
        <v>0</v>
      </c>
      <c r="S2142">
        <v>0</v>
      </c>
      <c r="T2142">
        <v>0</v>
      </c>
      <c r="U2142">
        <v>0</v>
      </c>
      <c r="V2142">
        <v>0</v>
      </c>
      <c r="W2142">
        <v>0</v>
      </c>
      <c r="X2142">
        <v>0</v>
      </c>
      <c r="Y2142">
        <v>0</v>
      </c>
      <c r="Z2142">
        <v>0</v>
      </c>
      <c r="AA2142">
        <v>0</v>
      </c>
      <c r="AB2142">
        <v>38</v>
      </c>
      <c r="AC2142">
        <v>13</v>
      </c>
      <c r="AD2142">
        <v>25</v>
      </c>
      <c r="AE2142">
        <v>316</v>
      </c>
      <c r="AF2142">
        <v>286</v>
      </c>
      <c r="AG2142">
        <v>0</v>
      </c>
      <c r="AH2142">
        <v>0</v>
      </c>
      <c r="AI2142">
        <v>0</v>
      </c>
      <c r="AJ2142">
        <v>0</v>
      </c>
      <c r="AK2142">
        <v>0</v>
      </c>
      <c r="AL2142">
        <v>0</v>
      </c>
      <c r="AM2142">
        <v>0</v>
      </c>
      <c r="AN2142">
        <v>0</v>
      </c>
      <c r="AO2142">
        <v>0</v>
      </c>
      <c r="AP2142">
        <v>0</v>
      </c>
      <c r="AQ2142">
        <v>0</v>
      </c>
      <c r="AR2142">
        <v>0</v>
      </c>
      <c r="AS2142">
        <v>0</v>
      </c>
      <c r="AT2142">
        <v>0</v>
      </c>
      <c r="AU2142">
        <v>0</v>
      </c>
      <c r="AV2142">
        <v>0</v>
      </c>
      <c r="AW2142">
        <v>0</v>
      </c>
      <c r="AX2142">
        <v>0</v>
      </c>
      <c r="AY2142">
        <v>0</v>
      </c>
      <c r="AZ2142">
        <v>0</v>
      </c>
      <c r="BA2142">
        <v>0</v>
      </c>
      <c r="BB2142">
        <v>0</v>
      </c>
      <c r="BC2142">
        <v>0</v>
      </c>
      <c r="BD2142">
        <v>0</v>
      </c>
      <c r="BE2142">
        <v>0</v>
      </c>
      <c r="BF2142">
        <v>0</v>
      </c>
      <c r="BG2142">
        <v>0</v>
      </c>
      <c r="BH2142">
        <v>248</v>
      </c>
      <c r="BI2142">
        <v>0</v>
      </c>
      <c r="BJ2142">
        <v>0</v>
      </c>
      <c r="BK2142">
        <v>0</v>
      </c>
      <c r="BL2142">
        <v>1601</v>
      </c>
      <c r="BM2142">
        <v>0</v>
      </c>
      <c r="BN2142">
        <v>0</v>
      </c>
      <c r="BO2142">
        <v>0</v>
      </c>
      <c r="BP2142">
        <v>0</v>
      </c>
      <c r="BQ2142">
        <v>0</v>
      </c>
      <c r="BR2142">
        <v>0</v>
      </c>
      <c r="BS2142">
        <v>0</v>
      </c>
      <c r="BT2142">
        <v>0</v>
      </c>
      <c r="BU2142">
        <v>0</v>
      </c>
      <c r="BV2142">
        <v>0</v>
      </c>
      <c r="BW2142">
        <v>0</v>
      </c>
      <c r="BX2142">
        <v>0</v>
      </c>
      <c r="BY2142">
        <v>2527</v>
      </c>
    </row>
    <row r="2143" spans="1:77" hidden="1" x14ac:dyDescent="0.25">
      <c r="A2143" t="str">
        <f t="shared" si="66"/>
        <v>201883 Helyhez kötött gépek kezelőiI1 Általános Iskola 0-7 osztály</v>
      </c>
      <c r="B2143" t="str">
        <f t="shared" si="67"/>
        <v>201883 Helyhez kötött gépek kezelőiI1 Általános Iskola 0-7 osztály</v>
      </c>
      <c r="C2143">
        <v>659</v>
      </c>
      <c r="D2143" t="s">
        <v>168</v>
      </c>
      <c r="E2143" t="s">
        <v>169</v>
      </c>
      <c r="F2143" s="4">
        <v>2018</v>
      </c>
      <c r="G2143">
        <v>0</v>
      </c>
      <c r="H2143" t="s">
        <v>157</v>
      </c>
      <c r="I2143">
        <v>649</v>
      </c>
      <c r="J2143">
        <v>38</v>
      </c>
      <c r="K2143" t="s">
        <v>107</v>
      </c>
      <c r="L2143" t="s">
        <v>143</v>
      </c>
      <c r="M2143">
        <v>0</v>
      </c>
      <c r="N2143">
        <v>0</v>
      </c>
      <c r="O2143">
        <v>0</v>
      </c>
      <c r="P2143">
        <v>0</v>
      </c>
      <c r="Q2143">
        <v>0</v>
      </c>
      <c r="R2143">
        <v>0</v>
      </c>
      <c r="S2143">
        <v>0</v>
      </c>
      <c r="T2143">
        <v>0</v>
      </c>
      <c r="U2143">
        <v>0</v>
      </c>
      <c r="V2143">
        <v>0</v>
      </c>
      <c r="W2143">
        <v>18</v>
      </c>
      <c r="X2143">
        <v>0</v>
      </c>
      <c r="Y2143">
        <v>0</v>
      </c>
      <c r="Z2143">
        <v>0</v>
      </c>
      <c r="AA2143">
        <v>0</v>
      </c>
      <c r="AB2143">
        <v>17</v>
      </c>
      <c r="AC2143">
        <v>0</v>
      </c>
      <c r="AD2143">
        <v>0</v>
      </c>
      <c r="AE2143">
        <v>0</v>
      </c>
      <c r="AF2143">
        <v>81</v>
      </c>
      <c r="AG2143">
        <v>0</v>
      </c>
      <c r="AH2143">
        <v>0</v>
      </c>
      <c r="AI2143">
        <v>0</v>
      </c>
      <c r="AJ2143">
        <v>0</v>
      </c>
      <c r="AK2143">
        <v>19</v>
      </c>
      <c r="AL2143">
        <v>0</v>
      </c>
      <c r="AM2143">
        <v>0</v>
      </c>
      <c r="AN2143">
        <v>0</v>
      </c>
      <c r="AO2143">
        <v>0</v>
      </c>
      <c r="AP2143">
        <v>0</v>
      </c>
      <c r="AQ2143">
        <v>0</v>
      </c>
      <c r="AR2143">
        <v>0</v>
      </c>
      <c r="AS2143">
        <v>0</v>
      </c>
      <c r="AT2143">
        <v>0</v>
      </c>
      <c r="AU2143">
        <v>0</v>
      </c>
      <c r="AV2143">
        <v>0</v>
      </c>
      <c r="AW2143">
        <v>0</v>
      </c>
      <c r="AX2143">
        <v>0</v>
      </c>
      <c r="AY2143">
        <v>0</v>
      </c>
      <c r="AZ2143">
        <v>0</v>
      </c>
      <c r="BA2143">
        <v>0</v>
      </c>
      <c r="BB2143">
        <v>0</v>
      </c>
      <c r="BC2143">
        <v>0</v>
      </c>
      <c r="BD2143">
        <v>0</v>
      </c>
      <c r="BE2143">
        <v>0</v>
      </c>
      <c r="BF2143">
        <v>0</v>
      </c>
      <c r="BG2143">
        <v>0</v>
      </c>
      <c r="BH2143">
        <v>1</v>
      </c>
      <c r="BI2143">
        <v>0</v>
      </c>
      <c r="BJ2143">
        <v>0</v>
      </c>
      <c r="BK2143">
        <v>0</v>
      </c>
      <c r="BL2143">
        <v>20</v>
      </c>
      <c r="BM2143">
        <v>0</v>
      </c>
      <c r="BN2143">
        <v>10</v>
      </c>
      <c r="BO2143">
        <v>1</v>
      </c>
      <c r="BP2143">
        <v>0</v>
      </c>
      <c r="BQ2143">
        <v>4</v>
      </c>
      <c r="BR2143">
        <v>2</v>
      </c>
      <c r="BS2143">
        <v>0</v>
      </c>
      <c r="BT2143">
        <v>0</v>
      </c>
      <c r="BU2143">
        <v>0</v>
      </c>
      <c r="BV2143">
        <v>0</v>
      </c>
      <c r="BW2143">
        <v>0</v>
      </c>
      <c r="BX2143">
        <v>0</v>
      </c>
      <c r="BY2143">
        <v>173</v>
      </c>
    </row>
    <row r="2144" spans="1:77" hidden="1" x14ac:dyDescent="0.25">
      <c r="A2144" t="str">
        <f t="shared" si="66"/>
        <v>201884 Járművezetők és mobil gépek kezelőiI1 Általános Iskola 0-7 osztály</v>
      </c>
      <c r="B2144" t="str">
        <f t="shared" si="67"/>
        <v>201884 Járművezetők és mobil gépek kezelőiI1 Általános Iskola 0-7 osztály</v>
      </c>
      <c r="C2144">
        <v>660</v>
      </c>
      <c r="D2144" t="s">
        <v>168</v>
      </c>
      <c r="E2144" t="s">
        <v>169</v>
      </c>
      <c r="F2144" s="4">
        <v>2018</v>
      </c>
      <c r="G2144">
        <v>0</v>
      </c>
      <c r="H2144" t="s">
        <v>157</v>
      </c>
      <c r="I2144">
        <v>650</v>
      </c>
      <c r="J2144">
        <v>39</v>
      </c>
      <c r="K2144" t="s">
        <v>144</v>
      </c>
      <c r="L2144" t="s">
        <v>145</v>
      </c>
      <c r="M2144">
        <v>0</v>
      </c>
      <c r="N2144">
        <v>11</v>
      </c>
      <c r="O2144">
        <v>0</v>
      </c>
      <c r="P2144">
        <v>0</v>
      </c>
      <c r="Q2144">
        <v>23</v>
      </c>
      <c r="R2144">
        <v>0</v>
      </c>
      <c r="S2144">
        <v>0</v>
      </c>
      <c r="T2144">
        <v>0</v>
      </c>
      <c r="U2144">
        <v>0</v>
      </c>
      <c r="V2144">
        <v>0</v>
      </c>
      <c r="W2144">
        <v>0</v>
      </c>
      <c r="X2144">
        <v>0</v>
      </c>
      <c r="Y2144">
        <v>0</v>
      </c>
      <c r="Z2144">
        <v>11</v>
      </c>
      <c r="AA2144">
        <v>0</v>
      </c>
      <c r="AB2144">
        <v>13</v>
      </c>
      <c r="AC2144">
        <v>0</v>
      </c>
      <c r="AD2144">
        <v>0</v>
      </c>
      <c r="AE2144">
        <v>0</v>
      </c>
      <c r="AF2144">
        <v>32</v>
      </c>
      <c r="AG2144">
        <v>0</v>
      </c>
      <c r="AH2144">
        <v>0</v>
      </c>
      <c r="AI2144">
        <v>0</v>
      </c>
      <c r="AJ2144">
        <v>0</v>
      </c>
      <c r="AK2144">
        <v>0</v>
      </c>
      <c r="AL2144">
        <v>9</v>
      </c>
      <c r="AM2144">
        <v>113</v>
      </c>
      <c r="AN2144">
        <v>227</v>
      </c>
      <c r="AO2144">
        <v>54</v>
      </c>
      <c r="AP2144">
        <v>19</v>
      </c>
      <c r="AQ2144">
        <v>622</v>
      </c>
      <c r="AR2144">
        <v>0</v>
      </c>
      <c r="AS2144">
        <v>0</v>
      </c>
      <c r="AT2144">
        <v>42</v>
      </c>
      <c r="AU2144">
        <v>0</v>
      </c>
      <c r="AV2144">
        <v>0</v>
      </c>
      <c r="AW2144">
        <v>0</v>
      </c>
      <c r="AX2144">
        <v>0</v>
      </c>
      <c r="AY2144">
        <v>0</v>
      </c>
      <c r="AZ2144">
        <v>0</v>
      </c>
      <c r="BA2144">
        <v>0</v>
      </c>
      <c r="BB2144">
        <v>0</v>
      </c>
      <c r="BC2144">
        <v>0</v>
      </c>
      <c r="BD2144">
        <v>0</v>
      </c>
      <c r="BE2144">
        <v>0</v>
      </c>
      <c r="BF2144">
        <v>0</v>
      </c>
      <c r="BG2144">
        <v>0</v>
      </c>
      <c r="BH2144">
        <v>0</v>
      </c>
      <c r="BI2144">
        <v>0</v>
      </c>
      <c r="BJ2144">
        <v>0</v>
      </c>
      <c r="BK2144">
        <v>0</v>
      </c>
      <c r="BL2144">
        <v>0</v>
      </c>
      <c r="BM2144">
        <v>0</v>
      </c>
      <c r="BN2144">
        <v>0</v>
      </c>
      <c r="BO2144">
        <v>12</v>
      </c>
      <c r="BP2144">
        <v>1</v>
      </c>
      <c r="BQ2144">
        <v>3</v>
      </c>
      <c r="BR2144">
        <v>2</v>
      </c>
      <c r="BS2144">
        <v>0</v>
      </c>
      <c r="BT2144">
        <v>0</v>
      </c>
      <c r="BU2144">
        <v>0</v>
      </c>
      <c r="BV2144">
        <v>0</v>
      </c>
      <c r="BW2144">
        <v>0</v>
      </c>
      <c r="BX2144">
        <v>0</v>
      </c>
      <c r="BY2144">
        <v>1194</v>
      </c>
    </row>
    <row r="2145" spans="1:77" hidden="1" x14ac:dyDescent="0.25">
      <c r="A2145" t="str">
        <f t="shared" si="66"/>
        <v>201891 Takarítók és hasonló jellegű egyszerű foglalkozásokI1 Általános Iskola 0-7 osztály</v>
      </c>
      <c r="B2145" t="str">
        <f t="shared" si="67"/>
        <v>201891 Takarítók és hasonló jellegű egyszerű foglalkozásokI1 Általános Iskola 0-7 osztály</v>
      </c>
      <c r="C2145">
        <v>661</v>
      </c>
      <c r="D2145" t="s">
        <v>168</v>
      </c>
      <c r="E2145" t="s">
        <v>169</v>
      </c>
      <c r="F2145" s="4">
        <v>2018</v>
      </c>
      <c r="G2145">
        <v>0</v>
      </c>
      <c r="H2145" t="s">
        <v>157</v>
      </c>
      <c r="I2145">
        <v>651</v>
      </c>
      <c r="J2145">
        <v>40</v>
      </c>
      <c r="K2145" t="s">
        <v>108</v>
      </c>
      <c r="L2145" t="s">
        <v>146</v>
      </c>
      <c r="M2145">
        <v>1</v>
      </c>
      <c r="N2145">
        <v>11</v>
      </c>
      <c r="O2145">
        <v>0</v>
      </c>
      <c r="P2145">
        <v>0</v>
      </c>
      <c r="Q2145">
        <v>47</v>
      </c>
      <c r="R2145">
        <v>0</v>
      </c>
      <c r="S2145">
        <v>0</v>
      </c>
      <c r="T2145">
        <v>0</v>
      </c>
      <c r="U2145">
        <v>0</v>
      </c>
      <c r="V2145">
        <v>0</v>
      </c>
      <c r="W2145">
        <v>2</v>
      </c>
      <c r="X2145">
        <v>9</v>
      </c>
      <c r="Y2145">
        <v>5</v>
      </c>
      <c r="Z2145">
        <v>0</v>
      </c>
      <c r="AA2145">
        <v>0</v>
      </c>
      <c r="AB2145">
        <v>5</v>
      </c>
      <c r="AC2145">
        <v>0</v>
      </c>
      <c r="AD2145">
        <v>22</v>
      </c>
      <c r="AE2145">
        <v>1</v>
      </c>
      <c r="AF2145">
        <v>0</v>
      </c>
      <c r="AG2145">
        <v>0</v>
      </c>
      <c r="AH2145">
        <v>0</v>
      </c>
      <c r="AI2145">
        <v>0</v>
      </c>
      <c r="AJ2145">
        <v>0</v>
      </c>
      <c r="AK2145">
        <v>0</v>
      </c>
      <c r="AL2145">
        <v>1</v>
      </c>
      <c r="AM2145">
        <v>39</v>
      </c>
      <c r="AN2145">
        <v>25</v>
      </c>
      <c r="AO2145">
        <v>71</v>
      </c>
      <c r="AP2145">
        <v>59</v>
      </c>
      <c r="AQ2145">
        <v>36</v>
      </c>
      <c r="AR2145">
        <v>0</v>
      </c>
      <c r="AS2145">
        <v>0</v>
      </c>
      <c r="AT2145">
        <v>0</v>
      </c>
      <c r="AU2145">
        <v>0</v>
      </c>
      <c r="AV2145">
        <v>269</v>
      </c>
      <c r="AW2145">
        <v>0</v>
      </c>
      <c r="AX2145">
        <v>0</v>
      </c>
      <c r="AY2145">
        <v>0</v>
      </c>
      <c r="AZ2145">
        <v>0</v>
      </c>
      <c r="BA2145">
        <v>0</v>
      </c>
      <c r="BB2145">
        <v>0</v>
      </c>
      <c r="BC2145">
        <v>0</v>
      </c>
      <c r="BD2145">
        <v>0</v>
      </c>
      <c r="BE2145">
        <v>0</v>
      </c>
      <c r="BF2145">
        <v>26</v>
      </c>
      <c r="BG2145">
        <v>1</v>
      </c>
      <c r="BH2145">
        <v>5</v>
      </c>
      <c r="BI2145">
        <v>0</v>
      </c>
      <c r="BJ2145">
        <v>0</v>
      </c>
      <c r="BK2145">
        <v>0</v>
      </c>
      <c r="BL2145">
        <v>14</v>
      </c>
      <c r="BM2145">
        <v>94</v>
      </c>
      <c r="BN2145">
        <v>93</v>
      </c>
      <c r="BO2145">
        <v>843</v>
      </c>
      <c r="BP2145">
        <v>77</v>
      </c>
      <c r="BQ2145">
        <v>165</v>
      </c>
      <c r="BR2145">
        <v>106</v>
      </c>
      <c r="BS2145">
        <v>19</v>
      </c>
      <c r="BT2145">
        <v>4</v>
      </c>
      <c r="BU2145">
        <v>0</v>
      </c>
      <c r="BV2145">
        <v>0</v>
      </c>
      <c r="BW2145">
        <v>20</v>
      </c>
      <c r="BX2145">
        <v>0</v>
      </c>
      <c r="BY2145">
        <v>2070</v>
      </c>
    </row>
    <row r="2146" spans="1:77" hidden="1" x14ac:dyDescent="0.25">
      <c r="A2146" t="str">
        <f t="shared" si="66"/>
        <v>201892 Egyszerű szolgáltatási, szállítási és hasonló foglalkozásokI1 Általános Iskola 0-7 osztály</v>
      </c>
      <c r="B2146" t="str">
        <f t="shared" si="67"/>
        <v>201892 Egyszerű szolgáltatási, szállítási és hasonló foglalkozásokI1 Általános Iskola 0-7 osztály</v>
      </c>
      <c r="C2146">
        <v>662</v>
      </c>
      <c r="D2146" t="s">
        <v>168</v>
      </c>
      <c r="E2146" t="s">
        <v>169</v>
      </c>
      <c r="F2146" s="4">
        <v>2018</v>
      </c>
      <c r="G2146">
        <v>0</v>
      </c>
      <c r="H2146" t="s">
        <v>157</v>
      </c>
      <c r="I2146">
        <v>652</v>
      </c>
      <c r="J2146">
        <v>41</v>
      </c>
      <c r="K2146" t="s">
        <v>109</v>
      </c>
      <c r="L2146" t="s">
        <v>147</v>
      </c>
      <c r="M2146">
        <v>3</v>
      </c>
      <c r="N2146">
        <v>17</v>
      </c>
      <c r="O2146">
        <v>0</v>
      </c>
      <c r="P2146">
        <v>0</v>
      </c>
      <c r="Q2146">
        <v>7</v>
      </c>
      <c r="R2146">
        <v>0</v>
      </c>
      <c r="S2146">
        <v>0</v>
      </c>
      <c r="T2146">
        <v>0</v>
      </c>
      <c r="U2146">
        <v>17</v>
      </c>
      <c r="V2146">
        <v>0</v>
      </c>
      <c r="W2146">
        <v>15</v>
      </c>
      <c r="X2146">
        <v>0</v>
      </c>
      <c r="Y2146">
        <v>29</v>
      </c>
      <c r="Z2146">
        <v>15</v>
      </c>
      <c r="AA2146">
        <v>23</v>
      </c>
      <c r="AB2146">
        <v>0</v>
      </c>
      <c r="AC2146">
        <v>18</v>
      </c>
      <c r="AD2146">
        <v>0</v>
      </c>
      <c r="AE2146">
        <v>0</v>
      </c>
      <c r="AF2146">
        <v>16</v>
      </c>
      <c r="AG2146">
        <v>0</v>
      </c>
      <c r="AH2146">
        <v>10</v>
      </c>
      <c r="AI2146">
        <v>0</v>
      </c>
      <c r="AJ2146">
        <v>0</v>
      </c>
      <c r="AK2146">
        <v>17</v>
      </c>
      <c r="AL2146">
        <v>39</v>
      </c>
      <c r="AM2146">
        <v>33</v>
      </c>
      <c r="AN2146">
        <v>22</v>
      </c>
      <c r="AO2146">
        <v>132</v>
      </c>
      <c r="AP2146">
        <v>89</v>
      </c>
      <c r="AQ2146">
        <v>21</v>
      </c>
      <c r="AR2146">
        <v>22</v>
      </c>
      <c r="AS2146">
        <v>0</v>
      </c>
      <c r="AT2146">
        <v>222</v>
      </c>
      <c r="AU2146">
        <v>0</v>
      </c>
      <c r="AV2146">
        <v>509</v>
      </c>
      <c r="AW2146">
        <v>0</v>
      </c>
      <c r="AX2146">
        <v>0</v>
      </c>
      <c r="AY2146">
        <v>0</v>
      </c>
      <c r="AZ2146">
        <v>0</v>
      </c>
      <c r="BA2146">
        <v>0</v>
      </c>
      <c r="BB2146">
        <v>0</v>
      </c>
      <c r="BC2146">
        <v>0</v>
      </c>
      <c r="BD2146">
        <v>0</v>
      </c>
      <c r="BE2146">
        <v>9</v>
      </c>
      <c r="BF2146">
        <v>0</v>
      </c>
      <c r="BG2146">
        <v>0</v>
      </c>
      <c r="BH2146">
        <v>25</v>
      </c>
      <c r="BI2146">
        <v>0</v>
      </c>
      <c r="BJ2146">
        <v>0</v>
      </c>
      <c r="BK2146">
        <v>0</v>
      </c>
      <c r="BL2146">
        <v>359</v>
      </c>
      <c r="BM2146">
        <v>0</v>
      </c>
      <c r="BN2146">
        <v>35</v>
      </c>
      <c r="BO2146">
        <v>8013</v>
      </c>
      <c r="BP2146">
        <v>42</v>
      </c>
      <c r="BQ2146">
        <v>46</v>
      </c>
      <c r="BR2146">
        <v>167</v>
      </c>
      <c r="BS2146">
        <v>5</v>
      </c>
      <c r="BT2146">
        <v>21</v>
      </c>
      <c r="BU2146">
        <v>12</v>
      </c>
      <c r="BV2146">
        <v>0</v>
      </c>
      <c r="BW2146">
        <v>32</v>
      </c>
      <c r="BX2146">
        <v>0</v>
      </c>
      <c r="BY2146">
        <v>10042</v>
      </c>
    </row>
    <row r="2147" spans="1:77" hidden="1" x14ac:dyDescent="0.25">
      <c r="A2147" t="str">
        <f t="shared" si="66"/>
        <v>201893 Egyszerű ipari, építőipari, mezőgazdasági foglalkozásokI1 Általános Iskola 0-7 osztály</v>
      </c>
      <c r="B2147" t="str">
        <f t="shared" si="67"/>
        <v>201893 Egyszerű ipari, építőipari, mezőgazdasági foglalkozásokI1 Általános Iskola 0-7 osztály</v>
      </c>
      <c r="C2147">
        <v>663</v>
      </c>
      <c r="D2147" t="s">
        <v>168</v>
      </c>
      <c r="E2147" t="s">
        <v>169</v>
      </c>
      <c r="F2147" s="4">
        <v>2018</v>
      </c>
      <c r="G2147">
        <v>0</v>
      </c>
      <c r="H2147" t="s">
        <v>157</v>
      </c>
      <c r="I2147">
        <v>653</v>
      </c>
      <c r="J2147">
        <v>42</v>
      </c>
      <c r="K2147" t="s">
        <v>148</v>
      </c>
      <c r="L2147" t="s">
        <v>149</v>
      </c>
      <c r="M2147">
        <v>151</v>
      </c>
      <c r="N2147">
        <v>44</v>
      </c>
      <c r="O2147">
        <v>32</v>
      </c>
      <c r="P2147">
        <v>0</v>
      </c>
      <c r="Q2147">
        <v>242</v>
      </c>
      <c r="R2147">
        <v>76</v>
      </c>
      <c r="S2147">
        <v>0</v>
      </c>
      <c r="T2147">
        <v>0</v>
      </c>
      <c r="U2147">
        <v>0</v>
      </c>
      <c r="V2147">
        <v>0</v>
      </c>
      <c r="W2147">
        <v>30</v>
      </c>
      <c r="X2147">
        <v>0</v>
      </c>
      <c r="Y2147">
        <v>97</v>
      </c>
      <c r="Z2147">
        <v>0</v>
      </c>
      <c r="AA2147">
        <v>16</v>
      </c>
      <c r="AB2147">
        <v>71</v>
      </c>
      <c r="AC2147">
        <v>88</v>
      </c>
      <c r="AD2147">
        <v>9</v>
      </c>
      <c r="AE2147">
        <v>28</v>
      </c>
      <c r="AF2147">
        <v>66</v>
      </c>
      <c r="AG2147">
        <v>0</v>
      </c>
      <c r="AH2147">
        <v>0</v>
      </c>
      <c r="AI2147">
        <v>64</v>
      </c>
      <c r="AJ2147">
        <v>0</v>
      </c>
      <c r="AK2147">
        <v>18</v>
      </c>
      <c r="AL2147">
        <v>2</v>
      </c>
      <c r="AM2147">
        <v>277</v>
      </c>
      <c r="AN2147">
        <v>38</v>
      </c>
      <c r="AO2147">
        <v>84</v>
      </c>
      <c r="AP2147">
        <v>22</v>
      </c>
      <c r="AQ2147">
        <v>24</v>
      </c>
      <c r="AR2147">
        <v>0</v>
      </c>
      <c r="AS2147">
        <v>0</v>
      </c>
      <c r="AT2147">
        <v>68</v>
      </c>
      <c r="AU2147">
        <v>0</v>
      </c>
      <c r="AV2147">
        <v>23</v>
      </c>
      <c r="AW2147">
        <v>0</v>
      </c>
      <c r="AX2147">
        <v>0</v>
      </c>
      <c r="AY2147">
        <v>0</v>
      </c>
      <c r="AZ2147">
        <v>0</v>
      </c>
      <c r="BA2147">
        <v>0</v>
      </c>
      <c r="BB2147">
        <v>0</v>
      </c>
      <c r="BC2147">
        <v>0</v>
      </c>
      <c r="BD2147">
        <v>0</v>
      </c>
      <c r="BE2147">
        <v>0</v>
      </c>
      <c r="BF2147">
        <v>0</v>
      </c>
      <c r="BG2147">
        <v>13</v>
      </c>
      <c r="BH2147">
        <v>0</v>
      </c>
      <c r="BI2147">
        <v>0</v>
      </c>
      <c r="BJ2147">
        <v>0</v>
      </c>
      <c r="BK2147">
        <v>20</v>
      </c>
      <c r="BL2147">
        <v>721</v>
      </c>
      <c r="BM2147">
        <v>0</v>
      </c>
      <c r="BN2147">
        <v>10</v>
      </c>
      <c r="BO2147">
        <v>2240</v>
      </c>
      <c r="BP2147">
        <v>1</v>
      </c>
      <c r="BQ2147">
        <v>0</v>
      </c>
      <c r="BR2147">
        <v>12</v>
      </c>
      <c r="BS2147">
        <v>0</v>
      </c>
      <c r="BT2147">
        <v>0</v>
      </c>
      <c r="BU2147">
        <v>0</v>
      </c>
      <c r="BV2147">
        <v>0</v>
      </c>
      <c r="BW2147">
        <v>9</v>
      </c>
      <c r="BX2147">
        <v>0</v>
      </c>
      <c r="BY2147">
        <v>4596</v>
      </c>
    </row>
    <row r="2148" spans="1:77" hidden="1" x14ac:dyDescent="0.25">
      <c r="A2148" t="str">
        <f t="shared" si="66"/>
        <v>201801 Fegyveres szervek felsőfokú képesítést igénylő foglalkozásaiI2 Általános Iskola 8 osztály</v>
      </c>
      <c r="B2148" t="str">
        <f t="shared" si="67"/>
        <v>201801 Fegyveres szervek felsőfokú képesítést igénylő foglalkozásaiI2 Általános Iskola 8 osztály</v>
      </c>
      <c r="C2148">
        <v>1295</v>
      </c>
      <c r="D2148" t="s">
        <v>168</v>
      </c>
      <c r="E2148" t="s">
        <v>169</v>
      </c>
      <c r="F2148" s="4">
        <v>2018</v>
      </c>
      <c r="G2148">
        <v>0</v>
      </c>
      <c r="H2148" t="s">
        <v>158</v>
      </c>
      <c r="I2148">
        <v>612</v>
      </c>
      <c r="J2148">
        <v>1</v>
      </c>
      <c r="K2148" t="s">
        <v>65</v>
      </c>
      <c r="L2148" t="s">
        <v>66</v>
      </c>
      <c r="M2148">
        <v>0</v>
      </c>
      <c r="N2148">
        <v>0</v>
      </c>
      <c r="O2148">
        <v>0</v>
      </c>
      <c r="P2148">
        <v>0</v>
      </c>
      <c r="Q2148">
        <v>0</v>
      </c>
      <c r="R2148">
        <v>0</v>
      </c>
      <c r="S2148">
        <v>0</v>
      </c>
      <c r="T2148">
        <v>0</v>
      </c>
      <c r="U2148">
        <v>0</v>
      </c>
      <c r="V2148">
        <v>0</v>
      </c>
      <c r="W2148">
        <v>0</v>
      </c>
      <c r="X2148">
        <v>0</v>
      </c>
      <c r="Y2148">
        <v>0</v>
      </c>
      <c r="Z2148">
        <v>0</v>
      </c>
      <c r="AA2148">
        <v>0</v>
      </c>
      <c r="AB2148">
        <v>0</v>
      </c>
      <c r="AC2148">
        <v>0</v>
      </c>
      <c r="AD2148">
        <v>0</v>
      </c>
      <c r="AE2148">
        <v>0</v>
      </c>
      <c r="AF2148">
        <v>0</v>
      </c>
      <c r="AG2148">
        <v>0</v>
      </c>
      <c r="AH2148">
        <v>0</v>
      </c>
      <c r="AI2148">
        <v>0</v>
      </c>
      <c r="AJ2148">
        <v>0</v>
      </c>
      <c r="AK2148">
        <v>0</v>
      </c>
      <c r="AL2148">
        <v>0</v>
      </c>
      <c r="AM2148">
        <v>0</v>
      </c>
      <c r="AN2148">
        <v>0</v>
      </c>
      <c r="AO2148">
        <v>0</v>
      </c>
      <c r="AP2148">
        <v>0</v>
      </c>
      <c r="AQ2148">
        <v>0</v>
      </c>
      <c r="AR2148">
        <v>0</v>
      </c>
      <c r="AS2148">
        <v>0</v>
      </c>
      <c r="AT2148">
        <v>0</v>
      </c>
      <c r="AU2148">
        <v>0</v>
      </c>
      <c r="AV2148">
        <v>0</v>
      </c>
      <c r="AW2148">
        <v>0</v>
      </c>
      <c r="AX2148">
        <v>0</v>
      </c>
      <c r="AY2148">
        <v>0</v>
      </c>
      <c r="AZ2148">
        <v>0</v>
      </c>
      <c r="BA2148">
        <v>0</v>
      </c>
      <c r="BB2148">
        <v>0</v>
      </c>
      <c r="BC2148">
        <v>0</v>
      </c>
      <c r="BD2148">
        <v>0</v>
      </c>
      <c r="BE2148">
        <v>0</v>
      </c>
      <c r="BF2148">
        <v>0</v>
      </c>
      <c r="BG2148">
        <v>0</v>
      </c>
      <c r="BH2148">
        <v>0</v>
      </c>
      <c r="BI2148">
        <v>0</v>
      </c>
      <c r="BJ2148">
        <v>0</v>
      </c>
      <c r="BK2148">
        <v>0</v>
      </c>
      <c r="BL2148">
        <v>0</v>
      </c>
      <c r="BM2148">
        <v>0</v>
      </c>
      <c r="BN2148">
        <v>0</v>
      </c>
      <c r="BO2148">
        <v>0</v>
      </c>
      <c r="BP2148">
        <v>0</v>
      </c>
      <c r="BQ2148">
        <v>0</v>
      </c>
      <c r="BR2148">
        <v>0</v>
      </c>
      <c r="BS2148">
        <v>0</v>
      </c>
      <c r="BT2148">
        <v>0</v>
      </c>
      <c r="BU2148">
        <v>0</v>
      </c>
      <c r="BV2148">
        <v>0</v>
      </c>
      <c r="BW2148">
        <v>0</v>
      </c>
      <c r="BX2148">
        <v>0</v>
      </c>
      <c r="BY2148">
        <v>0</v>
      </c>
    </row>
    <row r="2149" spans="1:77" hidden="1" x14ac:dyDescent="0.25">
      <c r="A2149" t="str">
        <f t="shared" si="66"/>
        <v>201802 Fegyveres szervek középfokú képesítést igénylő foglalkozásaiI2 Általános Iskola 8 osztály</v>
      </c>
      <c r="B2149" t="str">
        <f t="shared" si="67"/>
        <v>201802 Fegyveres szervek középfokú képesítést igénylő foglalkozásaiI2 Általános Iskola 8 osztály</v>
      </c>
      <c r="C2149">
        <v>1296</v>
      </c>
      <c r="D2149" t="s">
        <v>168</v>
      </c>
      <c r="E2149" t="s">
        <v>169</v>
      </c>
      <c r="F2149" s="4">
        <v>2018</v>
      </c>
      <c r="G2149">
        <v>0</v>
      </c>
      <c r="H2149" t="s">
        <v>158</v>
      </c>
      <c r="I2149">
        <v>613</v>
      </c>
      <c r="J2149">
        <v>2</v>
      </c>
      <c r="K2149" t="s">
        <v>67</v>
      </c>
      <c r="L2149" t="s">
        <v>68</v>
      </c>
      <c r="M2149">
        <v>0</v>
      </c>
      <c r="N2149">
        <v>0</v>
      </c>
      <c r="O2149">
        <v>0</v>
      </c>
      <c r="P2149">
        <v>0</v>
      </c>
      <c r="Q2149">
        <v>0</v>
      </c>
      <c r="R2149">
        <v>0</v>
      </c>
      <c r="S2149">
        <v>0</v>
      </c>
      <c r="T2149">
        <v>0</v>
      </c>
      <c r="U2149">
        <v>0</v>
      </c>
      <c r="V2149">
        <v>0</v>
      </c>
      <c r="W2149">
        <v>0</v>
      </c>
      <c r="X2149">
        <v>0</v>
      </c>
      <c r="Y2149">
        <v>0</v>
      </c>
      <c r="Z2149">
        <v>0</v>
      </c>
      <c r="AA2149">
        <v>0</v>
      </c>
      <c r="AB2149">
        <v>0</v>
      </c>
      <c r="AC2149">
        <v>0</v>
      </c>
      <c r="AD2149">
        <v>0</v>
      </c>
      <c r="AE2149">
        <v>0</v>
      </c>
      <c r="AF2149">
        <v>0</v>
      </c>
      <c r="AG2149">
        <v>0</v>
      </c>
      <c r="AH2149">
        <v>0</v>
      </c>
      <c r="AI2149">
        <v>0</v>
      </c>
      <c r="AJ2149">
        <v>0</v>
      </c>
      <c r="AK2149">
        <v>0</v>
      </c>
      <c r="AL2149">
        <v>0</v>
      </c>
      <c r="AM2149">
        <v>0</v>
      </c>
      <c r="AN2149">
        <v>0</v>
      </c>
      <c r="AO2149">
        <v>0</v>
      </c>
      <c r="AP2149">
        <v>0</v>
      </c>
      <c r="AQ2149">
        <v>0</v>
      </c>
      <c r="AR2149">
        <v>0</v>
      </c>
      <c r="AS2149">
        <v>0</v>
      </c>
      <c r="AT2149">
        <v>0</v>
      </c>
      <c r="AU2149">
        <v>0</v>
      </c>
      <c r="AV2149">
        <v>0</v>
      </c>
      <c r="AW2149">
        <v>0</v>
      </c>
      <c r="AX2149">
        <v>0</v>
      </c>
      <c r="AY2149">
        <v>0</v>
      </c>
      <c r="AZ2149">
        <v>0</v>
      </c>
      <c r="BA2149">
        <v>0</v>
      </c>
      <c r="BB2149">
        <v>0</v>
      </c>
      <c r="BC2149">
        <v>0</v>
      </c>
      <c r="BD2149">
        <v>0</v>
      </c>
      <c r="BE2149">
        <v>0</v>
      </c>
      <c r="BF2149">
        <v>0</v>
      </c>
      <c r="BG2149">
        <v>0</v>
      </c>
      <c r="BH2149">
        <v>0</v>
      </c>
      <c r="BI2149">
        <v>0</v>
      </c>
      <c r="BJ2149">
        <v>0</v>
      </c>
      <c r="BK2149">
        <v>0</v>
      </c>
      <c r="BL2149">
        <v>0</v>
      </c>
      <c r="BM2149">
        <v>0</v>
      </c>
      <c r="BN2149">
        <v>0</v>
      </c>
      <c r="BO2149">
        <v>7</v>
      </c>
      <c r="BP2149">
        <v>0</v>
      </c>
      <c r="BQ2149">
        <v>0</v>
      </c>
      <c r="BR2149">
        <v>0</v>
      </c>
      <c r="BS2149">
        <v>0</v>
      </c>
      <c r="BT2149">
        <v>0</v>
      </c>
      <c r="BU2149">
        <v>0</v>
      </c>
      <c r="BV2149">
        <v>0</v>
      </c>
      <c r="BW2149">
        <v>0</v>
      </c>
      <c r="BX2149">
        <v>0</v>
      </c>
      <c r="BY2149">
        <v>7</v>
      </c>
    </row>
    <row r="2150" spans="1:77" hidden="1" x14ac:dyDescent="0.25">
      <c r="A2150" t="str">
        <f t="shared" si="66"/>
        <v>201803 Fegyveres szervek középfokú képesítést nem igénylő foglalkozásaiI2 Általános Iskola 8 osztály</v>
      </c>
      <c r="B2150" t="str">
        <f t="shared" si="67"/>
        <v>201803 Fegyveres szervek középfokú képesítést nem igénylő foglalkozásaiI2 Általános Iskola 8 osztály</v>
      </c>
      <c r="C2150">
        <v>1297</v>
      </c>
      <c r="D2150" t="s">
        <v>168</v>
      </c>
      <c r="E2150" t="s">
        <v>169</v>
      </c>
      <c r="F2150" s="4">
        <v>2018</v>
      </c>
      <c r="G2150">
        <v>0</v>
      </c>
      <c r="H2150" t="s">
        <v>158</v>
      </c>
      <c r="I2150">
        <v>614</v>
      </c>
      <c r="J2150">
        <v>3</v>
      </c>
      <c r="K2150" t="s">
        <v>69</v>
      </c>
      <c r="L2150" t="s">
        <v>70</v>
      </c>
      <c r="M2150">
        <v>0</v>
      </c>
      <c r="N2150">
        <v>0</v>
      </c>
      <c r="O2150">
        <v>0</v>
      </c>
      <c r="P2150">
        <v>0</v>
      </c>
      <c r="Q2150">
        <v>0</v>
      </c>
      <c r="R2150">
        <v>0</v>
      </c>
      <c r="S2150">
        <v>0</v>
      </c>
      <c r="T2150">
        <v>0</v>
      </c>
      <c r="U2150">
        <v>0</v>
      </c>
      <c r="V2150">
        <v>0</v>
      </c>
      <c r="W2150">
        <v>0</v>
      </c>
      <c r="X2150">
        <v>0</v>
      </c>
      <c r="Y2150">
        <v>0</v>
      </c>
      <c r="Z2150">
        <v>0</v>
      </c>
      <c r="AA2150">
        <v>0</v>
      </c>
      <c r="AB2150">
        <v>0</v>
      </c>
      <c r="AC2150">
        <v>0</v>
      </c>
      <c r="AD2150">
        <v>0</v>
      </c>
      <c r="AE2150">
        <v>0</v>
      </c>
      <c r="AF2150">
        <v>0</v>
      </c>
      <c r="AG2150">
        <v>0</v>
      </c>
      <c r="AH2150">
        <v>0</v>
      </c>
      <c r="AI2150">
        <v>0</v>
      </c>
      <c r="AJ2150">
        <v>0</v>
      </c>
      <c r="AK2150">
        <v>0</v>
      </c>
      <c r="AL2150">
        <v>0</v>
      </c>
      <c r="AM2150">
        <v>0</v>
      </c>
      <c r="AN2150">
        <v>0</v>
      </c>
      <c r="AO2150">
        <v>0</v>
      </c>
      <c r="AP2150">
        <v>0</v>
      </c>
      <c r="AQ2150">
        <v>0</v>
      </c>
      <c r="AR2150">
        <v>0</v>
      </c>
      <c r="AS2150">
        <v>0</v>
      </c>
      <c r="AT2150">
        <v>0</v>
      </c>
      <c r="AU2150">
        <v>0</v>
      </c>
      <c r="AV2150">
        <v>0</v>
      </c>
      <c r="AW2150">
        <v>0</v>
      </c>
      <c r="AX2150">
        <v>0</v>
      </c>
      <c r="AY2150">
        <v>0</v>
      </c>
      <c r="AZ2150">
        <v>0</v>
      </c>
      <c r="BA2150">
        <v>0</v>
      </c>
      <c r="BB2150">
        <v>0</v>
      </c>
      <c r="BC2150">
        <v>0</v>
      </c>
      <c r="BD2150">
        <v>0</v>
      </c>
      <c r="BE2150">
        <v>0</v>
      </c>
      <c r="BF2150">
        <v>0</v>
      </c>
      <c r="BG2150">
        <v>0</v>
      </c>
      <c r="BH2150">
        <v>0</v>
      </c>
      <c r="BI2150">
        <v>0</v>
      </c>
      <c r="BJ2150">
        <v>0</v>
      </c>
      <c r="BK2150">
        <v>0</v>
      </c>
      <c r="BL2150">
        <v>0</v>
      </c>
      <c r="BM2150">
        <v>0</v>
      </c>
      <c r="BN2150">
        <v>0</v>
      </c>
      <c r="BO2150">
        <v>155</v>
      </c>
      <c r="BP2150">
        <v>0</v>
      </c>
      <c r="BQ2150">
        <v>0</v>
      </c>
      <c r="BR2150">
        <v>0</v>
      </c>
      <c r="BS2150">
        <v>0</v>
      </c>
      <c r="BT2150">
        <v>0</v>
      </c>
      <c r="BU2150">
        <v>0</v>
      </c>
      <c r="BV2150">
        <v>0</v>
      </c>
      <c r="BW2150">
        <v>0</v>
      </c>
      <c r="BX2150">
        <v>0</v>
      </c>
      <c r="BY2150">
        <v>155</v>
      </c>
    </row>
    <row r="2151" spans="1:77" hidden="1" x14ac:dyDescent="0.25">
      <c r="A2151" t="str">
        <f t="shared" si="66"/>
        <v>201811 Törvényhozók, igazgatási és érdek-képviseleti vezetőkI2 Általános Iskola 8 osztály</v>
      </c>
      <c r="B2151" t="str">
        <f t="shared" si="67"/>
        <v>201811 Törvényhozók, igazgatási és érdek-képviseleti vezetőkI2 Általános Iskola 8 osztály</v>
      </c>
      <c r="C2151">
        <v>1298</v>
      </c>
      <c r="D2151" t="s">
        <v>168</v>
      </c>
      <c r="E2151" t="s">
        <v>169</v>
      </c>
      <c r="F2151" s="4">
        <v>2018</v>
      </c>
      <c r="G2151">
        <v>0</v>
      </c>
      <c r="H2151" t="s">
        <v>158</v>
      </c>
      <c r="I2151">
        <v>615</v>
      </c>
      <c r="J2151">
        <v>4</v>
      </c>
      <c r="K2151" t="s">
        <v>71</v>
      </c>
      <c r="L2151" t="s">
        <v>111</v>
      </c>
      <c r="M2151">
        <v>0</v>
      </c>
      <c r="N2151">
        <v>0</v>
      </c>
      <c r="O2151">
        <v>0</v>
      </c>
      <c r="P2151">
        <v>0</v>
      </c>
      <c r="Q2151">
        <v>0</v>
      </c>
      <c r="R2151">
        <v>0</v>
      </c>
      <c r="S2151">
        <v>0</v>
      </c>
      <c r="T2151">
        <v>0</v>
      </c>
      <c r="U2151">
        <v>0</v>
      </c>
      <c r="V2151">
        <v>0</v>
      </c>
      <c r="W2151">
        <v>0</v>
      </c>
      <c r="X2151">
        <v>0</v>
      </c>
      <c r="Y2151">
        <v>0</v>
      </c>
      <c r="Z2151">
        <v>0</v>
      </c>
      <c r="AA2151">
        <v>0</v>
      </c>
      <c r="AB2151">
        <v>0</v>
      </c>
      <c r="AC2151">
        <v>0</v>
      </c>
      <c r="AD2151">
        <v>0</v>
      </c>
      <c r="AE2151">
        <v>0</v>
      </c>
      <c r="AF2151">
        <v>0</v>
      </c>
      <c r="AG2151">
        <v>0</v>
      </c>
      <c r="AH2151">
        <v>0</v>
      </c>
      <c r="AI2151">
        <v>0</v>
      </c>
      <c r="AJ2151">
        <v>0</v>
      </c>
      <c r="AK2151">
        <v>0</v>
      </c>
      <c r="AL2151">
        <v>0</v>
      </c>
      <c r="AM2151">
        <v>18</v>
      </c>
      <c r="AN2151">
        <v>0</v>
      </c>
      <c r="AO2151">
        <v>0</v>
      </c>
      <c r="AP2151">
        <v>0</v>
      </c>
      <c r="AQ2151">
        <v>0</v>
      </c>
      <c r="AR2151">
        <v>0</v>
      </c>
      <c r="AS2151">
        <v>0</v>
      </c>
      <c r="AT2151">
        <v>0</v>
      </c>
      <c r="AU2151">
        <v>0</v>
      </c>
      <c r="AV2151">
        <v>0</v>
      </c>
      <c r="AW2151">
        <v>0</v>
      </c>
      <c r="AX2151">
        <v>0</v>
      </c>
      <c r="AY2151">
        <v>0</v>
      </c>
      <c r="AZ2151">
        <v>0</v>
      </c>
      <c r="BA2151">
        <v>0</v>
      </c>
      <c r="BB2151">
        <v>0</v>
      </c>
      <c r="BC2151">
        <v>0</v>
      </c>
      <c r="BD2151">
        <v>0</v>
      </c>
      <c r="BE2151">
        <v>0</v>
      </c>
      <c r="BF2151">
        <v>0</v>
      </c>
      <c r="BG2151">
        <v>0</v>
      </c>
      <c r="BH2151">
        <v>0</v>
      </c>
      <c r="BI2151">
        <v>0</v>
      </c>
      <c r="BJ2151">
        <v>0</v>
      </c>
      <c r="BK2151">
        <v>0</v>
      </c>
      <c r="BL2151">
        <v>0</v>
      </c>
      <c r="BM2151">
        <v>0</v>
      </c>
      <c r="BN2151">
        <v>0</v>
      </c>
      <c r="BO2151">
        <v>43</v>
      </c>
      <c r="BP2151">
        <v>0</v>
      </c>
      <c r="BQ2151">
        <v>0</v>
      </c>
      <c r="BR2151">
        <v>0</v>
      </c>
      <c r="BS2151">
        <v>0</v>
      </c>
      <c r="BT2151">
        <v>0</v>
      </c>
      <c r="BU2151">
        <v>0</v>
      </c>
      <c r="BV2151">
        <v>0</v>
      </c>
      <c r="BW2151">
        <v>0</v>
      </c>
      <c r="BX2151">
        <v>0</v>
      </c>
      <c r="BY2151">
        <v>61</v>
      </c>
    </row>
    <row r="2152" spans="1:77" hidden="1" x14ac:dyDescent="0.25">
      <c r="A2152" t="str">
        <f t="shared" si="66"/>
        <v>201812 Gazdasági, költségvetési szervezetek vezetőiI2 Általános Iskola 8 osztály</v>
      </c>
      <c r="B2152" t="str">
        <f t="shared" si="67"/>
        <v>201812 Gazdasági, költségvetési szervezetek vezetőiI2 Általános Iskola 8 osztály</v>
      </c>
      <c r="C2152">
        <v>1299</v>
      </c>
      <c r="D2152" t="s">
        <v>168</v>
      </c>
      <c r="E2152" t="s">
        <v>169</v>
      </c>
      <c r="F2152" s="4">
        <v>2018</v>
      </c>
      <c r="G2152">
        <v>0</v>
      </c>
      <c r="H2152" t="s">
        <v>158</v>
      </c>
      <c r="I2152">
        <v>616</v>
      </c>
      <c r="J2152">
        <v>5</v>
      </c>
      <c r="K2152" t="s">
        <v>72</v>
      </c>
      <c r="L2152" t="s">
        <v>112</v>
      </c>
      <c r="M2152">
        <v>0</v>
      </c>
      <c r="N2152">
        <v>0</v>
      </c>
      <c r="O2152">
        <v>0</v>
      </c>
      <c r="P2152">
        <v>0</v>
      </c>
      <c r="Q2152">
        <v>13</v>
      </c>
      <c r="R2152">
        <v>0</v>
      </c>
      <c r="S2152">
        <v>0</v>
      </c>
      <c r="T2152">
        <v>0</v>
      </c>
      <c r="U2152">
        <v>0</v>
      </c>
      <c r="V2152">
        <v>0</v>
      </c>
      <c r="W2152">
        <v>0</v>
      </c>
      <c r="X2152">
        <v>0</v>
      </c>
      <c r="Y2152">
        <v>0</v>
      </c>
      <c r="Z2152">
        <v>0</v>
      </c>
      <c r="AA2152">
        <v>0</v>
      </c>
      <c r="AB2152">
        <v>0</v>
      </c>
      <c r="AC2152">
        <v>0</v>
      </c>
      <c r="AD2152">
        <v>1</v>
      </c>
      <c r="AE2152">
        <v>0</v>
      </c>
      <c r="AF2152">
        <v>0</v>
      </c>
      <c r="AG2152">
        <v>0</v>
      </c>
      <c r="AH2152">
        <v>0</v>
      </c>
      <c r="AI2152">
        <v>0</v>
      </c>
      <c r="AJ2152">
        <v>0</v>
      </c>
      <c r="AK2152">
        <v>0</v>
      </c>
      <c r="AL2152">
        <v>0</v>
      </c>
      <c r="AM2152">
        <v>25</v>
      </c>
      <c r="AN2152">
        <v>14</v>
      </c>
      <c r="AO2152">
        <v>7</v>
      </c>
      <c r="AP2152">
        <v>13</v>
      </c>
      <c r="AQ2152">
        <v>19</v>
      </c>
      <c r="AR2152">
        <v>0</v>
      </c>
      <c r="AS2152">
        <v>0</v>
      </c>
      <c r="AT2152">
        <v>0</v>
      </c>
      <c r="AU2152">
        <v>7</v>
      </c>
      <c r="AV2152">
        <v>0</v>
      </c>
      <c r="AW2152">
        <v>0</v>
      </c>
      <c r="AX2152">
        <v>0</v>
      </c>
      <c r="AY2152">
        <v>0</v>
      </c>
      <c r="AZ2152">
        <v>0</v>
      </c>
      <c r="BA2152">
        <v>0</v>
      </c>
      <c r="BB2152">
        <v>0</v>
      </c>
      <c r="BC2152">
        <v>0</v>
      </c>
      <c r="BD2152">
        <v>0</v>
      </c>
      <c r="BE2152">
        <v>0</v>
      </c>
      <c r="BF2152">
        <v>0</v>
      </c>
      <c r="BG2152">
        <v>18</v>
      </c>
      <c r="BH2152">
        <v>0</v>
      </c>
      <c r="BI2152">
        <v>0</v>
      </c>
      <c r="BJ2152">
        <v>0</v>
      </c>
      <c r="BK2152">
        <v>0</v>
      </c>
      <c r="BL2152">
        <v>1</v>
      </c>
      <c r="BM2152">
        <v>0</v>
      </c>
      <c r="BN2152">
        <v>3</v>
      </c>
      <c r="BO2152">
        <v>0</v>
      </c>
      <c r="BP2152">
        <v>0</v>
      </c>
      <c r="BQ2152">
        <v>0</v>
      </c>
      <c r="BR2152">
        <v>0</v>
      </c>
      <c r="BS2152">
        <v>0</v>
      </c>
      <c r="BT2152">
        <v>0</v>
      </c>
      <c r="BU2152">
        <v>0</v>
      </c>
      <c r="BV2152">
        <v>0</v>
      </c>
      <c r="BW2152">
        <v>18</v>
      </c>
      <c r="BX2152">
        <v>0</v>
      </c>
      <c r="BY2152">
        <v>139</v>
      </c>
    </row>
    <row r="2153" spans="1:77" hidden="1" x14ac:dyDescent="0.25">
      <c r="A2153" t="str">
        <f t="shared" si="66"/>
        <v>201813 Termelési és szolgáltatást nyújtó egységek vezetőiI2 Általános Iskola 8 osztály</v>
      </c>
      <c r="B2153" t="str">
        <f t="shared" si="67"/>
        <v>201813 Termelési és szolgáltatást nyújtó egységek vezetőiI2 Általános Iskola 8 osztály</v>
      </c>
      <c r="C2153">
        <v>1300</v>
      </c>
      <c r="D2153" t="s">
        <v>168</v>
      </c>
      <c r="E2153" t="s">
        <v>169</v>
      </c>
      <c r="F2153" s="4">
        <v>2018</v>
      </c>
      <c r="G2153">
        <v>0</v>
      </c>
      <c r="H2153" t="s">
        <v>158</v>
      </c>
      <c r="I2153">
        <v>617</v>
      </c>
      <c r="J2153">
        <v>6</v>
      </c>
      <c r="K2153" t="s">
        <v>73</v>
      </c>
      <c r="L2153" t="s">
        <v>113</v>
      </c>
      <c r="M2153">
        <v>98</v>
      </c>
      <c r="N2153">
        <v>1</v>
      </c>
      <c r="O2153">
        <v>0</v>
      </c>
      <c r="P2153">
        <v>0</v>
      </c>
      <c r="Q2153">
        <v>57</v>
      </c>
      <c r="R2153">
        <v>59</v>
      </c>
      <c r="S2153">
        <v>0</v>
      </c>
      <c r="T2153">
        <v>13</v>
      </c>
      <c r="U2153">
        <v>0</v>
      </c>
      <c r="V2153">
        <v>0</v>
      </c>
      <c r="W2153">
        <v>13</v>
      </c>
      <c r="X2153">
        <v>0</v>
      </c>
      <c r="Y2153">
        <v>22</v>
      </c>
      <c r="Z2153">
        <v>0</v>
      </c>
      <c r="AA2153">
        <v>7</v>
      </c>
      <c r="AB2153">
        <v>8</v>
      </c>
      <c r="AC2153">
        <v>13</v>
      </c>
      <c r="AD2153">
        <v>1</v>
      </c>
      <c r="AE2153">
        <v>0</v>
      </c>
      <c r="AF2153">
        <v>87</v>
      </c>
      <c r="AG2153">
        <v>0</v>
      </c>
      <c r="AH2153">
        <v>18</v>
      </c>
      <c r="AI2153">
        <v>0</v>
      </c>
      <c r="AJ2153">
        <v>13</v>
      </c>
      <c r="AK2153">
        <v>0</v>
      </c>
      <c r="AL2153">
        <v>16</v>
      </c>
      <c r="AM2153">
        <v>121</v>
      </c>
      <c r="AN2153">
        <v>25</v>
      </c>
      <c r="AO2153">
        <v>289</v>
      </c>
      <c r="AP2153">
        <v>597</v>
      </c>
      <c r="AQ2153">
        <v>13</v>
      </c>
      <c r="AR2153">
        <v>0</v>
      </c>
      <c r="AS2153">
        <v>0</v>
      </c>
      <c r="AT2153">
        <v>44</v>
      </c>
      <c r="AU2153">
        <v>0</v>
      </c>
      <c r="AV2153">
        <v>123</v>
      </c>
      <c r="AW2153">
        <v>22</v>
      </c>
      <c r="AX2153">
        <v>0</v>
      </c>
      <c r="AY2153">
        <v>0</v>
      </c>
      <c r="AZ2153">
        <v>0</v>
      </c>
      <c r="BA2153">
        <v>0</v>
      </c>
      <c r="BB2153">
        <v>0</v>
      </c>
      <c r="BC2153">
        <v>0</v>
      </c>
      <c r="BD2153">
        <v>0</v>
      </c>
      <c r="BE2153">
        <v>0</v>
      </c>
      <c r="BF2153">
        <v>0</v>
      </c>
      <c r="BG2153">
        <v>62</v>
      </c>
      <c r="BH2153">
        <v>13</v>
      </c>
      <c r="BI2153">
        <v>0</v>
      </c>
      <c r="BJ2153">
        <v>8</v>
      </c>
      <c r="BK2153">
        <v>0</v>
      </c>
      <c r="BL2153">
        <v>0</v>
      </c>
      <c r="BM2153">
        <v>0</v>
      </c>
      <c r="BN2153">
        <v>22</v>
      </c>
      <c r="BO2153">
        <v>12</v>
      </c>
      <c r="BP2153">
        <v>0</v>
      </c>
      <c r="BQ2153">
        <v>10</v>
      </c>
      <c r="BR2153">
        <v>4</v>
      </c>
      <c r="BS2153">
        <v>0</v>
      </c>
      <c r="BT2153">
        <v>1</v>
      </c>
      <c r="BU2153">
        <v>0</v>
      </c>
      <c r="BV2153">
        <v>0</v>
      </c>
      <c r="BW2153">
        <v>13</v>
      </c>
      <c r="BX2153">
        <v>0</v>
      </c>
      <c r="BY2153">
        <v>1805</v>
      </c>
    </row>
    <row r="2154" spans="1:77" hidden="1" x14ac:dyDescent="0.25">
      <c r="A2154" t="str">
        <f t="shared" si="66"/>
        <v>201814 Gazdasági tevékenységet segítő egységek vezetőiI2 Általános Iskola 8 osztály</v>
      </c>
      <c r="B2154" t="str">
        <f t="shared" si="67"/>
        <v>201814 Gazdasági tevékenységet segítő egységek vezetőiI2 Általános Iskola 8 osztály</v>
      </c>
      <c r="C2154">
        <v>1301</v>
      </c>
      <c r="D2154" t="s">
        <v>168</v>
      </c>
      <c r="E2154" t="s">
        <v>169</v>
      </c>
      <c r="F2154" s="4">
        <v>2018</v>
      </c>
      <c r="G2154">
        <v>0</v>
      </c>
      <c r="H2154" t="s">
        <v>158</v>
      </c>
      <c r="I2154">
        <v>618</v>
      </c>
      <c r="J2154">
        <v>7</v>
      </c>
      <c r="K2154" t="s">
        <v>74</v>
      </c>
      <c r="L2154" t="s">
        <v>114</v>
      </c>
      <c r="M2154">
        <v>0</v>
      </c>
      <c r="N2154">
        <v>0</v>
      </c>
      <c r="O2154">
        <v>0</v>
      </c>
      <c r="P2154">
        <v>0</v>
      </c>
      <c r="Q2154">
        <v>15</v>
      </c>
      <c r="R2154">
        <v>0</v>
      </c>
      <c r="S2154">
        <v>8</v>
      </c>
      <c r="T2154">
        <v>0</v>
      </c>
      <c r="U2154">
        <v>23</v>
      </c>
      <c r="V2154">
        <v>0</v>
      </c>
      <c r="W2154">
        <v>0</v>
      </c>
      <c r="X2154">
        <v>0</v>
      </c>
      <c r="Y2154">
        <v>0</v>
      </c>
      <c r="Z2154">
        <v>0</v>
      </c>
      <c r="AA2154">
        <v>0</v>
      </c>
      <c r="AB2154">
        <v>1</v>
      </c>
      <c r="AC2154">
        <v>0</v>
      </c>
      <c r="AD2154">
        <v>12</v>
      </c>
      <c r="AE2154">
        <v>0</v>
      </c>
      <c r="AF2154">
        <v>21</v>
      </c>
      <c r="AG2154">
        <v>0</v>
      </c>
      <c r="AH2154">
        <v>0</v>
      </c>
      <c r="AI2154">
        <v>0</v>
      </c>
      <c r="AJ2154">
        <v>1</v>
      </c>
      <c r="AK2154">
        <v>0</v>
      </c>
      <c r="AL2154">
        <v>0</v>
      </c>
      <c r="AM2154">
        <v>0</v>
      </c>
      <c r="AN2154">
        <v>0</v>
      </c>
      <c r="AO2154">
        <v>73</v>
      </c>
      <c r="AP2154">
        <v>15</v>
      </c>
      <c r="AQ2154">
        <v>0</v>
      </c>
      <c r="AR2154">
        <v>0</v>
      </c>
      <c r="AS2154">
        <v>0</v>
      </c>
      <c r="AT2154">
        <v>0</v>
      </c>
      <c r="AU2154">
        <v>0</v>
      </c>
      <c r="AV2154">
        <v>1</v>
      </c>
      <c r="AW2154">
        <v>7</v>
      </c>
      <c r="AX2154">
        <v>0</v>
      </c>
      <c r="AY2154">
        <v>0</v>
      </c>
      <c r="AZ2154">
        <v>0</v>
      </c>
      <c r="BA2154">
        <v>0</v>
      </c>
      <c r="BB2154">
        <v>0</v>
      </c>
      <c r="BC2154">
        <v>0</v>
      </c>
      <c r="BD2154">
        <v>2</v>
      </c>
      <c r="BE2154">
        <v>7</v>
      </c>
      <c r="BF2154">
        <v>0</v>
      </c>
      <c r="BG2154">
        <v>0</v>
      </c>
      <c r="BH2154">
        <v>0</v>
      </c>
      <c r="BI2154">
        <v>0</v>
      </c>
      <c r="BJ2154">
        <v>0</v>
      </c>
      <c r="BK2154">
        <v>0</v>
      </c>
      <c r="BL2154">
        <v>0</v>
      </c>
      <c r="BM2154">
        <v>0</v>
      </c>
      <c r="BN2154">
        <v>2</v>
      </c>
      <c r="BO2154">
        <v>2</v>
      </c>
      <c r="BP2154">
        <v>0</v>
      </c>
      <c r="BQ2154">
        <v>1</v>
      </c>
      <c r="BR2154">
        <v>1</v>
      </c>
      <c r="BS2154">
        <v>0</v>
      </c>
      <c r="BT2154">
        <v>0</v>
      </c>
      <c r="BU2154">
        <v>0</v>
      </c>
      <c r="BV2154">
        <v>0</v>
      </c>
      <c r="BW2154">
        <v>0</v>
      </c>
      <c r="BX2154">
        <v>0</v>
      </c>
      <c r="BY2154">
        <v>192</v>
      </c>
    </row>
    <row r="2155" spans="1:77" hidden="1" x14ac:dyDescent="0.25">
      <c r="A2155" t="str">
        <f t="shared" si="66"/>
        <v>201821 Műszaki, informatikai és természettudományi foglalkozásokI2 Általános Iskola 8 osztály</v>
      </c>
      <c r="B2155" t="str">
        <f t="shared" si="67"/>
        <v>201821 Műszaki, informatikai és természettudományi foglalkozásokI2 Általános Iskola 8 osztály</v>
      </c>
      <c r="C2155">
        <v>1302</v>
      </c>
      <c r="D2155" t="s">
        <v>168</v>
      </c>
      <c r="E2155" t="s">
        <v>169</v>
      </c>
      <c r="F2155" s="4">
        <v>2018</v>
      </c>
      <c r="G2155">
        <v>0</v>
      </c>
      <c r="H2155" t="s">
        <v>158</v>
      </c>
      <c r="I2155">
        <v>619</v>
      </c>
      <c r="J2155">
        <v>8</v>
      </c>
      <c r="K2155" t="s">
        <v>75</v>
      </c>
      <c r="L2155" t="s">
        <v>115</v>
      </c>
      <c r="M2155">
        <v>31</v>
      </c>
      <c r="N2155">
        <v>0</v>
      </c>
      <c r="O2155">
        <v>0</v>
      </c>
      <c r="P2155">
        <v>0</v>
      </c>
      <c r="Q2155">
        <v>0</v>
      </c>
      <c r="R2155">
        <v>34</v>
      </c>
      <c r="S2155">
        <v>0</v>
      </c>
      <c r="T2155">
        <v>0</v>
      </c>
      <c r="U2155">
        <v>7</v>
      </c>
      <c r="V2155">
        <v>0</v>
      </c>
      <c r="W2155">
        <v>7</v>
      </c>
      <c r="X2155">
        <v>0</v>
      </c>
      <c r="Y2155">
        <v>0</v>
      </c>
      <c r="Z2155">
        <v>28</v>
      </c>
      <c r="AA2155">
        <v>18</v>
      </c>
      <c r="AB2155">
        <v>0</v>
      </c>
      <c r="AC2155">
        <v>34</v>
      </c>
      <c r="AD2155">
        <v>25</v>
      </c>
      <c r="AE2155">
        <v>19</v>
      </c>
      <c r="AF2155">
        <v>169</v>
      </c>
      <c r="AG2155">
        <v>0</v>
      </c>
      <c r="AH2155">
        <v>9</v>
      </c>
      <c r="AI2155">
        <v>19</v>
      </c>
      <c r="AJ2155">
        <v>0</v>
      </c>
      <c r="AK2155">
        <v>0</v>
      </c>
      <c r="AL2155">
        <v>0</v>
      </c>
      <c r="AM2155">
        <v>2</v>
      </c>
      <c r="AN2155">
        <v>13</v>
      </c>
      <c r="AO2155">
        <v>49</v>
      </c>
      <c r="AP2155">
        <v>7</v>
      </c>
      <c r="AQ2155">
        <v>0</v>
      </c>
      <c r="AR2155">
        <v>0</v>
      </c>
      <c r="AS2155">
        <v>0</v>
      </c>
      <c r="AT2155">
        <v>28</v>
      </c>
      <c r="AU2155">
        <v>0</v>
      </c>
      <c r="AV2155">
        <v>0</v>
      </c>
      <c r="AW2155">
        <v>94</v>
      </c>
      <c r="AX2155">
        <v>0</v>
      </c>
      <c r="AY2155">
        <v>0</v>
      </c>
      <c r="AZ2155">
        <v>90</v>
      </c>
      <c r="BA2155">
        <v>80</v>
      </c>
      <c r="BB2155">
        <v>0</v>
      </c>
      <c r="BC2155">
        <v>0</v>
      </c>
      <c r="BD2155">
        <v>0</v>
      </c>
      <c r="BE2155">
        <v>0</v>
      </c>
      <c r="BF2155">
        <v>1</v>
      </c>
      <c r="BG2155">
        <v>20</v>
      </c>
      <c r="BH2155">
        <v>0</v>
      </c>
      <c r="BI2155">
        <v>13</v>
      </c>
      <c r="BJ2155">
        <v>0</v>
      </c>
      <c r="BK2155">
        <v>0</v>
      </c>
      <c r="BL2155">
        <v>60</v>
      </c>
      <c r="BM2155">
        <v>0</v>
      </c>
      <c r="BN2155">
        <v>23</v>
      </c>
      <c r="BO2155">
        <v>90</v>
      </c>
      <c r="BP2155">
        <v>3</v>
      </c>
      <c r="BQ2155">
        <v>1</v>
      </c>
      <c r="BR2155">
        <v>7</v>
      </c>
      <c r="BS2155">
        <v>0</v>
      </c>
      <c r="BT2155">
        <v>0</v>
      </c>
      <c r="BU2155">
        <v>0</v>
      </c>
      <c r="BV2155">
        <v>0</v>
      </c>
      <c r="BW2155">
        <v>0</v>
      </c>
      <c r="BX2155">
        <v>0</v>
      </c>
      <c r="BY2155">
        <v>981</v>
      </c>
    </row>
    <row r="2156" spans="1:77" hidden="1" x14ac:dyDescent="0.25">
      <c r="A2156" t="str">
        <f t="shared" si="66"/>
        <v>201822 Egészségügyi foglalkozások (felsőfokú képzettséghez kapcsolódó)I2 Általános Iskola 8 osztály</v>
      </c>
      <c r="B2156" t="str">
        <f t="shared" si="67"/>
        <v>201822 Egészségügyi foglalkozások (felsőfokú képzettséghez kapcsolódó)I2 Általános Iskola 8 osztály</v>
      </c>
      <c r="C2156">
        <v>1303</v>
      </c>
      <c r="D2156" t="s">
        <v>168</v>
      </c>
      <c r="E2156" t="s">
        <v>169</v>
      </c>
      <c r="F2156" s="4">
        <v>2018</v>
      </c>
      <c r="G2156">
        <v>0</v>
      </c>
      <c r="H2156" t="s">
        <v>158</v>
      </c>
      <c r="I2156">
        <v>620</v>
      </c>
      <c r="J2156">
        <v>9</v>
      </c>
      <c r="K2156" t="s">
        <v>76</v>
      </c>
      <c r="L2156" t="s">
        <v>116</v>
      </c>
      <c r="M2156">
        <v>7</v>
      </c>
      <c r="N2156">
        <v>0</v>
      </c>
      <c r="O2156">
        <v>0</v>
      </c>
      <c r="P2156">
        <v>0</v>
      </c>
      <c r="Q2156">
        <v>0</v>
      </c>
      <c r="R2156">
        <v>0</v>
      </c>
      <c r="S2156">
        <v>0</v>
      </c>
      <c r="T2156">
        <v>0</v>
      </c>
      <c r="U2156">
        <v>0</v>
      </c>
      <c r="V2156">
        <v>0</v>
      </c>
      <c r="W2156">
        <v>0</v>
      </c>
      <c r="X2156">
        <v>0</v>
      </c>
      <c r="Y2156">
        <v>0</v>
      </c>
      <c r="Z2156">
        <v>0</v>
      </c>
      <c r="AA2156">
        <v>0</v>
      </c>
      <c r="AB2156">
        <v>0</v>
      </c>
      <c r="AC2156">
        <v>0</v>
      </c>
      <c r="AD2156">
        <v>0</v>
      </c>
      <c r="AE2156">
        <v>0</v>
      </c>
      <c r="AF2156">
        <v>0</v>
      </c>
      <c r="AG2156">
        <v>0</v>
      </c>
      <c r="AH2156">
        <v>18</v>
      </c>
      <c r="AI2156">
        <v>0</v>
      </c>
      <c r="AJ2156">
        <v>0</v>
      </c>
      <c r="AK2156">
        <v>0</v>
      </c>
      <c r="AL2156">
        <v>0</v>
      </c>
      <c r="AM2156">
        <v>0</v>
      </c>
      <c r="AN2156">
        <v>0</v>
      </c>
      <c r="AO2156">
        <v>0</v>
      </c>
      <c r="AP2156">
        <v>1</v>
      </c>
      <c r="AQ2156">
        <v>0</v>
      </c>
      <c r="AR2156">
        <v>0</v>
      </c>
      <c r="AS2156">
        <v>0</v>
      </c>
      <c r="AT2156">
        <v>0</v>
      </c>
      <c r="AU2156">
        <v>0</v>
      </c>
      <c r="AV2156">
        <v>0</v>
      </c>
      <c r="AW2156">
        <v>0</v>
      </c>
      <c r="AX2156">
        <v>0</v>
      </c>
      <c r="AY2156">
        <v>0</v>
      </c>
      <c r="AZ2156">
        <v>0</v>
      </c>
      <c r="BA2156">
        <v>0</v>
      </c>
      <c r="BB2156">
        <v>0</v>
      </c>
      <c r="BC2156">
        <v>0</v>
      </c>
      <c r="BD2156">
        <v>0</v>
      </c>
      <c r="BE2156">
        <v>0</v>
      </c>
      <c r="BF2156">
        <v>0</v>
      </c>
      <c r="BG2156">
        <v>0</v>
      </c>
      <c r="BH2156">
        <v>0</v>
      </c>
      <c r="BI2156">
        <v>0</v>
      </c>
      <c r="BJ2156">
        <v>2</v>
      </c>
      <c r="BK2156">
        <v>0</v>
      </c>
      <c r="BL2156">
        <v>0</v>
      </c>
      <c r="BM2156">
        <v>0</v>
      </c>
      <c r="BN2156">
        <v>0</v>
      </c>
      <c r="BO2156">
        <v>1</v>
      </c>
      <c r="BP2156">
        <v>0</v>
      </c>
      <c r="BQ2156">
        <v>4</v>
      </c>
      <c r="BR2156">
        <v>0</v>
      </c>
      <c r="BS2156">
        <v>0</v>
      </c>
      <c r="BT2156">
        <v>0</v>
      </c>
      <c r="BU2156">
        <v>0</v>
      </c>
      <c r="BV2156">
        <v>0</v>
      </c>
      <c r="BW2156">
        <v>0</v>
      </c>
      <c r="BX2156">
        <v>0</v>
      </c>
      <c r="BY2156">
        <v>33</v>
      </c>
    </row>
    <row r="2157" spans="1:77" hidden="1" x14ac:dyDescent="0.25">
      <c r="A2157" t="str">
        <f t="shared" si="66"/>
        <v>201823 Szociális szolgáltatási foglalkozások (felsőfokú képzettséghez kapcsolódó)I2 Általános Iskola 8 osztály</v>
      </c>
      <c r="B2157" t="str">
        <f t="shared" si="67"/>
        <v>201823 Szociális szolgáltatási foglalkozások (felsőfokú képzettséghez kapcsolódó)I2 Általános Iskola 8 osztály</v>
      </c>
      <c r="C2157">
        <v>1304</v>
      </c>
      <c r="D2157" t="s">
        <v>168</v>
      </c>
      <c r="E2157" t="s">
        <v>169</v>
      </c>
      <c r="F2157" s="4">
        <v>2018</v>
      </c>
      <c r="G2157">
        <v>0</v>
      </c>
      <c r="H2157" t="s">
        <v>158</v>
      </c>
      <c r="I2157">
        <v>621</v>
      </c>
      <c r="J2157">
        <v>10</v>
      </c>
      <c r="K2157" t="s">
        <v>77</v>
      </c>
      <c r="L2157" t="s">
        <v>117</v>
      </c>
      <c r="M2157">
        <v>0</v>
      </c>
      <c r="N2157">
        <v>0</v>
      </c>
      <c r="O2157">
        <v>0</v>
      </c>
      <c r="P2157">
        <v>0</v>
      </c>
      <c r="Q2157">
        <v>0</v>
      </c>
      <c r="R2157">
        <v>0</v>
      </c>
      <c r="S2157">
        <v>0</v>
      </c>
      <c r="T2157">
        <v>0</v>
      </c>
      <c r="U2157">
        <v>0</v>
      </c>
      <c r="V2157">
        <v>0</v>
      </c>
      <c r="W2157">
        <v>0</v>
      </c>
      <c r="X2157">
        <v>0</v>
      </c>
      <c r="Y2157">
        <v>0</v>
      </c>
      <c r="Z2157">
        <v>0</v>
      </c>
      <c r="AA2157">
        <v>0</v>
      </c>
      <c r="AB2157">
        <v>0</v>
      </c>
      <c r="AC2157">
        <v>0</v>
      </c>
      <c r="AD2157">
        <v>0</v>
      </c>
      <c r="AE2157">
        <v>0</v>
      </c>
      <c r="AF2157">
        <v>0</v>
      </c>
      <c r="AG2157">
        <v>0</v>
      </c>
      <c r="AH2157">
        <v>0</v>
      </c>
      <c r="AI2157">
        <v>0</v>
      </c>
      <c r="AJ2157">
        <v>0</v>
      </c>
      <c r="AK2157">
        <v>0</v>
      </c>
      <c r="AL2157">
        <v>0</v>
      </c>
      <c r="AM2157">
        <v>0</v>
      </c>
      <c r="AN2157">
        <v>0</v>
      </c>
      <c r="AO2157">
        <v>0</v>
      </c>
      <c r="AP2157">
        <v>0</v>
      </c>
      <c r="AQ2157">
        <v>0</v>
      </c>
      <c r="AR2157">
        <v>0</v>
      </c>
      <c r="AS2157">
        <v>0</v>
      </c>
      <c r="AT2157">
        <v>0</v>
      </c>
      <c r="AU2157">
        <v>0</v>
      </c>
      <c r="AV2157">
        <v>0</v>
      </c>
      <c r="AW2157">
        <v>0</v>
      </c>
      <c r="AX2157">
        <v>0</v>
      </c>
      <c r="AY2157">
        <v>0</v>
      </c>
      <c r="AZ2157">
        <v>0</v>
      </c>
      <c r="BA2157">
        <v>0</v>
      </c>
      <c r="BB2157">
        <v>0</v>
      </c>
      <c r="BC2157">
        <v>0</v>
      </c>
      <c r="BD2157">
        <v>0</v>
      </c>
      <c r="BE2157">
        <v>0</v>
      </c>
      <c r="BF2157">
        <v>0</v>
      </c>
      <c r="BG2157">
        <v>0</v>
      </c>
      <c r="BH2157">
        <v>0</v>
      </c>
      <c r="BI2157">
        <v>0</v>
      </c>
      <c r="BJ2157">
        <v>0</v>
      </c>
      <c r="BK2157">
        <v>0</v>
      </c>
      <c r="BL2157">
        <v>0</v>
      </c>
      <c r="BM2157">
        <v>0</v>
      </c>
      <c r="BN2157">
        <v>0</v>
      </c>
      <c r="BO2157">
        <v>9</v>
      </c>
      <c r="BP2157">
        <v>0</v>
      </c>
      <c r="BQ2157">
        <v>0</v>
      </c>
      <c r="BR2157">
        <v>0</v>
      </c>
      <c r="BS2157">
        <v>0</v>
      </c>
      <c r="BT2157">
        <v>0</v>
      </c>
      <c r="BU2157">
        <v>0</v>
      </c>
      <c r="BV2157">
        <v>0</v>
      </c>
      <c r="BW2157">
        <v>0</v>
      </c>
      <c r="BX2157">
        <v>0</v>
      </c>
      <c r="BY2157">
        <v>9</v>
      </c>
    </row>
    <row r="2158" spans="1:77" hidden="1" x14ac:dyDescent="0.25">
      <c r="A2158" t="str">
        <f t="shared" si="66"/>
        <v>201824 Oktatók, pedagógusokI2 Általános Iskola 8 osztály</v>
      </c>
      <c r="B2158" t="str">
        <f t="shared" si="67"/>
        <v>201824 Oktatók, pedagógusokI2 Általános Iskola 8 osztály</v>
      </c>
      <c r="C2158">
        <v>1305</v>
      </c>
      <c r="D2158" t="s">
        <v>168</v>
      </c>
      <c r="E2158" t="s">
        <v>169</v>
      </c>
      <c r="F2158" s="4">
        <v>2018</v>
      </c>
      <c r="G2158">
        <v>0</v>
      </c>
      <c r="H2158" t="s">
        <v>158</v>
      </c>
      <c r="I2158">
        <v>622</v>
      </c>
      <c r="J2158">
        <v>11</v>
      </c>
      <c r="K2158" t="s">
        <v>78</v>
      </c>
      <c r="L2158" t="s">
        <v>118</v>
      </c>
      <c r="M2158">
        <v>0</v>
      </c>
      <c r="N2158">
        <v>0</v>
      </c>
      <c r="O2158">
        <v>0</v>
      </c>
      <c r="P2158">
        <v>0</v>
      </c>
      <c r="Q2158">
        <v>0</v>
      </c>
      <c r="R2158">
        <v>0</v>
      </c>
      <c r="S2158">
        <v>0</v>
      </c>
      <c r="T2158">
        <v>0</v>
      </c>
      <c r="U2158">
        <v>0</v>
      </c>
      <c r="V2158">
        <v>0</v>
      </c>
      <c r="W2158">
        <v>0</v>
      </c>
      <c r="X2158">
        <v>0</v>
      </c>
      <c r="Y2158">
        <v>0</v>
      </c>
      <c r="Z2158">
        <v>0</v>
      </c>
      <c r="AA2158">
        <v>0</v>
      </c>
      <c r="AB2158">
        <v>0</v>
      </c>
      <c r="AC2158">
        <v>0</v>
      </c>
      <c r="AD2158">
        <v>0</v>
      </c>
      <c r="AE2158">
        <v>0</v>
      </c>
      <c r="AF2158">
        <v>0</v>
      </c>
      <c r="AG2158">
        <v>0</v>
      </c>
      <c r="AH2158">
        <v>0</v>
      </c>
      <c r="AI2158">
        <v>0</v>
      </c>
      <c r="AJ2158">
        <v>0</v>
      </c>
      <c r="AK2158">
        <v>0</v>
      </c>
      <c r="AL2158">
        <v>0</v>
      </c>
      <c r="AM2158">
        <v>0</v>
      </c>
      <c r="AN2158">
        <v>0</v>
      </c>
      <c r="AO2158">
        <v>0</v>
      </c>
      <c r="AP2158">
        <v>0</v>
      </c>
      <c r="AQ2158">
        <v>0</v>
      </c>
      <c r="AR2158">
        <v>0</v>
      </c>
      <c r="AS2158">
        <v>0</v>
      </c>
      <c r="AT2158">
        <v>0</v>
      </c>
      <c r="AU2158">
        <v>0</v>
      </c>
      <c r="AV2158">
        <v>0</v>
      </c>
      <c r="AW2158">
        <v>0</v>
      </c>
      <c r="AX2158">
        <v>0</v>
      </c>
      <c r="AY2158">
        <v>0</v>
      </c>
      <c r="AZ2158">
        <v>0</v>
      </c>
      <c r="BA2158">
        <v>0</v>
      </c>
      <c r="BB2158">
        <v>0</v>
      </c>
      <c r="BC2158">
        <v>0</v>
      </c>
      <c r="BD2158">
        <v>0</v>
      </c>
      <c r="BE2158">
        <v>15</v>
      </c>
      <c r="BF2158">
        <v>0</v>
      </c>
      <c r="BG2158">
        <v>18</v>
      </c>
      <c r="BH2158">
        <v>0</v>
      </c>
      <c r="BI2158">
        <v>0</v>
      </c>
      <c r="BJ2158">
        <v>0</v>
      </c>
      <c r="BK2158">
        <v>0</v>
      </c>
      <c r="BL2158">
        <v>0</v>
      </c>
      <c r="BM2158">
        <v>0</v>
      </c>
      <c r="BN2158">
        <v>0</v>
      </c>
      <c r="BO2158">
        <v>1</v>
      </c>
      <c r="BP2158">
        <v>2</v>
      </c>
      <c r="BQ2158">
        <v>0</v>
      </c>
      <c r="BR2158">
        <v>2</v>
      </c>
      <c r="BS2158">
        <v>0</v>
      </c>
      <c r="BT2158">
        <v>0</v>
      </c>
      <c r="BU2158">
        <v>0</v>
      </c>
      <c r="BV2158">
        <v>0</v>
      </c>
      <c r="BW2158">
        <v>0</v>
      </c>
      <c r="BX2158">
        <v>0</v>
      </c>
      <c r="BY2158">
        <v>38</v>
      </c>
    </row>
    <row r="2159" spans="1:77" hidden="1" x14ac:dyDescent="0.25">
      <c r="A2159" t="str">
        <f t="shared" si="66"/>
        <v>201825 Gazdálkodási jellegű foglalkozásokI2 Általános Iskola 8 osztály</v>
      </c>
      <c r="B2159" t="str">
        <f t="shared" si="67"/>
        <v>201825 Gazdálkodási jellegű foglalkozásokI2 Általános Iskola 8 osztály</v>
      </c>
      <c r="C2159">
        <v>1306</v>
      </c>
      <c r="D2159" t="s">
        <v>168</v>
      </c>
      <c r="E2159" t="s">
        <v>169</v>
      </c>
      <c r="F2159" s="4">
        <v>2018</v>
      </c>
      <c r="G2159">
        <v>0</v>
      </c>
      <c r="H2159" t="s">
        <v>158</v>
      </c>
      <c r="I2159">
        <v>623</v>
      </c>
      <c r="J2159">
        <v>12</v>
      </c>
      <c r="K2159" t="s">
        <v>79</v>
      </c>
      <c r="L2159" t="s">
        <v>119</v>
      </c>
      <c r="M2159">
        <v>0</v>
      </c>
      <c r="N2159">
        <v>0</v>
      </c>
      <c r="O2159">
        <v>0</v>
      </c>
      <c r="P2159">
        <v>0</v>
      </c>
      <c r="Q2159">
        <v>20</v>
      </c>
      <c r="R2159">
        <v>16</v>
      </c>
      <c r="S2159">
        <v>0</v>
      </c>
      <c r="T2159">
        <v>0</v>
      </c>
      <c r="U2159">
        <v>0</v>
      </c>
      <c r="V2159">
        <v>0</v>
      </c>
      <c r="W2159">
        <v>0</v>
      </c>
      <c r="X2159">
        <v>0</v>
      </c>
      <c r="Y2159">
        <v>0</v>
      </c>
      <c r="Z2159">
        <v>0</v>
      </c>
      <c r="AA2159">
        <v>0</v>
      </c>
      <c r="AB2159">
        <v>0</v>
      </c>
      <c r="AC2159">
        <v>0</v>
      </c>
      <c r="AD2159">
        <v>14</v>
      </c>
      <c r="AE2159">
        <v>0</v>
      </c>
      <c r="AF2159">
        <v>0</v>
      </c>
      <c r="AG2159">
        <v>0</v>
      </c>
      <c r="AH2159">
        <v>0</v>
      </c>
      <c r="AI2159">
        <v>0</v>
      </c>
      <c r="AJ2159">
        <v>0</v>
      </c>
      <c r="AK2159">
        <v>0</v>
      </c>
      <c r="AL2159">
        <v>0</v>
      </c>
      <c r="AM2159">
        <v>12</v>
      </c>
      <c r="AN2159">
        <v>0</v>
      </c>
      <c r="AO2159">
        <v>20</v>
      </c>
      <c r="AP2159">
        <v>184</v>
      </c>
      <c r="AQ2159">
        <v>0</v>
      </c>
      <c r="AR2159">
        <v>15</v>
      </c>
      <c r="AS2159">
        <v>0</v>
      </c>
      <c r="AT2159">
        <v>7</v>
      </c>
      <c r="AU2159">
        <v>0</v>
      </c>
      <c r="AV2159">
        <v>0</v>
      </c>
      <c r="AW2159">
        <v>9</v>
      </c>
      <c r="AX2159">
        <v>0</v>
      </c>
      <c r="AY2159">
        <v>0</v>
      </c>
      <c r="AZ2159">
        <v>0</v>
      </c>
      <c r="BA2159">
        <v>0</v>
      </c>
      <c r="BB2159">
        <v>0</v>
      </c>
      <c r="BC2159">
        <v>8</v>
      </c>
      <c r="BD2159">
        <v>0</v>
      </c>
      <c r="BE2159">
        <v>0</v>
      </c>
      <c r="BF2159">
        <v>0</v>
      </c>
      <c r="BG2159">
        <v>0</v>
      </c>
      <c r="BH2159">
        <v>0</v>
      </c>
      <c r="BI2159">
        <v>14</v>
      </c>
      <c r="BJ2159">
        <v>0</v>
      </c>
      <c r="BK2159">
        <v>0</v>
      </c>
      <c r="BL2159">
        <v>0</v>
      </c>
      <c r="BM2159">
        <v>0</v>
      </c>
      <c r="BN2159">
        <v>9</v>
      </c>
      <c r="BO2159">
        <v>0</v>
      </c>
      <c r="BP2159">
        <v>18</v>
      </c>
      <c r="BQ2159">
        <v>0</v>
      </c>
      <c r="BR2159">
        <v>0</v>
      </c>
      <c r="BS2159">
        <v>0</v>
      </c>
      <c r="BT2159">
        <v>0</v>
      </c>
      <c r="BU2159">
        <v>0</v>
      </c>
      <c r="BV2159">
        <v>0</v>
      </c>
      <c r="BW2159">
        <v>0</v>
      </c>
      <c r="BX2159">
        <v>0</v>
      </c>
      <c r="BY2159">
        <v>346</v>
      </c>
    </row>
    <row r="2160" spans="1:77" hidden="1" x14ac:dyDescent="0.25">
      <c r="A2160" t="str">
        <f t="shared" si="66"/>
        <v>201826 Jogi és társadalomtudományi foglalkozásokI2 Általános Iskola 8 osztály</v>
      </c>
      <c r="B2160" t="str">
        <f t="shared" si="67"/>
        <v>201826 Jogi és társadalomtudományi foglalkozásokI2 Általános Iskola 8 osztály</v>
      </c>
      <c r="C2160">
        <v>1307</v>
      </c>
      <c r="D2160" t="s">
        <v>168</v>
      </c>
      <c r="E2160" t="s">
        <v>169</v>
      </c>
      <c r="F2160" s="4">
        <v>2018</v>
      </c>
      <c r="G2160">
        <v>0</v>
      </c>
      <c r="H2160" t="s">
        <v>158</v>
      </c>
      <c r="I2160">
        <v>624</v>
      </c>
      <c r="J2160">
        <v>13</v>
      </c>
      <c r="K2160" t="s">
        <v>80</v>
      </c>
      <c r="L2160" t="s">
        <v>120</v>
      </c>
      <c r="M2160">
        <v>7</v>
      </c>
      <c r="N2160">
        <v>0</v>
      </c>
      <c r="O2160">
        <v>0</v>
      </c>
      <c r="P2160">
        <v>0</v>
      </c>
      <c r="Q2160">
        <v>0</v>
      </c>
      <c r="R2160">
        <v>0</v>
      </c>
      <c r="S2160">
        <v>0</v>
      </c>
      <c r="T2160">
        <v>0</v>
      </c>
      <c r="U2160">
        <v>0</v>
      </c>
      <c r="V2160">
        <v>0</v>
      </c>
      <c r="W2160">
        <v>0</v>
      </c>
      <c r="X2160">
        <v>0</v>
      </c>
      <c r="Y2160">
        <v>0</v>
      </c>
      <c r="Z2160">
        <v>0</v>
      </c>
      <c r="AA2160">
        <v>0</v>
      </c>
      <c r="AB2160">
        <v>0</v>
      </c>
      <c r="AC2160">
        <v>0</v>
      </c>
      <c r="AD2160">
        <v>0</v>
      </c>
      <c r="AE2160">
        <v>0</v>
      </c>
      <c r="AF2160">
        <v>11</v>
      </c>
      <c r="AG2160">
        <v>0</v>
      </c>
      <c r="AH2160">
        <v>0</v>
      </c>
      <c r="AI2160">
        <v>0</v>
      </c>
      <c r="AJ2160">
        <v>0</v>
      </c>
      <c r="AK2160">
        <v>0</v>
      </c>
      <c r="AL2160">
        <v>0</v>
      </c>
      <c r="AM2160">
        <v>0</v>
      </c>
      <c r="AN2160">
        <v>0</v>
      </c>
      <c r="AO2160">
        <v>0</v>
      </c>
      <c r="AP2160">
        <v>0</v>
      </c>
      <c r="AQ2160">
        <v>0</v>
      </c>
      <c r="AR2160">
        <v>0</v>
      </c>
      <c r="AS2160">
        <v>0</v>
      </c>
      <c r="AT2160">
        <v>0</v>
      </c>
      <c r="AU2160">
        <v>0</v>
      </c>
      <c r="AV2160">
        <v>0</v>
      </c>
      <c r="AW2160">
        <v>0</v>
      </c>
      <c r="AX2160">
        <v>0</v>
      </c>
      <c r="AY2160">
        <v>0</v>
      </c>
      <c r="AZ2160">
        <v>0</v>
      </c>
      <c r="BA2160">
        <v>0</v>
      </c>
      <c r="BB2160">
        <v>0</v>
      </c>
      <c r="BC2160">
        <v>0</v>
      </c>
      <c r="BD2160">
        <v>0</v>
      </c>
      <c r="BE2160">
        <v>0</v>
      </c>
      <c r="BF2160">
        <v>1</v>
      </c>
      <c r="BG2160">
        <v>0</v>
      </c>
      <c r="BH2160">
        <v>0</v>
      </c>
      <c r="BI2160">
        <v>0</v>
      </c>
      <c r="BJ2160">
        <v>0</v>
      </c>
      <c r="BK2160">
        <v>0</v>
      </c>
      <c r="BL2160">
        <v>0</v>
      </c>
      <c r="BM2160">
        <v>0</v>
      </c>
      <c r="BN2160">
        <v>0</v>
      </c>
      <c r="BO2160">
        <v>0</v>
      </c>
      <c r="BP2160">
        <v>0</v>
      </c>
      <c r="BQ2160">
        <v>0</v>
      </c>
      <c r="BR2160">
        <v>0</v>
      </c>
      <c r="BS2160">
        <v>0</v>
      </c>
      <c r="BT2160">
        <v>0</v>
      </c>
      <c r="BU2160">
        <v>0</v>
      </c>
      <c r="BV2160">
        <v>0</v>
      </c>
      <c r="BW2160">
        <v>0</v>
      </c>
      <c r="BX2160">
        <v>0</v>
      </c>
      <c r="BY2160">
        <v>19</v>
      </c>
    </row>
    <row r="2161" spans="1:77" hidden="1" x14ac:dyDescent="0.25">
      <c r="A2161" t="str">
        <f t="shared" si="66"/>
        <v>201827 Kulturális, sport-, művészeti és vallási foglalkozások (felsőfokú képzettséghez kapcsolódó)I2 Általános Iskola 8 osztály</v>
      </c>
      <c r="B2161" t="str">
        <f t="shared" si="67"/>
        <v>201827 Kulturális, sport-, művészeti és vallási foglalkozások (felsőfokú képzettséghez kapcsolódó)I2 Általános Iskola 8 osztály</v>
      </c>
      <c r="C2161">
        <v>1308</v>
      </c>
      <c r="D2161" t="s">
        <v>168</v>
      </c>
      <c r="E2161" t="s">
        <v>169</v>
      </c>
      <c r="F2161" s="4">
        <v>2018</v>
      </c>
      <c r="G2161">
        <v>0</v>
      </c>
      <c r="H2161" t="s">
        <v>158</v>
      </c>
      <c r="I2161">
        <v>625</v>
      </c>
      <c r="J2161">
        <v>14</v>
      </c>
      <c r="K2161" t="s">
        <v>121</v>
      </c>
      <c r="L2161" t="s">
        <v>122</v>
      </c>
      <c r="M2161">
        <v>0</v>
      </c>
      <c r="N2161">
        <v>0</v>
      </c>
      <c r="O2161">
        <v>0</v>
      </c>
      <c r="P2161">
        <v>0</v>
      </c>
      <c r="Q2161">
        <v>0</v>
      </c>
      <c r="R2161">
        <v>0</v>
      </c>
      <c r="S2161">
        <v>0</v>
      </c>
      <c r="T2161">
        <v>0</v>
      </c>
      <c r="U2161">
        <v>18</v>
      </c>
      <c r="V2161">
        <v>0</v>
      </c>
      <c r="W2161">
        <v>0</v>
      </c>
      <c r="X2161">
        <v>0</v>
      </c>
      <c r="Y2161">
        <v>0</v>
      </c>
      <c r="Z2161">
        <v>0</v>
      </c>
      <c r="AA2161">
        <v>0</v>
      </c>
      <c r="AB2161">
        <v>0</v>
      </c>
      <c r="AC2161">
        <v>0</v>
      </c>
      <c r="AD2161">
        <v>0</v>
      </c>
      <c r="AE2161">
        <v>0</v>
      </c>
      <c r="AF2161">
        <v>0</v>
      </c>
      <c r="AG2161">
        <v>0</v>
      </c>
      <c r="AH2161">
        <v>0</v>
      </c>
      <c r="AI2161">
        <v>0</v>
      </c>
      <c r="AJ2161">
        <v>0</v>
      </c>
      <c r="AK2161">
        <v>0</v>
      </c>
      <c r="AL2161">
        <v>0</v>
      </c>
      <c r="AM2161">
        <v>0</v>
      </c>
      <c r="AN2161">
        <v>0</v>
      </c>
      <c r="AO2161">
        <v>0</v>
      </c>
      <c r="AP2161">
        <v>0</v>
      </c>
      <c r="AQ2161">
        <v>0</v>
      </c>
      <c r="AR2161">
        <v>0</v>
      </c>
      <c r="AS2161">
        <v>0</v>
      </c>
      <c r="AT2161">
        <v>0</v>
      </c>
      <c r="AU2161">
        <v>0</v>
      </c>
      <c r="AV2161">
        <v>0</v>
      </c>
      <c r="AW2161">
        <v>18</v>
      </c>
      <c r="AX2161">
        <v>0</v>
      </c>
      <c r="AY2161">
        <v>0</v>
      </c>
      <c r="AZ2161">
        <v>0</v>
      </c>
      <c r="BA2161">
        <v>0</v>
      </c>
      <c r="BB2161">
        <v>0</v>
      </c>
      <c r="BC2161">
        <v>0</v>
      </c>
      <c r="BD2161">
        <v>0</v>
      </c>
      <c r="BE2161">
        <v>0</v>
      </c>
      <c r="BF2161">
        <v>0</v>
      </c>
      <c r="BG2161">
        <v>0</v>
      </c>
      <c r="BH2161">
        <v>0</v>
      </c>
      <c r="BI2161">
        <v>0</v>
      </c>
      <c r="BJ2161">
        <v>0</v>
      </c>
      <c r="BK2161">
        <v>0</v>
      </c>
      <c r="BL2161">
        <v>0</v>
      </c>
      <c r="BM2161">
        <v>0</v>
      </c>
      <c r="BN2161">
        <v>0</v>
      </c>
      <c r="BO2161">
        <v>5</v>
      </c>
      <c r="BP2161">
        <v>1</v>
      </c>
      <c r="BQ2161">
        <v>0</v>
      </c>
      <c r="BR2161">
        <v>0</v>
      </c>
      <c r="BS2161">
        <v>1</v>
      </c>
      <c r="BT2161">
        <v>37</v>
      </c>
      <c r="BU2161">
        <v>0</v>
      </c>
      <c r="BV2161">
        <v>0</v>
      </c>
      <c r="BW2161">
        <v>0</v>
      </c>
      <c r="BX2161">
        <v>0</v>
      </c>
      <c r="BY2161">
        <v>80</v>
      </c>
    </row>
    <row r="2162" spans="1:77" hidden="1" x14ac:dyDescent="0.25">
      <c r="A2162" t="str">
        <f t="shared" si="66"/>
        <v>201829 Egyéb magasan képzett ügyintézőkI2 Általános Iskola 8 osztály</v>
      </c>
      <c r="B2162" t="str">
        <f t="shared" si="67"/>
        <v>201829 Egyéb magasan képzett ügyintézőkI2 Általános Iskola 8 osztály</v>
      </c>
      <c r="C2162">
        <v>1309</v>
      </c>
      <c r="D2162" t="s">
        <v>168</v>
      </c>
      <c r="E2162" t="s">
        <v>169</v>
      </c>
      <c r="F2162" s="4">
        <v>2018</v>
      </c>
      <c r="G2162">
        <v>0</v>
      </c>
      <c r="H2162" t="s">
        <v>158</v>
      </c>
      <c r="I2162">
        <v>626</v>
      </c>
      <c r="J2162">
        <v>15</v>
      </c>
      <c r="K2162" t="s">
        <v>81</v>
      </c>
      <c r="L2162" t="s">
        <v>123</v>
      </c>
      <c r="M2162">
        <v>0</v>
      </c>
      <c r="N2162">
        <v>0</v>
      </c>
      <c r="O2162">
        <v>0</v>
      </c>
      <c r="P2162">
        <v>0</v>
      </c>
      <c r="Q2162">
        <v>0</v>
      </c>
      <c r="R2162">
        <v>0</v>
      </c>
      <c r="S2162">
        <v>0</v>
      </c>
      <c r="T2162">
        <v>0</v>
      </c>
      <c r="U2162">
        <v>0</v>
      </c>
      <c r="V2162">
        <v>0</v>
      </c>
      <c r="W2162">
        <v>0</v>
      </c>
      <c r="X2162">
        <v>0</v>
      </c>
      <c r="Y2162">
        <v>0</v>
      </c>
      <c r="Z2162">
        <v>0</v>
      </c>
      <c r="AA2162">
        <v>0</v>
      </c>
      <c r="AB2162">
        <v>0</v>
      </c>
      <c r="AC2162">
        <v>0</v>
      </c>
      <c r="AD2162">
        <v>7</v>
      </c>
      <c r="AE2162">
        <v>0</v>
      </c>
      <c r="AF2162">
        <v>0</v>
      </c>
      <c r="AG2162">
        <v>0</v>
      </c>
      <c r="AH2162">
        <v>9</v>
      </c>
      <c r="AI2162">
        <v>0</v>
      </c>
      <c r="AJ2162">
        <v>39</v>
      </c>
      <c r="AK2162">
        <v>0</v>
      </c>
      <c r="AL2162">
        <v>0</v>
      </c>
      <c r="AM2162">
        <v>0</v>
      </c>
      <c r="AN2162">
        <v>0</v>
      </c>
      <c r="AO2162">
        <v>0</v>
      </c>
      <c r="AP2162">
        <v>0</v>
      </c>
      <c r="AQ2162">
        <v>0</v>
      </c>
      <c r="AR2162">
        <v>0</v>
      </c>
      <c r="AS2162">
        <v>0</v>
      </c>
      <c r="AT2162">
        <v>0</v>
      </c>
      <c r="AU2162">
        <v>0</v>
      </c>
      <c r="AV2162">
        <v>0</v>
      </c>
      <c r="AW2162">
        <v>0</v>
      </c>
      <c r="AX2162">
        <v>0</v>
      </c>
      <c r="AY2162">
        <v>0</v>
      </c>
      <c r="AZ2162">
        <v>0</v>
      </c>
      <c r="BA2162">
        <v>0</v>
      </c>
      <c r="BB2162">
        <v>0</v>
      </c>
      <c r="BC2162">
        <v>0</v>
      </c>
      <c r="BD2162">
        <v>0</v>
      </c>
      <c r="BE2162">
        <v>0</v>
      </c>
      <c r="BF2162">
        <v>0</v>
      </c>
      <c r="BG2162">
        <v>7</v>
      </c>
      <c r="BH2162">
        <v>0</v>
      </c>
      <c r="BI2162">
        <v>0</v>
      </c>
      <c r="BJ2162">
        <v>0</v>
      </c>
      <c r="BK2162">
        <v>0</v>
      </c>
      <c r="BL2162">
        <v>0</v>
      </c>
      <c r="BM2162">
        <v>0</v>
      </c>
      <c r="BN2162">
        <v>0</v>
      </c>
      <c r="BO2162">
        <v>2</v>
      </c>
      <c r="BP2162">
        <v>0</v>
      </c>
      <c r="BQ2162">
        <v>0</v>
      </c>
      <c r="BR2162">
        <v>0</v>
      </c>
      <c r="BS2162">
        <v>0</v>
      </c>
      <c r="BT2162">
        <v>0</v>
      </c>
      <c r="BU2162">
        <v>0</v>
      </c>
      <c r="BV2162">
        <v>0</v>
      </c>
      <c r="BW2162">
        <v>0</v>
      </c>
      <c r="BX2162">
        <v>0</v>
      </c>
      <c r="BY2162">
        <v>64</v>
      </c>
    </row>
    <row r="2163" spans="1:77" hidden="1" x14ac:dyDescent="0.25">
      <c r="A2163" t="str">
        <f t="shared" si="66"/>
        <v>201831 Technikusok és hasonló műszaki foglalkozásokI2 Általános Iskola 8 osztály</v>
      </c>
      <c r="B2163" t="str">
        <f t="shared" si="67"/>
        <v>201831 Technikusok és hasonló műszaki foglalkozásokI2 Általános Iskola 8 osztály</v>
      </c>
      <c r="C2163">
        <v>1310</v>
      </c>
      <c r="D2163" t="s">
        <v>168</v>
      </c>
      <c r="E2163" t="s">
        <v>169</v>
      </c>
      <c r="F2163" s="4">
        <v>2018</v>
      </c>
      <c r="G2163">
        <v>0</v>
      </c>
      <c r="H2163" t="s">
        <v>158</v>
      </c>
      <c r="I2163">
        <v>627</v>
      </c>
      <c r="J2163">
        <v>16</v>
      </c>
      <c r="K2163" t="s">
        <v>82</v>
      </c>
      <c r="L2163" t="s">
        <v>83</v>
      </c>
      <c r="M2163">
        <v>14</v>
      </c>
      <c r="N2163">
        <v>0</v>
      </c>
      <c r="O2163">
        <v>0</v>
      </c>
      <c r="P2163">
        <v>0</v>
      </c>
      <c r="Q2163">
        <v>52</v>
      </c>
      <c r="R2163">
        <v>112</v>
      </c>
      <c r="S2163">
        <v>0</v>
      </c>
      <c r="T2163">
        <v>0</v>
      </c>
      <c r="U2163">
        <v>14</v>
      </c>
      <c r="V2163">
        <v>0</v>
      </c>
      <c r="W2163">
        <v>26</v>
      </c>
      <c r="X2163">
        <v>19</v>
      </c>
      <c r="Y2163">
        <v>95</v>
      </c>
      <c r="Z2163">
        <v>151</v>
      </c>
      <c r="AA2163">
        <v>61</v>
      </c>
      <c r="AB2163">
        <v>72</v>
      </c>
      <c r="AC2163">
        <v>235</v>
      </c>
      <c r="AD2163">
        <v>69</v>
      </c>
      <c r="AE2163">
        <v>31</v>
      </c>
      <c r="AF2163">
        <v>590</v>
      </c>
      <c r="AG2163">
        <v>0</v>
      </c>
      <c r="AH2163">
        <v>71</v>
      </c>
      <c r="AI2163">
        <v>7</v>
      </c>
      <c r="AJ2163">
        <v>61</v>
      </c>
      <c r="AK2163">
        <v>0</v>
      </c>
      <c r="AL2163">
        <v>0</v>
      </c>
      <c r="AM2163">
        <v>94</v>
      </c>
      <c r="AN2163">
        <v>44</v>
      </c>
      <c r="AO2163">
        <v>87</v>
      </c>
      <c r="AP2163">
        <v>204</v>
      </c>
      <c r="AQ2163">
        <v>52</v>
      </c>
      <c r="AR2163">
        <v>15</v>
      </c>
      <c r="AS2163">
        <v>0</v>
      </c>
      <c r="AT2163">
        <v>92</v>
      </c>
      <c r="AU2163">
        <v>0</v>
      </c>
      <c r="AV2163">
        <v>3</v>
      </c>
      <c r="AW2163">
        <v>14</v>
      </c>
      <c r="AX2163">
        <v>2</v>
      </c>
      <c r="AY2163">
        <v>0</v>
      </c>
      <c r="AZ2163">
        <v>0</v>
      </c>
      <c r="BA2163">
        <v>42</v>
      </c>
      <c r="BB2163">
        <v>0</v>
      </c>
      <c r="BC2163">
        <v>0</v>
      </c>
      <c r="BD2163">
        <v>0</v>
      </c>
      <c r="BE2163">
        <v>0</v>
      </c>
      <c r="BF2163">
        <v>9</v>
      </c>
      <c r="BG2163">
        <v>29</v>
      </c>
      <c r="BH2163">
        <v>2</v>
      </c>
      <c r="BI2163">
        <v>0</v>
      </c>
      <c r="BJ2163">
        <v>8</v>
      </c>
      <c r="BK2163">
        <v>0</v>
      </c>
      <c r="BL2163">
        <v>78</v>
      </c>
      <c r="BM2163">
        <v>0</v>
      </c>
      <c r="BN2163">
        <v>21</v>
      </c>
      <c r="BO2163">
        <v>964</v>
      </c>
      <c r="BP2163">
        <v>22</v>
      </c>
      <c r="BQ2163">
        <v>8</v>
      </c>
      <c r="BR2163">
        <v>21</v>
      </c>
      <c r="BS2163">
        <v>18</v>
      </c>
      <c r="BT2163">
        <v>2</v>
      </c>
      <c r="BU2163">
        <v>0</v>
      </c>
      <c r="BV2163">
        <v>0</v>
      </c>
      <c r="BW2163">
        <v>0</v>
      </c>
      <c r="BX2163">
        <v>0</v>
      </c>
      <c r="BY2163">
        <v>3511</v>
      </c>
    </row>
    <row r="2164" spans="1:77" hidden="1" x14ac:dyDescent="0.25">
      <c r="A2164" t="str">
        <f t="shared" si="66"/>
        <v>201832 Szakmai irányítók, felügyelőkI2 Általános Iskola 8 osztály</v>
      </c>
      <c r="B2164" t="str">
        <f t="shared" si="67"/>
        <v>201832 Szakmai irányítók, felügyelőkI2 Általános Iskola 8 osztály</v>
      </c>
      <c r="C2164">
        <v>1311</v>
      </c>
      <c r="D2164" t="s">
        <v>168</v>
      </c>
      <c r="E2164" t="s">
        <v>169</v>
      </c>
      <c r="F2164" s="4">
        <v>2018</v>
      </c>
      <c r="G2164">
        <v>0</v>
      </c>
      <c r="H2164" t="s">
        <v>158</v>
      </c>
      <c r="I2164">
        <v>628</v>
      </c>
      <c r="J2164">
        <v>17</v>
      </c>
      <c r="K2164" t="s">
        <v>84</v>
      </c>
      <c r="L2164" t="s">
        <v>124</v>
      </c>
      <c r="M2164">
        <v>0</v>
      </c>
      <c r="N2164">
        <v>0</v>
      </c>
      <c r="O2164">
        <v>0</v>
      </c>
      <c r="P2164">
        <v>0</v>
      </c>
      <c r="Q2164">
        <v>33</v>
      </c>
      <c r="R2164">
        <v>55</v>
      </c>
      <c r="S2164">
        <v>0</v>
      </c>
      <c r="T2164">
        <v>0</v>
      </c>
      <c r="U2164">
        <v>0</v>
      </c>
      <c r="V2164">
        <v>0</v>
      </c>
      <c r="W2164">
        <v>0</v>
      </c>
      <c r="X2164">
        <v>0</v>
      </c>
      <c r="Y2164">
        <v>0</v>
      </c>
      <c r="Z2164">
        <v>8</v>
      </c>
      <c r="AA2164">
        <v>13</v>
      </c>
      <c r="AB2164">
        <v>18</v>
      </c>
      <c r="AC2164">
        <v>0</v>
      </c>
      <c r="AD2164">
        <v>16</v>
      </c>
      <c r="AE2164">
        <v>12</v>
      </c>
      <c r="AF2164">
        <v>35</v>
      </c>
      <c r="AG2164">
        <v>0</v>
      </c>
      <c r="AH2164">
        <v>0</v>
      </c>
      <c r="AI2164">
        <v>0</v>
      </c>
      <c r="AJ2164">
        <v>0</v>
      </c>
      <c r="AK2164">
        <v>0</v>
      </c>
      <c r="AL2164">
        <v>0</v>
      </c>
      <c r="AM2164">
        <v>23</v>
      </c>
      <c r="AN2164">
        <v>0</v>
      </c>
      <c r="AO2164">
        <v>11</v>
      </c>
      <c r="AP2164">
        <v>1</v>
      </c>
      <c r="AQ2164">
        <v>0</v>
      </c>
      <c r="AR2164">
        <v>0</v>
      </c>
      <c r="AS2164">
        <v>0</v>
      </c>
      <c r="AT2164">
        <v>11</v>
      </c>
      <c r="AU2164">
        <v>0</v>
      </c>
      <c r="AV2164">
        <v>21</v>
      </c>
      <c r="AW2164">
        <v>0</v>
      </c>
      <c r="AX2164">
        <v>0</v>
      </c>
      <c r="AY2164">
        <v>0</v>
      </c>
      <c r="AZ2164">
        <v>13</v>
      </c>
      <c r="BA2164">
        <v>9</v>
      </c>
      <c r="BB2164">
        <v>0</v>
      </c>
      <c r="BC2164">
        <v>0</v>
      </c>
      <c r="BD2164">
        <v>0</v>
      </c>
      <c r="BE2164">
        <v>0</v>
      </c>
      <c r="BF2164">
        <v>0</v>
      </c>
      <c r="BG2164">
        <v>0</v>
      </c>
      <c r="BH2164">
        <v>0</v>
      </c>
      <c r="BI2164">
        <v>0</v>
      </c>
      <c r="BJ2164">
        <v>0</v>
      </c>
      <c r="BK2164">
        <v>1</v>
      </c>
      <c r="BL2164">
        <v>0</v>
      </c>
      <c r="BM2164">
        <v>0</v>
      </c>
      <c r="BN2164">
        <v>0</v>
      </c>
      <c r="BO2164">
        <v>49</v>
      </c>
      <c r="BP2164">
        <v>1</v>
      </c>
      <c r="BQ2164">
        <v>1</v>
      </c>
      <c r="BR2164">
        <v>3</v>
      </c>
      <c r="BS2164">
        <v>0</v>
      </c>
      <c r="BT2164">
        <v>0</v>
      </c>
      <c r="BU2164">
        <v>0</v>
      </c>
      <c r="BV2164">
        <v>0</v>
      </c>
      <c r="BW2164">
        <v>26</v>
      </c>
      <c r="BX2164">
        <v>0</v>
      </c>
      <c r="BY2164">
        <v>360</v>
      </c>
    </row>
    <row r="2165" spans="1:77" hidden="1" x14ac:dyDescent="0.25">
      <c r="A2165" t="str">
        <f t="shared" si="66"/>
        <v>201833 Egészségügyi foglalkozásokI2 Általános Iskola 8 osztály</v>
      </c>
      <c r="B2165" t="str">
        <f t="shared" si="67"/>
        <v>201833 Egészségügyi foglalkozásokI2 Általános Iskola 8 osztály</v>
      </c>
      <c r="C2165">
        <v>1312</v>
      </c>
      <c r="D2165" t="s">
        <v>168</v>
      </c>
      <c r="E2165" t="s">
        <v>169</v>
      </c>
      <c r="F2165" s="4">
        <v>2018</v>
      </c>
      <c r="G2165">
        <v>0</v>
      </c>
      <c r="H2165" t="s">
        <v>158</v>
      </c>
      <c r="I2165">
        <v>629</v>
      </c>
      <c r="J2165">
        <v>18</v>
      </c>
      <c r="K2165" t="s">
        <v>85</v>
      </c>
      <c r="L2165" t="s">
        <v>125</v>
      </c>
      <c r="M2165">
        <v>10</v>
      </c>
      <c r="N2165">
        <v>0</v>
      </c>
      <c r="O2165">
        <v>0</v>
      </c>
      <c r="P2165">
        <v>0</v>
      </c>
      <c r="Q2165">
        <v>0</v>
      </c>
      <c r="R2165">
        <v>0</v>
      </c>
      <c r="S2165">
        <v>0</v>
      </c>
      <c r="T2165">
        <v>0</v>
      </c>
      <c r="U2165">
        <v>0</v>
      </c>
      <c r="V2165">
        <v>0</v>
      </c>
      <c r="W2165">
        <v>0</v>
      </c>
      <c r="X2165">
        <v>0</v>
      </c>
      <c r="Y2165">
        <v>0</v>
      </c>
      <c r="Z2165">
        <v>0</v>
      </c>
      <c r="AA2165">
        <v>0</v>
      </c>
      <c r="AB2165">
        <v>0</v>
      </c>
      <c r="AC2165">
        <v>0</v>
      </c>
      <c r="AD2165">
        <v>0</v>
      </c>
      <c r="AE2165">
        <v>0</v>
      </c>
      <c r="AF2165">
        <v>0</v>
      </c>
      <c r="AG2165">
        <v>0</v>
      </c>
      <c r="AH2165">
        <v>56</v>
      </c>
      <c r="AI2165">
        <v>0</v>
      </c>
      <c r="AJ2165">
        <v>0</v>
      </c>
      <c r="AK2165">
        <v>0</v>
      </c>
      <c r="AL2165">
        <v>0</v>
      </c>
      <c r="AM2165">
        <v>0</v>
      </c>
      <c r="AN2165">
        <v>0</v>
      </c>
      <c r="AO2165">
        <v>7</v>
      </c>
      <c r="AP2165">
        <v>1</v>
      </c>
      <c r="AQ2165">
        <v>0</v>
      </c>
      <c r="AR2165">
        <v>0</v>
      </c>
      <c r="AS2165">
        <v>0</v>
      </c>
      <c r="AT2165">
        <v>0</v>
      </c>
      <c r="AU2165">
        <v>0</v>
      </c>
      <c r="AV2165">
        <v>0</v>
      </c>
      <c r="AW2165">
        <v>0</v>
      </c>
      <c r="AX2165">
        <v>0</v>
      </c>
      <c r="AY2165">
        <v>0</v>
      </c>
      <c r="AZ2165">
        <v>0</v>
      </c>
      <c r="BA2165">
        <v>0</v>
      </c>
      <c r="BB2165">
        <v>0</v>
      </c>
      <c r="BC2165">
        <v>0</v>
      </c>
      <c r="BD2165">
        <v>0</v>
      </c>
      <c r="BE2165">
        <v>7</v>
      </c>
      <c r="BF2165">
        <v>0</v>
      </c>
      <c r="BG2165">
        <v>0</v>
      </c>
      <c r="BH2165">
        <v>0</v>
      </c>
      <c r="BI2165">
        <v>0</v>
      </c>
      <c r="BJ2165">
        <v>2</v>
      </c>
      <c r="BK2165">
        <v>0</v>
      </c>
      <c r="BL2165">
        <v>0</v>
      </c>
      <c r="BM2165">
        <v>0</v>
      </c>
      <c r="BN2165">
        <v>1</v>
      </c>
      <c r="BO2165">
        <v>36</v>
      </c>
      <c r="BP2165">
        <v>99</v>
      </c>
      <c r="BQ2165">
        <v>533</v>
      </c>
      <c r="BR2165">
        <v>261</v>
      </c>
      <c r="BS2165">
        <v>0</v>
      </c>
      <c r="BT2165">
        <v>0</v>
      </c>
      <c r="BU2165">
        <v>0</v>
      </c>
      <c r="BV2165">
        <v>0</v>
      </c>
      <c r="BW2165">
        <v>9</v>
      </c>
      <c r="BX2165">
        <v>0</v>
      </c>
      <c r="BY2165">
        <v>1022</v>
      </c>
    </row>
    <row r="2166" spans="1:77" hidden="1" x14ac:dyDescent="0.25">
      <c r="A2166" t="str">
        <f t="shared" si="66"/>
        <v>201834 Oktatási asszisztensekI2 Általános Iskola 8 osztály</v>
      </c>
      <c r="B2166" t="str">
        <f t="shared" si="67"/>
        <v>201834 Oktatási asszisztensekI2 Általános Iskola 8 osztály</v>
      </c>
      <c r="C2166">
        <v>1313</v>
      </c>
      <c r="D2166" t="s">
        <v>168</v>
      </c>
      <c r="E2166" t="s">
        <v>169</v>
      </c>
      <c r="F2166" s="4">
        <v>2018</v>
      </c>
      <c r="G2166">
        <v>0</v>
      </c>
      <c r="H2166" t="s">
        <v>158</v>
      </c>
      <c r="I2166">
        <v>630</v>
      </c>
      <c r="J2166">
        <v>19</v>
      </c>
      <c r="K2166" t="s">
        <v>86</v>
      </c>
      <c r="L2166" t="s">
        <v>126</v>
      </c>
      <c r="M2166">
        <v>0</v>
      </c>
      <c r="N2166">
        <v>0</v>
      </c>
      <c r="O2166">
        <v>0</v>
      </c>
      <c r="P2166">
        <v>0</v>
      </c>
      <c r="Q2166">
        <v>0</v>
      </c>
      <c r="R2166">
        <v>0</v>
      </c>
      <c r="S2166">
        <v>0</v>
      </c>
      <c r="T2166">
        <v>0</v>
      </c>
      <c r="U2166">
        <v>0</v>
      </c>
      <c r="V2166">
        <v>0</v>
      </c>
      <c r="W2166">
        <v>0</v>
      </c>
      <c r="X2166">
        <v>0</v>
      </c>
      <c r="Y2166">
        <v>0</v>
      </c>
      <c r="Z2166">
        <v>0</v>
      </c>
      <c r="AA2166">
        <v>0</v>
      </c>
      <c r="AB2166">
        <v>0</v>
      </c>
      <c r="AC2166">
        <v>0</v>
      </c>
      <c r="AD2166">
        <v>0</v>
      </c>
      <c r="AE2166">
        <v>0</v>
      </c>
      <c r="AF2166">
        <v>0</v>
      </c>
      <c r="AG2166">
        <v>0</v>
      </c>
      <c r="AH2166">
        <v>0</v>
      </c>
      <c r="AI2166">
        <v>0</v>
      </c>
      <c r="AJ2166">
        <v>0</v>
      </c>
      <c r="AK2166">
        <v>0</v>
      </c>
      <c r="AL2166">
        <v>0</v>
      </c>
      <c r="AM2166">
        <v>0</v>
      </c>
      <c r="AN2166">
        <v>0</v>
      </c>
      <c r="AO2166">
        <v>0</v>
      </c>
      <c r="AP2166">
        <v>0</v>
      </c>
      <c r="AQ2166">
        <v>0</v>
      </c>
      <c r="AR2166">
        <v>0</v>
      </c>
      <c r="AS2166">
        <v>0</v>
      </c>
      <c r="AT2166">
        <v>0</v>
      </c>
      <c r="AU2166">
        <v>0</v>
      </c>
      <c r="AV2166">
        <v>0</v>
      </c>
      <c r="AW2166">
        <v>0</v>
      </c>
      <c r="AX2166">
        <v>0</v>
      </c>
      <c r="AY2166">
        <v>0</v>
      </c>
      <c r="AZ2166">
        <v>0</v>
      </c>
      <c r="BA2166">
        <v>0</v>
      </c>
      <c r="BB2166">
        <v>0</v>
      </c>
      <c r="BC2166">
        <v>0</v>
      </c>
      <c r="BD2166">
        <v>0</v>
      </c>
      <c r="BE2166">
        <v>0</v>
      </c>
      <c r="BF2166">
        <v>0</v>
      </c>
      <c r="BG2166">
        <v>0</v>
      </c>
      <c r="BH2166">
        <v>0</v>
      </c>
      <c r="BI2166">
        <v>0</v>
      </c>
      <c r="BJ2166">
        <v>0</v>
      </c>
      <c r="BK2166">
        <v>0</v>
      </c>
      <c r="BL2166">
        <v>0</v>
      </c>
      <c r="BM2166">
        <v>0</v>
      </c>
      <c r="BN2166">
        <v>0</v>
      </c>
      <c r="BO2166">
        <v>3</v>
      </c>
      <c r="BP2166">
        <v>9</v>
      </c>
      <c r="BQ2166">
        <v>0</v>
      </c>
      <c r="BR2166">
        <v>0</v>
      </c>
      <c r="BS2166">
        <v>0</v>
      </c>
      <c r="BT2166">
        <v>0</v>
      </c>
      <c r="BU2166">
        <v>0</v>
      </c>
      <c r="BV2166">
        <v>0</v>
      </c>
      <c r="BW2166">
        <v>0</v>
      </c>
      <c r="BX2166">
        <v>0</v>
      </c>
      <c r="BY2166">
        <v>12</v>
      </c>
    </row>
    <row r="2167" spans="1:77" hidden="1" x14ac:dyDescent="0.25">
      <c r="A2167" t="str">
        <f t="shared" si="66"/>
        <v>201835 Szociális gondozási és munkaerő-piaci szolgáltatási foglalkozásokI2 Általános Iskola 8 osztály</v>
      </c>
      <c r="B2167" t="str">
        <f t="shared" si="67"/>
        <v>201835 Szociális gondozási és munkaerő-piaci szolgáltatási foglalkozásokI2 Általános Iskola 8 osztály</v>
      </c>
      <c r="C2167">
        <v>1314</v>
      </c>
      <c r="D2167" t="s">
        <v>168</v>
      </c>
      <c r="E2167" t="s">
        <v>169</v>
      </c>
      <c r="F2167" s="4">
        <v>2018</v>
      </c>
      <c r="G2167">
        <v>0</v>
      </c>
      <c r="H2167" t="s">
        <v>158</v>
      </c>
      <c r="I2167">
        <v>631</v>
      </c>
      <c r="J2167">
        <v>20</v>
      </c>
      <c r="K2167" t="s">
        <v>87</v>
      </c>
      <c r="L2167" t="s">
        <v>127</v>
      </c>
      <c r="M2167">
        <v>0</v>
      </c>
      <c r="N2167">
        <v>0</v>
      </c>
      <c r="O2167">
        <v>0</v>
      </c>
      <c r="P2167">
        <v>0</v>
      </c>
      <c r="Q2167">
        <v>0</v>
      </c>
      <c r="R2167">
        <v>0</v>
      </c>
      <c r="S2167">
        <v>0</v>
      </c>
      <c r="T2167">
        <v>0</v>
      </c>
      <c r="U2167">
        <v>0</v>
      </c>
      <c r="V2167">
        <v>0</v>
      </c>
      <c r="W2167">
        <v>0</v>
      </c>
      <c r="X2167">
        <v>0</v>
      </c>
      <c r="Y2167">
        <v>0</v>
      </c>
      <c r="Z2167">
        <v>0</v>
      </c>
      <c r="AA2167">
        <v>0</v>
      </c>
      <c r="AB2167">
        <v>0</v>
      </c>
      <c r="AC2167">
        <v>0</v>
      </c>
      <c r="AD2167">
        <v>0</v>
      </c>
      <c r="AE2167">
        <v>0</v>
      </c>
      <c r="AF2167">
        <v>0</v>
      </c>
      <c r="AG2167">
        <v>0</v>
      </c>
      <c r="AH2167">
        <v>0</v>
      </c>
      <c r="AI2167">
        <v>0</v>
      </c>
      <c r="AJ2167">
        <v>0</v>
      </c>
      <c r="AK2167">
        <v>0</v>
      </c>
      <c r="AL2167">
        <v>0</v>
      </c>
      <c r="AM2167">
        <v>0</v>
      </c>
      <c r="AN2167">
        <v>0</v>
      </c>
      <c r="AO2167">
        <v>0</v>
      </c>
      <c r="AP2167">
        <v>0</v>
      </c>
      <c r="AQ2167">
        <v>0</v>
      </c>
      <c r="AR2167">
        <v>0</v>
      </c>
      <c r="AS2167">
        <v>0</v>
      </c>
      <c r="AT2167">
        <v>0</v>
      </c>
      <c r="AU2167">
        <v>0</v>
      </c>
      <c r="AV2167">
        <v>0</v>
      </c>
      <c r="AW2167">
        <v>0</v>
      </c>
      <c r="AX2167">
        <v>0</v>
      </c>
      <c r="AY2167">
        <v>0</v>
      </c>
      <c r="AZ2167">
        <v>0</v>
      </c>
      <c r="BA2167">
        <v>0</v>
      </c>
      <c r="BB2167">
        <v>0</v>
      </c>
      <c r="BC2167">
        <v>0</v>
      </c>
      <c r="BD2167">
        <v>0</v>
      </c>
      <c r="BE2167">
        <v>0</v>
      </c>
      <c r="BF2167">
        <v>0</v>
      </c>
      <c r="BG2167">
        <v>0</v>
      </c>
      <c r="BH2167">
        <v>0</v>
      </c>
      <c r="BI2167">
        <v>0</v>
      </c>
      <c r="BJ2167">
        <v>0</v>
      </c>
      <c r="BK2167">
        <v>0</v>
      </c>
      <c r="BL2167">
        <v>0</v>
      </c>
      <c r="BM2167">
        <v>0</v>
      </c>
      <c r="BN2167">
        <v>0</v>
      </c>
      <c r="BO2167">
        <v>223</v>
      </c>
      <c r="BP2167">
        <v>75</v>
      </c>
      <c r="BQ2167">
        <v>33</v>
      </c>
      <c r="BR2167">
        <v>3623</v>
      </c>
      <c r="BS2167">
        <v>0</v>
      </c>
      <c r="BT2167">
        <v>0</v>
      </c>
      <c r="BU2167">
        <v>17</v>
      </c>
      <c r="BV2167">
        <v>0</v>
      </c>
      <c r="BW2167">
        <v>0</v>
      </c>
      <c r="BX2167">
        <v>0</v>
      </c>
      <c r="BY2167">
        <v>3971</v>
      </c>
    </row>
    <row r="2168" spans="1:77" hidden="1" x14ac:dyDescent="0.25">
      <c r="A2168" t="str">
        <f t="shared" si="66"/>
        <v>201836 Üzleti jellegű szolgáltatások ügyintézői, hatósági ügyintézők, ügynökökI2 Általános Iskola 8 osztály</v>
      </c>
      <c r="B2168" t="str">
        <f t="shared" si="67"/>
        <v>201836 Üzleti jellegű szolgáltatások ügyintézői, hatósági ügyintézők, ügynökökI2 Általános Iskola 8 osztály</v>
      </c>
      <c r="C2168">
        <v>1315</v>
      </c>
      <c r="D2168" t="s">
        <v>168</v>
      </c>
      <c r="E2168" t="s">
        <v>169</v>
      </c>
      <c r="F2168" s="4">
        <v>2018</v>
      </c>
      <c r="G2168">
        <v>0</v>
      </c>
      <c r="H2168" t="s">
        <v>158</v>
      </c>
      <c r="I2168">
        <v>632</v>
      </c>
      <c r="J2168">
        <v>21</v>
      </c>
      <c r="K2168" t="s">
        <v>88</v>
      </c>
      <c r="L2168" t="s">
        <v>128</v>
      </c>
      <c r="M2168">
        <v>7</v>
      </c>
      <c r="N2168">
        <v>9</v>
      </c>
      <c r="O2168">
        <v>0</v>
      </c>
      <c r="P2168">
        <v>0</v>
      </c>
      <c r="Q2168">
        <v>1</v>
      </c>
      <c r="R2168">
        <v>21</v>
      </c>
      <c r="S2168">
        <v>0</v>
      </c>
      <c r="T2168">
        <v>10</v>
      </c>
      <c r="U2168">
        <v>0</v>
      </c>
      <c r="V2168">
        <v>0</v>
      </c>
      <c r="W2168">
        <v>0</v>
      </c>
      <c r="X2168">
        <v>9</v>
      </c>
      <c r="Y2168">
        <v>0</v>
      </c>
      <c r="Z2168">
        <v>0</v>
      </c>
      <c r="AA2168">
        <v>0</v>
      </c>
      <c r="AB2168">
        <v>49</v>
      </c>
      <c r="AC2168">
        <v>0</v>
      </c>
      <c r="AD2168">
        <v>1</v>
      </c>
      <c r="AE2168">
        <v>40</v>
      </c>
      <c r="AF2168">
        <v>30</v>
      </c>
      <c r="AG2168">
        <v>0</v>
      </c>
      <c r="AH2168">
        <v>13</v>
      </c>
      <c r="AI2168">
        <v>1</v>
      </c>
      <c r="AJ2168">
        <v>34</v>
      </c>
      <c r="AK2168">
        <v>19</v>
      </c>
      <c r="AL2168">
        <v>0</v>
      </c>
      <c r="AM2168">
        <v>53</v>
      </c>
      <c r="AN2168">
        <v>100</v>
      </c>
      <c r="AO2168">
        <v>281</v>
      </c>
      <c r="AP2168">
        <v>133</v>
      </c>
      <c r="AQ2168">
        <v>31</v>
      </c>
      <c r="AR2168">
        <v>1</v>
      </c>
      <c r="AS2168">
        <v>0</v>
      </c>
      <c r="AT2168">
        <v>76</v>
      </c>
      <c r="AU2168">
        <v>0</v>
      </c>
      <c r="AV2168">
        <v>30</v>
      </c>
      <c r="AW2168">
        <v>26</v>
      </c>
      <c r="AX2168">
        <v>0</v>
      </c>
      <c r="AY2168">
        <v>0</v>
      </c>
      <c r="AZ2168">
        <v>0</v>
      </c>
      <c r="BA2168">
        <v>49</v>
      </c>
      <c r="BB2168">
        <v>0</v>
      </c>
      <c r="BC2168">
        <v>1</v>
      </c>
      <c r="BD2168">
        <v>0</v>
      </c>
      <c r="BE2168">
        <v>2</v>
      </c>
      <c r="BF2168">
        <v>4</v>
      </c>
      <c r="BG2168">
        <v>32</v>
      </c>
      <c r="BH2168">
        <v>6</v>
      </c>
      <c r="BI2168">
        <v>7</v>
      </c>
      <c r="BJ2168">
        <v>1</v>
      </c>
      <c r="BK2168">
        <v>9</v>
      </c>
      <c r="BL2168">
        <v>61</v>
      </c>
      <c r="BM2168">
        <v>0</v>
      </c>
      <c r="BN2168">
        <v>119</v>
      </c>
      <c r="BO2168">
        <v>51</v>
      </c>
      <c r="BP2168">
        <v>7</v>
      </c>
      <c r="BQ2168">
        <v>29</v>
      </c>
      <c r="BR2168">
        <v>1</v>
      </c>
      <c r="BS2168">
        <v>1</v>
      </c>
      <c r="BT2168">
        <v>0</v>
      </c>
      <c r="BU2168">
        <v>2</v>
      </c>
      <c r="BV2168">
        <v>0</v>
      </c>
      <c r="BW2168">
        <v>0</v>
      </c>
      <c r="BX2168">
        <v>0</v>
      </c>
      <c r="BY2168">
        <v>1357</v>
      </c>
    </row>
    <row r="2169" spans="1:77" hidden="1" x14ac:dyDescent="0.25">
      <c r="A2169" t="str">
        <f t="shared" si="66"/>
        <v>201837 Művészeti, kulturális, sport- és vallási foglalkozásokI2 Általános Iskola 8 osztály</v>
      </c>
      <c r="B2169" t="str">
        <f t="shared" si="67"/>
        <v>201837 Művészeti, kulturális, sport- és vallási foglalkozásokI2 Általános Iskola 8 osztály</v>
      </c>
      <c r="C2169">
        <v>1316</v>
      </c>
      <c r="D2169" t="s">
        <v>168</v>
      </c>
      <c r="E2169" t="s">
        <v>169</v>
      </c>
      <c r="F2169" s="4">
        <v>2018</v>
      </c>
      <c r="G2169">
        <v>0</v>
      </c>
      <c r="H2169" t="s">
        <v>158</v>
      </c>
      <c r="I2169">
        <v>633</v>
      </c>
      <c r="J2169">
        <v>22</v>
      </c>
      <c r="K2169" t="s">
        <v>89</v>
      </c>
      <c r="L2169" t="s">
        <v>129</v>
      </c>
      <c r="M2169">
        <v>0</v>
      </c>
      <c r="N2169">
        <v>0</v>
      </c>
      <c r="O2169">
        <v>0</v>
      </c>
      <c r="P2169">
        <v>0</v>
      </c>
      <c r="Q2169">
        <v>0</v>
      </c>
      <c r="R2169">
        <v>7</v>
      </c>
      <c r="S2169">
        <v>0</v>
      </c>
      <c r="T2169">
        <v>0</v>
      </c>
      <c r="U2169">
        <v>0</v>
      </c>
      <c r="V2169">
        <v>0</v>
      </c>
      <c r="W2169">
        <v>0</v>
      </c>
      <c r="X2169">
        <v>0</v>
      </c>
      <c r="Y2169">
        <v>0</v>
      </c>
      <c r="Z2169">
        <v>0</v>
      </c>
      <c r="AA2169">
        <v>0</v>
      </c>
      <c r="AB2169">
        <v>0</v>
      </c>
      <c r="AC2169">
        <v>0</v>
      </c>
      <c r="AD2169">
        <v>0</v>
      </c>
      <c r="AE2169">
        <v>0</v>
      </c>
      <c r="AF2169">
        <v>0</v>
      </c>
      <c r="AG2169">
        <v>0</v>
      </c>
      <c r="AH2169">
        <v>0</v>
      </c>
      <c r="AI2169">
        <v>0</v>
      </c>
      <c r="AJ2169">
        <v>0</v>
      </c>
      <c r="AK2169">
        <v>0</v>
      </c>
      <c r="AL2169">
        <v>0</v>
      </c>
      <c r="AM2169">
        <v>0</v>
      </c>
      <c r="AN2169">
        <v>0</v>
      </c>
      <c r="AO2169">
        <v>0</v>
      </c>
      <c r="AP2169">
        <v>0</v>
      </c>
      <c r="AQ2169">
        <v>0</v>
      </c>
      <c r="AR2169">
        <v>0</v>
      </c>
      <c r="AS2169">
        <v>0</v>
      </c>
      <c r="AT2169">
        <v>0</v>
      </c>
      <c r="AU2169">
        <v>0</v>
      </c>
      <c r="AV2169">
        <v>10</v>
      </c>
      <c r="AW2169">
        <v>0</v>
      </c>
      <c r="AX2169">
        <v>16</v>
      </c>
      <c r="AY2169">
        <v>0</v>
      </c>
      <c r="AZ2169">
        <v>0</v>
      </c>
      <c r="BA2169">
        <v>0</v>
      </c>
      <c r="BB2169">
        <v>0</v>
      </c>
      <c r="BC2169">
        <v>0</v>
      </c>
      <c r="BD2169">
        <v>0</v>
      </c>
      <c r="BE2169">
        <v>0</v>
      </c>
      <c r="BF2169">
        <v>0</v>
      </c>
      <c r="BG2169">
        <v>0</v>
      </c>
      <c r="BH2169">
        <v>0</v>
      </c>
      <c r="BI2169">
        <v>7</v>
      </c>
      <c r="BJ2169">
        <v>0</v>
      </c>
      <c r="BK2169">
        <v>0</v>
      </c>
      <c r="BL2169">
        <v>0</v>
      </c>
      <c r="BM2169">
        <v>0</v>
      </c>
      <c r="BN2169">
        <v>0</v>
      </c>
      <c r="BO2169">
        <v>6</v>
      </c>
      <c r="BP2169">
        <v>1</v>
      </c>
      <c r="BQ2169">
        <v>0</v>
      </c>
      <c r="BR2169">
        <v>4</v>
      </c>
      <c r="BS2169">
        <v>84</v>
      </c>
      <c r="BT2169">
        <v>147</v>
      </c>
      <c r="BU2169">
        <v>25</v>
      </c>
      <c r="BV2169">
        <v>0</v>
      </c>
      <c r="BW2169">
        <v>0</v>
      </c>
      <c r="BX2169">
        <v>0</v>
      </c>
      <c r="BY2169">
        <v>307</v>
      </c>
    </row>
    <row r="2170" spans="1:77" hidden="1" x14ac:dyDescent="0.25">
      <c r="A2170" t="str">
        <f t="shared" si="66"/>
        <v>201839 Egyéb ügyintézőkI2 Általános Iskola 8 osztály</v>
      </c>
      <c r="B2170" t="str">
        <f t="shared" si="67"/>
        <v>201839 Egyéb ügyintézőkI2 Általános Iskola 8 osztály</v>
      </c>
      <c r="C2170">
        <v>1317</v>
      </c>
      <c r="D2170" t="s">
        <v>168</v>
      </c>
      <c r="E2170" t="s">
        <v>169</v>
      </c>
      <c r="F2170" s="4">
        <v>2018</v>
      </c>
      <c r="G2170">
        <v>0</v>
      </c>
      <c r="H2170" t="s">
        <v>158</v>
      </c>
      <c r="I2170">
        <v>634</v>
      </c>
      <c r="J2170">
        <v>23</v>
      </c>
      <c r="K2170" t="s">
        <v>90</v>
      </c>
      <c r="L2170" t="s">
        <v>91</v>
      </c>
      <c r="M2170">
        <v>0</v>
      </c>
      <c r="N2170">
        <v>0</v>
      </c>
      <c r="O2170">
        <v>0</v>
      </c>
      <c r="P2170">
        <v>0</v>
      </c>
      <c r="Q2170">
        <v>27</v>
      </c>
      <c r="R2170">
        <v>7</v>
      </c>
      <c r="S2170">
        <v>0</v>
      </c>
      <c r="T2170">
        <v>23</v>
      </c>
      <c r="U2170">
        <v>0</v>
      </c>
      <c r="V2170">
        <v>0</v>
      </c>
      <c r="W2170">
        <v>0</v>
      </c>
      <c r="X2170">
        <v>0</v>
      </c>
      <c r="Y2170">
        <v>0</v>
      </c>
      <c r="Z2170">
        <v>0</v>
      </c>
      <c r="AA2170">
        <v>19</v>
      </c>
      <c r="AB2170">
        <v>0</v>
      </c>
      <c r="AC2170">
        <v>1</v>
      </c>
      <c r="AD2170">
        <v>0</v>
      </c>
      <c r="AE2170">
        <v>0</v>
      </c>
      <c r="AF2170">
        <v>0</v>
      </c>
      <c r="AG2170">
        <v>0</v>
      </c>
      <c r="AH2170">
        <v>18</v>
      </c>
      <c r="AI2170">
        <v>0</v>
      </c>
      <c r="AJ2170">
        <v>0</v>
      </c>
      <c r="AK2170">
        <v>0</v>
      </c>
      <c r="AL2170">
        <v>12</v>
      </c>
      <c r="AM2170">
        <v>25</v>
      </c>
      <c r="AN2170">
        <v>2</v>
      </c>
      <c r="AO2170">
        <v>46</v>
      </c>
      <c r="AP2170">
        <v>20</v>
      </c>
      <c r="AQ2170">
        <v>29</v>
      </c>
      <c r="AR2170">
        <v>13</v>
      </c>
      <c r="AS2170">
        <v>0</v>
      </c>
      <c r="AT2170">
        <v>22</v>
      </c>
      <c r="AU2170">
        <v>0</v>
      </c>
      <c r="AV2170">
        <v>1</v>
      </c>
      <c r="AW2170">
        <v>0</v>
      </c>
      <c r="AX2170">
        <v>0</v>
      </c>
      <c r="AY2170">
        <v>0</v>
      </c>
      <c r="AZ2170">
        <v>0</v>
      </c>
      <c r="BA2170">
        <v>19</v>
      </c>
      <c r="BB2170">
        <v>0</v>
      </c>
      <c r="BC2170">
        <v>0</v>
      </c>
      <c r="BD2170">
        <v>6</v>
      </c>
      <c r="BE2170">
        <v>0</v>
      </c>
      <c r="BF2170">
        <v>1</v>
      </c>
      <c r="BG2170">
        <v>0</v>
      </c>
      <c r="BH2170">
        <v>0</v>
      </c>
      <c r="BI2170">
        <v>0</v>
      </c>
      <c r="BJ2170">
        <v>2</v>
      </c>
      <c r="BK2170">
        <v>16</v>
      </c>
      <c r="BL2170">
        <v>0</v>
      </c>
      <c r="BM2170">
        <v>0</v>
      </c>
      <c r="BN2170">
        <v>51</v>
      </c>
      <c r="BO2170">
        <v>151</v>
      </c>
      <c r="BP2170">
        <v>41</v>
      </c>
      <c r="BQ2170">
        <v>8</v>
      </c>
      <c r="BR2170">
        <v>3</v>
      </c>
      <c r="BS2170">
        <v>5</v>
      </c>
      <c r="BT2170">
        <v>2</v>
      </c>
      <c r="BU2170">
        <v>10</v>
      </c>
      <c r="BV2170">
        <v>0</v>
      </c>
      <c r="BW2170">
        <v>1</v>
      </c>
      <c r="BX2170">
        <v>0</v>
      </c>
      <c r="BY2170">
        <v>581</v>
      </c>
    </row>
    <row r="2171" spans="1:77" hidden="1" x14ac:dyDescent="0.25">
      <c r="A2171" t="str">
        <f t="shared" si="66"/>
        <v>201841 Irodai, ügyviteli foglalkozásokI2 Általános Iskola 8 osztály</v>
      </c>
      <c r="B2171" t="str">
        <f t="shared" si="67"/>
        <v>201841 Irodai, ügyviteli foglalkozásokI2 Általános Iskola 8 osztály</v>
      </c>
      <c r="C2171">
        <v>1318</v>
      </c>
      <c r="D2171" t="s">
        <v>168</v>
      </c>
      <c r="E2171" t="s">
        <v>169</v>
      </c>
      <c r="F2171" s="4">
        <v>2018</v>
      </c>
      <c r="G2171">
        <v>0</v>
      </c>
      <c r="H2171" t="s">
        <v>158</v>
      </c>
      <c r="I2171">
        <v>635</v>
      </c>
      <c r="J2171">
        <v>24</v>
      </c>
      <c r="K2171" t="s">
        <v>92</v>
      </c>
      <c r="L2171" t="s">
        <v>130</v>
      </c>
      <c r="M2171">
        <v>86</v>
      </c>
      <c r="N2171">
        <v>0</v>
      </c>
      <c r="O2171">
        <v>0</v>
      </c>
      <c r="P2171">
        <v>0</v>
      </c>
      <c r="Q2171">
        <v>62</v>
      </c>
      <c r="R2171">
        <v>81</v>
      </c>
      <c r="S2171">
        <v>26</v>
      </c>
      <c r="T2171">
        <v>26</v>
      </c>
      <c r="U2171">
        <v>34</v>
      </c>
      <c r="V2171">
        <v>0</v>
      </c>
      <c r="W2171">
        <v>0</v>
      </c>
      <c r="X2171">
        <v>19</v>
      </c>
      <c r="Y2171">
        <v>22</v>
      </c>
      <c r="Z2171">
        <v>11</v>
      </c>
      <c r="AA2171">
        <v>53</v>
      </c>
      <c r="AB2171">
        <v>71</v>
      </c>
      <c r="AC2171">
        <v>109</v>
      </c>
      <c r="AD2171">
        <v>15</v>
      </c>
      <c r="AE2171">
        <v>52</v>
      </c>
      <c r="AF2171">
        <v>64</v>
      </c>
      <c r="AG2171">
        <v>1</v>
      </c>
      <c r="AH2171">
        <v>24</v>
      </c>
      <c r="AI2171">
        <v>0</v>
      </c>
      <c r="AJ2171">
        <v>59</v>
      </c>
      <c r="AK2171">
        <v>11</v>
      </c>
      <c r="AL2171">
        <v>8</v>
      </c>
      <c r="AM2171">
        <v>163</v>
      </c>
      <c r="AN2171">
        <v>60</v>
      </c>
      <c r="AO2171">
        <v>481</v>
      </c>
      <c r="AP2171">
        <v>176</v>
      </c>
      <c r="AQ2171">
        <v>99</v>
      </c>
      <c r="AR2171">
        <v>0</v>
      </c>
      <c r="AS2171">
        <v>0</v>
      </c>
      <c r="AT2171">
        <v>224</v>
      </c>
      <c r="AU2171">
        <v>164</v>
      </c>
      <c r="AV2171">
        <v>169</v>
      </c>
      <c r="AW2171">
        <v>82</v>
      </c>
      <c r="AX2171">
        <v>0</v>
      </c>
      <c r="AY2171">
        <v>0</v>
      </c>
      <c r="AZ2171">
        <v>86</v>
      </c>
      <c r="BA2171">
        <v>13</v>
      </c>
      <c r="BB2171">
        <v>0</v>
      </c>
      <c r="BC2171">
        <v>0</v>
      </c>
      <c r="BD2171">
        <v>0</v>
      </c>
      <c r="BE2171">
        <v>78</v>
      </c>
      <c r="BF2171">
        <v>54</v>
      </c>
      <c r="BG2171">
        <v>74</v>
      </c>
      <c r="BH2171">
        <v>1</v>
      </c>
      <c r="BI2171">
        <v>26</v>
      </c>
      <c r="BJ2171">
        <v>4</v>
      </c>
      <c r="BK2171">
        <v>8</v>
      </c>
      <c r="BL2171">
        <v>79</v>
      </c>
      <c r="BM2171">
        <v>0</v>
      </c>
      <c r="BN2171">
        <v>189</v>
      </c>
      <c r="BO2171">
        <v>477</v>
      </c>
      <c r="BP2171">
        <v>48</v>
      </c>
      <c r="BQ2171">
        <v>93</v>
      </c>
      <c r="BR2171">
        <v>20</v>
      </c>
      <c r="BS2171">
        <v>28</v>
      </c>
      <c r="BT2171">
        <v>23</v>
      </c>
      <c r="BU2171">
        <v>1</v>
      </c>
      <c r="BV2171">
        <v>0</v>
      </c>
      <c r="BW2171">
        <v>21</v>
      </c>
      <c r="BX2171">
        <v>0</v>
      </c>
      <c r="BY2171">
        <v>3775</v>
      </c>
    </row>
    <row r="2172" spans="1:77" hidden="1" x14ac:dyDescent="0.25">
      <c r="A2172" t="str">
        <f t="shared" si="66"/>
        <v>201842 Ügyfélkapcsolati foglalkozásokI2 Általános Iskola 8 osztály</v>
      </c>
      <c r="B2172" t="str">
        <f t="shared" si="67"/>
        <v>201842 Ügyfélkapcsolati foglalkozásokI2 Általános Iskola 8 osztály</v>
      </c>
      <c r="C2172">
        <v>1319</v>
      </c>
      <c r="D2172" t="s">
        <v>168</v>
      </c>
      <c r="E2172" t="s">
        <v>169</v>
      </c>
      <c r="F2172" s="4">
        <v>2018</v>
      </c>
      <c r="G2172">
        <v>0</v>
      </c>
      <c r="H2172" t="s">
        <v>158</v>
      </c>
      <c r="I2172">
        <v>636</v>
      </c>
      <c r="J2172">
        <v>25</v>
      </c>
      <c r="K2172" t="s">
        <v>93</v>
      </c>
      <c r="L2172" t="s">
        <v>131</v>
      </c>
      <c r="M2172">
        <v>0</v>
      </c>
      <c r="N2172">
        <v>0</v>
      </c>
      <c r="O2172">
        <v>0</v>
      </c>
      <c r="P2172">
        <v>0</v>
      </c>
      <c r="Q2172">
        <v>0</v>
      </c>
      <c r="R2172">
        <v>0</v>
      </c>
      <c r="S2172">
        <v>0</v>
      </c>
      <c r="T2172">
        <v>0</v>
      </c>
      <c r="U2172">
        <v>0</v>
      </c>
      <c r="V2172">
        <v>0</v>
      </c>
      <c r="W2172">
        <v>0</v>
      </c>
      <c r="X2172">
        <v>0</v>
      </c>
      <c r="Y2172">
        <v>0</v>
      </c>
      <c r="Z2172">
        <v>0</v>
      </c>
      <c r="AA2172">
        <v>0</v>
      </c>
      <c r="AB2172">
        <v>0</v>
      </c>
      <c r="AC2172">
        <v>11</v>
      </c>
      <c r="AD2172">
        <v>0</v>
      </c>
      <c r="AE2172">
        <v>0</v>
      </c>
      <c r="AF2172">
        <v>10</v>
      </c>
      <c r="AG2172">
        <v>0</v>
      </c>
      <c r="AH2172">
        <v>0</v>
      </c>
      <c r="AI2172">
        <v>0</v>
      </c>
      <c r="AJ2172">
        <v>10</v>
      </c>
      <c r="AK2172">
        <v>0</v>
      </c>
      <c r="AL2172">
        <v>24</v>
      </c>
      <c r="AM2172">
        <v>16</v>
      </c>
      <c r="AN2172">
        <v>39</v>
      </c>
      <c r="AO2172">
        <v>14</v>
      </c>
      <c r="AP2172">
        <v>70</v>
      </c>
      <c r="AQ2172">
        <v>83</v>
      </c>
      <c r="AR2172">
        <v>0</v>
      </c>
      <c r="AS2172">
        <v>0</v>
      </c>
      <c r="AT2172">
        <v>72</v>
      </c>
      <c r="AU2172">
        <v>7</v>
      </c>
      <c r="AV2172">
        <v>29</v>
      </c>
      <c r="AW2172">
        <v>0</v>
      </c>
      <c r="AX2172">
        <v>0</v>
      </c>
      <c r="AY2172">
        <v>12</v>
      </c>
      <c r="AZ2172">
        <v>5</v>
      </c>
      <c r="BA2172">
        <v>105</v>
      </c>
      <c r="BB2172">
        <v>0</v>
      </c>
      <c r="BC2172">
        <v>0</v>
      </c>
      <c r="BD2172">
        <v>0</v>
      </c>
      <c r="BE2172">
        <v>76</v>
      </c>
      <c r="BF2172">
        <v>0</v>
      </c>
      <c r="BG2172">
        <v>0</v>
      </c>
      <c r="BH2172">
        <v>0</v>
      </c>
      <c r="BI2172">
        <v>0</v>
      </c>
      <c r="BJ2172">
        <v>0</v>
      </c>
      <c r="BK2172">
        <v>2</v>
      </c>
      <c r="BL2172">
        <v>10</v>
      </c>
      <c r="BM2172">
        <v>7</v>
      </c>
      <c r="BN2172">
        <v>85</v>
      </c>
      <c r="BO2172">
        <v>34</v>
      </c>
      <c r="BP2172">
        <v>12</v>
      </c>
      <c r="BQ2172">
        <v>124</v>
      </c>
      <c r="BR2172">
        <v>5</v>
      </c>
      <c r="BS2172">
        <v>5</v>
      </c>
      <c r="BT2172">
        <v>94</v>
      </c>
      <c r="BU2172">
        <v>0</v>
      </c>
      <c r="BV2172">
        <v>0</v>
      </c>
      <c r="BW2172">
        <v>49</v>
      </c>
      <c r="BX2172">
        <v>0</v>
      </c>
      <c r="BY2172">
        <v>1010</v>
      </c>
    </row>
    <row r="2173" spans="1:77" hidden="1" x14ac:dyDescent="0.25">
      <c r="A2173" t="str">
        <f t="shared" si="66"/>
        <v>201851 Kereskedelmi és vendéglátó-ipari foglalkozásokI2 Általános Iskola 8 osztály</v>
      </c>
      <c r="B2173" t="str">
        <f t="shared" si="67"/>
        <v>201851 Kereskedelmi és vendéglátó-ipari foglalkozásokI2 Általános Iskola 8 osztály</v>
      </c>
      <c r="C2173">
        <v>1320</v>
      </c>
      <c r="D2173" t="s">
        <v>168</v>
      </c>
      <c r="E2173" t="s">
        <v>169</v>
      </c>
      <c r="F2173" s="4">
        <v>2018</v>
      </c>
      <c r="G2173">
        <v>0</v>
      </c>
      <c r="H2173" t="s">
        <v>158</v>
      </c>
      <c r="I2173">
        <v>637</v>
      </c>
      <c r="J2173">
        <v>26</v>
      </c>
      <c r="K2173" t="s">
        <v>94</v>
      </c>
      <c r="L2173" t="s">
        <v>132</v>
      </c>
      <c r="M2173">
        <v>1</v>
      </c>
      <c r="N2173">
        <v>0</v>
      </c>
      <c r="O2173">
        <v>0</v>
      </c>
      <c r="P2173">
        <v>0</v>
      </c>
      <c r="Q2173">
        <v>332</v>
      </c>
      <c r="R2173">
        <v>26</v>
      </c>
      <c r="S2173">
        <v>0</v>
      </c>
      <c r="T2173">
        <v>0</v>
      </c>
      <c r="U2173">
        <v>16</v>
      </c>
      <c r="V2173">
        <v>0</v>
      </c>
      <c r="W2173">
        <v>2</v>
      </c>
      <c r="X2173">
        <v>0</v>
      </c>
      <c r="Y2173">
        <v>27</v>
      </c>
      <c r="Z2173">
        <v>11</v>
      </c>
      <c r="AA2173">
        <v>0</v>
      </c>
      <c r="AB2173">
        <v>0</v>
      </c>
      <c r="AC2173">
        <v>0</v>
      </c>
      <c r="AD2173">
        <v>0</v>
      </c>
      <c r="AE2173">
        <v>0</v>
      </c>
      <c r="AF2173">
        <v>0</v>
      </c>
      <c r="AG2173">
        <v>0</v>
      </c>
      <c r="AH2173">
        <v>0</v>
      </c>
      <c r="AI2173">
        <v>0</v>
      </c>
      <c r="AJ2173">
        <v>0</v>
      </c>
      <c r="AK2173">
        <v>0</v>
      </c>
      <c r="AL2173">
        <v>10</v>
      </c>
      <c r="AM2173">
        <v>328</v>
      </c>
      <c r="AN2173">
        <v>58</v>
      </c>
      <c r="AO2173">
        <v>1115</v>
      </c>
      <c r="AP2173">
        <v>9490</v>
      </c>
      <c r="AQ2173">
        <v>30</v>
      </c>
      <c r="AR2173">
        <v>3</v>
      </c>
      <c r="AS2173">
        <v>0</v>
      </c>
      <c r="AT2173">
        <v>86</v>
      </c>
      <c r="AU2173">
        <v>0</v>
      </c>
      <c r="AV2173">
        <v>2021</v>
      </c>
      <c r="AW2173">
        <v>1</v>
      </c>
      <c r="AX2173">
        <v>0</v>
      </c>
      <c r="AY2173">
        <v>0</v>
      </c>
      <c r="AZ2173">
        <v>26</v>
      </c>
      <c r="BA2173">
        <v>1</v>
      </c>
      <c r="BB2173">
        <v>0</v>
      </c>
      <c r="BC2173">
        <v>1</v>
      </c>
      <c r="BD2173">
        <v>0</v>
      </c>
      <c r="BE2173">
        <v>24</v>
      </c>
      <c r="BF2173">
        <v>185</v>
      </c>
      <c r="BG2173">
        <v>0</v>
      </c>
      <c r="BH2173">
        <v>1</v>
      </c>
      <c r="BI2173">
        <v>64</v>
      </c>
      <c r="BJ2173">
        <v>226</v>
      </c>
      <c r="BK2173">
        <v>7</v>
      </c>
      <c r="BL2173">
        <v>175</v>
      </c>
      <c r="BM2173">
        <v>0</v>
      </c>
      <c r="BN2173">
        <v>313</v>
      </c>
      <c r="BO2173">
        <v>107</v>
      </c>
      <c r="BP2173">
        <v>109</v>
      </c>
      <c r="BQ2173">
        <v>84</v>
      </c>
      <c r="BR2173">
        <v>180</v>
      </c>
      <c r="BS2173">
        <v>7</v>
      </c>
      <c r="BT2173">
        <v>4</v>
      </c>
      <c r="BU2173">
        <v>9</v>
      </c>
      <c r="BV2173">
        <v>0</v>
      </c>
      <c r="BW2173">
        <v>153</v>
      </c>
      <c r="BX2173">
        <v>0</v>
      </c>
      <c r="BY2173">
        <v>15233</v>
      </c>
    </row>
    <row r="2174" spans="1:77" hidden="1" x14ac:dyDescent="0.25">
      <c r="A2174" t="str">
        <f t="shared" si="66"/>
        <v>201852 Szolgáltatási foglalkozásokI2 Általános Iskola 8 osztály</v>
      </c>
      <c r="B2174" t="str">
        <f t="shared" si="67"/>
        <v>201852 Szolgáltatási foglalkozásokI2 Általános Iskola 8 osztály</v>
      </c>
      <c r="C2174">
        <v>1321</v>
      </c>
      <c r="D2174" t="s">
        <v>168</v>
      </c>
      <c r="E2174" t="s">
        <v>169</v>
      </c>
      <c r="F2174" s="4">
        <v>2018</v>
      </c>
      <c r="G2174">
        <v>0</v>
      </c>
      <c r="H2174" t="s">
        <v>158</v>
      </c>
      <c r="I2174">
        <v>638</v>
      </c>
      <c r="J2174">
        <v>27</v>
      </c>
      <c r="K2174" t="s">
        <v>95</v>
      </c>
      <c r="L2174" t="s">
        <v>133</v>
      </c>
      <c r="M2174">
        <v>1</v>
      </c>
      <c r="N2174">
        <v>0</v>
      </c>
      <c r="O2174">
        <v>0</v>
      </c>
      <c r="P2174">
        <v>0</v>
      </c>
      <c r="Q2174">
        <v>48</v>
      </c>
      <c r="R2174">
        <v>10</v>
      </c>
      <c r="S2174">
        <v>17</v>
      </c>
      <c r="T2174">
        <v>0</v>
      </c>
      <c r="U2174">
        <v>0</v>
      </c>
      <c r="V2174">
        <v>0</v>
      </c>
      <c r="W2174">
        <v>0</v>
      </c>
      <c r="X2174">
        <v>43</v>
      </c>
      <c r="Y2174">
        <v>0</v>
      </c>
      <c r="Z2174">
        <v>0</v>
      </c>
      <c r="AA2174">
        <v>16</v>
      </c>
      <c r="AB2174">
        <v>1</v>
      </c>
      <c r="AC2174">
        <v>1</v>
      </c>
      <c r="AD2174">
        <v>0</v>
      </c>
      <c r="AE2174">
        <v>0</v>
      </c>
      <c r="AF2174">
        <v>37</v>
      </c>
      <c r="AG2174">
        <v>0</v>
      </c>
      <c r="AH2174">
        <v>0</v>
      </c>
      <c r="AI2174">
        <v>0</v>
      </c>
      <c r="AJ2174">
        <v>20</v>
      </c>
      <c r="AK2174">
        <v>126</v>
      </c>
      <c r="AL2174">
        <v>30</v>
      </c>
      <c r="AM2174">
        <v>2</v>
      </c>
      <c r="AN2174">
        <v>0</v>
      </c>
      <c r="AO2174">
        <v>97</v>
      </c>
      <c r="AP2174">
        <v>120</v>
      </c>
      <c r="AQ2174">
        <v>460</v>
      </c>
      <c r="AR2174">
        <v>0</v>
      </c>
      <c r="AS2174">
        <v>0</v>
      </c>
      <c r="AT2174">
        <v>92</v>
      </c>
      <c r="AU2174">
        <v>0</v>
      </c>
      <c r="AV2174">
        <v>37</v>
      </c>
      <c r="AW2174">
        <v>0</v>
      </c>
      <c r="AX2174">
        <v>0</v>
      </c>
      <c r="AY2174">
        <v>0</v>
      </c>
      <c r="AZ2174">
        <v>0</v>
      </c>
      <c r="BA2174">
        <v>9</v>
      </c>
      <c r="BB2174">
        <v>0</v>
      </c>
      <c r="BC2174">
        <v>0</v>
      </c>
      <c r="BD2174">
        <v>14</v>
      </c>
      <c r="BE2174">
        <v>99</v>
      </c>
      <c r="BF2174">
        <v>22</v>
      </c>
      <c r="BG2174">
        <v>22</v>
      </c>
      <c r="BH2174">
        <v>7</v>
      </c>
      <c r="BI2174">
        <v>0</v>
      </c>
      <c r="BJ2174">
        <v>72</v>
      </c>
      <c r="BK2174">
        <v>1</v>
      </c>
      <c r="BL2174">
        <v>86</v>
      </c>
      <c r="BM2174">
        <v>0</v>
      </c>
      <c r="BN2174">
        <v>1087</v>
      </c>
      <c r="BO2174">
        <v>1152</v>
      </c>
      <c r="BP2174">
        <v>3013</v>
      </c>
      <c r="BQ2174">
        <v>3324</v>
      </c>
      <c r="BR2174">
        <v>1314</v>
      </c>
      <c r="BS2174">
        <v>30</v>
      </c>
      <c r="BT2174">
        <v>142</v>
      </c>
      <c r="BU2174">
        <v>53</v>
      </c>
      <c r="BV2174">
        <v>0</v>
      </c>
      <c r="BW2174">
        <v>249</v>
      </c>
      <c r="BX2174">
        <v>0</v>
      </c>
      <c r="BY2174">
        <v>11854</v>
      </c>
    </row>
    <row r="2175" spans="1:77" hidden="1" x14ac:dyDescent="0.25">
      <c r="A2175" t="str">
        <f t="shared" si="66"/>
        <v>201861 Mezőgazdasági foglalkozásokI2 Általános Iskola 8 osztály</v>
      </c>
      <c r="B2175" t="str">
        <f t="shared" si="67"/>
        <v>201861 Mezőgazdasági foglalkozásokI2 Általános Iskola 8 osztály</v>
      </c>
      <c r="C2175">
        <v>1322</v>
      </c>
      <c r="D2175" t="s">
        <v>168</v>
      </c>
      <c r="E2175" t="s">
        <v>169</v>
      </c>
      <c r="F2175" s="4">
        <v>2018</v>
      </c>
      <c r="G2175">
        <v>0</v>
      </c>
      <c r="H2175" t="s">
        <v>158</v>
      </c>
      <c r="I2175">
        <v>639</v>
      </c>
      <c r="J2175">
        <v>28</v>
      </c>
      <c r="K2175" t="s">
        <v>96</v>
      </c>
      <c r="L2175" t="s">
        <v>97</v>
      </c>
      <c r="M2175">
        <v>4653</v>
      </c>
      <c r="N2175">
        <v>15</v>
      </c>
      <c r="O2175">
        <v>22</v>
      </c>
      <c r="P2175">
        <v>0</v>
      </c>
      <c r="Q2175">
        <v>89</v>
      </c>
      <c r="R2175">
        <v>0</v>
      </c>
      <c r="S2175">
        <v>0</v>
      </c>
      <c r="T2175">
        <v>0</v>
      </c>
      <c r="U2175">
        <v>0</v>
      </c>
      <c r="V2175">
        <v>0</v>
      </c>
      <c r="W2175">
        <v>0</v>
      </c>
      <c r="X2175">
        <v>105</v>
      </c>
      <c r="Y2175">
        <v>0</v>
      </c>
      <c r="Z2175">
        <v>1</v>
      </c>
      <c r="AA2175">
        <v>0</v>
      </c>
      <c r="AB2175">
        <v>0</v>
      </c>
      <c r="AC2175">
        <v>0</v>
      </c>
      <c r="AD2175">
        <v>1</v>
      </c>
      <c r="AE2175">
        <v>0</v>
      </c>
      <c r="AF2175">
        <v>0</v>
      </c>
      <c r="AG2175">
        <v>0</v>
      </c>
      <c r="AH2175">
        <v>0</v>
      </c>
      <c r="AI2175">
        <v>0</v>
      </c>
      <c r="AJ2175">
        <v>0</v>
      </c>
      <c r="AK2175">
        <v>0</v>
      </c>
      <c r="AL2175">
        <v>2</v>
      </c>
      <c r="AM2175">
        <v>11</v>
      </c>
      <c r="AN2175">
        <v>0</v>
      </c>
      <c r="AO2175">
        <v>22</v>
      </c>
      <c r="AP2175">
        <v>102</v>
      </c>
      <c r="AQ2175">
        <v>0</v>
      </c>
      <c r="AR2175">
        <v>0</v>
      </c>
      <c r="AS2175">
        <v>0</v>
      </c>
      <c r="AT2175">
        <v>0</v>
      </c>
      <c r="AU2175">
        <v>0</v>
      </c>
      <c r="AV2175">
        <v>12</v>
      </c>
      <c r="AW2175">
        <v>0</v>
      </c>
      <c r="AX2175">
        <v>0</v>
      </c>
      <c r="AY2175">
        <v>0</v>
      </c>
      <c r="AZ2175">
        <v>0</v>
      </c>
      <c r="BA2175">
        <v>9</v>
      </c>
      <c r="BB2175">
        <v>0</v>
      </c>
      <c r="BC2175">
        <v>0</v>
      </c>
      <c r="BD2175">
        <v>0</v>
      </c>
      <c r="BE2175">
        <v>17</v>
      </c>
      <c r="BF2175">
        <v>0</v>
      </c>
      <c r="BG2175">
        <v>0</v>
      </c>
      <c r="BH2175">
        <v>50</v>
      </c>
      <c r="BI2175">
        <v>0</v>
      </c>
      <c r="BJ2175">
        <v>0</v>
      </c>
      <c r="BK2175">
        <v>0</v>
      </c>
      <c r="BL2175">
        <v>0</v>
      </c>
      <c r="BM2175">
        <v>0</v>
      </c>
      <c r="BN2175">
        <v>25</v>
      </c>
      <c r="BO2175">
        <v>647</v>
      </c>
      <c r="BP2175">
        <v>94</v>
      </c>
      <c r="BQ2175">
        <v>26</v>
      </c>
      <c r="BR2175">
        <v>35</v>
      </c>
      <c r="BS2175">
        <v>3</v>
      </c>
      <c r="BT2175">
        <v>0</v>
      </c>
      <c r="BU2175">
        <v>0</v>
      </c>
      <c r="BV2175">
        <v>0</v>
      </c>
      <c r="BW2175">
        <v>0</v>
      </c>
      <c r="BX2175">
        <v>0</v>
      </c>
      <c r="BY2175">
        <v>5941</v>
      </c>
    </row>
    <row r="2176" spans="1:77" hidden="1" x14ac:dyDescent="0.25">
      <c r="A2176" t="str">
        <f t="shared" si="66"/>
        <v>201862 Erdőgazdálkodási, vadgazdálkodási és halászati foglalkozásokI2 Általános Iskola 8 osztály</v>
      </c>
      <c r="B2176" t="str">
        <f t="shared" si="67"/>
        <v>201862 Erdőgazdálkodási, vadgazdálkodási és halászati foglalkozásokI2 Általános Iskola 8 osztály</v>
      </c>
      <c r="C2176">
        <v>1323</v>
      </c>
      <c r="D2176" t="s">
        <v>168</v>
      </c>
      <c r="E2176" t="s">
        <v>169</v>
      </c>
      <c r="F2176" s="4">
        <v>2018</v>
      </c>
      <c r="G2176">
        <v>0</v>
      </c>
      <c r="H2176" t="s">
        <v>158</v>
      </c>
      <c r="I2176">
        <v>640</v>
      </c>
      <c r="J2176">
        <v>29</v>
      </c>
      <c r="K2176" t="s">
        <v>98</v>
      </c>
      <c r="L2176" t="s">
        <v>134</v>
      </c>
      <c r="M2176">
        <v>0</v>
      </c>
      <c r="N2176">
        <v>633</v>
      </c>
      <c r="O2176">
        <v>45</v>
      </c>
      <c r="P2176">
        <v>0</v>
      </c>
      <c r="Q2176">
        <v>0</v>
      </c>
      <c r="R2176">
        <v>0</v>
      </c>
      <c r="S2176">
        <v>0</v>
      </c>
      <c r="T2176">
        <v>0</v>
      </c>
      <c r="U2176">
        <v>0</v>
      </c>
      <c r="V2176">
        <v>0</v>
      </c>
      <c r="W2176">
        <v>0</v>
      </c>
      <c r="X2176">
        <v>0</v>
      </c>
      <c r="Y2176">
        <v>0</v>
      </c>
      <c r="Z2176">
        <v>0</v>
      </c>
      <c r="AA2176">
        <v>0</v>
      </c>
      <c r="AB2176">
        <v>0</v>
      </c>
      <c r="AC2176">
        <v>0</v>
      </c>
      <c r="AD2176">
        <v>0</v>
      </c>
      <c r="AE2176">
        <v>0</v>
      </c>
      <c r="AF2176">
        <v>0</v>
      </c>
      <c r="AG2176">
        <v>0</v>
      </c>
      <c r="AH2176">
        <v>0</v>
      </c>
      <c r="AI2176">
        <v>0</v>
      </c>
      <c r="AJ2176">
        <v>0</v>
      </c>
      <c r="AK2176">
        <v>0</v>
      </c>
      <c r="AL2176">
        <v>44</v>
      </c>
      <c r="AM2176">
        <v>21</v>
      </c>
      <c r="AN2176">
        <v>0</v>
      </c>
      <c r="AO2176">
        <v>0</v>
      </c>
      <c r="AP2176">
        <v>16</v>
      </c>
      <c r="AQ2176">
        <v>1</v>
      </c>
      <c r="AR2176">
        <v>0</v>
      </c>
      <c r="AS2176">
        <v>0</v>
      </c>
      <c r="AT2176">
        <v>0</v>
      </c>
      <c r="AU2176">
        <v>0</v>
      </c>
      <c r="AV2176">
        <v>0</v>
      </c>
      <c r="AW2176">
        <v>0</v>
      </c>
      <c r="AX2176">
        <v>0</v>
      </c>
      <c r="AY2176">
        <v>0</v>
      </c>
      <c r="AZ2176">
        <v>0</v>
      </c>
      <c r="BA2176">
        <v>0</v>
      </c>
      <c r="BB2176">
        <v>0</v>
      </c>
      <c r="BC2176">
        <v>0</v>
      </c>
      <c r="BD2176">
        <v>0</v>
      </c>
      <c r="BE2176">
        <v>0</v>
      </c>
      <c r="BF2176">
        <v>0</v>
      </c>
      <c r="BG2176">
        <v>0</v>
      </c>
      <c r="BH2176">
        <v>3</v>
      </c>
      <c r="BI2176">
        <v>0</v>
      </c>
      <c r="BJ2176">
        <v>0</v>
      </c>
      <c r="BK2176">
        <v>0</v>
      </c>
      <c r="BL2176">
        <v>0</v>
      </c>
      <c r="BM2176">
        <v>0</v>
      </c>
      <c r="BN2176">
        <v>9</v>
      </c>
      <c r="BO2176">
        <v>24</v>
      </c>
      <c r="BP2176">
        <v>1</v>
      </c>
      <c r="BQ2176">
        <v>1</v>
      </c>
      <c r="BR2176">
        <v>0</v>
      </c>
      <c r="BS2176">
        <v>0</v>
      </c>
      <c r="BT2176">
        <v>1</v>
      </c>
      <c r="BU2176">
        <v>0</v>
      </c>
      <c r="BV2176">
        <v>0</v>
      </c>
      <c r="BW2176">
        <v>0</v>
      </c>
      <c r="BX2176">
        <v>0</v>
      </c>
      <c r="BY2176">
        <v>799</v>
      </c>
    </row>
    <row r="2177" spans="1:77" hidden="1" x14ac:dyDescent="0.25">
      <c r="A2177" t="str">
        <f t="shared" si="66"/>
        <v>201871 Élelmiszer-ipari foglalkozásokI2 Általános Iskola 8 osztály</v>
      </c>
      <c r="B2177" t="str">
        <f t="shared" si="67"/>
        <v>201871 Élelmiszer-ipari foglalkozásokI2 Általános Iskola 8 osztály</v>
      </c>
      <c r="C2177">
        <v>1324</v>
      </c>
      <c r="D2177" t="s">
        <v>168</v>
      </c>
      <c r="E2177" t="s">
        <v>169</v>
      </c>
      <c r="F2177" s="4">
        <v>2018</v>
      </c>
      <c r="G2177">
        <v>0</v>
      </c>
      <c r="H2177" t="s">
        <v>158</v>
      </c>
      <c r="I2177">
        <v>641</v>
      </c>
      <c r="J2177">
        <v>30</v>
      </c>
      <c r="K2177" t="s">
        <v>99</v>
      </c>
      <c r="L2177" t="s">
        <v>135</v>
      </c>
      <c r="M2177">
        <v>0</v>
      </c>
      <c r="N2177">
        <v>0</v>
      </c>
      <c r="O2177">
        <v>40</v>
      </c>
      <c r="P2177">
        <v>0</v>
      </c>
      <c r="Q2177">
        <v>2794</v>
      </c>
      <c r="R2177">
        <v>0</v>
      </c>
      <c r="S2177">
        <v>0</v>
      </c>
      <c r="T2177">
        <v>0</v>
      </c>
      <c r="U2177">
        <v>0</v>
      </c>
      <c r="V2177">
        <v>0</v>
      </c>
      <c r="W2177">
        <v>0</v>
      </c>
      <c r="X2177">
        <v>0</v>
      </c>
      <c r="Y2177">
        <v>0</v>
      </c>
      <c r="Z2177">
        <v>0</v>
      </c>
      <c r="AA2177">
        <v>0</v>
      </c>
      <c r="AB2177">
        <v>0</v>
      </c>
      <c r="AC2177">
        <v>0</v>
      </c>
      <c r="AD2177">
        <v>0</v>
      </c>
      <c r="AE2177">
        <v>0</v>
      </c>
      <c r="AF2177">
        <v>0</v>
      </c>
      <c r="AG2177">
        <v>0</v>
      </c>
      <c r="AH2177">
        <v>0</v>
      </c>
      <c r="AI2177">
        <v>0</v>
      </c>
      <c r="AJ2177">
        <v>0</v>
      </c>
      <c r="AK2177">
        <v>0</v>
      </c>
      <c r="AL2177">
        <v>0</v>
      </c>
      <c r="AM2177">
        <v>0</v>
      </c>
      <c r="AN2177">
        <v>0</v>
      </c>
      <c r="AO2177">
        <v>46</v>
      </c>
      <c r="AP2177">
        <v>272</v>
      </c>
      <c r="AQ2177">
        <v>0</v>
      </c>
      <c r="AR2177">
        <v>0</v>
      </c>
      <c r="AS2177">
        <v>0</v>
      </c>
      <c r="AT2177">
        <v>0</v>
      </c>
      <c r="AU2177">
        <v>0</v>
      </c>
      <c r="AV2177">
        <v>22</v>
      </c>
      <c r="AW2177">
        <v>0</v>
      </c>
      <c r="AX2177">
        <v>0</v>
      </c>
      <c r="AY2177">
        <v>0</v>
      </c>
      <c r="AZ2177">
        <v>0</v>
      </c>
      <c r="BA2177">
        <v>0</v>
      </c>
      <c r="BB2177">
        <v>0</v>
      </c>
      <c r="BC2177">
        <v>0</v>
      </c>
      <c r="BD2177">
        <v>0</v>
      </c>
      <c r="BE2177">
        <v>0</v>
      </c>
      <c r="BF2177">
        <v>0</v>
      </c>
      <c r="BG2177">
        <v>0</v>
      </c>
      <c r="BH2177">
        <v>0</v>
      </c>
      <c r="BI2177">
        <v>0</v>
      </c>
      <c r="BJ2177">
        <v>0</v>
      </c>
      <c r="BK2177">
        <v>0</v>
      </c>
      <c r="BL2177">
        <v>133</v>
      </c>
      <c r="BM2177">
        <v>0</v>
      </c>
      <c r="BN2177">
        <v>0</v>
      </c>
      <c r="BO2177">
        <v>112</v>
      </c>
      <c r="BP2177">
        <v>1</v>
      </c>
      <c r="BQ2177">
        <v>2</v>
      </c>
      <c r="BR2177">
        <v>0</v>
      </c>
      <c r="BS2177">
        <v>0</v>
      </c>
      <c r="BT2177">
        <v>0</v>
      </c>
      <c r="BU2177">
        <v>0</v>
      </c>
      <c r="BV2177">
        <v>0</v>
      </c>
      <c r="BW2177">
        <v>0</v>
      </c>
      <c r="BX2177">
        <v>0</v>
      </c>
      <c r="BY2177">
        <v>3422</v>
      </c>
    </row>
    <row r="2178" spans="1:77" hidden="1" x14ac:dyDescent="0.25">
      <c r="A2178" t="str">
        <f t="shared" si="66"/>
        <v>201872 Könnyűipari foglalkozásokI2 Általános Iskola 8 osztály</v>
      </c>
      <c r="B2178" t="str">
        <f t="shared" si="67"/>
        <v>201872 Könnyűipari foglalkozásokI2 Általános Iskola 8 osztály</v>
      </c>
      <c r="C2178">
        <v>1325</v>
      </c>
      <c r="D2178" t="s">
        <v>168</v>
      </c>
      <c r="E2178" t="s">
        <v>169</v>
      </c>
      <c r="F2178" s="4">
        <v>2018</v>
      </c>
      <c r="G2178">
        <v>0</v>
      </c>
      <c r="H2178" t="s">
        <v>158</v>
      </c>
      <c r="I2178">
        <v>642</v>
      </c>
      <c r="J2178">
        <v>31</v>
      </c>
      <c r="K2178" t="s">
        <v>100</v>
      </c>
      <c r="L2178" t="s">
        <v>136</v>
      </c>
      <c r="M2178">
        <v>9</v>
      </c>
      <c r="N2178">
        <v>14</v>
      </c>
      <c r="O2178">
        <v>0</v>
      </c>
      <c r="P2178">
        <v>0</v>
      </c>
      <c r="Q2178">
        <v>0</v>
      </c>
      <c r="R2178">
        <v>1355</v>
      </c>
      <c r="S2178">
        <v>147</v>
      </c>
      <c r="T2178">
        <v>114</v>
      </c>
      <c r="U2178">
        <v>396</v>
      </c>
      <c r="V2178">
        <v>0</v>
      </c>
      <c r="W2178">
        <v>0</v>
      </c>
      <c r="X2178">
        <v>0</v>
      </c>
      <c r="Y2178">
        <v>67</v>
      </c>
      <c r="Z2178">
        <v>0</v>
      </c>
      <c r="AA2178">
        <v>0</v>
      </c>
      <c r="AB2178">
        <v>35</v>
      </c>
      <c r="AC2178">
        <v>0</v>
      </c>
      <c r="AD2178">
        <v>0</v>
      </c>
      <c r="AE2178">
        <v>0</v>
      </c>
      <c r="AF2178">
        <v>0</v>
      </c>
      <c r="AG2178">
        <v>0</v>
      </c>
      <c r="AH2178">
        <v>436</v>
      </c>
      <c r="AI2178">
        <v>0</v>
      </c>
      <c r="AJ2178">
        <v>0</v>
      </c>
      <c r="AK2178">
        <v>0</v>
      </c>
      <c r="AL2178">
        <v>0</v>
      </c>
      <c r="AM2178">
        <v>22</v>
      </c>
      <c r="AN2178">
        <v>9</v>
      </c>
      <c r="AO2178">
        <v>121</v>
      </c>
      <c r="AP2178">
        <v>19</v>
      </c>
      <c r="AQ2178">
        <v>0</v>
      </c>
      <c r="AR2178">
        <v>0</v>
      </c>
      <c r="AS2178">
        <v>0</v>
      </c>
      <c r="AT2178">
        <v>0</v>
      </c>
      <c r="AU2178">
        <v>0</v>
      </c>
      <c r="AV2178">
        <v>0</v>
      </c>
      <c r="AW2178">
        <v>0</v>
      </c>
      <c r="AX2178">
        <v>0</v>
      </c>
      <c r="AY2178">
        <v>0</v>
      </c>
      <c r="AZ2178">
        <v>0</v>
      </c>
      <c r="BA2178">
        <v>58</v>
      </c>
      <c r="BB2178">
        <v>0</v>
      </c>
      <c r="BC2178">
        <v>0</v>
      </c>
      <c r="BD2178">
        <v>0</v>
      </c>
      <c r="BE2178">
        <v>0</v>
      </c>
      <c r="BF2178">
        <v>0</v>
      </c>
      <c r="BG2178">
        <v>0</v>
      </c>
      <c r="BH2178">
        <v>0</v>
      </c>
      <c r="BI2178">
        <v>9</v>
      </c>
      <c r="BJ2178">
        <v>0</v>
      </c>
      <c r="BK2178">
        <v>1</v>
      </c>
      <c r="BL2178">
        <v>53</v>
      </c>
      <c r="BM2178">
        <v>0</v>
      </c>
      <c r="BN2178">
        <v>26</v>
      </c>
      <c r="BO2178">
        <v>118</v>
      </c>
      <c r="BP2178">
        <v>2</v>
      </c>
      <c r="BQ2178">
        <v>20</v>
      </c>
      <c r="BR2178">
        <v>28</v>
      </c>
      <c r="BS2178">
        <v>8</v>
      </c>
      <c r="BT2178">
        <v>0</v>
      </c>
      <c r="BU2178">
        <v>0</v>
      </c>
      <c r="BV2178">
        <v>0</v>
      </c>
      <c r="BW2178">
        <v>0</v>
      </c>
      <c r="BX2178">
        <v>0</v>
      </c>
      <c r="BY2178">
        <v>3067</v>
      </c>
    </row>
    <row r="2179" spans="1:77" hidden="1" x14ac:dyDescent="0.25">
      <c r="A2179" t="str">
        <f t="shared" si="66"/>
        <v>201873 Fém- és villamosipari foglalkozásokI2 Általános Iskola 8 osztály</v>
      </c>
      <c r="B2179" t="str">
        <f t="shared" si="67"/>
        <v>201873 Fém- és villamosipari foglalkozásokI2 Általános Iskola 8 osztály</v>
      </c>
      <c r="C2179">
        <v>1326</v>
      </c>
      <c r="D2179" t="s">
        <v>168</v>
      </c>
      <c r="E2179" t="s">
        <v>169</v>
      </c>
      <c r="F2179" s="4">
        <v>2018</v>
      </c>
      <c r="G2179">
        <v>0</v>
      </c>
      <c r="H2179" t="s">
        <v>158</v>
      </c>
      <c r="I2179">
        <v>643</v>
      </c>
      <c r="J2179">
        <v>32</v>
      </c>
      <c r="K2179" t="s">
        <v>101</v>
      </c>
      <c r="L2179" t="s">
        <v>137</v>
      </c>
      <c r="M2179">
        <v>130</v>
      </c>
      <c r="N2179">
        <v>0</v>
      </c>
      <c r="O2179">
        <v>0</v>
      </c>
      <c r="P2179">
        <v>36</v>
      </c>
      <c r="Q2179">
        <v>63</v>
      </c>
      <c r="R2179">
        <v>127</v>
      </c>
      <c r="S2179">
        <v>21</v>
      </c>
      <c r="T2179">
        <v>0</v>
      </c>
      <c r="U2179">
        <v>0</v>
      </c>
      <c r="V2179">
        <v>28</v>
      </c>
      <c r="W2179">
        <v>47</v>
      </c>
      <c r="X2179">
        <v>10</v>
      </c>
      <c r="Y2179">
        <v>71</v>
      </c>
      <c r="Z2179">
        <v>67</v>
      </c>
      <c r="AA2179">
        <v>187</v>
      </c>
      <c r="AB2179">
        <v>585</v>
      </c>
      <c r="AC2179">
        <v>106</v>
      </c>
      <c r="AD2179">
        <v>670</v>
      </c>
      <c r="AE2179">
        <v>417</v>
      </c>
      <c r="AF2179">
        <v>456</v>
      </c>
      <c r="AG2179">
        <v>22</v>
      </c>
      <c r="AH2179">
        <v>54</v>
      </c>
      <c r="AI2179">
        <v>74</v>
      </c>
      <c r="AJ2179">
        <v>137</v>
      </c>
      <c r="AK2179">
        <v>1</v>
      </c>
      <c r="AL2179">
        <v>25</v>
      </c>
      <c r="AM2179">
        <v>197</v>
      </c>
      <c r="AN2179">
        <v>295</v>
      </c>
      <c r="AO2179">
        <v>152</v>
      </c>
      <c r="AP2179">
        <v>60</v>
      </c>
      <c r="AQ2179">
        <v>348</v>
      </c>
      <c r="AR2179">
        <v>0</v>
      </c>
      <c r="AS2179">
        <v>0</v>
      </c>
      <c r="AT2179">
        <v>34</v>
      </c>
      <c r="AU2179">
        <v>0</v>
      </c>
      <c r="AV2179">
        <v>0</v>
      </c>
      <c r="AW2179">
        <v>0</v>
      </c>
      <c r="AX2179">
        <v>17</v>
      </c>
      <c r="AY2179">
        <v>0</v>
      </c>
      <c r="AZ2179">
        <v>0</v>
      </c>
      <c r="BA2179">
        <v>22</v>
      </c>
      <c r="BB2179">
        <v>0</v>
      </c>
      <c r="BC2179">
        <v>0</v>
      </c>
      <c r="BD2179">
        <v>0</v>
      </c>
      <c r="BE2179">
        <v>0</v>
      </c>
      <c r="BF2179">
        <v>9</v>
      </c>
      <c r="BG2179">
        <v>205</v>
      </c>
      <c r="BH2179">
        <v>0</v>
      </c>
      <c r="BI2179">
        <v>0</v>
      </c>
      <c r="BJ2179">
        <v>0</v>
      </c>
      <c r="BK2179">
        <v>0</v>
      </c>
      <c r="BL2179">
        <v>230</v>
      </c>
      <c r="BM2179">
        <v>0</v>
      </c>
      <c r="BN2179">
        <v>22</v>
      </c>
      <c r="BO2179">
        <v>193</v>
      </c>
      <c r="BP2179">
        <v>14</v>
      </c>
      <c r="BQ2179">
        <v>15</v>
      </c>
      <c r="BR2179">
        <v>27</v>
      </c>
      <c r="BS2179">
        <v>3</v>
      </c>
      <c r="BT2179">
        <v>2</v>
      </c>
      <c r="BU2179">
        <v>0</v>
      </c>
      <c r="BV2179">
        <v>0</v>
      </c>
      <c r="BW2179">
        <v>8</v>
      </c>
      <c r="BX2179">
        <v>0</v>
      </c>
      <c r="BY2179">
        <v>5187</v>
      </c>
    </row>
    <row r="2180" spans="1:77" hidden="1" x14ac:dyDescent="0.25">
      <c r="A2180" t="str">
        <f t="shared" si="66"/>
        <v>201874 Kézműipari foglalkozásokI2 Általános Iskola 8 osztály</v>
      </c>
      <c r="B2180" t="str">
        <f t="shared" si="67"/>
        <v>201874 Kézműipari foglalkozásokI2 Általános Iskola 8 osztály</v>
      </c>
      <c r="C2180">
        <v>1327</v>
      </c>
      <c r="D2180" t="s">
        <v>168</v>
      </c>
      <c r="E2180" t="s">
        <v>169</v>
      </c>
      <c r="F2180" s="4">
        <v>2018</v>
      </c>
      <c r="G2180">
        <v>0</v>
      </c>
      <c r="H2180" t="s">
        <v>158</v>
      </c>
      <c r="I2180">
        <v>644</v>
      </c>
      <c r="J2180">
        <v>33</v>
      </c>
      <c r="K2180" t="s">
        <v>102</v>
      </c>
      <c r="L2180" t="s">
        <v>138</v>
      </c>
      <c r="M2180">
        <v>0</v>
      </c>
      <c r="N2180">
        <v>0</v>
      </c>
      <c r="O2180">
        <v>0</v>
      </c>
      <c r="P2180">
        <v>0</v>
      </c>
      <c r="Q2180">
        <v>0</v>
      </c>
      <c r="R2180">
        <v>114</v>
      </c>
      <c r="S2180">
        <v>0</v>
      </c>
      <c r="T2180">
        <v>0</v>
      </c>
      <c r="U2180">
        <v>0</v>
      </c>
      <c r="V2180">
        <v>0</v>
      </c>
      <c r="W2180">
        <v>0</v>
      </c>
      <c r="X2180">
        <v>0</v>
      </c>
      <c r="Y2180">
        <v>0</v>
      </c>
      <c r="Z2180">
        <v>215</v>
      </c>
      <c r="AA2180">
        <v>10</v>
      </c>
      <c r="AB2180">
        <v>0</v>
      </c>
      <c r="AC2180">
        <v>14</v>
      </c>
      <c r="AD2180">
        <v>0</v>
      </c>
      <c r="AE2180">
        <v>0</v>
      </c>
      <c r="AF2180">
        <v>51</v>
      </c>
      <c r="AG2180">
        <v>0</v>
      </c>
      <c r="AH2180">
        <v>1</v>
      </c>
      <c r="AI2180">
        <v>0</v>
      </c>
      <c r="AJ2180">
        <v>0</v>
      </c>
      <c r="AK2180">
        <v>22</v>
      </c>
      <c r="AL2180">
        <v>0</v>
      </c>
      <c r="AM2180">
        <v>0</v>
      </c>
      <c r="AN2180">
        <v>0</v>
      </c>
      <c r="AO2180">
        <v>44</v>
      </c>
      <c r="AP2180">
        <v>0</v>
      </c>
      <c r="AQ2180">
        <v>0</v>
      </c>
      <c r="AR2180">
        <v>0</v>
      </c>
      <c r="AS2180">
        <v>0</v>
      </c>
      <c r="AT2180">
        <v>0</v>
      </c>
      <c r="AU2180">
        <v>0</v>
      </c>
      <c r="AV2180">
        <v>0</v>
      </c>
      <c r="AW2180">
        <v>0</v>
      </c>
      <c r="AX2180">
        <v>0</v>
      </c>
      <c r="AY2180">
        <v>0</v>
      </c>
      <c r="AZ2180">
        <v>0</v>
      </c>
      <c r="BA2180">
        <v>0</v>
      </c>
      <c r="BB2180">
        <v>0</v>
      </c>
      <c r="BC2180">
        <v>0</v>
      </c>
      <c r="BD2180">
        <v>0</v>
      </c>
      <c r="BE2180">
        <v>0</v>
      </c>
      <c r="BF2180">
        <v>0</v>
      </c>
      <c r="BG2180">
        <v>11</v>
      </c>
      <c r="BH2180">
        <v>0</v>
      </c>
      <c r="BI2180">
        <v>0</v>
      </c>
      <c r="BJ2180">
        <v>0</v>
      </c>
      <c r="BK2180">
        <v>0</v>
      </c>
      <c r="BL2180">
        <v>0</v>
      </c>
      <c r="BM2180">
        <v>0</v>
      </c>
      <c r="BN2180">
        <v>0</v>
      </c>
      <c r="BO2180">
        <v>83</v>
      </c>
      <c r="BP2180">
        <v>0</v>
      </c>
      <c r="BQ2180">
        <v>0</v>
      </c>
      <c r="BR2180">
        <v>36</v>
      </c>
      <c r="BS2180">
        <v>0</v>
      </c>
      <c r="BT2180">
        <v>0</v>
      </c>
      <c r="BU2180">
        <v>0</v>
      </c>
      <c r="BV2180">
        <v>0</v>
      </c>
      <c r="BW2180">
        <v>0</v>
      </c>
      <c r="BX2180">
        <v>0</v>
      </c>
      <c r="BY2180">
        <v>601</v>
      </c>
    </row>
    <row r="2181" spans="1:77" hidden="1" x14ac:dyDescent="0.25">
      <c r="A2181" t="str">
        <f t="shared" si="66"/>
        <v>201875 Építőipari foglalkozásokI2 Általános Iskola 8 osztály</v>
      </c>
      <c r="B2181" t="str">
        <f t="shared" si="67"/>
        <v>201875 Építőipari foglalkozásokI2 Általános Iskola 8 osztály</v>
      </c>
      <c r="C2181">
        <v>1328</v>
      </c>
      <c r="D2181" t="s">
        <v>168</v>
      </c>
      <c r="E2181" t="s">
        <v>169</v>
      </c>
      <c r="F2181" s="4">
        <v>2018</v>
      </c>
      <c r="G2181">
        <v>0</v>
      </c>
      <c r="H2181" t="s">
        <v>158</v>
      </c>
      <c r="I2181">
        <v>645</v>
      </c>
      <c r="J2181">
        <v>34</v>
      </c>
      <c r="K2181" t="s">
        <v>103</v>
      </c>
      <c r="L2181" t="s">
        <v>139</v>
      </c>
      <c r="M2181">
        <v>56</v>
      </c>
      <c r="N2181">
        <v>0</v>
      </c>
      <c r="O2181">
        <v>0</v>
      </c>
      <c r="P2181">
        <v>0</v>
      </c>
      <c r="Q2181">
        <v>8</v>
      </c>
      <c r="R2181">
        <v>20</v>
      </c>
      <c r="S2181">
        <v>20</v>
      </c>
      <c r="T2181">
        <v>0</v>
      </c>
      <c r="U2181">
        <v>0</v>
      </c>
      <c r="V2181">
        <v>0</v>
      </c>
      <c r="W2181">
        <v>16</v>
      </c>
      <c r="X2181">
        <v>0</v>
      </c>
      <c r="Y2181">
        <v>83</v>
      </c>
      <c r="Z2181">
        <v>39</v>
      </c>
      <c r="AA2181">
        <v>55</v>
      </c>
      <c r="AB2181">
        <v>12</v>
      </c>
      <c r="AC2181">
        <v>0</v>
      </c>
      <c r="AD2181">
        <v>9</v>
      </c>
      <c r="AE2181">
        <v>86</v>
      </c>
      <c r="AF2181">
        <v>52</v>
      </c>
      <c r="AG2181">
        <v>6</v>
      </c>
      <c r="AH2181">
        <v>0</v>
      </c>
      <c r="AI2181">
        <v>10</v>
      </c>
      <c r="AJ2181">
        <v>105</v>
      </c>
      <c r="AK2181">
        <v>241</v>
      </c>
      <c r="AL2181">
        <v>0</v>
      </c>
      <c r="AM2181">
        <v>1164</v>
      </c>
      <c r="AN2181">
        <v>0</v>
      </c>
      <c r="AO2181">
        <v>334</v>
      </c>
      <c r="AP2181">
        <v>93</v>
      </c>
      <c r="AQ2181">
        <v>47</v>
      </c>
      <c r="AR2181">
        <v>0</v>
      </c>
      <c r="AS2181">
        <v>0</v>
      </c>
      <c r="AT2181">
        <v>169</v>
      </c>
      <c r="AU2181">
        <v>0</v>
      </c>
      <c r="AV2181">
        <v>20</v>
      </c>
      <c r="AW2181">
        <v>86</v>
      </c>
      <c r="AX2181">
        <v>0</v>
      </c>
      <c r="AY2181">
        <v>0</v>
      </c>
      <c r="AZ2181">
        <v>0</v>
      </c>
      <c r="BA2181">
        <v>9</v>
      </c>
      <c r="BB2181">
        <v>0</v>
      </c>
      <c r="BC2181">
        <v>0</v>
      </c>
      <c r="BD2181">
        <v>14</v>
      </c>
      <c r="BE2181">
        <v>36</v>
      </c>
      <c r="BF2181">
        <v>0</v>
      </c>
      <c r="BG2181">
        <v>0</v>
      </c>
      <c r="BH2181">
        <v>0</v>
      </c>
      <c r="BI2181">
        <v>0</v>
      </c>
      <c r="BJ2181">
        <v>0</v>
      </c>
      <c r="BK2181">
        <v>0</v>
      </c>
      <c r="BL2181">
        <v>42</v>
      </c>
      <c r="BM2181">
        <v>0</v>
      </c>
      <c r="BN2181">
        <v>25</v>
      </c>
      <c r="BO2181">
        <v>232</v>
      </c>
      <c r="BP2181">
        <v>35</v>
      </c>
      <c r="BQ2181">
        <v>65</v>
      </c>
      <c r="BR2181">
        <v>29</v>
      </c>
      <c r="BS2181">
        <v>4</v>
      </c>
      <c r="BT2181">
        <v>2</v>
      </c>
      <c r="BU2181">
        <v>0</v>
      </c>
      <c r="BV2181">
        <v>0</v>
      </c>
      <c r="BW2181">
        <v>0</v>
      </c>
      <c r="BX2181">
        <v>0</v>
      </c>
      <c r="BY2181">
        <v>3224</v>
      </c>
    </row>
    <row r="2182" spans="1:77" hidden="1" x14ac:dyDescent="0.25">
      <c r="A2182" t="str">
        <f t="shared" si="66"/>
        <v>201879 Egyéb ipari és építőipari foglalkozásokI2 Általános Iskola 8 osztály</v>
      </c>
      <c r="B2182" t="str">
        <f t="shared" si="67"/>
        <v>201879 Egyéb ipari és építőipari foglalkozásokI2 Általános Iskola 8 osztály</v>
      </c>
      <c r="C2182">
        <v>1329</v>
      </c>
      <c r="D2182" t="s">
        <v>168</v>
      </c>
      <c r="E2182" t="s">
        <v>169</v>
      </c>
      <c r="F2182" s="4">
        <v>2018</v>
      </c>
      <c r="G2182">
        <v>0</v>
      </c>
      <c r="H2182" t="s">
        <v>158</v>
      </c>
      <c r="I2182">
        <v>646</v>
      </c>
      <c r="J2182">
        <v>35</v>
      </c>
      <c r="K2182" t="s">
        <v>140</v>
      </c>
      <c r="L2182" t="s">
        <v>141</v>
      </c>
      <c r="M2182">
        <v>0</v>
      </c>
      <c r="N2182">
        <v>0</v>
      </c>
      <c r="O2182">
        <v>0</v>
      </c>
      <c r="P2182">
        <v>0</v>
      </c>
      <c r="Q2182">
        <v>0</v>
      </c>
      <c r="R2182">
        <v>32</v>
      </c>
      <c r="S2182">
        <v>17</v>
      </c>
      <c r="T2182">
        <v>0</v>
      </c>
      <c r="U2182">
        <v>0</v>
      </c>
      <c r="V2182">
        <v>170</v>
      </c>
      <c r="W2182">
        <v>17</v>
      </c>
      <c r="X2182">
        <v>0</v>
      </c>
      <c r="Y2182">
        <v>80</v>
      </c>
      <c r="Z2182">
        <v>193</v>
      </c>
      <c r="AA2182">
        <v>263</v>
      </c>
      <c r="AB2182">
        <v>12</v>
      </c>
      <c r="AC2182">
        <v>243</v>
      </c>
      <c r="AD2182">
        <v>59</v>
      </c>
      <c r="AE2182">
        <v>82</v>
      </c>
      <c r="AF2182">
        <v>27</v>
      </c>
      <c r="AG2182">
        <v>0</v>
      </c>
      <c r="AH2182">
        <v>0</v>
      </c>
      <c r="AI2182">
        <v>9</v>
      </c>
      <c r="AJ2182">
        <v>0</v>
      </c>
      <c r="AK2182">
        <v>15</v>
      </c>
      <c r="AL2182">
        <v>34</v>
      </c>
      <c r="AM2182">
        <v>129</v>
      </c>
      <c r="AN2182">
        <v>1</v>
      </c>
      <c r="AO2182">
        <v>2</v>
      </c>
      <c r="AP2182">
        <v>2</v>
      </c>
      <c r="AQ2182">
        <v>0</v>
      </c>
      <c r="AR2182">
        <v>0</v>
      </c>
      <c r="AS2182">
        <v>0</v>
      </c>
      <c r="AT2182">
        <v>11</v>
      </c>
      <c r="AU2182">
        <v>0</v>
      </c>
      <c r="AV2182">
        <v>0</v>
      </c>
      <c r="AW2182">
        <v>0</v>
      </c>
      <c r="AX2182">
        <v>0</v>
      </c>
      <c r="AY2182">
        <v>0</v>
      </c>
      <c r="AZ2182">
        <v>0</v>
      </c>
      <c r="BA2182">
        <v>0</v>
      </c>
      <c r="BB2182">
        <v>0</v>
      </c>
      <c r="BC2182">
        <v>0</v>
      </c>
      <c r="BD2182">
        <v>0</v>
      </c>
      <c r="BE2182">
        <v>0</v>
      </c>
      <c r="BF2182">
        <v>9</v>
      </c>
      <c r="BG2182">
        <v>0</v>
      </c>
      <c r="BH2182">
        <v>0</v>
      </c>
      <c r="BI2182">
        <v>0</v>
      </c>
      <c r="BJ2182">
        <v>0</v>
      </c>
      <c r="BK2182">
        <v>0</v>
      </c>
      <c r="BL2182">
        <v>83</v>
      </c>
      <c r="BM2182">
        <v>0</v>
      </c>
      <c r="BN2182">
        <v>1</v>
      </c>
      <c r="BO2182">
        <v>220</v>
      </c>
      <c r="BP2182">
        <v>5</v>
      </c>
      <c r="BQ2182">
        <v>3</v>
      </c>
      <c r="BR2182">
        <v>6</v>
      </c>
      <c r="BS2182">
        <v>1</v>
      </c>
      <c r="BT2182">
        <v>0</v>
      </c>
      <c r="BU2182">
        <v>0</v>
      </c>
      <c r="BV2182">
        <v>0</v>
      </c>
      <c r="BW2182">
        <v>0</v>
      </c>
      <c r="BX2182">
        <v>0</v>
      </c>
      <c r="BY2182">
        <v>1726</v>
      </c>
    </row>
    <row r="2183" spans="1:77" hidden="1" x14ac:dyDescent="0.25">
      <c r="A2183" t="str">
        <f t="shared" ref="A2183:A2246" si="68">CONCATENATE(F2183,L2183,H2183)</f>
        <v>201881 Feldolgozóipari gépek kezelőiI2 Általános Iskola 8 osztály</v>
      </c>
      <c r="B2183" t="str">
        <f t="shared" ref="B2183:B2246" si="69">CONCATENATE(F2183,L2183,H2183)</f>
        <v>201881 Feldolgozóipari gépek kezelőiI2 Általános Iskola 8 osztály</v>
      </c>
      <c r="C2183">
        <v>1330</v>
      </c>
      <c r="D2183" t="s">
        <v>168</v>
      </c>
      <c r="E2183" t="s">
        <v>169</v>
      </c>
      <c r="F2183" s="4">
        <v>2018</v>
      </c>
      <c r="G2183">
        <v>0</v>
      </c>
      <c r="H2183" t="s">
        <v>158</v>
      </c>
      <c r="I2183">
        <v>647</v>
      </c>
      <c r="J2183">
        <v>36</v>
      </c>
      <c r="K2183" t="s">
        <v>104</v>
      </c>
      <c r="L2183" t="s">
        <v>105</v>
      </c>
      <c r="M2183">
        <v>14</v>
      </c>
      <c r="N2183">
        <v>62</v>
      </c>
      <c r="O2183">
        <v>0</v>
      </c>
      <c r="P2183">
        <v>9</v>
      </c>
      <c r="Q2183">
        <v>1064</v>
      </c>
      <c r="R2183">
        <v>1999</v>
      </c>
      <c r="S2183">
        <v>550</v>
      </c>
      <c r="T2183">
        <v>387</v>
      </c>
      <c r="U2183">
        <v>0</v>
      </c>
      <c r="V2183">
        <v>0</v>
      </c>
      <c r="W2183">
        <v>247</v>
      </c>
      <c r="X2183">
        <v>102</v>
      </c>
      <c r="Y2183">
        <v>2514</v>
      </c>
      <c r="Z2183">
        <v>853</v>
      </c>
      <c r="AA2183">
        <v>1139</v>
      </c>
      <c r="AB2183">
        <v>1237</v>
      </c>
      <c r="AC2183">
        <v>124</v>
      </c>
      <c r="AD2183">
        <v>825</v>
      </c>
      <c r="AE2183">
        <v>874</v>
      </c>
      <c r="AF2183">
        <v>2075</v>
      </c>
      <c r="AG2183">
        <v>84</v>
      </c>
      <c r="AH2183">
        <v>762</v>
      </c>
      <c r="AI2183">
        <v>0</v>
      </c>
      <c r="AJ2183">
        <v>0</v>
      </c>
      <c r="AK2183">
        <v>0</v>
      </c>
      <c r="AL2183">
        <v>122</v>
      </c>
      <c r="AM2183">
        <v>1</v>
      </c>
      <c r="AN2183">
        <v>0</v>
      </c>
      <c r="AO2183">
        <v>245</v>
      </c>
      <c r="AP2183">
        <v>38</v>
      </c>
      <c r="AQ2183">
        <v>0</v>
      </c>
      <c r="AR2183">
        <v>0</v>
      </c>
      <c r="AS2183">
        <v>0</v>
      </c>
      <c r="AT2183">
        <v>0</v>
      </c>
      <c r="AU2183">
        <v>0</v>
      </c>
      <c r="AV2183">
        <v>22</v>
      </c>
      <c r="AW2183">
        <v>0</v>
      </c>
      <c r="AX2183">
        <v>0</v>
      </c>
      <c r="AY2183">
        <v>0</v>
      </c>
      <c r="AZ2183">
        <v>11</v>
      </c>
      <c r="BA2183">
        <v>1090</v>
      </c>
      <c r="BB2183">
        <v>0</v>
      </c>
      <c r="BC2183">
        <v>0</v>
      </c>
      <c r="BD2183">
        <v>0</v>
      </c>
      <c r="BE2183">
        <v>0</v>
      </c>
      <c r="BF2183">
        <v>47</v>
      </c>
      <c r="BG2183">
        <v>26</v>
      </c>
      <c r="BH2183">
        <v>11</v>
      </c>
      <c r="BI2183">
        <v>0</v>
      </c>
      <c r="BJ2183">
        <v>0</v>
      </c>
      <c r="BK2183">
        <v>115</v>
      </c>
      <c r="BL2183">
        <v>2063</v>
      </c>
      <c r="BM2183">
        <v>0</v>
      </c>
      <c r="BN2183">
        <v>116</v>
      </c>
      <c r="BO2183">
        <v>89</v>
      </c>
      <c r="BP2183">
        <v>2</v>
      </c>
      <c r="BQ2183">
        <v>21</v>
      </c>
      <c r="BR2183">
        <v>8</v>
      </c>
      <c r="BS2183">
        <v>1</v>
      </c>
      <c r="BT2183">
        <v>0</v>
      </c>
      <c r="BU2183">
        <v>0</v>
      </c>
      <c r="BV2183">
        <v>0</v>
      </c>
      <c r="BW2183">
        <v>19</v>
      </c>
      <c r="BX2183">
        <v>0</v>
      </c>
      <c r="BY2183">
        <v>18968</v>
      </c>
    </row>
    <row r="2184" spans="1:77" hidden="1" x14ac:dyDescent="0.25">
      <c r="A2184" t="str">
        <f t="shared" si="68"/>
        <v>201882 ÖsszeszerelőkI2 Általános Iskola 8 osztály</v>
      </c>
      <c r="B2184" t="str">
        <f t="shared" si="69"/>
        <v>201882 ÖsszeszerelőkI2 Általános Iskola 8 osztály</v>
      </c>
      <c r="C2184">
        <v>1331</v>
      </c>
      <c r="D2184" t="s">
        <v>168</v>
      </c>
      <c r="E2184" t="s">
        <v>169</v>
      </c>
      <c r="F2184" s="4">
        <v>2018</v>
      </c>
      <c r="G2184">
        <v>0</v>
      </c>
      <c r="H2184" t="s">
        <v>158</v>
      </c>
      <c r="I2184">
        <v>648</v>
      </c>
      <c r="J2184">
        <v>37</v>
      </c>
      <c r="K2184" t="s">
        <v>106</v>
      </c>
      <c r="L2184" t="s">
        <v>142</v>
      </c>
      <c r="M2184">
        <v>16</v>
      </c>
      <c r="N2184">
        <v>0</v>
      </c>
      <c r="O2184">
        <v>0</v>
      </c>
      <c r="P2184">
        <v>16</v>
      </c>
      <c r="Q2184">
        <v>0</v>
      </c>
      <c r="R2184">
        <v>90</v>
      </c>
      <c r="S2184">
        <v>19</v>
      </c>
      <c r="T2184">
        <v>0</v>
      </c>
      <c r="U2184">
        <v>0</v>
      </c>
      <c r="V2184">
        <v>0</v>
      </c>
      <c r="W2184">
        <v>0</v>
      </c>
      <c r="X2184">
        <v>0</v>
      </c>
      <c r="Y2184">
        <v>466</v>
      </c>
      <c r="Z2184">
        <v>420</v>
      </c>
      <c r="AA2184">
        <v>16</v>
      </c>
      <c r="AB2184">
        <v>610</v>
      </c>
      <c r="AC2184">
        <v>4114</v>
      </c>
      <c r="AD2184">
        <v>1469</v>
      </c>
      <c r="AE2184">
        <v>1161</v>
      </c>
      <c r="AF2184">
        <v>5203</v>
      </c>
      <c r="AG2184">
        <v>38</v>
      </c>
      <c r="AH2184">
        <v>425</v>
      </c>
      <c r="AI2184">
        <v>66</v>
      </c>
      <c r="AJ2184">
        <v>0</v>
      </c>
      <c r="AK2184">
        <v>0</v>
      </c>
      <c r="AL2184">
        <v>56</v>
      </c>
      <c r="AM2184">
        <v>55</v>
      </c>
      <c r="AN2184">
        <v>31</v>
      </c>
      <c r="AO2184">
        <v>252</v>
      </c>
      <c r="AP2184">
        <v>0</v>
      </c>
      <c r="AQ2184">
        <v>0</v>
      </c>
      <c r="AR2184">
        <v>0</v>
      </c>
      <c r="AS2184">
        <v>0</v>
      </c>
      <c r="AT2184">
        <v>0</v>
      </c>
      <c r="AU2184">
        <v>0</v>
      </c>
      <c r="AV2184">
        <v>0</v>
      </c>
      <c r="AW2184">
        <v>0</v>
      </c>
      <c r="AX2184">
        <v>0</v>
      </c>
      <c r="AY2184">
        <v>0</v>
      </c>
      <c r="AZ2184">
        <v>0</v>
      </c>
      <c r="BA2184">
        <v>43</v>
      </c>
      <c r="BB2184">
        <v>0</v>
      </c>
      <c r="BC2184">
        <v>0</v>
      </c>
      <c r="BD2184">
        <v>0</v>
      </c>
      <c r="BE2184">
        <v>192</v>
      </c>
      <c r="BF2184">
        <v>0</v>
      </c>
      <c r="BG2184">
        <v>85</v>
      </c>
      <c r="BH2184">
        <v>49</v>
      </c>
      <c r="BI2184">
        <v>0</v>
      </c>
      <c r="BJ2184">
        <v>17</v>
      </c>
      <c r="BK2184">
        <v>0</v>
      </c>
      <c r="BL2184">
        <v>2926</v>
      </c>
      <c r="BM2184">
        <v>0</v>
      </c>
      <c r="BN2184">
        <v>140</v>
      </c>
      <c r="BO2184">
        <v>1</v>
      </c>
      <c r="BP2184">
        <v>0</v>
      </c>
      <c r="BQ2184">
        <v>0</v>
      </c>
      <c r="BR2184">
        <v>0</v>
      </c>
      <c r="BS2184">
        <v>0</v>
      </c>
      <c r="BT2184">
        <v>0</v>
      </c>
      <c r="BU2184">
        <v>0</v>
      </c>
      <c r="BV2184">
        <v>0</v>
      </c>
      <c r="BW2184">
        <v>0</v>
      </c>
      <c r="BX2184">
        <v>0</v>
      </c>
      <c r="BY2184">
        <v>17976</v>
      </c>
    </row>
    <row r="2185" spans="1:77" hidden="1" x14ac:dyDescent="0.25">
      <c r="A2185" t="str">
        <f t="shared" si="68"/>
        <v>201883 Helyhez kötött gépek kezelőiI2 Általános Iskola 8 osztály</v>
      </c>
      <c r="B2185" t="str">
        <f t="shared" si="69"/>
        <v>201883 Helyhez kötött gépek kezelőiI2 Általános Iskola 8 osztály</v>
      </c>
      <c r="C2185">
        <v>1332</v>
      </c>
      <c r="D2185" t="s">
        <v>168</v>
      </c>
      <c r="E2185" t="s">
        <v>169</v>
      </c>
      <c r="F2185" s="4">
        <v>2018</v>
      </c>
      <c r="G2185">
        <v>0</v>
      </c>
      <c r="H2185" t="s">
        <v>158</v>
      </c>
      <c r="I2185">
        <v>649</v>
      </c>
      <c r="J2185">
        <v>38</v>
      </c>
      <c r="K2185" t="s">
        <v>107</v>
      </c>
      <c r="L2185" t="s">
        <v>143</v>
      </c>
      <c r="M2185">
        <v>25</v>
      </c>
      <c r="N2185">
        <v>0</v>
      </c>
      <c r="O2185">
        <v>0</v>
      </c>
      <c r="P2185">
        <v>99</v>
      </c>
      <c r="Q2185">
        <v>295</v>
      </c>
      <c r="R2185">
        <v>0</v>
      </c>
      <c r="S2185">
        <v>16</v>
      </c>
      <c r="T2185">
        <v>209</v>
      </c>
      <c r="U2185">
        <v>0</v>
      </c>
      <c r="V2185">
        <v>0</v>
      </c>
      <c r="W2185">
        <v>94</v>
      </c>
      <c r="X2185">
        <v>97</v>
      </c>
      <c r="Y2185">
        <v>99</v>
      </c>
      <c r="Z2185">
        <v>95</v>
      </c>
      <c r="AA2185">
        <v>11</v>
      </c>
      <c r="AB2185">
        <v>82</v>
      </c>
      <c r="AC2185">
        <v>58</v>
      </c>
      <c r="AD2185">
        <v>2</v>
      </c>
      <c r="AE2185">
        <v>0</v>
      </c>
      <c r="AF2185">
        <v>25</v>
      </c>
      <c r="AG2185">
        <v>0</v>
      </c>
      <c r="AH2185">
        <v>0</v>
      </c>
      <c r="AI2185">
        <v>0</v>
      </c>
      <c r="AJ2185">
        <v>308</v>
      </c>
      <c r="AK2185">
        <v>218</v>
      </c>
      <c r="AL2185">
        <v>78</v>
      </c>
      <c r="AM2185">
        <v>27</v>
      </c>
      <c r="AN2185">
        <v>0</v>
      </c>
      <c r="AO2185">
        <v>156</v>
      </c>
      <c r="AP2185">
        <v>17</v>
      </c>
      <c r="AQ2185">
        <v>36</v>
      </c>
      <c r="AR2185">
        <v>28</v>
      </c>
      <c r="AS2185">
        <v>0</v>
      </c>
      <c r="AT2185">
        <v>22</v>
      </c>
      <c r="AU2185">
        <v>0</v>
      </c>
      <c r="AV2185">
        <v>0</v>
      </c>
      <c r="AW2185">
        <v>0</v>
      </c>
      <c r="AX2185">
        <v>0</v>
      </c>
      <c r="AY2185">
        <v>0</v>
      </c>
      <c r="AZ2185">
        <v>50</v>
      </c>
      <c r="BA2185">
        <v>0</v>
      </c>
      <c r="BB2185">
        <v>0</v>
      </c>
      <c r="BC2185">
        <v>0</v>
      </c>
      <c r="BD2185">
        <v>0</v>
      </c>
      <c r="BE2185">
        <v>6</v>
      </c>
      <c r="BF2185">
        <v>0</v>
      </c>
      <c r="BG2185">
        <v>52</v>
      </c>
      <c r="BH2185">
        <v>0</v>
      </c>
      <c r="BI2185">
        <v>0</v>
      </c>
      <c r="BJ2185">
        <v>0</v>
      </c>
      <c r="BK2185">
        <v>0</v>
      </c>
      <c r="BL2185">
        <v>1071</v>
      </c>
      <c r="BM2185">
        <v>0</v>
      </c>
      <c r="BN2185">
        <v>191</v>
      </c>
      <c r="BO2185">
        <v>143</v>
      </c>
      <c r="BP2185">
        <v>20</v>
      </c>
      <c r="BQ2185">
        <v>109</v>
      </c>
      <c r="BR2185">
        <v>148</v>
      </c>
      <c r="BS2185">
        <v>5</v>
      </c>
      <c r="BT2185">
        <v>5</v>
      </c>
      <c r="BU2185">
        <v>0</v>
      </c>
      <c r="BV2185">
        <v>0</v>
      </c>
      <c r="BW2185">
        <v>90</v>
      </c>
      <c r="BX2185">
        <v>0</v>
      </c>
      <c r="BY2185">
        <v>3987</v>
      </c>
    </row>
    <row r="2186" spans="1:77" hidden="1" x14ac:dyDescent="0.25">
      <c r="A2186" t="str">
        <f t="shared" si="68"/>
        <v>201884 Járművezetők és mobil gépek kezelőiI2 Általános Iskola 8 osztály</v>
      </c>
      <c r="B2186" t="str">
        <f t="shared" si="69"/>
        <v>201884 Járművezetők és mobil gépek kezelőiI2 Általános Iskola 8 osztály</v>
      </c>
      <c r="C2186">
        <v>1333</v>
      </c>
      <c r="D2186" t="s">
        <v>168</v>
      </c>
      <c r="E2186" t="s">
        <v>169</v>
      </c>
      <c r="F2186" s="4">
        <v>2018</v>
      </c>
      <c r="G2186">
        <v>0</v>
      </c>
      <c r="H2186" t="s">
        <v>158</v>
      </c>
      <c r="I2186">
        <v>650</v>
      </c>
      <c r="J2186">
        <v>39</v>
      </c>
      <c r="K2186" t="s">
        <v>144</v>
      </c>
      <c r="L2186" t="s">
        <v>145</v>
      </c>
      <c r="M2186">
        <v>809</v>
      </c>
      <c r="N2186">
        <v>173</v>
      </c>
      <c r="O2186">
        <v>2</v>
      </c>
      <c r="P2186">
        <v>132</v>
      </c>
      <c r="Q2186">
        <v>963</v>
      </c>
      <c r="R2186">
        <v>62</v>
      </c>
      <c r="S2186">
        <v>83</v>
      </c>
      <c r="T2186">
        <v>99</v>
      </c>
      <c r="U2186">
        <v>32</v>
      </c>
      <c r="V2186">
        <v>0</v>
      </c>
      <c r="W2186">
        <v>51</v>
      </c>
      <c r="X2186">
        <v>92</v>
      </c>
      <c r="Y2186">
        <v>107</v>
      </c>
      <c r="Z2186">
        <v>188</v>
      </c>
      <c r="AA2186">
        <v>249</v>
      </c>
      <c r="AB2186">
        <v>269</v>
      </c>
      <c r="AC2186">
        <v>123</v>
      </c>
      <c r="AD2186">
        <v>285</v>
      </c>
      <c r="AE2186">
        <v>289</v>
      </c>
      <c r="AF2186">
        <v>400</v>
      </c>
      <c r="AG2186">
        <v>40</v>
      </c>
      <c r="AH2186">
        <v>54</v>
      </c>
      <c r="AI2186">
        <v>33</v>
      </c>
      <c r="AJ2186">
        <v>112</v>
      </c>
      <c r="AK2186">
        <v>26</v>
      </c>
      <c r="AL2186">
        <v>391</v>
      </c>
      <c r="AM2186">
        <v>1210</v>
      </c>
      <c r="AN2186">
        <v>109</v>
      </c>
      <c r="AO2186">
        <v>1882</v>
      </c>
      <c r="AP2186">
        <v>561</v>
      </c>
      <c r="AQ2186">
        <v>7399</v>
      </c>
      <c r="AR2186">
        <v>1</v>
      </c>
      <c r="AS2186">
        <v>0</v>
      </c>
      <c r="AT2186">
        <v>3509</v>
      </c>
      <c r="AU2186">
        <v>352</v>
      </c>
      <c r="AV2186">
        <v>129</v>
      </c>
      <c r="AW2186">
        <v>0</v>
      </c>
      <c r="AX2186">
        <v>0</v>
      </c>
      <c r="AY2186">
        <v>0</v>
      </c>
      <c r="AZ2186">
        <v>17</v>
      </c>
      <c r="BA2186">
        <v>44</v>
      </c>
      <c r="BB2186">
        <v>0</v>
      </c>
      <c r="BC2186">
        <v>0</v>
      </c>
      <c r="BD2186">
        <v>14</v>
      </c>
      <c r="BE2186">
        <v>163</v>
      </c>
      <c r="BF2186">
        <v>38</v>
      </c>
      <c r="BG2186">
        <v>12</v>
      </c>
      <c r="BH2186">
        <v>2</v>
      </c>
      <c r="BI2186">
        <v>2</v>
      </c>
      <c r="BJ2186">
        <v>115</v>
      </c>
      <c r="BK2186">
        <v>138</v>
      </c>
      <c r="BL2186">
        <v>326</v>
      </c>
      <c r="BM2186">
        <v>0</v>
      </c>
      <c r="BN2186">
        <v>58</v>
      </c>
      <c r="BO2186">
        <v>485</v>
      </c>
      <c r="BP2186">
        <v>49</v>
      </c>
      <c r="BQ2186">
        <v>355</v>
      </c>
      <c r="BR2186">
        <v>133</v>
      </c>
      <c r="BS2186">
        <v>4</v>
      </c>
      <c r="BT2186">
        <v>2</v>
      </c>
      <c r="BU2186">
        <v>0</v>
      </c>
      <c r="BV2186">
        <v>0</v>
      </c>
      <c r="BW2186">
        <v>69</v>
      </c>
      <c r="BX2186">
        <v>0</v>
      </c>
      <c r="BY2186">
        <v>22242</v>
      </c>
    </row>
    <row r="2187" spans="1:77" hidden="1" x14ac:dyDescent="0.25">
      <c r="A2187" t="str">
        <f t="shared" si="68"/>
        <v>201891 Takarítók és hasonló jellegű egyszerű foglalkozásokI2 Általános Iskola 8 osztály</v>
      </c>
      <c r="B2187" t="str">
        <f t="shared" si="69"/>
        <v>201891 Takarítók és hasonló jellegű egyszerű foglalkozásokI2 Általános Iskola 8 osztály</v>
      </c>
      <c r="C2187">
        <v>1334</v>
      </c>
      <c r="D2187" t="s">
        <v>168</v>
      </c>
      <c r="E2187" t="s">
        <v>169</v>
      </c>
      <c r="F2187" s="4">
        <v>2018</v>
      </c>
      <c r="G2187">
        <v>0</v>
      </c>
      <c r="H2187" t="s">
        <v>158</v>
      </c>
      <c r="I2187">
        <v>651</v>
      </c>
      <c r="J2187">
        <v>40</v>
      </c>
      <c r="K2187" t="s">
        <v>108</v>
      </c>
      <c r="L2187" t="s">
        <v>146</v>
      </c>
      <c r="M2187">
        <v>395</v>
      </c>
      <c r="N2187">
        <v>57</v>
      </c>
      <c r="O2187">
        <v>18</v>
      </c>
      <c r="P2187">
        <v>0</v>
      </c>
      <c r="Q2187">
        <v>936</v>
      </c>
      <c r="R2187">
        <v>157</v>
      </c>
      <c r="S2187">
        <v>49</v>
      </c>
      <c r="T2187">
        <v>70</v>
      </c>
      <c r="U2187">
        <v>66</v>
      </c>
      <c r="V2187">
        <v>0</v>
      </c>
      <c r="W2187">
        <v>85</v>
      </c>
      <c r="X2187">
        <v>69</v>
      </c>
      <c r="Y2187">
        <v>171</v>
      </c>
      <c r="Z2187">
        <v>82</v>
      </c>
      <c r="AA2187">
        <v>28</v>
      </c>
      <c r="AB2187">
        <v>363</v>
      </c>
      <c r="AC2187">
        <v>46</v>
      </c>
      <c r="AD2187">
        <v>126</v>
      </c>
      <c r="AE2187">
        <v>96</v>
      </c>
      <c r="AF2187">
        <v>141</v>
      </c>
      <c r="AG2187">
        <v>24</v>
      </c>
      <c r="AH2187">
        <v>74</v>
      </c>
      <c r="AI2187">
        <v>150</v>
      </c>
      <c r="AJ2187">
        <v>94</v>
      </c>
      <c r="AK2187">
        <v>43</v>
      </c>
      <c r="AL2187">
        <v>97</v>
      </c>
      <c r="AM2187">
        <v>673</v>
      </c>
      <c r="AN2187">
        <v>1225</v>
      </c>
      <c r="AO2187">
        <v>718</v>
      </c>
      <c r="AP2187">
        <v>1123</v>
      </c>
      <c r="AQ2187">
        <v>325</v>
      </c>
      <c r="AR2187">
        <v>0</v>
      </c>
      <c r="AS2187">
        <v>0</v>
      </c>
      <c r="AT2187">
        <v>236</v>
      </c>
      <c r="AU2187">
        <v>0</v>
      </c>
      <c r="AV2187">
        <v>1335</v>
      </c>
      <c r="AW2187">
        <v>39</v>
      </c>
      <c r="AX2187">
        <v>26</v>
      </c>
      <c r="AY2187">
        <v>17</v>
      </c>
      <c r="AZ2187">
        <v>140</v>
      </c>
      <c r="BA2187">
        <v>55</v>
      </c>
      <c r="BB2187">
        <v>0</v>
      </c>
      <c r="BC2187">
        <v>5</v>
      </c>
      <c r="BD2187">
        <v>531</v>
      </c>
      <c r="BE2187">
        <v>794</v>
      </c>
      <c r="BF2187">
        <v>132</v>
      </c>
      <c r="BG2187">
        <v>70</v>
      </c>
      <c r="BH2187">
        <v>64</v>
      </c>
      <c r="BI2187">
        <v>0</v>
      </c>
      <c r="BJ2187">
        <v>15</v>
      </c>
      <c r="BK2187">
        <v>58</v>
      </c>
      <c r="BL2187">
        <v>271</v>
      </c>
      <c r="BM2187">
        <v>1</v>
      </c>
      <c r="BN2187">
        <v>9211</v>
      </c>
      <c r="BO2187">
        <v>9373</v>
      </c>
      <c r="BP2187">
        <v>3675</v>
      </c>
      <c r="BQ2187">
        <v>3896</v>
      </c>
      <c r="BR2187">
        <v>2903</v>
      </c>
      <c r="BS2187">
        <v>401</v>
      </c>
      <c r="BT2187">
        <v>383</v>
      </c>
      <c r="BU2187">
        <v>86</v>
      </c>
      <c r="BV2187">
        <v>0</v>
      </c>
      <c r="BW2187">
        <v>395</v>
      </c>
      <c r="BX2187">
        <v>0</v>
      </c>
      <c r="BY2187">
        <v>41613</v>
      </c>
    </row>
    <row r="2188" spans="1:77" hidden="1" x14ac:dyDescent="0.25">
      <c r="A2188" t="str">
        <f t="shared" si="68"/>
        <v>201892 Egyszerű szolgáltatási, szállítási és hasonló foglalkozásokI2 Általános Iskola 8 osztály</v>
      </c>
      <c r="B2188" t="str">
        <f t="shared" si="69"/>
        <v>201892 Egyszerű szolgáltatási, szállítási és hasonló foglalkozásokI2 Általános Iskola 8 osztály</v>
      </c>
      <c r="C2188">
        <v>1335</v>
      </c>
      <c r="D2188" t="s">
        <v>168</v>
      </c>
      <c r="E2188" t="s">
        <v>169</v>
      </c>
      <c r="F2188" s="4">
        <v>2018</v>
      </c>
      <c r="G2188">
        <v>0</v>
      </c>
      <c r="H2188" t="s">
        <v>158</v>
      </c>
      <c r="I2188">
        <v>652</v>
      </c>
      <c r="J2188">
        <v>41</v>
      </c>
      <c r="K2188" t="s">
        <v>109</v>
      </c>
      <c r="L2188" t="s">
        <v>147</v>
      </c>
      <c r="M2188">
        <v>2005</v>
      </c>
      <c r="N2188">
        <v>187</v>
      </c>
      <c r="O2188">
        <v>31</v>
      </c>
      <c r="P2188">
        <v>123</v>
      </c>
      <c r="Q2188">
        <v>3536</v>
      </c>
      <c r="R2188">
        <v>697</v>
      </c>
      <c r="S2188">
        <v>378</v>
      </c>
      <c r="T2188">
        <v>668</v>
      </c>
      <c r="U2188">
        <v>246</v>
      </c>
      <c r="V2188">
        <v>0</v>
      </c>
      <c r="W2188">
        <v>315</v>
      </c>
      <c r="X2188">
        <v>146</v>
      </c>
      <c r="Y2188">
        <v>982</v>
      </c>
      <c r="Z2188">
        <v>569</v>
      </c>
      <c r="AA2188">
        <v>131</v>
      </c>
      <c r="AB2188">
        <v>664</v>
      </c>
      <c r="AC2188">
        <v>530</v>
      </c>
      <c r="AD2188">
        <v>930</v>
      </c>
      <c r="AE2188">
        <v>306</v>
      </c>
      <c r="AF2188">
        <v>592</v>
      </c>
      <c r="AG2188">
        <v>0</v>
      </c>
      <c r="AH2188">
        <v>499</v>
      </c>
      <c r="AI2188">
        <v>102</v>
      </c>
      <c r="AJ2188">
        <v>44</v>
      </c>
      <c r="AK2188">
        <v>172</v>
      </c>
      <c r="AL2188">
        <v>966</v>
      </c>
      <c r="AM2188">
        <v>2126</v>
      </c>
      <c r="AN2188">
        <v>842</v>
      </c>
      <c r="AO2188">
        <v>5505</v>
      </c>
      <c r="AP2188">
        <v>6068</v>
      </c>
      <c r="AQ2188">
        <v>709</v>
      </c>
      <c r="AR2188">
        <v>14</v>
      </c>
      <c r="AS2188">
        <v>0</v>
      </c>
      <c r="AT2188">
        <v>1922</v>
      </c>
      <c r="AU2188">
        <v>582</v>
      </c>
      <c r="AV2188">
        <v>8667</v>
      </c>
      <c r="AW2188">
        <v>63</v>
      </c>
      <c r="AX2188">
        <v>19</v>
      </c>
      <c r="AY2188">
        <v>38</v>
      </c>
      <c r="AZ2188">
        <v>424</v>
      </c>
      <c r="BA2188">
        <v>203</v>
      </c>
      <c r="BB2188">
        <v>0</v>
      </c>
      <c r="BC2188">
        <v>67</v>
      </c>
      <c r="BD2188">
        <v>194</v>
      </c>
      <c r="BE2188">
        <v>669</v>
      </c>
      <c r="BF2188">
        <v>72</v>
      </c>
      <c r="BG2188">
        <v>84</v>
      </c>
      <c r="BH2188">
        <v>76</v>
      </c>
      <c r="BI2188">
        <v>96</v>
      </c>
      <c r="BJ2188">
        <v>143</v>
      </c>
      <c r="BK2188">
        <v>26</v>
      </c>
      <c r="BL2188">
        <v>2315</v>
      </c>
      <c r="BM2188">
        <v>0</v>
      </c>
      <c r="BN2188">
        <v>2080</v>
      </c>
      <c r="BO2188">
        <v>42157</v>
      </c>
      <c r="BP2188">
        <v>2245</v>
      </c>
      <c r="BQ2188">
        <v>2198</v>
      </c>
      <c r="BR2188">
        <v>2371</v>
      </c>
      <c r="BS2188">
        <v>562</v>
      </c>
      <c r="BT2188">
        <v>251</v>
      </c>
      <c r="BU2188">
        <v>14</v>
      </c>
      <c r="BV2188">
        <v>0</v>
      </c>
      <c r="BW2188">
        <v>503</v>
      </c>
      <c r="BX2188">
        <v>0</v>
      </c>
      <c r="BY2188">
        <v>98124</v>
      </c>
    </row>
    <row r="2189" spans="1:77" hidden="1" x14ac:dyDescent="0.25">
      <c r="A2189" t="str">
        <f t="shared" si="68"/>
        <v>201893 Egyszerű ipari, építőipari, mezőgazdasági foglalkozásokI2 Általános Iskola 8 osztály</v>
      </c>
      <c r="B2189" t="str">
        <f t="shared" si="69"/>
        <v>201893 Egyszerű ipari, építőipari, mezőgazdasági foglalkozásokI2 Általános Iskola 8 osztály</v>
      </c>
      <c r="C2189">
        <v>1336</v>
      </c>
      <c r="D2189" t="s">
        <v>168</v>
      </c>
      <c r="E2189" t="s">
        <v>169</v>
      </c>
      <c r="F2189" s="4">
        <v>2018</v>
      </c>
      <c r="G2189">
        <v>0</v>
      </c>
      <c r="H2189" t="s">
        <v>158</v>
      </c>
      <c r="I2189">
        <v>653</v>
      </c>
      <c r="J2189">
        <v>42</v>
      </c>
      <c r="K2189" t="s">
        <v>148</v>
      </c>
      <c r="L2189" t="s">
        <v>149</v>
      </c>
      <c r="M2189">
        <v>4248</v>
      </c>
      <c r="N2189">
        <v>2390</v>
      </c>
      <c r="O2189">
        <v>475</v>
      </c>
      <c r="P2189">
        <v>115</v>
      </c>
      <c r="Q2189">
        <v>4816</v>
      </c>
      <c r="R2189">
        <v>1385</v>
      </c>
      <c r="S2189">
        <v>1043</v>
      </c>
      <c r="T2189">
        <v>1210</v>
      </c>
      <c r="U2189">
        <v>866</v>
      </c>
      <c r="V2189">
        <v>0</v>
      </c>
      <c r="W2189">
        <v>202</v>
      </c>
      <c r="X2189">
        <v>156</v>
      </c>
      <c r="Y2189">
        <v>2478</v>
      </c>
      <c r="Z2189">
        <v>887</v>
      </c>
      <c r="AA2189">
        <v>1249</v>
      </c>
      <c r="AB2189">
        <v>3159</v>
      </c>
      <c r="AC2189">
        <v>601</v>
      </c>
      <c r="AD2189">
        <v>2458</v>
      </c>
      <c r="AE2189">
        <v>710</v>
      </c>
      <c r="AF2189">
        <v>1491</v>
      </c>
      <c r="AG2189">
        <v>144</v>
      </c>
      <c r="AH2189">
        <v>1095</v>
      </c>
      <c r="AI2189">
        <v>214</v>
      </c>
      <c r="AJ2189">
        <v>15</v>
      </c>
      <c r="AK2189">
        <v>152</v>
      </c>
      <c r="AL2189">
        <v>453</v>
      </c>
      <c r="AM2189">
        <v>16468</v>
      </c>
      <c r="AN2189">
        <v>604</v>
      </c>
      <c r="AO2189">
        <v>1556</v>
      </c>
      <c r="AP2189">
        <v>579</v>
      </c>
      <c r="AQ2189">
        <v>404</v>
      </c>
      <c r="AR2189">
        <v>43</v>
      </c>
      <c r="AS2189">
        <v>0</v>
      </c>
      <c r="AT2189">
        <v>810</v>
      </c>
      <c r="AU2189">
        <v>0</v>
      </c>
      <c r="AV2189">
        <v>152</v>
      </c>
      <c r="AW2189">
        <v>39</v>
      </c>
      <c r="AX2189">
        <v>0</v>
      </c>
      <c r="AY2189">
        <v>0</v>
      </c>
      <c r="AZ2189">
        <v>67</v>
      </c>
      <c r="BA2189">
        <v>34</v>
      </c>
      <c r="BB2189">
        <v>0</v>
      </c>
      <c r="BC2189">
        <v>0</v>
      </c>
      <c r="BD2189">
        <v>180</v>
      </c>
      <c r="BE2189">
        <v>1075</v>
      </c>
      <c r="BF2189">
        <v>130</v>
      </c>
      <c r="BG2189">
        <v>275</v>
      </c>
      <c r="BH2189">
        <v>25</v>
      </c>
      <c r="BI2189">
        <v>0</v>
      </c>
      <c r="BJ2189">
        <v>71</v>
      </c>
      <c r="BK2189">
        <v>23</v>
      </c>
      <c r="BL2189">
        <v>6040</v>
      </c>
      <c r="BM2189">
        <v>0</v>
      </c>
      <c r="BN2189">
        <v>864</v>
      </c>
      <c r="BO2189">
        <v>12109</v>
      </c>
      <c r="BP2189">
        <v>149</v>
      </c>
      <c r="BQ2189">
        <v>16</v>
      </c>
      <c r="BR2189">
        <v>129</v>
      </c>
      <c r="BS2189">
        <v>6</v>
      </c>
      <c r="BT2189">
        <v>69</v>
      </c>
      <c r="BU2189">
        <v>1</v>
      </c>
      <c r="BV2189">
        <v>0</v>
      </c>
      <c r="BW2189">
        <v>118</v>
      </c>
      <c r="BX2189">
        <v>0</v>
      </c>
      <c r="BY2189">
        <v>74048</v>
      </c>
    </row>
    <row r="2190" spans="1:77" hidden="1" x14ac:dyDescent="0.25">
      <c r="A2190" t="str">
        <f t="shared" si="68"/>
        <v>201801 Fegyveres szervek felsőfokú képesítést igénylő foglalkozásaiI3 Szakiskola</v>
      </c>
      <c r="B2190" t="str">
        <f t="shared" si="69"/>
        <v>201801 Fegyveres szervek felsőfokú képesítést igénylő foglalkozásaiI3 Szakiskola</v>
      </c>
      <c r="C2190">
        <v>1968</v>
      </c>
      <c r="D2190" t="s">
        <v>168</v>
      </c>
      <c r="E2190" t="s">
        <v>169</v>
      </c>
      <c r="F2190" s="4">
        <v>2018</v>
      </c>
      <c r="G2190">
        <v>0</v>
      </c>
      <c r="H2190" t="s">
        <v>159</v>
      </c>
      <c r="I2190">
        <v>612</v>
      </c>
      <c r="J2190">
        <v>1</v>
      </c>
      <c r="K2190" t="s">
        <v>65</v>
      </c>
      <c r="L2190" t="s">
        <v>66</v>
      </c>
      <c r="M2190">
        <v>0</v>
      </c>
      <c r="N2190">
        <v>0</v>
      </c>
      <c r="O2190">
        <v>0</v>
      </c>
      <c r="P2190">
        <v>0</v>
      </c>
      <c r="Q2190">
        <v>0</v>
      </c>
      <c r="R2190">
        <v>0</v>
      </c>
      <c r="S2190">
        <v>0</v>
      </c>
      <c r="T2190">
        <v>0</v>
      </c>
      <c r="U2190">
        <v>0</v>
      </c>
      <c r="V2190">
        <v>0</v>
      </c>
      <c r="W2190">
        <v>0</v>
      </c>
      <c r="X2190">
        <v>0</v>
      </c>
      <c r="Y2190">
        <v>0</v>
      </c>
      <c r="Z2190">
        <v>0</v>
      </c>
      <c r="AA2190">
        <v>0</v>
      </c>
      <c r="AB2190">
        <v>0</v>
      </c>
      <c r="AC2190">
        <v>0</v>
      </c>
      <c r="AD2190">
        <v>0</v>
      </c>
      <c r="AE2190">
        <v>0</v>
      </c>
      <c r="AF2190">
        <v>0</v>
      </c>
      <c r="AG2190">
        <v>0</v>
      </c>
      <c r="AH2190">
        <v>0</v>
      </c>
      <c r="AI2190">
        <v>0</v>
      </c>
      <c r="AJ2190">
        <v>0</v>
      </c>
      <c r="AK2190">
        <v>0</v>
      </c>
      <c r="AL2190">
        <v>0</v>
      </c>
      <c r="AM2190">
        <v>0</v>
      </c>
      <c r="AN2190">
        <v>0</v>
      </c>
      <c r="AO2190">
        <v>0</v>
      </c>
      <c r="AP2190">
        <v>0</v>
      </c>
      <c r="AQ2190">
        <v>0</v>
      </c>
      <c r="AR2190">
        <v>0</v>
      </c>
      <c r="AS2190">
        <v>0</v>
      </c>
      <c r="AT2190">
        <v>0</v>
      </c>
      <c r="AU2190">
        <v>0</v>
      </c>
      <c r="AV2190">
        <v>0</v>
      </c>
      <c r="AW2190">
        <v>0</v>
      </c>
      <c r="AX2190">
        <v>0</v>
      </c>
      <c r="AY2190">
        <v>0</v>
      </c>
      <c r="AZ2190">
        <v>0</v>
      </c>
      <c r="BA2190">
        <v>0</v>
      </c>
      <c r="BB2190">
        <v>0</v>
      </c>
      <c r="BC2190">
        <v>0</v>
      </c>
      <c r="BD2190">
        <v>0</v>
      </c>
      <c r="BE2190">
        <v>0</v>
      </c>
      <c r="BF2190">
        <v>0</v>
      </c>
      <c r="BG2190">
        <v>0</v>
      </c>
      <c r="BH2190">
        <v>0</v>
      </c>
      <c r="BI2190">
        <v>0</v>
      </c>
      <c r="BJ2190">
        <v>0</v>
      </c>
      <c r="BK2190">
        <v>0</v>
      </c>
      <c r="BL2190">
        <v>0</v>
      </c>
      <c r="BM2190">
        <v>0</v>
      </c>
      <c r="BN2190">
        <v>0</v>
      </c>
      <c r="BO2190">
        <v>10</v>
      </c>
      <c r="BP2190">
        <v>0</v>
      </c>
      <c r="BQ2190">
        <v>0</v>
      </c>
      <c r="BR2190">
        <v>0</v>
      </c>
      <c r="BS2190">
        <v>0</v>
      </c>
      <c r="BT2190">
        <v>0</v>
      </c>
      <c r="BU2190">
        <v>0</v>
      </c>
      <c r="BV2190">
        <v>0</v>
      </c>
      <c r="BW2190">
        <v>0</v>
      </c>
      <c r="BX2190">
        <v>0</v>
      </c>
      <c r="BY2190">
        <v>10</v>
      </c>
    </row>
    <row r="2191" spans="1:77" hidden="1" x14ac:dyDescent="0.25">
      <c r="A2191" t="str">
        <f t="shared" si="68"/>
        <v>201802 Fegyveres szervek középfokú képesítést igénylő foglalkozásaiI3 Szakiskola</v>
      </c>
      <c r="B2191" t="str">
        <f t="shared" si="69"/>
        <v>201802 Fegyveres szervek középfokú képesítést igénylő foglalkozásaiI3 Szakiskola</v>
      </c>
      <c r="C2191">
        <v>1969</v>
      </c>
      <c r="D2191" t="s">
        <v>168</v>
      </c>
      <c r="E2191" t="s">
        <v>169</v>
      </c>
      <c r="F2191" s="4">
        <v>2018</v>
      </c>
      <c r="G2191">
        <v>0</v>
      </c>
      <c r="H2191" t="s">
        <v>159</v>
      </c>
      <c r="I2191">
        <v>613</v>
      </c>
      <c r="J2191">
        <v>2</v>
      </c>
      <c r="K2191" t="s">
        <v>67</v>
      </c>
      <c r="L2191" t="s">
        <v>68</v>
      </c>
      <c r="M2191">
        <v>0</v>
      </c>
      <c r="N2191">
        <v>0</v>
      </c>
      <c r="O2191">
        <v>0</v>
      </c>
      <c r="P2191">
        <v>0</v>
      </c>
      <c r="Q2191">
        <v>0</v>
      </c>
      <c r="R2191">
        <v>0</v>
      </c>
      <c r="S2191">
        <v>0</v>
      </c>
      <c r="T2191">
        <v>0</v>
      </c>
      <c r="U2191">
        <v>0</v>
      </c>
      <c r="V2191">
        <v>0</v>
      </c>
      <c r="W2191">
        <v>0</v>
      </c>
      <c r="X2191">
        <v>0</v>
      </c>
      <c r="Y2191">
        <v>0</v>
      </c>
      <c r="Z2191">
        <v>0</v>
      </c>
      <c r="AA2191">
        <v>0</v>
      </c>
      <c r="AB2191">
        <v>0</v>
      </c>
      <c r="AC2191">
        <v>0</v>
      </c>
      <c r="AD2191">
        <v>0</v>
      </c>
      <c r="AE2191">
        <v>0</v>
      </c>
      <c r="AF2191">
        <v>0</v>
      </c>
      <c r="AG2191">
        <v>0</v>
      </c>
      <c r="AH2191">
        <v>0</v>
      </c>
      <c r="AI2191">
        <v>0</v>
      </c>
      <c r="AJ2191">
        <v>0</v>
      </c>
      <c r="AK2191">
        <v>0</v>
      </c>
      <c r="AL2191">
        <v>0</v>
      </c>
      <c r="AM2191">
        <v>0</v>
      </c>
      <c r="AN2191">
        <v>0</v>
      </c>
      <c r="AO2191">
        <v>0</v>
      </c>
      <c r="AP2191">
        <v>0</v>
      </c>
      <c r="AQ2191">
        <v>0</v>
      </c>
      <c r="AR2191">
        <v>0</v>
      </c>
      <c r="AS2191">
        <v>0</v>
      </c>
      <c r="AT2191">
        <v>0</v>
      </c>
      <c r="AU2191">
        <v>0</v>
      </c>
      <c r="AV2191">
        <v>0</v>
      </c>
      <c r="AW2191">
        <v>0</v>
      </c>
      <c r="AX2191">
        <v>0</v>
      </c>
      <c r="AY2191">
        <v>0</v>
      </c>
      <c r="AZ2191">
        <v>0</v>
      </c>
      <c r="BA2191">
        <v>0</v>
      </c>
      <c r="BB2191">
        <v>0</v>
      </c>
      <c r="BC2191">
        <v>0</v>
      </c>
      <c r="BD2191">
        <v>0</v>
      </c>
      <c r="BE2191">
        <v>0</v>
      </c>
      <c r="BF2191">
        <v>0</v>
      </c>
      <c r="BG2191">
        <v>0</v>
      </c>
      <c r="BH2191">
        <v>0</v>
      </c>
      <c r="BI2191">
        <v>0</v>
      </c>
      <c r="BJ2191">
        <v>0</v>
      </c>
      <c r="BK2191">
        <v>0</v>
      </c>
      <c r="BL2191">
        <v>0</v>
      </c>
      <c r="BM2191">
        <v>0</v>
      </c>
      <c r="BN2191">
        <v>0</v>
      </c>
      <c r="BO2191">
        <v>177</v>
      </c>
      <c r="BP2191">
        <v>0</v>
      </c>
      <c r="BQ2191">
        <v>0</v>
      </c>
      <c r="BR2191">
        <v>0</v>
      </c>
      <c r="BS2191">
        <v>0</v>
      </c>
      <c r="BT2191">
        <v>0</v>
      </c>
      <c r="BU2191">
        <v>0</v>
      </c>
      <c r="BV2191">
        <v>0</v>
      </c>
      <c r="BW2191">
        <v>0</v>
      </c>
      <c r="BX2191">
        <v>0</v>
      </c>
      <c r="BY2191">
        <v>177</v>
      </c>
    </row>
    <row r="2192" spans="1:77" hidden="1" x14ac:dyDescent="0.25">
      <c r="A2192" t="str">
        <f t="shared" si="68"/>
        <v>201803 Fegyveres szervek középfokú képesítést nem igénylő foglalkozásaiI3 Szakiskola</v>
      </c>
      <c r="B2192" t="str">
        <f t="shared" si="69"/>
        <v>201803 Fegyveres szervek középfokú képesítést nem igénylő foglalkozásaiI3 Szakiskola</v>
      </c>
      <c r="C2192">
        <v>1970</v>
      </c>
      <c r="D2192" t="s">
        <v>168</v>
      </c>
      <c r="E2192" t="s">
        <v>169</v>
      </c>
      <c r="F2192" s="4">
        <v>2018</v>
      </c>
      <c r="G2192">
        <v>0</v>
      </c>
      <c r="H2192" t="s">
        <v>159</v>
      </c>
      <c r="I2192">
        <v>614</v>
      </c>
      <c r="J2192">
        <v>3</v>
      </c>
      <c r="K2192" t="s">
        <v>69</v>
      </c>
      <c r="L2192" t="s">
        <v>70</v>
      </c>
      <c r="M2192">
        <v>0</v>
      </c>
      <c r="N2192">
        <v>0</v>
      </c>
      <c r="O2192">
        <v>0</v>
      </c>
      <c r="P2192">
        <v>0</v>
      </c>
      <c r="Q2192">
        <v>0</v>
      </c>
      <c r="R2192">
        <v>0</v>
      </c>
      <c r="S2192">
        <v>0</v>
      </c>
      <c r="T2192">
        <v>0</v>
      </c>
      <c r="U2192">
        <v>0</v>
      </c>
      <c r="V2192">
        <v>0</v>
      </c>
      <c r="W2192">
        <v>0</v>
      </c>
      <c r="X2192">
        <v>0</v>
      </c>
      <c r="Y2192">
        <v>0</v>
      </c>
      <c r="Z2192">
        <v>0</v>
      </c>
      <c r="AA2192">
        <v>0</v>
      </c>
      <c r="AB2192">
        <v>0</v>
      </c>
      <c r="AC2192">
        <v>0</v>
      </c>
      <c r="AD2192">
        <v>0</v>
      </c>
      <c r="AE2192">
        <v>0</v>
      </c>
      <c r="AF2192">
        <v>0</v>
      </c>
      <c r="AG2192">
        <v>0</v>
      </c>
      <c r="AH2192">
        <v>0</v>
      </c>
      <c r="AI2192">
        <v>0</v>
      </c>
      <c r="AJ2192">
        <v>0</v>
      </c>
      <c r="AK2192">
        <v>0</v>
      </c>
      <c r="AL2192">
        <v>0</v>
      </c>
      <c r="AM2192">
        <v>0</v>
      </c>
      <c r="AN2192">
        <v>0</v>
      </c>
      <c r="AO2192">
        <v>0</v>
      </c>
      <c r="AP2192">
        <v>0</v>
      </c>
      <c r="AQ2192">
        <v>0</v>
      </c>
      <c r="AR2192">
        <v>0</v>
      </c>
      <c r="AS2192">
        <v>0</v>
      </c>
      <c r="AT2192">
        <v>0</v>
      </c>
      <c r="AU2192">
        <v>0</v>
      </c>
      <c r="AV2192">
        <v>0</v>
      </c>
      <c r="AW2192">
        <v>0</v>
      </c>
      <c r="AX2192">
        <v>0</v>
      </c>
      <c r="AY2192">
        <v>0</v>
      </c>
      <c r="AZ2192">
        <v>0</v>
      </c>
      <c r="BA2192">
        <v>0</v>
      </c>
      <c r="BB2192">
        <v>0</v>
      </c>
      <c r="BC2192">
        <v>0</v>
      </c>
      <c r="BD2192">
        <v>0</v>
      </c>
      <c r="BE2192">
        <v>0</v>
      </c>
      <c r="BF2192">
        <v>0</v>
      </c>
      <c r="BG2192">
        <v>0</v>
      </c>
      <c r="BH2192">
        <v>0</v>
      </c>
      <c r="BI2192">
        <v>0</v>
      </c>
      <c r="BJ2192">
        <v>0</v>
      </c>
      <c r="BK2192">
        <v>0</v>
      </c>
      <c r="BL2192">
        <v>0</v>
      </c>
      <c r="BM2192">
        <v>0</v>
      </c>
      <c r="BN2192">
        <v>0</v>
      </c>
      <c r="BO2192">
        <v>325</v>
      </c>
      <c r="BP2192">
        <v>1</v>
      </c>
      <c r="BQ2192">
        <v>0</v>
      </c>
      <c r="BR2192">
        <v>0</v>
      </c>
      <c r="BS2192">
        <v>0</v>
      </c>
      <c r="BT2192">
        <v>0</v>
      </c>
      <c r="BU2192">
        <v>0</v>
      </c>
      <c r="BV2192">
        <v>0</v>
      </c>
      <c r="BW2192">
        <v>0</v>
      </c>
      <c r="BX2192">
        <v>0</v>
      </c>
      <c r="BY2192">
        <v>326</v>
      </c>
    </row>
    <row r="2193" spans="1:77" hidden="1" x14ac:dyDescent="0.25">
      <c r="A2193" t="str">
        <f t="shared" si="68"/>
        <v>201811 Törvényhozók, igazgatási és érdek-képviseleti vezetőkI3 Szakiskola</v>
      </c>
      <c r="B2193" t="str">
        <f t="shared" si="69"/>
        <v>201811 Törvényhozók, igazgatási és érdek-képviseleti vezetőkI3 Szakiskola</v>
      </c>
      <c r="C2193">
        <v>1971</v>
      </c>
      <c r="D2193" t="s">
        <v>168</v>
      </c>
      <c r="E2193" t="s">
        <v>169</v>
      </c>
      <c r="F2193" s="4">
        <v>2018</v>
      </c>
      <c r="G2193">
        <v>0</v>
      </c>
      <c r="H2193" t="s">
        <v>159</v>
      </c>
      <c r="I2193">
        <v>615</v>
      </c>
      <c r="J2193">
        <v>4</v>
      </c>
      <c r="K2193" t="s">
        <v>71</v>
      </c>
      <c r="L2193" t="s">
        <v>111</v>
      </c>
      <c r="M2193">
        <v>0</v>
      </c>
      <c r="N2193">
        <v>0</v>
      </c>
      <c r="O2193">
        <v>0</v>
      </c>
      <c r="P2193">
        <v>0</v>
      </c>
      <c r="Q2193">
        <v>0</v>
      </c>
      <c r="R2193">
        <v>0</v>
      </c>
      <c r="S2193">
        <v>0</v>
      </c>
      <c r="T2193">
        <v>0</v>
      </c>
      <c r="U2193">
        <v>0</v>
      </c>
      <c r="V2193">
        <v>0</v>
      </c>
      <c r="W2193">
        <v>0</v>
      </c>
      <c r="X2193">
        <v>0</v>
      </c>
      <c r="Y2193">
        <v>0</v>
      </c>
      <c r="Z2193">
        <v>0</v>
      </c>
      <c r="AA2193">
        <v>0</v>
      </c>
      <c r="AB2193">
        <v>0</v>
      </c>
      <c r="AC2193">
        <v>0</v>
      </c>
      <c r="AD2193">
        <v>0</v>
      </c>
      <c r="AE2193">
        <v>0</v>
      </c>
      <c r="AF2193">
        <v>0</v>
      </c>
      <c r="AG2193">
        <v>0</v>
      </c>
      <c r="AH2193">
        <v>0</v>
      </c>
      <c r="AI2193">
        <v>0</v>
      </c>
      <c r="AJ2193">
        <v>0</v>
      </c>
      <c r="AK2193">
        <v>0</v>
      </c>
      <c r="AL2193">
        <v>0</v>
      </c>
      <c r="AM2193">
        <v>0</v>
      </c>
      <c r="AN2193">
        <v>0</v>
      </c>
      <c r="AO2193">
        <v>0</v>
      </c>
      <c r="AP2193">
        <v>0</v>
      </c>
      <c r="AQ2193">
        <v>0</v>
      </c>
      <c r="AR2193">
        <v>0</v>
      </c>
      <c r="AS2193">
        <v>0</v>
      </c>
      <c r="AT2193">
        <v>0</v>
      </c>
      <c r="AU2193">
        <v>0</v>
      </c>
      <c r="AV2193">
        <v>0</v>
      </c>
      <c r="AW2193">
        <v>0</v>
      </c>
      <c r="AX2193">
        <v>0</v>
      </c>
      <c r="AY2193">
        <v>0</v>
      </c>
      <c r="AZ2193">
        <v>0</v>
      </c>
      <c r="BA2193">
        <v>0</v>
      </c>
      <c r="BB2193">
        <v>0</v>
      </c>
      <c r="BC2193">
        <v>0</v>
      </c>
      <c r="BD2193">
        <v>0</v>
      </c>
      <c r="BE2193">
        <v>0</v>
      </c>
      <c r="BF2193">
        <v>0</v>
      </c>
      <c r="BG2193">
        <v>0</v>
      </c>
      <c r="BH2193">
        <v>0</v>
      </c>
      <c r="BI2193">
        <v>0</v>
      </c>
      <c r="BJ2193">
        <v>0</v>
      </c>
      <c r="BK2193">
        <v>0</v>
      </c>
      <c r="BL2193">
        <v>0</v>
      </c>
      <c r="BM2193">
        <v>0</v>
      </c>
      <c r="BN2193">
        <v>0</v>
      </c>
      <c r="BO2193">
        <v>21</v>
      </c>
      <c r="BP2193">
        <v>0</v>
      </c>
      <c r="BQ2193">
        <v>0</v>
      </c>
      <c r="BR2193">
        <v>0</v>
      </c>
      <c r="BS2193">
        <v>0</v>
      </c>
      <c r="BT2193">
        <v>0</v>
      </c>
      <c r="BU2193">
        <v>0</v>
      </c>
      <c r="BV2193">
        <v>0</v>
      </c>
      <c r="BW2193">
        <v>0</v>
      </c>
      <c r="BX2193">
        <v>0</v>
      </c>
      <c r="BY2193">
        <v>21</v>
      </c>
    </row>
    <row r="2194" spans="1:77" hidden="1" x14ac:dyDescent="0.25">
      <c r="A2194" t="str">
        <f t="shared" si="68"/>
        <v>201812 Gazdasági, költségvetési szervezetek vezetőiI3 Szakiskola</v>
      </c>
      <c r="B2194" t="str">
        <f t="shared" si="69"/>
        <v>201812 Gazdasági, költségvetési szervezetek vezetőiI3 Szakiskola</v>
      </c>
      <c r="C2194">
        <v>1972</v>
      </c>
      <c r="D2194" t="s">
        <v>168</v>
      </c>
      <c r="E2194" t="s">
        <v>169</v>
      </c>
      <c r="F2194" s="4">
        <v>2018</v>
      </c>
      <c r="G2194">
        <v>0</v>
      </c>
      <c r="H2194" t="s">
        <v>159</v>
      </c>
      <c r="I2194">
        <v>616</v>
      </c>
      <c r="J2194">
        <v>5</v>
      </c>
      <c r="K2194" t="s">
        <v>72</v>
      </c>
      <c r="L2194" t="s">
        <v>112</v>
      </c>
      <c r="M2194">
        <v>18</v>
      </c>
      <c r="N2194">
        <v>0</v>
      </c>
      <c r="O2194">
        <v>0</v>
      </c>
      <c r="P2194">
        <v>0</v>
      </c>
      <c r="Q2194">
        <v>0</v>
      </c>
      <c r="R2194">
        <v>0</v>
      </c>
      <c r="S2194">
        <v>0</v>
      </c>
      <c r="T2194">
        <v>0</v>
      </c>
      <c r="U2194">
        <v>0</v>
      </c>
      <c r="V2194">
        <v>0</v>
      </c>
      <c r="W2194">
        <v>0</v>
      </c>
      <c r="X2194">
        <v>0</v>
      </c>
      <c r="Y2194">
        <v>0</v>
      </c>
      <c r="Z2194">
        <v>0</v>
      </c>
      <c r="AA2194">
        <v>0</v>
      </c>
      <c r="AB2194">
        <v>0</v>
      </c>
      <c r="AC2194">
        <v>0</v>
      </c>
      <c r="AD2194">
        <v>0</v>
      </c>
      <c r="AE2194">
        <v>0</v>
      </c>
      <c r="AF2194">
        <v>0</v>
      </c>
      <c r="AG2194">
        <v>0</v>
      </c>
      <c r="AH2194">
        <v>0</v>
      </c>
      <c r="AI2194">
        <v>11</v>
      </c>
      <c r="AJ2194">
        <v>0</v>
      </c>
      <c r="AK2194">
        <v>0</v>
      </c>
      <c r="AL2194">
        <v>0</v>
      </c>
      <c r="AM2194">
        <v>111</v>
      </c>
      <c r="AN2194">
        <v>18</v>
      </c>
      <c r="AO2194">
        <v>20</v>
      </c>
      <c r="AP2194">
        <v>33</v>
      </c>
      <c r="AQ2194">
        <v>3</v>
      </c>
      <c r="AR2194">
        <v>0</v>
      </c>
      <c r="AS2194">
        <v>0</v>
      </c>
      <c r="AT2194">
        <v>0</v>
      </c>
      <c r="AU2194">
        <v>0</v>
      </c>
      <c r="AV2194">
        <v>3</v>
      </c>
      <c r="AW2194">
        <v>0</v>
      </c>
      <c r="AX2194">
        <v>0</v>
      </c>
      <c r="AY2194">
        <v>19</v>
      </c>
      <c r="AZ2194">
        <v>0</v>
      </c>
      <c r="BA2194">
        <v>0</v>
      </c>
      <c r="BB2194">
        <v>0</v>
      </c>
      <c r="BC2194">
        <v>0</v>
      </c>
      <c r="BD2194">
        <v>1</v>
      </c>
      <c r="BE2194">
        <v>0</v>
      </c>
      <c r="BF2194">
        <v>0</v>
      </c>
      <c r="BG2194">
        <v>0</v>
      </c>
      <c r="BH2194">
        <v>0</v>
      </c>
      <c r="BI2194">
        <v>0</v>
      </c>
      <c r="BJ2194">
        <v>0</v>
      </c>
      <c r="BK2194">
        <v>0</v>
      </c>
      <c r="BL2194">
        <v>0</v>
      </c>
      <c r="BM2194">
        <v>0</v>
      </c>
      <c r="BN2194">
        <v>21</v>
      </c>
      <c r="BO2194">
        <v>1</v>
      </c>
      <c r="BP2194">
        <v>1</v>
      </c>
      <c r="BQ2194">
        <v>0</v>
      </c>
      <c r="BR2194">
        <v>24</v>
      </c>
      <c r="BS2194">
        <v>1</v>
      </c>
      <c r="BT2194">
        <v>0</v>
      </c>
      <c r="BU2194">
        <v>0</v>
      </c>
      <c r="BV2194">
        <v>0</v>
      </c>
      <c r="BW2194">
        <v>0</v>
      </c>
      <c r="BX2194">
        <v>0</v>
      </c>
      <c r="BY2194">
        <v>285</v>
      </c>
    </row>
    <row r="2195" spans="1:77" hidden="1" x14ac:dyDescent="0.25">
      <c r="A2195" t="str">
        <f t="shared" si="68"/>
        <v>201813 Termelési és szolgáltatást nyújtó egységek vezetőiI3 Szakiskola</v>
      </c>
      <c r="B2195" t="str">
        <f t="shared" si="69"/>
        <v>201813 Termelési és szolgáltatást nyújtó egységek vezetőiI3 Szakiskola</v>
      </c>
      <c r="C2195">
        <v>1973</v>
      </c>
      <c r="D2195" t="s">
        <v>168</v>
      </c>
      <c r="E2195" t="s">
        <v>169</v>
      </c>
      <c r="F2195" s="4">
        <v>2018</v>
      </c>
      <c r="G2195">
        <v>0</v>
      </c>
      <c r="H2195" t="s">
        <v>159</v>
      </c>
      <c r="I2195">
        <v>617</v>
      </c>
      <c r="J2195">
        <v>6</v>
      </c>
      <c r="K2195" t="s">
        <v>73</v>
      </c>
      <c r="L2195" t="s">
        <v>113</v>
      </c>
      <c r="M2195">
        <v>65</v>
      </c>
      <c r="N2195">
        <v>0</v>
      </c>
      <c r="O2195">
        <v>0</v>
      </c>
      <c r="P2195">
        <v>0</v>
      </c>
      <c r="Q2195">
        <v>8</v>
      </c>
      <c r="R2195">
        <v>0</v>
      </c>
      <c r="S2195">
        <v>20</v>
      </c>
      <c r="T2195">
        <v>19</v>
      </c>
      <c r="U2195">
        <v>24</v>
      </c>
      <c r="V2195">
        <v>0</v>
      </c>
      <c r="W2195">
        <v>74</v>
      </c>
      <c r="X2195">
        <v>0</v>
      </c>
      <c r="Y2195">
        <v>2</v>
      </c>
      <c r="Z2195">
        <v>0</v>
      </c>
      <c r="AA2195">
        <v>0</v>
      </c>
      <c r="AB2195">
        <v>3</v>
      </c>
      <c r="AC2195">
        <v>1</v>
      </c>
      <c r="AD2195">
        <v>26</v>
      </c>
      <c r="AE2195">
        <v>0</v>
      </c>
      <c r="AF2195">
        <v>20</v>
      </c>
      <c r="AG2195">
        <v>0</v>
      </c>
      <c r="AH2195">
        <v>15</v>
      </c>
      <c r="AI2195">
        <v>12</v>
      </c>
      <c r="AJ2195">
        <v>0</v>
      </c>
      <c r="AK2195">
        <v>0</v>
      </c>
      <c r="AL2195">
        <v>0</v>
      </c>
      <c r="AM2195">
        <v>145</v>
      </c>
      <c r="AN2195">
        <v>39</v>
      </c>
      <c r="AO2195">
        <v>104</v>
      </c>
      <c r="AP2195">
        <v>498</v>
      </c>
      <c r="AQ2195">
        <v>20</v>
      </c>
      <c r="AR2195">
        <v>0</v>
      </c>
      <c r="AS2195">
        <v>0</v>
      </c>
      <c r="AT2195">
        <v>0</v>
      </c>
      <c r="AU2195">
        <v>0</v>
      </c>
      <c r="AV2195">
        <v>89</v>
      </c>
      <c r="AW2195">
        <v>0</v>
      </c>
      <c r="AX2195">
        <v>13</v>
      </c>
      <c r="AY2195">
        <v>0</v>
      </c>
      <c r="AZ2195">
        <v>0</v>
      </c>
      <c r="BA2195">
        <v>0</v>
      </c>
      <c r="BB2195">
        <v>0</v>
      </c>
      <c r="BC2195">
        <v>0</v>
      </c>
      <c r="BD2195">
        <v>0</v>
      </c>
      <c r="BE2195">
        <v>18</v>
      </c>
      <c r="BF2195">
        <v>12</v>
      </c>
      <c r="BG2195">
        <v>0</v>
      </c>
      <c r="BH2195">
        <v>0</v>
      </c>
      <c r="BI2195">
        <v>0</v>
      </c>
      <c r="BJ2195">
        <v>0</v>
      </c>
      <c r="BK2195">
        <v>0</v>
      </c>
      <c r="BL2195">
        <v>0</v>
      </c>
      <c r="BM2195">
        <v>0</v>
      </c>
      <c r="BN2195">
        <v>52</v>
      </c>
      <c r="BO2195">
        <v>1</v>
      </c>
      <c r="BP2195">
        <v>6</v>
      </c>
      <c r="BQ2195">
        <v>26</v>
      </c>
      <c r="BR2195">
        <v>31</v>
      </c>
      <c r="BS2195">
        <v>0</v>
      </c>
      <c r="BT2195">
        <v>18</v>
      </c>
      <c r="BU2195">
        <v>0</v>
      </c>
      <c r="BV2195">
        <v>0</v>
      </c>
      <c r="BW2195">
        <v>0</v>
      </c>
      <c r="BX2195">
        <v>0</v>
      </c>
      <c r="BY2195">
        <v>1361</v>
      </c>
    </row>
    <row r="2196" spans="1:77" hidden="1" x14ac:dyDescent="0.25">
      <c r="A2196" t="str">
        <f t="shared" si="68"/>
        <v>201814 Gazdasági tevékenységet segítő egységek vezetőiI3 Szakiskola</v>
      </c>
      <c r="B2196" t="str">
        <f t="shared" si="69"/>
        <v>201814 Gazdasági tevékenységet segítő egységek vezetőiI3 Szakiskola</v>
      </c>
      <c r="C2196">
        <v>1974</v>
      </c>
      <c r="D2196" t="s">
        <v>168</v>
      </c>
      <c r="E2196" t="s">
        <v>169</v>
      </c>
      <c r="F2196" s="4">
        <v>2018</v>
      </c>
      <c r="G2196">
        <v>0</v>
      </c>
      <c r="H2196" t="s">
        <v>159</v>
      </c>
      <c r="I2196">
        <v>618</v>
      </c>
      <c r="J2196">
        <v>7</v>
      </c>
      <c r="K2196" t="s">
        <v>74</v>
      </c>
      <c r="L2196" t="s">
        <v>114</v>
      </c>
      <c r="M2196">
        <v>3</v>
      </c>
      <c r="N2196">
        <v>0</v>
      </c>
      <c r="O2196">
        <v>0</v>
      </c>
      <c r="P2196">
        <v>0</v>
      </c>
      <c r="Q2196">
        <v>12</v>
      </c>
      <c r="R2196">
        <v>0</v>
      </c>
      <c r="S2196">
        <v>0</v>
      </c>
      <c r="T2196">
        <v>0</v>
      </c>
      <c r="U2196">
        <v>0</v>
      </c>
      <c r="V2196">
        <v>0</v>
      </c>
      <c r="W2196">
        <v>13</v>
      </c>
      <c r="X2196">
        <v>0</v>
      </c>
      <c r="Y2196">
        <v>0</v>
      </c>
      <c r="Z2196">
        <v>0</v>
      </c>
      <c r="AA2196">
        <v>0</v>
      </c>
      <c r="AB2196">
        <v>0</v>
      </c>
      <c r="AC2196">
        <v>0</v>
      </c>
      <c r="AD2196">
        <v>0</v>
      </c>
      <c r="AE2196">
        <v>0</v>
      </c>
      <c r="AF2196">
        <v>0</v>
      </c>
      <c r="AG2196">
        <v>0</v>
      </c>
      <c r="AH2196">
        <v>0</v>
      </c>
      <c r="AI2196">
        <v>0</v>
      </c>
      <c r="AJ2196">
        <v>0</v>
      </c>
      <c r="AK2196">
        <v>0</v>
      </c>
      <c r="AL2196">
        <v>0</v>
      </c>
      <c r="AM2196">
        <v>20</v>
      </c>
      <c r="AN2196">
        <v>2</v>
      </c>
      <c r="AO2196">
        <v>18</v>
      </c>
      <c r="AP2196">
        <v>68</v>
      </c>
      <c r="AQ2196">
        <v>0</v>
      </c>
      <c r="AR2196">
        <v>0</v>
      </c>
      <c r="AS2196">
        <v>0</v>
      </c>
      <c r="AT2196">
        <v>0</v>
      </c>
      <c r="AU2196">
        <v>0</v>
      </c>
      <c r="AV2196">
        <v>1</v>
      </c>
      <c r="AW2196">
        <v>0</v>
      </c>
      <c r="AX2196">
        <v>0</v>
      </c>
      <c r="AY2196">
        <v>0</v>
      </c>
      <c r="AZ2196">
        <v>0</v>
      </c>
      <c r="BA2196">
        <v>0</v>
      </c>
      <c r="BB2196">
        <v>0</v>
      </c>
      <c r="BC2196">
        <v>0</v>
      </c>
      <c r="BD2196">
        <v>0</v>
      </c>
      <c r="BE2196">
        <v>0</v>
      </c>
      <c r="BF2196">
        <v>0</v>
      </c>
      <c r="BG2196">
        <v>0</v>
      </c>
      <c r="BH2196">
        <v>0</v>
      </c>
      <c r="BI2196">
        <v>0</v>
      </c>
      <c r="BJ2196">
        <v>0</v>
      </c>
      <c r="BK2196">
        <v>0</v>
      </c>
      <c r="BL2196">
        <v>0</v>
      </c>
      <c r="BM2196">
        <v>0</v>
      </c>
      <c r="BN2196">
        <v>14</v>
      </c>
      <c r="BO2196">
        <v>4</v>
      </c>
      <c r="BP2196">
        <v>0</v>
      </c>
      <c r="BQ2196">
        <v>1</v>
      </c>
      <c r="BR2196">
        <v>2</v>
      </c>
      <c r="BS2196">
        <v>1</v>
      </c>
      <c r="BT2196">
        <v>0</v>
      </c>
      <c r="BU2196">
        <v>0</v>
      </c>
      <c r="BV2196">
        <v>0</v>
      </c>
      <c r="BW2196">
        <v>0</v>
      </c>
      <c r="BX2196">
        <v>0</v>
      </c>
      <c r="BY2196">
        <v>159</v>
      </c>
    </row>
    <row r="2197" spans="1:77" hidden="1" x14ac:dyDescent="0.25">
      <c r="A2197" t="str">
        <f t="shared" si="68"/>
        <v>201821 Műszaki, informatikai és természettudományi foglalkozásokI3 Szakiskola</v>
      </c>
      <c r="B2197" t="str">
        <f t="shared" si="69"/>
        <v>201821 Műszaki, informatikai és természettudományi foglalkozásokI3 Szakiskola</v>
      </c>
      <c r="C2197">
        <v>1975</v>
      </c>
      <c r="D2197" t="s">
        <v>168</v>
      </c>
      <c r="E2197" t="s">
        <v>169</v>
      </c>
      <c r="F2197" s="4">
        <v>2018</v>
      </c>
      <c r="G2197">
        <v>0</v>
      </c>
      <c r="H2197" t="s">
        <v>159</v>
      </c>
      <c r="I2197">
        <v>619</v>
      </c>
      <c r="J2197">
        <v>8</v>
      </c>
      <c r="K2197" t="s">
        <v>75</v>
      </c>
      <c r="L2197" t="s">
        <v>115</v>
      </c>
      <c r="M2197">
        <v>0</v>
      </c>
      <c r="N2197">
        <v>0</v>
      </c>
      <c r="O2197">
        <v>0</v>
      </c>
      <c r="P2197">
        <v>0</v>
      </c>
      <c r="Q2197">
        <v>7</v>
      </c>
      <c r="R2197">
        <v>0</v>
      </c>
      <c r="S2197">
        <v>0</v>
      </c>
      <c r="T2197">
        <v>0</v>
      </c>
      <c r="U2197">
        <v>0</v>
      </c>
      <c r="V2197">
        <v>0</v>
      </c>
      <c r="W2197">
        <v>26</v>
      </c>
      <c r="X2197">
        <v>0</v>
      </c>
      <c r="Y2197">
        <v>0</v>
      </c>
      <c r="Z2197">
        <v>0</v>
      </c>
      <c r="AA2197">
        <v>0</v>
      </c>
      <c r="AB2197">
        <v>0</v>
      </c>
      <c r="AC2197">
        <v>8</v>
      </c>
      <c r="AD2197">
        <v>9</v>
      </c>
      <c r="AE2197">
        <v>18</v>
      </c>
      <c r="AF2197">
        <v>39</v>
      </c>
      <c r="AG2197">
        <v>0</v>
      </c>
      <c r="AH2197">
        <v>7</v>
      </c>
      <c r="AI2197">
        <v>0</v>
      </c>
      <c r="AJ2197">
        <v>0</v>
      </c>
      <c r="AK2197">
        <v>0</v>
      </c>
      <c r="AL2197">
        <v>0</v>
      </c>
      <c r="AM2197">
        <v>0</v>
      </c>
      <c r="AN2197">
        <v>0</v>
      </c>
      <c r="AO2197">
        <v>9</v>
      </c>
      <c r="AP2197">
        <v>47</v>
      </c>
      <c r="AQ2197">
        <v>0</v>
      </c>
      <c r="AR2197">
        <v>0</v>
      </c>
      <c r="AS2197">
        <v>0</v>
      </c>
      <c r="AT2197">
        <v>0</v>
      </c>
      <c r="AU2197">
        <v>0</v>
      </c>
      <c r="AV2197">
        <v>0</v>
      </c>
      <c r="AW2197">
        <v>0</v>
      </c>
      <c r="AX2197">
        <v>27</v>
      </c>
      <c r="AY2197">
        <v>10</v>
      </c>
      <c r="AZ2197">
        <v>97</v>
      </c>
      <c r="BA2197">
        <v>0</v>
      </c>
      <c r="BB2197">
        <v>0</v>
      </c>
      <c r="BC2197">
        <v>7</v>
      </c>
      <c r="BD2197">
        <v>0</v>
      </c>
      <c r="BE2197">
        <v>0</v>
      </c>
      <c r="BF2197">
        <v>11</v>
      </c>
      <c r="BG2197">
        <v>20</v>
      </c>
      <c r="BH2197">
        <v>0</v>
      </c>
      <c r="BI2197">
        <v>0</v>
      </c>
      <c r="BJ2197">
        <v>1</v>
      </c>
      <c r="BK2197">
        <v>24</v>
      </c>
      <c r="BL2197">
        <v>0</v>
      </c>
      <c r="BM2197">
        <v>0</v>
      </c>
      <c r="BN2197">
        <v>1</v>
      </c>
      <c r="BO2197">
        <v>10</v>
      </c>
      <c r="BP2197">
        <v>2</v>
      </c>
      <c r="BQ2197">
        <v>1</v>
      </c>
      <c r="BR2197">
        <v>0</v>
      </c>
      <c r="BS2197">
        <v>1</v>
      </c>
      <c r="BT2197">
        <v>0</v>
      </c>
      <c r="BU2197">
        <v>0</v>
      </c>
      <c r="BV2197">
        <v>0</v>
      </c>
      <c r="BW2197">
        <v>0</v>
      </c>
      <c r="BX2197">
        <v>0</v>
      </c>
      <c r="BY2197">
        <v>382</v>
      </c>
    </row>
    <row r="2198" spans="1:77" hidden="1" x14ac:dyDescent="0.25">
      <c r="A2198" t="str">
        <f t="shared" si="68"/>
        <v>201822 Egészségügyi foglalkozások (felsőfokú képzettséghez kapcsolódó)I3 Szakiskola</v>
      </c>
      <c r="B2198" t="str">
        <f t="shared" si="69"/>
        <v>201822 Egészségügyi foglalkozások (felsőfokú képzettséghez kapcsolódó)I3 Szakiskola</v>
      </c>
      <c r="C2198">
        <v>1976</v>
      </c>
      <c r="D2198" t="s">
        <v>168</v>
      </c>
      <c r="E2198" t="s">
        <v>169</v>
      </c>
      <c r="F2198" s="4">
        <v>2018</v>
      </c>
      <c r="G2198">
        <v>0</v>
      </c>
      <c r="H2198" t="s">
        <v>159</v>
      </c>
      <c r="I2198">
        <v>620</v>
      </c>
      <c r="J2198">
        <v>9</v>
      </c>
      <c r="K2198" t="s">
        <v>76</v>
      </c>
      <c r="L2198" t="s">
        <v>116</v>
      </c>
      <c r="M2198">
        <v>0</v>
      </c>
      <c r="N2198">
        <v>0</v>
      </c>
      <c r="O2198">
        <v>0</v>
      </c>
      <c r="P2198">
        <v>0</v>
      </c>
      <c r="Q2198">
        <v>0</v>
      </c>
      <c r="R2198">
        <v>0</v>
      </c>
      <c r="S2198">
        <v>0</v>
      </c>
      <c r="T2198">
        <v>0</v>
      </c>
      <c r="U2198">
        <v>0</v>
      </c>
      <c r="V2198">
        <v>0</v>
      </c>
      <c r="W2198">
        <v>0</v>
      </c>
      <c r="X2198">
        <v>0</v>
      </c>
      <c r="Y2198">
        <v>0</v>
      </c>
      <c r="Z2198">
        <v>0</v>
      </c>
      <c r="AA2198">
        <v>0</v>
      </c>
      <c r="AB2198">
        <v>0</v>
      </c>
      <c r="AC2198">
        <v>0</v>
      </c>
      <c r="AD2198">
        <v>0</v>
      </c>
      <c r="AE2198">
        <v>0</v>
      </c>
      <c r="AF2198">
        <v>0</v>
      </c>
      <c r="AG2198">
        <v>0</v>
      </c>
      <c r="AH2198">
        <v>0</v>
      </c>
      <c r="AI2198">
        <v>0</v>
      </c>
      <c r="AJ2198">
        <v>0</v>
      </c>
      <c r="AK2198">
        <v>0</v>
      </c>
      <c r="AL2198">
        <v>0</v>
      </c>
      <c r="AM2198">
        <v>0</v>
      </c>
      <c r="AN2198">
        <v>0</v>
      </c>
      <c r="AO2198">
        <v>0</v>
      </c>
      <c r="AP2198">
        <v>32</v>
      </c>
      <c r="AQ2198">
        <v>0</v>
      </c>
      <c r="AR2198">
        <v>0</v>
      </c>
      <c r="AS2198">
        <v>0</v>
      </c>
      <c r="AT2198">
        <v>0</v>
      </c>
      <c r="AU2198">
        <v>0</v>
      </c>
      <c r="AV2198">
        <v>27</v>
      </c>
      <c r="AW2198">
        <v>0</v>
      </c>
      <c r="AX2198">
        <v>0</v>
      </c>
      <c r="AY2198">
        <v>0</v>
      </c>
      <c r="AZ2198">
        <v>0</v>
      </c>
      <c r="BA2198">
        <v>0</v>
      </c>
      <c r="BB2198">
        <v>0</v>
      </c>
      <c r="BC2198">
        <v>0</v>
      </c>
      <c r="BD2198">
        <v>0</v>
      </c>
      <c r="BE2198">
        <v>0</v>
      </c>
      <c r="BF2198">
        <v>0</v>
      </c>
      <c r="BG2198">
        <v>0</v>
      </c>
      <c r="BH2198">
        <v>0</v>
      </c>
      <c r="BI2198">
        <v>0</v>
      </c>
      <c r="BJ2198">
        <v>0</v>
      </c>
      <c r="BK2198">
        <v>0</v>
      </c>
      <c r="BL2198">
        <v>0</v>
      </c>
      <c r="BM2198">
        <v>0</v>
      </c>
      <c r="BN2198">
        <v>0</v>
      </c>
      <c r="BO2198">
        <v>4</v>
      </c>
      <c r="BP2198">
        <v>2</v>
      </c>
      <c r="BQ2198">
        <v>19</v>
      </c>
      <c r="BR2198">
        <v>0</v>
      </c>
      <c r="BS2198">
        <v>0</v>
      </c>
      <c r="BT2198">
        <v>0</v>
      </c>
      <c r="BU2198">
        <v>0</v>
      </c>
      <c r="BV2198">
        <v>0</v>
      </c>
      <c r="BW2198">
        <v>0</v>
      </c>
      <c r="BX2198">
        <v>0</v>
      </c>
      <c r="BY2198">
        <v>84</v>
      </c>
    </row>
    <row r="2199" spans="1:77" hidden="1" x14ac:dyDescent="0.25">
      <c r="A2199" t="str">
        <f t="shared" si="68"/>
        <v>201823 Szociális szolgáltatási foglalkozások (felsőfokú képzettséghez kapcsolódó)I3 Szakiskola</v>
      </c>
      <c r="B2199" t="str">
        <f t="shared" si="69"/>
        <v>201823 Szociális szolgáltatási foglalkozások (felsőfokú képzettséghez kapcsolódó)I3 Szakiskola</v>
      </c>
      <c r="C2199">
        <v>1977</v>
      </c>
      <c r="D2199" t="s">
        <v>168</v>
      </c>
      <c r="E2199" t="s">
        <v>169</v>
      </c>
      <c r="F2199" s="4">
        <v>2018</v>
      </c>
      <c r="G2199">
        <v>0</v>
      </c>
      <c r="H2199" t="s">
        <v>159</v>
      </c>
      <c r="I2199">
        <v>621</v>
      </c>
      <c r="J2199">
        <v>10</v>
      </c>
      <c r="K2199" t="s">
        <v>77</v>
      </c>
      <c r="L2199" t="s">
        <v>117</v>
      </c>
      <c r="M2199">
        <v>0</v>
      </c>
      <c r="N2199">
        <v>0</v>
      </c>
      <c r="O2199">
        <v>0</v>
      </c>
      <c r="P2199">
        <v>0</v>
      </c>
      <c r="Q2199">
        <v>0</v>
      </c>
      <c r="R2199">
        <v>0</v>
      </c>
      <c r="S2199">
        <v>0</v>
      </c>
      <c r="T2199">
        <v>0</v>
      </c>
      <c r="U2199">
        <v>0</v>
      </c>
      <c r="V2199">
        <v>0</v>
      </c>
      <c r="W2199">
        <v>0</v>
      </c>
      <c r="X2199">
        <v>0</v>
      </c>
      <c r="Y2199">
        <v>0</v>
      </c>
      <c r="Z2199">
        <v>0</v>
      </c>
      <c r="AA2199">
        <v>0</v>
      </c>
      <c r="AB2199">
        <v>0</v>
      </c>
      <c r="AC2199">
        <v>0</v>
      </c>
      <c r="AD2199">
        <v>0</v>
      </c>
      <c r="AE2199">
        <v>0</v>
      </c>
      <c r="AF2199">
        <v>0</v>
      </c>
      <c r="AG2199">
        <v>0</v>
      </c>
      <c r="AH2199">
        <v>0</v>
      </c>
      <c r="AI2199">
        <v>0</v>
      </c>
      <c r="AJ2199">
        <v>0</v>
      </c>
      <c r="AK2199">
        <v>0</v>
      </c>
      <c r="AL2199">
        <v>0</v>
      </c>
      <c r="AM2199">
        <v>0</v>
      </c>
      <c r="AN2199">
        <v>0</v>
      </c>
      <c r="AO2199">
        <v>0</v>
      </c>
      <c r="AP2199">
        <v>0</v>
      </c>
      <c r="AQ2199">
        <v>0</v>
      </c>
      <c r="AR2199">
        <v>0</v>
      </c>
      <c r="AS2199">
        <v>0</v>
      </c>
      <c r="AT2199">
        <v>0</v>
      </c>
      <c r="AU2199">
        <v>0</v>
      </c>
      <c r="AV2199">
        <v>0</v>
      </c>
      <c r="AW2199">
        <v>0</v>
      </c>
      <c r="AX2199">
        <v>0</v>
      </c>
      <c r="AY2199">
        <v>0</v>
      </c>
      <c r="AZ2199">
        <v>0</v>
      </c>
      <c r="BA2199">
        <v>0</v>
      </c>
      <c r="BB2199">
        <v>0</v>
      </c>
      <c r="BC2199">
        <v>0</v>
      </c>
      <c r="BD2199">
        <v>0</v>
      </c>
      <c r="BE2199">
        <v>0</v>
      </c>
      <c r="BF2199">
        <v>0</v>
      </c>
      <c r="BG2199">
        <v>0</v>
      </c>
      <c r="BH2199">
        <v>0</v>
      </c>
      <c r="BI2199">
        <v>0</v>
      </c>
      <c r="BJ2199">
        <v>0</v>
      </c>
      <c r="BK2199">
        <v>0</v>
      </c>
      <c r="BL2199">
        <v>0</v>
      </c>
      <c r="BM2199">
        <v>0</v>
      </c>
      <c r="BN2199">
        <v>0</v>
      </c>
      <c r="BO2199">
        <v>0</v>
      </c>
      <c r="BP2199">
        <v>0</v>
      </c>
      <c r="BQ2199">
        <v>0</v>
      </c>
      <c r="BR2199">
        <v>17</v>
      </c>
      <c r="BS2199">
        <v>0</v>
      </c>
      <c r="BT2199">
        <v>0</v>
      </c>
      <c r="BU2199">
        <v>0</v>
      </c>
      <c r="BV2199">
        <v>0</v>
      </c>
      <c r="BW2199">
        <v>0</v>
      </c>
      <c r="BX2199">
        <v>0</v>
      </c>
      <c r="BY2199">
        <v>17</v>
      </c>
    </row>
    <row r="2200" spans="1:77" hidden="1" x14ac:dyDescent="0.25">
      <c r="A2200" t="str">
        <f t="shared" si="68"/>
        <v>201824 Oktatók, pedagógusokI3 Szakiskola</v>
      </c>
      <c r="B2200" t="str">
        <f t="shared" si="69"/>
        <v>201824 Oktatók, pedagógusokI3 Szakiskola</v>
      </c>
      <c r="C2200">
        <v>1978</v>
      </c>
      <c r="D2200" t="s">
        <v>168</v>
      </c>
      <c r="E2200" t="s">
        <v>169</v>
      </c>
      <c r="F2200" s="4">
        <v>2018</v>
      </c>
      <c r="G2200">
        <v>0</v>
      </c>
      <c r="H2200" t="s">
        <v>159</v>
      </c>
      <c r="I2200">
        <v>622</v>
      </c>
      <c r="J2200">
        <v>11</v>
      </c>
      <c r="K2200" t="s">
        <v>78</v>
      </c>
      <c r="L2200" t="s">
        <v>118</v>
      </c>
      <c r="M2200">
        <v>0</v>
      </c>
      <c r="N2200">
        <v>0</v>
      </c>
      <c r="O2200">
        <v>0</v>
      </c>
      <c r="P2200">
        <v>0</v>
      </c>
      <c r="Q2200">
        <v>0</v>
      </c>
      <c r="R2200">
        <v>0</v>
      </c>
      <c r="S2200">
        <v>0</v>
      </c>
      <c r="T2200">
        <v>0</v>
      </c>
      <c r="U2200">
        <v>0</v>
      </c>
      <c r="V2200">
        <v>0</v>
      </c>
      <c r="W2200">
        <v>0</v>
      </c>
      <c r="X2200">
        <v>0</v>
      </c>
      <c r="Y2200">
        <v>0</v>
      </c>
      <c r="Z2200">
        <v>0</v>
      </c>
      <c r="AA2200">
        <v>0</v>
      </c>
      <c r="AB2200">
        <v>0</v>
      </c>
      <c r="AC2200">
        <v>0</v>
      </c>
      <c r="AD2200">
        <v>0</v>
      </c>
      <c r="AE2200">
        <v>0</v>
      </c>
      <c r="AF2200">
        <v>0</v>
      </c>
      <c r="AG2200">
        <v>0</v>
      </c>
      <c r="AH2200">
        <v>7</v>
      </c>
      <c r="AI2200">
        <v>11</v>
      </c>
      <c r="AJ2200">
        <v>0</v>
      </c>
      <c r="AK2200">
        <v>0</v>
      </c>
      <c r="AL2200">
        <v>0</v>
      </c>
      <c r="AM2200">
        <v>0</v>
      </c>
      <c r="AN2200">
        <v>0</v>
      </c>
      <c r="AO2200">
        <v>0</v>
      </c>
      <c r="AP2200">
        <v>0</v>
      </c>
      <c r="AQ2200">
        <v>0</v>
      </c>
      <c r="AR2200">
        <v>0</v>
      </c>
      <c r="AS2200">
        <v>0</v>
      </c>
      <c r="AT2200">
        <v>0</v>
      </c>
      <c r="AU2200">
        <v>0</v>
      </c>
      <c r="AV2200">
        <v>0</v>
      </c>
      <c r="AW2200">
        <v>0</v>
      </c>
      <c r="AX2200">
        <v>0</v>
      </c>
      <c r="AY2200">
        <v>0</v>
      </c>
      <c r="AZ2200">
        <v>0</v>
      </c>
      <c r="BA2200">
        <v>0</v>
      </c>
      <c r="BB2200">
        <v>0</v>
      </c>
      <c r="BC2200">
        <v>0</v>
      </c>
      <c r="BD2200">
        <v>0</v>
      </c>
      <c r="BE2200">
        <v>0</v>
      </c>
      <c r="BF2200">
        <v>0</v>
      </c>
      <c r="BG2200">
        <v>0</v>
      </c>
      <c r="BH2200">
        <v>0</v>
      </c>
      <c r="BI2200">
        <v>0</v>
      </c>
      <c r="BJ2200">
        <v>0</v>
      </c>
      <c r="BK2200">
        <v>0</v>
      </c>
      <c r="BL2200">
        <v>0</v>
      </c>
      <c r="BM2200">
        <v>0</v>
      </c>
      <c r="BN2200">
        <v>0</v>
      </c>
      <c r="BO2200">
        <v>7</v>
      </c>
      <c r="BP2200">
        <v>63</v>
      </c>
      <c r="BQ2200">
        <v>0</v>
      </c>
      <c r="BR2200">
        <v>45</v>
      </c>
      <c r="BS2200">
        <v>0</v>
      </c>
      <c r="BT2200">
        <v>0</v>
      </c>
      <c r="BU2200">
        <v>0</v>
      </c>
      <c r="BV2200">
        <v>0</v>
      </c>
      <c r="BW2200">
        <v>0</v>
      </c>
      <c r="BX2200">
        <v>0</v>
      </c>
      <c r="BY2200">
        <v>133</v>
      </c>
    </row>
    <row r="2201" spans="1:77" hidden="1" x14ac:dyDescent="0.25">
      <c r="A2201" t="str">
        <f t="shared" si="68"/>
        <v>201825 Gazdálkodási jellegű foglalkozásokI3 Szakiskola</v>
      </c>
      <c r="B2201" t="str">
        <f t="shared" si="69"/>
        <v>201825 Gazdálkodási jellegű foglalkozásokI3 Szakiskola</v>
      </c>
      <c r="C2201">
        <v>1979</v>
      </c>
      <c r="D2201" t="s">
        <v>168</v>
      </c>
      <c r="E2201" t="s">
        <v>169</v>
      </c>
      <c r="F2201" s="4">
        <v>2018</v>
      </c>
      <c r="G2201">
        <v>0</v>
      </c>
      <c r="H2201" t="s">
        <v>159</v>
      </c>
      <c r="I2201">
        <v>623</v>
      </c>
      <c r="J2201">
        <v>12</v>
      </c>
      <c r="K2201" t="s">
        <v>79</v>
      </c>
      <c r="L2201" t="s">
        <v>119</v>
      </c>
      <c r="M2201">
        <v>0</v>
      </c>
      <c r="N2201">
        <v>0</v>
      </c>
      <c r="O2201">
        <v>0</v>
      </c>
      <c r="P2201">
        <v>0</v>
      </c>
      <c r="Q2201">
        <v>0</v>
      </c>
      <c r="R2201">
        <v>0</v>
      </c>
      <c r="S2201">
        <v>0</v>
      </c>
      <c r="T2201">
        <v>0</v>
      </c>
      <c r="U2201">
        <v>7</v>
      </c>
      <c r="V2201">
        <v>0</v>
      </c>
      <c r="W2201">
        <v>0</v>
      </c>
      <c r="X2201">
        <v>0</v>
      </c>
      <c r="Y2201">
        <v>0</v>
      </c>
      <c r="Z2201">
        <v>0</v>
      </c>
      <c r="AA2201">
        <v>0</v>
      </c>
      <c r="AB2201">
        <v>0</v>
      </c>
      <c r="AC2201">
        <v>0</v>
      </c>
      <c r="AD2201">
        <v>0</v>
      </c>
      <c r="AE2201">
        <v>8</v>
      </c>
      <c r="AF2201">
        <v>0</v>
      </c>
      <c r="AG2201">
        <v>0</v>
      </c>
      <c r="AH2201">
        <v>0</v>
      </c>
      <c r="AI2201">
        <v>0</v>
      </c>
      <c r="AJ2201">
        <v>0</v>
      </c>
      <c r="AK2201">
        <v>0</v>
      </c>
      <c r="AL2201">
        <v>0</v>
      </c>
      <c r="AM2201">
        <v>0</v>
      </c>
      <c r="AN2201">
        <v>0</v>
      </c>
      <c r="AO2201">
        <v>86</v>
      </c>
      <c r="AP2201">
        <v>18</v>
      </c>
      <c r="AQ2201">
        <v>0</v>
      </c>
      <c r="AR2201">
        <v>0</v>
      </c>
      <c r="AS2201">
        <v>0</v>
      </c>
      <c r="AT2201">
        <v>0</v>
      </c>
      <c r="AU2201">
        <v>0</v>
      </c>
      <c r="AV2201">
        <v>3</v>
      </c>
      <c r="AW2201">
        <v>0</v>
      </c>
      <c r="AX2201">
        <v>0</v>
      </c>
      <c r="AY2201">
        <v>1</v>
      </c>
      <c r="AZ2201">
        <v>0</v>
      </c>
      <c r="BA2201">
        <v>10</v>
      </c>
      <c r="BB2201">
        <v>13</v>
      </c>
      <c r="BC2201">
        <v>0</v>
      </c>
      <c r="BD2201">
        <v>0</v>
      </c>
      <c r="BE2201">
        <v>25</v>
      </c>
      <c r="BF2201">
        <v>0</v>
      </c>
      <c r="BG2201">
        <v>0</v>
      </c>
      <c r="BH2201">
        <v>0</v>
      </c>
      <c r="BI2201">
        <v>0</v>
      </c>
      <c r="BJ2201">
        <v>0</v>
      </c>
      <c r="BK2201">
        <v>0</v>
      </c>
      <c r="BL2201">
        <v>0</v>
      </c>
      <c r="BM2201">
        <v>0</v>
      </c>
      <c r="BN2201">
        <v>0</v>
      </c>
      <c r="BO2201">
        <v>0</v>
      </c>
      <c r="BP2201">
        <v>0</v>
      </c>
      <c r="BQ2201">
        <v>8</v>
      </c>
      <c r="BR2201">
        <v>0</v>
      </c>
      <c r="BS2201">
        <v>0</v>
      </c>
      <c r="BT2201">
        <v>0</v>
      </c>
      <c r="BU2201">
        <v>0</v>
      </c>
      <c r="BV2201">
        <v>0</v>
      </c>
      <c r="BW2201">
        <v>18</v>
      </c>
      <c r="BX2201">
        <v>0</v>
      </c>
      <c r="BY2201">
        <v>197</v>
      </c>
    </row>
    <row r="2202" spans="1:77" hidden="1" x14ac:dyDescent="0.25">
      <c r="A2202" t="str">
        <f t="shared" si="68"/>
        <v>201826 Jogi és társadalomtudományi foglalkozásokI3 Szakiskola</v>
      </c>
      <c r="B2202" t="str">
        <f t="shared" si="69"/>
        <v>201826 Jogi és társadalomtudományi foglalkozásokI3 Szakiskola</v>
      </c>
      <c r="C2202">
        <v>1980</v>
      </c>
      <c r="D2202" t="s">
        <v>168</v>
      </c>
      <c r="E2202" t="s">
        <v>169</v>
      </c>
      <c r="F2202" s="4">
        <v>2018</v>
      </c>
      <c r="G2202">
        <v>0</v>
      </c>
      <c r="H2202" t="s">
        <v>159</v>
      </c>
      <c r="I2202">
        <v>624</v>
      </c>
      <c r="J2202">
        <v>13</v>
      </c>
      <c r="K2202" t="s">
        <v>80</v>
      </c>
      <c r="L2202" t="s">
        <v>120</v>
      </c>
      <c r="M2202">
        <v>0</v>
      </c>
      <c r="N2202">
        <v>0</v>
      </c>
      <c r="O2202">
        <v>0</v>
      </c>
      <c r="P2202">
        <v>0</v>
      </c>
      <c r="Q2202">
        <v>0</v>
      </c>
      <c r="R2202">
        <v>0</v>
      </c>
      <c r="S2202">
        <v>0</v>
      </c>
      <c r="T2202">
        <v>0</v>
      </c>
      <c r="U2202">
        <v>0</v>
      </c>
      <c r="V2202">
        <v>0</v>
      </c>
      <c r="W2202">
        <v>0</v>
      </c>
      <c r="X2202">
        <v>0</v>
      </c>
      <c r="Y2202">
        <v>0</v>
      </c>
      <c r="Z2202">
        <v>0</v>
      </c>
      <c r="AA2202">
        <v>0</v>
      </c>
      <c r="AB2202">
        <v>0</v>
      </c>
      <c r="AC2202">
        <v>0</v>
      </c>
      <c r="AD2202">
        <v>0</v>
      </c>
      <c r="AE2202">
        <v>0</v>
      </c>
      <c r="AF2202">
        <v>0</v>
      </c>
      <c r="AG2202">
        <v>0</v>
      </c>
      <c r="AH2202">
        <v>0</v>
      </c>
      <c r="AI2202">
        <v>0</v>
      </c>
      <c r="AJ2202">
        <v>0</v>
      </c>
      <c r="AK2202">
        <v>0</v>
      </c>
      <c r="AL2202">
        <v>0</v>
      </c>
      <c r="AM2202">
        <v>0</v>
      </c>
      <c r="AN2202">
        <v>0</v>
      </c>
      <c r="AO2202">
        <v>0</v>
      </c>
      <c r="AP2202">
        <v>0</v>
      </c>
      <c r="AQ2202">
        <v>0</v>
      </c>
      <c r="AR2202">
        <v>0</v>
      </c>
      <c r="AS2202">
        <v>0</v>
      </c>
      <c r="AT2202">
        <v>0</v>
      </c>
      <c r="AU2202">
        <v>0</v>
      </c>
      <c r="AV2202">
        <v>0</v>
      </c>
      <c r="AW2202">
        <v>0</v>
      </c>
      <c r="AX2202">
        <v>0</v>
      </c>
      <c r="AY2202">
        <v>0</v>
      </c>
      <c r="AZ2202">
        <v>0</v>
      </c>
      <c r="BA2202">
        <v>0</v>
      </c>
      <c r="BB2202">
        <v>0</v>
      </c>
      <c r="BC2202">
        <v>0</v>
      </c>
      <c r="BD2202">
        <v>0</v>
      </c>
      <c r="BE2202">
        <v>0</v>
      </c>
      <c r="BF2202">
        <v>0</v>
      </c>
      <c r="BG2202">
        <v>0</v>
      </c>
      <c r="BH2202">
        <v>0</v>
      </c>
      <c r="BI2202">
        <v>0</v>
      </c>
      <c r="BJ2202">
        <v>0</v>
      </c>
      <c r="BK2202">
        <v>0</v>
      </c>
      <c r="BL2202">
        <v>0</v>
      </c>
      <c r="BM2202">
        <v>0</v>
      </c>
      <c r="BN2202">
        <v>0</v>
      </c>
      <c r="BO2202">
        <v>0</v>
      </c>
      <c r="BP2202">
        <v>0</v>
      </c>
      <c r="BQ2202">
        <v>0</v>
      </c>
      <c r="BR2202">
        <v>0</v>
      </c>
      <c r="BS2202">
        <v>0</v>
      </c>
      <c r="BT2202">
        <v>0</v>
      </c>
      <c r="BU2202">
        <v>0</v>
      </c>
      <c r="BV2202">
        <v>0</v>
      </c>
      <c r="BW2202">
        <v>0</v>
      </c>
      <c r="BX2202">
        <v>0</v>
      </c>
      <c r="BY2202">
        <v>0</v>
      </c>
    </row>
    <row r="2203" spans="1:77" hidden="1" x14ac:dyDescent="0.25">
      <c r="A2203" t="str">
        <f t="shared" si="68"/>
        <v>201827 Kulturális, sport-, művészeti és vallási foglalkozások (felsőfokú képzettséghez kapcsolódó)I3 Szakiskola</v>
      </c>
      <c r="B2203" t="str">
        <f t="shared" si="69"/>
        <v>201827 Kulturális, sport-, művészeti és vallási foglalkozások (felsőfokú képzettséghez kapcsolódó)I3 Szakiskola</v>
      </c>
      <c r="C2203">
        <v>1981</v>
      </c>
      <c r="D2203" t="s">
        <v>168</v>
      </c>
      <c r="E2203" t="s">
        <v>169</v>
      </c>
      <c r="F2203" s="4">
        <v>2018</v>
      </c>
      <c r="G2203">
        <v>0</v>
      </c>
      <c r="H2203" t="s">
        <v>159</v>
      </c>
      <c r="I2203">
        <v>625</v>
      </c>
      <c r="J2203">
        <v>14</v>
      </c>
      <c r="K2203" t="s">
        <v>121</v>
      </c>
      <c r="L2203" t="s">
        <v>122</v>
      </c>
      <c r="M2203">
        <v>0</v>
      </c>
      <c r="N2203">
        <v>0</v>
      </c>
      <c r="O2203">
        <v>0</v>
      </c>
      <c r="P2203">
        <v>0</v>
      </c>
      <c r="Q2203">
        <v>0</v>
      </c>
      <c r="R2203">
        <v>0</v>
      </c>
      <c r="S2203">
        <v>0</v>
      </c>
      <c r="T2203">
        <v>0</v>
      </c>
      <c r="U2203">
        <v>0</v>
      </c>
      <c r="V2203">
        <v>0</v>
      </c>
      <c r="W2203">
        <v>0</v>
      </c>
      <c r="X2203">
        <v>0</v>
      </c>
      <c r="Y2203">
        <v>0</v>
      </c>
      <c r="Z2203">
        <v>0</v>
      </c>
      <c r="AA2203">
        <v>0</v>
      </c>
      <c r="AB2203">
        <v>0</v>
      </c>
      <c r="AC2203">
        <v>0</v>
      </c>
      <c r="AD2203">
        <v>0</v>
      </c>
      <c r="AE2203">
        <v>0</v>
      </c>
      <c r="AF2203">
        <v>0</v>
      </c>
      <c r="AG2203">
        <v>0</v>
      </c>
      <c r="AH2203">
        <v>0</v>
      </c>
      <c r="AI2203">
        <v>0</v>
      </c>
      <c r="AJ2203">
        <v>0</v>
      </c>
      <c r="AK2203">
        <v>0</v>
      </c>
      <c r="AL2203">
        <v>0</v>
      </c>
      <c r="AM2203">
        <v>0</v>
      </c>
      <c r="AN2203">
        <v>0</v>
      </c>
      <c r="AO2203">
        <v>0</v>
      </c>
      <c r="AP2203">
        <v>0</v>
      </c>
      <c r="AQ2203">
        <v>0</v>
      </c>
      <c r="AR2203">
        <v>0</v>
      </c>
      <c r="AS2203">
        <v>0</v>
      </c>
      <c r="AT2203">
        <v>0</v>
      </c>
      <c r="AU2203">
        <v>0</v>
      </c>
      <c r="AV2203">
        <v>0</v>
      </c>
      <c r="AW2203">
        <v>0</v>
      </c>
      <c r="AX2203">
        <v>14</v>
      </c>
      <c r="AY2203">
        <v>0</v>
      </c>
      <c r="AZ2203">
        <v>0</v>
      </c>
      <c r="BA2203">
        <v>2</v>
      </c>
      <c r="BB2203">
        <v>0</v>
      </c>
      <c r="BC2203">
        <v>0</v>
      </c>
      <c r="BD2203">
        <v>0</v>
      </c>
      <c r="BE2203">
        <v>0</v>
      </c>
      <c r="BF2203">
        <v>0</v>
      </c>
      <c r="BG2203">
        <v>0</v>
      </c>
      <c r="BH2203">
        <v>0</v>
      </c>
      <c r="BI2203">
        <v>0</v>
      </c>
      <c r="BJ2203">
        <v>0</v>
      </c>
      <c r="BK2203">
        <v>0</v>
      </c>
      <c r="BL2203">
        <v>0</v>
      </c>
      <c r="BM2203">
        <v>0</v>
      </c>
      <c r="BN2203">
        <v>7</v>
      </c>
      <c r="BO2203">
        <v>5</v>
      </c>
      <c r="BP2203">
        <v>1</v>
      </c>
      <c r="BQ2203">
        <v>0</v>
      </c>
      <c r="BR2203">
        <v>3</v>
      </c>
      <c r="BS2203">
        <v>1</v>
      </c>
      <c r="BT2203">
        <v>26</v>
      </c>
      <c r="BU2203">
        <v>0</v>
      </c>
      <c r="BV2203">
        <v>0</v>
      </c>
      <c r="BW2203">
        <v>0</v>
      </c>
      <c r="BX2203">
        <v>0</v>
      </c>
      <c r="BY2203">
        <v>59</v>
      </c>
    </row>
    <row r="2204" spans="1:77" hidden="1" x14ac:dyDescent="0.25">
      <c r="A2204" t="str">
        <f t="shared" si="68"/>
        <v>201829 Egyéb magasan képzett ügyintézőkI3 Szakiskola</v>
      </c>
      <c r="B2204" t="str">
        <f t="shared" si="69"/>
        <v>201829 Egyéb magasan képzett ügyintézőkI3 Szakiskola</v>
      </c>
      <c r="C2204">
        <v>1982</v>
      </c>
      <c r="D2204" t="s">
        <v>168</v>
      </c>
      <c r="E2204" t="s">
        <v>169</v>
      </c>
      <c r="F2204" s="4">
        <v>2018</v>
      </c>
      <c r="G2204">
        <v>0</v>
      </c>
      <c r="H2204" t="s">
        <v>159</v>
      </c>
      <c r="I2204">
        <v>626</v>
      </c>
      <c r="J2204">
        <v>15</v>
      </c>
      <c r="K2204" t="s">
        <v>81</v>
      </c>
      <c r="L2204" t="s">
        <v>123</v>
      </c>
      <c r="M2204">
        <v>0</v>
      </c>
      <c r="N2204">
        <v>0</v>
      </c>
      <c r="O2204">
        <v>0</v>
      </c>
      <c r="P2204">
        <v>0</v>
      </c>
      <c r="Q2204">
        <v>0</v>
      </c>
      <c r="R2204">
        <v>0</v>
      </c>
      <c r="S2204">
        <v>0</v>
      </c>
      <c r="T2204">
        <v>0</v>
      </c>
      <c r="U2204">
        <v>0</v>
      </c>
      <c r="V2204">
        <v>0</v>
      </c>
      <c r="W2204">
        <v>0</v>
      </c>
      <c r="X2204">
        <v>0</v>
      </c>
      <c r="Y2204">
        <v>0</v>
      </c>
      <c r="Z2204">
        <v>0</v>
      </c>
      <c r="AA2204">
        <v>0</v>
      </c>
      <c r="AB2204">
        <v>0</v>
      </c>
      <c r="AC2204">
        <v>0</v>
      </c>
      <c r="AD2204">
        <v>0</v>
      </c>
      <c r="AE2204">
        <v>0</v>
      </c>
      <c r="AF2204">
        <v>0</v>
      </c>
      <c r="AG2204">
        <v>0</v>
      </c>
      <c r="AH2204">
        <v>0</v>
      </c>
      <c r="AI2204">
        <v>0</v>
      </c>
      <c r="AJ2204">
        <v>0</v>
      </c>
      <c r="AK2204">
        <v>0</v>
      </c>
      <c r="AL2204">
        <v>0</v>
      </c>
      <c r="AM2204">
        <v>0</v>
      </c>
      <c r="AN2204">
        <v>0</v>
      </c>
      <c r="AO2204">
        <v>8</v>
      </c>
      <c r="AP2204">
        <v>31</v>
      </c>
      <c r="AQ2204">
        <v>0</v>
      </c>
      <c r="AR2204">
        <v>0</v>
      </c>
      <c r="AS2204">
        <v>0</v>
      </c>
      <c r="AT2204">
        <v>0</v>
      </c>
      <c r="AU2204">
        <v>0</v>
      </c>
      <c r="AV2204">
        <v>0</v>
      </c>
      <c r="AW2204">
        <v>0</v>
      </c>
      <c r="AX2204">
        <v>0</v>
      </c>
      <c r="AY2204">
        <v>40</v>
      </c>
      <c r="AZ2204">
        <v>123</v>
      </c>
      <c r="BA2204">
        <v>11</v>
      </c>
      <c r="BB2204">
        <v>0</v>
      </c>
      <c r="BC2204">
        <v>0</v>
      </c>
      <c r="BD2204">
        <v>0</v>
      </c>
      <c r="BE2204">
        <v>0</v>
      </c>
      <c r="BF2204">
        <v>0</v>
      </c>
      <c r="BG2204">
        <v>0</v>
      </c>
      <c r="BH2204">
        <v>0</v>
      </c>
      <c r="BI2204">
        <v>10</v>
      </c>
      <c r="BJ2204">
        <v>0</v>
      </c>
      <c r="BK2204">
        <v>0</v>
      </c>
      <c r="BL2204">
        <v>0</v>
      </c>
      <c r="BM2204">
        <v>0</v>
      </c>
      <c r="BN2204">
        <v>0</v>
      </c>
      <c r="BO2204">
        <v>33</v>
      </c>
      <c r="BP2204">
        <v>0</v>
      </c>
      <c r="BQ2204">
        <v>1</v>
      </c>
      <c r="BR2204">
        <v>0</v>
      </c>
      <c r="BS2204">
        <v>0</v>
      </c>
      <c r="BT2204">
        <v>0</v>
      </c>
      <c r="BU2204">
        <v>0</v>
      </c>
      <c r="BV2204">
        <v>0</v>
      </c>
      <c r="BW2204">
        <v>0</v>
      </c>
      <c r="BX2204">
        <v>0</v>
      </c>
      <c r="BY2204">
        <v>257</v>
      </c>
    </row>
    <row r="2205" spans="1:77" hidden="1" x14ac:dyDescent="0.25">
      <c r="A2205" t="str">
        <f t="shared" si="68"/>
        <v>201831 Technikusok és hasonló műszaki foglalkozásokI3 Szakiskola</v>
      </c>
      <c r="B2205" t="str">
        <f t="shared" si="69"/>
        <v>201831 Technikusok és hasonló műszaki foglalkozásokI3 Szakiskola</v>
      </c>
      <c r="C2205">
        <v>1983</v>
      </c>
      <c r="D2205" t="s">
        <v>168</v>
      </c>
      <c r="E2205" t="s">
        <v>169</v>
      </c>
      <c r="F2205" s="4">
        <v>2018</v>
      </c>
      <c r="G2205">
        <v>0</v>
      </c>
      <c r="H2205" t="s">
        <v>159</v>
      </c>
      <c r="I2205">
        <v>627</v>
      </c>
      <c r="J2205">
        <v>16</v>
      </c>
      <c r="K2205" t="s">
        <v>82</v>
      </c>
      <c r="L2205" t="s">
        <v>83</v>
      </c>
      <c r="M2205">
        <v>20</v>
      </c>
      <c r="N2205">
        <v>10</v>
      </c>
      <c r="O2205">
        <v>0</v>
      </c>
      <c r="P2205">
        <v>0</v>
      </c>
      <c r="Q2205">
        <v>95</v>
      </c>
      <c r="R2205">
        <v>11</v>
      </c>
      <c r="S2205">
        <v>12</v>
      </c>
      <c r="T2205">
        <v>0</v>
      </c>
      <c r="U2205">
        <v>13</v>
      </c>
      <c r="V2205">
        <v>0</v>
      </c>
      <c r="W2205">
        <v>47</v>
      </c>
      <c r="X2205">
        <v>1</v>
      </c>
      <c r="Y2205">
        <v>72</v>
      </c>
      <c r="Z2205">
        <v>0</v>
      </c>
      <c r="AA2205">
        <v>0</v>
      </c>
      <c r="AB2205">
        <v>25</v>
      </c>
      <c r="AC2205">
        <v>42</v>
      </c>
      <c r="AD2205">
        <v>13</v>
      </c>
      <c r="AE2205">
        <v>33</v>
      </c>
      <c r="AF2205">
        <v>300</v>
      </c>
      <c r="AG2205">
        <v>9</v>
      </c>
      <c r="AH2205">
        <v>15</v>
      </c>
      <c r="AI2205">
        <v>0</v>
      </c>
      <c r="AJ2205">
        <v>0</v>
      </c>
      <c r="AK2205">
        <v>24</v>
      </c>
      <c r="AL2205">
        <v>9</v>
      </c>
      <c r="AM2205">
        <v>68</v>
      </c>
      <c r="AN2205">
        <v>0</v>
      </c>
      <c r="AO2205">
        <v>86</v>
      </c>
      <c r="AP2205">
        <v>81</v>
      </c>
      <c r="AQ2205">
        <v>29</v>
      </c>
      <c r="AR2205">
        <v>0</v>
      </c>
      <c r="AS2205">
        <v>0</v>
      </c>
      <c r="AT2205">
        <v>67</v>
      </c>
      <c r="AU2205">
        <v>0</v>
      </c>
      <c r="AV2205">
        <v>6</v>
      </c>
      <c r="AW2205">
        <v>7</v>
      </c>
      <c r="AX2205">
        <v>14</v>
      </c>
      <c r="AY2205">
        <v>30</v>
      </c>
      <c r="AZ2205">
        <v>15</v>
      </c>
      <c r="BA2205">
        <v>17</v>
      </c>
      <c r="BB2205">
        <v>0</v>
      </c>
      <c r="BC2205">
        <v>0</v>
      </c>
      <c r="BD2205">
        <v>128</v>
      </c>
      <c r="BE2205">
        <v>36</v>
      </c>
      <c r="BF2205">
        <v>0</v>
      </c>
      <c r="BG2205">
        <v>37</v>
      </c>
      <c r="BH2205">
        <v>12</v>
      </c>
      <c r="BI2205">
        <v>0</v>
      </c>
      <c r="BJ2205">
        <v>0</v>
      </c>
      <c r="BK2205">
        <v>0</v>
      </c>
      <c r="BL2205">
        <v>12</v>
      </c>
      <c r="BM2205">
        <v>0</v>
      </c>
      <c r="BN2205">
        <v>0</v>
      </c>
      <c r="BO2205">
        <v>243</v>
      </c>
      <c r="BP2205">
        <v>16</v>
      </c>
      <c r="BQ2205">
        <v>15</v>
      </c>
      <c r="BR2205">
        <v>5</v>
      </c>
      <c r="BS2205">
        <v>5</v>
      </c>
      <c r="BT2205">
        <v>2</v>
      </c>
      <c r="BU2205">
        <v>0</v>
      </c>
      <c r="BV2205">
        <v>0</v>
      </c>
      <c r="BW2205">
        <v>0</v>
      </c>
      <c r="BX2205">
        <v>0</v>
      </c>
      <c r="BY2205">
        <v>1682</v>
      </c>
    </row>
    <row r="2206" spans="1:77" hidden="1" x14ac:dyDescent="0.25">
      <c r="A2206" t="str">
        <f t="shared" si="68"/>
        <v>201832 Szakmai irányítók, felügyelőkI3 Szakiskola</v>
      </c>
      <c r="B2206" t="str">
        <f t="shared" si="69"/>
        <v>201832 Szakmai irányítók, felügyelőkI3 Szakiskola</v>
      </c>
      <c r="C2206">
        <v>1984</v>
      </c>
      <c r="D2206" t="s">
        <v>168</v>
      </c>
      <c r="E2206" t="s">
        <v>169</v>
      </c>
      <c r="F2206" s="4">
        <v>2018</v>
      </c>
      <c r="G2206">
        <v>0</v>
      </c>
      <c r="H2206" t="s">
        <v>159</v>
      </c>
      <c r="I2206">
        <v>628</v>
      </c>
      <c r="J2206">
        <v>17</v>
      </c>
      <c r="K2206" t="s">
        <v>84</v>
      </c>
      <c r="L2206" t="s">
        <v>124</v>
      </c>
      <c r="M2206">
        <v>0</v>
      </c>
      <c r="N2206">
        <v>0</v>
      </c>
      <c r="O2206">
        <v>0</v>
      </c>
      <c r="P2206">
        <v>0</v>
      </c>
      <c r="Q2206">
        <v>35</v>
      </c>
      <c r="R2206">
        <v>7</v>
      </c>
      <c r="S2206">
        <v>1</v>
      </c>
      <c r="T2206">
        <v>7</v>
      </c>
      <c r="U2206">
        <v>0</v>
      </c>
      <c r="V2206">
        <v>0</v>
      </c>
      <c r="W2206">
        <v>0</v>
      </c>
      <c r="X2206">
        <v>0</v>
      </c>
      <c r="Y2206">
        <v>20</v>
      </c>
      <c r="Z2206">
        <v>9</v>
      </c>
      <c r="AA2206">
        <v>0</v>
      </c>
      <c r="AB2206">
        <v>6</v>
      </c>
      <c r="AC2206">
        <v>0</v>
      </c>
      <c r="AD2206">
        <v>0</v>
      </c>
      <c r="AE2206">
        <v>12</v>
      </c>
      <c r="AF2206">
        <v>8</v>
      </c>
      <c r="AG2206">
        <v>0</v>
      </c>
      <c r="AH2206">
        <v>0</v>
      </c>
      <c r="AI2206">
        <v>0</v>
      </c>
      <c r="AJ2206">
        <v>0</v>
      </c>
      <c r="AK2206">
        <v>0</v>
      </c>
      <c r="AL2206">
        <v>13</v>
      </c>
      <c r="AM2206">
        <v>30</v>
      </c>
      <c r="AN2206">
        <v>0</v>
      </c>
      <c r="AO2206">
        <v>0</v>
      </c>
      <c r="AP2206">
        <v>0</v>
      </c>
      <c r="AQ2206">
        <v>18</v>
      </c>
      <c r="AR2206">
        <v>0</v>
      </c>
      <c r="AS2206">
        <v>0</v>
      </c>
      <c r="AT2206">
        <v>0</v>
      </c>
      <c r="AU2206">
        <v>0</v>
      </c>
      <c r="AV2206">
        <v>28</v>
      </c>
      <c r="AW2206">
        <v>0</v>
      </c>
      <c r="AX2206">
        <v>0</v>
      </c>
      <c r="AY2206">
        <v>0</v>
      </c>
      <c r="AZ2206">
        <v>0</v>
      </c>
      <c r="BA2206">
        <v>9</v>
      </c>
      <c r="BB2206">
        <v>0</v>
      </c>
      <c r="BC2206">
        <v>0</v>
      </c>
      <c r="BD2206">
        <v>0</v>
      </c>
      <c r="BE2206">
        <v>0</v>
      </c>
      <c r="BF2206">
        <v>0</v>
      </c>
      <c r="BG2206">
        <v>0</v>
      </c>
      <c r="BH2206">
        <v>0</v>
      </c>
      <c r="BI2206">
        <v>0</v>
      </c>
      <c r="BJ2206">
        <v>0</v>
      </c>
      <c r="BK2206">
        <v>0</v>
      </c>
      <c r="BL2206">
        <v>0</v>
      </c>
      <c r="BM2206">
        <v>0</v>
      </c>
      <c r="BN2206">
        <v>1</v>
      </c>
      <c r="BO2206">
        <v>23</v>
      </c>
      <c r="BP2206">
        <v>1</v>
      </c>
      <c r="BQ2206">
        <v>2</v>
      </c>
      <c r="BR2206">
        <v>5</v>
      </c>
      <c r="BS2206">
        <v>0</v>
      </c>
      <c r="BT2206">
        <v>0</v>
      </c>
      <c r="BU2206">
        <v>0</v>
      </c>
      <c r="BV2206">
        <v>0</v>
      </c>
      <c r="BW2206">
        <v>0</v>
      </c>
      <c r="BX2206">
        <v>0</v>
      </c>
      <c r="BY2206">
        <v>235</v>
      </c>
    </row>
    <row r="2207" spans="1:77" hidden="1" x14ac:dyDescent="0.25">
      <c r="A2207" t="str">
        <f t="shared" si="68"/>
        <v>201833 Egészségügyi foglalkozásokI3 Szakiskola</v>
      </c>
      <c r="B2207" t="str">
        <f t="shared" si="69"/>
        <v>201833 Egészségügyi foglalkozásokI3 Szakiskola</v>
      </c>
      <c r="C2207">
        <v>1985</v>
      </c>
      <c r="D2207" t="s">
        <v>168</v>
      </c>
      <c r="E2207" t="s">
        <v>169</v>
      </c>
      <c r="F2207" s="4">
        <v>2018</v>
      </c>
      <c r="G2207">
        <v>0</v>
      </c>
      <c r="H2207" t="s">
        <v>159</v>
      </c>
      <c r="I2207">
        <v>629</v>
      </c>
      <c r="J2207">
        <v>18</v>
      </c>
      <c r="K2207" t="s">
        <v>85</v>
      </c>
      <c r="L2207" t="s">
        <v>125</v>
      </c>
      <c r="M2207">
        <v>0</v>
      </c>
      <c r="N2207">
        <v>0</v>
      </c>
      <c r="O2207">
        <v>0</v>
      </c>
      <c r="P2207">
        <v>0</v>
      </c>
      <c r="Q2207">
        <v>0</v>
      </c>
      <c r="R2207">
        <v>0</v>
      </c>
      <c r="S2207">
        <v>0</v>
      </c>
      <c r="T2207">
        <v>0</v>
      </c>
      <c r="U2207">
        <v>0</v>
      </c>
      <c r="V2207">
        <v>0</v>
      </c>
      <c r="W2207">
        <v>0</v>
      </c>
      <c r="X2207">
        <v>17</v>
      </c>
      <c r="Y2207">
        <v>0</v>
      </c>
      <c r="Z2207">
        <v>0</v>
      </c>
      <c r="AA2207">
        <v>0</v>
      </c>
      <c r="AB2207">
        <v>0</v>
      </c>
      <c r="AC2207">
        <v>0</v>
      </c>
      <c r="AD2207">
        <v>0</v>
      </c>
      <c r="AE2207">
        <v>0</v>
      </c>
      <c r="AF2207">
        <v>0</v>
      </c>
      <c r="AG2207">
        <v>0</v>
      </c>
      <c r="AH2207">
        <v>94</v>
      </c>
      <c r="AI2207">
        <v>0</v>
      </c>
      <c r="AJ2207">
        <v>17</v>
      </c>
      <c r="AK2207">
        <v>0</v>
      </c>
      <c r="AL2207">
        <v>0</v>
      </c>
      <c r="AM2207">
        <v>0</v>
      </c>
      <c r="AN2207">
        <v>0</v>
      </c>
      <c r="AO2207">
        <v>1</v>
      </c>
      <c r="AP2207">
        <v>881</v>
      </c>
      <c r="AQ2207">
        <v>0</v>
      </c>
      <c r="AR2207">
        <v>0</v>
      </c>
      <c r="AS2207">
        <v>0</v>
      </c>
      <c r="AT2207">
        <v>0</v>
      </c>
      <c r="AU2207">
        <v>0</v>
      </c>
      <c r="AV2207">
        <v>4</v>
      </c>
      <c r="AW2207">
        <v>0</v>
      </c>
      <c r="AX2207">
        <v>0</v>
      </c>
      <c r="AY2207">
        <v>0</v>
      </c>
      <c r="AZ2207">
        <v>0</v>
      </c>
      <c r="BA2207">
        <v>0</v>
      </c>
      <c r="BB2207">
        <v>0</v>
      </c>
      <c r="BC2207">
        <v>0</v>
      </c>
      <c r="BD2207">
        <v>0</v>
      </c>
      <c r="BE2207">
        <v>0</v>
      </c>
      <c r="BF2207">
        <v>0</v>
      </c>
      <c r="BG2207">
        <v>0</v>
      </c>
      <c r="BH2207">
        <v>3</v>
      </c>
      <c r="BI2207">
        <v>0</v>
      </c>
      <c r="BJ2207">
        <v>0</v>
      </c>
      <c r="BK2207">
        <v>0</v>
      </c>
      <c r="BL2207">
        <v>12</v>
      </c>
      <c r="BM2207">
        <v>0</v>
      </c>
      <c r="BN2207">
        <v>0</v>
      </c>
      <c r="BO2207">
        <v>74</v>
      </c>
      <c r="BP2207">
        <v>267</v>
      </c>
      <c r="BQ2207">
        <v>1664</v>
      </c>
      <c r="BR2207">
        <v>578</v>
      </c>
      <c r="BS2207">
        <v>0</v>
      </c>
      <c r="BT2207">
        <v>23</v>
      </c>
      <c r="BU2207">
        <v>6</v>
      </c>
      <c r="BV2207">
        <v>0</v>
      </c>
      <c r="BW2207">
        <v>1</v>
      </c>
      <c r="BX2207">
        <v>0</v>
      </c>
      <c r="BY2207">
        <v>3642</v>
      </c>
    </row>
    <row r="2208" spans="1:77" hidden="1" x14ac:dyDescent="0.25">
      <c r="A2208" t="str">
        <f t="shared" si="68"/>
        <v>201834 Oktatási asszisztensekI3 Szakiskola</v>
      </c>
      <c r="B2208" t="str">
        <f t="shared" si="69"/>
        <v>201834 Oktatási asszisztensekI3 Szakiskola</v>
      </c>
      <c r="C2208">
        <v>1986</v>
      </c>
      <c r="D2208" t="s">
        <v>168</v>
      </c>
      <c r="E2208" t="s">
        <v>169</v>
      </c>
      <c r="F2208" s="4">
        <v>2018</v>
      </c>
      <c r="G2208">
        <v>0</v>
      </c>
      <c r="H2208" t="s">
        <v>159</v>
      </c>
      <c r="I2208">
        <v>630</v>
      </c>
      <c r="J2208">
        <v>19</v>
      </c>
      <c r="K2208" t="s">
        <v>86</v>
      </c>
      <c r="L2208" t="s">
        <v>126</v>
      </c>
      <c r="M2208">
        <v>0</v>
      </c>
      <c r="N2208">
        <v>0</v>
      </c>
      <c r="O2208">
        <v>0</v>
      </c>
      <c r="P2208">
        <v>0</v>
      </c>
      <c r="Q2208">
        <v>0</v>
      </c>
      <c r="R2208">
        <v>0</v>
      </c>
      <c r="S2208">
        <v>0</v>
      </c>
      <c r="T2208">
        <v>0</v>
      </c>
      <c r="U2208">
        <v>0</v>
      </c>
      <c r="V2208">
        <v>0</v>
      </c>
      <c r="W2208">
        <v>0</v>
      </c>
      <c r="X2208">
        <v>0</v>
      </c>
      <c r="Y2208">
        <v>0</v>
      </c>
      <c r="Z2208">
        <v>0</v>
      </c>
      <c r="AA2208">
        <v>0</v>
      </c>
      <c r="AB2208">
        <v>0</v>
      </c>
      <c r="AC2208">
        <v>0</v>
      </c>
      <c r="AD2208">
        <v>0</v>
      </c>
      <c r="AE2208">
        <v>0</v>
      </c>
      <c r="AF2208">
        <v>0</v>
      </c>
      <c r="AG2208">
        <v>0</v>
      </c>
      <c r="AH2208">
        <v>0</v>
      </c>
      <c r="AI2208">
        <v>0</v>
      </c>
      <c r="AJ2208">
        <v>0</v>
      </c>
      <c r="AK2208">
        <v>0</v>
      </c>
      <c r="AL2208">
        <v>0</v>
      </c>
      <c r="AM2208">
        <v>0</v>
      </c>
      <c r="AN2208">
        <v>0</v>
      </c>
      <c r="AO2208">
        <v>0</v>
      </c>
      <c r="AP2208">
        <v>0</v>
      </c>
      <c r="AQ2208">
        <v>0</v>
      </c>
      <c r="AR2208">
        <v>0</v>
      </c>
      <c r="AS2208">
        <v>0</v>
      </c>
      <c r="AT2208">
        <v>0</v>
      </c>
      <c r="AU2208">
        <v>0</v>
      </c>
      <c r="AV2208">
        <v>0</v>
      </c>
      <c r="AW2208">
        <v>0</v>
      </c>
      <c r="AX2208">
        <v>0</v>
      </c>
      <c r="AY2208">
        <v>0</v>
      </c>
      <c r="AZ2208">
        <v>0</v>
      </c>
      <c r="BA2208">
        <v>0</v>
      </c>
      <c r="BB2208">
        <v>0</v>
      </c>
      <c r="BC2208">
        <v>0</v>
      </c>
      <c r="BD2208">
        <v>0</v>
      </c>
      <c r="BE2208">
        <v>0</v>
      </c>
      <c r="BF2208">
        <v>0</v>
      </c>
      <c r="BG2208">
        <v>0</v>
      </c>
      <c r="BH2208">
        <v>0</v>
      </c>
      <c r="BI2208">
        <v>0</v>
      </c>
      <c r="BJ2208">
        <v>0</v>
      </c>
      <c r="BK2208">
        <v>0</v>
      </c>
      <c r="BL2208">
        <v>0</v>
      </c>
      <c r="BM2208">
        <v>0</v>
      </c>
      <c r="BN2208">
        <v>0</v>
      </c>
      <c r="BO2208">
        <v>31</v>
      </c>
      <c r="BP2208">
        <v>48</v>
      </c>
      <c r="BQ2208">
        <v>0</v>
      </c>
      <c r="BR2208">
        <v>1</v>
      </c>
      <c r="BS2208">
        <v>0</v>
      </c>
      <c r="BT2208">
        <v>0</v>
      </c>
      <c r="BU2208">
        <v>0</v>
      </c>
      <c r="BV2208">
        <v>0</v>
      </c>
      <c r="BW2208">
        <v>0</v>
      </c>
      <c r="BX2208">
        <v>0</v>
      </c>
      <c r="BY2208">
        <v>80</v>
      </c>
    </row>
    <row r="2209" spans="1:77" hidden="1" x14ac:dyDescent="0.25">
      <c r="A2209" t="str">
        <f t="shared" si="68"/>
        <v>201835 Szociális gondozási és munkaerő-piaci szolgáltatási foglalkozásokI3 Szakiskola</v>
      </c>
      <c r="B2209" t="str">
        <f t="shared" si="69"/>
        <v>201835 Szociális gondozási és munkaerő-piaci szolgáltatási foglalkozásokI3 Szakiskola</v>
      </c>
      <c r="C2209">
        <v>1987</v>
      </c>
      <c r="D2209" t="s">
        <v>168</v>
      </c>
      <c r="E2209" t="s">
        <v>169</v>
      </c>
      <c r="F2209" s="4">
        <v>2018</v>
      </c>
      <c r="G2209">
        <v>0</v>
      </c>
      <c r="H2209" t="s">
        <v>159</v>
      </c>
      <c r="I2209">
        <v>631</v>
      </c>
      <c r="J2209">
        <v>20</v>
      </c>
      <c r="K2209" t="s">
        <v>87</v>
      </c>
      <c r="L2209" t="s">
        <v>127</v>
      </c>
      <c r="M2209">
        <v>0</v>
      </c>
      <c r="N2209">
        <v>0</v>
      </c>
      <c r="O2209">
        <v>0</v>
      </c>
      <c r="P2209">
        <v>0</v>
      </c>
      <c r="Q2209">
        <v>0</v>
      </c>
      <c r="R2209">
        <v>0</v>
      </c>
      <c r="S2209">
        <v>0</v>
      </c>
      <c r="T2209">
        <v>0</v>
      </c>
      <c r="U2209">
        <v>0</v>
      </c>
      <c r="V2209">
        <v>0</v>
      </c>
      <c r="W2209">
        <v>0</v>
      </c>
      <c r="X2209">
        <v>0</v>
      </c>
      <c r="Y2209">
        <v>0</v>
      </c>
      <c r="Z2209">
        <v>0</v>
      </c>
      <c r="AA2209">
        <v>0</v>
      </c>
      <c r="AB2209">
        <v>0</v>
      </c>
      <c r="AC2209">
        <v>0</v>
      </c>
      <c r="AD2209">
        <v>0</v>
      </c>
      <c r="AE2209">
        <v>0</v>
      </c>
      <c r="AF2209">
        <v>0</v>
      </c>
      <c r="AG2209">
        <v>0</v>
      </c>
      <c r="AH2209">
        <v>0</v>
      </c>
      <c r="AI2209">
        <v>0</v>
      </c>
      <c r="AJ2209">
        <v>0</v>
      </c>
      <c r="AK2209">
        <v>0</v>
      </c>
      <c r="AL2209">
        <v>0</v>
      </c>
      <c r="AM2209">
        <v>0</v>
      </c>
      <c r="AN2209">
        <v>0</v>
      </c>
      <c r="AO2209">
        <v>0</v>
      </c>
      <c r="AP2209">
        <v>11</v>
      </c>
      <c r="AQ2209">
        <v>0</v>
      </c>
      <c r="AR2209">
        <v>0</v>
      </c>
      <c r="AS2209">
        <v>0</v>
      </c>
      <c r="AT2209">
        <v>0</v>
      </c>
      <c r="AU2209">
        <v>0</v>
      </c>
      <c r="AV2209">
        <v>0</v>
      </c>
      <c r="AW2209">
        <v>0</v>
      </c>
      <c r="AX2209">
        <v>0</v>
      </c>
      <c r="AY2209">
        <v>0</v>
      </c>
      <c r="AZ2209">
        <v>0</v>
      </c>
      <c r="BA2209">
        <v>0</v>
      </c>
      <c r="BB2209">
        <v>0</v>
      </c>
      <c r="BC2209">
        <v>0</v>
      </c>
      <c r="BD2209">
        <v>0</v>
      </c>
      <c r="BE2209">
        <v>0</v>
      </c>
      <c r="BF2209">
        <v>0</v>
      </c>
      <c r="BG2209">
        <v>0</v>
      </c>
      <c r="BH2209">
        <v>0</v>
      </c>
      <c r="BI2209">
        <v>0</v>
      </c>
      <c r="BJ2209">
        <v>0</v>
      </c>
      <c r="BK2209">
        <v>0</v>
      </c>
      <c r="BL2209">
        <v>18</v>
      </c>
      <c r="BM2209">
        <v>0</v>
      </c>
      <c r="BN2209">
        <v>10</v>
      </c>
      <c r="BO2209">
        <v>112</v>
      </c>
      <c r="BP2209">
        <v>55</v>
      </c>
      <c r="BQ2209">
        <v>52</v>
      </c>
      <c r="BR2209">
        <v>2509</v>
      </c>
      <c r="BS2209">
        <v>0</v>
      </c>
      <c r="BT2209">
        <v>0</v>
      </c>
      <c r="BU2209">
        <v>15</v>
      </c>
      <c r="BV2209">
        <v>0</v>
      </c>
      <c r="BW2209">
        <v>0</v>
      </c>
      <c r="BX2209">
        <v>0</v>
      </c>
      <c r="BY2209">
        <v>2782</v>
      </c>
    </row>
    <row r="2210" spans="1:77" hidden="1" x14ac:dyDescent="0.25">
      <c r="A2210" t="str">
        <f t="shared" si="68"/>
        <v>201836 Üzleti jellegű szolgáltatások ügyintézői, hatósági ügyintézők, ügynökökI3 Szakiskola</v>
      </c>
      <c r="B2210" t="str">
        <f t="shared" si="69"/>
        <v>201836 Üzleti jellegű szolgáltatások ügyintézői, hatósági ügyintézők, ügynökökI3 Szakiskola</v>
      </c>
      <c r="C2210">
        <v>1988</v>
      </c>
      <c r="D2210" t="s">
        <v>168</v>
      </c>
      <c r="E2210" t="s">
        <v>169</v>
      </c>
      <c r="F2210" s="4">
        <v>2018</v>
      </c>
      <c r="G2210">
        <v>0</v>
      </c>
      <c r="H2210" t="s">
        <v>159</v>
      </c>
      <c r="I2210">
        <v>632</v>
      </c>
      <c r="J2210">
        <v>21</v>
      </c>
      <c r="K2210" t="s">
        <v>88</v>
      </c>
      <c r="L2210" t="s">
        <v>128</v>
      </c>
      <c r="M2210">
        <v>0</v>
      </c>
      <c r="N2210">
        <v>0</v>
      </c>
      <c r="O2210">
        <v>0</v>
      </c>
      <c r="P2210">
        <v>0</v>
      </c>
      <c r="Q2210">
        <v>79</v>
      </c>
      <c r="R2210">
        <v>0</v>
      </c>
      <c r="S2210">
        <v>0</v>
      </c>
      <c r="T2210">
        <v>0</v>
      </c>
      <c r="U2210">
        <v>9</v>
      </c>
      <c r="V2210">
        <v>0</v>
      </c>
      <c r="W2210">
        <v>11</v>
      </c>
      <c r="X2210">
        <v>0</v>
      </c>
      <c r="Y2210">
        <v>6</v>
      </c>
      <c r="Z2210">
        <v>0</v>
      </c>
      <c r="AA2210">
        <v>0</v>
      </c>
      <c r="AB2210">
        <v>28</v>
      </c>
      <c r="AC2210">
        <v>17</v>
      </c>
      <c r="AD2210">
        <v>24</v>
      </c>
      <c r="AE2210">
        <v>6</v>
      </c>
      <c r="AF2210">
        <v>62</v>
      </c>
      <c r="AG2210">
        <v>0</v>
      </c>
      <c r="AH2210">
        <v>10</v>
      </c>
      <c r="AI2210">
        <v>0</v>
      </c>
      <c r="AJ2210">
        <v>14</v>
      </c>
      <c r="AK2210">
        <v>0</v>
      </c>
      <c r="AL2210">
        <v>12</v>
      </c>
      <c r="AM2210">
        <v>66</v>
      </c>
      <c r="AN2210">
        <v>53</v>
      </c>
      <c r="AO2210">
        <v>383</v>
      </c>
      <c r="AP2210">
        <v>203</v>
      </c>
      <c r="AQ2210">
        <v>25</v>
      </c>
      <c r="AR2210">
        <v>0</v>
      </c>
      <c r="AS2210">
        <v>0</v>
      </c>
      <c r="AT2210">
        <v>30</v>
      </c>
      <c r="AU2210">
        <v>0</v>
      </c>
      <c r="AV2210">
        <v>30</v>
      </c>
      <c r="AW2210">
        <v>0</v>
      </c>
      <c r="AX2210">
        <v>0</v>
      </c>
      <c r="AY2210">
        <v>0</v>
      </c>
      <c r="AZ2210">
        <v>0</v>
      </c>
      <c r="BA2210">
        <v>76</v>
      </c>
      <c r="BB2210">
        <v>12</v>
      </c>
      <c r="BC2210">
        <v>7</v>
      </c>
      <c r="BD2210">
        <v>0</v>
      </c>
      <c r="BE2210">
        <v>9</v>
      </c>
      <c r="BF2210">
        <v>20</v>
      </c>
      <c r="BG2210">
        <v>8</v>
      </c>
      <c r="BH2210">
        <v>2</v>
      </c>
      <c r="BI2210">
        <v>1</v>
      </c>
      <c r="BJ2210">
        <v>1</v>
      </c>
      <c r="BK2210">
        <v>0</v>
      </c>
      <c r="BL2210">
        <v>11</v>
      </c>
      <c r="BM2210">
        <v>0</v>
      </c>
      <c r="BN2210">
        <v>145</v>
      </c>
      <c r="BO2210">
        <v>69</v>
      </c>
      <c r="BP2210">
        <v>16</v>
      </c>
      <c r="BQ2210">
        <v>6</v>
      </c>
      <c r="BR2210">
        <v>8</v>
      </c>
      <c r="BS2210">
        <v>5</v>
      </c>
      <c r="BT2210">
        <v>0</v>
      </c>
      <c r="BU2210">
        <v>2</v>
      </c>
      <c r="BV2210">
        <v>0</v>
      </c>
      <c r="BW2210">
        <v>0</v>
      </c>
      <c r="BX2210">
        <v>0</v>
      </c>
      <c r="BY2210">
        <v>1466</v>
      </c>
    </row>
    <row r="2211" spans="1:77" hidden="1" x14ac:dyDescent="0.25">
      <c r="A2211" t="str">
        <f t="shared" si="68"/>
        <v>201837 Művészeti, kulturális, sport- és vallási foglalkozásokI3 Szakiskola</v>
      </c>
      <c r="B2211" t="str">
        <f t="shared" si="69"/>
        <v>201837 Művészeti, kulturális, sport- és vallási foglalkozásokI3 Szakiskola</v>
      </c>
      <c r="C2211">
        <v>1989</v>
      </c>
      <c r="D2211" t="s">
        <v>168</v>
      </c>
      <c r="E2211" t="s">
        <v>169</v>
      </c>
      <c r="F2211" s="4">
        <v>2018</v>
      </c>
      <c r="G2211">
        <v>0</v>
      </c>
      <c r="H2211" t="s">
        <v>159</v>
      </c>
      <c r="I2211">
        <v>633</v>
      </c>
      <c r="J2211">
        <v>22</v>
      </c>
      <c r="K2211" t="s">
        <v>89</v>
      </c>
      <c r="L2211" t="s">
        <v>129</v>
      </c>
      <c r="M2211">
        <v>0</v>
      </c>
      <c r="N2211">
        <v>0</v>
      </c>
      <c r="O2211">
        <v>0</v>
      </c>
      <c r="P2211">
        <v>0</v>
      </c>
      <c r="Q2211">
        <v>14</v>
      </c>
      <c r="R2211">
        <v>0</v>
      </c>
      <c r="S2211">
        <v>0</v>
      </c>
      <c r="T2211">
        <v>0</v>
      </c>
      <c r="U2211">
        <v>0</v>
      </c>
      <c r="V2211">
        <v>0</v>
      </c>
      <c r="W2211">
        <v>0</v>
      </c>
      <c r="X2211">
        <v>0</v>
      </c>
      <c r="Y2211">
        <v>0</v>
      </c>
      <c r="Z2211">
        <v>0</v>
      </c>
      <c r="AA2211">
        <v>0</v>
      </c>
      <c r="AB2211">
        <v>0</v>
      </c>
      <c r="AC2211">
        <v>0</v>
      </c>
      <c r="AD2211">
        <v>0</v>
      </c>
      <c r="AE2211">
        <v>0</v>
      </c>
      <c r="AF2211">
        <v>0</v>
      </c>
      <c r="AG2211">
        <v>0</v>
      </c>
      <c r="AH2211">
        <v>0</v>
      </c>
      <c r="AI2211">
        <v>0</v>
      </c>
      <c r="AJ2211">
        <v>0</v>
      </c>
      <c r="AK2211">
        <v>0</v>
      </c>
      <c r="AL2211">
        <v>0</v>
      </c>
      <c r="AM2211">
        <v>0</v>
      </c>
      <c r="AN2211">
        <v>0</v>
      </c>
      <c r="AO2211">
        <v>31</v>
      </c>
      <c r="AP2211">
        <v>1</v>
      </c>
      <c r="AQ2211">
        <v>0</v>
      </c>
      <c r="AR2211">
        <v>0</v>
      </c>
      <c r="AS2211">
        <v>0</v>
      </c>
      <c r="AT2211">
        <v>0</v>
      </c>
      <c r="AU2211">
        <v>0</v>
      </c>
      <c r="AV2211">
        <v>0</v>
      </c>
      <c r="AW2211">
        <v>0</v>
      </c>
      <c r="AX2211">
        <v>39</v>
      </c>
      <c r="AY2211">
        <v>0</v>
      </c>
      <c r="AZ2211">
        <v>0</v>
      </c>
      <c r="BA2211">
        <v>0</v>
      </c>
      <c r="BB2211">
        <v>0</v>
      </c>
      <c r="BC2211">
        <v>0</v>
      </c>
      <c r="BD2211">
        <v>0</v>
      </c>
      <c r="BE2211">
        <v>0</v>
      </c>
      <c r="BF2211">
        <v>0</v>
      </c>
      <c r="BG2211">
        <v>20</v>
      </c>
      <c r="BH2211">
        <v>0</v>
      </c>
      <c r="BI2211">
        <v>0</v>
      </c>
      <c r="BJ2211">
        <v>1</v>
      </c>
      <c r="BK2211">
        <v>0</v>
      </c>
      <c r="BL2211">
        <v>0</v>
      </c>
      <c r="BM2211">
        <v>0</v>
      </c>
      <c r="BN2211">
        <v>0</v>
      </c>
      <c r="BO2211">
        <v>5</v>
      </c>
      <c r="BP2211">
        <v>2</v>
      </c>
      <c r="BQ2211">
        <v>0</v>
      </c>
      <c r="BR2211">
        <v>2</v>
      </c>
      <c r="BS2211">
        <v>177</v>
      </c>
      <c r="BT2211">
        <v>99</v>
      </c>
      <c r="BU2211">
        <v>14</v>
      </c>
      <c r="BV2211">
        <v>0</v>
      </c>
      <c r="BW2211">
        <v>0</v>
      </c>
      <c r="BX2211">
        <v>0</v>
      </c>
      <c r="BY2211">
        <v>405</v>
      </c>
    </row>
    <row r="2212" spans="1:77" hidden="1" x14ac:dyDescent="0.25">
      <c r="A2212" t="str">
        <f t="shared" si="68"/>
        <v>201839 Egyéb ügyintézőkI3 Szakiskola</v>
      </c>
      <c r="B2212" t="str">
        <f t="shared" si="69"/>
        <v>201839 Egyéb ügyintézőkI3 Szakiskola</v>
      </c>
      <c r="C2212">
        <v>1990</v>
      </c>
      <c r="D2212" t="s">
        <v>168</v>
      </c>
      <c r="E2212" t="s">
        <v>169</v>
      </c>
      <c r="F2212" s="4">
        <v>2018</v>
      </c>
      <c r="G2212">
        <v>0</v>
      </c>
      <c r="H2212" t="s">
        <v>159</v>
      </c>
      <c r="I2212">
        <v>634</v>
      </c>
      <c r="J2212">
        <v>23</v>
      </c>
      <c r="K2212" t="s">
        <v>90</v>
      </c>
      <c r="L2212" t="s">
        <v>91</v>
      </c>
      <c r="M2212">
        <v>18</v>
      </c>
      <c r="N2212">
        <v>0</v>
      </c>
      <c r="O2212">
        <v>0</v>
      </c>
      <c r="P2212">
        <v>0</v>
      </c>
      <c r="Q2212">
        <v>0</v>
      </c>
      <c r="R2212">
        <v>0</v>
      </c>
      <c r="S2212">
        <v>7</v>
      </c>
      <c r="T2212">
        <v>1</v>
      </c>
      <c r="U2212">
        <v>7</v>
      </c>
      <c r="V2212">
        <v>0</v>
      </c>
      <c r="W2212">
        <v>0</v>
      </c>
      <c r="X2212">
        <v>0</v>
      </c>
      <c r="Y2212">
        <v>0</v>
      </c>
      <c r="Z2212">
        <v>29</v>
      </c>
      <c r="AA2212">
        <v>0</v>
      </c>
      <c r="AB2212">
        <v>6</v>
      </c>
      <c r="AC2212">
        <v>24</v>
      </c>
      <c r="AD2212">
        <v>0</v>
      </c>
      <c r="AE2212">
        <v>0</v>
      </c>
      <c r="AF2212">
        <v>13</v>
      </c>
      <c r="AG2212">
        <v>0</v>
      </c>
      <c r="AH2212">
        <v>0</v>
      </c>
      <c r="AI2212">
        <v>0</v>
      </c>
      <c r="AJ2212">
        <v>11</v>
      </c>
      <c r="AK2212">
        <v>7</v>
      </c>
      <c r="AL2212">
        <v>0</v>
      </c>
      <c r="AM2212">
        <v>8</v>
      </c>
      <c r="AN2212">
        <v>14</v>
      </c>
      <c r="AO2212">
        <v>24</v>
      </c>
      <c r="AP2212">
        <v>44</v>
      </c>
      <c r="AQ2212">
        <v>0</v>
      </c>
      <c r="AR2212">
        <v>0</v>
      </c>
      <c r="AS2212">
        <v>0</v>
      </c>
      <c r="AT2212">
        <v>20</v>
      </c>
      <c r="AU2212">
        <v>0</v>
      </c>
      <c r="AV2212">
        <v>7</v>
      </c>
      <c r="AW2212">
        <v>0</v>
      </c>
      <c r="AX2212">
        <v>0</v>
      </c>
      <c r="AY2212">
        <v>0</v>
      </c>
      <c r="AZ2212">
        <v>0</v>
      </c>
      <c r="BA2212">
        <v>19</v>
      </c>
      <c r="BB2212">
        <v>0</v>
      </c>
      <c r="BC2212">
        <v>0</v>
      </c>
      <c r="BD2212">
        <v>13</v>
      </c>
      <c r="BE2212">
        <v>17</v>
      </c>
      <c r="BF2212">
        <v>1</v>
      </c>
      <c r="BG2212">
        <v>0</v>
      </c>
      <c r="BH2212">
        <v>1</v>
      </c>
      <c r="BI2212">
        <v>7</v>
      </c>
      <c r="BJ2212">
        <v>0</v>
      </c>
      <c r="BK2212">
        <v>0</v>
      </c>
      <c r="BL2212">
        <v>12</v>
      </c>
      <c r="BM2212">
        <v>0</v>
      </c>
      <c r="BN2212">
        <v>16</v>
      </c>
      <c r="BO2212">
        <v>183</v>
      </c>
      <c r="BP2212">
        <v>30</v>
      </c>
      <c r="BQ2212">
        <v>41</v>
      </c>
      <c r="BR2212">
        <v>14</v>
      </c>
      <c r="BS2212">
        <v>7</v>
      </c>
      <c r="BT2212">
        <v>1</v>
      </c>
      <c r="BU2212">
        <v>0</v>
      </c>
      <c r="BV2212">
        <v>0</v>
      </c>
      <c r="BW2212">
        <v>16</v>
      </c>
      <c r="BX2212">
        <v>0</v>
      </c>
      <c r="BY2212">
        <v>618</v>
      </c>
    </row>
    <row r="2213" spans="1:77" hidden="1" x14ac:dyDescent="0.25">
      <c r="A2213" t="str">
        <f t="shared" si="68"/>
        <v>201841 Irodai, ügyviteli foglalkozásokI3 Szakiskola</v>
      </c>
      <c r="B2213" t="str">
        <f t="shared" si="69"/>
        <v>201841 Irodai, ügyviteli foglalkozásokI3 Szakiskola</v>
      </c>
      <c r="C2213">
        <v>1991</v>
      </c>
      <c r="D2213" t="s">
        <v>168</v>
      </c>
      <c r="E2213" t="s">
        <v>169</v>
      </c>
      <c r="F2213" s="4">
        <v>2018</v>
      </c>
      <c r="G2213">
        <v>0</v>
      </c>
      <c r="H2213" t="s">
        <v>159</v>
      </c>
      <c r="I2213">
        <v>635</v>
      </c>
      <c r="J2213">
        <v>24</v>
      </c>
      <c r="K2213" t="s">
        <v>92</v>
      </c>
      <c r="L2213" t="s">
        <v>130</v>
      </c>
      <c r="M2213">
        <v>62</v>
      </c>
      <c r="N2213">
        <v>9</v>
      </c>
      <c r="O2213">
        <v>0</v>
      </c>
      <c r="P2213">
        <v>0</v>
      </c>
      <c r="Q2213">
        <v>52</v>
      </c>
      <c r="R2213">
        <v>0</v>
      </c>
      <c r="S2213">
        <v>1</v>
      </c>
      <c r="T2213">
        <v>30</v>
      </c>
      <c r="U2213">
        <v>0</v>
      </c>
      <c r="V2213">
        <v>0</v>
      </c>
      <c r="W2213">
        <v>19</v>
      </c>
      <c r="X2213">
        <v>0</v>
      </c>
      <c r="Y2213">
        <v>100</v>
      </c>
      <c r="Z2213">
        <v>1</v>
      </c>
      <c r="AA2213">
        <v>23</v>
      </c>
      <c r="AB2213">
        <v>13</v>
      </c>
      <c r="AC2213">
        <v>70</v>
      </c>
      <c r="AD2213">
        <v>60</v>
      </c>
      <c r="AE2213">
        <v>24</v>
      </c>
      <c r="AF2213">
        <v>46</v>
      </c>
      <c r="AG2213">
        <v>0</v>
      </c>
      <c r="AH2213">
        <v>76</v>
      </c>
      <c r="AI2213">
        <v>44</v>
      </c>
      <c r="AJ2213">
        <v>23</v>
      </c>
      <c r="AK2213">
        <v>6</v>
      </c>
      <c r="AL2213">
        <v>26</v>
      </c>
      <c r="AM2213">
        <v>89</v>
      </c>
      <c r="AN2213">
        <v>133</v>
      </c>
      <c r="AO2213">
        <v>198</v>
      </c>
      <c r="AP2213">
        <v>121</v>
      </c>
      <c r="AQ2213">
        <v>93</v>
      </c>
      <c r="AR2213">
        <v>0</v>
      </c>
      <c r="AS2213">
        <v>0</v>
      </c>
      <c r="AT2213">
        <v>183</v>
      </c>
      <c r="AU2213">
        <v>23</v>
      </c>
      <c r="AV2213">
        <v>43</v>
      </c>
      <c r="AW2213">
        <v>9</v>
      </c>
      <c r="AX2213">
        <v>25</v>
      </c>
      <c r="AY2213">
        <v>0</v>
      </c>
      <c r="AZ2213">
        <v>54</v>
      </c>
      <c r="BA2213">
        <v>152</v>
      </c>
      <c r="BB2213">
        <v>12</v>
      </c>
      <c r="BC2213">
        <v>15</v>
      </c>
      <c r="BD2213">
        <v>3</v>
      </c>
      <c r="BE2213">
        <v>0</v>
      </c>
      <c r="BF2213">
        <v>70</v>
      </c>
      <c r="BG2213">
        <v>0</v>
      </c>
      <c r="BH2213">
        <v>4</v>
      </c>
      <c r="BI2213">
        <v>0</v>
      </c>
      <c r="BJ2213">
        <v>6</v>
      </c>
      <c r="BK2213">
        <v>0</v>
      </c>
      <c r="BL2213">
        <v>43</v>
      </c>
      <c r="BM2213">
        <v>0</v>
      </c>
      <c r="BN2213">
        <v>54</v>
      </c>
      <c r="BO2213">
        <v>453</v>
      </c>
      <c r="BP2213">
        <v>50</v>
      </c>
      <c r="BQ2213">
        <v>72</v>
      </c>
      <c r="BR2213">
        <v>47</v>
      </c>
      <c r="BS2213">
        <v>20</v>
      </c>
      <c r="BT2213">
        <v>2</v>
      </c>
      <c r="BU2213">
        <v>3</v>
      </c>
      <c r="BV2213">
        <v>0</v>
      </c>
      <c r="BW2213">
        <v>7</v>
      </c>
      <c r="BX2213">
        <v>0</v>
      </c>
      <c r="BY2213">
        <v>2669</v>
      </c>
    </row>
    <row r="2214" spans="1:77" hidden="1" x14ac:dyDescent="0.25">
      <c r="A2214" t="str">
        <f t="shared" si="68"/>
        <v>201842 Ügyfélkapcsolati foglalkozásokI3 Szakiskola</v>
      </c>
      <c r="B2214" t="str">
        <f t="shared" si="69"/>
        <v>201842 Ügyfélkapcsolati foglalkozásokI3 Szakiskola</v>
      </c>
      <c r="C2214">
        <v>1992</v>
      </c>
      <c r="D2214" t="s">
        <v>168</v>
      </c>
      <c r="E2214" t="s">
        <v>169</v>
      </c>
      <c r="F2214" s="4">
        <v>2018</v>
      </c>
      <c r="G2214">
        <v>0</v>
      </c>
      <c r="H2214" t="s">
        <v>159</v>
      </c>
      <c r="I2214">
        <v>636</v>
      </c>
      <c r="J2214">
        <v>25</v>
      </c>
      <c r="K2214" t="s">
        <v>93</v>
      </c>
      <c r="L2214" t="s">
        <v>131</v>
      </c>
      <c r="M2214">
        <v>0</v>
      </c>
      <c r="N2214">
        <v>0</v>
      </c>
      <c r="O2214">
        <v>0</v>
      </c>
      <c r="P2214">
        <v>0</v>
      </c>
      <c r="Q2214">
        <v>14</v>
      </c>
      <c r="R2214">
        <v>0</v>
      </c>
      <c r="S2214">
        <v>0</v>
      </c>
      <c r="T2214">
        <v>0</v>
      </c>
      <c r="U2214">
        <v>40</v>
      </c>
      <c r="V2214">
        <v>0</v>
      </c>
      <c r="W2214">
        <v>0</v>
      </c>
      <c r="X2214">
        <v>0</v>
      </c>
      <c r="Y2214">
        <v>18</v>
      </c>
      <c r="Z2214">
        <v>0</v>
      </c>
      <c r="AA2214">
        <v>0</v>
      </c>
      <c r="AB2214">
        <v>0</v>
      </c>
      <c r="AC2214">
        <v>0</v>
      </c>
      <c r="AD2214">
        <v>0</v>
      </c>
      <c r="AE2214">
        <v>0</v>
      </c>
      <c r="AF2214">
        <v>0</v>
      </c>
      <c r="AG2214">
        <v>0</v>
      </c>
      <c r="AH2214">
        <v>80</v>
      </c>
      <c r="AI2214">
        <v>0</v>
      </c>
      <c r="AJ2214">
        <v>5</v>
      </c>
      <c r="AK2214">
        <v>30</v>
      </c>
      <c r="AL2214">
        <v>0</v>
      </c>
      <c r="AM2214">
        <v>7</v>
      </c>
      <c r="AN2214">
        <v>31</v>
      </c>
      <c r="AO2214">
        <v>88</v>
      </c>
      <c r="AP2214">
        <v>63</v>
      </c>
      <c r="AQ2214">
        <v>18</v>
      </c>
      <c r="AR2214">
        <v>0</v>
      </c>
      <c r="AS2214">
        <v>0</v>
      </c>
      <c r="AT2214">
        <v>0</v>
      </c>
      <c r="AU2214">
        <v>24</v>
      </c>
      <c r="AV2214">
        <v>47</v>
      </c>
      <c r="AW2214">
        <v>0</v>
      </c>
      <c r="AX2214">
        <v>0</v>
      </c>
      <c r="AY2214">
        <v>13</v>
      </c>
      <c r="AZ2214">
        <v>12</v>
      </c>
      <c r="BA2214">
        <v>91</v>
      </c>
      <c r="BB2214">
        <v>15</v>
      </c>
      <c r="BC2214">
        <v>12</v>
      </c>
      <c r="BD2214">
        <v>0</v>
      </c>
      <c r="BE2214">
        <v>0</v>
      </c>
      <c r="BF2214">
        <v>3</v>
      </c>
      <c r="BG2214">
        <v>0</v>
      </c>
      <c r="BH2214">
        <v>0</v>
      </c>
      <c r="BI2214">
        <v>0</v>
      </c>
      <c r="BJ2214">
        <v>8</v>
      </c>
      <c r="BK2214">
        <v>0</v>
      </c>
      <c r="BL2214">
        <v>26</v>
      </c>
      <c r="BM2214">
        <v>0</v>
      </c>
      <c r="BN2214">
        <v>11</v>
      </c>
      <c r="BO2214">
        <v>15</v>
      </c>
      <c r="BP2214">
        <v>15</v>
      </c>
      <c r="BQ2214">
        <v>27</v>
      </c>
      <c r="BR2214">
        <v>0</v>
      </c>
      <c r="BS2214">
        <v>30</v>
      </c>
      <c r="BT2214">
        <v>7</v>
      </c>
      <c r="BU2214">
        <v>16</v>
      </c>
      <c r="BV2214">
        <v>0</v>
      </c>
      <c r="BW2214">
        <v>30</v>
      </c>
      <c r="BX2214">
        <v>0</v>
      </c>
      <c r="BY2214">
        <v>796</v>
      </c>
    </row>
    <row r="2215" spans="1:77" hidden="1" x14ac:dyDescent="0.25">
      <c r="A2215" t="str">
        <f t="shared" si="68"/>
        <v>201851 Kereskedelmi és vendéglátó-ipari foglalkozásokI3 Szakiskola</v>
      </c>
      <c r="B2215" t="str">
        <f t="shared" si="69"/>
        <v>201851 Kereskedelmi és vendéglátó-ipari foglalkozásokI3 Szakiskola</v>
      </c>
      <c r="C2215">
        <v>1993</v>
      </c>
      <c r="D2215" t="s">
        <v>168</v>
      </c>
      <c r="E2215" t="s">
        <v>169</v>
      </c>
      <c r="F2215" s="4">
        <v>2018</v>
      </c>
      <c r="G2215">
        <v>0</v>
      </c>
      <c r="H2215" t="s">
        <v>159</v>
      </c>
      <c r="I2215">
        <v>637</v>
      </c>
      <c r="J2215">
        <v>26</v>
      </c>
      <c r="K2215" t="s">
        <v>94</v>
      </c>
      <c r="L2215" t="s">
        <v>132</v>
      </c>
      <c r="M2215">
        <v>50</v>
      </c>
      <c r="N2215">
        <v>29</v>
      </c>
      <c r="O2215">
        <v>2</v>
      </c>
      <c r="P2215">
        <v>0</v>
      </c>
      <c r="Q2215">
        <v>363</v>
      </c>
      <c r="R2215">
        <v>0</v>
      </c>
      <c r="S2215">
        <v>24</v>
      </c>
      <c r="T2215">
        <v>35</v>
      </c>
      <c r="U2215">
        <v>0</v>
      </c>
      <c r="V2215">
        <v>0</v>
      </c>
      <c r="W2215">
        <v>16</v>
      </c>
      <c r="X2215">
        <v>0</v>
      </c>
      <c r="Y2215">
        <v>0</v>
      </c>
      <c r="Z2215">
        <v>22</v>
      </c>
      <c r="AA2215">
        <v>0</v>
      </c>
      <c r="AB2215">
        <v>0</v>
      </c>
      <c r="AC2215">
        <v>0</v>
      </c>
      <c r="AD2215">
        <v>0</v>
      </c>
      <c r="AE2215">
        <v>0</v>
      </c>
      <c r="AF2215">
        <v>0</v>
      </c>
      <c r="AG2215">
        <v>0</v>
      </c>
      <c r="AH2215">
        <v>17</v>
      </c>
      <c r="AI2215">
        <v>0</v>
      </c>
      <c r="AJ2215">
        <v>0</v>
      </c>
      <c r="AK2215">
        <v>0</v>
      </c>
      <c r="AL2215">
        <v>57</v>
      </c>
      <c r="AM2215">
        <v>93</v>
      </c>
      <c r="AN2215">
        <v>223</v>
      </c>
      <c r="AO2215">
        <v>909</v>
      </c>
      <c r="AP2215">
        <v>9137</v>
      </c>
      <c r="AQ2215">
        <v>19</v>
      </c>
      <c r="AR2215">
        <v>0</v>
      </c>
      <c r="AS2215">
        <v>0</v>
      </c>
      <c r="AT2215">
        <v>0</v>
      </c>
      <c r="AU2215">
        <v>227</v>
      </c>
      <c r="AV2215">
        <v>2943</v>
      </c>
      <c r="AW2215">
        <v>0</v>
      </c>
      <c r="AX2215">
        <v>0</v>
      </c>
      <c r="AY2215">
        <v>0</v>
      </c>
      <c r="AZ2215">
        <v>0</v>
      </c>
      <c r="BA2215">
        <v>9</v>
      </c>
      <c r="BB2215">
        <v>0</v>
      </c>
      <c r="BC2215">
        <v>0</v>
      </c>
      <c r="BD2215">
        <v>0</v>
      </c>
      <c r="BE2215">
        <v>38</v>
      </c>
      <c r="BF2215">
        <v>414</v>
      </c>
      <c r="BG2215">
        <v>0</v>
      </c>
      <c r="BH2215">
        <v>0</v>
      </c>
      <c r="BI2215">
        <v>0</v>
      </c>
      <c r="BJ2215">
        <v>0</v>
      </c>
      <c r="BK2215">
        <v>0</v>
      </c>
      <c r="BL2215">
        <v>115</v>
      </c>
      <c r="BM2215">
        <v>0</v>
      </c>
      <c r="BN2215">
        <v>860</v>
      </c>
      <c r="BO2215">
        <v>110</v>
      </c>
      <c r="BP2215">
        <v>109</v>
      </c>
      <c r="BQ2215">
        <v>65</v>
      </c>
      <c r="BR2215">
        <v>123</v>
      </c>
      <c r="BS2215">
        <v>6</v>
      </c>
      <c r="BT2215">
        <v>130</v>
      </c>
      <c r="BU2215">
        <v>8</v>
      </c>
      <c r="BV2215">
        <v>0</v>
      </c>
      <c r="BW2215">
        <v>7</v>
      </c>
      <c r="BX2215">
        <v>0</v>
      </c>
      <c r="BY2215">
        <v>16160</v>
      </c>
    </row>
    <row r="2216" spans="1:77" hidden="1" x14ac:dyDescent="0.25">
      <c r="A2216" t="str">
        <f t="shared" si="68"/>
        <v>201852 Szolgáltatási foglalkozásokI3 Szakiskola</v>
      </c>
      <c r="B2216" t="str">
        <f t="shared" si="69"/>
        <v>201852 Szolgáltatási foglalkozásokI3 Szakiskola</v>
      </c>
      <c r="C2216">
        <v>1994</v>
      </c>
      <c r="D2216" t="s">
        <v>168</v>
      </c>
      <c r="E2216" t="s">
        <v>169</v>
      </c>
      <c r="F2216" s="4">
        <v>2018</v>
      </c>
      <c r="G2216">
        <v>0</v>
      </c>
      <c r="H2216" t="s">
        <v>159</v>
      </c>
      <c r="I2216">
        <v>638</v>
      </c>
      <c r="J2216">
        <v>27</v>
      </c>
      <c r="K2216" t="s">
        <v>95</v>
      </c>
      <c r="L2216" t="s">
        <v>133</v>
      </c>
      <c r="M2216">
        <v>2</v>
      </c>
      <c r="N2216">
        <v>0</v>
      </c>
      <c r="O2216">
        <v>16</v>
      </c>
      <c r="P2216">
        <v>0</v>
      </c>
      <c r="Q2216">
        <v>1</v>
      </c>
      <c r="R2216">
        <v>0</v>
      </c>
      <c r="S2216">
        <v>0</v>
      </c>
      <c r="T2216">
        <v>13</v>
      </c>
      <c r="U2216">
        <v>30</v>
      </c>
      <c r="V2216">
        <v>0</v>
      </c>
      <c r="W2216">
        <v>0</v>
      </c>
      <c r="X2216">
        <v>0</v>
      </c>
      <c r="Y2216">
        <v>1</v>
      </c>
      <c r="Z2216">
        <v>0</v>
      </c>
      <c r="AA2216">
        <v>0</v>
      </c>
      <c r="AB2216">
        <v>0</v>
      </c>
      <c r="AC2216">
        <v>0</v>
      </c>
      <c r="AD2216">
        <v>0</v>
      </c>
      <c r="AE2216">
        <v>0</v>
      </c>
      <c r="AF2216">
        <v>16</v>
      </c>
      <c r="AG2216">
        <v>0</v>
      </c>
      <c r="AH2216">
        <v>0</v>
      </c>
      <c r="AI2216">
        <v>0</v>
      </c>
      <c r="AJ2216">
        <v>32</v>
      </c>
      <c r="AK2216">
        <v>24</v>
      </c>
      <c r="AL2216">
        <v>10</v>
      </c>
      <c r="AM2216">
        <v>0</v>
      </c>
      <c r="AN2216">
        <v>22</v>
      </c>
      <c r="AO2216">
        <v>59</v>
      </c>
      <c r="AP2216">
        <v>98</v>
      </c>
      <c r="AQ2216">
        <v>55</v>
      </c>
      <c r="AR2216">
        <v>0</v>
      </c>
      <c r="AS2216">
        <v>0</v>
      </c>
      <c r="AT2216">
        <v>2</v>
      </c>
      <c r="AU2216">
        <v>0</v>
      </c>
      <c r="AV2216">
        <v>78</v>
      </c>
      <c r="AW2216">
        <v>0</v>
      </c>
      <c r="AX2216">
        <v>0</v>
      </c>
      <c r="AY2216">
        <v>0</v>
      </c>
      <c r="AZ2216">
        <v>0</v>
      </c>
      <c r="BA2216">
        <v>824</v>
      </c>
      <c r="BB2216">
        <v>0</v>
      </c>
      <c r="BC2216">
        <v>0</v>
      </c>
      <c r="BD2216">
        <v>12</v>
      </c>
      <c r="BE2216">
        <v>3</v>
      </c>
      <c r="BF2216">
        <v>0</v>
      </c>
      <c r="BG2216">
        <v>0</v>
      </c>
      <c r="BH2216">
        <v>0</v>
      </c>
      <c r="BI2216">
        <v>0</v>
      </c>
      <c r="BJ2216">
        <v>37</v>
      </c>
      <c r="BK2216">
        <v>0</v>
      </c>
      <c r="BL2216">
        <v>2</v>
      </c>
      <c r="BM2216">
        <v>0</v>
      </c>
      <c r="BN2216">
        <v>851</v>
      </c>
      <c r="BO2216">
        <v>477</v>
      </c>
      <c r="BP2216">
        <v>1467</v>
      </c>
      <c r="BQ2216">
        <v>514</v>
      </c>
      <c r="BR2216">
        <v>445</v>
      </c>
      <c r="BS2216">
        <v>12</v>
      </c>
      <c r="BT2216">
        <v>49</v>
      </c>
      <c r="BU2216">
        <v>3</v>
      </c>
      <c r="BV2216">
        <v>0</v>
      </c>
      <c r="BW2216">
        <v>293</v>
      </c>
      <c r="BX2216">
        <v>0</v>
      </c>
      <c r="BY2216">
        <v>5448</v>
      </c>
    </row>
    <row r="2217" spans="1:77" hidden="1" x14ac:dyDescent="0.25">
      <c r="A2217" t="str">
        <f t="shared" si="68"/>
        <v>201861 Mezőgazdasági foglalkozásokI3 Szakiskola</v>
      </c>
      <c r="B2217" t="str">
        <f t="shared" si="69"/>
        <v>201861 Mezőgazdasági foglalkozásokI3 Szakiskola</v>
      </c>
      <c r="C2217">
        <v>1995</v>
      </c>
      <c r="D2217" t="s">
        <v>168</v>
      </c>
      <c r="E2217" t="s">
        <v>169</v>
      </c>
      <c r="F2217" s="4">
        <v>2018</v>
      </c>
      <c r="G2217">
        <v>0</v>
      </c>
      <c r="H2217" t="s">
        <v>159</v>
      </c>
      <c r="I2217">
        <v>639</v>
      </c>
      <c r="J2217">
        <v>28</v>
      </c>
      <c r="K2217" t="s">
        <v>96</v>
      </c>
      <c r="L2217" t="s">
        <v>97</v>
      </c>
      <c r="M2217">
        <v>648</v>
      </c>
      <c r="N2217">
        <v>0</v>
      </c>
      <c r="O2217">
        <v>0</v>
      </c>
      <c r="P2217">
        <v>0</v>
      </c>
      <c r="Q2217">
        <v>2</v>
      </c>
      <c r="R2217">
        <v>0</v>
      </c>
      <c r="S2217">
        <v>0</v>
      </c>
      <c r="T2217">
        <v>0</v>
      </c>
      <c r="U2217">
        <v>0</v>
      </c>
      <c r="V2217">
        <v>0</v>
      </c>
      <c r="W2217">
        <v>0</v>
      </c>
      <c r="X2217">
        <v>18</v>
      </c>
      <c r="Y2217">
        <v>0</v>
      </c>
      <c r="Z2217">
        <v>0</v>
      </c>
      <c r="AA2217">
        <v>0</v>
      </c>
      <c r="AB2217">
        <v>0</v>
      </c>
      <c r="AC2217">
        <v>0</v>
      </c>
      <c r="AD2217">
        <v>0</v>
      </c>
      <c r="AE2217">
        <v>0</v>
      </c>
      <c r="AF2217">
        <v>0</v>
      </c>
      <c r="AG2217">
        <v>0</v>
      </c>
      <c r="AH2217">
        <v>0</v>
      </c>
      <c r="AI2217">
        <v>0</v>
      </c>
      <c r="AJ2217">
        <v>0</v>
      </c>
      <c r="AK2217">
        <v>26</v>
      </c>
      <c r="AL2217">
        <v>1</v>
      </c>
      <c r="AM2217">
        <v>11</v>
      </c>
      <c r="AN2217">
        <v>0</v>
      </c>
      <c r="AO2217">
        <v>70</v>
      </c>
      <c r="AP2217">
        <v>22</v>
      </c>
      <c r="AQ2217">
        <v>0</v>
      </c>
      <c r="AR2217">
        <v>0</v>
      </c>
      <c r="AS2217">
        <v>0</v>
      </c>
      <c r="AT2217">
        <v>17</v>
      </c>
      <c r="AU2217">
        <v>0</v>
      </c>
      <c r="AV2217">
        <v>0</v>
      </c>
      <c r="AW2217">
        <v>0</v>
      </c>
      <c r="AX2217">
        <v>0</v>
      </c>
      <c r="AY2217">
        <v>0</v>
      </c>
      <c r="AZ2217">
        <v>0</v>
      </c>
      <c r="BA2217">
        <v>0</v>
      </c>
      <c r="BB2217">
        <v>0</v>
      </c>
      <c r="BC2217">
        <v>0</v>
      </c>
      <c r="BD2217">
        <v>0</v>
      </c>
      <c r="BE2217">
        <v>0</v>
      </c>
      <c r="BF2217">
        <v>0</v>
      </c>
      <c r="BG2217">
        <v>0</v>
      </c>
      <c r="BH2217">
        <v>7</v>
      </c>
      <c r="BI2217">
        <v>0</v>
      </c>
      <c r="BJ2217">
        <v>0</v>
      </c>
      <c r="BK2217">
        <v>0</v>
      </c>
      <c r="BL2217">
        <v>0</v>
      </c>
      <c r="BM2217">
        <v>0</v>
      </c>
      <c r="BN2217">
        <v>0</v>
      </c>
      <c r="BO2217">
        <v>126</v>
      </c>
      <c r="BP2217">
        <v>37</v>
      </c>
      <c r="BQ2217">
        <v>3</v>
      </c>
      <c r="BR2217">
        <v>7</v>
      </c>
      <c r="BS2217">
        <v>8</v>
      </c>
      <c r="BT2217">
        <v>0</v>
      </c>
      <c r="BU2217">
        <v>3</v>
      </c>
      <c r="BV2217">
        <v>0</v>
      </c>
      <c r="BW2217">
        <v>9</v>
      </c>
      <c r="BX2217">
        <v>0</v>
      </c>
      <c r="BY2217">
        <v>1015</v>
      </c>
    </row>
    <row r="2218" spans="1:77" hidden="1" x14ac:dyDescent="0.25">
      <c r="A2218" t="str">
        <f t="shared" si="68"/>
        <v>201862 Erdőgazdálkodási, vadgazdálkodási és halászati foglalkozásokI3 Szakiskola</v>
      </c>
      <c r="B2218" t="str">
        <f t="shared" si="69"/>
        <v>201862 Erdőgazdálkodási, vadgazdálkodási és halászati foglalkozásokI3 Szakiskola</v>
      </c>
      <c r="C2218">
        <v>1996</v>
      </c>
      <c r="D2218" t="s">
        <v>168</v>
      </c>
      <c r="E2218" t="s">
        <v>169</v>
      </c>
      <c r="F2218" s="4">
        <v>2018</v>
      </c>
      <c r="G2218">
        <v>0</v>
      </c>
      <c r="H2218" t="s">
        <v>159</v>
      </c>
      <c r="I2218">
        <v>640</v>
      </c>
      <c r="J2218">
        <v>29</v>
      </c>
      <c r="K2218" t="s">
        <v>98</v>
      </c>
      <c r="L2218" t="s">
        <v>134</v>
      </c>
      <c r="M2218">
        <v>1</v>
      </c>
      <c r="N2218">
        <v>51</v>
      </c>
      <c r="O2218">
        <v>66</v>
      </c>
      <c r="P2218">
        <v>0</v>
      </c>
      <c r="Q2218">
        <v>0</v>
      </c>
      <c r="R2218">
        <v>0</v>
      </c>
      <c r="S2218">
        <v>0</v>
      </c>
      <c r="T2218">
        <v>0</v>
      </c>
      <c r="U2218">
        <v>0</v>
      </c>
      <c r="V2218">
        <v>0</v>
      </c>
      <c r="W2218">
        <v>0</v>
      </c>
      <c r="X2218">
        <v>0</v>
      </c>
      <c r="Y2218">
        <v>0</v>
      </c>
      <c r="Z2218">
        <v>0</v>
      </c>
      <c r="AA2218">
        <v>0</v>
      </c>
      <c r="AB2218">
        <v>0</v>
      </c>
      <c r="AC2218">
        <v>0</v>
      </c>
      <c r="AD2218">
        <v>0</v>
      </c>
      <c r="AE2218">
        <v>0</v>
      </c>
      <c r="AF2218">
        <v>0</v>
      </c>
      <c r="AG2218">
        <v>0</v>
      </c>
      <c r="AH2218">
        <v>0</v>
      </c>
      <c r="AI2218">
        <v>0</v>
      </c>
      <c r="AJ2218">
        <v>0</v>
      </c>
      <c r="AK2218">
        <v>0</v>
      </c>
      <c r="AL2218">
        <v>0</v>
      </c>
      <c r="AM2218">
        <v>0</v>
      </c>
      <c r="AN2218">
        <v>0</v>
      </c>
      <c r="AO2218">
        <v>0</v>
      </c>
      <c r="AP2218">
        <v>0</v>
      </c>
      <c r="AQ2218">
        <v>0</v>
      </c>
      <c r="AR2218">
        <v>0</v>
      </c>
      <c r="AS2218">
        <v>0</v>
      </c>
      <c r="AT2218">
        <v>0</v>
      </c>
      <c r="AU2218">
        <v>0</v>
      </c>
      <c r="AV2218">
        <v>1</v>
      </c>
      <c r="AW2218">
        <v>0</v>
      </c>
      <c r="AX2218">
        <v>0</v>
      </c>
      <c r="AY2218">
        <v>0</v>
      </c>
      <c r="AZ2218">
        <v>0</v>
      </c>
      <c r="BA2218">
        <v>0</v>
      </c>
      <c r="BB2218">
        <v>0</v>
      </c>
      <c r="BC2218">
        <v>0</v>
      </c>
      <c r="BD2218">
        <v>0</v>
      </c>
      <c r="BE2218">
        <v>0</v>
      </c>
      <c r="BF2218">
        <v>0</v>
      </c>
      <c r="BG2218">
        <v>0</v>
      </c>
      <c r="BH2218">
        <v>0</v>
      </c>
      <c r="BI2218">
        <v>0</v>
      </c>
      <c r="BJ2218">
        <v>0</v>
      </c>
      <c r="BK2218">
        <v>0</v>
      </c>
      <c r="BL2218">
        <v>0</v>
      </c>
      <c r="BM2218">
        <v>0</v>
      </c>
      <c r="BN2218">
        <v>9</v>
      </c>
      <c r="BO2218">
        <v>6</v>
      </c>
      <c r="BP2218">
        <v>0</v>
      </c>
      <c r="BQ2218">
        <v>0</v>
      </c>
      <c r="BR2218">
        <v>1</v>
      </c>
      <c r="BS2218">
        <v>0</v>
      </c>
      <c r="BT2218">
        <v>0</v>
      </c>
      <c r="BU2218">
        <v>0</v>
      </c>
      <c r="BV2218">
        <v>0</v>
      </c>
      <c r="BW2218">
        <v>0</v>
      </c>
      <c r="BX2218">
        <v>0</v>
      </c>
      <c r="BY2218">
        <v>135</v>
      </c>
    </row>
    <row r="2219" spans="1:77" hidden="1" x14ac:dyDescent="0.25">
      <c r="A2219" t="str">
        <f t="shared" si="68"/>
        <v>201871 Élelmiszer-ipari foglalkozásokI3 Szakiskola</v>
      </c>
      <c r="B2219" t="str">
        <f t="shared" si="69"/>
        <v>201871 Élelmiszer-ipari foglalkozásokI3 Szakiskola</v>
      </c>
      <c r="C2219">
        <v>1997</v>
      </c>
      <c r="D2219" t="s">
        <v>168</v>
      </c>
      <c r="E2219" t="s">
        <v>169</v>
      </c>
      <c r="F2219" s="4">
        <v>2018</v>
      </c>
      <c r="G2219">
        <v>0</v>
      </c>
      <c r="H2219" t="s">
        <v>159</v>
      </c>
      <c r="I2219">
        <v>641</v>
      </c>
      <c r="J2219">
        <v>30</v>
      </c>
      <c r="K2219" t="s">
        <v>99</v>
      </c>
      <c r="L2219" t="s">
        <v>135</v>
      </c>
      <c r="M2219">
        <v>11</v>
      </c>
      <c r="N2219">
        <v>0</v>
      </c>
      <c r="O2219">
        <v>2</v>
      </c>
      <c r="P2219">
        <v>0</v>
      </c>
      <c r="Q2219">
        <v>888</v>
      </c>
      <c r="R2219">
        <v>0</v>
      </c>
      <c r="S2219">
        <v>0</v>
      </c>
      <c r="T2219">
        <v>0</v>
      </c>
      <c r="U2219">
        <v>0</v>
      </c>
      <c r="V2219">
        <v>0</v>
      </c>
      <c r="W2219">
        <v>0</v>
      </c>
      <c r="X2219">
        <v>0</v>
      </c>
      <c r="Y2219">
        <v>0</v>
      </c>
      <c r="Z2219">
        <v>0</v>
      </c>
      <c r="AA2219">
        <v>0</v>
      </c>
      <c r="AB2219">
        <v>0</v>
      </c>
      <c r="AC2219">
        <v>0</v>
      </c>
      <c r="AD2219">
        <v>0</v>
      </c>
      <c r="AE2219">
        <v>0</v>
      </c>
      <c r="AF2219">
        <v>0</v>
      </c>
      <c r="AG2219">
        <v>0</v>
      </c>
      <c r="AH2219">
        <v>0</v>
      </c>
      <c r="AI2219">
        <v>0</v>
      </c>
      <c r="AJ2219">
        <v>0</v>
      </c>
      <c r="AK2219">
        <v>0</v>
      </c>
      <c r="AL2219">
        <v>0</v>
      </c>
      <c r="AM2219">
        <v>0</v>
      </c>
      <c r="AN2219">
        <v>0</v>
      </c>
      <c r="AO2219">
        <v>45</v>
      </c>
      <c r="AP2219">
        <v>61</v>
      </c>
      <c r="AQ2219">
        <v>0</v>
      </c>
      <c r="AR2219">
        <v>0</v>
      </c>
      <c r="AS2219">
        <v>0</v>
      </c>
      <c r="AT2219">
        <v>0</v>
      </c>
      <c r="AU2219">
        <v>0</v>
      </c>
      <c r="AV2219">
        <v>23</v>
      </c>
      <c r="AW2219">
        <v>0</v>
      </c>
      <c r="AX2219">
        <v>0</v>
      </c>
      <c r="AY2219">
        <v>0</v>
      </c>
      <c r="AZ2219">
        <v>0</v>
      </c>
      <c r="BA2219">
        <v>0</v>
      </c>
      <c r="BB2219">
        <v>0</v>
      </c>
      <c r="BC2219">
        <v>0</v>
      </c>
      <c r="BD2219">
        <v>0</v>
      </c>
      <c r="BE2219">
        <v>49</v>
      </c>
      <c r="BF2219">
        <v>0</v>
      </c>
      <c r="BG2219">
        <v>0</v>
      </c>
      <c r="BH2219">
        <v>0</v>
      </c>
      <c r="BI2219">
        <v>0</v>
      </c>
      <c r="BJ2219">
        <v>0</v>
      </c>
      <c r="BK2219">
        <v>0</v>
      </c>
      <c r="BL2219">
        <v>0</v>
      </c>
      <c r="BM2219">
        <v>0</v>
      </c>
      <c r="BN2219">
        <v>0</v>
      </c>
      <c r="BO2219">
        <v>16</v>
      </c>
      <c r="BP2219">
        <v>2</v>
      </c>
      <c r="BQ2219">
        <v>3</v>
      </c>
      <c r="BR2219">
        <v>1</v>
      </c>
      <c r="BS2219">
        <v>0</v>
      </c>
      <c r="BT2219">
        <v>0</v>
      </c>
      <c r="BU2219">
        <v>0</v>
      </c>
      <c r="BV2219">
        <v>0</v>
      </c>
      <c r="BW2219">
        <v>0</v>
      </c>
      <c r="BX2219">
        <v>0</v>
      </c>
      <c r="BY2219">
        <v>1101</v>
      </c>
    </row>
    <row r="2220" spans="1:77" hidden="1" x14ac:dyDescent="0.25">
      <c r="A2220" t="str">
        <f t="shared" si="68"/>
        <v>201872 Könnyűipari foglalkozásokI3 Szakiskola</v>
      </c>
      <c r="B2220" t="str">
        <f t="shared" si="69"/>
        <v>201872 Könnyűipari foglalkozásokI3 Szakiskola</v>
      </c>
      <c r="C2220">
        <v>1998</v>
      </c>
      <c r="D2220" t="s">
        <v>168</v>
      </c>
      <c r="E2220" t="s">
        <v>169</v>
      </c>
      <c r="F2220" s="4">
        <v>2018</v>
      </c>
      <c r="G2220">
        <v>0</v>
      </c>
      <c r="H2220" t="s">
        <v>159</v>
      </c>
      <c r="I2220">
        <v>642</v>
      </c>
      <c r="J2220">
        <v>31</v>
      </c>
      <c r="K2220" t="s">
        <v>100</v>
      </c>
      <c r="L2220" t="s">
        <v>136</v>
      </c>
      <c r="M2220">
        <v>0</v>
      </c>
      <c r="N2220">
        <v>36</v>
      </c>
      <c r="O2220">
        <v>0</v>
      </c>
      <c r="P2220">
        <v>0</v>
      </c>
      <c r="Q2220">
        <v>14</v>
      </c>
      <c r="R2220">
        <v>338</v>
      </c>
      <c r="S2220">
        <v>52</v>
      </c>
      <c r="T2220">
        <v>128</v>
      </c>
      <c r="U2220">
        <v>400</v>
      </c>
      <c r="V2220">
        <v>0</v>
      </c>
      <c r="W2220">
        <v>0</v>
      </c>
      <c r="X2220">
        <v>0</v>
      </c>
      <c r="Y2220">
        <v>18</v>
      </c>
      <c r="Z2220">
        <v>0</v>
      </c>
      <c r="AA2220">
        <v>0</v>
      </c>
      <c r="AB2220">
        <v>0</v>
      </c>
      <c r="AC2220">
        <v>0</v>
      </c>
      <c r="AD2220">
        <v>0</v>
      </c>
      <c r="AE2220">
        <v>0</v>
      </c>
      <c r="AF2220">
        <v>21</v>
      </c>
      <c r="AG2220">
        <v>18</v>
      </c>
      <c r="AH2220">
        <v>204</v>
      </c>
      <c r="AI2220">
        <v>91</v>
      </c>
      <c r="AJ2220">
        <v>0</v>
      </c>
      <c r="AK2220">
        <v>0</v>
      </c>
      <c r="AL2220">
        <v>15</v>
      </c>
      <c r="AM2220">
        <v>1</v>
      </c>
      <c r="AN2220">
        <v>0</v>
      </c>
      <c r="AO2220">
        <v>9</v>
      </c>
      <c r="AP2220">
        <v>79</v>
      </c>
      <c r="AQ2220">
        <v>0</v>
      </c>
      <c r="AR2220">
        <v>0</v>
      </c>
      <c r="AS2220">
        <v>0</v>
      </c>
      <c r="AT2220">
        <v>0</v>
      </c>
      <c r="AU2220">
        <v>0</v>
      </c>
      <c r="AV2220">
        <v>0</v>
      </c>
      <c r="AW2220">
        <v>17</v>
      </c>
      <c r="AX2220">
        <v>0</v>
      </c>
      <c r="AY2220">
        <v>0</v>
      </c>
      <c r="AZ2220">
        <v>0</v>
      </c>
      <c r="BA2220">
        <v>0</v>
      </c>
      <c r="BB2220">
        <v>0</v>
      </c>
      <c r="BC2220">
        <v>0</v>
      </c>
      <c r="BD2220">
        <v>0</v>
      </c>
      <c r="BE2220">
        <v>0</v>
      </c>
      <c r="BF2220">
        <v>0</v>
      </c>
      <c r="BG2220">
        <v>22</v>
      </c>
      <c r="BH2220">
        <v>0</v>
      </c>
      <c r="BI2220">
        <v>64</v>
      </c>
      <c r="BJ2220">
        <v>0</v>
      </c>
      <c r="BK2220">
        <v>0</v>
      </c>
      <c r="BL2220">
        <v>0</v>
      </c>
      <c r="BM2220">
        <v>0</v>
      </c>
      <c r="BN2220">
        <v>9</v>
      </c>
      <c r="BO2220">
        <v>41</v>
      </c>
      <c r="BP2220">
        <v>18</v>
      </c>
      <c r="BQ2220">
        <v>7</v>
      </c>
      <c r="BR2220">
        <v>7</v>
      </c>
      <c r="BS2220">
        <v>4</v>
      </c>
      <c r="BT2220">
        <v>0</v>
      </c>
      <c r="BU2220">
        <v>0</v>
      </c>
      <c r="BV2220">
        <v>0</v>
      </c>
      <c r="BW2220">
        <v>0</v>
      </c>
      <c r="BX2220">
        <v>0</v>
      </c>
      <c r="BY2220">
        <v>1613</v>
      </c>
    </row>
    <row r="2221" spans="1:77" hidden="1" x14ac:dyDescent="0.25">
      <c r="A2221" t="str">
        <f t="shared" si="68"/>
        <v>201873 Fém- és villamosipari foglalkozásokI3 Szakiskola</v>
      </c>
      <c r="B2221" t="str">
        <f t="shared" si="69"/>
        <v>201873 Fém- és villamosipari foglalkozásokI3 Szakiskola</v>
      </c>
      <c r="C2221">
        <v>1999</v>
      </c>
      <c r="D2221" t="s">
        <v>168</v>
      </c>
      <c r="E2221" t="s">
        <v>169</v>
      </c>
      <c r="F2221" s="4">
        <v>2018</v>
      </c>
      <c r="G2221">
        <v>0</v>
      </c>
      <c r="H2221" t="s">
        <v>159</v>
      </c>
      <c r="I2221">
        <v>643</v>
      </c>
      <c r="J2221">
        <v>32</v>
      </c>
      <c r="K2221" t="s">
        <v>101</v>
      </c>
      <c r="L2221" t="s">
        <v>137</v>
      </c>
      <c r="M2221">
        <v>202</v>
      </c>
      <c r="N2221">
        <v>0</v>
      </c>
      <c r="O2221">
        <v>0</v>
      </c>
      <c r="P2221">
        <v>9</v>
      </c>
      <c r="Q2221">
        <v>180</v>
      </c>
      <c r="R2221">
        <v>0</v>
      </c>
      <c r="S2221">
        <v>23</v>
      </c>
      <c r="T2221">
        <v>15</v>
      </c>
      <c r="U2221">
        <v>1</v>
      </c>
      <c r="V2221">
        <v>0</v>
      </c>
      <c r="W2221">
        <v>32</v>
      </c>
      <c r="X2221">
        <v>13</v>
      </c>
      <c r="Y2221">
        <v>72</v>
      </c>
      <c r="Z2221">
        <v>41</v>
      </c>
      <c r="AA2221">
        <v>171</v>
      </c>
      <c r="AB2221">
        <v>1184</v>
      </c>
      <c r="AC2221">
        <v>173</v>
      </c>
      <c r="AD2221">
        <v>392</v>
      </c>
      <c r="AE2221">
        <v>656</v>
      </c>
      <c r="AF2221">
        <v>517</v>
      </c>
      <c r="AG2221">
        <v>81</v>
      </c>
      <c r="AH2221">
        <v>37</v>
      </c>
      <c r="AI2221">
        <v>90</v>
      </c>
      <c r="AJ2221">
        <v>212</v>
      </c>
      <c r="AK2221">
        <v>0</v>
      </c>
      <c r="AL2221">
        <v>31</v>
      </c>
      <c r="AM2221">
        <v>682</v>
      </c>
      <c r="AN2221">
        <v>617</v>
      </c>
      <c r="AO2221">
        <v>390</v>
      </c>
      <c r="AP2221">
        <v>152</v>
      </c>
      <c r="AQ2221">
        <v>326</v>
      </c>
      <c r="AR2221">
        <v>0</v>
      </c>
      <c r="AS2221">
        <v>0</v>
      </c>
      <c r="AT2221">
        <v>16</v>
      </c>
      <c r="AU2221">
        <v>0</v>
      </c>
      <c r="AV2221">
        <v>26</v>
      </c>
      <c r="AW2221">
        <v>0</v>
      </c>
      <c r="AX2221">
        <v>0</v>
      </c>
      <c r="AY2221">
        <v>3</v>
      </c>
      <c r="AZ2221">
        <v>0</v>
      </c>
      <c r="BA2221">
        <v>0</v>
      </c>
      <c r="BB2221">
        <v>0</v>
      </c>
      <c r="BC2221">
        <v>0</v>
      </c>
      <c r="BD2221">
        <v>0</v>
      </c>
      <c r="BE2221">
        <v>32</v>
      </c>
      <c r="BF2221">
        <v>38</v>
      </c>
      <c r="BG2221">
        <v>82</v>
      </c>
      <c r="BH2221">
        <v>3</v>
      </c>
      <c r="BI2221">
        <v>0</v>
      </c>
      <c r="BJ2221">
        <v>11</v>
      </c>
      <c r="BK2221">
        <v>22</v>
      </c>
      <c r="BL2221">
        <v>125</v>
      </c>
      <c r="BM2221">
        <v>3</v>
      </c>
      <c r="BN2221">
        <v>38</v>
      </c>
      <c r="BO2221">
        <v>117</v>
      </c>
      <c r="BP2221">
        <v>11</v>
      </c>
      <c r="BQ2221">
        <v>23</v>
      </c>
      <c r="BR2221">
        <v>6</v>
      </c>
      <c r="BS2221">
        <v>2</v>
      </c>
      <c r="BT2221">
        <v>15</v>
      </c>
      <c r="BU2221">
        <v>0</v>
      </c>
      <c r="BV2221">
        <v>0</v>
      </c>
      <c r="BW2221">
        <v>14</v>
      </c>
      <c r="BX2221">
        <v>0</v>
      </c>
      <c r="BY2221">
        <v>6886</v>
      </c>
    </row>
    <row r="2222" spans="1:77" hidden="1" x14ac:dyDescent="0.25">
      <c r="A2222" t="str">
        <f t="shared" si="68"/>
        <v>201874 Kézműipari foglalkozásokI3 Szakiskola</v>
      </c>
      <c r="B2222" t="str">
        <f t="shared" si="69"/>
        <v>201874 Kézműipari foglalkozásokI3 Szakiskola</v>
      </c>
      <c r="C2222">
        <v>2000</v>
      </c>
      <c r="D2222" t="s">
        <v>168</v>
      </c>
      <c r="E2222" t="s">
        <v>169</v>
      </c>
      <c r="F2222" s="4">
        <v>2018</v>
      </c>
      <c r="G2222">
        <v>0</v>
      </c>
      <c r="H2222" t="s">
        <v>159</v>
      </c>
      <c r="I2222">
        <v>644</v>
      </c>
      <c r="J2222">
        <v>33</v>
      </c>
      <c r="K2222" t="s">
        <v>102</v>
      </c>
      <c r="L2222" t="s">
        <v>138</v>
      </c>
      <c r="M2222">
        <v>1</v>
      </c>
      <c r="N2222">
        <v>0</v>
      </c>
      <c r="O2222">
        <v>0</v>
      </c>
      <c r="P2222">
        <v>0</v>
      </c>
      <c r="Q2222">
        <v>0</v>
      </c>
      <c r="R2222">
        <v>77</v>
      </c>
      <c r="S2222">
        <v>0</v>
      </c>
      <c r="T2222">
        <v>0</v>
      </c>
      <c r="U2222">
        <v>0</v>
      </c>
      <c r="V2222">
        <v>0</v>
      </c>
      <c r="W2222">
        <v>0</v>
      </c>
      <c r="X2222">
        <v>0</v>
      </c>
      <c r="Y2222">
        <v>0</v>
      </c>
      <c r="Z2222">
        <v>19</v>
      </c>
      <c r="AA2222">
        <v>0</v>
      </c>
      <c r="AB2222">
        <v>0</v>
      </c>
      <c r="AC2222">
        <v>34</v>
      </c>
      <c r="AD2222">
        <v>0</v>
      </c>
      <c r="AE2222">
        <v>9</v>
      </c>
      <c r="AF2222">
        <v>0</v>
      </c>
      <c r="AG2222">
        <v>0</v>
      </c>
      <c r="AH2222">
        <v>1</v>
      </c>
      <c r="AI2222">
        <v>0</v>
      </c>
      <c r="AJ2222">
        <v>0</v>
      </c>
      <c r="AK2222">
        <v>0</v>
      </c>
      <c r="AL2222">
        <v>0</v>
      </c>
      <c r="AM2222">
        <v>0</v>
      </c>
      <c r="AN2222">
        <v>0</v>
      </c>
      <c r="AO2222">
        <v>0</v>
      </c>
      <c r="AP2222">
        <v>0</v>
      </c>
      <c r="AQ2222">
        <v>0</v>
      </c>
      <c r="AR2222">
        <v>0</v>
      </c>
      <c r="AS2222">
        <v>0</v>
      </c>
      <c r="AT2222">
        <v>0</v>
      </c>
      <c r="AU2222">
        <v>0</v>
      </c>
      <c r="AV2222">
        <v>0</v>
      </c>
      <c r="AW2222">
        <v>0</v>
      </c>
      <c r="AX2222">
        <v>0</v>
      </c>
      <c r="AY2222">
        <v>0</v>
      </c>
      <c r="AZ2222">
        <v>0</v>
      </c>
      <c r="BA2222">
        <v>0</v>
      </c>
      <c r="BB2222">
        <v>0</v>
      </c>
      <c r="BC2222">
        <v>0</v>
      </c>
      <c r="BD2222">
        <v>0</v>
      </c>
      <c r="BE2222">
        <v>0</v>
      </c>
      <c r="BF2222">
        <v>0</v>
      </c>
      <c r="BG2222">
        <v>0</v>
      </c>
      <c r="BH2222">
        <v>0</v>
      </c>
      <c r="BI2222">
        <v>0</v>
      </c>
      <c r="BJ2222">
        <v>3</v>
      </c>
      <c r="BK2222">
        <v>0</v>
      </c>
      <c r="BL2222">
        <v>0</v>
      </c>
      <c r="BM2222">
        <v>0</v>
      </c>
      <c r="BN2222">
        <v>0</v>
      </c>
      <c r="BO2222">
        <v>14</v>
      </c>
      <c r="BP2222">
        <v>0</v>
      </c>
      <c r="BQ2222">
        <v>1</v>
      </c>
      <c r="BR2222">
        <v>3</v>
      </c>
      <c r="BS2222">
        <v>0</v>
      </c>
      <c r="BT2222">
        <v>0</v>
      </c>
      <c r="BU2222">
        <v>0</v>
      </c>
      <c r="BV2222">
        <v>0</v>
      </c>
      <c r="BW2222">
        <v>0</v>
      </c>
      <c r="BX2222">
        <v>0</v>
      </c>
      <c r="BY2222">
        <v>162</v>
      </c>
    </row>
    <row r="2223" spans="1:77" hidden="1" x14ac:dyDescent="0.25">
      <c r="A2223" t="str">
        <f t="shared" si="68"/>
        <v>201875 Építőipari foglalkozásokI3 Szakiskola</v>
      </c>
      <c r="B2223" t="str">
        <f t="shared" si="69"/>
        <v>201875 Építőipari foglalkozásokI3 Szakiskola</v>
      </c>
      <c r="C2223">
        <v>2001</v>
      </c>
      <c r="D2223" t="s">
        <v>168</v>
      </c>
      <c r="E2223" t="s">
        <v>169</v>
      </c>
      <c r="F2223" s="4">
        <v>2018</v>
      </c>
      <c r="G2223">
        <v>0</v>
      </c>
      <c r="H2223" t="s">
        <v>159</v>
      </c>
      <c r="I2223">
        <v>645</v>
      </c>
      <c r="J2223">
        <v>34</v>
      </c>
      <c r="K2223" t="s">
        <v>103</v>
      </c>
      <c r="L2223" t="s">
        <v>139</v>
      </c>
      <c r="M2223">
        <v>0</v>
      </c>
      <c r="N2223">
        <v>0</v>
      </c>
      <c r="O2223">
        <v>0</v>
      </c>
      <c r="P2223">
        <v>0</v>
      </c>
      <c r="Q2223">
        <v>39</v>
      </c>
      <c r="R2223">
        <v>0</v>
      </c>
      <c r="S2223">
        <v>2</v>
      </c>
      <c r="T2223">
        <v>0</v>
      </c>
      <c r="U2223">
        <v>0</v>
      </c>
      <c r="V2223">
        <v>0</v>
      </c>
      <c r="W2223">
        <v>30</v>
      </c>
      <c r="X2223">
        <v>0</v>
      </c>
      <c r="Y2223">
        <v>0</v>
      </c>
      <c r="Z2223">
        <v>81</v>
      </c>
      <c r="AA2223">
        <v>0</v>
      </c>
      <c r="AB2223">
        <v>141</v>
      </c>
      <c r="AC2223">
        <v>0</v>
      </c>
      <c r="AD2223">
        <v>49</v>
      </c>
      <c r="AE2223">
        <v>156</v>
      </c>
      <c r="AF2223">
        <v>0</v>
      </c>
      <c r="AG2223">
        <v>0</v>
      </c>
      <c r="AH2223">
        <v>72</v>
      </c>
      <c r="AI2223">
        <v>0</v>
      </c>
      <c r="AJ2223">
        <v>25</v>
      </c>
      <c r="AK2223">
        <v>117</v>
      </c>
      <c r="AL2223">
        <v>9</v>
      </c>
      <c r="AM2223">
        <v>2035</v>
      </c>
      <c r="AN2223">
        <v>0</v>
      </c>
      <c r="AO2223">
        <v>35</v>
      </c>
      <c r="AP2223">
        <v>2</v>
      </c>
      <c r="AQ2223">
        <v>68</v>
      </c>
      <c r="AR2223">
        <v>0</v>
      </c>
      <c r="AS2223">
        <v>0</v>
      </c>
      <c r="AT2223">
        <v>0</v>
      </c>
      <c r="AU2223">
        <v>0</v>
      </c>
      <c r="AV2223">
        <v>23</v>
      </c>
      <c r="AW2223">
        <v>0</v>
      </c>
      <c r="AX2223">
        <v>19</v>
      </c>
      <c r="AY2223">
        <v>0</v>
      </c>
      <c r="AZ2223">
        <v>0</v>
      </c>
      <c r="BA2223">
        <v>0</v>
      </c>
      <c r="BB2223">
        <v>0</v>
      </c>
      <c r="BC2223">
        <v>0</v>
      </c>
      <c r="BD2223">
        <v>0</v>
      </c>
      <c r="BE2223">
        <v>83</v>
      </c>
      <c r="BF2223">
        <v>19</v>
      </c>
      <c r="BG2223">
        <v>0</v>
      </c>
      <c r="BH2223">
        <v>0</v>
      </c>
      <c r="BI2223">
        <v>0</v>
      </c>
      <c r="BJ2223">
        <v>0</v>
      </c>
      <c r="BK2223">
        <v>0</v>
      </c>
      <c r="BL2223">
        <v>26</v>
      </c>
      <c r="BM2223">
        <v>0</v>
      </c>
      <c r="BN2223">
        <v>88</v>
      </c>
      <c r="BO2223">
        <v>191</v>
      </c>
      <c r="BP2223">
        <v>29</v>
      </c>
      <c r="BQ2223">
        <v>37</v>
      </c>
      <c r="BR2223">
        <v>21</v>
      </c>
      <c r="BS2223">
        <v>8</v>
      </c>
      <c r="BT2223">
        <v>13</v>
      </c>
      <c r="BU2223">
        <v>1</v>
      </c>
      <c r="BV2223">
        <v>0</v>
      </c>
      <c r="BW2223">
        <v>20</v>
      </c>
      <c r="BX2223">
        <v>0</v>
      </c>
      <c r="BY2223">
        <v>3439</v>
      </c>
    </row>
    <row r="2224" spans="1:77" hidden="1" x14ac:dyDescent="0.25">
      <c r="A2224" t="str">
        <f t="shared" si="68"/>
        <v>201879 Egyéb ipari és építőipari foglalkozásokI3 Szakiskola</v>
      </c>
      <c r="B2224" t="str">
        <f t="shared" si="69"/>
        <v>201879 Egyéb ipari és építőipari foglalkozásokI3 Szakiskola</v>
      </c>
      <c r="C2224">
        <v>2002</v>
      </c>
      <c r="D2224" t="s">
        <v>168</v>
      </c>
      <c r="E2224" t="s">
        <v>169</v>
      </c>
      <c r="F2224" s="4">
        <v>2018</v>
      </c>
      <c r="G2224">
        <v>0</v>
      </c>
      <c r="H2224" t="s">
        <v>159</v>
      </c>
      <c r="I2224">
        <v>646</v>
      </c>
      <c r="J2224">
        <v>35</v>
      </c>
      <c r="K2224" t="s">
        <v>140</v>
      </c>
      <c r="L2224" t="s">
        <v>141</v>
      </c>
      <c r="M2224">
        <v>1</v>
      </c>
      <c r="N2224">
        <v>0</v>
      </c>
      <c r="O2224">
        <v>0</v>
      </c>
      <c r="P2224">
        <v>0</v>
      </c>
      <c r="Q2224">
        <v>32</v>
      </c>
      <c r="R2224">
        <v>25</v>
      </c>
      <c r="S2224">
        <v>0</v>
      </c>
      <c r="T2224">
        <v>0</v>
      </c>
      <c r="U2224">
        <v>0</v>
      </c>
      <c r="V2224">
        <v>0</v>
      </c>
      <c r="W2224">
        <v>0</v>
      </c>
      <c r="X2224">
        <v>16</v>
      </c>
      <c r="Y2224">
        <v>0</v>
      </c>
      <c r="Z2224">
        <v>11</v>
      </c>
      <c r="AA2224">
        <v>0</v>
      </c>
      <c r="AB2224">
        <v>12</v>
      </c>
      <c r="AC2224">
        <v>337</v>
      </c>
      <c r="AD2224">
        <v>84</v>
      </c>
      <c r="AE2224">
        <v>56</v>
      </c>
      <c r="AF2224">
        <v>13</v>
      </c>
      <c r="AG2224">
        <v>0</v>
      </c>
      <c r="AH2224">
        <v>0</v>
      </c>
      <c r="AI2224">
        <v>0</v>
      </c>
      <c r="AJ2224">
        <v>0</v>
      </c>
      <c r="AK2224">
        <v>0</v>
      </c>
      <c r="AL2224">
        <v>16</v>
      </c>
      <c r="AM2224">
        <v>114</v>
      </c>
      <c r="AN2224">
        <v>0</v>
      </c>
      <c r="AO2224">
        <v>36</v>
      </c>
      <c r="AP2224">
        <v>0</v>
      </c>
      <c r="AQ2224">
        <v>0</v>
      </c>
      <c r="AR2224">
        <v>0</v>
      </c>
      <c r="AS2224">
        <v>0</v>
      </c>
      <c r="AT2224">
        <v>0</v>
      </c>
      <c r="AU2224">
        <v>0</v>
      </c>
      <c r="AV2224">
        <v>0</v>
      </c>
      <c r="AW2224">
        <v>0</v>
      </c>
      <c r="AX2224">
        <v>0</v>
      </c>
      <c r="AY2224">
        <v>0</v>
      </c>
      <c r="AZ2224">
        <v>0</v>
      </c>
      <c r="BA2224">
        <v>0</v>
      </c>
      <c r="BB2224">
        <v>0</v>
      </c>
      <c r="BC2224">
        <v>0</v>
      </c>
      <c r="BD2224">
        <v>0</v>
      </c>
      <c r="BE2224">
        <v>22</v>
      </c>
      <c r="BF2224">
        <v>9</v>
      </c>
      <c r="BG2224">
        <v>0</v>
      </c>
      <c r="BH2224">
        <v>0</v>
      </c>
      <c r="BI2224">
        <v>0</v>
      </c>
      <c r="BJ2224">
        <v>0</v>
      </c>
      <c r="BK2224">
        <v>0</v>
      </c>
      <c r="BL2224">
        <v>16</v>
      </c>
      <c r="BM2224">
        <v>0</v>
      </c>
      <c r="BN2224">
        <v>0</v>
      </c>
      <c r="BO2224">
        <v>52</v>
      </c>
      <c r="BP2224">
        <v>39</v>
      </c>
      <c r="BQ2224">
        <v>0</v>
      </c>
      <c r="BR2224">
        <v>2</v>
      </c>
      <c r="BS2224">
        <v>0</v>
      </c>
      <c r="BT2224">
        <v>0</v>
      </c>
      <c r="BU2224">
        <v>0</v>
      </c>
      <c r="BV2224">
        <v>0</v>
      </c>
      <c r="BW2224">
        <v>1</v>
      </c>
      <c r="BX2224">
        <v>0</v>
      </c>
      <c r="BY2224">
        <v>894</v>
      </c>
    </row>
    <row r="2225" spans="1:77" hidden="1" x14ac:dyDescent="0.25">
      <c r="A2225" t="str">
        <f t="shared" si="68"/>
        <v>201881 Feldolgozóipari gépek kezelőiI3 Szakiskola</v>
      </c>
      <c r="B2225" t="str">
        <f t="shared" si="69"/>
        <v>201881 Feldolgozóipari gépek kezelőiI3 Szakiskola</v>
      </c>
      <c r="C2225">
        <v>2003</v>
      </c>
      <c r="D2225" t="s">
        <v>168</v>
      </c>
      <c r="E2225" t="s">
        <v>169</v>
      </c>
      <c r="F2225" s="4">
        <v>2018</v>
      </c>
      <c r="G2225">
        <v>0</v>
      </c>
      <c r="H2225" t="s">
        <v>159</v>
      </c>
      <c r="I2225">
        <v>647</v>
      </c>
      <c r="J2225">
        <v>36</v>
      </c>
      <c r="K2225" t="s">
        <v>104</v>
      </c>
      <c r="L2225" t="s">
        <v>105</v>
      </c>
      <c r="M2225">
        <v>1</v>
      </c>
      <c r="N2225">
        <v>29</v>
      </c>
      <c r="O2225">
        <v>0</v>
      </c>
      <c r="P2225">
        <v>0</v>
      </c>
      <c r="Q2225">
        <v>500</v>
      </c>
      <c r="R2225">
        <v>360</v>
      </c>
      <c r="S2225">
        <v>337</v>
      </c>
      <c r="T2225">
        <v>171</v>
      </c>
      <c r="U2225">
        <v>9</v>
      </c>
      <c r="V2225">
        <v>0</v>
      </c>
      <c r="W2225">
        <v>429</v>
      </c>
      <c r="X2225">
        <v>17</v>
      </c>
      <c r="Y2225">
        <v>1004</v>
      </c>
      <c r="Z2225">
        <v>350</v>
      </c>
      <c r="AA2225">
        <v>204</v>
      </c>
      <c r="AB2225">
        <v>268</v>
      </c>
      <c r="AC2225">
        <v>28</v>
      </c>
      <c r="AD2225">
        <v>160</v>
      </c>
      <c r="AE2225">
        <v>283</v>
      </c>
      <c r="AF2225">
        <v>511</v>
      </c>
      <c r="AG2225">
        <v>0</v>
      </c>
      <c r="AH2225">
        <v>74</v>
      </c>
      <c r="AI2225">
        <v>14</v>
      </c>
      <c r="AJ2225">
        <v>24</v>
      </c>
      <c r="AK2225">
        <v>0</v>
      </c>
      <c r="AL2225">
        <v>117</v>
      </c>
      <c r="AM2225">
        <v>9</v>
      </c>
      <c r="AN2225">
        <v>0</v>
      </c>
      <c r="AO2225">
        <v>37</v>
      </c>
      <c r="AP2225">
        <v>24</v>
      </c>
      <c r="AQ2225">
        <v>0</v>
      </c>
      <c r="AR2225">
        <v>0</v>
      </c>
      <c r="AS2225">
        <v>0</v>
      </c>
      <c r="AT2225">
        <v>0</v>
      </c>
      <c r="AU2225">
        <v>0</v>
      </c>
      <c r="AV2225">
        <v>0</v>
      </c>
      <c r="AW2225">
        <v>0</v>
      </c>
      <c r="AX2225">
        <v>0</v>
      </c>
      <c r="AY2225">
        <v>0</v>
      </c>
      <c r="AZ2225">
        <v>0</v>
      </c>
      <c r="BA2225">
        <v>38</v>
      </c>
      <c r="BB2225">
        <v>0</v>
      </c>
      <c r="BC2225">
        <v>0</v>
      </c>
      <c r="BD2225">
        <v>0</v>
      </c>
      <c r="BE2225">
        <v>16</v>
      </c>
      <c r="BF2225">
        <v>0</v>
      </c>
      <c r="BG2225">
        <v>0</v>
      </c>
      <c r="BH2225">
        <v>0</v>
      </c>
      <c r="BI2225">
        <v>0</v>
      </c>
      <c r="BJ2225">
        <v>0</v>
      </c>
      <c r="BK2225">
        <v>0</v>
      </c>
      <c r="BL2225">
        <v>476</v>
      </c>
      <c r="BM2225">
        <v>0</v>
      </c>
      <c r="BN2225">
        <v>20</v>
      </c>
      <c r="BO2225">
        <v>11</v>
      </c>
      <c r="BP2225">
        <v>0</v>
      </c>
      <c r="BQ2225">
        <v>0</v>
      </c>
      <c r="BR2225">
        <v>20</v>
      </c>
      <c r="BS2225">
        <v>2</v>
      </c>
      <c r="BT2225">
        <v>1</v>
      </c>
      <c r="BU2225">
        <v>0</v>
      </c>
      <c r="BV2225">
        <v>0</v>
      </c>
      <c r="BW2225">
        <v>0</v>
      </c>
      <c r="BX2225">
        <v>0</v>
      </c>
      <c r="BY2225">
        <v>5544</v>
      </c>
    </row>
    <row r="2226" spans="1:77" hidden="1" x14ac:dyDescent="0.25">
      <c r="A2226" t="str">
        <f t="shared" si="68"/>
        <v>201882 ÖsszeszerelőkI3 Szakiskola</v>
      </c>
      <c r="B2226" t="str">
        <f t="shared" si="69"/>
        <v>201882 ÖsszeszerelőkI3 Szakiskola</v>
      </c>
      <c r="C2226">
        <v>2004</v>
      </c>
      <c r="D2226" t="s">
        <v>168</v>
      </c>
      <c r="E2226" t="s">
        <v>169</v>
      </c>
      <c r="F2226" s="4">
        <v>2018</v>
      </c>
      <c r="G2226">
        <v>0</v>
      </c>
      <c r="H2226" t="s">
        <v>159</v>
      </c>
      <c r="I2226">
        <v>648</v>
      </c>
      <c r="J2226">
        <v>37</v>
      </c>
      <c r="K2226" t="s">
        <v>106</v>
      </c>
      <c r="L2226" t="s">
        <v>142</v>
      </c>
      <c r="M2226">
        <v>0</v>
      </c>
      <c r="N2226">
        <v>0</v>
      </c>
      <c r="O2226">
        <v>0</v>
      </c>
      <c r="P2226">
        <v>0</v>
      </c>
      <c r="Q2226">
        <v>0</v>
      </c>
      <c r="R2226">
        <v>0</v>
      </c>
      <c r="S2226">
        <v>0</v>
      </c>
      <c r="T2226">
        <v>0</v>
      </c>
      <c r="U2226">
        <v>0</v>
      </c>
      <c r="V2226">
        <v>0</v>
      </c>
      <c r="W2226">
        <v>0</v>
      </c>
      <c r="X2226">
        <v>0</v>
      </c>
      <c r="Y2226">
        <v>156</v>
      </c>
      <c r="Z2226">
        <v>79</v>
      </c>
      <c r="AA2226">
        <v>0</v>
      </c>
      <c r="AB2226">
        <v>192</v>
      </c>
      <c r="AC2226">
        <v>749</v>
      </c>
      <c r="AD2226">
        <v>644</v>
      </c>
      <c r="AE2226">
        <v>230</v>
      </c>
      <c r="AF2226">
        <v>1416</v>
      </c>
      <c r="AG2226">
        <v>33</v>
      </c>
      <c r="AH2226">
        <v>53</v>
      </c>
      <c r="AI2226">
        <v>0</v>
      </c>
      <c r="AJ2226">
        <v>0</v>
      </c>
      <c r="AK2226">
        <v>0</v>
      </c>
      <c r="AL2226">
        <v>0</v>
      </c>
      <c r="AM2226">
        <v>27</v>
      </c>
      <c r="AN2226">
        <v>10</v>
      </c>
      <c r="AO2226">
        <v>86</v>
      </c>
      <c r="AP2226">
        <v>0</v>
      </c>
      <c r="AQ2226">
        <v>0</v>
      </c>
      <c r="AR2226">
        <v>0</v>
      </c>
      <c r="AS2226">
        <v>0</v>
      </c>
      <c r="AT2226">
        <v>0</v>
      </c>
      <c r="AU2226">
        <v>0</v>
      </c>
      <c r="AV2226">
        <v>0</v>
      </c>
      <c r="AW2226">
        <v>0</v>
      </c>
      <c r="AX2226">
        <v>0</v>
      </c>
      <c r="AY2226">
        <v>0</v>
      </c>
      <c r="AZ2226">
        <v>0</v>
      </c>
      <c r="BA2226">
        <v>0</v>
      </c>
      <c r="BB2226">
        <v>0</v>
      </c>
      <c r="BC2226">
        <v>0</v>
      </c>
      <c r="BD2226">
        <v>0</v>
      </c>
      <c r="BE2226">
        <v>52</v>
      </c>
      <c r="BF2226">
        <v>0</v>
      </c>
      <c r="BG2226">
        <v>0</v>
      </c>
      <c r="BH2226">
        <v>0</v>
      </c>
      <c r="BI2226">
        <v>0</v>
      </c>
      <c r="BJ2226">
        <v>0</v>
      </c>
      <c r="BK2226">
        <v>0</v>
      </c>
      <c r="BL2226">
        <v>576</v>
      </c>
      <c r="BM2226">
        <v>0</v>
      </c>
      <c r="BN2226">
        <v>0</v>
      </c>
      <c r="BO2226">
        <v>0</v>
      </c>
      <c r="BP2226">
        <v>0</v>
      </c>
      <c r="BQ2226">
        <v>0</v>
      </c>
      <c r="BR2226">
        <v>0</v>
      </c>
      <c r="BS2226">
        <v>0</v>
      </c>
      <c r="BT2226">
        <v>0</v>
      </c>
      <c r="BU2226">
        <v>0</v>
      </c>
      <c r="BV2226">
        <v>0</v>
      </c>
      <c r="BW2226">
        <v>0</v>
      </c>
      <c r="BX2226">
        <v>0</v>
      </c>
      <c r="BY2226">
        <v>4303</v>
      </c>
    </row>
    <row r="2227" spans="1:77" hidden="1" x14ac:dyDescent="0.25">
      <c r="A2227" t="str">
        <f t="shared" si="68"/>
        <v>201883 Helyhez kötött gépek kezelőiI3 Szakiskola</v>
      </c>
      <c r="B2227" t="str">
        <f t="shared" si="69"/>
        <v>201883 Helyhez kötött gépek kezelőiI3 Szakiskola</v>
      </c>
      <c r="C2227">
        <v>2005</v>
      </c>
      <c r="D2227" t="s">
        <v>168</v>
      </c>
      <c r="E2227" t="s">
        <v>169</v>
      </c>
      <c r="F2227" s="4">
        <v>2018</v>
      </c>
      <c r="G2227">
        <v>0</v>
      </c>
      <c r="H2227" t="s">
        <v>159</v>
      </c>
      <c r="I2227">
        <v>649</v>
      </c>
      <c r="J2227">
        <v>38</v>
      </c>
      <c r="K2227" t="s">
        <v>107</v>
      </c>
      <c r="L2227" t="s">
        <v>143</v>
      </c>
      <c r="M2227">
        <v>9</v>
      </c>
      <c r="N2227">
        <v>10</v>
      </c>
      <c r="O2227">
        <v>0</v>
      </c>
      <c r="P2227">
        <v>65</v>
      </c>
      <c r="Q2227">
        <v>49</v>
      </c>
      <c r="R2227">
        <v>0</v>
      </c>
      <c r="S2227">
        <v>16</v>
      </c>
      <c r="T2227">
        <v>0</v>
      </c>
      <c r="U2227">
        <v>29</v>
      </c>
      <c r="V2227">
        <v>0</v>
      </c>
      <c r="W2227">
        <v>68</v>
      </c>
      <c r="X2227">
        <v>0</v>
      </c>
      <c r="Y2227">
        <v>0</v>
      </c>
      <c r="Z2227">
        <v>165</v>
      </c>
      <c r="AA2227">
        <v>0</v>
      </c>
      <c r="AB2227">
        <v>0</v>
      </c>
      <c r="AC2227">
        <v>88</v>
      </c>
      <c r="AD2227">
        <v>0</v>
      </c>
      <c r="AE2227">
        <v>17</v>
      </c>
      <c r="AF2227">
        <v>141</v>
      </c>
      <c r="AG2227">
        <v>0</v>
      </c>
      <c r="AH2227">
        <v>0</v>
      </c>
      <c r="AI2227">
        <v>0</v>
      </c>
      <c r="AJ2227">
        <v>117</v>
      </c>
      <c r="AK2227">
        <v>89</v>
      </c>
      <c r="AL2227">
        <v>69</v>
      </c>
      <c r="AM2227">
        <v>65</v>
      </c>
      <c r="AN2227">
        <v>0</v>
      </c>
      <c r="AO2227">
        <v>50</v>
      </c>
      <c r="AP2227">
        <v>60</v>
      </c>
      <c r="AQ2227">
        <v>4</v>
      </c>
      <c r="AR2227">
        <v>0</v>
      </c>
      <c r="AS2227">
        <v>0</v>
      </c>
      <c r="AT2227">
        <v>15</v>
      </c>
      <c r="AU2227">
        <v>0</v>
      </c>
      <c r="AV2227">
        <v>0</v>
      </c>
      <c r="AW2227">
        <v>0</v>
      </c>
      <c r="AX2227">
        <v>0</v>
      </c>
      <c r="AY2227">
        <v>0</v>
      </c>
      <c r="AZ2227">
        <v>0</v>
      </c>
      <c r="BA2227">
        <v>0</v>
      </c>
      <c r="BB2227">
        <v>0</v>
      </c>
      <c r="BC2227">
        <v>0</v>
      </c>
      <c r="BD2227">
        <v>0</v>
      </c>
      <c r="BE2227">
        <v>0</v>
      </c>
      <c r="BF2227">
        <v>18</v>
      </c>
      <c r="BG2227">
        <v>0</v>
      </c>
      <c r="BH2227">
        <v>0</v>
      </c>
      <c r="BI2227">
        <v>0</v>
      </c>
      <c r="BJ2227">
        <v>0</v>
      </c>
      <c r="BK2227">
        <v>0</v>
      </c>
      <c r="BL2227">
        <v>56</v>
      </c>
      <c r="BM2227">
        <v>0</v>
      </c>
      <c r="BN2227">
        <v>17</v>
      </c>
      <c r="BO2227">
        <v>54</v>
      </c>
      <c r="BP2227">
        <v>12</v>
      </c>
      <c r="BQ2227">
        <v>18</v>
      </c>
      <c r="BR2227">
        <v>22</v>
      </c>
      <c r="BS2227">
        <v>1</v>
      </c>
      <c r="BT2227">
        <v>33</v>
      </c>
      <c r="BU2227">
        <v>0</v>
      </c>
      <c r="BV2227">
        <v>0</v>
      </c>
      <c r="BW2227">
        <v>0</v>
      </c>
      <c r="BX2227">
        <v>0</v>
      </c>
      <c r="BY2227">
        <v>1357</v>
      </c>
    </row>
    <row r="2228" spans="1:77" hidden="1" x14ac:dyDescent="0.25">
      <c r="A2228" t="str">
        <f t="shared" si="68"/>
        <v>201884 Járművezetők és mobil gépek kezelőiI3 Szakiskola</v>
      </c>
      <c r="B2228" t="str">
        <f t="shared" si="69"/>
        <v>201884 Járművezetők és mobil gépek kezelőiI3 Szakiskola</v>
      </c>
      <c r="C2228">
        <v>2006</v>
      </c>
      <c r="D2228" t="s">
        <v>168</v>
      </c>
      <c r="E2228" t="s">
        <v>169</v>
      </c>
      <c r="F2228" s="4">
        <v>2018</v>
      </c>
      <c r="G2228">
        <v>0</v>
      </c>
      <c r="H2228" t="s">
        <v>159</v>
      </c>
      <c r="I2228">
        <v>650</v>
      </c>
      <c r="J2228">
        <v>39</v>
      </c>
      <c r="K2228" t="s">
        <v>144</v>
      </c>
      <c r="L2228" t="s">
        <v>145</v>
      </c>
      <c r="M2228">
        <v>916</v>
      </c>
      <c r="N2228">
        <v>88</v>
      </c>
      <c r="O2228">
        <v>25</v>
      </c>
      <c r="P2228">
        <v>18</v>
      </c>
      <c r="Q2228">
        <v>470</v>
      </c>
      <c r="R2228">
        <v>0</v>
      </c>
      <c r="S2228">
        <v>74</v>
      </c>
      <c r="T2228">
        <v>61</v>
      </c>
      <c r="U2228">
        <v>27</v>
      </c>
      <c r="V2228">
        <v>0</v>
      </c>
      <c r="W2228">
        <v>58</v>
      </c>
      <c r="X2228">
        <v>0</v>
      </c>
      <c r="Y2228">
        <v>43</v>
      </c>
      <c r="Z2228">
        <v>275</v>
      </c>
      <c r="AA2228">
        <v>16</v>
      </c>
      <c r="AB2228">
        <v>411</v>
      </c>
      <c r="AC2228">
        <v>34</v>
      </c>
      <c r="AD2228">
        <v>15</v>
      </c>
      <c r="AE2228">
        <v>18</v>
      </c>
      <c r="AF2228">
        <v>163</v>
      </c>
      <c r="AG2228">
        <v>0</v>
      </c>
      <c r="AH2228">
        <v>152</v>
      </c>
      <c r="AI2228">
        <v>33</v>
      </c>
      <c r="AJ2228">
        <v>0</v>
      </c>
      <c r="AK2228">
        <v>17</v>
      </c>
      <c r="AL2228">
        <v>764</v>
      </c>
      <c r="AM2228">
        <v>1020</v>
      </c>
      <c r="AN2228">
        <v>516</v>
      </c>
      <c r="AO2228">
        <v>876</v>
      </c>
      <c r="AP2228">
        <v>283</v>
      </c>
      <c r="AQ2228">
        <v>5914</v>
      </c>
      <c r="AR2228">
        <v>88</v>
      </c>
      <c r="AS2228">
        <v>0</v>
      </c>
      <c r="AT2228">
        <v>1347</v>
      </c>
      <c r="AU2228">
        <v>0</v>
      </c>
      <c r="AV2228">
        <v>7</v>
      </c>
      <c r="AW2228">
        <v>2</v>
      </c>
      <c r="AX2228">
        <v>0</v>
      </c>
      <c r="AY2228">
        <v>0</v>
      </c>
      <c r="AZ2228">
        <v>0</v>
      </c>
      <c r="BA2228">
        <v>154</v>
      </c>
      <c r="BB2228">
        <v>0</v>
      </c>
      <c r="BC2228">
        <v>0</v>
      </c>
      <c r="BD2228">
        <v>17</v>
      </c>
      <c r="BE2228">
        <v>104</v>
      </c>
      <c r="BF2228">
        <v>0</v>
      </c>
      <c r="BG2228">
        <v>1</v>
      </c>
      <c r="BH2228">
        <v>0</v>
      </c>
      <c r="BI2228">
        <v>0</v>
      </c>
      <c r="BJ2228">
        <v>11</v>
      </c>
      <c r="BK2228">
        <v>191</v>
      </c>
      <c r="BL2228">
        <v>180</v>
      </c>
      <c r="BM2228">
        <v>2</v>
      </c>
      <c r="BN2228">
        <v>46</v>
      </c>
      <c r="BO2228">
        <v>126</v>
      </c>
      <c r="BP2228">
        <v>18</v>
      </c>
      <c r="BQ2228">
        <v>81</v>
      </c>
      <c r="BR2228">
        <v>74</v>
      </c>
      <c r="BS2228">
        <v>2</v>
      </c>
      <c r="BT2228">
        <v>0</v>
      </c>
      <c r="BU2228">
        <v>0</v>
      </c>
      <c r="BV2228">
        <v>0</v>
      </c>
      <c r="BW2228">
        <v>15</v>
      </c>
      <c r="BX2228">
        <v>0</v>
      </c>
      <c r="BY2228">
        <v>14753</v>
      </c>
    </row>
    <row r="2229" spans="1:77" hidden="1" x14ac:dyDescent="0.25">
      <c r="A2229" t="str">
        <f t="shared" si="68"/>
        <v>201891 Takarítók és hasonló jellegű egyszerű foglalkozásokI3 Szakiskola</v>
      </c>
      <c r="B2229" t="str">
        <f t="shared" si="69"/>
        <v>201891 Takarítók és hasonló jellegű egyszerű foglalkozásokI3 Szakiskola</v>
      </c>
      <c r="C2229">
        <v>2007</v>
      </c>
      <c r="D2229" t="s">
        <v>168</v>
      </c>
      <c r="E2229" t="s">
        <v>169</v>
      </c>
      <c r="F2229" s="4">
        <v>2018</v>
      </c>
      <c r="G2229">
        <v>0</v>
      </c>
      <c r="H2229" t="s">
        <v>159</v>
      </c>
      <c r="I2229">
        <v>651</v>
      </c>
      <c r="J2229">
        <v>40</v>
      </c>
      <c r="K2229" t="s">
        <v>108</v>
      </c>
      <c r="L2229" t="s">
        <v>146</v>
      </c>
      <c r="M2229">
        <v>121</v>
      </c>
      <c r="N2229">
        <v>0</v>
      </c>
      <c r="O2229">
        <v>0</v>
      </c>
      <c r="P2229">
        <v>0</v>
      </c>
      <c r="Q2229">
        <v>76</v>
      </c>
      <c r="R2229">
        <v>0</v>
      </c>
      <c r="S2229">
        <v>22</v>
      </c>
      <c r="T2229">
        <v>1</v>
      </c>
      <c r="U2229">
        <v>54</v>
      </c>
      <c r="V2229">
        <v>0</v>
      </c>
      <c r="W2229">
        <v>22</v>
      </c>
      <c r="X2229">
        <v>17</v>
      </c>
      <c r="Y2229">
        <v>2</v>
      </c>
      <c r="Z2229">
        <v>0</v>
      </c>
      <c r="AA2229">
        <v>1</v>
      </c>
      <c r="AB2229">
        <v>25</v>
      </c>
      <c r="AC2229">
        <v>2</v>
      </c>
      <c r="AD2229">
        <v>3</v>
      </c>
      <c r="AE2229">
        <v>19</v>
      </c>
      <c r="AF2229">
        <v>1</v>
      </c>
      <c r="AG2229">
        <v>0</v>
      </c>
      <c r="AH2229">
        <v>33</v>
      </c>
      <c r="AI2229">
        <v>4</v>
      </c>
      <c r="AJ2229">
        <v>45</v>
      </c>
      <c r="AK2229">
        <v>18</v>
      </c>
      <c r="AL2229">
        <v>27</v>
      </c>
      <c r="AM2229">
        <v>118</v>
      </c>
      <c r="AN2229">
        <v>225</v>
      </c>
      <c r="AO2229">
        <v>27</v>
      </c>
      <c r="AP2229">
        <v>418</v>
      </c>
      <c r="AQ2229">
        <v>110</v>
      </c>
      <c r="AR2229">
        <v>0</v>
      </c>
      <c r="AS2229">
        <v>0</v>
      </c>
      <c r="AT2229">
        <v>26</v>
      </c>
      <c r="AU2229">
        <v>0</v>
      </c>
      <c r="AV2229">
        <v>272</v>
      </c>
      <c r="AW2229">
        <v>0</v>
      </c>
      <c r="AX2229">
        <v>0</v>
      </c>
      <c r="AY2229">
        <v>0</v>
      </c>
      <c r="AZ2229">
        <v>0</v>
      </c>
      <c r="BA2229">
        <v>11</v>
      </c>
      <c r="BB2229">
        <v>0</v>
      </c>
      <c r="BC2229">
        <v>0</v>
      </c>
      <c r="BD2229">
        <v>63</v>
      </c>
      <c r="BE2229">
        <v>73</v>
      </c>
      <c r="BF2229">
        <v>55</v>
      </c>
      <c r="BG2229">
        <v>44</v>
      </c>
      <c r="BH2229">
        <v>4</v>
      </c>
      <c r="BI2229">
        <v>8</v>
      </c>
      <c r="BJ2229">
        <v>11</v>
      </c>
      <c r="BK2229">
        <v>0</v>
      </c>
      <c r="BL2229">
        <v>28</v>
      </c>
      <c r="BM2229">
        <v>0</v>
      </c>
      <c r="BN2229">
        <v>1120</v>
      </c>
      <c r="BO2229">
        <v>1299</v>
      </c>
      <c r="BP2229">
        <v>616</v>
      </c>
      <c r="BQ2229">
        <v>211</v>
      </c>
      <c r="BR2229">
        <v>262</v>
      </c>
      <c r="BS2229">
        <v>51</v>
      </c>
      <c r="BT2229">
        <v>68</v>
      </c>
      <c r="BU2229">
        <v>3</v>
      </c>
      <c r="BV2229">
        <v>0</v>
      </c>
      <c r="BW2229">
        <v>82</v>
      </c>
      <c r="BX2229">
        <v>0</v>
      </c>
      <c r="BY2229">
        <v>5698</v>
      </c>
    </row>
    <row r="2230" spans="1:77" hidden="1" x14ac:dyDescent="0.25">
      <c r="A2230" t="str">
        <f t="shared" si="68"/>
        <v>201892 Egyszerű szolgáltatási, szállítási és hasonló foglalkozásokI3 Szakiskola</v>
      </c>
      <c r="B2230" t="str">
        <f t="shared" si="69"/>
        <v>201892 Egyszerű szolgáltatási, szállítási és hasonló foglalkozásokI3 Szakiskola</v>
      </c>
      <c r="C2230">
        <v>2008</v>
      </c>
      <c r="D2230" t="s">
        <v>168</v>
      </c>
      <c r="E2230" t="s">
        <v>169</v>
      </c>
      <c r="F2230" s="4">
        <v>2018</v>
      </c>
      <c r="G2230">
        <v>0</v>
      </c>
      <c r="H2230" t="s">
        <v>159</v>
      </c>
      <c r="I2230">
        <v>652</v>
      </c>
      <c r="J2230">
        <v>41</v>
      </c>
      <c r="K2230" t="s">
        <v>109</v>
      </c>
      <c r="L2230" t="s">
        <v>147</v>
      </c>
      <c r="M2230">
        <v>133</v>
      </c>
      <c r="N2230">
        <v>18</v>
      </c>
      <c r="O2230">
        <v>0</v>
      </c>
      <c r="P2230">
        <v>18</v>
      </c>
      <c r="Q2230">
        <v>631</v>
      </c>
      <c r="R2230">
        <v>27</v>
      </c>
      <c r="S2230">
        <v>61</v>
      </c>
      <c r="T2230">
        <v>118</v>
      </c>
      <c r="U2230">
        <v>216</v>
      </c>
      <c r="V2230">
        <v>0</v>
      </c>
      <c r="W2230">
        <v>46</v>
      </c>
      <c r="X2230">
        <v>16</v>
      </c>
      <c r="Y2230">
        <v>249</v>
      </c>
      <c r="Z2230">
        <v>30</v>
      </c>
      <c r="AA2230">
        <v>9</v>
      </c>
      <c r="AB2230">
        <v>129</v>
      </c>
      <c r="AC2230">
        <v>72</v>
      </c>
      <c r="AD2230">
        <v>131</v>
      </c>
      <c r="AE2230">
        <v>70</v>
      </c>
      <c r="AF2230">
        <v>104</v>
      </c>
      <c r="AG2230">
        <v>19</v>
      </c>
      <c r="AH2230">
        <v>234</v>
      </c>
      <c r="AI2230">
        <v>3</v>
      </c>
      <c r="AJ2230">
        <v>16</v>
      </c>
      <c r="AK2230">
        <v>17</v>
      </c>
      <c r="AL2230">
        <v>256</v>
      </c>
      <c r="AM2230">
        <v>209</v>
      </c>
      <c r="AN2230">
        <v>560</v>
      </c>
      <c r="AO2230">
        <v>1413</v>
      </c>
      <c r="AP2230">
        <v>920</v>
      </c>
      <c r="AQ2230">
        <v>169</v>
      </c>
      <c r="AR2230">
        <v>0</v>
      </c>
      <c r="AS2230">
        <v>0</v>
      </c>
      <c r="AT2230">
        <v>647</v>
      </c>
      <c r="AU2230">
        <v>43</v>
      </c>
      <c r="AV2230">
        <v>1514</v>
      </c>
      <c r="AW2230">
        <v>0</v>
      </c>
      <c r="AX2230">
        <v>0</v>
      </c>
      <c r="AY2230">
        <v>180</v>
      </c>
      <c r="AZ2230">
        <v>41</v>
      </c>
      <c r="BA2230">
        <v>111</v>
      </c>
      <c r="BB2230">
        <v>0</v>
      </c>
      <c r="BC2230">
        <v>9</v>
      </c>
      <c r="BD2230">
        <v>16</v>
      </c>
      <c r="BE2230">
        <v>274</v>
      </c>
      <c r="BF2230">
        <v>21</v>
      </c>
      <c r="BG2230">
        <v>0</v>
      </c>
      <c r="BH2230">
        <v>2</v>
      </c>
      <c r="BI2230">
        <v>0</v>
      </c>
      <c r="BJ2230">
        <v>11</v>
      </c>
      <c r="BK2230">
        <v>0</v>
      </c>
      <c r="BL2230">
        <v>502</v>
      </c>
      <c r="BM2230">
        <v>0</v>
      </c>
      <c r="BN2230">
        <v>598</v>
      </c>
      <c r="BO2230">
        <v>3388</v>
      </c>
      <c r="BP2230">
        <v>459</v>
      </c>
      <c r="BQ2230">
        <v>77</v>
      </c>
      <c r="BR2230">
        <v>375</v>
      </c>
      <c r="BS2230">
        <v>25</v>
      </c>
      <c r="BT2230">
        <v>12</v>
      </c>
      <c r="BU2230">
        <v>0</v>
      </c>
      <c r="BV2230">
        <v>1</v>
      </c>
      <c r="BW2230">
        <v>196</v>
      </c>
      <c r="BX2230">
        <v>0</v>
      </c>
      <c r="BY2230">
        <v>14396</v>
      </c>
    </row>
    <row r="2231" spans="1:77" hidden="1" x14ac:dyDescent="0.25">
      <c r="A2231" t="str">
        <f t="shared" si="68"/>
        <v>201893 Egyszerű ipari, építőipari, mezőgazdasági foglalkozásokI3 Szakiskola</v>
      </c>
      <c r="B2231" t="str">
        <f t="shared" si="69"/>
        <v>201893 Egyszerű ipari, építőipari, mezőgazdasági foglalkozásokI3 Szakiskola</v>
      </c>
      <c r="C2231">
        <v>2009</v>
      </c>
      <c r="D2231" t="s">
        <v>168</v>
      </c>
      <c r="E2231" t="s">
        <v>169</v>
      </c>
      <c r="F2231" s="4">
        <v>2018</v>
      </c>
      <c r="G2231">
        <v>0</v>
      </c>
      <c r="H2231" t="s">
        <v>159</v>
      </c>
      <c r="I2231">
        <v>653</v>
      </c>
      <c r="J2231">
        <v>42</v>
      </c>
      <c r="K2231" t="s">
        <v>148</v>
      </c>
      <c r="L2231" t="s">
        <v>149</v>
      </c>
      <c r="M2231">
        <v>768</v>
      </c>
      <c r="N2231">
        <v>208</v>
      </c>
      <c r="O2231">
        <v>2</v>
      </c>
      <c r="P2231">
        <v>11</v>
      </c>
      <c r="Q2231">
        <v>750</v>
      </c>
      <c r="R2231">
        <v>209</v>
      </c>
      <c r="S2231">
        <v>93</v>
      </c>
      <c r="T2231">
        <v>70</v>
      </c>
      <c r="U2231">
        <v>72</v>
      </c>
      <c r="V2231">
        <v>0</v>
      </c>
      <c r="W2231">
        <v>100</v>
      </c>
      <c r="X2231">
        <v>0</v>
      </c>
      <c r="Y2231">
        <v>146</v>
      </c>
      <c r="Z2231">
        <v>219</v>
      </c>
      <c r="AA2231">
        <v>97</v>
      </c>
      <c r="AB2231">
        <v>1020</v>
      </c>
      <c r="AC2231">
        <v>49</v>
      </c>
      <c r="AD2231">
        <v>352</v>
      </c>
      <c r="AE2231">
        <v>244</v>
      </c>
      <c r="AF2231">
        <v>427</v>
      </c>
      <c r="AG2231">
        <v>0</v>
      </c>
      <c r="AH2231">
        <v>224</v>
      </c>
      <c r="AI2231">
        <v>54</v>
      </c>
      <c r="AJ2231">
        <v>19</v>
      </c>
      <c r="AK2231">
        <v>9</v>
      </c>
      <c r="AL2231">
        <v>57</v>
      </c>
      <c r="AM2231">
        <v>2326</v>
      </c>
      <c r="AN2231">
        <v>29</v>
      </c>
      <c r="AO2231">
        <v>426</v>
      </c>
      <c r="AP2231">
        <v>165</v>
      </c>
      <c r="AQ2231">
        <v>43</v>
      </c>
      <c r="AR2231">
        <v>0</v>
      </c>
      <c r="AS2231">
        <v>0</v>
      </c>
      <c r="AT2231">
        <v>12</v>
      </c>
      <c r="AU2231">
        <v>0</v>
      </c>
      <c r="AV2231">
        <v>44</v>
      </c>
      <c r="AW2231">
        <v>0</v>
      </c>
      <c r="AX2231">
        <v>0</v>
      </c>
      <c r="AY2231">
        <v>19</v>
      </c>
      <c r="AZ2231">
        <v>0</v>
      </c>
      <c r="BA2231">
        <v>0</v>
      </c>
      <c r="BB2231">
        <v>0</v>
      </c>
      <c r="BC2231">
        <v>0</v>
      </c>
      <c r="BD2231">
        <v>0</v>
      </c>
      <c r="BE2231">
        <v>158</v>
      </c>
      <c r="BF2231">
        <v>95</v>
      </c>
      <c r="BG2231">
        <v>34</v>
      </c>
      <c r="BH2231">
        <v>40</v>
      </c>
      <c r="BI2231">
        <v>0</v>
      </c>
      <c r="BJ2231">
        <v>26</v>
      </c>
      <c r="BK2231">
        <v>0</v>
      </c>
      <c r="BL2231">
        <v>1039</v>
      </c>
      <c r="BM2231">
        <v>0</v>
      </c>
      <c r="BN2231">
        <v>127</v>
      </c>
      <c r="BO2231">
        <v>945</v>
      </c>
      <c r="BP2231">
        <v>17</v>
      </c>
      <c r="BQ2231">
        <v>1</v>
      </c>
      <c r="BR2231">
        <v>25</v>
      </c>
      <c r="BS2231">
        <v>1</v>
      </c>
      <c r="BT2231">
        <v>0</v>
      </c>
      <c r="BU2231">
        <v>0</v>
      </c>
      <c r="BV2231">
        <v>0</v>
      </c>
      <c r="BW2231">
        <v>119</v>
      </c>
      <c r="BX2231">
        <v>0</v>
      </c>
      <c r="BY2231">
        <v>10891</v>
      </c>
    </row>
    <row r="2232" spans="1:77" hidden="1" x14ac:dyDescent="0.25">
      <c r="A2232" t="str">
        <f t="shared" si="68"/>
        <v>201801 Fegyveres szervek felsőfokú képesítést igénylő foglalkozásaiI4 Szakmunkásképző iskola</v>
      </c>
      <c r="B2232" t="str">
        <f t="shared" si="69"/>
        <v>201801 Fegyveres szervek felsőfokú képesítést igénylő foglalkozásaiI4 Szakmunkásképző iskola</v>
      </c>
      <c r="C2232">
        <v>2641</v>
      </c>
      <c r="D2232" t="s">
        <v>168</v>
      </c>
      <c r="E2232" t="s">
        <v>169</v>
      </c>
      <c r="F2232" s="4">
        <v>2018</v>
      </c>
      <c r="G2232">
        <v>0</v>
      </c>
      <c r="H2232" t="s">
        <v>160</v>
      </c>
      <c r="I2232">
        <v>612</v>
      </c>
      <c r="J2232">
        <v>1</v>
      </c>
      <c r="K2232" t="s">
        <v>65</v>
      </c>
      <c r="L2232" t="s">
        <v>66</v>
      </c>
      <c r="M2232">
        <v>0</v>
      </c>
      <c r="N2232">
        <v>0</v>
      </c>
      <c r="O2232">
        <v>0</v>
      </c>
      <c r="P2232">
        <v>0</v>
      </c>
      <c r="Q2232">
        <v>0</v>
      </c>
      <c r="R2232">
        <v>0</v>
      </c>
      <c r="S2232">
        <v>0</v>
      </c>
      <c r="T2232">
        <v>0</v>
      </c>
      <c r="U2232">
        <v>0</v>
      </c>
      <c r="V2232">
        <v>0</v>
      </c>
      <c r="W2232">
        <v>0</v>
      </c>
      <c r="X2232">
        <v>0</v>
      </c>
      <c r="Y2232">
        <v>0</v>
      </c>
      <c r="Z2232">
        <v>0</v>
      </c>
      <c r="AA2232">
        <v>0</v>
      </c>
      <c r="AB2232">
        <v>0</v>
      </c>
      <c r="AC2232">
        <v>0</v>
      </c>
      <c r="AD2232">
        <v>0</v>
      </c>
      <c r="AE2232">
        <v>0</v>
      </c>
      <c r="AF2232">
        <v>0</v>
      </c>
      <c r="AG2232">
        <v>0</v>
      </c>
      <c r="AH2232">
        <v>0</v>
      </c>
      <c r="AI2232">
        <v>0</v>
      </c>
      <c r="AJ2232">
        <v>0</v>
      </c>
      <c r="AK2232">
        <v>0</v>
      </c>
      <c r="AL2232">
        <v>0</v>
      </c>
      <c r="AM2232">
        <v>0</v>
      </c>
      <c r="AN2232">
        <v>0</v>
      </c>
      <c r="AO2232">
        <v>0</v>
      </c>
      <c r="AP2232">
        <v>0</v>
      </c>
      <c r="AQ2232">
        <v>0</v>
      </c>
      <c r="AR2232">
        <v>0</v>
      </c>
      <c r="AS2232">
        <v>0</v>
      </c>
      <c r="AT2232">
        <v>0</v>
      </c>
      <c r="AU2232">
        <v>0</v>
      </c>
      <c r="AV2232">
        <v>0</v>
      </c>
      <c r="AW2232">
        <v>0</v>
      </c>
      <c r="AX2232">
        <v>0</v>
      </c>
      <c r="AY2232">
        <v>0</v>
      </c>
      <c r="AZ2232">
        <v>0</v>
      </c>
      <c r="BA2232">
        <v>0</v>
      </c>
      <c r="BB2232">
        <v>0</v>
      </c>
      <c r="BC2232">
        <v>0</v>
      </c>
      <c r="BD2232">
        <v>0</v>
      </c>
      <c r="BE2232">
        <v>0</v>
      </c>
      <c r="BF2232">
        <v>0</v>
      </c>
      <c r="BG2232">
        <v>0</v>
      </c>
      <c r="BH2232">
        <v>0</v>
      </c>
      <c r="BI2232">
        <v>0</v>
      </c>
      <c r="BJ2232">
        <v>0</v>
      </c>
      <c r="BK2232">
        <v>0</v>
      </c>
      <c r="BL2232">
        <v>0</v>
      </c>
      <c r="BM2232">
        <v>0</v>
      </c>
      <c r="BN2232">
        <v>0</v>
      </c>
      <c r="BO2232">
        <v>2016</v>
      </c>
      <c r="BP2232">
        <v>0</v>
      </c>
      <c r="BQ2232">
        <v>0</v>
      </c>
      <c r="BR2232">
        <v>0</v>
      </c>
      <c r="BS2232">
        <v>0</v>
      </c>
      <c r="BT2232">
        <v>0</v>
      </c>
      <c r="BU2232">
        <v>0</v>
      </c>
      <c r="BV2232">
        <v>0</v>
      </c>
      <c r="BW2232">
        <v>0</v>
      </c>
      <c r="BX2232">
        <v>0</v>
      </c>
      <c r="BY2232">
        <v>2016</v>
      </c>
    </row>
    <row r="2233" spans="1:77" hidden="1" x14ac:dyDescent="0.25">
      <c r="A2233" t="str">
        <f t="shared" si="68"/>
        <v>201802 Fegyveres szervek középfokú képesítést igénylő foglalkozásaiI4 Szakmunkásképző iskola</v>
      </c>
      <c r="B2233" t="str">
        <f t="shared" si="69"/>
        <v>201802 Fegyveres szervek középfokú képesítést igénylő foglalkozásaiI4 Szakmunkásképző iskola</v>
      </c>
      <c r="C2233">
        <v>2642</v>
      </c>
      <c r="D2233" t="s">
        <v>168</v>
      </c>
      <c r="E2233" t="s">
        <v>169</v>
      </c>
      <c r="F2233" s="4">
        <v>2018</v>
      </c>
      <c r="G2233">
        <v>0</v>
      </c>
      <c r="H2233" t="s">
        <v>160</v>
      </c>
      <c r="I2233">
        <v>613</v>
      </c>
      <c r="J2233">
        <v>2</v>
      </c>
      <c r="K2233" t="s">
        <v>67</v>
      </c>
      <c r="L2233" t="s">
        <v>68</v>
      </c>
      <c r="M2233">
        <v>0</v>
      </c>
      <c r="N2233">
        <v>0</v>
      </c>
      <c r="O2233">
        <v>0</v>
      </c>
      <c r="P2233">
        <v>0</v>
      </c>
      <c r="Q2233">
        <v>0</v>
      </c>
      <c r="R2233">
        <v>0</v>
      </c>
      <c r="S2233">
        <v>0</v>
      </c>
      <c r="T2233">
        <v>0</v>
      </c>
      <c r="U2233">
        <v>0</v>
      </c>
      <c r="V2233">
        <v>0</v>
      </c>
      <c r="W2233">
        <v>0</v>
      </c>
      <c r="X2233">
        <v>0</v>
      </c>
      <c r="Y2233">
        <v>0</v>
      </c>
      <c r="Z2233">
        <v>0</v>
      </c>
      <c r="AA2233">
        <v>0</v>
      </c>
      <c r="AB2233">
        <v>0</v>
      </c>
      <c r="AC2233">
        <v>0</v>
      </c>
      <c r="AD2233">
        <v>0</v>
      </c>
      <c r="AE2233">
        <v>0</v>
      </c>
      <c r="AF2233">
        <v>0</v>
      </c>
      <c r="AG2233">
        <v>0</v>
      </c>
      <c r="AH2233">
        <v>0</v>
      </c>
      <c r="AI2233">
        <v>0</v>
      </c>
      <c r="AJ2233">
        <v>0</v>
      </c>
      <c r="AK2233">
        <v>0</v>
      </c>
      <c r="AL2233">
        <v>0</v>
      </c>
      <c r="AM2233">
        <v>0</v>
      </c>
      <c r="AN2233">
        <v>0</v>
      </c>
      <c r="AO2233">
        <v>0</v>
      </c>
      <c r="AP2233">
        <v>0</v>
      </c>
      <c r="AQ2233">
        <v>0</v>
      </c>
      <c r="AR2233">
        <v>0</v>
      </c>
      <c r="AS2233">
        <v>0</v>
      </c>
      <c r="AT2233">
        <v>0</v>
      </c>
      <c r="AU2233">
        <v>0</v>
      </c>
      <c r="AV2233">
        <v>0</v>
      </c>
      <c r="AW2233">
        <v>0</v>
      </c>
      <c r="AX2233">
        <v>0</v>
      </c>
      <c r="AY2233">
        <v>0</v>
      </c>
      <c r="AZ2233">
        <v>0</v>
      </c>
      <c r="BA2233">
        <v>0</v>
      </c>
      <c r="BB2233">
        <v>0</v>
      </c>
      <c r="BC2233">
        <v>0</v>
      </c>
      <c r="BD2233">
        <v>0</v>
      </c>
      <c r="BE2233">
        <v>0</v>
      </c>
      <c r="BF2233">
        <v>0</v>
      </c>
      <c r="BG2233">
        <v>0</v>
      </c>
      <c r="BH2233">
        <v>0</v>
      </c>
      <c r="BI2233">
        <v>0</v>
      </c>
      <c r="BJ2233">
        <v>0</v>
      </c>
      <c r="BK2233">
        <v>0</v>
      </c>
      <c r="BL2233">
        <v>0</v>
      </c>
      <c r="BM2233">
        <v>0</v>
      </c>
      <c r="BN2233">
        <v>0</v>
      </c>
      <c r="BO2233">
        <v>8143</v>
      </c>
      <c r="BP2233">
        <v>0</v>
      </c>
      <c r="BQ2233">
        <v>0</v>
      </c>
      <c r="BR2233">
        <v>0</v>
      </c>
      <c r="BS2233">
        <v>0</v>
      </c>
      <c r="BT2233">
        <v>0</v>
      </c>
      <c r="BU2233">
        <v>0</v>
      </c>
      <c r="BV2233">
        <v>0</v>
      </c>
      <c r="BW2233">
        <v>0</v>
      </c>
      <c r="BX2233">
        <v>0</v>
      </c>
      <c r="BY2233">
        <v>8143</v>
      </c>
    </row>
    <row r="2234" spans="1:77" hidden="1" x14ac:dyDescent="0.25">
      <c r="A2234" t="str">
        <f t="shared" si="68"/>
        <v>201803 Fegyveres szervek középfokú képesítést nem igénylő foglalkozásaiI4 Szakmunkásképző iskola</v>
      </c>
      <c r="B2234" t="str">
        <f t="shared" si="69"/>
        <v>201803 Fegyveres szervek középfokú képesítést nem igénylő foglalkozásaiI4 Szakmunkásképző iskola</v>
      </c>
      <c r="C2234">
        <v>2643</v>
      </c>
      <c r="D2234" t="s">
        <v>168</v>
      </c>
      <c r="E2234" t="s">
        <v>169</v>
      </c>
      <c r="F2234" s="4">
        <v>2018</v>
      </c>
      <c r="G2234">
        <v>0</v>
      </c>
      <c r="H2234" t="s">
        <v>160</v>
      </c>
      <c r="I2234">
        <v>614</v>
      </c>
      <c r="J2234">
        <v>3</v>
      </c>
      <c r="K2234" t="s">
        <v>69</v>
      </c>
      <c r="L2234" t="s">
        <v>70</v>
      </c>
      <c r="M2234">
        <v>0</v>
      </c>
      <c r="N2234">
        <v>0</v>
      </c>
      <c r="O2234">
        <v>0</v>
      </c>
      <c r="P2234">
        <v>0</v>
      </c>
      <c r="Q2234">
        <v>0</v>
      </c>
      <c r="R2234">
        <v>0</v>
      </c>
      <c r="S2234">
        <v>0</v>
      </c>
      <c r="T2234">
        <v>0</v>
      </c>
      <c r="U2234">
        <v>0</v>
      </c>
      <c r="V2234">
        <v>0</v>
      </c>
      <c r="W2234">
        <v>0</v>
      </c>
      <c r="X2234">
        <v>0</v>
      </c>
      <c r="Y2234">
        <v>0</v>
      </c>
      <c r="Z2234">
        <v>0</v>
      </c>
      <c r="AA2234">
        <v>0</v>
      </c>
      <c r="AB2234">
        <v>0</v>
      </c>
      <c r="AC2234">
        <v>0</v>
      </c>
      <c r="AD2234">
        <v>0</v>
      </c>
      <c r="AE2234">
        <v>0</v>
      </c>
      <c r="AF2234">
        <v>0</v>
      </c>
      <c r="AG2234">
        <v>0</v>
      </c>
      <c r="AH2234">
        <v>0</v>
      </c>
      <c r="AI2234">
        <v>0</v>
      </c>
      <c r="AJ2234">
        <v>0</v>
      </c>
      <c r="AK2234">
        <v>0</v>
      </c>
      <c r="AL2234">
        <v>0</v>
      </c>
      <c r="AM2234">
        <v>0</v>
      </c>
      <c r="AN2234">
        <v>0</v>
      </c>
      <c r="AO2234">
        <v>0</v>
      </c>
      <c r="AP2234">
        <v>0</v>
      </c>
      <c r="AQ2234">
        <v>0</v>
      </c>
      <c r="AR2234">
        <v>0</v>
      </c>
      <c r="AS2234">
        <v>0</v>
      </c>
      <c r="AT2234">
        <v>0</v>
      </c>
      <c r="AU2234">
        <v>0</v>
      </c>
      <c r="AV2234">
        <v>0</v>
      </c>
      <c r="AW2234">
        <v>0</v>
      </c>
      <c r="AX2234">
        <v>0</v>
      </c>
      <c r="AY2234">
        <v>0</v>
      </c>
      <c r="AZ2234">
        <v>0</v>
      </c>
      <c r="BA2234">
        <v>0</v>
      </c>
      <c r="BB2234">
        <v>0</v>
      </c>
      <c r="BC2234">
        <v>0</v>
      </c>
      <c r="BD2234">
        <v>0</v>
      </c>
      <c r="BE2234">
        <v>0</v>
      </c>
      <c r="BF2234">
        <v>0</v>
      </c>
      <c r="BG2234">
        <v>0</v>
      </c>
      <c r="BH2234">
        <v>0</v>
      </c>
      <c r="BI2234">
        <v>0</v>
      </c>
      <c r="BJ2234">
        <v>0</v>
      </c>
      <c r="BK2234">
        <v>0</v>
      </c>
      <c r="BL2234">
        <v>0</v>
      </c>
      <c r="BM2234">
        <v>0</v>
      </c>
      <c r="BN2234">
        <v>0</v>
      </c>
      <c r="BO2234">
        <v>7169</v>
      </c>
      <c r="BP2234">
        <v>0</v>
      </c>
      <c r="BQ2234">
        <v>0</v>
      </c>
      <c r="BR2234">
        <v>0</v>
      </c>
      <c r="BS2234">
        <v>0</v>
      </c>
      <c r="BT2234">
        <v>0</v>
      </c>
      <c r="BU2234">
        <v>0</v>
      </c>
      <c r="BV2234">
        <v>0</v>
      </c>
      <c r="BW2234">
        <v>0</v>
      </c>
      <c r="BX2234">
        <v>0</v>
      </c>
      <c r="BY2234">
        <v>7169</v>
      </c>
    </row>
    <row r="2235" spans="1:77" hidden="1" x14ac:dyDescent="0.25">
      <c r="A2235" t="str">
        <f t="shared" si="68"/>
        <v>201811 Törvényhozók, igazgatási és érdek-képviseleti vezetőkI4 Szakmunkásképző iskola</v>
      </c>
      <c r="B2235" t="str">
        <f t="shared" si="69"/>
        <v>201811 Törvényhozók, igazgatási és érdek-képviseleti vezetőkI4 Szakmunkásképző iskola</v>
      </c>
      <c r="C2235">
        <v>2644</v>
      </c>
      <c r="D2235" t="s">
        <v>168</v>
      </c>
      <c r="E2235" t="s">
        <v>169</v>
      </c>
      <c r="F2235" s="4">
        <v>2018</v>
      </c>
      <c r="G2235">
        <v>0</v>
      </c>
      <c r="H2235" t="s">
        <v>160</v>
      </c>
      <c r="I2235">
        <v>615</v>
      </c>
      <c r="J2235">
        <v>4</v>
      </c>
      <c r="K2235" t="s">
        <v>71</v>
      </c>
      <c r="L2235" t="s">
        <v>111</v>
      </c>
      <c r="M2235">
        <v>0</v>
      </c>
      <c r="N2235">
        <v>0</v>
      </c>
      <c r="O2235">
        <v>0</v>
      </c>
      <c r="P2235">
        <v>0</v>
      </c>
      <c r="Q2235">
        <v>0</v>
      </c>
      <c r="R2235">
        <v>0</v>
      </c>
      <c r="S2235">
        <v>0</v>
      </c>
      <c r="T2235">
        <v>0</v>
      </c>
      <c r="U2235">
        <v>0</v>
      </c>
      <c r="V2235">
        <v>0</v>
      </c>
      <c r="W2235">
        <v>0</v>
      </c>
      <c r="X2235">
        <v>0</v>
      </c>
      <c r="Y2235">
        <v>0</v>
      </c>
      <c r="Z2235">
        <v>0</v>
      </c>
      <c r="AA2235">
        <v>0</v>
      </c>
      <c r="AB2235">
        <v>0</v>
      </c>
      <c r="AC2235">
        <v>0</v>
      </c>
      <c r="AD2235">
        <v>0</v>
      </c>
      <c r="AE2235">
        <v>0</v>
      </c>
      <c r="AF2235">
        <v>0</v>
      </c>
      <c r="AG2235">
        <v>0</v>
      </c>
      <c r="AH2235">
        <v>0</v>
      </c>
      <c r="AI2235">
        <v>0</v>
      </c>
      <c r="AJ2235">
        <v>0</v>
      </c>
      <c r="AK2235">
        <v>0</v>
      </c>
      <c r="AL2235">
        <v>0</v>
      </c>
      <c r="AM2235">
        <v>0</v>
      </c>
      <c r="AN2235">
        <v>0</v>
      </c>
      <c r="AO2235">
        <v>0</v>
      </c>
      <c r="AP2235">
        <v>0</v>
      </c>
      <c r="AQ2235">
        <v>0</v>
      </c>
      <c r="AR2235">
        <v>0</v>
      </c>
      <c r="AS2235">
        <v>0</v>
      </c>
      <c r="AT2235">
        <v>0</v>
      </c>
      <c r="AU2235">
        <v>0</v>
      </c>
      <c r="AV2235">
        <v>0</v>
      </c>
      <c r="AW2235">
        <v>0</v>
      </c>
      <c r="AX2235">
        <v>0</v>
      </c>
      <c r="AY2235">
        <v>0</v>
      </c>
      <c r="AZ2235">
        <v>0</v>
      </c>
      <c r="BA2235">
        <v>0</v>
      </c>
      <c r="BB2235">
        <v>0</v>
      </c>
      <c r="BC2235">
        <v>0</v>
      </c>
      <c r="BD2235">
        <v>0</v>
      </c>
      <c r="BE2235">
        <v>1</v>
      </c>
      <c r="BF2235">
        <v>0</v>
      </c>
      <c r="BG2235">
        <v>0</v>
      </c>
      <c r="BH2235">
        <v>0</v>
      </c>
      <c r="BI2235">
        <v>0</v>
      </c>
      <c r="BJ2235">
        <v>0</v>
      </c>
      <c r="BK2235">
        <v>0</v>
      </c>
      <c r="BL2235">
        <v>0</v>
      </c>
      <c r="BM2235">
        <v>0</v>
      </c>
      <c r="BN2235">
        <v>1</v>
      </c>
      <c r="BO2235">
        <v>187</v>
      </c>
      <c r="BP2235">
        <v>0</v>
      </c>
      <c r="BQ2235">
        <v>0</v>
      </c>
      <c r="BR2235">
        <v>0</v>
      </c>
      <c r="BS2235">
        <v>0</v>
      </c>
      <c r="BT2235">
        <v>0</v>
      </c>
      <c r="BU2235">
        <v>0</v>
      </c>
      <c r="BV2235">
        <v>0</v>
      </c>
      <c r="BW2235">
        <v>0</v>
      </c>
      <c r="BX2235">
        <v>0</v>
      </c>
      <c r="BY2235">
        <v>189</v>
      </c>
    </row>
    <row r="2236" spans="1:77" hidden="1" x14ac:dyDescent="0.25">
      <c r="A2236" t="str">
        <f t="shared" si="68"/>
        <v>201812 Gazdasági, költségvetési szervezetek vezetőiI4 Szakmunkásképző iskola</v>
      </c>
      <c r="B2236" t="str">
        <f t="shared" si="69"/>
        <v>201812 Gazdasági, költségvetési szervezetek vezetőiI4 Szakmunkásképző iskola</v>
      </c>
      <c r="C2236">
        <v>2645</v>
      </c>
      <c r="D2236" t="s">
        <v>168</v>
      </c>
      <c r="E2236" t="s">
        <v>169</v>
      </c>
      <c r="F2236" s="4">
        <v>2018</v>
      </c>
      <c r="G2236">
        <v>0</v>
      </c>
      <c r="H2236" t="s">
        <v>160</v>
      </c>
      <c r="I2236">
        <v>616</v>
      </c>
      <c r="J2236">
        <v>5</v>
      </c>
      <c r="K2236" t="s">
        <v>72</v>
      </c>
      <c r="L2236" t="s">
        <v>112</v>
      </c>
      <c r="M2236">
        <v>2</v>
      </c>
      <c r="N2236">
        <v>0</v>
      </c>
      <c r="O2236">
        <v>13</v>
      </c>
      <c r="P2236">
        <v>0</v>
      </c>
      <c r="Q2236">
        <v>70</v>
      </c>
      <c r="R2236">
        <v>36</v>
      </c>
      <c r="S2236">
        <v>0</v>
      </c>
      <c r="T2236">
        <v>0</v>
      </c>
      <c r="U2236">
        <v>3</v>
      </c>
      <c r="V2236">
        <v>0</v>
      </c>
      <c r="W2236">
        <v>13</v>
      </c>
      <c r="X2236">
        <v>0</v>
      </c>
      <c r="Y2236">
        <v>13</v>
      </c>
      <c r="Z2236">
        <v>0</v>
      </c>
      <c r="AA2236">
        <v>0</v>
      </c>
      <c r="AB2236">
        <v>46</v>
      </c>
      <c r="AC2236">
        <v>0</v>
      </c>
      <c r="AD2236">
        <v>55</v>
      </c>
      <c r="AE2236">
        <v>1</v>
      </c>
      <c r="AF2236">
        <v>0</v>
      </c>
      <c r="AG2236">
        <v>13</v>
      </c>
      <c r="AH2236">
        <v>26</v>
      </c>
      <c r="AI2236">
        <v>18</v>
      </c>
      <c r="AJ2236">
        <v>0</v>
      </c>
      <c r="AK2236">
        <v>0</v>
      </c>
      <c r="AL2236">
        <v>0</v>
      </c>
      <c r="AM2236">
        <v>255</v>
      </c>
      <c r="AN2236">
        <v>168</v>
      </c>
      <c r="AO2236">
        <v>97</v>
      </c>
      <c r="AP2236">
        <v>125</v>
      </c>
      <c r="AQ2236">
        <v>46</v>
      </c>
      <c r="AR2236">
        <v>13</v>
      </c>
      <c r="AS2236">
        <v>0</v>
      </c>
      <c r="AT2236">
        <v>1</v>
      </c>
      <c r="AU2236">
        <v>0</v>
      </c>
      <c r="AV2236">
        <v>32</v>
      </c>
      <c r="AW2236">
        <v>0</v>
      </c>
      <c r="AX2236">
        <v>0</v>
      </c>
      <c r="AY2236">
        <v>0</v>
      </c>
      <c r="AZ2236">
        <v>0</v>
      </c>
      <c r="BA2236">
        <v>0</v>
      </c>
      <c r="BB2236">
        <v>0</v>
      </c>
      <c r="BC2236">
        <v>16</v>
      </c>
      <c r="BD2236">
        <v>0</v>
      </c>
      <c r="BE2236">
        <v>19</v>
      </c>
      <c r="BF2236">
        <v>0</v>
      </c>
      <c r="BG2236">
        <v>0</v>
      </c>
      <c r="BH2236">
        <v>0</v>
      </c>
      <c r="BI2236">
        <v>0</v>
      </c>
      <c r="BJ2236">
        <v>13</v>
      </c>
      <c r="BK2236">
        <v>0</v>
      </c>
      <c r="BL2236">
        <v>0</v>
      </c>
      <c r="BM2236">
        <v>1</v>
      </c>
      <c r="BN2236">
        <v>39</v>
      </c>
      <c r="BO2236">
        <v>6</v>
      </c>
      <c r="BP2236">
        <v>19</v>
      </c>
      <c r="BQ2236">
        <v>0</v>
      </c>
      <c r="BR2236">
        <v>3</v>
      </c>
      <c r="BS2236">
        <v>18</v>
      </c>
      <c r="BT2236">
        <v>2</v>
      </c>
      <c r="BU2236">
        <v>0</v>
      </c>
      <c r="BV2236">
        <v>0</v>
      </c>
      <c r="BW2236">
        <v>3</v>
      </c>
      <c r="BX2236">
        <v>0</v>
      </c>
      <c r="BY2236">
        <v>1185</v>
      </c>
    </row>
    <row r="2237" spans="1:77" hidden="1" x14ac:dyDescent="0.25">
      <c r="A2237" t="str">
        <f t="shared" si="68"/>
        <v>201813 Termelési és szolgáltatást nyújtó egységek vezetőiI4 Szakmunkásképző iskola</v>
      </c>
      <c r="B2237" t="str">
        <f t="shared" si="69"/>
        <v>201813 Termelési és szolgáltatást nyújtó egységek vezetőiI4 Szakmunkásképző iskola</v>
      </c>
      <c r="C2237">
        <v>2646</v>
      </c>
      <c r="D2237" t="s">
        <v>168</v>
      </c>
      <c r="E2237" t="s">
        <v>169</v>
      </c>
      <c r="F2237" s="4">
        <v>2018</v>
      </c>
      <c r="G2237">
        <v>0</v>
      </c>
      <c r="H2237" t="s">
        <v>160</v>
      </c>
      <c r="I2237">
        <v>617</v>
      </c>
      <c r="J2237">
        <v>6</v>
      </c>
      <c r="K2237" t="s">
        <v>73</v>
      </c>
      <c r="L2237" t="s">
        <v>113</v>
      </c>
      <c r="M2237">
        <v>251</v>
      </c>
      <c r="N2237">
        <v>18</v>
      </c>
      <c r="O2237">
        <v>0</v>
      </c>
      <c r="P2237">
        <v>0</v>
      </c>
      <c r="Q2237">
        <v>117</v>
      </c>
      <c r="R2237">
        <v>77</v>
      </c>
      <c r="S2237">
        <v>78</v>
      </c>
      <c r="T2237">
        <v>36</v>
      </c>
      <c r="U2237">
        <v>0</v>
      </c>
      <c r="V2237">
        <v>0</v>
      </c>
      <c r="W2237">
        <v>60</v>
      </c>
      <c r="X2237">
        <v>0</v>
      </c>
      <c r="Y2237">
        <v>30</v>
      </c>
      <c r="Z2237">
        <v>41</v>
      </c>
      <c r="AA2237">
        <v>24</v>
      </c>
      <c r="AB2237">
        <v>158</v>
      </c>
      <c r="AC2237">
        <v>47</v>
      </c>
      <c r="AD2237">
        <v>14</v>
      </c>
      <c r="AE2237">
        <v>129</v>
      </c>
      <c r="AF2237">
        <v>163</v>
      </c>
      <c r="AG2237">
        <v>7</v>
      </c>
      <c r="AH2237">
        <v>59</v>
      </c>
      <c r="AI2237">
        <v>2</v>
      </c>
      <c r="AJ2237">
        <v>82</v>
      </c>
      <c r="AK2237">
        <v>66</v>
      </c>
      <c r="AL2237">
        <v>18</v>
      </c>
      <c r="AM2237">
        <v>688</v>
      </c>
      <c r="AN2237">
        <v>207</v>
      </c>
      <c r="AO2237">
        <v>836</v>
      </c>
      <c r="AP2237">
        <v>2737</v>
      </c>
      <c r="AQ2237">
        <v>211</v>
      </c>
      <c r="AR2237">
        <v>4</v>
      </c>
      <c r="AS2237">
        <v>18</v>
      </c>
      <c r="AT2237">
        <v>77</v>
      </c>
      <c r="AU2237">
        <v>0</v>
      </c>
      <c r="AV2237">
        <v>489</v>
      </c>
      <c r="AW2237">
        <v>4</v>
      </c>
      <c r="AX2237">
        <v>0</v>
      </c>
      <c r="AY2237">
        <v>1</v>
      </c>
      <c r="AZ2237">
        <v>0</v>
      </c>
      <c r="BA2237">
        <v>10</v>
      </c>
      <c r="BB2237">
        <v>0</v>
      </c>
      <c r="BC2237">
        <v>0</v>
      </c>
      <c r="BD2237">
        <v>0</v>
      </c>
      <c r="BE2237">
        <v>35</v>
      </c>
      <c r="BF2237">
        <v>20</v>
      </c>
      <c r="BG2237">
        <v>55</v>
      </c>
      <c r="BH2237">
        <v>0</v>
      </c>
      <c r="BI2237">
        <v>0</v>
      </c>
      <c r="BJ2237">
        <v>1</v>
      </c>
      <c r="BK2237">
        <v>44</v>
      </c>
      <c r="BL2237">
        <v>0</v>
      </c>
      <c r="BM2237">
        <v>0</v>
      </c>
      <c r="BN2237">
        <v>90</v>
      </c>
      <c r="BO2237">
        <v>293</v>
      </c>
      <c r="BP2237">
        <v>9</v>
      </c>
      <c r="BQ2237">
        <v>4</v>
      </c>
      <c r="BR2237">
        <v>38</v>
      </c>
      <c r="BS2237">
        <v>16</v>
      </c>
      <c r="BT2237">
        <v>2</v>
      </c>
      <c r="BU2237">
        <v>0</v>
      </c>
      <c r="BV2237">
        <v>7</v>
      </c>
      <c r="BW2237">
        <v>53</v>
      </c>
      <c r="BX2237">
        <v>0</v>
      </c>
      <c r="BY2237">
        <v>7426</v>
      </c>
    </row>
    <row r="2238" spans="1:77" hidden="1" x14ac:dyDescent="0.25">
      <c r="A2238" t="str">
        <f t="shared" si="68"/>
        <v>201814 Gazdasági tevékenységet segítő egységek vezetőiI4 Szakmunkásképző iskola</v>
      </c>
      <c r="B2238" t="str">
        <f t="shared" si="69"/>
        <v>201814 Gazdasági tevékenységet segítő egységek vezetőiI4 Szakmunkásképző iskola</v>
      </c>
      <c r="C2238">
        <v>2647</v>
      </c>
      <c r="D2238" t="s">
        <v>168</v>
      </c>
      <c r="E2238" t="s">
        <v>169</v>
      </c>
      <c r="F2238" s="4">
        <v>2018</v>
      </c>
      <c r="G2238">
        <v>0</v>
      </c>
      <c r="H2238" t="s">
        <v>160</v>
      </c>
      <c r="I2238">
        <v>618</v>
      </c>
      <c r="J2238">
        <v>7</v>
      </c>
      <c r="K2238" t="s">
        <v>74</v>
      </c>
      <c r="L2238" t="s">
        <v>114</v>
      </c>
      <c r="M2238">
        <v>25</v>
      </c>
      <c r="N2238">
        <v>0</v>
      </c>
      <c r="O2238">
        <v>0</v>
      </c>
      <c r="P2238">
        <v>7</v>
      </c>
      <c r="Q2238">
        <v>1</v>
      </c>
      <c r="R2238">
        <v>0</v>
      </c>
      <c r="S2238">
        <v>13</v>
      </c>
      <c r="T2238">
        <v>23</v>
      </c>
      <c r="U2238">
        <v>0</v>
      </c>
      <c r="V2238">
        <v>0</v>
      </c>
      <c r="W2238">
        <v>13</v>
      </c>
      <c r="X2238">
        <v>0</v>
      </c>
      <c r="Y2238">
        <v>0</v>
      </c>
      <c r="Z2238">
        <v>0</v>
      </c>
      <c r="AA2238">
        <v>0</v>
      </c>
      <c r="AB2238">
        <v>7</v>
      </c>
      <c r="AC2238">
        <v>13</v>
      </c>
      <c r="AD2238">
        <v>30</v>
      </c>
      <c r="AE2238">
        <v>19</v>
      </c>
      <c r="AF2238">
        <v>10</v>
      </c>
      <c r="AG2238">
        <v>0</v>
      </c>
      <c r="AH2238">
        <v>0</v>
      </c>
      <c r="AI2238">
        <v>37</v>
      </c>
      <c r="AJ2238">
        <v>0</v>
      </c>
      <c r="AK2238">
        <v>0</v>
      </c>
      <c r="AL2238">
        <v>0</v>
      </c>
      <c r="AM2238">
        <v>54</v>
      </c>
      <c r="AN2238">
        <v>23</v>
      </c>
      <c r="AO2238">
        <v>71</v>
      </c>
      <c r="AP2238">
        <v>29</v>
      </c>
      <c r="AQ2238">
        <v>12</v>
      </c>
      <c r="AR2238">
        <v>15</v>
      </c>
      <c r="AS2238">
        <v>0</v>
      </c>
      <c r="AT2238">
        <v>1</v>
      </c>
      <c r="AU2238">
        <v>0</v>
      </c>
      <c r="AV2238">
        <v>0</v>
      </c>
      <c r="AW2238">
        <v>0</v>
      </c>
      <c r="AX2238">
        <v>0</v>
      </c>
      <c r="AY2238">
        <v>0</v>
      </c>
      <c r="AZ2238">
        <v>0</v>
      </c>
      <c r="BA2238">
        <v>0</v>
      </c>
      <c r="BB2238">
        <v>0</v>
      </c>
      <c r="BC2238">
        <v>0</v>
      </c>
      <c r="BD2238">
        <v>0</v>
      </c>
      <c r="BE2238">
        <v>0</v>
      </c>
      <c r="BF2238">
        <v>18</v>
      </c>
      <c r="BG2238">
        <v>0</v>
      </c>
      <c r="BH2238">
        <v>1</v>
      </c>
      <c r="BI2238">
        <v>0</v>
      </c>
      <c r="BJ2238">
        <v>0</v>
      </c>
      <c r="BK2238">
        <v>0</v>
      </c>
      <c r="BL2238">
        <v>0</v>
      </c>
      <c r="BM2238">
        <v>0</v>
      </c>
      <c r="BN2238">
        <v>0</v>
      </c>
      <c r="BO2238">
        <v>17</v>
      </c>
      <c r="BP2238">
        <v>0</v>
      </c>
      <c r="BQ2238">
        <v>0</v>
      </c>
      <c r="BR2238">
        <v>8</v>
      </c>
      <c r="BS2238">
        <v>6</v>
      </c>
      <c r="BT2238">
        <v>0</v>
      </c>
      <c r="BU2238">
        <v>1</v>
      </c>
      <c r="BV2238">
        <v>0</v>
      </c>
      <c r="BW2238">
        <v>0</v>
      </c>
      <c r="BX2238">
        <v>0</v>
      </c>
      <c r="BY2238">
        <v>454</v>
      </c>
    </row>
    <row r="2239" spans="1:77" hidden="1" x14ac:dyDescent="0.25">
      <c r="A2239" t="str">
        <f t="shared" si="68"/>
        <v>201821 Műszaki, informatikai és természettudományi foglalkozásokI4 Szakmunkásképző iskola</v>
      </c>
      <c r="B2239" t="str">
        <f t="shared" si="69"/>
        <v>201821 Műszaki, informatikai és természettudományi foglalkozásokI4 Szakmunkásképző iskola</v>
      </c>
      <c r="C2239">
        <v>2648</v>
      </c>
      <c r="D2239" t="s">
        <v>168</v>
      </c>
      <c r="E2239" t="s">
        <v>169</v>
      </c>
      <c r="F2239" s="4">
        <v>2018</v>
      </c>
      <c r="G2239">
        <v>0</v>
      </c>
      <c r="H2239" t="s">
        <v>160</v>
      </c>
      <c r="I2239">
        <v>619</v>
      </c>
      <c r="J2239">
        <v>8</v>
      </c>
      <c r="K2239" t="s">
        <v>75</v>
      </c>
      <c r="L2239" t="s">
        <v>115</v>
      </c>
      <c r="M2239">
        <v>0</v>
      </c>
      <c r="N2239">
        <v>0</v>
      </c>
      <c r="O2239">
        <v>0</v>
      </c>
      <c r="P2239">
        <v>0</v>
      </c>
      <c r="Q2239">
        <v>12</v>
      </c>
      <c r="R2239">
        <v>18</v>
      </c>
      <c r="S2239">
        <v>0</v>
      </c>
      <c r="T2239">
        <v>0</v>
      </c>
      <c r="U2239">
        <v>0</v>
      </c>
      <c r="V2239">
        <v>0</v>
      </c>
      <c r="W2239">
        <v>0</v>
      </c>
      <c r="X2239">
        <v>0</v>
      </c>
      <c r="Y2239">
        <v>0</v>
      </c>
      <c r="Z2239">
        <v>0</v>
      </c>
      <c r="AA2239">
        <v>0</v>
      </c>
      <c r="AB2239">
        <v>1</v>
      </c>
      <c r="AC2239">
        <v>29</v>
      </c>
      <c r="AD2239">
        <v>0</v>
      </c>
      <c r="AE2239">
        <v>36</v>
      </c>
      <c r="AF2239">
        <v>9</v>
      </c>
      <c r="AG2239">
        <v>7</v>
      </c>
      <c r="AH2239">
        <v>0</v>
      </c>
      <c r="AI2239">
        <v>0</v>
      </c>
      <c r="AJ2239">
        <v>105</v>
      </c>
      <c r="AK2239">
        <v>0</v>
      </c>
      <c r="AL2239">
        <v>0</v>
      </c>
      <c r="AM2239">
        <v>29</v>
      </c>
      <c r="AN2239">
        <v>1</v>
      </c>
      <c r="AO2239">
        <v>54</v>
      </c>
      <c r="AP2239">
        <v>62</v>
      </c>
      <c r="AQ2239">
        <v>11</v>
      </c>
      <c r="AR2239">
        <v>0</v>
      </c>
      <c r="AS2239">
        <v>0</v>
      </c>
      <c r="AT2239">
        <v>0</v>
      </c>
      <c r="AU2239">
        <v>0</v>
      </c>
      <c r="AV2239">
        <v>6</v>
      </c>
      <c r="AW2239">
        <v>14</v>
      </c>
      <c r="AX2239">
        <v>0</v>
      </c>
      <c r="AY2239">
        <v>55</v>
      </c>
      <c r="AZ2239">
        <v>35</v>
      </c>
      <c r="BA2239">
        <v>9</v>
      </c>
      <c r="BB2239">
        <v>0</v>
      </c>
      <c r="BC2239">
        <v>25</v>
      </c>
      <c r="BD2239">
        <v>0</v>
      </c>
      <c r="BE2239">
        <v>0</v>
      </c>
      <c r="BF2239">
        <v>0</v>
      </c>
      <c r="BG2239">
        <v>7</v>
      </c>
      <c r="BH2239">
        <v>0</v>
      </c>
      <c r="BI2239">
        <v>0</v>
      </c>
      <c r="BJ2239">
        <v>0</v>
      </c>
      <c r="BK2239">
        <v>0</v>
      </c>
      <c r="BL2239">
        <v>0</v>
      </c>
      <c r="BM2239">
        <v>0</v>
      </c>
      <c r="BN2239">
        <v>0</v>
      </c>
      <c r="BO2239">
        <v>83</v>
      </c>
      <c r="BP2239">
        <v>9</v>
      </c>
      <c r="BQ2239">
        <v>4</v>
      </c>
      <c r="BR2239">
        <v>0</v>
      </c>
      <c r="BS2239">
        <v>0</v>
      </c>
      <c r="BT2239">
        <v>0</v>
      </c>
      <c r="BU2239">
        <v>0</v>
      </c>
      <c r="BV2239">
        <v>18</v>
      </c>
      <c r="BW2239">
        <v>0</v>
      </c>
      <c r="BX2239">
        <v>0</v>
      </c>
      <c r="BY2239">
        <v>639</v>
      </c>
    </row>
    <row r="2240" spans="1:77" hidden="1" x14ac:dyDescent="0.25">
      <c r="A2240" t="str">
        <f t="shared" si="68"/>
        <v>201822 Egészségügyi foglalkozások (felsőfokú képzettséghez kapcsolódó)I4 Szakmunkásképző iskola</v>
      </c>
      <c r="B2240" t="str">
        <f t="shared" si="69"/>
        <v>201822 Egészségügyi foglalkozások (felsőfokú képzettséghez kapcsolódó)I4 Szakmunkásképző iskola</v>
      </c>
      <c r="C2240">
        <v>2649</v>
      </c>
      <c r="D2240" t="s">
        <v>168</v>
      </c>
      <c r="E2240" t="s">
        <v>169</v>
      </c>
      <c r="F2240" s="4">
        <v>2018</v>
      </c>
      <c r="G2240">
        <v>0</v>
      </c>
      <c r="H2240" t="s">
        <v>160</v>
      </c>
      <c r="I2240">
        <v>620</v>
      </c>
      <c r="J2240">
        <v>9</v>
      </c>
      <c r="K2240" t="s">
        <v>76</v>
      </c>
      <c r="L2240" t="s">
        <v>116</v>
      </c>
      <c r="M2240">
        <v>0</v>
      </c>
      <c r="N2240">
        <v>0</v>
      </c>
      <c r="O2240">
        <v>0</v>
      </c>
      <c r="P2240">
        <v>0</v>
      </c>
      <c r="Q2240">
        <v>0</v>
      </c>
      <c r="R2240">
        <v>0</v>
      </c>
      <c r="S2240">
        <v>0</v>
      </c>
      <c r="T2240">
        <v>0</v>
      </c>
      <c r="U2240">
        <v>0</v>
      </c>
      <c r="V2240">
        <v>0</v>
      </c>
      <c r="W2240">
        <v>0</v>
      </c>
      <c r="X2240">
        <v>0</v>
      </c>
      <c r="Y2240">
        <v>0</v>
      </c>
      <c r="Z2240">
        <v>0</v>
      </c>
      <c r="AA2240">
        <v>0</v>
      </c>
      <c r="AB2240">
        <v>0</v>
      </c>
      <c r="AC2240">
        <v>0</v>
      </c>
      <c r="AD2240">
        <v>0</v>
      </c>
      <c r="AE2240">
        <v>0</v>
      </c>
      <c r="AF2240">
        <v>0</v>
      </c>
      <c r="AG2240">
        <v>0</v>
      </c>
      <c r="AH2240">
        <v>0</v>
      </c>
      <c r="AI2240">
        <v>0</v>
      </c>
      <c r="AJ2240">
        <v>0</v>
      </c>
      <c r="AK2240">
        <v>0</v>
      </c>
      <c r="AL2240">
        <v>0</v>
      </c>
      <c r="AM2240">
        <v>0</v>
      </c>
      <c r="AN2240">
        <v>0</v>
      </c>
      <c r="AO2240">
        <v>23</v>
      </c>
      <c r="AP2240">
        <v>44</v>
      </c>
      <c r="AQ2240">
        <v>0</v>
      </c>
      <c r="AR2240">
        <v>0</v>
      </c>
      <c r="AS2240">
        <v>0</v>
      </c>
      <c r="AT2240">
        <v>0</v>
      </c>
      <c r="AU2240">
        <v>0</v>
      </c>
      <c r="AV2240">
        <v>0</v>
      </c>
      <c r="AW2240">
        <v>0</v>
      </c>
      <c r="AX2240">
        <v>0</v>
      </c>
      <c r="AY2240">
        <v>0</v>
      </c>
      <c r="AZ2240">
        <v>0</v>
      </c>
      <c r="BA2240">
        <v>0</v>
      </c>
      <c r="BB2240">
        <v>0</v>
      </c>
      <c r="BC2240">
        <v>0</v>
      </c>
      <c r="BD2240">
        <v>0</v>
      </c>
      <c r="BE2240">
        <v>0</v>
      </c>
      <c r="BF2240">
        <v>0</v>
      </c>
      <c r="BG2240">
        <v>0</v>
      </c>
      <c r="BH2240">
        <v>0</v>
      </c>
      <c r="BI2240">
        <v>0</v>
      </c>
      <c r="BJ2240">
        <v>0</v>
      </c>
      <c r="BK2240">
        <v>0</v>
      </c>
      <c r="BL2240">
        <v>0</v>
      </c>
      <c r="BM2240">
        <v>0</v>
      </c>
      <c r="BN2240">
        <v>0</v>
      </c>
      <c r="BO2240">
        <v>126</v>
      </c>
      <c r="BP2240">
        <v>1</v>
      </c>
      <c r="BQ2240">
        <v>11</v>
      </c>
      <c r="BR2240">
        <v>1</v>
      </c>
      <c r="BS2240">
        <v>0</v>
      </c>
      <c r="BT2240">
        <v>0</v>
      </c>
      <c r="BU2240">
        <v>0</v>
      </c>
      <c r="BV2240">
        <v>0</v>
      </c>
      <c r="BW2240">
        <v>0</v>
      </c>
      <c r="BX2240">
        <v>0</v>
      </c>
      <c r="BY2240">
        <v>206</v>
      </c>
    </row>
    <row r="2241" spans="1:77" hidden="1" x14ac:dyDescent="0.25">
      <c r="A2241" t="str">
        <f t="shared" si="68"/>
        <v>201823 Szociális szolgáltatási foglalkozások (felsőfokú képzettséghez kapcsolódó)I4 Szakmunkásképző iskola</v>
      </c>
      <c r="B2241" t="str">
        <f t="shared" si="69"/>
        <v>201823 Szociális szolgáltatási foglalkozások (felsőfokú képzettséghez kapcsolódó)I4 Szakmunkásképző iskola</v>
      </c>
      <c r="C2241">
        <v>2650</v>
      </c>
      <c r="D2241" t="s">
        <v>168</v>
      </c>
      <c r="E2241" t="s">
        <v>169</v>
      </c>
      <c r="F2241" s="4">
        <v>2018</v>
      </c>
      <c r="G2241">
        <v>0</v>
      </c>
      <c r="H2241" t="s">
        <v>160</v>
      </c>
      <c r="I2241">
        <v>621</v>
      </c>
      <c r="J2241">
        <v>10</v>
      </c>
      <c r="K2241" t="s">
        <v>77</v>
      </c>
      <c r="L2241" t="s">
        <v>117</v>
      </c>
      <c r="M2241">
        <v>0</v>
      </c>
      <c r="N2241">
        <v>0</v>
      </c>
      <c r="O2241">
        <v>0</v>
      </c>
      <c r="P2241">
        <v>0</v>
      </c>
      <c r="Q2241">
        <v>0</v>
      </c>
      <c r="R2241">
        <v>0</v>
      </c>
      <c r="S2241">
        <v>0</v>
      </c>
      <c r="T2241">
        <v>0</v>
      </c>
      <c r="U2241">
        <v>0</v>
      </c>
      <c r="V2241">
        <v>0</v>
      </c>
      <c r="W2241">
        <v>0</v>
      </c>
      <c r="X2241">
        <v>0</v>
      </c>
      <c r="Y2241">
        <v>0</v>
      </c>
      <c r="Z2241">
        <v>0</v>
      </c>
      <c r="AA2241">
        <v>0</v>
      </c>
      <c r="AB2241">
        <v>0</v>
      </c>
      <c r="AC2241">
        <v>0</v>
      </c>
      <c r="AD2241">
        <v>0</v>
      </c>
      <c r="AE2241">
        <v>0</v>
      </c>
      <c r="AF2241">
        <v>0</v>
      </c>
      <c r="AG2241">
        <v>0</v>
      </c>
      <c r="AH2241">
        <v>0</v>
      </c>
      <c r="AI2241">
        <v>0</v>
      </c>
      <c r="AJ2241">
        <v>0</v>
      </c>
      <c r="AK2241">
        <v>0</v>
      </c>
      <c r="AL2241">
        <v>0</v>
      </c>
      <c r="AM2241">
        <v>0</v>
      </c>
      <c r="AN2241">
        <v>0</v>
      </c>
      <c r="AO2241">
        <v>0</v>
      </c>
      <c r="AP2241">
        <v>0</v>
      </c>
      <c r="AQ2241">
        <v>0</v>
      </c>
      <c r="AR2241">
        <v>0</v>
      </c>
      <c r="AS2241">
        <v>0</v>
      </c>
      <c r="AT2241">
        <v>0</v>
      </c>
      <c r="AU2241">
        <v>0</v>
      </c>
      <c r="AV2241">
        <v>0</v>
      </c>
      <c r="AW2241">
        <v>0</v>
      </c>
      <c r="AX2241">
        <v>0</v>
      </c>
      <c r="AY2241">
        <v>0</v>
      </c>
      <c r="AZ2241">
        <v>0</v>
      </c>
      <c r="BA2241">
        <v>0</v>
      </c>
      <c r="BB2241">
        <v>0</v>
      </c>
      <c r="BC2241">
        <v>0</v>
      </c>
      <c r="BD2241">
        <v>0</v>
      </c>
      <c r="BE2241">
        <v>0</v>
      </c>
      <c r="BF2241">
        <v>0</v>
      </c>
      <c r="BG2241">
        <v>0</v>
      </c>
      <c r="BH2241">
        <v>0</v>
      </c>
      <c r="BI2241">
        <v>0</v>
      </c>
      <c r="BJ2241">
        <v>0</v>
      </c>
      <c r="BK2241">
        <v>0</v>
      </c>
      <c r="BL2241">
        <v>0</v>
      </c>
      <c r="BM2241">
        <v>0</v>
      </c>
      <c r="BN2241">
        <v>0</v>
      </c>
      <c r="BO2241">
        <v>6</v>
      </c>
      <c r="BP2241">
        <v>0</v>
      </c>
      <c r="BQ2241">
        <v>0</v>
      </c>
      <c r="BR2241">
        <v>0</v>
      </c>
      <c r="BS2241">
        <v>0</v>
      </c>
      <c r="BT2241">
        <v>0</v>
      </c>
      <c r="BU2241">
        <v>0</v>
      </c>
      <c r="BV2241">
        <v>0</v>
      </c>
      <c r="BW2241">
        <v>0</v>
      </c>
      <c r="BX2241">
        <v>0</v>
      </c>
      <c r="BY2241">
        <v>6</v>
      </c>
    </row>
    <row r="2242" spans="1:77" hidden="1" x14ac:dyDescent="0.25">
      <c r="A2242" t="str">
        <f t="shared" si="68"/>
        <v>201824 Oktatók, pedagógusokI4 Szakmunkásképző iskola</v>
      </c>
      <c r="B2242" t="str">
        <f t="shared" si="69"/>
        <v>201824 Oktatók, pedagógusokI4 Szakmunkásképző iskola</v>
      </c>
      <c r="C2242">
        <v>2651</v>
      </c>
      <c r="D2242" t="s">
        <v>168</v>
      </c>
      <c r="E2242" t="s">
        <v>169</v>
      </c>
      <c r="F2242" s="4">
        <v>2018</v>
      </c>
      <c r="G2242">
        <v>0</v>
      </c>
      <c r="H2242" t="s">
        <v>160</v>
      </c>
      <c r="I2242">
        <v>622</v>
      </c>
      <c r="J2242">
        <v>11</v>
      </c>
      <c r="K2242" t="s">
        <v>78</v>
      </c>
      <c r="L2242" t="s">
        <v>118</v>
      </c>
      <c r="M2242">
        <v>0</v>
      </c>
      <c r="N2242">
        <v>0</v>
      </c>
      <c r="O2242">
        <v>0</v>
      </c>
      <c r="P2242">
        <v>0</v>
      </c>
      <c r="Q2242">
        <v>0</v>
      </c>
      <c r="R2242">
        <v>0</v>
      </c>
      <c r="S2242">
        <v>0</v>
      </c>
      <c r="T2242">
        <v>0</v>
      </c>
      <c r="U2242">
        <v>0</v>
      </c>
      <c r="V2242">
        <v>0</v>
      </c>
      <c r="W2242">
        <v>0</v>
      </c>
      <c r="X2242">
        <v>0</v>
      </c>
      <c r="Y2242">
        <v>0</v>
      </c>
      <c r="Z2242">
        <v>0</v>
      </c>
      <c r="AA2242">
        <v>0</v>
      </c>
      <c r="AB2242">
        <v>0</v>
      </c>
      <c r="AC2242">
        <v>0</v>
      </c>
      <c r="AD2242">
        <v>13</v>
      </c>
      <c r="AE2242">
        <v>8</v>
      </c>
      <c r="AF2242">
        <v>10</v>
      </c>
      <c r="AG2242">
        <v>0</v>
      </c>
      <c r="AH2242">
        <v>66</v>
      </c>
      <c r="AI2242">
        <v>0</v>
      </c>
      <c r="AJ2242">
        <v>0</v>
      </c>
      <c r="AK2242">
        <v>0</v>
      </c>
      <c r="AL2242">
        <v>0</v>
      </c>
      <c r="AM2242">
        <v>0</v>
      </c>
      <c r="AN2242">
        <v>0</v>
      </c>
      <c r="AO2242">
        <v>0</v>
      </c>
      <c r="AP2242">
        <v>0</v>
      </c>
      <c r="AQ2242">
        <v>9</v>
      </c>
      <c r="AR2242">
        <v>0</v>
      </c>
      <c r="AS2242">
        <v>0</v>
      </c>
      <c r="AT2242">
        <v>0</v>
      </c>
      <c r="AU2242">
        <v>0</v>
      </c>
      <c r="AV2242">
        <v>0</v>
      </c>
      <c r="AW2242">
        <v>0</v>
      </c>
      <c r="AX2242">
        <v>0</v>
      </c>
      <c r="AY2242">
        <v>0</v>
      </c>
      <c r="AZ2242">
        <v>0</v>
      </c>
      <c r="BA2242">
        <v>0</v>
      </c>
      <c r="BB2242">
        <v>0</v>
      </c>
      <c r="BC2242">
        <v>0</v>
      </c>
      <c r="BD2242">
        <v>0</v>
      </c>
      <c r="BE2242">
        <v>0</v>
      </c>
      <c r="BF2242">
        <v>0</v>
      </c>
      <c r="BG2242">
        <v>0</v>
      </c>
      <c r="BH2242">
        <v>0</v>
      </c>
      <c r="BI2242">
        <v>0</v>
      </c>
      <c r="BJ2242">
        <v>0</v>
      </c>
      <c r="BK2242">
        <v>0</v>
      </c>
      <c r="BL2242">
        <v>0</v>
      </c>
      <c r="BM2242">
        <v>0</v>
      </c>
      <c r="BN2242">
        <v>0</v>
      </c>
      <c r="BO2242">
        <v>11</v>
      </c>
      <c r="BP2242">
        <v>253</v>
      </c>
      <c r="BQ2242">
        <v>0</v>
      </c>
      <c r="BR2242">
        <v>89</v>
      </c>
      <c r="BS2242">
        <v>0</v>
      </c>
      <c r="BT2242">
        <v>0</v>
      </c>
      <c r="BU2242">
        <v>0</v>
      </c>
      <c r="BV2242">
        <v>0</v>
      </c>
      <c r="BW2242">
        <v>0</v>
      </c>
      <c r="BX2242">
        <v>0</v>
      </c>
      <c r="BY2242">
        <v>459</v>
      </c>
    </row>
    <row r="2243" spans="1:77" hidden="1" x14ac:dyDescent="0.25">
      <c r="A2243" t="str">
        <f t="shared" si="68"/>
        <v>201825 Gazdálkodási jellegű foglalkozásokI4 Szakmunkásképző iskola</v>
      </c>
      <c r="B2243" t="str">
        <f t="shared" si="69"/>
        <v>201825 Gazdálkodási jellegű foglalkozásokI4 Szakmunkásképző iskola</v>
      </c>
      <c r="C2243">
        <v>2652</v>
      </c>
      <c r="D2243" t="s">
        <v>168</v>
      </c>
      <c r="E2243" t="s">
        <v>169</v>
      </c>
      <c r="F2243" s="4">
        <v>2018</v>
      </c>
      <c r="G2243">
        <v>0</v>
      </c>
      <c r="H2243" t="s">
        <v>160</v>
      </c>
      <c r="I2243">
        <v>623</v>
      </c>
      <c r="J2243">
        <v>12</v>
      </c>
      <c r="K2243" t="s">
        <v>79</v>
      </c>
      <c r="L2243" t="s">
        <v>119</v>
      </c>
      <c r="M2243">
        <v>19</v>
      </c>
      <c r="N2243">
        <v>0</v>
      </c>
      <c r="O2243">
        <v>7</v>
      </c>
      <c r="P2243">
        <v>13</v>
      </c>
      <c r="Q2243">
        <v>0</v>
      </c>
      <c r="R2243">
        <v>18</v>
      </c>
      <c r="S2243">
        <v>1</v>
      </c>
      <c r="T2243">
        <v>13</v>
      </c>
      <c r="U2243">
        <v>0</v>
      </c>
      <c r="V2243">
        <v>0</v>
      </c>
      <c r="W2243">
        <v>0</v>
      </c>
      <c r="X2243">
        <v>0</v>
      </c>
      <c r="Y2243">
        <v>7</v>
      </c>
      <c r="Z2243">
        <v>0</v>
      </c>
      <c r="AA2243">
        <v>0</v>
      </c>
      <c r="AB2243">
        <v>7</v>
      </c>
      <c r="AC2243">
        <v>0</v>
      </c>
      <c r="AD2243">
        <v>0</v>
      </c>
      <c r="AE2243">
        <v>13</v>
      </c>
      <c r="AF2243">
        <v>0</v>
      </c>
      <c r="AG2243">
        <v>0</v>
      </c>
      <c r="AH2243">
        <v>16</v>
      </c>
      <c r="AI2243">
        <v>0</v>
      </c>
      <c r="AJ2243">
        <v>0</v>
      </c>
      <c r="AK2243">
        <v>0</v>
      </c>
      <c r="AL2243">
        <v>18</v>
      </c>
      <c r="AM2243">
        <v>0</v>
      </c>
      <c r="AN2243">
        <v>13</v>
      </c>
      <c r="AO2243">
        <v>94</v>
      </c>
      <c r="AP2243">
        <v>426</v>
      </c>
      <c r="AQ2243">
        <v>6</v>
      </c>
      <c r="AR2243">
        <v>0</v>
      </c>
      <c r="AS2243">
        <v>0</v>
      </c>
      <c r="AT2243">
        <v>0</v>
      </c>
      <c r="AU2243">
        <v>0</v>
      </c>
      <c r="AV2243">
        <v>0</v>
      </c>
      <c r="AW2243">
        <v>0</v>
      </c>
      <c r="AX2243">
        <v>13</v>
      </c>
      <c r="AY2243">
        <v>0</v>
      </c>
      <c r="AZ2243">
        <v>0</v>
      </c>
      <c r="BA2243">
        <v>0</v>
      </c>
      <c r="BB2243">
        <v>0</v>
      </c>
      <c r="BC2243">
        <v>0</v>
      </c>
      <c r="BD2243">
        <v>0</v>
      </c>
      <c r="BE2243">
        <v>20</v>
      </c>
      <c r="BF2243">
        <v>7</v>
      </c>
      <c r="BG2243">
        <v>0</v>
      </c>
      <c r="BH2243">
        <v>0</v>
      </c>
      <c r="BI2243">
        <v>0</v>
      </c>
      <c r="BJ2243">
        <v>1</v>
      </c>
      <c r="BK2243">
        <v>0</v>
      </c>
      <c r="BL2243">
        <v>12</v>
      </c>
      <c r="BM2243">
        <v>0</v>
      </c>
      <c r="BN2243">
        <v>0</v>
      </c>
      <c r="BO2243">
        <v>13</v>
      </c>
      <c r="BP2243">
        <v>1</v>
      </c>
      <c r="BQ2243">
        <v>12</v>
      </c>
      <c r="BR2243">
        <v>2</v>
      </c>
      <c r="BS2243">
        <v>0</v>
      </c>
      <c r="BT2243">
        <v>0</v>
      </c>
      <c r="BU2243">
        <v>0</v>
      </c>
      <c r="BV2243">
        <v>0</v>
      </c>
      <c r="BW2243">
        <v>0</v>
      </c>
      <c r="BX2243">
        <v>0</v>
      </c>
      <c r="BY2243">
        <v>752</v>
      </c>
    </row>
    <row r="2244" spans="1:77" hidden="1" x14ac:dyDescent="0.25">
      <c r="A2244" t="str">
        <f t="shared" si="68"/>
        <v>201826 Jogi és társadalomtudományi foglalkozásokI4 Szakmunkásképző iskola</v>
      </c>
      <c r="B2244" t="str">
        <f t="shared" si="69"/>
        <v>201826 Jogi és társadalomtudományi foglalkozásokI4 Szakmunkásképző iskola</v>
      </c>
      <c r="C2244">
        <v>2653</v>
      </c>
      <c r="D2244" t="s">
        <v>168</v>
      </c>
      <c r="E2244" t="s">
        <v>169</v>
      </c>
      <c r="F2244" s="4">
        <v>2018</v>
      </c>
      <c r="G2244">
        <v>0</v>
      </c>
      <c r="H2244" t="s">
        <v>160</v>
      </c>
      <c r="I2244">
        <v>624</v>
      </c>
      <c r="J2244">
        <v>13</v>
      </c>
      <c r="K2244" t="s">
        <v>80</v>
      </c>
      <c r="L2244" t="s">
        <v>120</v>
      </c>
      <c r="M2244">
        <v>0</v>
      </c>
      <c r="N2244">
        <v>0</v>
      </c>
      <c r="O2244">
        <v>0</v>
      </c>
      <c r="P2244">
        <v>0</v>
      </c>
      <c r="Q2244">
        <v>0</v>
      </c>
      <c r="R2244">
        <v>0</v>
      </c>
      <c r="S2244">
        <v>0</v>
      </c>
      <c r="T2244">
        <v>0</v>
      </c>
      <c r="U2244">
        <v>0</v>
      </c>
      <c r="V2244">
        <v>0</v>
      </c>
      <c r="W2244">
        <v>0</v>
      </c>
      <c r="X2244">
        <v>0</v>
      </c>
      <c r="Y2244">
        <v>0</v>
      </c>
      <c r="Z2244">
        <v>18</v>
      </c>
      <c r="AA2244">
        <v>0</v>
      </c>
      <c r="AB2244">
        <v>0</v>
      </c>
      <c r="AC2244">
        <v>0</v>
      </c>
      <c r="AD2244">
        <v>0</v>
      </c>
      <c r="AE2244">
        <v>0</v>
      </c>
      <c r="AF2244">
        <v>8</v>
      </c>
      <c r="AG2244">
        <v>0</v>
      </c>
      <c r="AH2244">
        <v>0</v>
      </c>
      <c r="AI2244">
        <v>0</v>
      </c>
      <c r="AJ2244">
        <v>0</v>
      </c>
      <c r="AK2244">
        <v>0</v>
      </c>
      <c r="AL2244">
        <v>0</v>
      </c>
      <c r="AM2244">
        <v>0</v>
      </c>
      <c r="AN2244">
        <v>0</v>
      </c>
      <c r="AO2244">
        <v>0</v>
      </c>
      <c r="AP2244">
        <v>0</v>
      </c>
      <c r="AQ2244">
        <v>8</v>
      </c>
      <c r="AR2244">
        <v>0</v>
      </c>
      <c r="AS2244">
        <v>0</v>
      </c>
      <c r="AT2244">
        <v>0</v>
      </c>
      <c r="AU2244">
        <v>0</v>
      </c>
      <c r="AV2244">
        <v>0</v>
      </c>
      <c r="AW2244">
        <v>0</v>
      </c>
      <c r="AX2244">
        <v>0</v>
      </c>
      <c r="AY2244">
        <v>0</v>
      </c>
      <c r="AZ2244">
        <v>0</v>
      </c>
      <c r="BA2244">
        <v>0</v>
      </c>
      <c r="BB2244">
        <v>0</v>
      </c>
      <c r="BC2244">
        <v>0</v>
      </c>
      <c r="BD2244">
        <v>0</v>
      </c>
      <c r="BE2244">
        <v>0</v>
      </c>
      <c r="BF2244">
        <v>0</v>
      </c>
      <c r="BG2244">
        <v>0</v>
      </c>
      <c r="BH2244">
        <v>0</v>
      </c>
      <c r="BI2244">
        <v>0</v>
      </c>
      <c r="BJ2244">
        <v>0</v>
      </c>
      <c r="BK2244">
        <v>0</v>
      </c>
      <c r="BL2244">
        <v>0</v>
      </c>
      <c r="BM2244">
        <v>0</v>
      </c>
      <c r="BN2244">
        <v>0</v>
      </c>
      <c r="BO2244">
        <v>8</v>
      </c>
      <c r="BP2244">
        <v>1</v>
      </c>
      <c r="BQ2244">
        <v>0</v>
      </c>
      <c r="BR2244">
        <v>0</v>
      </c>
      <c r="BS2244">
        <v>1</v>
      </c>
      <c r="BT2244">
        <v>0</v>
      </c>
      <c r="BU2244">
        <v>0</v>
      </c>
      <c r="BV2244">
        <v>0</v>
      </c>
      <c r="BW2244">
        <v>0</v>
      </c>
      <c r="BX2244">
        <v>0</v>
      </c>
      <c r="BY2244">
        <v>44</v>
      </c>
    </row>
    <row r="2245" spans="1:77" hidden="1" x14ac:dyDescent="0.25">
      <c r="A2245" t="str">
        <f t="shared" si="68"/>
        <v>201827 Kulturális, sport-, művészeti és vallási foglalkozások (felsőfokú képzettséghez kapcsolódó)I4 Szakmunkásképző iskola</v>
      </c>
      <c r="B2245" t="str">
        <f t="shared" si="69"/>
        <v>201827 Kulturális, sport-, művészeti és vallási foglalkozások (felsőfokú képzettséghez kapcsolódó)I4 Szakmunkásképző iskola</v>
      </c>
      <c r="C2245">
        <v>2654</v>
      </c>
      <c r="D2245" t="s">
        <v>168</v>
      </c>
      <c r="E2245" t="s">
        <v>169</v>
      </c>
      <c r="F2245" s="4">
        <v>2018</v>
      </c>
      <c r="G2245">
        <v>0</v>
      </c>
      <c r="H2245" t="s">
        <v>160</v>
      </c>
      <c r="I2245">
        <v>625</v>
      </c>
      <c r="J2245">
        <v>14</v>
      </c>
      <c r="K2245" t="s">
        <v>121</v>
      </c>
      <c r="L2245" t="s">
        <v>122</v>
      </c>
      <c r="M2245">
        <v>0</v>
      </c>
      <c r="N2245">
        <v>0</v>
      </c>
      <c r="O2245">
        <v>0</v>
      </c>
      <c r="P2245">
        <v>0</v>
      </c>
      <c r="Q2245">
        <v>0</v>
      </c>
      <c r="R2245">
        <v>0</v>
      </c>
      <c r="S2245">
        <v>0</v>
      </c>
      <c r="T2245">
        <v>0</v>
      </c>
      <c r="U2245">
        <v>0</v>
      </c>
      <c r="V2245">
        <v>0</v>
      </c>
      <c r="W2245">
        <v>0</v>
      </c>
      <c r="X2245">
        <v>0</v>
      </c>
      <c r="Y2245">
        <v>0</v>
      </c>
      <c r="Z2245">
        <v>0</v>
      </c>
      <c r="AA2245">
        <v>0</v>
      </c>
      <c r="AB2245">
        <v>0</v>
      </c>
      <c r="AC2245">
        <v>0</v>
      </c>
      <c r="AD2245">
        <v>0</v>
      </c>
      <c r="AE2245">
        <v>0</v>
      </c>
      <c r="AF2245">
        <v>0</v>
      </c>
      <c r="AG2245">
        <v>0</v>
      </c>
      <c r="AH2245">
        <v>0</v>
      </c>
      <c r="AI2245">
        <v>0</v>
      </c>
      <c r="AJ2245">
        <v>0</v>
      </c>
      <c r="AK2245">
        <v>0</v>
      </c>
      <c r="AL2245">
        <v>0</v>
      </c>
      <c r="AM2245">
        <v>0</v>
      </c>
      <c r="AN2245">
        <v>0</v>
      </c>
      <c r="AO2245">
        <v>0</v>
      </c>
      <c r="AP2245">
        <v>0</v>
      </c>
      <c r="AQ2245">
        <v>0</v>
      </c>
      <c r="AR2245">
        <v>0</v>
      </c>
      <c r="AS2245">
        <v>0</v>
      </c>
      <c r="AT2245">
        <v>0</v>
      </c>
      <c r="AU2245">
        <v>0</v>
      </c>
      <c r="AV2245">
        <v>0</v>
      </c>
      <c r="AW2245">
        <v>9</v>
      </c>
      <c r="AX2245">
        <v>28</v>
      </c>
      <c r="AY2245">
        <v>0</v>
      </c>
      <c r="AZ2245">
        <v>0</v>
      </c>
      <c r="BA2245">
        <v>0</v>
      </c>
      <c r="BB2245">
        <v>0</v>
      </c>
      <c r="BC2245">
        <v>0</v>
      </c>
      <c r="BD2245">
        <v>0</v>
      </c>
      <c r="BE2245">
        <v>0</v>
      </c>
      <c r="BF2245">
        <v>0</v>
      </c>
      <c r="BG2245">
        <v>0</v>
      </c>
      <c r="BH2245">
        <v>0</v>
      </c>
      <c r="BI2245">
        <v>0</v>
      </c>
      <c r="BJ2245">
        <v>0</v>
      </c>
      <c r="BK2245">
        <v>0</v>
      </c>
      <c r="BL2245">
        <v>0</v>
      </c>
      <c r="BM2245">
        <v>0</v>
      </c>
      <c r="BN2245">
        <v>0</v>
      </c>
      <c r="BO2245">
        <v>36</v>
      </c>
      <c r="BP2245">
        <v>10</v>
      </c>
      <c r="BQ2245">
        <v>0</v>
      </c>
      <c r="BR2245">
        <v>1</v>
      </c>
      <c r="BS2245">
        <v>8</v>
      </c>
      <c r="BT2245">
        <v>39</v>
      </c>
      <c r="BU2245">
        <v>0</v>
      </c>
      <c r="BV2245">
        <v>0</v>
      </c>
      <c r="BW2245">
        <v>12</v>
      </c>
      <c r="BX2245">
        <v>0</v>
      </c>
      <c r="BY2245">
        <v>143</v>
      </c>
    </row>
    <row r="2246" spans="1:77" hidden="1" x14ac:dyDescent="0.25">
      <c r="A2246" t="str">
        <f t="shared" si="68"/>
        <v>201829 Egyéb magasan képzett ügyintézőkI4 Szakmunkásképző iskola</v>
      </c>
      <c r="B2246" t="str">
        <f t="shared" si="69"/>
        <v>201829 Egyéb magasan képzett ügyintézőkI4 Szakmunkásképző iskola</v>
      </c>
      <c r="C2246">
        <v>2655</v>
      </c>
      <c r="D2246" t="s">
        <v>168</v>
      </c>
      <c r="E2246" t="s">
        <v>169</v>
      </c>
      <c r="F2246" s="4">
        <v>2018</v>
      </c>
      <c r="G2246">
        <v>0</v>
      </c>
      <c r="H2246" t="s">
        <v>160</v>
      </c>
      <c r="I2246">
        <v>626</v>
      </c>
      <c r="J2246">
        <v>15</v>
      </c>
      <c r="K2246" t="s">
        <v>81</v>
      </c>
      <c r="L2246" t="s">
        <v>123</v>
      </c>
      <c r="M2246">
        <v>0</v>
      </c>
      <c r="N2246">
        <v>0</v>
      </c>
      <c r="O2246">
        <v>0</v>
      </c>
      <c r="P2246">
        <v>0</v>
      </c>
      <c r="Q2246">
        <v>0</v>
      </c>
      <c r="R2246">
        <v>0</v>
      </c>
      <c r="S2246">
        <v>0</v>
      </c>
      <c r="T2246">
        <v>11</v>
      </c>
      <c r="U2246">
        <v>0</v>
      </c>
      <c r="V2246">
        <v>0</v>
      </c>
      <c r="W2246">
        <v>0</v>
      </c>
      <c r="X2246">
        <v>0</v>
      </c>
      <c r="Y2246">
        <v>1</v>
      </c>
      <c r="Z2246">
        <v>0</v>
      </c>
      <c r="AA2246">
        <v>0</v>
      </c>
      <c r="AB2246">
        <v>0</v>
      </c>
      <c r="AC2246">
        <v>22</v>
      </c>
      <c r="AD2246">
        <v>0</v>
      </c>
      <c r="AE2246">
        <v>0</v>
      </c>
      <c r="AF2246">
        <v>9</v>
      </c>
      <c r="AG2246">
        <v>0</v>
      </c>
      <c r="AH2246">
        <v>0</v>
      </c>
      <c r="AI2246">
        <v>0</v>
      </c>
      <c r="AJ2246">
        <v>26</v>
      </c>
      <c r="AK2246">
        <v>0</v>
      </c>
      <c r="AL2246">
        <v>0</v>
      </c>
      <c r="AM2246">
        <v>0</v>
      </c>
      <c r="AN2246">
        <v>9</v>
      </c>
      <c r="AO2246">
        <v>0</v>
      </c>
      <c r="AP2246">
        <v>39</v>
      </c>
      <c r="AQ2246">
        <v>32</v>
      </c>
      <c r="AR2246">
        <v>0</v>
      </c>
      <c r="AS2246">
        <v>0</v>
      </c>
      <c r="AT2246">
        <v>0</v>
      </c>
      <c r="AU2246">
        <v>0</v>
      </c>
      <c r="AV2246">
        <v>0</v>
      </c>
      <c r="AW2246">
        <v>0</v>
      </c>
      <c r="AX2246">
        <v>0</v>
      </c>
      <c r="AY2246">
        <v>0</v>
      </c>
      <c r="AZ2246">
        <v>99</v>
      </c>
      <c r="BA2246">
        <v>11</v>
      </c>
      <c r="BB2246">
        <v>0</v>
      </c>
      <c r="BC2246">
        <v>0</v>
      </c>
      <c r="BD2246">
        <v>0</v>
      </c>
      <c r="BE2246">
        <v>0</v>
      </c>
      <c r="BF2246">
        <v>7</v>
      </c>
      <c r="BG2246">
        <v>0</v>
      </c>
      <c r="BH2246">
        <v>0</v>
      </c>
      <c r="BI2246">
        <v>0</v>
      </c>
      <c r="BJ2246">
        <v>0</v>
      </c>
      <c r="BK2246">
        <v>0</v>
      </c>
      <c r="BL2246">
        <v>0</v>
      </c>
      <c r="BM2246">
        <v>0</v>
      </c>
      <c r="BN2246">
        <v>13</v>
      </c>
      <c r="BO2246">
        <v>85</v>
      </c>
      <c r="BP2246">
        <v>18</v>
      </c>
      <c r="BQ2246">
        <v>0</v>
      </c>
      <c r="BR2246">
        <v>0</v>
      </c>
      <c r="BS2246">
        <v>0</v>
      </c>
      <c r="BT2246">
        <v>0</v>
      </c>
      <c r="BU2246">
        <v>0</v>
      </c>
      <c r="BV2246">
        <v>0</v>
      </c>
      <c r="BW2246">
        <v>0</v>
      </c>
      <c r="BX2246">
        <v>0</v>
      </c>
      <c r="BY2246">
        <v>382</v>
      </c>
    </row>
    <row r="2247" spans="1:77" hidden="1" x14ac:dyDescent="0.25">
      <c r="A2247" t="str">
        <f t="shared" ref="A2247:A2310" si="70">CONCATENATE(F2247,L2247,H2247)</f>
        <v>201831 Technikusok és hasonló műszaki foglalkozásokI4 Szakmunkásképző iskola</v>
      </c>
      <c r="B2247" t="str">
        <f t="shared" ref="B2247:B2310" si="71">CONCATENATE(F2247,L2247,H2247)</f>
        <v>201831 Technikusok és hasonló műszaki foglalkozásokI4 Szakmunkásképző iskola</v>
      </c>
      <c r="C2247">
        <v>2656</v>
      </c>
      <c r="D2247" t="s">
        <v>168</v>
      </c>
      <c r="E2247" t="s">
        <v>169</v>
      </c>
      <c r="F2247" s="4">
        <v>2018</v>
      </c>
      <c r="G2247">
        <v>0</v>
      </c>
      <c r="H2247" t="s">
        <v>160</v>
      </c>
      <c r="I2247">
        <v>627</v>
      </c>
      <c r="J2247">
        <v>16</v>
      </c>
      <c r="K2247" t="s">
        <v>82</v>
      </c>
      <c r="L2247" t="s">
        <v>83</v>
      </c>
      <c r="M2247">
        <v>143</v>
      </c>
      <c r="N2247">
        <v>46</v>
      </c>
      <c r="O2247">
        <v>0</v>
      </c>
      <c r="P2247">
        <v>18</v>
      </c>
      <c r="Q2247">
        <v>277</v>
      </c>
      <c r="R2247">
        <v>207</v>
      </c>
      <c r="S2247">
        <v>36</v>
      </c>
      <c r="T2247">
        <v>57</v>
      </c>
      <c r="U2247">
        <v>5</v>
      </c>
      <c r="V2247">
        <v>7</v>
      </c>
      <c r="W2247">
        <v>95</v>
      </c>
      <c r="X2247">
        <v>71</v>
      </c>
      <c r="Y2247">
        <v>220</v>
      </c>
      <c r="Z2247">
        <v>125</v>
      </c>
      <c r="AA2247">
        <v>198</v>
      </c>
      <c r="AB2247">
        <v>508</v>
      </c>
      <c r="AC2247">
        <v>639</v>
      </c>
      <c r="AD2247">
        <v>253</v>
      </c>
      <c r="AE2247">
        <v>316</v>
      </c>
      <c r="AF2247">
        <v>998</v>
      </c>
      <c r="AG2247">
        <v>14</v>
      </c>
      <c r="AH2247">
        <v>250</v>
      </c>
      <c r="AI2247">
        <v>59</v>
      </c>
      <c r="AJ2247">
        <v>372</v>
      </c>
      <c r="AK2247">
        <v>109</v>
      </c>
      <c r="AL2247">
        <v>33</v>
      </c>
      <c r="AM2247">
        <v>278</v>
      </c>
      <c r="AN2247">
        <v>99</v>
      </c>
      <c r="AO2247">
        <v>304</v>
      </c>
      <c r="AP2247">
        <v>355</v>
      </c>
      <c r="AQ2247">
        <v>214</v>
      </c>
      <c r="AR2247">
        <v>14</v>
      </c>
      <c r="AS2247">
        <v>0</v>
      </c>
      <c r="AT2247">
        <v>257</v>
      </c>
      <c r="AU2247">
        <v>0</v>
      </c>
      <c r="AV2247">
        <v>22</v>
      </c>
      <c r="AW2247">
        <v>0</v>
      </c>
      <c r="AX2247">
        <v>6</v>
      </c>
      <c r="AY2247">
        <v>242</v>
      </c>
      <c r="AZ2247">
        <v>48</v>
      </c>
      <c r="BA2247">
        <v>81</v>
      </c>
      <c r="BB2247">
        <v>0</v>
      </c>
      <c r="BC2247">
        <v>0</v>
      </c>
      <c r="BD2247">
        <v>21</v>
      </c>
      <c r="BE2247">
        <v>65</v>
      </c>
      <c r="BF2247">
        <v>65</v>
      </c>
      <c r="BG2247">
        <v>68</v>
      </c>
      <c r="BH2247">
        <v>4</v>
      </c>
      <c r="BI2247">
        <v>0</v>
      </c>
      <c r="BJ2247">
        <v>30</v>
      </c>
      <c r="BK2247">
        <v>36</v>
      </c>
      <c r="BL2247">
        <v>11</v>
      </c>
      <c r="BM2247">
        <v>1</v>
      </c>
      <c r="BN2247">
        <v>77</v>
      </c>
      <c r="BO2247">
        <v>1721</v>
      </c>
      <c r="BP2247">
        <v>173</v>
      </c>
      <c r="BQ2247">
        <v>54</v>
      </c>
      <c r="BR2247">
        <v>61</v>
      </c>
      <c r="BS2247">
        <v>43</v>
      </c>
      <c r="BT2247">
        <v>55</v>
      </c>
      <c r="BU2247">
        <v>11</v>
      </c>
      <c r="BV2247">
        <v>7</v>
      </c>
      <c r="BW2247">
        <v>0</v>
      </c>
      <c r="BX2247">
        <v>0</v>
      </c>
      <c r="BY2247">
        <v>9479</v>
      </c>
    </row>
    <row r="2248" spans="1:77" hidden="1" x14ac:dyDescent="0.25">
      <c r="A2248" t="str">
        <f t="shared" si="70"/>
        <v>201832 Szakmai irányítók, felügyelőkI4 Szakmunkásképző iskola</v>
      </c>
      <c r="B2248" t="str">
        <f t="shared" si="71"/>
        <v>201832 Szakmai irányítók, felügyelőkI4 Szakmunkásképző iskola</v>
      </c>
      <c r="C2248">
        <v>2657</v>
      </c>
      <c r="D2248" t="s">
        <v>168</v>
      </c>
      <c r="E2248" t="s">
        <v>169</v>
      </c>
      <c r="F2248" s="4">
        <v>2018</v>
      </c>
      <c r="G2248">
        <v>0</v>
      </c>
      <c r="H2248" t="s">
        <v>160</v>
      </c>
      <c r="I2248">
        <v>628</v>
      </c>
      <c r="J2248">
        <v>17</v>
      </c>
      <c r="K2248" t="s">
        <v>84</v>
      </c>
      <c r="L2248" t="s">
        <v>124</v>
      </c>
      <c r="M2248">
        <v>6</v>
      </c>
      <c r="N2248">
        <v>13</v>
      </c>
      <c r="O2248">
        <v>0</v>
      </c>
      <c r="P2248">
        <v>0</v>
      </c>
      <c r="Q2248">
        <v>200</v>
      </c>
      <c r="R2248">
        <v>73</v>
      </c>
      <c r="S2248">
        <v>9</v>
      </c>
      <c r="T2248">
        <v>18</v>
      </c>
      <c r="U2248">
        <v>7</v>
      </c>
      <c r="V2248">
        <v>0</v>
      </c>
      <c r="W2248">
        <v>0</v>
      </c>
      <c r="X2248">
        <v>19</v>
      </c>
      <c r="Y2248">
        <v>83</v>
      </c>
      <c r="Z2248">
        <v>13</v>
      </c>
      <c r="AA2248">
        <v>46</v>
      </c>
      <c r="AB2248">
        <v>36</v>
      </c>
      <c r="AC2248">
        <v>47</v>
      </c>
      <c r="AD2248">
        <v>62</v>
      </c>
      <c r="AE2248">
        <v>102</v>
      </c>
      <c r="AF2248">
        <v>70</v>
      </c>
      <c r="AG2248">
        <v>0</v>
      </c>
      <c r="AH2248">
        <v>16</v>
      </c>
      <c r="AI2248">
        <v>0</v>
      </c>
      <c r="AJ2248">
        <v>10</v>
      </c>
      <c r="AK2248">
        <v>0</v>
      </c>
      <c r="AL2248">
        <v>38</v>
      </c>
      <c r="AM2248">
        <v>150</v>
      </c>
      <c r="AN2248">
        <v>13</v>
      </c>
      <c r="AO2248">
        <v>40</v>
      </c>
      <c r="AP2248">
        <v>0</v>
      </c>
      <c r="AQ2248">
        <v>5</v>
      </c>
      <c r="AR2248">
        <v>0</v>
      </c>
      <c r="AS2248">
        <v>0</v>
      </c>
      <c r="AT2248">
        <v>1</v>
      </c>
      <c r="AU2248">
        <v>0</v>
      </c>
      <c r="AV2248">
        <v>155</v>
      </c>
      <c r="AW2248">
        <v>0</v>
      </c>
      <c r="AX2248">
        <v>0</v>
      </c>
      <c r="AY2248">
        <v>0</v>
      </c>
      <c r="AZ2248">
        <v>7</v>
      </c>
      <c r="BA2248">
        <v>35</v>
      </c>
      <c r="BB2248">
        <v>0</v>
      </c>
      <c r="BC2248">
        <v>0</v>
      </c>
      <c r="BD2248">
        <v>0</v>
      </c>
      <c r="BE2248">
        <v>77</v>
      </c>
      <c r="BF2248">
        <v>0</v>
      </c>
      <c r="BG2248">
        <v>7</v>
      </c>
      <c r="BH2248">
        <v>0</v>
      </c>
      <c r="BI2248">
        <v>0</v>
      </c>
      <c r="BJ2248">
        <v>0</v>
      </c>
      <c r="BK2248">
        <v>0</v>
      </c>
      <c r="BL2248">
        <v>8</v>
      </c>
      <c r="BM2248">
        <v>0</v>
      </c>
      <c r="BN2248">
        <v>0</v>
      </c>
      <c r="BO2248">
        <v>111</v>
      </c>
      <c r="BP2248">
        <v>15</v>
      </c>
      <c r="BQ2248">
        <v>5</v>
      </c>
      <c r="BR2248">
        <v>11</v>
      </c>
      <c r="BS2248">
        <v>0</v>
      </c>
      <c r="BT2248">
        <v>0</v>
      </c>
      <c r="BU2248">
        <v>0</v>
      </c>
      <c r="BV2248">
        <v>0</v>
      </c>
      <c r="BW2248">
        <v>33</v>
      </c>
      <c r="BX2248">
        <v>0</v>
      </c>
      <c r="BY2248">
        <v>1541</v>
      </c>
    </row>
    <row r="2249" spans="1:77" hidden="1" x14ac:dyDescent="0.25">
      <c r="A2249" t="str">
        <f t="shared" si="70"/>
        <v>201833 Egészségügyi foglalkozásokI4 Szakmunkásképző iskola</v>
      </c>
      <c r="B2249" t="str">
        <f t="shared" si="71"/>
        <v>201833 Egészségügyi foglalkozásokI4 Szakmunkásképző iskola</v>
      </c>
      <c r="C2249">
        <v>2658</v>
      </c>
      <c r="D2249" t="s">
        <v>168</v>
      </c>
      <c r="E2249" t="s">
        <v>169</v>
      </c>
      <c r="F2249" s="4">
        <v>2018</v>
      </c>
      <c r="G2249">
        <v>0</v>
      </c>
      <c r="H2249" t="s">
        <v>160</v>
      </c>
      <c r="I2249">
        <v>629</v>
      </c>
      <c r="J2249">
        <v>18</v>
      </c>
      <c r="K2249" t="s">
        <v>85</v>
      </c>
      <c r="L2249" t="s">
        <v>125</v>
      </c>
      <c r="M2249">
        <v>30</v>
      </c>
      <c r="N2249">
        <v>0</v>
      </c>
      <c r="O2249">
        <v>0</v>
      </c>
      <c r="P2249">
        <v>0</v>
      </c>
      <c r="Q2249">
        <v>0</v>
      </c>
      <c r="R2249">
        <v>0</v>
      </c>
      <c r="S2249">
        <v>0</v>
      </c>
      <c r="T2249">
        <v>0</v>
      </c>
      <c r="U2249">
        <v>0</v>
      </c>
      <c r="V2249">
        <v>0</v>
      </c>
      <c r="W2249">
        <v>0</v>
      </c>
      <c r="X2249">
        <v>1</v>
      </c>
      <c r="Y2249">
        <v>0</v>
      </c>
      <c r="Z2249">
        <v>16</v>
      </c>
      <c r="AA2249">
        <v>0</v>
      </c>
      <c r="AB2249">
        <v>0</v>
      </c>
      <c r="AC2249">
        <v>54</v>
      </c>
      <c r="AD2249">
        <v>0</v>
      </c>
      <c r="AE2249">
        <v>0</v>
      </c>
      <c r="AF2249">
        <v>0</v>
      </c>
      <c r="AG2249">
        <v>0</v>
      </c>
      <c r="AH2249">
        <v>52</v>
      </c>
      <c r="AI2249">
        <v>0</v>
      </c>
      <c r="AJ2249">
        <v>0</v>
      </c>
      <c r="AK2249">
        <v>0</v>
      </c>
      <c r="AL2249">
        <v>0</v>
      </c>
      <c r="AM2249">
        <v>7</v>
      </c>
      <c r="AN2249">
        <v>0</v>
      </c>
      <c r="AO2249">
        <v>7</v>
      </c>
      <c r="AP2249">
        <v>152</v>
      </c>
      <c r="AQ2249">
        <v>0</v>
      </c>
      <c r="AR2249">
        <v>0</v>
      </c>
      <c r="AS2249">
        <v>0</v>
      </c>
      <c r="AT2249">
        <v>0</v>
      </c>
      <c r="AU2249">
        <v>0</v>
      </c>
      <c r="AV2249">
        <v>56</v>
      </c>
      <c r="AW2249">
        <v>0</v>
      </c>
      <c r="AX2249">
        <v>0</v>
      </c>
      <c r="AY2249">
        <v>0</v>
      </c>
      <c r="AZ2249">
        <v>0</v>
      </c>
      <c r="BA2249">
        <v>0</v>
      </c>
      <c r="BB2249">
        <v>0</v>
      </c>
      <c r="BC2249">
        <v>0</v>
      </c>
      <c r="BD2249">
        <v>0</v>
      </c>
      <c r="BE2249">
        <v>39</v>
      </c>
      <c r="BF2249">
        <v>0</v>
      </c>
      <c r="BG2249">
        <v>0</v>
      </c>
      <c r="BH2249">
        <v>3</v>
      </c>
      <c r="BI2249">
        <v>0</v>
      </c>
      <c r="BJ2249">
        <v>7</v>
      </c>
      <c r="BK2249">
        <v>0</v>
      </c>
      <c r="BL2249">
        <v>0</v>
      </c>
      <c r="BM2249">
        <v>0</v>
      </c>
      <c r="BN2249">
        <v>0</v>
      </c>
      <c r="BO2249">
        <v>1851</v>
      </c>
      <c r="BP2249">
        <v>29</v>
      </c>
      <c r="BQ2249">
        <v>1319</v>
      </c>
      <c r="BR2249">
        <v>327</v>
      </c>
      <c r="BS2249">
        <v>0</v>
      </c>
      <c r="BT2249">
        <v>7</v>
      </c>
      <c r="BU2249">
        <v>0</v>
      </c>
      <c r="BV2249">
        <v>0</v>
      </c>
      <c r="BW2249">
        <v>35</v>
      </c>
      <c r="BX2249">
        <v>0</v>
      </c>
      <c r="BY2249">
        <v>3992</v>
      </c>
    </row>
    <row r="2250" spans="1:77" hidden="1" x14ac:dyDescent="0.25">
      <c r="A2250" t="str">
        <f t="shared" si="70"/>
        <v>201834 Oktatási asszisztensekI4 Szakmunkásképző iskola</v>
      </c>
      <c r="B2250" t="str">
        <f t="shared" si="71"/>
        <v>201834 Oktatási asszisztensekI4 Szakmunkásképző iskola</v>
      </c>
      <c r="C2250">
        <v>2659</v>
      </c>
      <c r="D2250" t="s">
        <v>168</v>
      </c>
      <c r="E2250" t="s">
        <v>169</v>
      </c>
      <c r="F2250" s="4">
        <v>2018</v>
      </c>
      <c r="G2250">
        <v>0</v>
      </c>
      <c r="H2250" t="s">
        <v>160</v>
      </c>
      <c r="I2250">
        <v>630</v>
      </c>
      <c r="J2250">
        <v>19</v>
      </c>
      <c r="K2250" t="s">
        <v>86</v>
      </c>
      <c r="L2250" t="s">
        <v>126</v>
      </c>
      <c r="M2250">
        <v>0</v>
      </c>
      <c r="N2250">
        <v>0</v>
      </c>
      <c r="O2250">
        <v>0</v>
      </c>
      <c r="P2250">
        <v>0</v>
      </c>
      <c r="Q2250">
        <v>0</v>
      </c>
      <c r="R2250">
        <v>0</v>
      </c>
      <c r="S2250">
        <v>0</v>
      </c>
      <c r="T2250">
        <v>0</v>
      </c>
      <c r="U2250">
        <v>0</v>
      </c>
      <c r="V2250">
        <v>0</v>
      </c>
      <c r="W2250">
        <v>0</v>
      </c>
      <c r="X2250">
        <v>0</v>
      </c>
      <c r="Y2250">
        <v>0</v>
      </c>
      <c r="Z2250">
        <v>0</v>
      </c>
      <c r="AA2250">
        <v>0</v>
      </c>
      <c r="AB2250">
        <v>0</v>
      </c>
      <c r="AC2250">
        <v>0</v>
      </c>
      <c r="AD2250">
        <v>0</v>
      </c>
      <c r="AE2250">
        <v>0</v>
      </c>
      <c r="AF2250">
        <v>0</v>
      </c>
      <c r="AG2250">
        <v>0</v>
      </c>
      <c r="AH2250">
        <v>0</v>
      </c>
      <c r="AI2250">
        <v>0</v>
      </c>
      <c r="AJ2250">
        <v>0</v>
      </c>
      <c r="AK2250">
        <v>0</v>
      </c>
      <c r="AL2250">
        <v>0</v>
      </c>
      <c r="AM2250">
        <v>10</v>
      </c>
      <c r="AN2250">
        <v>0</v>
      </c>
      <c r="AO2250">
        <v>0</v>
      </c>
      <c r="AP2250">
        <v>7</v>
      </c>
      <c r="AQ2250">
        <v>0</v>
      </c>
      <c r="AR2250">
        <v>0</v>
      </c>
      <c r="AS2250">
        <v>0</v>
      </c>
      <c r="AT2250">
        <v>0</v>
      </c>
      <c r="AU2250">
        <v>0</v>
      </c>
      <c r="AV2250">
        <v>0</v>
      </c>
      <c r="AW2250">
        <v>0</v>
      </c>
      <c r="AX2250">
        <v>0</v>
      </c>
      <c r="AY2250">
        <v>0</v>
      </c>
      <c r="AZ2250">
        <v>0</v>
      </c>
      <c r="BA2250">
        <v>0</v>
      </c>
      <c r="BB2250">
        <v>0</v>
      </c>
      <c r="BC2250">
        <v>0</v>
      </c>
      <c r="BD2250">
        <v>0</v>
      </c>
      <c r="BE2250">
        <v>0</v>
      </c>
      <c r="BF2250">
        <v>0</v>
      </c>
      <c r="BG2250">
        <v>0</v>
      </c>
      <c r="BH2250">
        <v>0</v>
      </c>
      <c r="BI2250">
        <v>0</v>
      </c>
      <c r="BJ2250">
        <v>0</v>
      </c>
      <c r="BK2250">
        <v>0</v>
      </c>
      <c r="BL2250">
        <v>0</v>
      </c>
      <c r="BM2250">
        <v>0</v>
      </c>
      <c r="BN2250">
        <v>0</v>
      </c>
      <c r="BO2250">
        <v>36</v>
      </c>
      <c r="BP2250">
        <v>81</v>
      </c>
      <c r="BQ2250">
        <v>0</v>
      </c>
      <c r="BR2250">
        <v>22</v>
      </c>
      <c r="BS2250">
        <v>0</v>
      </c>
      <c r="BT2250">
        <v>0</v>
      </c>
      <c r="BU2250">
        <v>0</v>
      </c>
      <c r="BV2250">
        <v>0</v>
      </c>
      <c r="BW2250">
        <v>0</v>
      </c>
      <c r="BX2250">
        <v>0</v>
      </c>
      <c r="BY2250">
        <v>156</v>
      </c>
    </row>
    <row r="2251" spans="1:77" hidden="1" x14ac:dyDescent="0.25">
      <c r="A2251" t="str">
        <f t="shared" si="70"/>
        <v>201835 Szociális gondozási és munkaerő-piaci szolgáltatási foglalkozásokI4 Szakmunkásképző iskola</v>
      </c>
      <c r="B2251" t="str">
        <f t="shared" si="71"/>
        <v>201835 Szociális gondozási és munkaerő-piaci szolgáltatási foglalkozásokI4 Szakmunkásképző iskola</v>
      </c>
      <c r="C2251">
        <v>2660</v>
      </c>
      <c r="D2251" t="s">
        <v>168</v>
      </c>
      <c r="E2251" t="s">
        <v>169</v>
      </c>
      <c r="F2251" s="4">
        <v>2018</v>
      </c>
      <c r="G2251">
        <v>0</v>
      </c>
      <c r="H2251" t="s">
        <v>160</v>
      </c>
      <c r="I2251">
        <v>631</v>
      </c>
      <c r="J2251">
        <v>20</v>
      </c>
      <c r="K2251" t="s">
        <v>87</v>
      </c>
      <c r="L2251" t="s">
        <v>127</v>
      </c>
      <c r="M2251">
        <v>0</v>
      </c>
      <c r="N2251">
        <v>0</v>
      </c>
      <c r="O2251">
        <v>0</v>
      </c>
      <c r="P2251">
        <v>0</v>
      </c>
      <c r="Q2251">
        <v>0</v>
      </c>
      <c r="R2251">
        <v>0</v>
      </c>
      <c r="S2251">
        <v>0</v>
      </c>
      <c r="T2251">
        <v>0</v>
      </c>
      <c r="U2251">
        <v>0</v>
      </c>
      <c r="V2251">
        <v>0</v>
      </c>
      <c r="W2251">
        <v>0</v>
      </c>
      <c r="X2251">
        <v>0</v>
      </c>
      <c r="Y2251">
        <v>0</v>
      </c>
      <c r="Z2251">
        <v>0</v>
      </c>
      <c r="AA2251">
        <v>0</v>
      </c>
      <c r="AB2251">
        <v>0</v>
      </c>
      <c r="AC2251">
        <v>0</v>
      </c>
      <c r="AD2251">
        <v>0</v>
      </c>
      <c r="AE2251">
        <v>0</v>
      </c>
      <c r="AF2251">
        <v>0</v>
      </c>
      <c r="AG2251">
        <v>0</v>
      </c>
      <c r="AH2251">
        <v>0</v>
      </c>
      <c r="AI2251">
        <v>0</v>
      </c>
      <c r="AJ2251">
        <v>0</v>
      </c>
      <c r="AK2251">
        <v>0</v>
      </c>
      <c r="AL2251">
        <v>0</v>
      </c>
      <c r="AM2251">
        <v>0</v>
      </c>
      <c r="AN2251">
        <v>0</v>
      </c>
      <c r="AO2251">
        <v>0</v>
      </c>
      <c r="AP2251">
        <v>0</v>
      </c>
      <c r="AQ2251">
        <v>0</v>
      </c>
      <c r="AR2251">
        <v>0</v>
      </c>
      <c r="AS2251">
        <v>0</v>
      </c>
      <c r="AT2251">
        <v>0</v>
      </c>
      <c r="AU2251">
        <v>0</v>
      </c>
      <c r="AV2251">
        <v>3</v>
      </c>
      <c r="AW2251">
        <v>0</v>
      </c>
      <c r="AX2251">
        <v>0</v>
      </c>
      <c r="AY2251">
        <v>0</v>
      </c>
      <c r="AZ2251">
        <v>0</v>
      </c>
      <c r="BA2251">
        <v>0</v>
      </c>
      <c r="BB2251">
        <v>0</v>
      </c>
      <c r="BC2251">
        <v>0</v>
      </c>
      <c r="BD2251">
        <v>0</v>
      </c>
      <c r="BE2251">
        <v>0</v>
      </c>
      <c r="BF2251">
        <v>0</v>
      </c>
      <c r="BG2251">
        <v>0</v>
      </c>
      <c r="BH2251">
        <v>0</v>
      </c>
      <c r="BI2251">
        <v>0</v>
      </c>
      <c r="BJ2251">
        <v>0</v>
      </c>
      <c r="BK2251">
        <v>0</v>
      </c>
      <c r="BL2251">
        <v>28</v>
      </c>
      <c r="BM2251">
        <v>0</v>
      </c>
      <c r="BN2251">
        <v>0</v>
      </c>
      <c r="BO2251">
        <v>398</v>
      </c>
      <c r="BP2251">
        <v>173</v>
      </c>
      <c r="BQ2251">
        <v>129</v>
      </c>
      <c r="BR2251">
        <v>3521</v>
      </c>
      <c r="BS2251">
        <v>1</v>
      </c>
      <c r="BT2251">
        <v>0</v>
      </c>
      <c r="BU2251">
        <v>27</v>
      </c>
      <c r="BV2251">
        <v>0</v>
      </c>
      <c r="BW2251">
        <v>0</v>
      </c>
      <c r="BX2251">
        <v>0</v>
      </c>
      <c r="BY2251">
        <v>4280</v>
      </c>
    </row>
    <row r="2252" spans="1:77" hidden="1" x14ac:dyDescent="0.25">
      <c r="A2252" t="str">
        <f t="shared" si="70"/>
        <v>201836 Üzleti jellegű szolgáltatások ügyintézői, hatósági ügyintézők, ügynökökI4 Szakmunkásképző iskola</v>
      </c>
      <c r="B2252" t="str">
        <f t="shared" si="71"/>
        <v>201836 Üzleti jellegű szolgáltatások ügyintézői, hatósági ügyintézők, ügynökökI4 Szakmunkásképző iskola</v>
      </c>
      <c r="C2252">
        <v>2661</v>
      </c>
      <c r="D2252" t="s">
        <v>168</v>
      </c>
      <c r="E2252" t="s">
        <v>169</v>
      </c>
      <c r="F2252" s="4">
        <v>2018</v>
      </c>
      <c r="G2252">
        <v>0</v>
      </c>
      <c r="H2252" t="s">
        <v>160</v>
      </c>
      <c r="I2252">
        <v>632</v>
      </c>
      <c r="J2252">
        <v>21</v>
      </c>
      <c r="K2252" t="s">
        <v>88</v>
      </c>
      <c r="L2252" t="s">
        <v>128</v>
      </c>
      <c r="M2252">
        <v>68</v>
      </c>
      <c r="N2252">
        <v>0</v>
      </c>
      <c r="O2252">
        <v>0</v>
      </c>
      <c r="P2252">
        <v>0</v>
      </c>
      <c r="Q2252">
        <v>247</v>
      </c>
      <c r="R2252">
        <v>14</v>
      </c>
      <c r="S2252">
        <v>44</v>
      </c>
      <c r="T2252">
        <v>16</v>
      </c>
      <c r="U2252">
        <v>4</v>
      </c>
      <c r="V2252">
        <v>0</v>
      </c>
      <c r="W2252">
        <v>16</v>
      </c>
      <c r="X2252">
        <v>0</v>
      </c>
      <c r="Y2252">
        <v>47</v>
      </c>
      <c r="Z2252">
        <v>27</v>
      </c>
      <c r="AA2252">
        <v>13</v>
      </c>
      <c r="AB2252">
        <v>88</v>
      </c>
      <c r="AC2252">
        <v>46</v>
      </c>
      <c r="AD2252">
        <v>13</v>
      </c>
      <c r="AE2252">
        <v>56</v>
      </c>
      <c r="AF2252">
        <v>35</v>
      </c>
      <c r="AG2252">
        <v>0</v>
      </c>
      <c r="AH2252">
        <v>69</v>
      </c>
      <c r="AI2252">
        <v>31</v>
      </c>
      <c r="AJ2252">
        <v>41</v>
      </c>
      <c r="AK2252">
        <v>21</v>
      </c>
      <c r="AL2252">
        <v>37</v>
      </c>
      <c r="AM2252">
        <v>127</v>
      </c>
      <c r="AN2252">
        <v>399</v>
      </c>
      <c r="AO2252">
        <v>990</v>
      </c>
      <c r="AP2252">
        <v>263</v>
      </c>
      <c r="AQ2252">
        <v>104</v>
      </c>
      <c r="AR2252">
        <v>0</v>
      </c>
      <c r="AS2252">
        <v>18</v>
      </c>
      <c r="AT2252">
        <v>103</v>
      </c>
      <c r="AU2252">
        <v>0</v>
      </c>
      <c r="AV2252">
        <v>128</v>
      </c>
      <c r="AW2252">
        <v>39</v>
      </c>
      <c r="AX2252">
        <v>30</v>
      </c>
      <c r="AY2252">
        <v>12</v>
      </c>
      <c r="AZ2252">
        <v>1</v>
      </c>
      <c r="BA2252">
        <v>99</v>
      </c>
      <c r="BB2252">
        <v>48</v>
      </c>
      <c r="BC2252">
        <v>16</v>
      </c>
      <c r="BD2252">
        <v>9</v>
      </c>
      <c r="BE2252">
        <v>36</v>
      </c>
      <c r="BF2252">
        <v>79</v>
      </c>
      <c r="BG2252">
        <v>8</v>
      </c>
      <c r="BH2252">
        <v>3</v>
      </c>
      <c r="BI2252">
        <v>0</v>
      </c>
      <c r="BJ2252">
        <v>14</v>
      </c>
      <c r="BK2252">
        <v>14</v>
      </c>
      <c r="BL2252">
        <v>29</v>
      </c>
      <c r="BM2252">
        <v>1</v>
      </c>
      <c r="BN2252">
        <v>56</v>
      </c>
      <c r="BO2252">
        <v>666</v>
      </c>
      <c r="BP2252">
        <v>22</v>
      </c>
      <c r="BQ2252">
        <v>40</v>
      </c>
      <c r="BR2252">
        <v>9</v>
      </c>
      <c r="BS2252">
        <v>3</v>
      </c>
      <c r="BT2252">
        <v>0</v>
      </c>
      <c r="BU2252">
        <v>1</v>
      </c>
      <c r="BV2252">
        <v>1</v>
      </c>
      <c r="BW2252">
        <v>0</v>
      </c>
      <c r="BX2252">
        <v>0</v>
      </c>
      <c r="BY2252">
        <v>4301</v>
      </c>
    </row>
    <row r="2253" spans="1:77" hidden="1" x14ac:dyDescent="0.25">
      <c r="A2253" t="str">
        <f t="shared" si="70"/>
        <v>201837 Művészeti, kulturális, sport- és vallási foglalkozásokI4 Szakmunkásképző iskola</v>
      </c>
      <c r="B2253" t="str">
        <f t="shared" si="71"/>
        <v>201837 Művészeti, kulturális, sport- és vallási foglalkozásokI4 Szakmunkásképző iskola</v>
      </c>
      <c r="C2253">
        <v>2662</v>
      </c>
      <c r="D2253" t="s">
        <v>168</v>
      </c>
      <c r="E2253" t="s">
        <v>169</v>
      </c>
      <c r="F2253" s="4">
        <v>2018</v>
      </c>
      <c r="G2253">
        <v>0</v>
      </c>
      <c r="H2253" t="s">
        <v>160</v>
      </c>
      <c r="I2253">
        <v>633</v>
      </c>
      <c r="J2253">
        <v>22</v>
      </c>
      <c r="K2253" t="s">
        <v>89</v>
      </c>
      <c r="L2253" t="s">
        <v>129</v>
      </c>
      <c r="M2253">
        <v>0</v>
      </c>
      <c r="N2253">
        <v>0</v>
      </c>
      <c r="O2253">
        <v>0</v>
      </c>
      <c r="P2253">
        <v>0</v>
      </c>
      <c r="Q2253">
        <v>0</v>
      </c>
      <c r="R2253">
        <v>0</v>
      </c>
      <c r="S2253">
        <v>0</v>
      </c>
      <c r="T2253">
        <v>0</v>
      </c>
      <c r="U2253">
        <v>0</v>
      </c>
      <c r="V2253">
        <v>0</v>
      </c>
      <c r="W2253">
        <v>0</v>
      </c>
      <c r="X2253">
        <v>0</v>
      </c>
      <c r="Y2253">
        <v>0</v>
      </c>
      <c r="Z2253">
        <v>0</v>
      </c>
      <c r="AA2253">
        <v>0</v>
      </c>
      <c r="AB2253">
        <v>0</v>
      </c>
      <c r="AC2253">
        <v>0</v>
      </c>
      <c r="AD2253">
        <v>0</v>
      </c>
      <c r="AE2253">
        <v>0</v>
      </c>
      <c r="AF2253">
        <v>0</v>
      </c>
      <c r="AG2253">
        <v>0</v>
      </c>
      <c r="AH2253">
        <v>0</v>
      </c>
      <c r="AI2253">
        <v>0</v>
      </c>
      <c r="AJ2253">
        <v>0</v>
      </c>
      <c r="AK2253">
        <v>0</v>
      </c>
      <c r="AL2253">
        <v>0</v>
      </c>
      <c r="AM2253">
        <v>1</v>
      </c>
      <c r="AN2253">
        <v>0</v>
      </c>
      <c r="AO2253">
        <v>0</v>
      </c>
      <c r="AP2253">
        <v>51</v>
      </c>
      <c r="AQ2253">
        <v>0</v>
      </c>
      <c r="AR2253">
        <v>0</v>
      </c>
      <c r="AS2253">
        <v>0</v>
      </c>
      <c r="AT2253">
        <v>0</v>
      </c>
      <c r="AU2253">
        <v>0</v>
      </c>
      <c r="AV2253">
        <v>10</v>
      </c>
      <c r="AW2253">
        <v>0</v>
      </c>
      <c r="AX2253">
        <v>48</v>
      </c>
      <c r="AY2253">
        <v>0</v>
      </c>
      <c r="AZ2253">
        <v>0</v>
      </c>
      <c r="BA2253">
        <v>0</v>
      </c>
      <c r="BB2253">
        <v>0</v>
      </c>
      <c r="BC2253">
        <v>0</v>
      </c>
      <c r="BD2253">
        <v>13</v>
      </c>
      <c r="BE2253">
        <v>0</v>
      </c>
      <c r="BF2253">
        <v>0</v>
      </c>
      <c r="BG2253">
        <v>0</v>
      </c>
      <c r="BH2253">
        <v>0</v>
      </c>
      <c r="BI2253">
        <v>1</v>
      </c>
      <c r="BJ2253">
        <v>0</v>
      </c>
      <c r="BK2253">
        <v>3</v>
      </c>
      <c r="BL2253">
        <v>0</v>
      </c>
      <c r="BM2253">
        <v>0</v>
      </c>
      <c r="BN2253">
        <v>0</v>
      </c>
      <c r="BO2253">
        <v>31</v>
      </c>
      <c r="BP2253">
        <v>5</v>
      </c>
      <c r="BQ2253">
        <v>0</v>
      </c>
      <c r="BR2253">
        <v>0</v>
      </c>
      <c r="BS2253">
        <v>251</v>
      </c>
      <c r="BT2253">
        <v>57</v>
      </c>
      <c r="BU2253">
        <v>33</v>
      </c>
      <c r="BV2253">
        <v>0</v>
      </c>
      <c r="BW2253">
        <v>0</v>
      </c>
      <c r="BX2253">
        <v>0</v>
      </c>
      <c r="BY2253">
        <v>504</v>
      </c>
    </row>
    <row r="2254" spans="1:77" hidden="1" x14ac:dyDescent="0.25">
      <c r="A2254" t="str">
        <f t="shared" si="70"/>
        <v>201839 Egyéb ügyintézőkI4 Szakmunkásképző iskola</v>
      </c>
      <c r="B2254" t="str">
        <f t="shared" si="71"/>
        <v>201839 Egyéb ügyintézőkI4 Szakmunkásképző iskola</v>
      </c>
      <c r="C2254">
        <v>2663</v>
      </c>
      <c r="D2254" t="s">
        <v>168</v>
      </c>
      <c r="E2254" t="s">
        <v>169</v>
      </c>
      <c r="F2254" s="4">
        <v>2018</v>
      </c>
      <c r="G2254">
        <v>0</v>
      </c>
      <c r="H2254" t="s">
        <v>160</v>
      </c>
      <c r="I2254">
        <v>634</v>
      </c>
      <c r="J2254">
        <v>23</v>
      </c>
      <c r="K2254" t="s">
        <v>90</v>
      </c>
      <c r="L2254" t="s">
        <v>91</v>
      </c>
      <c r="M2254">
        <v>5</v>
      </c>
      <c r="N2254">
        <v>0</v>
      </c>
      <c r="O2254">
        <v>0</v>
      </c>
      <c r="P2254">
        <v>0</v>
      </c>
      <c r="Q2254">
        <v>8</v>
      </c>
      <c r="R2254">
        <v>37</v>
      </c>
      <c r="S2254">
        <v>0</v>
      </c>
      <c r="T2254">
        <v>0</v>
      </c>
      <c r="U2254">
        <v>0</v>
      </c>
      <c r="V2254">
        <v>0</v>
      </c>
      <c r="W2254">
        <v>1</v>
      </c>
      <c r="X2254">
        <v>23</v>
      </c>
      <c r="Y2254">
        <v>33</v>
      </c>
      <c r="Z2254">
        <v>0</v>
      </c>
      <c r="AA2254">
        <v>0</v>
      </c>
      <c r="AB2254">
        <v>6</v>
      </c>
      <c r="AC2254">
        <v>19</v>
      </c>
      <c r="AD2254">
        <v>0</v>
      </c>
      <c r="AE2254">
        <v>11</v>
      </c>
      <c r="AF2254">
        <v>13</v>
      </c>
      <c r="AG2254">
        <v>0</v>
      </c>
      <c r="AH2254">
        <v>0</v>
      </c>
      <c r="AI2254">
        <v>8</v>
      </c>
      <c r="AJ2254">
        <v>11</v>
      </c>
      <c r="AK2254">
        <v>8</v>
      </c>
      <c r="AL2254">
        <v>21</v>
      </c>
      <c r="AM2254">
        <v>67</v>
      </c>
      <c r="AN2254">
        <v>59</v>
      </c>
      <c r="AO2254">
        <v>48</v>
      </c>
      <c r="AP2254">
        <v>16</v>
      </c>
      <c r="AQ2254">
        <v>36</v>
      </c>
      <c r="AR2254">
        <v>0</v>
      </c>
      <c r="AS2254">
        <v>0</v>
      </c>
      <c r="AT2254">
        <v>50</v>
      </c>
      <c r="AU2254">
        <v>0</v>
      </c>
      <c r="AV2254">
        <v>1</v>
      </c>
      <c r="AW2254">
        <v>16</v>
      </c>
      <c r="AX2254">
        <v>0</v>
      </c>
      <c r="AY2254">
        <v>0</v>
      </c>
      <c r="AZ2254">
        <v>0</v>
      </c>
      <c r="BA2254">
        <v>38</v>
      </c>
      <c r="BB2254">
        <v>0</v>
      </c>
      <c r="BC2254">
        <v>0</v>
      </c>
      <c r="BD2254">
        <v>13</v>
      </c>
      <c r="BE2254">
        <v>29</v>
      </c>
      <c r="BF2254">
        <v>0</v>
      </c>
      <c r="BG2254">
        <v>0</v>
      </c>
      <c r="BH2254">
        <v>1</v>
      </c>
      <c r="BI2254">
        <v>1</v>
      </c>
      <c r="BJ2254">
        <v>7</v>
      </c>
      <c r="BK2254">
        <v>0</v>
      </c>
      <c r="BL2254">
        <v>46</v>
      </c>
      <c r="BM2254">
        <v>0</v>
      </c>
      <c r="BN2254">
        <v>21</v>
      </c>
      <c r="BO2254">
        <v>789</v>
      </c>
      <c r="BP2254">
        <v>51</v>
      </c>
      <c r="BQ2254">
        <v>28</v>
      </c>
      <c r="BR2254">
        <v>13</v>
      </c>
      <c r="BS2254">
        <v>29</v>
      </c>
      <c r="BT2254">
        <v>5</v>
      </c>
      <c r="BU2254">
        <v>33</v>
      </c>
      <c r="BV2254">
        <v>0</v>
      </c>
      <c r="BW2254">
        <v>0</v>
      </c>
      <c r="BX2254">
        <v>0</v>
      </c>
      <c r="BY2254">
        <v>1601</v>
      </c>
    </row>
    <row r="2255" spans="1:77" hidden="1" x14ac:dyDescent="0.25">
      <c r="A2255" t="str">
        <f t="shared" si="70"/>
        <v>201841 Irodai, ügyviteli foglalkozásokI4 Szakmunkásképző iskola</v>
      </c>
      <c r="B2255" t="str">
        <f t="shared" si="71"/>
        <v>201841 Irodai, ügyviteli foglalkozásokI4 Szakmunkásképző iskola</v>
      </c>
      <c r="C2255">
        <v>2664</v>
      </c>
      <c r="D2255" t="s">
        <v>168</v>
      </c>
      <c r="E2255" t="s">
        <v>169</v>
      </c>
      <c r="F2255" s="4">
        <v>2018</v>
      </c>
      <c r="G2255">
        <v>0</v>
      </c>
      <c r="H2255" t="s">
        <v>160</v>
      </c>
      <c r="I2255">
        <v>635</v>
      </c>
      <c r="J2255">
        <v>24</v>
      </c>
      <c r="K2255" t="s">
        <v>92</v>
      </c>
      <c r="L2255" t="s">
        <v>130</v>
      </c>
      <c r="M2255">
        <v>218</v>
      </c>
      <c r="N2255">
        <v>38</v>
      </c>
      <c r="O2255">
        <v>13</v>
      </c>
      <c r="P2255">
        <v>0</v>
      </c>
      <c r="Q2255">
        <v>166</v>
      </c>
      <c r="R2255">
        <v>43</v>
      </c>
      <c r="S2255">
        <v>64</v>
      </c>
      <c r="T2255">
        <v>44</v>
      </c>
      <c r="U2255">
        <v>33</v>
      </c>
      <c r="V2255">
        <v>0</v>
      </c>
      <c r="W2255">
        <v>38</v>
      </c>
      <c r="X2255">
        <v>0</v>
      </c>
      <c r="Y2255">
        <v>144</v>
      </c>
      <c r="Z2255">
        <v>47</v>
      </c>
      <c r="AA2255">
        <v>28</v>
      </c>
      <c r="AB2255">
        <v>174</v>
      </c>
      <c r="AC2255">
        <v>312</v>
      </c>
      <c r="AD2255">
        <v>77</v>
      </c>
      <c r="AE2255">
        <v>87</v>
      </c>
      <c r="AF2255">
        <v>99</v>
      </c>
      <c r="AG2255">
        <v>7</v>
      </c>
      <c r="AH2255">
        <v>77</v>
      </c>
      <c r="AI2255">
        <v>4</v>
      </c>
      <c r="AJ2255">
        <v>194</v>
      </c>
      <c r="AK2255">
        <v>77</v>
      </c>
      <c r="AL2255">
        <v>1</v>
      </c>
      <c r="AM2255">
        <v>359</v>
      </c>
      <c r="AN2255">
        <v>286</v>
      </c>
      <c r="AO2255">
        <v>641</v>
      </c>
      <c r="AP2255">
        <v>543</v>
      </c>
      <c r="AQ2255">
        <v>312</v>
      </c>
      <c r="AR2255">
        <v>1</v>
      </c>
      <c r="AS2255">
        <v>37</v>
      </c>
      <c r="AT2255">
        <v>288</v>
      </c>
      <c r="AU2255">
        <v>0</v>
      </c>
      <c r="AV2255">
        <v>51</v>
      </c>
      <c r="AW2255">
        <v>42</v>
      </c>
      <c r="AX2255">
        <v>6</v>
      </c>
      <c r="AY2255">
        <v>46</v>
      </c>
      <c r="AZ2255">
        <v>39</v>
      </c>
      <c r="BA2255">
        <v>1752</v>
      </c>
      <c r="BB2255">
        <v>0</v>
      </c>
      <c r="BC2255">
        <v>14</v>
      </c>
      <c r="BD2255">
        <v>15</v>
      </c>
      <c r="BE2255">
        <v>79</v>
      </c>
      <c r="BF2255">
        <v>143</v>
      </c>
      <c r="BG2255">
        <v>24</v>
      </c>
      <c r="BH2255">
        <v>2</v>
      </c>
      <c r="BI2255">
        <v>6</v>
      </c>
      <c r="BJ2255">
        <v>45</v>
      </c>
      <c r="BK2255">
        <v>1</v>
      </c>
      <c r="BL2255">
        <v>140</v>
      </c>
      <c r="BM2255">
        <v>14</v>
      </c>
      <c r="BN2255">
        <v>134</v>
      </c>
      <c r="BO2255">
        <v>2081</v>
      </c>
      <c r="BP2255">
        <v>108</v>
      </c>
      <c r="BQ2255">
        <v>120</v>
      </c>
      <c r="BR2255">
        <v>41</v>
      </c>
      <c r="BS2255">
        <v>44</v>
      </c>
      <c r="BT2255">
        <v>18</v>
      </c>
      <c r="BU2255">
        <v>1</v>
      </c>
      <c r="BV2255">
        <v>0</v>
      </c>
      <c r="BW2255">
        <v>70</v>
      </c>
      <c r="BX2255">
        <v>0</v>
      </c>
      <c r="BY2255">
        <v>9488</v>
      </c>
    </row>
    <row r="2256" spans="1:77" hidden="1" x14ac:dyDescent="0.25">
      <c r="A2256" t="str">
        <f t="shared" si="70"/>
        <v>201842 Ügyfélkapcsolati foglalkozásokI4 Szakmunkásképző iskola</v>
      </c>
      <c r="B2256" t="str">
        <f t="shared" si="71"/>
        <v>201842 Ügyfélkapcsolati foglalkozásokI4 Szakmunkásképző iskola</v>
      </c>
      <c r="C2256">
        <v>2665</v>
      </c>
      <c r="D2256" t="s">
        <v>168</v>
      </c>
      <c r="E2256" t="s">
        <v>169</v>
      </c>
      <c r="F2256" s="4">
        <v>2018</v>
      </c>
      <c r="G2256">
        <v>0</v>
      </c>
      <c r="H2256" t="s">
        <v>160</v>
      </c>
      <c r="I2256">
        <v>636</v>
      </c>
      <c r="J2256">
        <v>25</v>
      </c>
      <c r="K2256" t="s">
        <v>93</v>
      </c>
      <c r="L2256" t="s">
        <v>131</v>
      </c>
      <c r="M2256">
        <v>13</v>
      </c>
      <c r="N2256">
        <v>0</v>
      </c>
      <c r="O2256">
        <v>0</v>
      </c>
      <c r="P2256">
        <v>0</v>
      </c>
      <c r="Q2256">
        <v>0</v>
      </c>
      <c r="R2256">
        <v>0</v>
      </c>
      <c r="S2256">
        <v>0</v>
      </c>
      <c r="T2256">
        <v>1</v>
      </c>
      <c r="U2256">
        <v>13</v>
      </c>
      <c r="V2256">
        <v>0</v>
      </c>
      <c r="W2256">
        <v>0</v>
      </c>
      <c r="X2256">
        <v>0</v>
      </c>
      <c r="Y2256">
        <v>0</v>
      </c>
      <c r="Z2256">
        <v>0</v>
      </c>
      <c r="AA2256">
        <v>0</v>
      </c>
      <c r="AB2256">
        <v>11</v>
      </c>
      <c r="AC2256">
        <v>0</v>
      </c>
      <c r="AD2256">
        <v>0</v>
      </c>
      <c r="AE2256">
        <v>0</v>
      </c>
      <c r="AF2256">
        <v>8</v>
      </c>
      <c r="AG2256">
        <v>0</v>
      </c>
      <c r="AH2256">
        <v>0</v>
      </c>
      <c r="AI2256">
        <v>13</v>
      </c>
      <c r="AJ2256">
        <v>72</v>
      </c>
      <c r="AK2256">
        <v>9</v>
      </c>
      <c r="AL2256">
        <v>0</v>
      </c>
      <c r="AM2256">
        <v>35</v>
      </c>
      <c r="AN2256">
        <v>94</v>
      </c>
      <c r="AO2256">
        <v>29</v>
      </c>
      <c r="AP2256">
        <v>190</v>
      </c>
      <c r="AQ2256">
        <v>48</v>
      </c>
      <c r="AR2256">
        <v>0</v>
      </c>
      <c r="AS2256">
        <v>0</v>
      </c>
      <c r="AT2256">
        <v>32</v>
      </c>
      <c r="AU2256">
        <v>7</v>
      </c>
      <c r="AV2256">
        <v>136</v>
      </c>
      <c r="AW2256">
        <v>7</v>
      </c>
      <c r="AX2256">
        <v>0</v>
      </c>
      <c r="AY2256">
        <v>20</v>
      </c>
      <c r="AZ2256">
        <v>7</v>
      </c>
      <c r="BA2256">
        <v>511</v>
      </c>
      <c r="BB2256">
        <v>0</v>
      </c>
      <c r="BC2256">
        <v>0</v>
      </c>
      <c r="BD2256">
        <v>0</v>
      </c>
      <c r="BE2256">
        <v>26</v>
      </c>
      <c r="BF2256">
        <v>46</v>
      </c>
      <c r="BG2256">
        <v>0</v>
      </c>
      <c r="BH2256">
        <v>2</v>
      </c>
      <c r="BI2256">
        <v>0</v>
      </c>
      <c r="BJ2256">
        <v>0</v>
      </c>
      <c r="BK2256">
        <v>0</v>
      </c>
      <c r="BL2256">
        <v>24</v>
      </c>
      <c r="BM2256">
        <v>10</v>
      </c>
      <c r="BN2256">
        <v>62</v>
      </c>
      <c r="BO2256">
        <v>166</v>
      </c>
      <c r="BP2256">
        <v>48</v>
      </c>
      <c r="BQ2256">
        <v>40</v>
      </c>
      <c r="BR2256">
        <v>3</v>
      </c>
      <c r="BS2256">
        <v>13</v>
      </c>
      <c r="BT2256">
        <v>6</v>
      </c>
      <c r="BU2256">
        <v>0</v>
      </c>
      <c r="BV2256">
        <v>0</v>
      </c>
      <c r="BW2256">
        <v>70</v>
      </c>
      <c r="BX2256">
        <v>0</v>
      </c>
      <c r="BY2256">
        <v>1772</v>
      </c>
    </row>
    <row r="2257" spans="1:77" hidden="1" x14ac:dyDescent="0.25">
      <c r="A2257" t="str">
        <f t="shared" si="70"/>
        <v>201851 Kereskedelmi és vendéglátó-ipari foglalkozásokI4 Szakmunkásképző iskola</v>
      </c>
      <c r="B2257" t="str">
        <f t="shared" si="71"/>
        <v>201851 Kereskedelmi és vendéglátó-ipari foglalkozásokI4 Szakmunkásképző iskola</v>
      </c>
      <c r="C2257">
        <v>2666</v>
      </c>
      <c r="D2257" t="s">
        <v>168</v>
      </c>
      <c r="E2257" t="s">
        <v>169</v>
      </c>
      <c r="F2257" s="4">
        <v>2018</v>
      </c>
      <c r="G2257">
        <v>0</v>
      </c>
      <c r="H2257" t="s">
        <v>160</v>
      </c>
      <c r="I2257">
        <v>637</v>
      </c>
      <c r="J2257">
        <v>26</v>
      </c>
      <c r="K2257" t="s">
        <v>94</v>
      </c>
      <c r="L2257" t="s">
        <v>132</v>
      </c>
      <c r="M2257">
        <v>338</v>
      </c>
      <c r="N2257">
        <v>22</v>
      </c>
      <c r="O2257">
        <v>9</v>
      </c>
      <c r="P2257">
        <v>0</v>
      </c>
      <c r="Q2257">
        <v>1838</v>
      </c>
      <c r="R2257">
        <v>277</v>
      </c>
      <c r="S2257">
        <v>119</v>
      </c>
      <c r="T2257">
        <v>9</v>
      </c>
      <c r="U2257">
        <v>0</v>
      </c>
      <c r="V2257">
        <v>0</v>
      </c>
      <c r="W2257">
        <v>17</v>
      </c>
      <c r="X2257">
        <v>36</v>
      </c>
      <c r="Y2257">
        <v>94</v>
      </c>
      <c r="Z2257">
        <v>92</v>
      </c>
      <c r="AA2257">
        <v>1</v>
      </c>
      <c r="AB2257">
        <v>143</v>
      </c>
      <c r="AC2257">
        <v>104</v>
      </c>
      <c r="AD2257">
        <v>0</v>
      </c>
      <c r="AE2257">
        <v>0</v>
      </c>
      <c r="AF2257">
        <v>45</v>
      </c>
      <c r="AG2257">
        <v>0</v>
      </c>
      <c r="AH2257">
        <v>128</v>
      </c>
      <c r="AI2257">
        <v>34</v>
      </c>
      <c r="AJ2257">
        <v>16</v>
      </c>
      <c r="AK2257">
        <v>0</v>
      </c>
      <c r="AL2257">
        <v>21</v>
      </c>
      <c r="AM2257">
        <v>348</v>
      </c>
      <c r="AN2257">
        <v>568</v>
      </c>
      <c r="AO2257">
        <v>4756</v>
      </c>
      <c r="AP2257">
        <v>31079</v>
      </c>
      <c r="AQ2257">
        <v>422</v>
      </c>
      <c r="AR2257">
        <v>66</v>
      </c>
      <c r="AS2257">
        <v>0</v>
      </c>
      <c r="AT2257">
        <v>247</v>
      </c>
      <c r="AU2257">
        <v>0</v>
      </c>
      <c r="AV2257">
        <v>10477</v>
      </c>
      <c r="AW2257">
        <v>24</v>
      </c>
      <c r="AX2257">
        <v>9</v>
      </c>
      <c r="AY2257">
        <v>0</v>
      </c>
      <c r="AZ2257">
        <v>0</v>
      </c>
      <c r="BA2257">
        <v>210</v>
      </c>
      <c r="BB2257">
        <v>0</v>
      </c>
      <c r="BC2257">
        <v>1</v>
      </c>
      <c r="BD2257">
        <v>29</v>
      </c>
      <c r="BE2257">
        <v>130</v>
      </c>
      <c r="BF2257">
        <v>273</v>
      </c>
      <c r="BG2257">
        <v>1</v>
      </c>
      <c r="BH2257">
        <v>5</v>
      </c>
      <c r="BI2257">
        <v>1</v>
      </c>
      <c r="BJ2257">
        <v>221</v>
      </c>
      <c r="BK2257">
        <v>32</v>
      </c>
      <c r="BL2257">
        <v>186</v>
      </c>
      <c r="BM2257">
        <v>1</v>
      </c>
      <c r="BN2257">
        <v>836</v>
      </c>
      <c r="BO2257">
        <v>724</v>
      </c>
      <c r="BP2257">
        <v>604</v>
      </c>
      <c r="BQ2257">
        <v>258</v>
      </c>
      <c r="BR2257">
        <v>578</v>
      </c>
      <c r="BS2257">
        <v>87</v>
      </c>
      <c r="BT2257">
        <v>451</v>
      </c>
      <c r="BU2257">
        <v>10</v>
      </c>
      <c r="BV2257">
        <v>20</v>
      </c>
      <c r="BW2257">
        <v>54</v>
      </c>
      <c r="BX2257">
        <v>0</v>
      </c>
      <c r="BY2257">
        <v>56051</v>
      </c>
    </row>
    <row r="2258" spans="1:77" hidden="1" x14ac:dyDescent="0.25">
      <c r="A2258" t="str">
        <f t="shared" si="70"/>
        <v>201852 Szolgáltatási foglalkozásokI4 Szakmunkásképző iskola</v>
      </c>
      <c r="B2258" t="str">
        <f t="shared" si="71"/>
        <v>201852 Szolgáltatási foglalkozásokI4 Szakmunkásképző iskola</v>
      </c>
      <c r="C2258">
        <v>2667</v>
      </c>
      <c r="D2258" t="s">
        <v>168</v>
      </c>
      <c r="E2258" t="s">
        <v>169</v>
      </c>
      <c r="F2258" s="4">
        <v>2018</v>
      </c>
      <c r="G2258">
        <v>0</v>
      </c>
      <c r="H2258" t="s">
        <v>160</v>
      </c>
      <c r="I2258">
        <v>638</v>
      </c>
      <c r="J2258">
        <v>27</v>
      </c>
      <c r="K2258" t="s">
        <v>95</v>
      </c>
      <c r="L2258" t="s">
        <v>133</v>
      </c>
      <c r="M2258">
        <v>22</v>
      </c>
      <c r="N2258">
        <v>124</v>
      </c>
      <c r="O2258">
        <v>16</v>
      </c>
      <c r="P2258">
        <v>0</v>
      </c>
      <c r="Q2258">
        <v>29</v>
      </c>
      <c r="R2258">
        <v>0</v>
      </c>
      <c r="S2258">
        <v>0</v>
      </c>
      <c r="T2258">
        <v>29</v>
      </c>
      <c r="U2258">
        <v>12</v>
      </c>
      <c r="V2258">
        <v>0</v>
      </c>
      <c r="W2258">
        <v>63</v>
      </c>
      <c r="X2258">
        <v>65</v>
      </c>
      <c r="Y2258">
        <v>21</v>
      </c>
      <c r="Z2258">
        <v>1</v>
      </c>
      <c r="AA2258">
        <v>16</v>
      </c>
      <c r="AB2258">
        <v>34</v>
      </c>
      <c r="AC2258">
        <v>0</v>
      </c>
      <c r="AD2258">
        <v>24</v>
      </c>
      <c r="AE2258">
        <v>116</v>
      </c>
      <c r="AF2258">
        <v>134</v>
      </c>
      <c r="AG2258">
        <v>0</v>
      </c>
      <c r="AH2258">
        <v>0</v>
      </c>
      <c r="AI2258">
        <v>0</v>
      </c>
      <c r="AJ2258">
        <v>276</v>
      </c>
      <c r="AK2258">
        <v>622</v>
      </c>
      <c r="AL2258">
        <v>111</v>
      </c>
      <c r="AM2258">
        <v>159</v>
      </c>
      <c r="AN2258">
        <v>189</v>
      </c>
      <c r="AO2258">
        <v>228</v>
      </c>
      <c r="AP2258">
        <v>209</v>
      </c>
      <c r="AQ2258">
        <v>687</v>
      </c>
      <c r="AR2258">
        <v>0</v>
      </c>
      <c r="AS2258">
        <v>65</v>
      </c>
      <c r="AT2258">
        <v>236</v>
      </c>
      <c r="AU2258">
        <v>0</v>
      </c>
      <c r="AV2258">
        <v>328</v>
      </c>
      <c r="AW2258">
        <v>0</v>
      </c>
      <c r="AX2258">
        <v>3</v>
      </c>
      <c r="AY2258">
        <v>0</v>
      </c>
      <c r="AZ2258">
        <v>0</v>
      </c>
      <c r="BA2258">
        <v>2581</v>
      </c>
      <c r="BB2258">
        <v>1</v>
      </c>
      <c r="BC2258">
        <v>30</v>
      </c>
      <c r="BD2258">
        <v>4</v>
      </c>
      <c r="BE2258">
        <v>272</v>
      </c>
      <c r="BF2258">
        <v>71</v>
      </c>
      <c r="BG2258">
        <v>0</v>
      </c>
      <c r="BH2258">
        <v>5</v>
      </c>
      <c r="BI2258">
        <v>0</v>
      </c>
      <c r="BJ2258">
        <v>3</v>
      </c>
      <c r="BK2258">
        <v>32</v>
      </c>
      <c r="BL2258">
        <v>24</v>
      </c>
      <c r="BM2258">
        <v>0</v>
      </c>
      <c r="BN2258">
        <v>3058</v>
      </c>
      <c r="BO2258">
        <v>3132</v>
      </c>
      <c r="BP2258">
        <v>4813</v>
      </c>
      <c r="BQ2258">
        <v>982</v>
      </c>
      <c r="BR2258">
        <v>1106</v>
      </c>
      <c r="BS2258">
        <v>231</v>
      </c>
      <c r="BT2258">
        <v>413</v>
      </c>
      <c r="BU2258">
        <v>79</v>
      </c>
      <c r="BV2258">
        <v>23</v>
      </c>
      <c r="BW2258">
        <v>1511</v>
      </c>
      <c r="BX2258">
        <v>0</v>
      </c>
      <c r="BY2258">
        <v>22190</v>
      </c>
    </row>
    <row r="2259" spans="1:77" hidden="1" x14ac:dyDescent="0.25">
      <c r="A2259" t="str">
        <f t="shared" si="70"/>
        <v>201861 Mezőgazdasági foglalkozásokI4 Szakmunkásképző iskola</v>
      </c>
      <c r="B2259" t="str">
        <f t="shared" si="71"/>
        <v>201861 Mezőgazdasági foglalkozásokI4 Szakmunkásképző iskola</v>
      </c>
      <c r="C2259">
        <v>2668</v>
      </c>
      <c r="D2259" t="s">
        <v>168</v>
      </c>
      <c r="E2259" t="s">
        <v>169</v>
      </c>
      <c r="F2259" s="4">
        <v>2018</v>
      </c>
      <c r="G2259">
        <v>0</v>
      </c>
      <c r="H2259" t="s">
        <v>160</v>
      </c>
      <c r="I2259">
        <v>639</v>
      </c>
      <c r="J2259">
        <v>28</v>
      </c>
      <c r="K2259" t="s">
        <v>96</v>
      </c>
      <c r="L2259" t="s">
        <v>97</v>
      </c>
      <c r="M2259">
        <v>4363</v>
      </c>
      <c r="N2259">
        <v>0</v>
      </c>
      <c r="O2259">
        <v>1</v>
      </c>
      <c r="P2259">
        <v>0</v>
      </c>
      <c r="Q2259">
        <v>134</v>
      </c>
      <c r="R2259">
        <v>0</v>
      </c>
      <c r="S2259">
        <v>0</v>
      </c>
      <c r="T2259">
        <v>0</v>
      </c>
      <c r="U2259">
        <v>0</v>
      </c>
      <c r="V2259">
        <v>0</v>
      </c>
      <c r="W2259">
        <v>0</v>
      </c>
      <c r="X2259">
        <v>22</v>
      </c>
      <c r="Y2259">
        <v>0</v>
      </c>
      <c r="Z2259">
        <v>1</v>
      </c>
      <c r="AA2259">
        <v>0</v>
      </c>
      <c r="AB2259">
        <v>0</v>
      </c>
      <c r="AC2259">
        <v>0</v>
      </c>
      <c r="AD2259">
        <v>0</v>
      </c>
      <c r="AE2259">
        <v>19</v>
      </c>
      <c r="AF2259">
        <v>0</v>
      </c>
      <c r="AG2259">
        <v>0</v>
      </c>
      <c r="AH2259">
        <v>0</v>
      </c>
      <c r="AI2259">
        <v>0</v>
      </c>
      <c r="AJ2259">
        <v>34</v>
      </c>
      <c r="AK2259">
        <v>0</v>
      </c>
      <c r="AL2259">
        <v>4</v>
      </c>
      <c r="AM2259">
        <v>48</v>
      </c>
      <c r="AN2259">
        <v>0</v>
      </c>
      <c r="AO2259">
        <v>190</v>
      </c>
      <c r="AP2259">
        <v>140</v>
      </c>
      <c r="AQ2259">
        <v>16</v>
      </c>
      <c r="AR2259">
        <v>0</v>
      </c>
      <c r="AS2259">
        <v>0</v>
      </c>
      <c r="AT2259">
        <v>11</v>
      </c>
      <c r="AU2259">
        <v>0</v>
      </c>
      <c r="AV2259">
        <v>33</v>
      </c>
      <c r="AW2259">
        <v>0</v>
      </c>
      <c r="AX2259">
        <v>0</v>
      </c>
      <c r="AY2259">
        <v>0</v>
      </c>
      <c r="AZ2259">
        <v>44</v>
      </c>
      <c r="BA2259">
        <v>0</v>
      </c>
      <c r="BB2259">
        <v>0</v>
      </c>
      <c r="BC2259">
        <v>0</v>
      </c>
      <c r="BD2259">
        <v>0</v>
      </c>
      <c r="BE2259">
        <v>38</v>
      </c>
      <c r="BF2259">
        <v>2</v>
      </c>
      <c r="BG2259">
        <v>0</v>
      </c>
      <c r="BH2259">
        <v>43</v>
      </c>
      <c r="BI2259">
        <v>0</v>
      </c>
      <c r="BJ2259">
        <v>0</v>
      </c>
      <c r="BK2259">
        <v>2</v>
      </c>
      <c r="BL2259">
        <v>0</v>
      </c>
      <c r="BM2259">
        <v>0</v>
      </c>
      <c r="BN2259">
        <v>46</v>
      </c>
      <c r="BO2259">
        <v>460</v>
      </c>
      <c r="BP2259">
        <v>314</v>
      </c>
      <c r="BQ2259">
        <v>25</v>
      </c>
      <c r="BR2259">
        <v>28</v>
      </c>
      <c r="BS2259">
        <v>23</v>
      </c>
      <c r="BT2259">
        <v>23</v>
      </c>
      <c r="BU2259">
        <v>0</v>
      </c>
      <c r="BV2259">
        <v>0</v>
      </c>
      <c r="BW2259">
        <v>26</v>
      </c>
      <c r="BX2259">
        <v>0</v>
      </c>
      <c r="BY2259">
        <v>6090</v>
      </c>
    </row>
    <row r="2260" spans="1:77" hidden="1" x14ac:dyDescent="0.25">
      <c r="A2260" t="str">
        <f t="shared" si="70"/>
        <v>201862 Erdőgazdálkodási, vadgazdálkodási és halászati foglalkozásokI4 Szakmunkásképző iskola</v>
      </c>
      <c r="B2260" t="str">
        <f t="shared" si="71"/>
        <v>201862 Erdőgazdálkodási, vadgazdálkodási és halászati foglalkozásokI4 Szakmunkásképző iskola</v>
      </c>
      <c r="C2260">
        <v>2669</v>
      </c>
      <c r="D2260" t="s">
        <v>168</v>
      </c>
      <c r="E2260" t="s">
        <v>169</v>
      </c>
      <c r="F2260" s="4">
        <v>2018</v>
      </c>
      <c r="G2260">
        <v>0</v>
      </c>
      <c r="H2260" t="s">
        <v>160</v>
      </c>
      <c r="I2260">
        <v>640</v>
      </c>
      <c r="J2260">
        <v>29</v>
      </c>
      <c r="K2260" t="s">
        <v>98</v>
      </c>
      <c r="L2260" t="s">
        <v>134</v>
      </c>
      <c r="M2260">
        <v>46</v>
      </c>
      <c r="N2260">
        <v>517</v>
      </c>
      <c r="O2260">
        <v>278</v>
      </c>
      <c r="P2260">
        <v>0</v>
      </c>
      <c r="Q2260">
        <v>0</v>
      </c>
      <c r="R2260">
        <v>0</v>
      </c>
      <c r="S2260">
        <v>0</v>
      </c>
      <c r="T2260">
        <v>0</v>
      </c>
      <c r="U2260">
        <v>0</v>
      </c>
      <c r="V2260">
        <v>0</v>
      </c>
      <c r="W2260">
        <v>0</v>
      </c>
      <c r="X2260">
        <v>0</v>
      </c>
      <c r="Y2260">
        <v>0</v>
      </c>
      <c r="Z2260">
        <v>0</v>
      </c>
      <c r="AA2260">
        <v>0</v>
      </c>
      <c r="AB2260">
        <v>0</v>
      </c>
      <c r="AC2260">
        <v>0</v>
      </c>
      <c r="AD2260">
        <v>0</v>
      </c>
      <c r="AE2260">
        <v>0</v>
      </c>
      <c r="AF2260">
        <v>0</v>
      </c>
      <c r="AG2260">
        <v>0</v>
      </c>
      <c r="AH2260">
        <v>0</v>
      </c>
      <c r="AI2260">
        <v>0</v>
      </c>
      <c r="AJ2260">
        <v>0</v>
      </c>
      <c r="AK2260">
        <v>0</v>
      </c>
      <c r="AL2260">
        <v>11</v>
      </c>
      <c r="AM2260">
        <v>35</v>
      </c>
      <c r="AN2260">
        <v>0</v>
      </c>
      <c r="AO2260">
        <v>0</v>
      </c>
      <c r="AP2260">
        <v>49</v>
      </c>
      <c r="AQ2260">
        <v>0</v>
      </c>
      <c r="AR2260">
        <v>0</v>
      </c>
      <c r="AS2260">
        <v>0</v>
      </c>
      <c r="AT2260">
        <v>0</v>
      </c>
      <c r="AU2260">
        <v>0</v>
      </c>
      <c r="AV2260">
        <v>0</v>
      </c>
      <c r="AW2260">
        <v>0</v>
      </c>
      <c r="AX2260">
        <v>0</v>
      </c>
      <c r="AY2260">
        <v>0</v>
      </c>
      <c r="AZ2260">
        <v>0</v>
      </c>
      <c r="BA2260">
        <v>0</v>
      </c>
      <c r="BB2260">
        <v>0</v>
      </c>
      <c r="BC2260">
        <v>0</v>
      </c>
      <c r="BD2260">
        <v>0</v>
      </c>
      <c r="BE2260">
        <v>0</v>
      </c>
      <c r="BF2260">
        <v>0</v>
      </c>
      <c r="BG2260">
        <v>0</v>
      </c>
      <c r="BH2260">
        <v>5</v>
      </c>
      <c r="BI2260">
        <v>0</v>
      </c>
      <c r="BJ2260">
        <v>0</v>
      </c>
      <c r="BK2260">
        <v>0</v>
      </c>
      <c r="BL2260">
        <v>0</v>
      </c>
      <c r="BM2260">
        <v>0</v>
      </c>
      <c r="BN2260">
        <v>17</v>
      </c>
      <c r="BO2260">
        <v>55</v>
      </c>
      <c r="BP2260">
        <v>2</v>
      </c>
      <c r="BQ2260">
        <v>0</v>
      </c>
      <c r="BR2260">
        <v>0</v>
      </c>
      <c r="BS2260">
        <v>0</v>
      </c>
      <c r="BT2260">
        <v>2</v>
      </c>
      <c r="BU2260">
        <v>1</v>
      </c>
      <c r="BV2260">
        <v>0</v>
      </c>
      <c r="BW2260">
        <v>0</v>
      </c>
      <c r="BX2260">
        <v>0</v>
      </c>
      <c r="BY2260">
        <v>1018</v>
      </c>
    </row>
    <row r="2261" spans="1:77" hidden="1" x14ac:dyDescent="0.25">
      <c r="A2261" t="str">
        <f t="shared" si="70"/>
        <v>201871 Élelmiszer-ipari foglalkozásokI4 Szakmunkásképző iskola</v>
      </c>
      <c r="B2261" t="str">
        <f t="shared" si="71"/>
        <v>201871 Élelmiszer-ipari foglalkozásokI4 Szakmunkásképző iskola</v>
      </c>
      <c r="C2261">
        <v>2670</v>
      </c>
      <c r="D2261" t="s">
        <v>168</v>
      </c>
      <c r="E2261" t="s">
        <v>169</v>
      </c>
      <c r="F2261" s="4">
        <v>2018</v>
      </c>
      <c r="G2261">
        <v>0</v>
      </c>
      <c r="H2261" t="s">
        <v>160</v>
      </c>
      <c r="I2261">
        <v>641</v>
      </c>
      <c r="J2261">
        <v>30</v>
      </c>
      <c r="K2261" t="s">
        <v>99</v>
      </c>
      <c r="L2261" t="s">
        <v>135</v>
      </c>
      <c r="M2261">
        <v>65</v>
      </c>
      <c r="N2261">
        <v>0</v>
      </c>
      <c r="O2261">
        <v>5</v>
      </c>
      <c r="P2261">
        <v>0</v>
      </c>
      <c r="Q2261">
        <v>4012</v>
      </c>
      <c r="R2261">
        <v>0</v>
      </c>
      <c r="S2261">
        <v>0</v>
      </c>
      <c r="T2261">
        <v>0</v>
      </c>
      <c r="U2261">
        <v>0</v>
      </c>
      <c r="V2261">
        <v>0</v>
      </c>
      <c r="W2261">
        <v>0</v>
      </c>
      <c r="X2261">
        <v>0</v>
      </c>
      <c r="Y2261">
        <v>0</v>
      </c>
      <c r="Z2261">
        <v>0</v>
      </c>
      <c r="AA2261">
        <v>0</v>
      </c>
      <c r="AB2261">
        <v>1</v>
      </c>
      <c r="AC2261">
        <v>0</v>
      </c>
      <c r="AD2261">
        <v>0</v>
      </c>
      <c r="AE2261">
        <v>0</v>
      </c>
      <c r="AF2261">
        <v>0</v>
      </c>
      <c r="AG2261">
        <v>0</v>
      </c>
      <c r="AH2261">
        <v>0</v>
      </c>
      <c r="AI2261">
        <v>0</v>
      </c>
      <c r="AJ2261">
        <v>0</v>
      </c>
      <c r="AK2261">
        <v>0</v>
      </c>
      <c r="AL2261">
        <v>0</v>
      </c>
      <c r="AM2261">
        <v>0</v>
      </c>
      <c r="AN2261">
        <v>0</v>
      </c>
      <c r="AO2261">
        <v>305</v>
      </c>
      <c r="AP2261">
        <v>1464</v>
      </c>
      <c r="AQ2261">
        <v>18</v>
      </c>
      <c r="AR2261">
        <v>0</v>
      </c>
      <c r="AS2261">
        <v>0</v>
      </c>
      <c r="AT2261">
        <v>32</v>
      </c>
      <c r="AU2261">
        <v>0</v>
      </c>
      <c r="AV2261">
        <v>52</v>
      </c>
      <c r="AW2261">
        <v>0</v>
      </c>
      <c r="AX2261">
        <v>0</v>
      </c>
      <c r="AY2261">
        <v>0</v>
      </c>
      <c r="AZ2261">
        <v>0</v>
      </c>
      <c r="BA2261">
        <v>0</v>
      </c>
      <c r="BB2261">
        <v>0</v>
      </c>
      <c r="BC2261">
        <v>0</v>
      </c>
      <c r="BD2261">
        <v>0</v>
      </c>
      <c r="BE2261">
        <v>58</v>
      </c>
      <c r="BF2261">
        <v>0</v>
      </c>
      <c r="BG2261">
        <v>0</v>
      </c>
      <c r="BH2261">
        <v>2</v>
      </c>
      <c r="BI2261">
        <v>0</v>
      </c>
      <c r="BJ2261">
        <v>0</v>
      </c>
      <c r="BK2261">
        <v>0</v>
      </c>
      <c r="BL2261">
        <v>65</v>
      </c>
      <c r="BM2261">
        <v>0</v>
      </c>
      <c r="BN2261">
        <v>24</v>
      </c>
      <c r="BO2261">
        <v>72</v>
      </c>
      <c r="BP2261">
        <v>10</v>
      </c>
      <c r="BQ2261">
        <v>17</v>
      </c>
      <c r="BR2261">
        <v>6</v>
      </c>
      <c r="BS2261">
        <v>1</v>
      </c>
      <c r="BT2261">
        <v>0</v>
      </c>
      <c r="BU2261">
        <v>0</v>
      </c>
      <c r="BV2261">
        <v>0</v>
      </c>
      <c r="BW2261">
        <v>0</v>
      </c>
      <c r="BX2261">
        <v>0</v>
      </c>
      <c r="BY2261">
        <v>6209</v>
      </c>
    </row>
    <row r="2262" spans="1:77" hidden="1" x14ac:dyDescent="0.25">
      <c r="A2262" t="str">
        <f t="shared" si="70"/>
        <v>201872 Könnyűipari foglalkozásokI4 Szakmunkásképző iskola</v>
      </c>
      <c r="B2262" t="str">
        <f t="shared" si="71"/>
        <v>201872 Könnyűipari foglalkozásokI4 Szakmunkásképző iskola</v>
      </c>
      <c r="C2262">
        <v>2671</v>
      </c>
      <c r="D2262" t="s">
        <v>168</v>
      </c>
      <c r="E2262" t="s">
        <v>169</v>
      </c>
      <c r="F2262" s="4">
        <v>2018</v>
      </c>
      <c r="G2262">
        <v>0</v>
      </c>
      <c r="H2262" t="s">
        <v>160</v>
      </c>
      <c r="I2262">
        <v>642</v>
      </c>
      <c r="J2262">
        <v>31</v>
      </c>
      <c r="K2262" t="s">
        <v>100</v>
      </c>
      <c r="L2262" t="s">
        <v>136</v>
      </c>
      <c r="M2262">
        <v>110</v>
      </c>
      <c r="N2262">
        <v>14</v>
      </c>
      <c r="O2262">
        <v>0</v>
      </c>
      <c r="P2262">
        <v>0</v>
      </c>
      <c r="Q2262">
        <v>7</v>
      </c>
      <c r="R2262">
        <v>3323</v>
      </c>
      <c r="S2262">
        <v>929</v>
      </c>
      <c r="T2262">
        <v>480</v>
      </c>
      <c r="U2262">
        <v>1283</v>
      </c>
      <c r="V2262">
        <v>0</v>
      </c>
      <c r="W2262">
        <v>0</v>
      </c>
      <c r="X2262">
        <v>0</v>
      </c>
      <c r="Y2262">
        <v>83</v>
      </c>
      <c r="Z2262">
        <v>1</v>
      </c>
      <c r="AA2262">
        <v>0</v>
      </c>
      <c r="AB2262">
        <v>56</v>
      </c>
      <c r="AC2262">
        <v>0</v>
      </c>
      <c r="AD2262">
        <v>5</v>
      </c>
      <c r="AE2262">
        <v>61</v>
      </c>
      <c r="AF2262">
        <v>175</v>
      </c>
      <c r="AG2262">
        <v>58</v>
      </c>
      <c r="AH2262">
        <v>4477</v>
      </c>
      <c r="AI2262">
        <v>24</v>
      </c>
      <c r="AJ2262">
        <v>0</v>
      </c>
      <c r="AK2262">
        <v>0</v>
      </c>
      <c r="AL2262">
        <v>1</v>
      </c>
      <c r="AM2262">
        <v>365</v>
      </c>
      <c r="AN2262">
        <v>0</v>
      </c>
      <c r="AO2262">
        <v>628</v>
      </c>
      <c r="AP2262">
        <v>686</v>
      </c>
      <c r="AQ2262">
        <v>185</v>
      </c>
      <c r="AR2262">
        <v>0</v>
      </c>
      <c r="AS2262">
        <v>0</v>
      </c>
      <c r="AT2262">
        <v>7</v>
      </c>
      <c r="AU2262">
        <v>0</v>
      </c>
      <c r="AV2262">
        <v>2</v>
      </c>
      <c r="AW2262">
        <v>57</v>
      </c>
      <c r="AX2262">
        <v>0</v>
      </c>
      <c r="AY2262">
        <v>0</v>
      </c>
      <c r="AZ2262">
        <v>0</v>
      </c>
      <c r="BA2262">
        <v>207</v>
      </c>
      <c r="BB2262">
        <v>0</v>
      </c>
      <c r="BC2262">
        <v>0</v>
      </c>
      <c r="BD2262">
        <v>57</v>
      </c>
      <c r="BE2262">
        <v>16</v>
      </c>
      <c r="BF2262">
        <v>0</v>
      </c>
      <c r="BG2262">
        <v>10</v>
      </c>
      <c r="BH2262">
        <v>0</v>
      </c>
      <c r="BI2262">
        <v>99</v>
      </c>
      <c r="BJ2262">
        <v>2</v>
      </c>
      <c r="BK2262">
        <v>0</v>
      </c>
      <c r="BL2262">
        <v>79</v>
      </c>
      <c r="BM2262">
        <v>1</v>
      </c>
      <c r="BN2262">
        <v>237</v>
      </c>
      <c r="BO2262">
        <v>468</v>
      </c>
      <c r="BP2262">
        <v>252</v>
      </c>
      <c r="BQ2262">
        <v>99</v>
      </c>
      <c r="BR2262">
        <v>116</v>
      </c>
      <c r="BS2262">
        <v>106</v>
      </c>
      <c r="BT2262">
        <v>3</v>
      </c>
      <c r="BU2262">
        <v>0</v>
      </c>
      <c r="BV2262">
        <v>125</v>
      </c>
      <c r="BW2262">
        <v>83</v>
      </c>
      <c r="BX2262">
        <v>0</v>
      </c>
      <c r="BY2262">
        <v>14977</v>
      </c>
    </row>
    <row r="2263" spans="1:77" hidden="1" x14ac:dyDescent="0.25">
      <c r="A2263" t="str">
        <f t="shared" si="70"/>
        <v>201873 Fém- és villamosipari foglalkozásokI4 Szakmunkásképző iskola</v>
      </c>
      <c r="B2263" t="str">
        <f t="shared" si="71"/>
        <v>201873 Fém- és villamosipari foglalkozásokI4 Szakmunkásképző iskola</v>
      </c>
      <c r="C2263">
        <v>2672</v>
      </c>
      <c r="D2263" t="s">
        <v>168</v>
      </c>
      <c r="E2263" t="s">
        <v>169</v>
      </c>
      <c r="F2263" s="4">
        <v>2018</v>
      </c>
      <c r="G2263">
        <v>0</v>
      </c>
      <c r="H2263" t="s">
        <v>160</v>
      </c>
      <c r="I2263">
        <v>643</v>
      </c>
      <c r="J2263">
        <v>32</v>
      </c>
      <c r="K2263" t="s">
        <v>101</v>
      </c>
      <c r="L2263" t="s">
        <v>137</v>
      </c>
      <c r="M2263">
        <v>2857</v>
      </c>
      <c r="N2263">
        <v>180</v>
      </c>
      <c r="O2263">
        <v>10</v>
      </c>
      <c r="P2263">
        <v>175</v>
      </c>
      <c r="Q2263">
        <v>1225</v>
      </c>
      <c r="R2263">
        <v>206</v>
      </c>
      <c r="S2263">
        <v>204</v>
      </c>
      <c r="T2263">
        <v>153</v>
      </c>
      <c r="U2263">
        <v>42</v>
      </c>
      <c r="V2263">
        <v>28</v>
      </c>
      <c r="W2263">
        <v>351</v>
      </c>
      <c r="X2263">
        <v>246</v>
      </c>
      <c r="Y2263">
        <v>1025</v>
      </c>
      <c r="Z2263">
        <v>656</v>
      </c>
      <c r="AA2263">
        <v>1961</v>
      </c>
      <c r="AB2263">
        <v>11699</v>
      </c>
      <c r="AC2263">
        <v>1183</v>
      </c>
      <c r="AD2263">
        <v>2441</v>
      </c>
      <c r="AE2263">
        <v>6861</v>
      </c>
      <c r="AF2263">
        <v>5034</v>
      </c>
      <c r="AG2263">
        <v>910</v>
      </c>
      <c r="AH2263">
        <v>517</v>
      </c>
      <c r="AI2263">
        <v>1451</v>
      </c>
      <c r="AJ2263">
        <v>2275</v>
      </c>
      <c r="AK2263">
        <v>409</v>
      </c>
      <c r="AL2263">
        <v>240</v>
      </c>
      <c r="AM2263">
        <v>4769</v>
      </c>
      <c r="AN2263">
        <v>7823</v>
      </c>
      <c r="AO2263">
        <v>2248</v>
      </c>
      <c r="AP2263">
        <v>556</v>
      </c>
      <c r="AQ2263">
        <v>5310</v>
      </c>
      <c r="AR2263">
        <v>129</v>
      </c>
      <c r="AS2263">
        <v>0</v>
      </c>
      <c r="AT2263">
        <v>999</v>
      </c>
      <c r="AU2263">
        <v>0</v>
      </c>
      <c r="AV2263">
        <v>208</v>
      </c>
      <c r="AW2263">
        <v>0</v>
      </c>
      <c r="AX2263">
        <v>17</v>
      </c>
      <c r="AY2263">
        <v>492</v>
      </c>
      <c r="AZ2263">
        <v>75</v>
      </c>
      <c r="BA2263">
        <v>315</v>
      </c>
      <c r="BB2263">
        <v>0</v>
      </c>
      <c r="BC2263">
        <v>0</v>
      </c>
      <c r="BD2263">
        <v>44</v>
      </c>
      <c r="BE2263">
        <v>383</v>
      </c>
      <c r="BF2263">
        <v>244</v>
      </c>
      <c r="BG2263">
        <v>764</v>
      </c>
      <c r="BH2263">
        <v>103</v>
      </c>
      <c r="BI2263">
        <v>0</v>
      </c>
      <c r="BJ2263">
        <v>37</v>
      </c>
      <c r="BK2263">
        <v>238</v>
      </c>
      <c r="BL2263">
        <v>551</v>
      </c>
      <c r="BM2263">
        <v>11</v>
      </c>
      <c r="BN2263">
        <v>531</v>
      </c>
      <c r="BO2263">
        <v>1840</v>
      </c>
      <c r="BP2263">
        <v>454</v>
      </c>
      <c r="BQ2263">
        <v>179</v>
      </c>
      <c r="BR2263">
        <v>121</v>
      </c>
      <c r="BS2263">
        <v>50</v>
      </c>
      <c r="BT2263">
        <v>40</v>
      </c>
      <c r="BU2263">
        <v>8</v>
      </c>
      <c r="BV2263">
        <v>45</v>
      </c>
      <c r="BW2263">
        <v>22</v>
      </c>
      <c r="BX2263">
        <v>0</v>
      </c>
      <c r="BY2263">
        <v>70945</v>
      </c>
    </row>
    <row r="2264" spans="1:77" hidden="1" x14ac:dyDescent="0.25">
      <c r="A2264" t="str">
        <f t="shared" si="70"/>
        <v>201874 Kézműipari foglalkozásokI4 Szakmunkásképző iskola</v>
      </c>
      <c r="B2264" t="str">
        <f t="shared" si="71"/>
        <v>201874 Kézműipari foglalkozásokI4 Szakmunkásképző iskola</v>
      </c>
      <c r="C2264">
        <v>2673</v>
      </c>
      <c r="D2264" t="s">
        <v>168</v>
      </c>
      <c r="E2264" t="s">
        <v>169</v>
      </c>
      <c r="F2264" s="4">
        <v>2018</v>
      </c>
      <c r="G2264">
        <v>0</v>
      </c>
      <c r="H2264" t="s">
        <v>160</v>
      </c>
      <c r="I2264">
        <v>644</v>
      </c>
      <c r="J2264">
        <v>33</v>
      </c>
      <c r="K2264" t="s">
        <v>102</v>
      </c>
      <c r="L2264" t="s">
        <v>138</v>
      </c>
      <c r="M2264">
        <v>0</v>
      </c>
      <c r="N2264">
        <v>0</v>
      </c>
      <c r="O2264">
        <v>0</v>
      </c>
      <c r="P2264">
        <v>0</v>
      </c>
      <c r="Q2264">
        <v>0</v>
      </c>
      <c r="R2264">
        <v>24</v>
      </c>
      <c r="S2264">
        <v>0</v>
      </c>
      <c r="T2264">
        <v>0</v>
      </c>
      <c r="U2264">
        <v>9</v>
      </c>
      <c r="V2264">
        <v>0</v>
      </c>
      <c r="W2264">
        <v>0</v>
      </c>
      <c r="X2264">
        <v>0</v>
      </c>
      <c r="Y2264">
        <v>19</v>
      </c>
      <c r="Z2264">
        <v>606</v>
      </c>
      <c r="AA2264">
        <v>40</v>
      </c>
      <c r="AB2264">
        <v>0</v>
      </c>
      <c r="AC2264">
        <v>108</v>
      </c>
      <c r="AD2264">
        <v>68</v>
      </c>
      <c r="AE2264">
        <v>57</v>
      </c>
      <c r="AF2264">
        <v>0</v>
      </c>
      <c r="AG2264">
        <v>0</v>
      </c>
      <c r="AH2264">
        <v>151</v>
      </c>
      <c r="AI2264">
        <v>0</v>
      </c>
      <c r="AJ2264">
        <v>0</v>
      </c>
      <c r="AK2264">
        <v>0</v>
      </c>
      <c r="AL2264">
        <v>0</v>
      </c>
      <c r="AM2264">
        <v>23</v>
      </c>
      <c r="AN2264">
        <v>0</v>
      </c>
      <c r="AO2264">
        <v>118</v>
      </c>
      <c r="AP2264">
        <v>0</v>
      </c>
      <c r="AQ2264">
        <v>0</v>
      </c>
      <c r="AR2264">
        <v>0</v>
      </c>
      <c r="AS2264">
        <v>0</v>
      </c>
      <c r="AT2264">
        <v>0</v>
      </c>
      <c r="AU2264">
        <v>0</v>
      </c>
      <c r="AV2264">
        <v>0</v>
      </c>
      <c r="AW2264">
        <v>0</v>
      </c>
      <c r="AX2264">
        <v>0</v>
      </c>
      <c r="AY2264">
        <v>0</v>
      </c>
      <c r="AZ2264">
        <v>0</v>
      </c>
      <c r="BA2264">
        <v>0</v>
      </c>
      <c r="BB2264">
        <v>0</v>
      </c>
      <c r="BC2264">
        <v>0</v>
      </c>
      <c r="BD2264">
        <v>0</v>
      </c>
      <c r="BE2264">
        <v>29</v>
      </c>
      <c r="BF2264">
        <v>0</v>
      </c>
      <c r="BG2264">
        <v>0</v>
      </c>
      <c r="BH2264">
        <v>1</v>
      </c>
      <c r="BI2264">
        <v>0</v>
      </c>
      <c r="BJ2264">
        <v>0</v>
      </c>
      <c r="BK2264">
        <v>0</v>
      </c>
      <c r="BL2264">
        <v>0</v>
      </c>
      <c r="BM2264">
        <v>0</v>
      </c>
      <c r="BN2264">
        <v>0</v>
      </c>
      <c r="BO2264">
        <v>33</v>
      </c>
      <c r="BP2264">
        <v>3</v>
      </c>
      <c r="BQ2264">
        <v>2</v>
      </c>
      <c r="BR2264">
        <v>3</v>
      </c>
      <c r="BS2264">
        <v>0</v>
      </c>
      <c r="BT2264">
        <v>0</v>
      </c>
      <c r="BU2264">
        <v>0</v>
      </c>
      <c r="BV2264">
        <v>0</v>
      </c>
      <c r="BW2264">
        <v>3</v>
      </c>
      <c r="BX2264">
        <v>0</v>
      </c>
      <c r="BY2264">
        <v>1297</v>
      </c>
    </row>
    <row r="2265" spans="1:77" hidden="1" x14ac:dyDescent="0.25">
      <c r="A2265" t="str">
        <f t="shared" si="70"/>
        <v>201875 Építőipari foglalkozásokI4 Szakmunkásképző iskola</v>
      </c>
      <c r="B2265" t="str">
        <f t="shared" si="71"/>
        <v>201875 Építőipari foglalkozásokI4 Szakmunkásképző iskola</v>
      </c>
      <c r="C2265">
        <v>2674</v>
      </c>
      <c r="D2265" t="s">
        <v>168</v>
      </c>
      <c r="E2265" t="s">
        <v>169</v>
      </c>
      <c r="F2265" s="4">
        <v>2018</v>
      </c>
      <c r="G2265">
        <v>0</v>
      </c>
      <c r="H2265" t="s">
        <v>160</v>
      </c>
      <c r="I2265">
        <v>645</v>
      </c>
      <c r="J2265">
        <v>34</v>
      </c>
      <c r="K2265" t="s">
        <v>103</v>
      </c>
      <c r="L2265" t="s">
        <v>139</v>
      </c>
      <c r="M2265">
        <v>813</v>
      </c>
      <c r="N2265">
        <v>11</v>
      </c>
      <c r="O2265">
        <v>13</v>
      </c>
      <c r="P2265">
        <v>76</v>
      </c>
      <c r="Q2265">
        <v>304</v>
      </c>
      <c r="R2265">
        <v>66</v>
      </c>
      <c r="S2265">
        <v>698</v>
      </c>
      <c r="T2265">
        <v>63</v>
      </c>
      <c r="U2265">
        <v>0</v>
      </c>
      <c r="V2265">
        <v>14</v>
      </c>
      <c r="W2265">
        <v>53</v>
      </c>
      <c r="X2265">
        <v>61</v>
      </c>
      <c r="Y2265">
        <v>550</v>
      </c>
      <c r="Z2265">
        <v>440</v>
      </c>
      <c r="AA2265">
        <v>193</v>
      </c>
      <c r="AB2265">
        <v>1059</v>
      </c>
      <c r="AC2265">
        <v>35</v>
      </c>
      <c r="AD2265">
        <v>106</v>
      </c>
      <c r="AE2265">
        <v>791</v>
      </c>
      <c r="AF2265">
        <v>244</v>
      </c>
      <c r="AG2265">
        <v>54</v>
      </c>
      <c r="AH2265">
        <v>314</v>
      </c>
      <c r="AI2265">
        <v>596</v>
      </c>
      <c r="AJ2265">
        <v>1686</v>
      </c>
      <c r="AK2265">
        <v>2274</v>
      </c>
      <c r="AL2265">
        <v>45</v>
      </c>
      <c r="AM2265">
        <v>19504</v>
      </c>
      <c r="AN2265">
        <v>142</v>
      </c>
      <c r="AO2265">
        <v>912</v>
      </c>
      <c r="AP2265">
        <v>864</v>
      </c>
      <c r="AQ2265">
        <v>509</v>
      </c>
      <c r="AR2265">
        <v>19</v>
      </c>
      <c r="AS2265">
        <v>0</v>
      </c>
      <c r="AT2265">
        <v>1401</v>
      </c>
      <c r="AU2265">
        <v>0</v>
      </c>
      <c r="AV2265">
        <v>256</v>
      </c>
      <c r="AW2265">
        <v>32</v>
      </c>
      <c r="AX2265">
        <v>0</v>
      </c>
      <c r="AY2265">
        <v>19</v>
      </c>
      <c r="AZ2265">
        <v>20</v>
      </c>
      <c r="BA2265">
        <v>163</v>
      </c>
      <c r="BB2265">
        <v>15</v>
      </c>
      <c r="BC2265">
        <v>0</v>
      </c>
      <c r="BD2265">
        <v>73</v>
      </c>
      <c r="BE2265">
        <v>1128</v>
      </c>
      <c r="BF2265">
        <v>19</v>
      </c>
      <c r="BG2265">
        <v>608</v>
      </c>
      <c r="BH2265">
        <v>21</v>
      </c>
      <c r="BI2265">
        <v>0</v>
      </c>
      <c r="BJ2265">
        <v>16</v>
      </c>
      <c r="BK2265">
        <v>2</v>
      </c>
      <c r="BL2265">
        <v>81</v>
      </c>
      <c r="BM2265">
        <v>1</v>
      </c>
      <c r="BN2265">
        <v>484</v>
      </c>
      <c r="BO2265">
        <v>2553</v>
      </c>
      <c r="BP2265">
        <v>696</v>
      </c>
      <c r="BQ2265">
        <v>617</v>
      </c>
      <c r="BR2265">
        <v>271</v>
      </c>
      <c r="BS2265">
        <v>75</v>
      </c>
      <c r="BT2265">
        <v>51</v>
      </c>
      <c r="BU2265">
        <v>15</v>
      </c>
      <c r="BV2265">
        <v>22</v>
      </c>
      <c r="BW2265">
        <v>72</v>
      </c>
      <c r="BX2265">
        <v>0</v>
      </c>
      <c r="BY2265">
        <v>41220</v>
      </c>
    </row>
    <row r="2266" spans="1:77" hidden="1" x14ac:dyDescent="0.25">
      <c r="A2266" t="str">
        <f t="shared" si="70"/>
        <v>201879 Egyéb ipari és építőipari foglalkozásokI4 Szakmunkásképző iskola</v>
      </c>
      <c r="B2266" t="str">
        <f t="shared" si="71"/>
        <v>201879 Egyéb ipari és építőipari foglalkozásokI4 Szakmunkásképző iskola</v>
      </c>
      <c r="C2266">
        <v>2675</v>
      </c>
      <c r="D2266" t="s">
        <v>168</v>
      </c>
      <c r="E2266" t="s">
        <v>169</v>
      </c>
      <c r="F2266" s="4">
        <v>2018</v>
      </c>
      <c r="G2266">
        <v>0</v>
      </c>
      <c r="H2266" t="s">
        <v>160</v>
      </c>
      <c r="I2266">
        <v>646</v>
      </c>
      <c r="J2266">
        <v>35</v>
      </c>
      <c r="K2266" t="s">
        <v>140</v>
      </c>
      <c r="L2266" t="s">
        <v>141</v>
      </c>
      <c r="M2266">
        <v>0</v>
      </c>
      <c r="N2266">
        <v>18</v>
      </c>
      <c r="O2266">
        <v>0</v>
      </c>
      <c r="P2266">
        <v>9</v>
      </c>
      <c r="Q2266">
        <v>13</v>
      </c>
      <c r="R2266">
        <v>30</v>
      </c>
      <c r="S2266">
        <v>29</v>
      </c>
      <c r="T2266">
        <v>0</v>
      </c>
      <c r="U2266">
        <v>0</v>
      </c>
      <c r="V2266">
        <v>127</v>
      </c>
      <c r="W2266">
        <v>64</v>
      </c>
      <c r="X2266">
        <v>7</v>
      </c>
      <c r="Y2266">
        <v>15</v>
      </c>
      <c r="Z2266">
        <v>427</v>
      </c>
      <c r="AA2266">
        <v>186</v>
      </c>
      <c r="AB2266">
        <v>179</v>
      </c>
      <c r="AC2266">
        <v>320</v>
      </c>
      <c r="AD2266">
        <v>321</v>
      </c>
      <c r="AE2266">
        <v>168</v>
      </c>
      <c r="AF2266">
        <v>200</v>
      </c>
      <c r="AG2266">
        <v>0</v>
      </c>
      <c r="AH2266">
        <v>0</v>
      </c>
      <c r="AI2266">
        <v>9</v>
      </c>
      <c r="AJ2266">
        <v>112</v>
      </c>
      <c r="AK2266">
        <v>0</v>
      </c>
      <c r="AL2266">
        <v>153</v>
      </c>
      <c r="AM2266">
        <v>316</v>
      </c>
      <c r="AN2266">
        <v>0</v>
      </c>
      <c r="AO2266">
        <v>28</v>
      </c>
      <c r="AP2266">
        <v>0</v>
      </c>
      <c r="AQ2266">
        <v>37</v>
      </c>
      <c r="AR2266">
        <v>0</v>
      </c>
      <c r="AS2266">
        <v>0</v>
      </c>
      <c r="AT2266">
        <v>14</v>
      </c>
      <c r="AU2266">
        <v>0</v>
      </c>
      <c r="AV2266">
        <v>0</v>
      </c>
      <c r="AW2266">
        <v>0</v>
      </c>
      <c r="AX2266">
        <v>0</v>
      </c>
      <c r="AY2266">
        <v>0</v>
      </c>
      <c r="AZ2266">
        <v>0</v>
      </c>
      <c r="BA2266">
        <v>58</v>
      </c>
      <c r="BB2266">
        <v>0</v>
      </c>
      <c r="BC2266">
        <v>0</v>
      </c>
      <c r="BD2266">
        <v>14</v>
      </c>
      <c r="BE2266">
        <v>38</v>
      </c>
      <c r="BF2266">
        <v>18</v>
      </c>
      <c r="BG2266">
        <v>0</v>
      </c>
      <c r="BH2266">
        <v>0</v>
      </c>
      <c r="BI2266">
        <v>0</v>
      </c>
      <c r="BJ2266">
        <v>0</v>
      </c>
      <c r="BK2266">
        <v>34</v>
      </c>
      <c r="BL2266">
        <v>33</v>
      </c>
      <c r="BM2266">
        <v>0</v>
      </c>
      <c r="BN2266">
        <v>157</v>
      </c>
      <c r="BO2266">
        <v>674</v>
      </c>
      <c r="BP2266">
        <v>25</v>
      </c>
      <c r="BQ2266">
        <v>13</v>
      </c>
      <c r="BR2266">
        <v>30</v>
      </c>
      <c r="BS2266">
        <v>2</v>
      </c>
      <c r="BT2266">
        <v>1</v>
      </c>
      <c r="BU2266">
        <v>0</v>
      </c>
      <c r="BV2266">
        <v>14</v>
      </c>
      <c r="BW2266">
        <v>0</v>
      </c>
      <c r="BX2266">
        <v>0</v>
      </c>
      <c r="BY2266">
        <v>3893</v>
      </c>
    </row>
    <row r="2267" spans="1:77" hidden="1" x14ac:dyDescent="0.25">
      <c r="A2267" t="str">
        <f t="shared" si="70"/>
        <v>201881 Feldolgozóipari gépek kezelőiI4 Szakmunkásképző iskola</v>
      </c>
      <c r="B2267" t="str">
        <f t="shared" si="71"/>
        <v>201881 Feldolgozóipari gépek kezelőiI4 Szakmunkásképző iskola</v>
      </c>
      <c r="C2267">
        <v>2676</v>
      </c>
      <c r="D2267" t="s">
        <v>168</v>
      </c>
      <c r="E2267" t="s">
        <v>169</v>
      </c>
      <c r="F2267" s="4">
        <v>2018</v>
      </c>
      <c r="G2267">
        <v>0</v>
      </c>
      <c r="H2267" t="s">
        <v>160</v>
      </c>
      <c r="I2267">
        <v>647</v>
      </c>
      <c r="J2267">
        <v>36</v>
      </c>
      <c r="K2267" t="s">
        <v>104</v>
      </c>
      <c r="L2267" t="s">
        <v>105</v>
      </c>
      <c r="M2267">
        <v>62</v>
      </c>
      <c r="N2267">
        <v>111</v>
      </c>
      <c r="O2267">
        <v>0</v>
      </c>
      <c r="P2267">
        <v>84</v>
      </c>
      <c r="Q2267">
        <v>1630</v>
      </c>
      <c r="R2267">
        <v>2685</v>
      </c>
      <c r="S2267">
        <v>969</v>
      </c>
      <c r="T2267">
        <v>852</v>
      </c>
      <c r="U2267">
        <v>84</v>
      </c>
      <c r="V2267">
        <v>28</v>
      </c>
      <c r="W2267">
        <v>1270</v>
      </c>
      <c r="X2267">
        <v>737</v>
      </c>
      <c r="Y2267">
        <v>6839</v>
      </c>
      <c r="Z2267">
        <v>1166</v>
      </c>
      <c r="AA2267">
        <v>1724</v>
      </c>
      <c r="AB2267">
        <v>3459</v>
      </c>
      <c r="AC2267">
        <v>480</v>
      </c>
      <c r="AD2267">
        <v>1054</v>
      </c>
      <c r="AE2267">
        <v>2102</v>
      </c>
      <c r="AF2267">
        <v>2629</v>
      </c>
      <c r="AG2267">
        <v>74</v>
      </c>
      <c r="AH2267">
        <v>958</v>
      </c>
      <c r="AI2267">
        <v>0</v>
      </c>
      <c r="AJ2267">
        <v>67</v>
      </c>
      <c r="AK2267">
        <v>0</v>
      </c>
      <c r="AL2267">
        <v>205</v>
      </c>
      <c r="AM2267">
        <v>113</v>
      </c>
      <c r="AN2267">
        <v>106</v>
      </c>
      <c r="AO2267">
        <v>619</v>
      </c>
      <c r="AP2267">
        <v>44</v>
      </c>
      <c r="AQ2267">
        <v>17</v>
      </c>
      <c r="AR2267">
        <v>0</v>
      </c>
      <c r="AS2267">
        <v>0</v>
      </c>
      <c r="AT2267">
        <v>16</v>
      </c>
      <c r="AU2267">
        <v>0</v>
      </c>
      <c r="AV2267">
        <v>0</v>
      </c>
      <c r="AW2267">
        <v>52</v>
      </c>
      <c r="AX2267">
        <v>0</v>
      </c>
      <c r="AY2267">
        <v>0</v>
      </c>
      <c r="AZ2267">
        <v>0</v>
      </c>
      <c r="BA2267">
        <v>186</v>
      </c>
      <c r="BB2267">
        <v>0</v>
      </c>
      <c r="BC2267">
        <v>0</v>
      </c>
      <c r="BD2267">
        <v>0</v>
      </c>
      <c r="BE2267">
        <v>172</v>
      </c>
      <c r="BF2267">
        <v>19</v>
      </c>
      <c r="BG2267">
        <v>26</v>
      </c>
      <c r="BH2267">
        <v>104</v>
      </c>
      <c r="BI2267">
        <v>0</v>
      </c>
      <c r="BJ2267">
        <v>26</v>
      </c>
      <c r="BK2267">
        <v>78</v>
      </c>
      <c r="BL2267">
        <v>873</v>
      </c>
      <c r="BM2267">
        <v>0</v>
      </c>
      <c r="BN2267">
        <v>57</v>
      </c>
      <c r="BO2267">
        <v>87</v>
      </c>
      <c r="BP2267">
        <v>3</v>
      </c>
      <c r="BQ2267">
        <v>3</v>
      </c>
      <c r="BR2267">
        <v>2</v>
      </c>
      <c r="BS2267">
        <v>0</v>
      </c>
      <c r="BT2267">
        <v>0</v>
      </c>
      <c r="BU2267">
        <v>0</v>
      </c>
      <c r="BV2267">
        <v>0</v>
      </c>
      <c r="BW2267">
        <v>74</v>
      </c>
      <c r="BX2267">
        <v>0</v>
      </c>
      <c r="BY2267">
        <v>31946</v>
      </c>
    </row>
    <row r="2268" spans="1:77" hidden="1" x14ac:dyDescent="0.25">
      <c r="A2268" t="str">
        <f t="shared" si="70"/>
        <v>201882 ÖsszeszerelőkI4 Szakmunkásképző iskola</v>
      </c>
      <c r="B2268" t="str">
        <f t="shared" si="71"/>
        <v>201882 ÖsszeszerelőkI4 Szakmunkásképző iskola</v>
      </c>
      <c r="C2268">
        <v>2677</v>
      </c>
      <c r="D2268" t="s">
        <v>168</v>
      </c>
      <c r="E2268" t="s">
        <v>169</v>
      </c>
      <c r="F2268" s="4">
        <v>2018</v>
      </c>
      <c r="G2268">
        <v>0</v>
      </c>
      <c r="H2268" t="s">
        <v>160</v>
      </c>
      <c r="I2268">
        <v>648</v>
      </c>
      <c r="J2268">
        <v>37</v>
      </c>
      <c r="K2268" t="s">
        <v>106</v>
      </c>
      <c r="L2268" t="s">
        <v>142</v>
      </c>
      <c r="M2268">
        <v>1</v>
      </c>
      <c r="N2268">
        <v>0</v>
      </c>
      <c r="O2268">
        <v>0</v>
      </c>
      <c r="P2268">
        <v>19</v>
      </c>
      <c r="Q2268">
        <v>0</v>
      </c>
      <c r="R2268">
        <v>0</v>
      </c>
      <c r="S2268">
        <v>11</v>
      </c>
      <c r="T2268">
        <v>34</v>
      </c>
      <c r="U2268">
        <v>0</v>
      </c>
      <c r="V2268">
        <v>0</v>
      </c>
      <c r="W2268">
        <v>0</v>
      </c>
      <c r="X2268">
        <v>0</v>
      </c>
      <c r="Y2268">
        <v>1046</v>
      </c>
      <c r="Z2268">
        <v>361</v>
      </c>
      <c r="AA2268">
        <v>37</v>
      </c>
      <c r="AB2268">
        <v>813</v>
      </c>
      <c r="AC2268">
        <v>3431</v>
      </c>
      <c r="AD2268">
        <v>1642</v>
      </c>
      <c r="AE2268">
        <v>1840</v>
      </c>
      <c r="AF2268">
        <v>7740</v>
      </c>
      <c r="AG2268">
        <v>426</v>
      </c>
      <c r="AH2268">
        <v>459</v>
      </c>
      <c r="AI2268">
        <v>92</v>
      </c>
      <c r="AJ2268">
        <v>0</v>
      </c>
      <c r="AK2268">
        <v>0</v>
      </c>
      <c r="AL2268">
        <v>38</v>
      </c>
      <c r="AM2268">
        <v>28</v>
      </c>
      <c r="AN2268">
        <v>116</v>
      </c>
      <c r="AO2268">
        <v>215</v>
      </c>
      <c r="AP2268">
        <v>1</v>
      </c>
      <c r="AQ2268">
        <v>0</v>
      </c>
      <c r="AR2268">
        <v>0</v>
      </c>
      <c r="AS2268">
        <v>0</v>
      </c>
      <c r="AT2268">
        <v>26</v>
      </c>
      <c r="AU2268">
        <v>0</v>
      </c>
      <c r="AV2268">
        <v>0</v>
      </c>
      <c r="AW2268">
        <v>0</v>
      </c>
      <c r="AX2268">
        <v>0</v>
      </c>
      <c r="AY2268">
        <v>0</v>
      </c>
      <c r="AZ2268">
        <v>1456</v>
      </c>
      <c r="BA2268">
        <v>0</v>
      </c>
      <c r="BB2268">
        <v>0</v>
      </c>
      <c r="BC2268">
        <v>0</v>
      </c>
      <c r="BD2268">
        <v>0</v>
      </c>
      <c r="BE2268">
        <v>35</v>
      </c>
      <c r="BF2268">
        <v>24</v>
      </c>
      <c r="BG2268">
        <v>0</v>
      </c>
      <c r="BH2268">
        <v>82</v>
      </c>
      <c r="BI2268">
        <v>0</v>
      </c>
      <c r="BJ2268">
        <v>0</v>
      </c>
      <c r="BK2268">
        <v>0</v>
      </c>
      <c r="BL2268">
        <v>1731</v>
      </c>
      <c r="BM2268">
        <v>0</v>
      </c>
      <c r="BN2268">
        <v>16</v>
      </c>
      <c r="BO2268">
        <v>4</v>
      </c>
      <c r="BP2268">
        <v>1</v>
      </c>
      <c r="BQ2268">
        <v>2</v>
      </c>
      <c r="BR2268">
        <v>0</v>
      </c>
      <c r="BS2268">
        <v>0</v>
      </c>
      <c r="BT2268">
        <v>0</v>
      </c>
      <c r="BU2268">
        <v>0</v>
      </c>
      <c r="BV2268">
        <v>1</v>
      </c>
      <c r="BW2268">
        <v>0</v>
      </c>
      <c r="BX2268">
        <v>0</v>
      </c>
      <c r="BY2268">
        <v>21728</v>
      </c>
    </row>
    <row r="2269" spans="1:77" hidden="1" x14ac:dyDescent="0.25">
      <c r="A2269" t="str">
        <f t="shared" si="70"/>
        <v>201883 Helyhez kötött gépek kezelőiI4 Szakmunkásképző iskola</v>
      </c>
      <c r="B2269" t="str">
        <f t="shared" si="71"/>
        <v>201883 Helyhez kötött gépek kezelőiI4 Szakmunkásképző iskola</v>
      </c>
      <c r="C2269">
        <v>2678</v>
      </c>
      <c r="D2269" t="s">
        <v>168</v>
      </c>
      <c r="E2269" t="s">
        <v>169</v>
      </c>
      <c r="F2269" s="4">
        <v>2018</v>
      </c>
      <c r="G2269">
        <v>0</v>
      </c>
      <c r="H2269" t="s">
        <v>160</v>
      </c>
      <c r="I2269">
        <v>649</v>
      </c>
      <c r="J2269">
        <v>38</v>
      </c>
      <c r="K2269" t="s">
        <v>107</v>
      </c>
      <c r="L2269" t="s">
        <v>143</v>
      </c>
      <c r="M2269">
        <v>151</v>
      </c>
      <c r="N2269">
        <v>0</v>
      </c>
      <c r="O2269">
        <v>11</v>
      </c>
      <c r="P2269">
        <v>490</v>
      </c>
      <c r="Q2269">
        <v>663</v>
      </c>
      <c r="R2269">
        <v>27</v>
      </c>
      <c r="S2269">
        <v>46</v>
      </c>
      <c r="T2269">
        <v>160</v>
      </c>
      <c r="U2269">
        <v>1</v>
      </c>
      <c r="V2269">
        <v>0</v>
      </c>
      <c r="W2269">
        <v>221</v>
      </c>
      <c r="X2269">
        <v>274</v>
      </c>
      <c r="Y2269">
        <v>408</v>
      </c>
      <c r="Z2269">
        <v>246</v>
      </c>
      <c r="AA2269">
        <v>97</v>
      </c>
      <c r="AB2269">
        <v>258</v>
      </c>
      <c r="AC2269">
        <v>270</v>
      </c>
      <c r="AD2269">
        <v>21</v>
      </c>
      <c r="AE2269">
        <v>209</v>
      </c>
      <c r="AF2269">
        <v>300</v>
      </c>
      <c r="AG2269">
        <v>16</v>
      </c>
      <c r="AH2269">
        <v>10</v>
      </c>
      <c r="AI2269">
        <v>26</v>
      </c>
      <c r="AJ2269">
        <v>1802</v>
      </c>
      <c r="AK2269">
        <v>2439</v>
      </c>
      <c r="AL2269">
        <v>357</v>
      </c>
      <c r="AM2269">
        <v>461</v>
      </c>
      <c r="AN2269">
        <v>103</v>
      </c>
      <c r="AO2269">
        <v>282</v>
      </c>
      <c r="AP2269">
        <v>9</v>
      </c>
      <c r="AQ2269">
        <v>101</v>
      </c>
      <c r="AR2269">
        <v>0</v>
      </c>
      <c r="AS2269">
        <v>25</v>
      </c>
      <c r="AT2269">
        <v>6</v>
      </c>
      <c r="AU2269">
        <v>0</v>
      </c>
      <c r="AV2269">
        <v>59</v>
      </c>
      <c r="AW2269">
        <v>0</v>
      </c>
      <c r="AX2269">
        <v>50</v>
      </c>
      <c r="AY2269">
        <v>0</v>
      </c>
      <c r="AZ2269">
        <v>0</v>
      </c>
      <c r="BA2269">
        <v>9</v>
      </c>
      <c r="BB2269">
        <v>0</v>
      </c>
      <c r="BC2269">
        <v>0</v>
      </c>
      <c r="BD2269">
        <v>0</v>
      </c>
      <c r="BE2269">
        <v>143</v>
      </c>
      <c r="BF2269">
        <v>18</v>
      </c>
      <c r="BG2269">
        <v>86</v>
      </c>
      <c r="BH2269">
        <v>2</v>
      </c>
      <c r="BI2269">
        <v>0</v>
      </c>
      <c r="BJ2269">
        <v>239</v>
      </c>
      <c r="BK2269">
        <v>1</v>
      </c>
      <c r="BL2269">
        <v>219</v>
      </c>
      <c r="BM2269">
        <v>0</v>
      </c>
      <c r="BN2269">
        <v>212</v>
      </c>
      <c r="BO2269">
        <v>446</v>
      </c>
      <c r="BP2269">
        <v>190</v>
      </c>
      <c r="BQ2269">
        <v>129</v>
      </c>
      <c r="BR2269">
        <v>104</v>
      </c>
      <c r="BS2269">
        <v>19</v>
      </c>
      <c r="BT2269">
        <v>90</v>
      </c>
      <c r="BU2269">
        <v>0</v>
      </c>
      <c r="BV2269">
        <v>0</v>
      </c>
      <c r="BW2269">
        <v>122</v>
      </c>
      <c r="BX2269">
        <v>0</v>
      </c>
      <c r="BY2269">
        <v>11628</v>
      </c>
    </row>
    <row r="2270" spans="1:77" hidden="1" x14ac:dyDescent="0.25">
      <c r="A2270" t="str">
        <f t="shared" si="70"/>
        <v>201884 Járművezetők és mobil gépek kezelőiI4 Szakmunkásképző iskola</v>
      </c>
      <c r="B2270" t="str">
        <f t="shared" si="71"/>
        <v>201884 Járművezetők és mobil gépek kezelőiI4 Szakmunkásképző iskola</v>
      </c>
      <c r="C2270">
        <v>2679</v>
      </c>
      <c r="D2270" t="s">
        <v>168</v>
      </c>
      <c r="E2270" t="s">
        <v>169</v>
      </c>
      <c r="F2270" s="4">
        <v>2018</v>
      </c>
      <c r="G2270">
        <v>0</v>
      </c>
      <c r="H2270" t="s">
        <v>160</v>
      </c>
      <c r="I2270">
        <v>650</v>
      </c>
      <c r="J2270">
        <v>39</v>
      </c>
      <c r="K2270" t="s">
        <v>144</v>
      </c>
      <c r="L2270" t="s">
        <v>145</v>
      </c>
      <c r="M2270">
        <v>8950</v>
      </c>
      <c r="N2270">
        <v>584</v>
      </c>
      <c r="O2270">
        <v>203</v>
      </c>
      <c r="P2270">
        <v>643</v>
      </c>
      <c r="Q2270">
        <v>2037</v>
      </c>
      <c r="R2270">
        <v>10</v>
      </c>
      <c r="S2270">
        <v>262</v>
      </c>
      <c r="T2270">
        <v>257</v>
      </c>
      <c r="U2270">
        <v>106</v>
      </c>
      <c r="V2270">
        <v>0</v>
      </c>
      <c r="W2270">
        <v>287</v>
      </c>
      <c r="X2270">
        <v>100</v>
      </c>
      <c r="Y2270">
        <v>590</v>
      </c>
      <c r="Z2270">
        <v>653</v>
      </c>
      <c r="AA2270">
        <v>312</v>
      </c>
      <c r="AB2270">
        <v>522</v>
      </c>
      <c r="AC2270">
        <v>121</v>
      </c>
      <c r="AD2270">
        <v>416</v>
      </c>
      <c r="AE2270">
        <v>450</v>
      </c>
      <c r="AF2270">
        <v>866</v>
      </c>
      <c r="AG2270">
        <v>66</v>
      </c>
      <c r="AH2270">
        <v>291</v>
      </c>
      <c r="AI2270">
        <v>79</v>
      </c>
      <c r="AJ2270">
        <v>328</v>
      </c>
      <c r="AK2270">
        <v>363</v>
      </c>
      <c r="AL2270">
        <v>1471</v>
      </c>
      <c r="AM2270">
        <v>5025</v>
      </c>
      <c r="AN2270">
        <v>1769</v>
      </c>
      <c r="AO2270">
        <v>5065</v>
      </c>
      <c r="AP2270">
        <v>1405</v>
      </c>
      <c r="AQ2270">
        <v>24226</v>
      </c>
      <c r="AR2270">
        <v>160</v>
      </c>
      <c r="AS2270">
        <v>22</v>
      </c>
      <c r="AT2270">
        <v>4761</v>
      </c>
      <c r="AU2270">
        <v>196</v>
      </c>
      <c r="AV2270">
        <v>384</v>
      </c>
      <c r="AW2270">
        <v>0</v>
      </c>
      <c r="AX2270">
        <v>0</v>
      </c>
      <c r="AY2270">
        <v>22</v>
      </c>
      <c r="AZ2270">
        <v>55</v>
      </c>
      <c r="BA2270">
        <v>3392</v>
      </c>
      <c r="BB2270">
        <v>0</v>
      </c>
      <c r="BC2270">
        <v>0</v>
      </c>
      <c r="BD2270">
        <v>36</v>
      </c>
      <c r="BE2270">
        <v>305</v>
      </c>
      <c r="BF2270">
        <v>261</v>
      </c>
      <c r="BG2270">
        <v>142</v>
      </c>
      <c r="BH2270">
        <v>23</v>
      </c>
      <c r="BI2270">
        <v>99</v>
      </c>
      <c r="BJ2270">
        <v>217</v>
      </c>
      <c r="BK2270">
        <v>152</v>
      </c>
      <c r="BL2270">
        <v>515</v>
      </c>
      <c r="BM2270">
        <v>22</v>
      </c>
      <c r="BN2270">
        <v>324</v>
      </c>
      <c r="BO2270">
        <v>1580</v>
      </c>
      <c r="BP2270">
        <v>188</v>
      </c>
      <c r="BQ2270">
        <v>968</v>
      </c>
      <c r="BR2270">
        <v>289</v>
      </c>
      <c r="BS2270">
        <v>31</v>
      </c>
      <c r="BT2270">
        <v>24</v>
      </c>
      <c r="BU2270">
        <v>45</v>
      </c>
      <c r="BV2270">
        <v>28</v>
      </c>
      <c r="BW2270">
        <v>123</v>
      </c>
      <c r="BX2270">
        <v>0</v>
      </c>
      <c r="BY2270">
        <v>71821</v>
      </c>
    </row>
    <row r="2271" spans="1:77" hidden="1" x14ac:dyDescent="0.25">
      <c r="A2271" t="str">
        <f t="shared" si="70"/>
        <v>201891 Takarítók és hasonló jellegű egyszerű foglalkozásokI4 Szakmunkásképző iskola</v>
      </c>
      <c r="B2271" t="str">
        <f t="shared" si="71"/>
        <v>201891 Takarítók és hasonló jellegű egyszerű foglalkozásokI4 Szakmunkásképző iskola</v>
      </c>
      <c r="C2271">
        <v>2680</v>
      </c>
      <c r="D2271" t="s">
        <v>168</v>
      </c>
      <c r="E2271" t="s">
        <v>169</v>
      </c>
      <c r="F2271" s="4">
        <v>2018</v>
      </c>
      <c r="G2271">
        <v>0</v>
      </c>
      <c r="H2271" t="s">
        <v>160</v>
      </c>
      <c r="I2271">
        <v>651</v>
      </c>
      <c r="J2271">
        <v>40</v>
      </c>
      <c r="K2271" t="s">
        <v>108</v>
      </c>
      <c r="L2271" t="s">
        <v>146</v>
      </c>
      <c r="M2271">
        <v>284</v>
      </c>
      <c r="N2271">
        <v>27</v>
      </c>
      <c r="O2271">
        <v>4</v>
      </c>
      <c r="P2271">
        <v>0</v>
      </c>
      <c r="Q2271">
        <v>569</v>
      </c>
      <c r="R2271">
        <v>178</v>
      </c>
      <c r="S2271">
        <v>37</v>
      </c>
      <c r="T2271">
        <v>3</v>
      </c>
      <c r="U2271">
        <v>8</v>
      </c>
      <c r="V2271">
        <v>0</v>
      </c>
      <c r="W2271">
        <v>33</v>
      </c>
      <c r="X2271">
        <v>83</v>
      </c>
      <c r="Y2271">
        <v>185</v>
      </c>
      <c r="Z2271">
        <v>55</v>
      </c>
      <c r="AA2271">
        <v>84</v>
      </c>
      <c r="AB2271">
        <v>219</v>
      </c>
      <c r="AC2271">
        <v>172</v>
      </c>
      <c r="AD2271">
        <v>25</v>
      </c>
      <c r="AE2271">
        <v>63</v>
      </c>
      <c r="AF2271">
        <v>56</v>
      </c>
      <c r="AG2271">
        <v>0</v>
      </c>
      <c r="AH2271">
        <v>54</v>
      </c>
      <c r="AI2271">
        <v>42</v>
      </c>
      <c r="AJ2271">
        <v>84</v>
      </c>
      <c r="AK2271">
        <v>106</v>
      </c>
      <c r="AL2271">
        <v>44</v>
      </c>
      <c r="AM2271">
        <v>214</v>
      </c>
      <c r="AN2271">
        <v>579</v>
      </c>
      <c r="AO2271">
        <v>510</v>
      </c>
      <c r="AP2271">
        <v>725</v>
      </c>
      <c r="AQ2271">
        <v>378</v>
      </c>
      <c r="AR2271">
        <v>2</v>
      </c>
      <c r="AS2271">
        <v>0</v>
      </c>
      <c r="AT2271">
        <v>57</v>
      </c>
      <c r="AU2271">
        <v>0</v>
      </c>
      <c r="AV2271">
        <v>1320</v>
      </c>
      <c r="AW2271">
        <v>10</v>
      </c>
      <c r="AX2271">
        <v>0</v>
      </c>
      <c r="AY2271">
        <v>11</v>
      </c>
      <c r="AZ2271">
        <v>13</v>
      </c>
      <c r="BA2271">
        <v>27</v>
      </c>
      <c r="BB2271">
        <v>0</v>
      </c>
      <c r="BC2271">
        <v>0</v>
      </c>
      <c r="BD2271">
        <v>51</v>
      </c>
      <c r="BE2271">
        <v>365</v>
      </c>
      <c r="BF2271">
        <v>64</v>
      </c>
      <c r="BG2271">
        <v>90</v>
      </c>
      <c r="BH2271">
        <v>44</v>
      </c>
      <c r="BI2271">
        <v>24</v>
      </c>
      <c r="BJ2271">
        <v>34</v>
      </c>
      <c r="BK2271">
        <v>63</v>
      </c>
      <c r="BL2271">
        <v>87</v>
      </c>
      <c r="BM2271">
        <v>25</v>
      </c>
      <c r="BN2271">
        <v>2442</v>
      </c>
      <c r="BO2271">
        <v>5469</v>
      </c>
      <c r="BP2271">
        <v>2985</v>
      </c>
      <c r="BQ2271">
        <v>657</v>
      </c>
      <c r="BR2271">
        <v>944</v>
      </c>
      <c r="BS2271">
        <v>324</v>
      </c>
      <c r="BT2271">
        <v>260</v>
      </c>
      <c r="BU2271">
        <v>32</v>
      </c>
      <c r="BV2271">
        <v>0</v>
      </c>
      <c r="BW2271">
        <v>220</v>
      </c>
      <c r="BX2271">
        <v>0</v>
      </c>
      <c r="BY2271">
        <v>20441</v>
      </c>
    </row>
    <row r="2272" spans="1:77" hidden="1" x14ac:dyDescent="0.25">
      <c r="A2272" t="str">
        <f t="shared" si="70"/>
        <v>201892 Egyszerű szolgáltatási, szállítási és hasonló foglalkozásokI4 Szakmunkásképző iskola</v>
      </c>
      <c r="B2272" t="str">
        <f t="shared" si="71"/>
        <v>201892 Egyszerű szolgáltatási, szállítási és hasonló foglalkozásokI4 Szakmunkásképző iskola</v>
      </c>
      <c r="C2272">
        <v>2681</v>
      </c>
      <c r="D2272" t="s">
        <v>168</v>
      </c>
      <c r="E2272" t="s">
        <v>169</v>
      </c>
      <c r="F2272" s="4">
        <v>2018</v>
      </c>
      <c r="G2272">
        <v>0</v>
      </c>
      <c r="H2272" t="s">
        <v>160</v>
      </c>
      <c r="I2272">
        <v>652</v>
      </c>
      <c r="J2272">
        <v>41</v>
      </c>
      <c r="K2272" t="s">
        <v>109</v>
      </c>
      <c r="L2272" t="s">
        <v>147</v>
      </c>
      <c r="M2272">
        <v>881</v>
      </c>
      <c r="N2272">
        <v>138</v>
      </c>
      <c r="O2272">
        <v>142</v>
      </c>
      <c r="P2272">
        <v>43</v>
      </c>
      <c r="Q2272">
        <v>2853</v>
      </c>
      <c r="R2272">
        <v>521</v>
      </c>
      <c r="S2272">
        <v>307</v>
      </c>
      <c r="T2272">
        <v>301</v>
      </c>
      <c r="U2272">
        <v>245</v>
      </c>
      <c r="V2272">
        <v>0</v>
      </c>
      <c r="W2272">
        <v>200</v>
      </c>
      <c r="X2272">
        <v>59</v>
      </c>
      <c r="Y2272">
        <v>639</v>
      </c>
      <c r="Z2272">
        <v>467</v>
      </c>
      <c r="AA2272">
        <v>105</v>
      </c>
      <c r="AB2272">
        <v>810</v>
      </c>
      <c r="AC2272">
        <v>398</v>
      </c>
      <c r="AD2272">
        <v>677</v>
      </c>
      <c r="AE2272">
        <v>385</v>
      </c>
      <c r="AF2272">
        <v>749</v>
      </c>
      <c r="AG2272">
        <v>150</v>
      </c>
      <c r="AH2272">
        <v>877</v>
      </c>
      <c r="AI2272">
        <v>63</v>
      </c>
      <c r="AJ2272">
        <v>239</v>
      </c>
      <c r="AK2272">
        <v>282</v>
      </c>
      <c r="AL2272">
        <v>643</v>
      </c>
      <c r="AM2272">
        <v>1498</v>
      </c>
      <c r="AN2272">
        <v>1420</v>
      </c>
      <c r="AO2272">
        <v>5918</v>
      </c>
      <c r="AP2272">
        <v>5132</v>
      </c>
      <c r="AQ2272">
        <v>803</v>
      </c>
      <c r="AR2272">
        <v>22</v>
      </c>
      <c r="AS2272">
        <v>0</v>
      </c>
      <c r="AT2272">
        <v>1327</v>
      </c>
      <c r="AU2272">
        <v>140</v>
      </c>
      <c r="AV2272">
        <v>4211</v>
      </c>
      <c r="AW2272">
        <v>100</v>
      </c>
      <c r="AX2272">
        <v>314</v>
      </c>
      <c r="AY2272">
        <v>69</v>
      </c>
      <c r="AZ2272">
        <v>27</v>
      </c>
      <c r="BA2272">
        <v>770</v>
      </c>
      <c r="BB2272">
        <v>0</v>
      </c>
      <c r="BC2272">
        <v>1</v>
      </c>
      <c r="BD2272">
        <v>23</v>
      </c>
      <c r="BE2272">
        <v>426</v>
      </c>
      <c r="BF2272">
        <v>179</v>
      </c>
      <c r="BG2272">
        <v>329</v>
      </c>
      <c r="BH2272">
        <v>147</v>
      </c>
      <c r="BI2272">
        <v>0</v>
      </c>
      <c r="BJ2272">
        <v>78</v>
      </c>
      <c r="BK2272">
        <v>49</v>
      </c>
      <c r="BL2272">
        <v>1030</v>
      </c>
      <c r="BM2272">
        <v>1</v>
      </c>
      <c r="BN2272">
        <v>1257</v>
      </c>
      <c r="BO2272">
        <v>10643</v>
      </c>
      <c r="BP2272">
        <v>2327</v>
      </c>
      <c r="BQ2272">
        <v>522</v>
      </c>
      <c r="BR2272">
        <v>950</v>
      </c>
      <c r="BS2272">
        <v>240</v>
      </c>
      <c r="BT2272">
        <v>103</v>
      </c>
      <c r="BU2272">
        <v>9</v>
      </c>
      <c r="BV2272">
        <v>50</v>
      </c>
      <c r="BW2272">
        <v>656</v>
      </c>
      <c r="BX2272">
        <v>0</v>
      </c>
      <c r="BY2272">
        <v>52945</v>
      </c>
    </row>
    <row r="2273" spans="1:77" hidden="1" x14ac:dyDescent="0.25">
      <c r="A2273" t="str">
        <f t="shared" si="70"/>
        <v>201893 Egyszerű ipari, építőipari, mezőgazdasági foglalkozásokI4 Szakmunkásképző iskola</v>
      </c>
      <c r="B2273" t="str">
        <f t="shared" si="71"/>
        <v>201893 Egyszerű ipari, építőipari, mezőgazdasági foglalkozásokI4 Szakmunkásképző iskola</v>
      </c>
      <c r="C2273">
        <v>2682</v>
      </c>
      <c r="D2273" t="s">
        <v>168</v>
      </c>
      <c r="E2273" t="s">
        <v>169</v>
      </c>
      <c r="F2273" s="4">
        <v>2018</v>
      </c>
      <c r="G2273">
        <v>0</v>
      </c>
      <c r="H2273" t="s">
        <v>160</v>
      </c>
      <c r="I2273">
        <v>653</v>
      </c>
      <c r="J2273">
        <v>42</v>
      </c>
      <c r="K2273" t="s">
        <v>148</v>
      </c>
      <c r="L2273" t="s">
        <v>149</v>
      </c>
      <c r="M2273">
        <v>1390</v>
      </c>
      <c r="N2273">
        <v>508</v>
      </c>
      <c r="O2273">
        <v>481</v>
      </c>
      <c r="P2273">
        <v>81</v>
      </c>
      <c r="Q2273">
        <v>2583</v>
      </c>
      <c r="R2273">
        <v>1116</v>
      </c>
      <c r="S2273">
        <v>577</v>
      </c>
      <c r="T2273">
        <v>518</v>
      </c>
      <c r="U2273">
        <v>135</v>
      </c>
      <c r="V2273">
        <v>0</v>
      </c>
      <c r="W2273">
        <v>210</v>
      </c>
      <c r="X2273">
        <v>0</v>
      </c>
      <c r="Y2273">
        <v>1247</v>
      </c>
      <c r="Z2273">
        <v>552</v>
      </c>
      <c r="AA2273">
        <v>537</v>
      </c>
      <c r="AB2273">
        <v>2009</v>
      </c>
      <c r="AC2273">
        <v>591</v>
      </c>
      <c r="AD2273">
        <v>1532</v>
      </c>
      <c r="AE2273">
        <v>1070</v>
      </c>
      <c r="AF2273">
        <v>997</v>
      </c>
      <c r="AG2273">
        <v>118</v>
      </c>
      <c r="AH2273">
        <v>1570</v>
      </c>
      <c r="AI2273">
        <v>358</v>
      </c>
      <c r="AJ2273">
        <v>119</v>
      </c>
      <c r="AK2273">
        <v>204</v>
      </c>
      <c r="AL2273">
        <v>163</v>
      </c>
      <c r="AM2273">
        <v>7028</v>
      </c>
      <c r="AN2273">
        <v>645</v>
      </c>
      <c r="AO2273">
        <v>961</v>
      </c>
      <c r="AP2273">
        <v>435</v>
      </c>
      <c r="AQ2273">
        <v>181</v>
      </c>
      <c r="AR2273">
        <v>29</v>
      </c>
      <c r="AS2273">
        <v>0</v>
      </c>
      <c r="AT2273">
        <v>283</v>
      </c>
      <c r="AU2273">
        <v>0</v>
      </c>
      <c r="AV2273">
        <v>73</v>
      </c>
      <c r="AW2273">
        <v>0</v>
      </c>
      <c r="AX2273">
        <v>0</v>
      </c>
      <c r="AY2273">
        <v>19</v>
      </c>
      <c r="AZ2273">
        <v>22</v>
      </c>
      <c r="BA2273">
        <v>0</v>
      </c>
      <c r="BB2273">
        <v>0</v>
      </c>
      <c r="BC2273">
        <v>0</v>
      </c>
      <c r="BD2273">
        <v>0</v>
      </c>
      <c r="BE2273">
        <v>519</v>
      </c>
      <c r="BF2273">
        <v>22</v>
      </c>
      <c r="BG2273">
        <v>458</v>
      </c>
      <c r="BH2273">
        <v>16</v>
      </c>
      <c r="BI2273">
        <v>0</v>
      </c>
      <c r="BJ2273">
        <v>312</v>
      </c>
      <c r="BK2273">
        <v>96</v>
      </c>
      <c r="BL2273">
        <v>1333</v>
      </c>
      <c r="BM2273">
        <v>0</v>
      </c>
      <c r="BN2273">
        <v>420</v>
      </c>
      <c r="BO2273">
        <v>3184</v>
      </c>
      <c r="BP2273">
        <v>57</v>
      </c>
      <c r="BQ2273">
        <v>3</v>
      </c>
      <c r="BR2273">
        <v>11</v>
      </c>
      <c r="BS2273">
        <v>79</v>
      </c>
      <c r="BT2273">
        <v>12</v>
      </c>
      <c r="BU2273">
        <v>2</v>
      </c>
      <c r="BV2273">
        <v>3</v>
      </c>
      <c r="BW2273">
        <v>188</v>
      </c>
      <c r="BX2273">
        <v>0</v>
      </c>
      <c r="BY2273">
        <v>35057</v>
      </c>
    </row>
    <row r="2274" spans="1:77" hidden="1" x14ac:dyDescent="0.25">
      <c r="A2274" t="str">
        <f t="shared" si="70"/>
        <v>201801 Fegyveres szervek felsőfokú képesítést igénylő foglalkozásaiI5 Szakközépiskola</v>
      </c>
      <c r="B2274" t="str">
        <f t="shared" si="71"/>
        <v>201801 Fegyveres szervek felsőfokú képesítést igénylő foglalkozásaiI5 Szakközépiskola</v>
      </c>
      <c r="C2274">
        <v>3314</v>
      </c>
      <c r="D2274" t="s">
        <v>168</v>
      </c>
      <c r="E2274" t="s">
        <v>169</v>
      </c>
      <c r="F2274" s="4">
        <v>2018</v>
      </c>
      <c r="G2274">
        <v>0</v>
      </c>
      <c r="H2274" t="s">
        <v>161</v>
      </c>
      <c r="I2274">
        <v>612</v>
      </c>
      <c r="J2274">
        <v>1</v>
      </c>
      <c r="K2274" t="s">
        <v>65</v>
      </c>
      <c r="L2274" t="s">
        <v>66</v>
      </c>
      <c r="M2274">
        <v>0</v>
      </c>
      <c r="N2274">
        <v>0</v>
      </c>
      <c r="O2274">
        <v>0</v>
      </c>
      <c r="P2274">
        <v>0</v>
      </c>
      <c r="Q2274">
        <v>0</v>
      </c>
      <c r="R2274">
        <v>0</v>
      </c>
      <c r="S2274">
        <v>0</v>
      </c>
      <c r="T2274">
        <v>0</v>
      </c>
      <c r="U2274">
        <v>0</v>
      </c>
      <c r="V2274">
        <v>0</v>
      </c>
      <c r="W2274">
        <v>0</v>
      </c>
      <c r="X2274">
        <v>0</v>
      </c>
      <c r="Y2274">
        <v>0</v>
      </c>
      <c r="Z2274">
        <v>0</v>
      </c>
      <c r="AA2274">
        <v>0</v>
      </c>
      <c r="AB2274">
        <v>0</v>
      </c>
      <c r="AC2274">
        <v>0</v>
      </c>
      <c r="AD2274">
        <v>0</v>
      </c>
      <c r="AE2274">
        <v>0</v>
      </c>
      <c r="AF2274">
        <v>0</v>
      </c>
      <c r="AG2274">
        <v>0</v>
      </c>
      <c r="AH2274">
        <v>0</v>
      </c>
      <c r="AI2274">
        <v>0</v>
      </c>
      <c r="AJ2274">
        <v>0</v>
      </c>
      <c r="AK2274">
        <v>0</v>
      </c>
      <c r="AL2274">
        <v>0</v>
      </c>
      <c r="AM2274">
        <v>0</v>
      </c>
      <c r="AN2274">
        <v>0</v>
      </c>
      <c r="AO2274">
        <v>0</v>
      </c>
      <c r="AP2274">
        <v>0</v>
      </c>
      <c r="AQ2274">
        <v>0</v>
      </c>
      <c r="AR2274">
        <v>0</v>
      </c>
      <c r="AS2274">
        <v>0</v>
      </c>
      <c r="AT2274">
        <v>0</v>
      </c>
      <c r="AU2274">
        <v>0</v>
      </c>
      <c r="AV2274">
        <v>0</v>
      </c>
      <c r="AW2274">
        <v>0</v>
      </c>
      <c r="AX2274">
        <v>0</v>
      </c>
      <c r="AY2274">
        <v>0</v>
      </c>
      <c r="AZ2274">
        <v>0</v>
      </c>
      <c r="BA2274">
        <v>0</v>
      </c>
      <c r="BB2274">
        <v>0</v>
      </c>
      <c r="BC2274">
        <v>0</v>
      </c>
      <c r="BD2274">
        <v>0</v>
      </c>
      <c r="BE2274">
        <v>0</v>
      </c>
      <c r="BF2274">
        <v>0</v>
      </c>
      <c r="BG2274">
        <v>0</v>
      </c>
      <c r="BH2274">
        <v>0</v>
      </c>
      <c r="BI2274">
        <v>0</v>
      </c>
      <c r="BJ2274">
        <v>0</v>
      </c>
      <c r="BK2274">
        <v>0</v>
      </c>
      <c r="BL2274">
        <v>0</v>
      </c>
      <c r="BM2274">
        <v>0</v>
      </c>
      <c r="BN2274">
        <v>0</v>
      </c>
      <c r="BO2274">
        <v>433</v>
      </c>
      <c r="BP2274">
        <v>2</v>
      </c>
      <c r="BQ2274">
        <v>0</v>
      </c>
      <c r="BR2274">
        <v>0</v>
      </c>
      <c r="BS2274">
        <v>0</v>
      </c>
      <c r="BT2274">
        <v>0</v>
      </c>
      <c r="BU2274">
        <v>0</v>
      </c>
      <c r="BV2274">
        <v>0</v>
      </c>
      <c r="BW2274">
        <v>0</v>
      </c>
      <c r="BX2274">
        <v>0</v>
      </c>
      <c r="BY2274">
        <v>435</v>
      </c>
    </row>
    <row r="2275" spans="1:77" hidden="1" x14ac:dyDescent="0.25">
      <c r="A2275" t="str">
        <f t="shared" si="70"/>
        <v>201802 Fegyveres szervek középfokú képesítést igénylő foglalkozásaiI5 Szakközépiskola</v>
      </c>
      <c r="B2275" t="str">
        <f t="shared" si="71"/>
        <v>201802 Fegyveres szervek középfokú képesítést igénylő foglalkozásaiI5 Szakközépiskola</v>
      </c>
      <c r="C2275">
        <v>3315</v>
      </c>
      <c r="D2275" t="s">
        <v>168</v>
      </c>
      <c r="E2275" t="s">
        <v>169</v>
      </c>
      <c r="F2275" s="4">
        <v>2018</v>
      </c>
      <c r="G2275">
        <v>0</v>
      </c>
      <c r="H2275" t="s">
        <v>161</v>
      </c>
      <c r="I2275">
        <v>613</v>
      </c>
      <c r="J2275">
        <v>2</v>
      </c>
      <c r="K2275" t="s">
        <v>67</v>
      </c>
      <c r="L2275" t="s">
        <v>68</v>
      </c>
      <c r="M2275">
        <v>0</v>
      </c>
      <c r="N2275">
        <v>0</v>
      </c>
      <c r="O2275">
        <v>0</v>
      </c>
      <c r="P2275">
        <v>0</v>
      </c>
      <c r="Q2275">
        <v>0</v>
      </c>
      <c r="R2275">
        <v>0</v>
      </c>
      <c r="S2275">
        <v>0</v>
      </c>
      <c r="T2275">
        <v>0</v>
      </c>
      <c r="U2275">
        <v>0</v>
      </c>
      <c r="V2275">
        <v>0</v>
      </c>
      <c r="W2275">
        <v>0</v>
      </c>
      <c r="X2275">
        <v>0</v>
      </c>
      <c r="Y2275">
        <v>0</v>
      </c>
      <c r="Z2275">
        <v>0</v>
      </c>
      <c r="AA2275">
        <v>0</v>
      </c>
      <c r="AB2275">
        <v>0</v>
      </c>
      <c r="AC2275">
        <v>0</v>
      </c>
      <c r="AD2275">
        <v>0</v>
      </c>
      <c r="AE2275">
        <v>0</v>
      </c>
      <c r="AF2275">
        <v>0</v>
      </c>
      <c r="AG2275">
        <v>0</v>
      </c>
      <c r="AH2275">
        <v>0</v>
      </c>
      <c r="AI2275">
        <v>0</v>
      </c>
      <c r="AJ2275">
        <v>0</v>
      </c>
      <c r="AK2275">
        <v>0</v>
      </c>
      <c r="AL2275">
        <v>0</v>
      </c>
      <c r="AM2275">
        <v>0</v>
      </c>
      <c r="AN2275">
        <v>0</v>
      </c>
      <c r="AO2275">
        <v>0</v>
      </c>
      <c r="AP2275">
        <v>0</v>
      </c>
      <c r="AQ2275">
        <v>0</v>
      </c>
      <c r="AR2275">
        <v>0</v>
      </c>
      <c r="AS2275">
        <v>0</v>
      </c>
      <c r="AT2275">
        <v>0</v>
      </c>
      <c r="AU2275">
        <v>0</v>
      </c>
      <c r="AV2275">
        <v>0</v>
      </c>
      <c r="AW2275">
        <v>0</v>
      </c>
      <c r="AX2275">
        <v>0</v>
      </c>
      <c r="AY2275">
        <v>0</v>
      </c>
      <c r="AZ2275">
        <v>0</v>
      </c>
      <c r="BA2275">
        <v>0</v>
      </c>
      <c r="BB2275">
        <v>0</v>
      </c>
      <c r="BC2275">
        <v>0</v>
      </c>
      <c r="BD2275">
        <v>0</v>
      </c>
      <c r="BE2275">
        <v>0</v>
      </c>
      <c r="BF2275">
        <v>0</v>
      </c>
      <c r="BG2275">
        <v>0</v>
      </c>
      <c r="BH2275">
        <v>0</v>
      </c>
      <c r="BI2275">
        <v>0</v>
      </c>
      <c r="BJ2275">
        <v>0</v>
      </c>
      <c r="BK2275">
        <v>0</v>
      </c>
      <c r="BL2275">
        <v>0</v>
      </c>
      <c r="BM2275">
        <v>0</v>
      </c>
      <c r="BN2275">
        <v>0</v>
      </c>
      <c r="BO2275">
        <v>18523</v>
      </c>
      <c r="BP2275">
        <v>29</v>
      </c>
      <c r="BQ2275">
        <v>0</v>
      </c>
      <c r="BR2275">
        <v>0</v>
      </c>
      <c r="BS2275">
        <v>0</v>
      </c>
      <c r="BT2275">
        <v>0</v>
      </c>
      <c r="BU2275">
        <v>0</v>
      </c>
      <c r="BV2275">
        <v>0</v>
      </c>
      <c r="BW2275">
        <v>0</v>
      </c>
      <c r="BX2275">
        <v>0</v>
      </c>
      <c r="BY2275">
        <v>18552</v>
      </c>
    </row>
    <row r="2276" spans="1:77" hidden="1" x14ac:dyDescent="0.25">
      <c r="A2276" t="str">
        <f t="shared" si="70"/>
        <v>201803 Fegyveres szervek középfokú képesítést nem igénylő foglalkozásaiI5 Szakközépiskola</v>
      </c>
      <c r="B2276" t="str">
        <f t="shared" si="71"/>
        <v>201803 Fegyveres szervek középfokú képesítést nem igénylő foglalkozásaiI5 Szakközépiskola</v>
      </c>
      <c r="C2276">
        <v>3316</v>
      </c>
      <c r="D2276" t="s">
        <v>168</v>
      </c>
      <c r="E2276" t="s">
        <v>169</v>
      </c>
      <c r="F2276" s="4">
        <v>2018</v>
      </c>
      <c r="G2276">
        <v>0</v>
      </c>
      <c r="H2276" t="s">
        <v>161</v>
      </c>
      <c r="I2276">
        <v>614</v>
      </c>
      <c r="J2276">
        <v>3</v>
      </c>
      <c r="K2276" t="s">
        <v>69</v>
      </c>
      <c r="L2276" t="s">
        <v>70</v>
      </c>
      <c r="M2276">
        <v>0</v>
      </c>
      <c r="N2276">
        <v>0</v>
      </c>
      <c r="O2276">
        <v>0</v>
      </c>
      <c r="P2276">
        <v>0</v>
      </c>
      <c r="Q2276">
        <v>0</v>
      </c>
      <c r="R2276">
        <v>0</v>
      </c>
      <c r="S2276">
        <v>0</v>
      </c>
      <c r="T2276">
        <v>0</v>
      </c>
      <c r="U2276">
        <v>0</v>
      </c>
      <c r="V2276">
        <v>0</v>
      </c>
      <c r="W2276">
        <v>0</v>
      </c>
      <c r="X2276">
        <v>0</v>
      </c>
      <c r="Y2276">
        <v>0</v>
      </c>
      <c r="Z2276">
        <v>0</v>
      </c>
      <c r="AA2276">
        <v>0</v>
      </c>
      <c r="AB2276">
        <v>0</v>
      </c>
      <c r="AC2276">
        <v>0</v>
      </c>
      <c r="AD2276">
        <v>0</v>
      </c>
      <c r="AE2276">
        <v>0</v>
      </c>
      <c r="AF2276">
        <v>0</v>
      </c>
      <c r="AG2276">
        <v>0</v>
      </c>
      <c r="AH2276">
        <v>0</v>
      </c>
      <c r="AI2276">
        <v>0</v>
      </c>
      <c r="AJ2276">
        <v>0</v>
      </c>
      <c r="AK2276">
        <v>0</v>
      </c>
      <c r="AL2276">
        <v>0</v>
      </c>
      <c r="AM2276">
        <v>0</v>
      </c>
      <c r="AN2276">
        <v>0</v>
      </c>
      <c r="AO2276">
        <v>0</v>
      </c>
      <c r="AP2276">
        <v>0</v>
      </c>
      <c r="AQ2276">
        <v>0</v>
      </c>
      <c r="AR2276">
        <v>0</v>
      </c>
      <c r="AS2276">
        <v>0</v>
      </c>
      <c r="AT2276">
        <v>0</v>
      </c>
      <c r="AU2276">
        <v>0</v>
      </c>
      <c r="AV2276">
        <v>0</v>
      </c>
      <c r="AW2276">
        <v>0</v>
      </c>
      <c r="AX2276">
        <v>0</v>
      </c>
      <c r="AY2276">
        <v>0</v>
      </c>
      <c r="AZ2276">
        <v>0</v>
      </c>
      <c r="BA2276">
        <v>0</v>
      </c>
      <c r="BB2276">
        <v>0</v>
      </c>
      <c r="BC2276">
        <v>0</v>
      </c>
      <c r="BD2276">
        <v>0</v>
      </c>
      <c r="BE2276">
        <v>0</v>
      </c>
      <c r="BF2276">
        <v>0</v>
      </c>
      <c r="BG2276">
        <v>0</v>
      </c>
      <c r="BH2276">
        <v>0</v>
      </c>
      <c r="BI2276">
        <v>0</v>
      </c>
      <c r="BJ2276">
        <v>0</v>
      </c>
      <c r="BK2276">
        <v>0</v>
      </c>
      <c r="BL2276">
        <v>0</v>
      </c>
      <c r="BM2276">
        <v>0</v>
      </c>
      <c r="BN2276">
        <v>0</v>
      </c>
      <c r="BO2276">
        <v>338</v>
      </c>
      <c r="BP2276">
        <v>0</v>
      </c>
      <c r="BQ2276">
        <v>0</v>
      </c>
      <c r="BR2276">
        <v>0</v>
      </c>
      <c r="BS2276">
        <v>0</v>
      </c>
      <c r="BT2276">
        <v>0</v>
      </c>
      <c r="BU2276">
        <v>0</v>
      </c>
      <c r="BV2276">
        <v>0</v>
      </c>
      <c r="BW2276">
        <v>0</v>
      </c>
      <c r="BX2276">
        <v>0</v>
      </c>
      <c r="BY2276">
        <v>338</v>
      </c>
    </row>
    <row r="2277" spans="1:77" hidden="1" x14ac:dyDescent="0.25">
      <c r="A2277" t="str">
        <f t="shared" si="70"/>
        <v>201811 Törvényhozók, igazgatási és érdek-képviseleti vezetőkI5 Szakközépiskola</v>
      </c>
      <c r="B2277" t="str">
        <f t="shared" si="71"/>
        <v>201811 Törvényhozók, igazgatási és érdek-képviseleti vezetőkI5 Szakközépiskola</v>
      </c>
      <c r="C2277">
        <v>3317</v>
      </c>
      <c r="D2277" t="s">
        <v>168</v>
      </c>
      <c r="E2277" t="s">
        <v>169</v>
      </c>
      <c r="F2277" s="4">
        <v>2018</v>
      </c>
      <c r="G2277">
        <v>0</v>
      </c>
      <c r="H2277" t="s">
        <v>161</v>
      </c>
      <c r="I2277">
        <v>615</v>
      </c>
      <c r="J2277">
        <v>4</v>
      </c>
      <c r="K2277" t="s">
        <v>71</v>
      </c>
      <c r="L2277" t="s">
        <v>111</v>
      </c>
      <c r="M2277">
        <v>0</v>
      </c>
      <c r="N2277">
        <v>0</v>
      </c>
      <c r="O2277">
        <v>0</v>
      </c>
      <c r="P2277">
        <v>0</v>
      </c>
      <c r="Q2277">
        <v>1</v>
      </c>
      <c r="R2277">
        <v>0</v>
      </c>
      <c r="S2277">
        <v>0</v>
      </c>
      <c r="T2277">
        <v>0</v>
      </c>
      <c r="U2277">
        <v>0</v>
      </c>
      <c r="V2277">
        <v>0</v>
      </c>
      <c r="W2277">
        <v>0</v>
      </c>
      <c r="X2277">
        <v>0</v>
      </c>
      <c r="Y2277">
        <v>0</v>
      </c>
      <c r="Z2277">
        <v>0</v>
      </c>
      <c r="AA2277">
        <v>0</v>
      </c>
      <c r="AB2277">
        <v>0</v>
      </c>
      <c r="AC2277">
        <v>0</v>
      </c>
      <c r="AD2277">
        <v>0</v>
      </c>
      <c r="AE2277">
        <v>0</v>
      </c>
      <c r="AF2277">
        <v>0</v>
      </c>
      <c r="AG2277">
        <v>0</v>
      </c>
      <c r="AH2277">
        <v>0</v>
      </c>
      <c r="AI2277">
        <v>0</v>
      </c>
      <c r="AJ2277">
        <v>0</v>
      </c>
      <c r="AK2277">
        <v>0</v>
      </c>
      <c r="AL2277">
        <v>0</v>
      </c>
      <c r="AM2277">
        <v>0</v>
      </c>
      <c r="AN2277">
        <v>0</v>
      </c>
      <c r="AO2277">
        <v>0</v>
      </c>
      <c r="AP2277">
        <v>0</v>
      </c>
      <c r="AQ2277">
        <v>14</v>
      </c>
      <c r="AR2277">
        <v>0</v>
      </c>
      <c r="AS2277">
        <v>0</v>
      </c>
      <c r="AT2277">
        <v>0</v>
      </c>
      <c r="AU2277">
        <v>0</v>
      </c>
      <c r="AV2277">
        <v>3</v>
      </c>
      <c r="AW2277">
        <v>0</v>
      </c>
      <c r="AX2277">
        <v>0</v>
      </c>
      <c r="AY2277">
        <v>0</v>
      </c>
      <c r="AZ2277">
        <v>0</v>
      </c>
      <c r="BA2277">
        <v>0</v>
      </c>
      <c r="BB2277">
        <v>0</v>
      </c>
      <c r="BC2277">
        <v>0</v>
      </c>
      <c r="BD2277">
        <v>0</v>
      </c>
      <c r="BE2277">
        <v>0</v>
      </c>
      <c r="BF2277">
        <v>0</v>
      </c>
      <c r="BG2277">
        <v>0</v>
      </c>
      <c r="BH2277">
        <v>0</v>
      </c>
      <c r="BI2277">
        <v>0</v>
      </c>
      <c r="BJ2277">
        <v>0</v>
      </c>
      <c r="BK2277">
        <v>0</v>
      </c>
      <c r="BL2277">
        <v>0</v>
      </c>
      <c r="BM2277">
        <v>0</v>
      </c>
      <c r="BN2277">
        <v>0</v>
      </c>
      <c r="BO2277">
        <v>1504</v>
      </c>
      <c r="BP2277">
        <v>2</v>
      </c>
      <c r="BQ2277">
        <v>1</v>
      </c>
      <c r="BR2277">
        <v>4</v>
      </c>
      <c r="BS2277">
        <v>0</v>
      </c>
      <c r="BT2277">
        <v>0</v>
      </c>
      <c r="BU2277">
        <v>4</v>
      </c>
      <c r="BV2277">
        <v>0</v>
      </c>
      <c r="BW2277">
        <v>0</v>
      </c>
      <c r="BX2277">
        <v>0</v>
      </c>
      <c r="BY2277">
        <v>1533</v>
      </c>
    </row>
    <row r="2278" spans="1:77" hidden="1" x14ac:dyDescent="0.25">
      <c r="A2278" t="str">
        <f t="shared" si="70"/>
        <v>201812 Gazdasági, költségvetési szervezetek vezetőiI5 Szakközépiskola</v>
      </c>
      <c r="B2278" t="str">
        <f t="shared" si="71"/>
        <v>201812 Gazdasági, költségvetési szervezetek vezetőiI5 Szakközépiskola</v>
      </c>
      <c r="C2278">
        <v>3318</v>
      </c>
      <c r="D2278" t="s">
        <v>168</v>
      </c>
      <c r="E2278" t="s">
        <v>169</v>
      </c>
      <c r="F2278" s="4">
        <v>2018</v>
      </c>
      <c r="G2278">
        <v>0</v>
      </c>
      <c r="H2278" t="s">
        <v>161</v>
      </c>
      <c r="I2278">
        <v>616</v>
      </c>
      <c r="J2278">
        <v>5</v>
      </c>
      <c r="K2278" t="s">
        <v>72</v>
      </c>
      <c r="L2278" t="s">
        <v>112</v>
      </c>
      <c r="M2278">
        <v>77</v>
      </c>
      <c r="N2278">
        <v>7</v>
      </c>
      <c r="O2278">
        <v>0</v>
      </c>
      <c r="P2278">
        <v>51</v>
      </c>
      <c r="Q2278">
        <v>106</v>
      </c>
      <c r="R2278">
        <v>20</v>
      </c>
      <c r="S2278">
        <v>1</v>
      </c>
      <c r="T2278">
        <v>13</v>
      </c>
      <c r="U2278">
        <v>1</v>
      </c>
      <c r="V2278">
        <v>0</v>
      </c>
      <c r="W2278">
        <v>39</v>
      </c>
      <c r="X2278">
        <v>0</v>
      </c>
      <c r="Y2278">
        <v>44</v>
      </c>
      <c r="Z2278">
        <v>25</v>
      </c>
      <c r="AA2278">
        <v>27</v>
      </c>
      <c r="AB2278">
        <v>97</v>
      </c>
      <c r="AC2278">
        <v>14</v>
      </c>
      <c r="AD2278">
        <v>9</v>
      </c>
      <c r="AE2278">
        <v>17</v>
      </c>
      <c r="AF2278">
        <v>0</v>
      </c>
      <c r="AG2278">
        <v>18</v>
      </c>
      <c r="AH2278">
        <v>49</v>
      </c>
      <c r="AI2278">
        <v>44</v>
      </c>
      <c r="AJ2278">
        <v>49</v>
      </c>
      <c r="AK2278">
        <v>0</v>
      </c>
      <c r="AL2278">
        <v>62</v>
      </c>
      <c r="AM2278">
        <v>251</v>
      </c>
      <c r="AN2278">
        <v>215</v>
      </c>
      <c r="AO2278">
        <v>404</v>
      </c>
      <c r="AP2278">
        <v>306</v>
      </c>
      <c r="AQ2278">
        <v>96</v>
      </c>
      <c r="AR2278">
        <v>33</v>
      </c>
      <c r="AS2278">
        <v>18</v>
      </c>
      <c r="AT2278">
        <v>41</v>
      </c>
      <c r="AU2278">
        <v>0</v>
      </c>
      <c r="AV2278">
        <v>94</v>
      </c>
      <c r="AW2278">
        <v>0</v>
      </c>
      <c r="AX2278">
        <v>16</v>
      </c>
      <c r="AY2278">
        <v>36</v>
      </c>
      <c r="AZ2278">
        <v>28</v>
      </c>
      <c r="BA2278">
        <v>0</v>
      </c>
      <c r="BB2278">
        <v>0</v>
      </c>
      <c r="BC2278">
        <v>0</v>
      </c>
      <c r="BD2278">
        <v>1</v>
      </c>
      <c r="BE2278">
        <v>59</v>
      </c>
      <c r="BF2278">
        <v>45</v>
      </c>
      <c r="BG2278">
        <v>0</v>
      </c>
      <c r="BH2278">
        <v>6</v>
      </c>
      <c r="BI2278">
        <v>2</v>
      </c>
      <c r="BJ2278">
        <v>3</v>
      </c>
      <c r="BK2278">
        <v>51</v>
      </c>
      <c r="BL2278">
        <v>1</v>
      </c>
      <c r="BM2278">
        <v>13</v>
      </c>
      <c r="BN2278">
        <v>31</v>
      </c>
      <c r="BO2278">
        <v>60</v>
      </c>
      <c r="BP2278">
        <v>13</v>
      </c>
      <c r="BQ2278">
        <v>37</v>
      </c>
      <c r="BR2278">
        <v>27</v>
      </c>
      <c r="BS2278">
        <v>66</v>
      </c>
      <c r="BT2278">
        <v>0</v>
      </c>
      <c r="BU2278">
        <v>0</v>
      </c>
      <c r="BV2278">
        <v>18</v>
      </c>
      <c r="BW2278">
        <v>26</v>
      </c>
      <c r="BX2278">
        <v>0</v>
      </c>
      <c r="BY2278">
        <v>2767</v>
      </c>
    </row>
    <row r="2279" spans="1:77" hidden="1" x14ac:dyDescent="0.25">
      <c r="A2279" t="str">
        <f t="shared" si="70"/>
        <v>201813 Termelési és szolgáltatást nyújtó egységek vezetőiI5 Szakközépiskola</v>
      </c>
      <c r="B2279" t="str">
        <f t="shared" si="71"/>
        <v>201813 Termelési és szolgáltatást nyújtó egységek vezetőiI5 Szakközépiskola</v>
      </c>
      <c r="C2279">
        <v>3319</v>
      </c>
      <c r="D2279" t="s">
        <v>168</v>
      </c>
      <c r="E2279" t="s">
        <v>169</v>
      </c>
      <c r="F2279" s="4">
        <v>2018</v>
      </c>
      <c r="G2279">
        <v>0</v>
      </c>
      <c r="H2279" t="s">
        <v>161</v>
      </c>
      <c r="I2279">
        <v>617</v>
      </c>
      <c r="J2279">
        <v>6</v>
      </c>
      <c r="K2279" t="s">
        <v>73</v>
      </c>
      <c r="L2279" t="s">
        <v>113</v>
      </c>
      <c r="M2279">
        <v>538</v>
      </c>
      <c r="N2279">
        <v>18</v>
      </c>
      <c r="O2279">
        <v>24</v>
      </c>
      <c r="P2279">
        <v>51</v>
      </c>
      <c r="Q2279">
        <v>388</v>
      </c>
      <c r="R2279">
        <v>109</v>
      </c>
      <c r="S2279">
        <v>50</v>
      </c>
      <c r="T2279">
        <v>116</v>
      </c>
      <c r="U2279">
        <v>74</v>
      </c>
      <c r="V2279">
        <v>14</v>
      </c>
      <c r="W2279">
        <v>163</v>
      </c>
      <c r="X2279">
        <v>40</v>
      </c>
      <c r="Y2279">
        <v>187</v>
      </c>
      <c r="Z2279">
        <v>120</v>
      </c>
      <c r="AA2279">
        <v>39</v>
      </c>
      <c r="AB2279">
        <v>287</v>
      </c>
      <c r="AC2279">
        <v>61</v>
      </c>
      <c r="AD2279">
        <v>105</v>
      </c>
      <c r="AE2279">
        <v>153</v>
      </c>
      <c r="AF2279">
        <v>199</v>
      </c>
      <c r="AG2279">
        <v>0</v>
      </c>
      <c r="AH2279">
        <v>163</v>
      </c>
      <c r="AI2279">
        <v>109</v>
      </c>
      <c r="AJ2279">
        <v>249</v>
      </c>
      <c r="AK2279">
        <v>137</v>
      </c>
      <c r="AL2279">
        <v>117</v>
      </c>
      <c r="AM2279">
        <v>870</v>
      </c>
      <c r="AN2279">
        <v>585</v>
      </c>
      <c r="AO2279">
        <v>1668</v>
      </c>
      <c r="AP2279">
        <v>3849</v>
      </c>
      <c r="AQ2279">
        <v>454</v>
      </c>
      <c r="AR2279">
        <v>71</v>
      </c>
      <c r="AS2279">
        <v>0</v>
      </c>
      <c r="AT2279">
        <v>204</v>
      </c>
      <c r="AU2279">
        <v>57</v>
      </c>
      <c r="AV2279">
        <v>1240</v>
      </c>
      <c r="AW2279">
        <v>32</v>
      </c>
      <c r="AX2279">
        <v>51</v>
      </c>
      <c r="AY2279">
        <v>27</v>
      </c>
      <c r="AZ2279">
        <v>87</v>
      </c>
      <c r="BA2279">
        <v>1169</v>
      </c>
      <c r="BB2279">
        <v>58</v>
      </c>
      <c r="BC2279">
        <v>81</v>
      </c>
      <c r="BD2279">
        <v>32</v>
      </c>
      <c r="BE2279">
        <v>242</v>
      </c>
      <c r="BF2279">
        <v>144</v>
      </c>
      <c r="BG2279">
        <v>42</v>
      </c>
      <c r="BH2279">
        <v>26</v>
      </c>
      <c r="BI2279">
        <v>22</v>
      </c>
      <c r="BJ2279">
        <v>16</v>
      </c>
      <c r="BK2279">
        <v>41</v>
      </c>
      <c r="BL2279">
        <v>25</v>
      </c>
      <c r="BM2279">
        <v>65</v>
      </c>
      <c r="BN2279">
        <v>134</v>
      </c>
      <c r="BO2279">
        <v>274</v>
      </c>
      <c r="BP2279">
        <v>90</v>
      </c>
      <c r="BQ2279">
        <v>305</v>
      </c>
      <c r="BR2279">
        <v>610</v>
      </c>
      <c r="BS2279">
        <v>91</v>
      </c>
      <c r="BT2279">
        <v>21</v>
      </c>
      <c r="BU2279">
        <v>11</v>
      </c>
      <c r="BV2279">
        <v>8</v>
      </c>
      <c r="BW2279">
        <v>50</v>
      </c>
      <c r="BX2279">
        <v>0</v>
      </c>
      <c r="BY2279">
        <v>16263</v>
      </c>
    </row>
    <row r="2280" spans="1:77" hidden="1" x14ac:dyDescent="0.25">
      <c r="A2280" t="str">
        <f t="shared" si="70"/>
        <v>201814 Gazdasági tevékenységet segítő egységek vezetőiI5 Szakközépiskola</v>
      </c>
      <c r="B2280" t="str">
        <f t="shared" si="71"/>
        <v>201814 Gazdasági tevékenységet segítő egységek vezetőiI5 Szakközépiskola</v>
      </c>
      <c r="C2280">
        <v>3320</v>
      </c>
      <c r="D2280" t="s">
        <v>168</v>
      </c>
      <c r="E2280" t="s">
        <v>169</v>
      </c>
      <c r="F2280" s="4">
        <v>2018</v>
      </c>
      <c r="G2280">
        <v>0</v>
      </c>
      <c r="H2280" t="s">
        <v>161</v>
      </c>
      <c r="I2280">
        <v>618</v>
      </c>
      <c r="J2280">
        <v>7</v>
      </c>
      <c r="K2280" t="s">
        <v>74</v>
      </c>
      <c r="L2280" t="s">
        <v>114</v>
      </c>
      <c r="M2280">
        <v>148</v>
      </c>
      <c r="N2280">
        <v>0</v>
      </c>
      <c r="O2280">
        <v>0</v>
      </c>
      <c r="P2280">
        <v>6</v>
      </c>
      <c r="Q2280">
        <v>123</v>
      </c>
      <c r="R2280">
        <v>21</v>
      </c>
      <c r="S2280">
        <v>18</v>
      </c>
      <c r="T2280">
        <v>10</v>
      </c>
      <c r="U2280">
        <v>7</v>
      </c>
      <c r="V2280">
        <v>0</v>
      </c>
      <c r="W2280">
        <v>14</v>
      </c>
      <c r="X2280">
        <v>31</v>
      </c>
      <c r="Y2280">
        <v>29</v>
      </c>
      <c r="Z2280">
        <v>0</v>
      </c>
      <c r="AA2280">
        <v>10</v>
      </c>
      <c r="AB2280">
        <v>79</v>
      </c>
      <c r="AC2280">
        <v>19</v>
      </c>
      <c r="AD2280">
        <v>21</v>
      </c>
      <c r="AE2280">
        <v>97</v>
      </c>
      <c r="AF2280">
        <v>36</v>
      </c>
      <c r="AG2280">
        <v>0</v>
      </c>
      <c r="AH2280">
        <v>17</v>
      </c>
      <c r="AI2280">
        <v>7</v>
      </c>
      <c r="AJ2280">
        <v>66</v>
      </c>
      <c r="AK2280">
        <v>34</v>
      </c>
      <c r="AL2280">
        <v>14</v>
      </c>
      <c r="AM2280">
        <v>80</v>
      </c>
      <c r="AN2280">
        <v>139</v>
      </c>
      <c r="AO2280">
        <v>391</v>
      </c>
      <c r="AP2280">
        <v>241</v>
      </c>
      <c r="AQ2280">
        <v>91</v>
      </c>
      <c r="AR2280">
        <v>0</v>
      </c>
      <c r="AS2280">
        <v>0</v>
      </c>
      <c r="AT2280">
        <v>50</v>
      </c>
      <c r="AU2280">
        <v>0</v>
      </c>
      <c r="AV2280">
        <v>90</v>
      </c>
      <c r="AW2280">
        <v>9</v>
      </c>
      <c r="AX2280">
        <v>0</v>
      </c>
      <c r="AY2280">
        <v>30</v>
      </c>
      <c r="AZ2280">
        <v>21</v>
      </c>
      <c r="BA2280">
        <v>68</v>
      </c>
      <c r="BB2280">
        <v>36</v>
      </c>
      <c r="BC2280">
        <v>0</v>
      </c>
      <c r="BD2280">
        <v>20</v>
      </c>
      <c r="BE2280">
        <v>50</v>
      </c>
      <c r="BF2280">
        <v>41</v>
      </c>
      <c r="BG2280">
        <v>51</v>
      </c>
      <c r="BH2280">
        <v>7</v>
      </c>
      <c r="BI2280">
        <v>11</v>
      </c>
      <c r="BJ2280">
        <v>1</v>
      </c>
      <c r="BK2280">
        <v>44</v>
      </c>
      <c r="BL2280">
        <v>1</v>
      </c>
      <c r="BM2280">
        <v>30</v>
      </c>
      <c r="BN2280">
        <v>49</v>
      </c>
      <c r="BO2280">
        <v>72</v>
      </c>
      <c r="BP2280">
        <v>80</v>
      </c>
      <c r="BQ2280">
        <v>35</v>
      </c>
      <c r="BR2280">
        <v>58</v>
      </c>
      <c r="BS2280">
        <v>50</v>
      </c>
      <c r="BT2280">
        <v>9</v>
      </c>
      <c r="BU2280">
        <v>100</v>
      </c>
      <c r="BV2280">
        <v>0</v>
      </c>
      <c r="BW2280">
        <v>0</v>
      </c>
      <c r="BX2280">
        <v>0</v>
      </c>
      <c r="BY2280">
        <v>2762</v>
      </c>
    </row>
    <row r="2281" spans="1:77" hidden="1" x14ac:dyDescent="0.25">
      <c r="A2281" t="str">
        <f t="shared" si="70"/>
        <v>201821 Műszaki, informatikai és természettudományi foglalkozásokI5 Szakközépiskola</v>
      </c>
      <c r="B2281" t="str">
        <f t="shared" si="71"/>
        <v>201821 Műszaki, informatikai és természettudományi foglalkozásokI5 Szakközépiskola</v>
      </c>
      <c r="C2281">
        <v>3321</v>
      </c>
      <c r="D2281" t="s">
        <v>168</v>
      </c>
      <c r="E2281" t="s">
        <v>169</v>
      </c>
      <c r="F2281" s="4">
        <v>2018</v>
      </c>
      <c r="G2281">
        <v>0</v>
      </c>
      <c r="H2281" t="s">
        <v>161</v>
      </c>
      <c r="I2281">
        <v>619</v>
      </c>
      <c r="J2281">
        <v>8</v>
      </c>
      <c r="K2281" t="s">
        <v>75</v>
      </c>
      <c r="L2281" t="s">
        <v>115</v>
      </c>
      <c r="M2281">
        <v>9</v>
      </c>
      <c r="N2281">
        <v>16</v>
      </c>
      <c r="O2281">
        <v>0</v>
      </c>
      <c r="P2281">
        <v>0</v>
      </c>
      <c r="Q2281">
        <v>91</v>
      </c>
      <c r="R2281">
        <v>7</v>
      </c>
      <c r="S2281">
        <v>8</v>
      </c>
      <c r="T2281">
        <v>31</v>
      </c>
      <c r="U2281">
        <v>33</v>
      </c>
      <c r="V2281">
        <v>0</v>
      </c>
      <c r="W2281">
        <v>26</v>
      </c>
      <c r="X2281">
        <v>34</v>
      </c>
      <c r="Y2281">
        <v>31</v>
      </c>
      <c r="Z2281">
        <v>36</v>
      </c>
      <c r="AA2281">
        <v>65</v>
      </c>
      <c r="AB2281">
        <v>25</v>
      </c>
      <c r="AC2281">
        <v>553</v>
      </c>
      <c r="AD2281">
        <v>93</v>
      </c>
      <c r="AE2281">
        <v>159</v>
      </c>
      <c r="AF2281">
        <v>175</v>
      </c>
      <c r="AG2281">
        <v>44</v>
      </c>
      <c r="AH2281">
        <v>51</v>
      </c>
      <c r="AI2281">
        <v>53</v>
      </c>
      <c r="AJ2281">
        <v>200</v>
      </c>
      <c r="AK2281">
        <v>19</v>
      </c>
      <c r="AL2281">
        <v>20</v>
      </c>
      <c r="AM2281">
        <v>114</v>
      </c>
      <c r="AN2281">
        <v>75</v>
      </c>
      <c r="AO2281">
        <v>459</v>
      </c>
      <c r="AP2281">
        <v>209</v>
      </c>
      <c r="AQ2281">
        <v>81</v>
      </c>
      <c r="AR2281">
        <v>0</v>
      </c>
      <c r="AS2281">
        <v>0</v>
      </c>
      <c r="AT2281">
        <v>96</v>
      </c>
      <c r="AU2281">
        <v>12</v>
      </c>
      <c r="AV2281">
        <v>26</v>
      </c>
      <c r="AW2281">
        <v>107</v>
      </c>
      <c r="AX2281">
        <v>49</v>
      </c>
      <c r="AY2281">
        <v>209</v>
      </c>
      <c r="AZ2281">
        <v>1615</v>
      </c>
      <c r="BA2281">
        <v>449</v>
      </c>
      <c r="BB2281">
        <v>178</v>
      </c>
      <c r="BC2281">
        <v>56</v>
      </c>
      <c r="BD2281">
        <v>8</v>
      </c>
      <c r="BE2281">
        <v>29</v>
      </c>
      <c r="BF2281">
        <v>132</v>
      </c>
      <c r="BG2281">
        <v>30</v>
      </c>
      <c r="BH2281">
        <v>57</v>
      </c>
      <c r="BI2281">
        <v>84</v>
      </c>
      <c r="BJ2281">
        <v>17</v>
      </c>
      <c r="BK2281">
        <v>95</v>
      </c>
      <c r="BL2281">
        <v>0</v>
      </c>
      <c r="BM2281">
        <v>77</v>
      </c>
      <c r="BN2281">
        <v>110</v>
      </c>
      <c r="BO2281">
        <v>432</v>
      </c>
      <c r="BP2281">
        <v>277</v>
      </c>
      <c r="BQ2281">
        <v>68</v>
      </c>
      <c r="BR2281">
        <v>20</v>
      </c>
      <c r="BS2281">
        <v>44</v>
      </c>
      <c r="BT2281">
        <v>3</v>
      </c>
      <c r="BU2281">
        <v>12</v>
      </c>
      <c r="BV2281">
        <v>68</v>
      </c>
      <c r="BW2281">
        <v>50</v>
      </c>
      <c r="BX2281">
        <v>0</v>
      </c>
      <c r="BY2281">
        <v>7127</v>
      </c>
    </row>
    <row r="2282" spans="1:77" hidden="1" x14ac:dyDescent="0.25">
      <c r="A2282" t="str">
        <f t="shared" si="70"/>
        <v>201822 Egészségügyi foglalkozások (felsőfokú képzettséghez kapcsolódó)I5 Szakközépiskola</v>
      </c>
      <c r="B2282" t="str">
        <f t="shared" si="71"/>
        <v>201822 Egészségügyi foglalkozások (felsőfokú képzettséghez kapcsolódó)I5 Szakközépiskola</v>
      </c>
      <c r="C2282">
        <v>3322</v>
      </c>
      <c r="D2282" t="s">
        <v>168</v>
      </c>
      <c r="E2282" t="s">
        <v>169</v>
      </c>
      <c r="F2282" s="4">
        <v>2018</v>
      </c>
      <c r="G2282">
        <v>0</v>
      </c>
      <c r="H2282" t="s">
        <v>161</v>
      </c>
      <c r="I2282">
        <v>620</v>
      </c>
      <c r="J2282">
        <v>9</v>
      </c>
      <c r="K2282" t="s">
        <v>76</v>
      </c>
      <c r="L2282" t="s">
        <v>116</v>
      </c>
      <c r="M2282">
        <v>0</v>
      </c>
      <c r="N2282">
        <v>0</v>
      </c>
      <c r="O2282">
        <v>0</v>
      </c>
      <c r="P2282">
        <v>0</v>
      </c>
      <c r="Q2282">
        <v>0</v>
      </c>
      <c r="R2282">
        <v>0</v>
      </c>
      <c r="S2282">
        <v>0</v>
      </c>
      <c r="T2282">
        <v>0</v>
      </c>
      <c r="U2282">
        <v>0</v>
      </c>
      <c r="V2282">
        <v>0</v>
      </c>
      <c r="W2282">
        <v>0</v>
      </c>
      <c r="X2282">
        <v>0</v>
      </c>
      <c r="Y2282">
        <v>0</v>
      </c>
      <c r="Z2282">
        <v>0</v>
      </c>
      <c r="AA2282">
        <v>0</v>
      </c>
      <c r="AB2282">
        <v>0</v>
      </c>
      <c r="AC2282">
        <v>0</v>
      </c>
      <c r="AD2282">
        <v>0</v>
      </c>
      <c r="AE2282">
        <v>0</v>
      </c>
      <c r="AF2282">
        <v>1</v>
      </c>
      <c r="AG2282">
        <v>0</v>
      </c>
      <c r="AH2282">
        <v>0</v>
      </c>
      <c r="AI2282">
        <v>0</v>
      </c>
      <c r="AJ2282">
        <v>0</v>
      </c>
      <c r="AK2282">
        <v>0</v>
      </c>
      <c r="AL2282">
        <v>16</v>
      </c>
      <c r="AM2282">
        <v>0</v>
      </c>
      <c r="AN2282">
        <v>0</v>
      </c>
      <c r="AO2282">
        <v>18</v>
      </c>
      <c r="AP2282">
        <v>37</v>
      </c>
      <c r="AQ2282">
        <v>0</v>
      </c>
      <c r="AR2282">
        <v>0</v>
      </c>
      <c r="AS2282">
        <v>0</v>
      </c>
      <c r="AT2282">
        <v>0</v>
      </c>
      <c r="AU2282">
        <v>0</v>
      </c>
      <c r="AV2282">
        <v>33</v>
      </c>
      <c r="AW2282">
        <v>0</v>
      </c>
      <c r="AX2282">
        <v>0</v>
      </c>
      <c r="AY2282">
        <v>0</v>
      </c>
      <c r="AZ2282">
        <v>0</v>
      </c>
      <c r="BA2282">
        <v>0</v>
      </c>
      <c r="BB2282">
        <v>0</v>
      </c>
      <c r="BC2282">
        <v>0</v>
      </c>
      <c r="BD2282">
        <v>0</v>
      </c>
      <c r="BE2282">
        <v>0</v>
      </c>
      <c r="BF2282">
        <v>0</v>
      </c>
      <c r="BG2282">
        <v>0</v>
      </c>
      <c r="BH2282">
        <v>0</v>
      </c>
      <c r="BI2282">
        <v>0</v>
      </c>
      <c r="BJ2282">
        <v>0</v>
      </c>
      <c r="BK2282">
        <v>0</v>
      </c>
      <c r="BL2282">
        <v>0</v>
      </c>
      <c r="BM2282">
        <v>0</v>
      </c>
      <c r="BN2282">
        <v>0</v>
      </c>
      <c r="BO2282">
        <v>55</v>
      </c>
      <c r="BP2282">
        <v>191</v>
      </c>
      <c r="BQ2282">
        <v>1228</v>
      </c>
      <c r="BR2282">
        <v>51</v>
      </c>
      <c r="BS2282">
        <v>1</v>
      </c>
      <c r="BT2282">
        <v>0</v>
      </c>
      <c r="BU2282">
        <v>0</v>
      </c>
      <c r="BV2282">
        <v>0</v>
      </c>
      <c r="BW2282">
        <v>27</v>
      </c>
      <c r="BX2282">
        <v>0</v>
      </c>
      <c r="BY2282">
        <v>1658</v>
      </c>
    </row>
    <row r="2283" spans="1:77" hidden="1" x14ac:dyDescent="0.25">
      <c r="A2283" t="str">
        <f t="shared" si="70"/>
        <v>201823 Szociális szolgáltatási foglalkozások (felsőfokú képzettséghez kapcsolódó)I5 Szakközépiskola</v>
      </c>
      <c r="B2283" t="str">
        <f t="shared" si="71"/>
        <v>201823 Szociális szolgáltatási foglalkozások (felsőfokú képzettséghez kapcsolódó)I5 Szakközépiskola</v>
      </c>
      <c r="C2283">
        <v>3323</v>
      </c>
      <c r="D2283" t="s">
        <v>168</v>
      </c>
      <c r="E2283" t="s">
        <v>169</v>
      </c>
      <c r="F2283" s="4">
        <v>2018</v>
      </c>
      <c r="G2283">
        <v>0</v>
      </c>
      <c r="H2283" t="s">
        <v>161</v>
      </c>
      <c r="I2283">
        <v>621</v>
      </c>
      <c r="J2283">
        <v>10</v>
      </c>
      <c r="K2283" t="s">
        <v>77</v>
      </c>
      <c r="L2283" t="s">
        <v>117</v>
      </c>
      <c r="M2283">
        <v>0</v>
      </c>
      <c r="N2283">
        <v>0</v>
      </c>
      <c r="O2283">
        <v>0</v>
      </c>
      <c r="P2283">
        <v>0</v>
      </c>
      <c r="Q2283">
        <v>1</v>
      </c>
      <c r="R2283">
        <v>0</v>
      </c>
      <c r="S2283">
        <v>0</v>
      </c>
      <c r="T2283">
        <v>0</v>
      </c>
      <c r="U2283">
        <v>0</v>
      </c>
      <c r="V2283">
        <v>0</v>
      </c>
      <c r="W2283">
        <v>0</v>
      </c>
      <c r="X2283">
        <v>0</v>
      </c>
      <c r="Y2283">
        <v>0</v>
      </c>
      <c r="Z2283">
        <v>0</v>
      </c>
      <c r="AA2283">
        <v>0</v>
      </c>
      <c r="AB2283">
        <v>0</v>
      </c>
      <c r="AC2283">
        <v>0</v>
      </c>
      <c r="AD2283">
        <v>0</v>
      </c>
      <c r="AE2283">
        <v>0</v>
      </c>
      <c r="AF2283">
        <v>0</v>
      </c>
      <c r="AG2283">
        <v>0</v>
      </c>
      <c r="AH2283">
        <v>0</v>
      </c>
      <c r="AI2283">
        <v>0</v>
      </c>
      <c r="AJ2283">
        <v>0</v>
      </c>
      <c r="AK2283">
        <v>0</v>
      </c>
      <c r="AL2283">
        <v>0</v>
      </c>
      <c r="AM2283">
        <v>0</v>
      </c>
      <c r="AN2283">
        <v>0</v>
      </c>
      <c r="AO2283">
        <v>0</v>
      </c>
      <c r="AP2283">
        <v>0</v>
      </c>
      <c r="AQ2283">
        <v>0</v>
      </c>
      <c r="AR2283">
        <v>0</v>
      </c>
      <c r="AS2283">
        <v>0</v>
      </c>
      <c r="AT2283">
        <v>0</v>
      </c>
      <c r="AU2283">
        <v>0</v>
      </c>
      <c r="AV2283">
        <v>0</v>
      </c>
      <c r="AW2283">
        <v>0</v>
      </c>
      <c r="AX2283">
        <v>0</v>
      </c>
      <c r="AY2283">
        <v>0</v>
      </c>
      <c r="AZ2283">
        <v>0</v>
      </c>
      <c r="BA2283">
        <v>0</v>
      </c>
      <c r="BB2283">
        <v>0</v>
      </c>
      <c r="BC2283">
        <v>0</v>
      </c>
      <c r="BD2283">
        <v>0</v>
      </c>
      <c r="BE2283">
        <v>0</v>
      </c>
      <c r="BF2283">
        <v>0</v>
      </c>
      <c r="BG2283">
        <v>0</v>
      </c>
      <c r="BH2283">
        <v>0</v>
      </c>
      <c r="BI2283">
        <v>0</v>
      </c>
      <c r="BJ2283">
        <v>0</v>
      </c>
      <c r="BK2283">
        <v>0</v>
      </c>
      <c r="BL2283">
        <v>0</v>
      </c>
      <c r="BM2283">
        <v>0</v>
      </c>
      <c r="BN2283">
        <v>0</v>
      </c>
      <c r="BO2283">
        <v>14</v>
      </c>
      <c r="BP2283">
        <v>0</v>
      </c>
      <c r="BQ2283">
        <v>1</v>
      </c>
      <c r="BR2283">
        <v>106</v>
      </c>
      <c r="BS2283">
        <v>0</v>
      </c>
      <c r="BT2283">
        <v>0</v>
      </c>
      <c r="BU2283">
        <v>0</v>
      </c>
      <c r="BV2283">
        <v>0</v>
      </c>
      <c r="BW2283">
        <v>0</v>
      </c>
      <c r="BX2283">
        <v>0</v>
      </c>
      <c r="BY2283">
        <v>122</v>
      </c>
    </row>
    <row r="2284" spans="1:77" hidden="1" x14ac:dyDescent="0.25">
      <c r="A2284" t="str">
        <f t="shared" si="70"/>
        <v>201824 Oktatók, pedagógusokI5 Szakközépiskola</v>
      </c>
      <c r="B2284" t="str">
        <f t="shared" si="71"/>
        <v>201824 Oktatók, pedagógusokI5 Szakközépiskola</v>
      </c>
      <c r="C2284">
        <v>3324</v>
      </c>
      <c r="D2284" t="s">
        <v>168</v>
      </c>
      <c r="E2284" t="s">
        <v>169</v>
      </c>
      <c r="F2284" s="4">
        <v>2018</v>
      </c>
      <c r="G2284">
        <v>0</v>
      </c>
      <c r="H2284" t="s">
        <v>161</v>
      </c>
      <c r="I2284">
        <v>622</v>
      </c>
      <c r="J2284">
        <v>11</v>
      </c>
      <c r="K2284" t="s">
        <v>78</v>
      </c>
      <c r="L2284" t="s">
        <v>118</v>
      </c>
      <c r="M2284">
        <v>0</v>
      </c>
      <c r="N2284">
        <v>0</v>
      </c>
      <c r="O2284">
        <v>0</v>
      </c>
      <c r="P2284">
        <v>0</v>
      </c>
      <c r="Q2284">
        <v>0</v>
      </c>
      <c r="R2284">
        <v>0</v>
      </c>
      <c r="S2284">
        <v>0</v>
      </c>
      <c r="T2284">
        <v>0</v>
      </c>
      <c r="U2284">
        <v>0</v>
      </c>
      <c r="V2284">
        <v>0</v>
      </c>
      <c r="W2284">
        <v>1</v>
      </c>
      <c r="X2284">
        <v>0</v>
      </c>
      <c r="Y2284">
        <v>22</v>
      </c>
      <c r="Z2284">
        <v>0</v>
      </c>
      <c r="AA2284">
        <v>0</v>
      </c>
      <c r="AB2284">
        <v>1</v>
      </c>
      <c r="AC2284">
        <v>0</v>
      </c>
      <c r="AD2284">
        <v>6</v>
      </c>
      <c r="AE2284">
        <v>0</v>
      </c>
      <c r="AF2284">
        <v>41</v>
      </c>
      <c r="AG2284">
        <v>0</v>
      </c>
      <c r="AH2284">
        <v>13</v>
      </c>
      <c r="AI2284">
        <v>0</v>
      </c>
      <c r="AJ2284">
        <v>11</v>
      </c>
      <c r="AK2284">
        <v>0</v>
      </c>
      <c r="AL2284">
        <v>0</v>
      </c>
      <c r="AM2284">
        <v>0</v>
      </c>
      <c r="AN2284">
        <v>0</v>
      </c>
      <c r="AO2284">
        <v>0</v>
      </c>
      <c r="AP2284">
        <v>0</v>
      </c>
      <c r="AQ2284">
        <v>15</v>
      </c>
      <c r="AR2284">
        <v>0</v>
      </c>
      <c r="AS2284">
        <v>0</v>
      </c>
      <c r="AT2284">
        <v>0</v>
      </c>
      <c r="AU2284">
        <v>0</v>
      </c>
      <c r="AV2284">
        <v>1</v>
      </c>
      <c r="AW2284">
        <v>0</v>
      </c>
      <c r="AX2284">
        <v>0</v>
      </c>
      <c r="AY2284">
        <v>0</v>
      </c>
      <c r="AZ2284">
        <v>0</v>
      </c>
      <c r="BA2284">
        <v>0</v>
      </c>
      <c r="BB2284">
        <v>0</v>
      </c>
      <c r="BC2284">
        <v>0</v>
      </c>
      <c r="BD2284">
        <v>0</v>
      </c>
      <c r="BE2284">
        <v>2</v>
      </c>
      <c r="BF2284">
        <v>0</v>
      </c>
      <c r="BG2284">
        <v>0</v>
      </c>
      <c r="BH2284">
        <v>0</v>
      </c>
      <c r="BI2284">
        <v>0</v>
      </c>
      <c r="BJ2284">
        <v>18</v>
      </c>
      <c r="BK2284">
        <v>0</v>
      </c>
      <c r="BL2284">
        <v>0</v>
      </c>
      <c r="BM2284">
        <v>0</v>
      </c>
      <c r="BN2284">
        <v>0</v>
      </c>
      <c r="BO2284">
        <v>155</v>
      </c>
      <c r="BP2284">
        <v>1990</v>
      </c>
      <c r="BQ2284">
        <v>39</v>
      </c>
      <c r="BR2284">
        <v>1779</v>
      </c>
      <c r="BS2284">
        <v>1</v>
      </c>
      <c r="BT2284">
        <v>0</v>
      </c>
      <c r="BU2284">
        <v>2</v>
      </c>
      <c r="BV2284">
        <v>0</v>
      </c>
      <c r="BW2284">
        <v>0</v>
      </c>
      <c r="BX2284">
        <v>0</v>
      </c>
      <c r="BY2284">
        <v>4097</v>
      </c>
    </row>
    <row r="2285" spans="1:77" hidden="1" x14ac:dyDescent="0.25">
      <c r="A2285" t="str">
        <f t="shared" si="70"/>
        <v>201825 Gazdálkodási jellegű foglalkozásokI5 Szakközépiskola</v>
      </c>
      <c r="B2285" t="str">
        <f t="shared" si="71"/>
        <v>201825 Gazdálkodási jellegű foglalkozásokI5 Szakközépiskola</v>
      </c>
      <c r="C2285">
        <v>3325</v>
      </c>
      <c r="D2285" t="s">
        <v>168</v>
      </c>
      <c r="E2285" t="s">
        <v>169</v>
      </c>
      <c r="F2285" s="4">
        <v>2018</v>
      </c>
      <c r="G2285">
        <v>0</v>
      </c>
      <c r="H2285" t="s">
        <v>161</v>
      </c>
      <c r="I2285">
        <v>623</v>
      </c>
      <c r="J2285">
        <v>12</v>
      </c>
      <c r="K2285" t="s">
        <v>79</v>
      </c>
      <c r="L2285" t="s">
        <v>119</v>
      </c>
      <c r="M2285">
        <v>8</v>
      </c>
      <c r="N2285">
        <v>13</v>
      </c>
      <c r="O2285">
        <v>16</v>
      </c>
      <c r="P2285">
        <v>13</v>
      </c>
      <c r="Q2285">
        <v>221</v>
      </c>
      <c r="R2285">
        <v>0</v>
      </c>
      <c r="S2285">
        <v>17</v>
      </c>
      <c r="T2285">
        <v>5</v>
      </c>
      <c r="U2285">
        <v>0</v>
      </c>
      <c r="V2285">
        <v>0</v>
      </c>
      <c r="W2285">
        <v>31</v>
      </c>
      <c r="X2285">
        <v>0</v>
      </c>
      <c r="Y2285">
        <v>86</v>
      </c>
      <c r="Z2285">
        <v>20</v>
      </c>
      <c r="AA2285">
        <v>9</v>
      </c>
      <c r="AB2285">
        <v>27</v>
      </c>
      <c r="AC2285">
        <v>39</v>
      </c>
      <c r="AD2285">
        <v>44</v>
      </c>
      <c r="AE2285">
        <v>44</v>
      </c>
      <c r="AF2285">
        <v>31</v>
      </c>
      <c r="AG2285">
        <v>7</v>
      </c>
      <c r="AH2285">
        <v>45</v>
      </c>
      <c r="AI2285">
        <v>9</v>
      </c>
      <c r="AJ2285">
        <v>92</v>
      </c>
      <c r="AK2285">
        <v>23</v>
      </c>
      <c r="AL2285">
        <v>27</v>
      </c>
      <c r="AM2285">
        <v>39</v>
      </c>
      <c r="AN2285">
        <v>94</v>
      </c>
      <c r="AO2285">
        <v>789</v>
      </c>
      <c r="AP2285">
        <v>690</v>
      </c>
      <c r="AQ2285">
        <v>39</v>
      </c>
      <c r="AR2285">
        <v>26</v>
      </c>
      <c r="AS2285">
        <v>0</v>
      </c>
      <c r="AT2285">
        <v>33</v>
      </c>
      <c r="AU2285">
        <v>0</v>
      </c>
      <c r="AV2285">
        <v>72</v>
      </c>
      <c r="AW2285">
        <v>16</v>
      </c>
      <c r="AX2285">
        <v>24</v>
      </c>
      <c r="AY2285">
        <v>42</v>
      </c>
      <c r="AZ2285">
        <v>175</v>
      </c>
      <c r="BA2285">
        <v>612</v>
      </c>
      <c r="BB2285">
        <v>308</v>
      </c>
      <c r="BC2285">
        <v>27</v>
      </c>
      <c r="BD2285">
        <v>14</v>
      </c>
      <c r="BE2285">
        <v>97</v>
      </c>
      <c r="BF2285">
        <v>190</v>
      </c>
      <c r="BG2285">
        <v>14</v>
      </c>
      <c r="BH2285">
        <v>15</v>
      </c>
      <c r="BI2285">
        <v>151</v>
      </c>
      <c r="BJ2285">
        <v>2</v>
      </c>
      <c r="BK2285">
        <v>21</v>
      </c>
      <c r="BL2285">
        <v>50</v>
      </c>
      <c r="BM2285">
        <v>7</v>
      </c>
      <c r="BN2285">
        <v>56</v>
      </c>
      <c r="BO2285">
        <v>75</v>
      </c>
      <c r="BP2285">
        <v>48</v>
      </c>
      <c r="BQ2285">
        <v>44</v>
      </c>
      <c r="BR2285">
        <v>27</v>
      </c>
      <c r="BS2285">
        <v>24</v>
      </c>
      <c r="BT2285">
        <v>10</v>
      </c>
      <c r="BU2285">
        <v>12</v>
      </c>
      <c r="BV2285">
        <v>0</v>
      </c>
      <c r="BW2285">
        <v>1</v>
      </c>
      <c r="BX2285">
        <v>0</v>
      </c>
      <c r="BY2285">
        <v>4671</v>
      </c>
    </row>
    <row r="2286" spans="1:77" hidden="1" x14ac:dyDescent="0.25">
      <c r="A2286" t="str">
        <f t="shared" si="70"/>
        <v>201826 Jogi és társadalomtudományi foglalkozásokI5 Szakközépiskola</v>
      </c>
      <c r="B2286" t="str">
        <f t="shared" si="71"/>
        <v>201826 Jogi és társadalomtudományi foglalkozásokI5 Szakközépiskola</v>
      </c>
      <c r="C2286">
        <v>3326</v>
      </c>
      <c r="D2286" t="s">
        <v>168</v>
      </c>
      <c r="E2286" t="s">
        <v>169</v>
      </c>
      <c r="F2286" s="4">
        <v>2018</v>
      </c>
      <c r="G2286">
        <v>0</v>
      </c>
      <c r="H2286" t="s">
        <v>161</v>
      </c>
      <c r="I2286">
        <v>624</v>
      </c>
      <c r="J2286">
        <v>13</v>
      </c>
      <c r="K2286" t="s">
        <v>80</v>
      </c>
      <c r="L2286" t="s">
        <v>120</v>
      </c>
      <c r="M2286">
        <v>0</v>
      </c>
      <c r="N2286">
        <v>0</v>
      </c>
      <c r="O2286">
        <v>0</v>
      </c>
      <c r="P2286">
        <v>0</v>
      </c>
      <c r="Q2286">
        <v>0</v>
      </c>
      <c r="R2286">
        <v>0</v>
      </c>
      <c r="S2286">
        <v>0</v>
      </c>
      <c r="T2286">
        <v>0</v>
      </c>
      <c r="U2286">
        <v>0</v>
      </c>
      <c r="V2286">
        <v>0</v>
      </c>
      <c r="W2286">
        <v>0</v>
      </c>
      <c r="X2286">
        <v>0</v>
      </c>
      <c r="Y2286">
        <v>7</v>
      </c>
      <c r="Z2286">
        <v>0</v>
      </c>
      <c r="AA2286">
        <v>0</v>
      </c>
      <c r="AB2286">
        <v>0</v>
      </c>
      <c r="AC2286">
        <v>12</v>
      </c>
      <c r="AD2286">
        <v>9</v>
      </c>
      <c r="AE2286">
        <v>1</v>
      </c>
      <c r="AF2286">
        <v>9</v>
      </c>
      <c r="AG2286">
        <v>0</v>
      </c>
      <c r="AH2286">
        <v>0</v>
      </c>
      <c r="AI2286">
        <v>0</v>
      </c>
      <c r="AJ2286">
        <v>24</v>
      </c>
      <c r="AK2286">
        <v>0</v>
      </c>
      <c r="AL2286">
        <v>0</v>
      </c>
      <c r="AM2286">
        <v>46</v>
      </c>
      <c r="AN2286">
        <v>0</v>
      </c>
      <c r="AO2286">
        <v>0</v>
      </c>
      <c r="AP2286">
        <v>9</v>
      </c>
      <c r="AQ2286">
        <v>0</v>
      </c>
      <c r="AR2286">
        <v>0</v>
      </c>
      <c r="AS2286">
        <v>0</v>
      </c>
      <c r="AT2286">
        <v>0</v>
      </c>
      <c r="AU2286">
        <v>0</v>
      </c>
      <c r="AV2286">
        <v>0</v>
      </c>
      <c r="AW2286">
        <v>0</v>
      </c>
      <c r="AX2286">
        <v>0</v>
      </c>
      <c r="AY2286">
        <v>12</v>
      </c>
      <c r="AZ2286">
        <v>0</v>
      </c>
      <c r="BA2286">
        <v>64</v>
      </c>
      <c r="BB2286">
        <v>0</v>
      </c>
      <c r="BC2286">
        <v>0</v>
      </c>
      <c r="BD2286">
        <v>0</v>
      </c>
      <c r="BE2286">
        <v>0</v>
      </c>
      <c r="BF2286">
        <v>26</v>
      </c>
      <c r="BG2286">
        <v>0</v>
      </c>
      <c r="BH2286">
        <v>7</v>
      </c>
      <c r="BI2286">
        <v>0</v>
      </c>
      <c r="BJ2286">
        <v>2</v>
      </c>
      <c r="BK2286">
        <v>0</v>
      </c>
      <c r="BL2286">
        <v>12</v>
      </c>
      <c r="BM2286">
        <v>0</v>
      </c>
      <c r="BN2286">
        <v>1</v>
      </c>
      <c r="BO2286">
        <v>56</v>
      </c>
      <c r="BP2286">
        <v>1</v>
      </c>
      <c r="BQ2286">
        <v>3</v>
      </c>
      <c r="BR2286">
        <v>0</v>
      </c>
      <c r="BS2286">
        <v>0</v>
      </c>
      <c r="BT2286">
        <v>0</v>
      </c>
      <c r="BU2286">
        <v>0</v>
      </c>
      <c r="BV2286">
        <v>0</v>
      </c>
      <c r="BW2286">
        <v>0</v>
      </c>
      <c r="BX2286">
        <v>0</v>
      </c>
      <c r="BY2286">
        <v>301</v>
      </c>
    </row>
    <row r="2287" spans="1:77" hidden="1" x14ac:dyDescent="0.25">
      <c r="A2287" t="str">
        <f t="shared" si="70"/>
        <v>201827 Kulturális, sport-, művészeti és vallási foglalkozások (felsőfokú képzettséghez kapcsolódó)I5 Szakközépiskola</v>
      </c>
      <c r="B2287" t="str">
        <f t="shared" si="71"/>
        <v>201827 Kulturális, sport-, művészeti és vallási foglalkozások (felsőfokú képzettséghez kapcsolódó)I5 Szakközépiskola</v>
      </c>
      <c r="C2287">
        <v>3327</v>
      </c>
      <c r="D2287" t="s">
        <v>168</v>
      </c>
      <c r="E2287" t="s">
        <v>169</v>
      </c>
      <c r="F2287" s="4">
        <v>2018</v>
      </c>
      <c r="G2287">
        <v>0</v>
      </c>
      <c r="H2287" t="s">
        <v>161</v>
      </c>
      <c r="I2287">
        <v>625</v>
      </c>
      <c r="J2287">
        <v>14</v>
      </c>
      <c r="K2287" t="s">
        <v>121</v>
      </c>
      <c r="L2287" t="s">
        <v>122</v>
      </c>
      <c r="M2287">
        <v>0</v>
      </c>
      <c r="N2287">
        <v>0</v>
      </c>
      <c r="O2287">
        <v>0</v>
      </c>
      <c r="P2287">
        <v>0</v>
      </c>
      <c r="Q2287">
        <v>0</v>
      </c>
      <c r="R2287">
        <v>0</v>
      </c>
      <c r="S2287">
        <v>0</v>
      </c>
      <c r="T2287">
        <v>0</v>
      </c>
      <c r="U2287">
        <v>0</v>
      </c>
      <c r="V2287">
        <v>0</v>
      </c>
      <c r="W2287">
        <v>0</v>
      </c>
      <c r="X2287">
        <v>0</v>
      </c>
      <c r="Y2287">
        <v>0</v>
      </c>
      <c r="Z2287">
        <v>0</v>
      </c>
      <c r="AA2287">
        <v>0</v>
      </c>
      <c r="AB2287">
        <v>0</v>
      </c>
      <c r="AC2287">
        <v>0</v>
      </c>
      <c r="AD2287">
        <v>0</v>
      </c>
      <c r="AE2287">
        <v>0</v>
      </c>
      <c r="AF2287">
        <v>0</v>
      </c>
      <c r="AG2287">
        <v>0</v>
      </c>
      <c r="AH2287">
        <v>0</v>
      </c>
      <c r="AI2287">
        <v>0</v>
      </c>
      <c r="AJ2287">
        <v>0</v>
      </c>
      <c r="AK2287">
        <v>0</v>
      </c>
      <c r="AL2287">
        <v>0</v>
      </c>
      <c r="AM2287">
        <v>111</v>
      </c>
      <c r="AN2287">
        <v>7</v>
      </c>
      <c r="AO2287">
        <v>49</v>
      </c>
      <c r="AP2287">
        <v>14</v>
      </c>
      <c r="AQ2287">
        <v>1</v>
      </c>
      <c r="AR2287">
        <v>0</v>
      </c>
      <c r="AS2287">
        <v>0</v>
      </c>
      <c r="AT2287">
        <v>0</v>
      </c>
      <c r="AU2287">
        <v>0</v>
      </c>
      <c r="AV2287">
        <v>18</v>
      </c>
      <c r="AW2287">
        <v>292</v>
      </c>
      <c r="AX2287">
        <v>260</v>
      </c>
      <c r="AY2287">
        <v>0</v>
      </c>
      <c r="AZ2287">
        <v>19</v>
      </c>
      <c r="BA2287">
        <v>0</v>
      </c>
      <c r="BB2287">
        <v>0</v>
      </c>
      <c r="BC2287">
        <v>0</v>
      </c>
      <c r="BD2287">
        <v>0</v>
      </c>
      <c r="BE2287">
        <v>0</v>
      </c>
      <c r="BF2287">
        <v>11</v>
      </c>
      <c r="BG2287">
        <v>0</v>
      </c>
      <c r="BH2287">
        <v>1</v>
      </c>
      <c r="BI2287">
        <v>39</v>
      </c>
      <c r="BJ2287">
        <v>3</v>
      </c>
      <c r="BK2287">
        <v>0</v>
      </c>
      <c r="BL2287">
        <v>0</v>
      </c>
      <c r="BM2287">
        <v>0</v>
      </c>
      <c r="BN2287">
        <v>2</v>
      </c>
      <c r="BO2287">
        <v>121</v>
      </c>
      <c r="BP2287">
        <v>51</v>
      </c>
      <c r="BQ2287">
        <v>4</v>
      </c>
      <c r="BR2287">
        <v>3</v>
      </c>
      <c r="BS2287">
        <v>324</v>
      </c>
      <c r="BT2287">
        <v>463</v>
      </c>
      <c r="BU2287">
        <v>103</v>
      </c>
      <c r="BV2287">
        <v>0</v>
      </c>
      <c r="BW2287">
        <v>41</v>
      </c>
      <c r="BX2287">
        <v>0</v>
      </c>
      <c r="BY2287">
        <v>1937</v>
      </c>
    </row>
    <row r="2288" spans="1:77" hidden="1" x14ac:dyDescent="0.25">
      <c r="A2288" t="str">
        <f t="shared" si="70"/>
        <v>201829 Egyéb magasan képzett ügyintézőkI5 Szakközépiskola</v>
      </c>
      <c r="B2288" t="str">
        <f t="shared" si="71"/>
        <v>201829 Egyéb magasan képzett ügyintézőkI5 Szakközépiskola</v>
      </c>
      <c r="C2288">
        <v>3328</v>
      </c>
      <c r="D2288" t="s">
        <v>168</v>
      </c>
      <c r="E2288" t="s">
        <v>169</v>
      </c>
      <c r="F2288" s="4">
        <v>2018</v>
      </c>
      <c r="G2288">
        <v>0</v>
      </c>
      <c r="H2288" t="s">
        <v>161</v>
      </c>
      <c r="I2288">
        <v>626</v>
      </c>
      <c r="J2288">
        <v>15</v>
      </c>
      <c r="K2288" t="s">
        <v>81</v>
      </c>
      <c r="L2288" t="s">
        <v>123</v>
      </c>
      <c r="M2288">
        <v>3</v>
      </c>
      <c r="N2288">
        <v>0</v>
      </c>
      <c r="O2288">
        <v>0</v>
      </c>
      <c r="P2288">
        <v>0</v>
      </c>
      <c r="Q2288">
        <v>34</v>
      </c>
      <c r="R2288">
        <v>0</v>
      </c>
      <c r="S2288">
        <v>0</v>
      </c>
      <c r="T2288">
        <v>0</v>
      </c>
      <c r="U2288">
        <v>0</v>
      </c>
      <c r="V2288">
        <v>0</v>
      </c>
      <c r="W2288">
        <v>6</v>
      </c>
      <c r="X2288">
        <v>0</v>
      </c>
      <c r="Y2288">
        <v>0</v>
      </c>
      <c r="Z2288">
        <v>19</v>
      </c>
      <c r="AA2288">
        <v>9</v>
      </c>
      <c r="AB2288">
        <v>2</v>
      </c>
      <c r="AC2288">
        <v>49</v>
      </c>
      <c r="AD2288">
        <v>9</v>
      </c>
      <c r="AE2288">
        <v>42</v>
      </c>
      <c r="AF2288">
        <v>29</v>
      </c>
      <c r="AG2288">
        <v>0</v>
      </c>
      <c r="AH2288">
        <v>64</v>
      </c>
      <c r="AI2288">
        <v>37</v>
      </c>
      <c r="AJ2288">
        <v>112</v>
      </c>
      <c r="AK2288">
        <v>40</v>
      </c>
      <c r="AL2288">
        <v>11</v>
      </c>
      <c r="AM2288">
        <v>28</v>
      </c>
      <c r="AN2288">
        <v>121</v>
      </c>
      <c r="AO2288">
        <v>88</v>
      </c>
      <c r="AP2288">
        <v>179</v>
      </c>
      <c r="AQ2288">
        <v>48</v>
      </c>
      <c r="AR2288">
        <v>0</v>
      </c>
      <c r="AS2288">
        <v>0</v>
      </c>
      <c r="AT2288">
        <v>62</v>
      </c>
      <c r="AU2288">
        <v>0</v>
      </c>
      <c r="AV2288">
        <v>0</v>
      </c>
      <c r="AW2288">
        <v>0</v>
      </c>
      <c r="AX2288">
        <v>0</v>
      </c>
      <c r="AY2288">
        <v>102</v>
      </c>
      <c r="AZ2288">
        <v>259</v>
      </c>
      <c r="BA2288">
        <v>475</v>
      </c>
      <c r="BB2288">
        <v>71</v>
      </c>
      <c r="BC2288">
        <v>0</v>
      </c>
      <c r="BD2288">
        <v>1</v>
      </c>
      <c r="BE2288">
        <v>1</v>
      </c>
      <c r="BF2288">
        <v>65</v>
      </c>
      <c r="BG2288">
        <v>124</v>
      </c>
      <c r="BH2288">
        <v>24</v>
      </c>
      <c r="BI2288">
        <v>38</v>
      </c>
      <c r="BJ2288">
        <v>1</v>
      </c>
      <c r="BK2288">
        <v>0</v>
      </c>
      <c r="BL2288">
        <v>0</v>
      </c>
      <c r="BM2288">
        <v>10</v>
      </c>
      <c r="BN2288">
        <v>176</v>
      </c>
      <c r="BO2288">
        <v>2211</v>
      </c>
      <c r="BP2288">
        <v>147</v>
      </c>
      <c r="BQ2288">
        <v>30</v>
      </c>
      <c r="BR2288">
        <v>22</v>
      </c>
      <c r="BS2288">
        <v>10</v>
      </c>
      <c r="BT2288">
        <v>0</v>
      </c>
      <c r="BU2288">
        <v>27</v>
      </c>
      <c r="BV2288">
        <v>14</v>
      </c>
      <c r="BW2288">
        <v>0</v>
      </c>
      <c r="BX2288">
        <v>0</v>
      </c>
      <c r="BY2288">
        <v>4800</v>
      </c>
    </row>
    <row r="2289" spans="1:77" hidden="1" x14ac:dyDescent="0.25">
      <c r="A2289" t="str">
        <f t="shared" si="70"/>
        <v>201831 Technikusok és hasonló műszaki foglalkozásokI5 Szakközépiskola</v>
      </c>
      <c r="B2289" t="str">
        <f t="shared" si="71"/>
        <v>201831 Technikusok és hasonló műszaki foglalkozásokI5 Szakközépiskola</v>
      </c>
      <c r="C2289">
        <v>3329</v>
      </c>
      <c r="D2289" t="s">
        <v>168</v>
      </c>
      <c r="E2289" t="s">
        <v>169</v>
      </c>
      <c r="F2289" s="4">
        <v>2018</v>
      </c>
      <c r="G2289">
        <v>0</v>
      </c>
      <c r="H2289" t="s">
        <v>161</v>
      </c>
      <c r="I2289">
        <v>627</v>
      </c>
      <c r="J2289">
        <v>16</v>
      </c>
      <c r="K2289" t="s">
        <v>82</v>
      </c>
      <c r="L2289" t="s">
        <v>83</v>
      </c>
      <c r="M2289">
        <v>315</v>
      </c>
      <c r="N2289">
        <v>131</v>
      </c>
      <c r="O2289">
        <v>25</v>
      </c>
      <c r="P2289">
        <v>66</v>
      </c>
      <c r="Q2289">
        <v>874</v>
      </c>
      <c r="R2289">
        <v>158</v>
      </c>
      <c r="S2289">
        <v>45</v>
      </c>
      <c r="T2289">
        <v>121</v>
      </c>
      <c r="U2289">
        <v>111</v>
      </c>
      <c r="V2289">
        <v>0</v>
      </c>
      <c r="W2289">
        <v>321</v>
      </c>
      <c r="X2289">
        <v>727</v>
      </c>
      <c r="Y2289">
        <v>528</v>
      </c>
      <c r="Z2289">
        <v>367</v>
      </c>
      <c r="AA2289">
        <v>385</v>
      </c>
      <c r="AB2289">
        <v>1210</v>
      </c>
      <c r="AC2289">
        <v>990</v>
      </c>
      <c r="AD2289">
        <v>382</v>
      </c>
      <c r="AE2289">
        <v>962</v>
      </c>
      <c r="AF2289">
        <v>1276</v>
      </c>
      <c r="AG2289">
        <v>118</v>
      </c>
      <c r="AH2289">
        <v>571</v>
      </c>
      <c r="AI2289">
        <v>258</v>
      </c>
      <c r="AJ2289">
        <v>640</v>
      </c>
      <c r="AK2289">
        <v>465</v>
      </c>
      <c r="AL2289">
        <v>95</v>
      </c>
      <c r="AM2289">
        <v>1125</v>
      </c>
      <c r="AN2289">
        <v>615</v>
      </c>
      <c r="AO2289">
        <v>1372</v>
      </c>
      <c r="AP2289">
        <v>903</v>
      </c>
      <c r="AQ2289">
        <v>1725</v>
      </c>
      <c r="AR2289">
        <v>36</v>
      </c>
      <c r="AS2289">
        <v>42</v>
      </c>
      <c r="AT2289">
        <v>1285</v>
      </c>
      <c r="AU2289">
        <v>19</v>
      </c>
      <c r="AV2289">
        <v>26</v>
      </c>
      <c r="AW2289">
        <v>44</v>
      </c>
      <c r="AX2289">
        <v>111</v>
      </c>
      <c r="AY2289">
        <v>345</v>
      </c>
      <c r="AZ2289">
        <v>964</v>
      </c>
      <c r="BA2289">
        <v>500</v>
      </c>
      <c r="BB2289">
        <v>75</v>
      </c>
      <c r="BC2289">
        <v>81</v>
      </c>
      <c r="BD2289">
        <v>78</v>
      </c>
      <c r="BE2289">
        <v>163</v>
      </c>
      <c r="BF2289">
        <v>160</v>
      </c>
      <c r="BG2289">
        <v>856</v>
      </c>
      <c r="BH2289">
        <v>211</v>
      </c>
      <c r="BI2289">
        <v>7</v>
      </c>
      <c r="BJ2289">
        <v>99</v>
      </c>
      <c r="BK2289">
        <v>116</v>
      </c>
      <c r="BL2289">
        <v>131</v>
      </c>
      <c r="BM2289">
        <v>89</v>
      </c>
      <c r="BN2289">
        <v>309</v>
      </c>
      <c r="BO2289">
        <v>1616</v>
      </c>
      <c r="BP2289">
        <v>692</v>
      </c>
      <c r="BQ2289">
        <v>282</v>
      </c>
      <c r="BR2289">
        <v>57</v>
      </c>
      <c r="BS2289">
        <v>267</v>
      </c>
      <c r="BT2289">
        <v>58</v>
      </c>
      <c r="BU2289">
        <v>199</v>
      </c>
      <c r="BV2289">
        <v>89</v>
      </c>
      <c r="BW2289">
        <v>1</v>
      </c>
      <c r="BX2289">
        <v>0</v>
      </c>
      <c r="BY2289">
        <v>25889</v>
      </c>
    </row>
    <row r="2290" spans="1:77" hidden="1" x14ac:dyDescent="0.25">
      <c r="A2290" t="str">
        <f t="shared" si="70"/>
        <v>201832 Szakmai irányítók, felügyelőkI5 Szakközépiskola</v>
      </c>
      <c r="B2290" t="str">
        <f t="shared" si="71"/>
        <v>201832 Szakmai irányítók, felügyelőkI5 Szakközépiskola</v>
      </c>
      <c r="C2290">
        <v>3330</v>
      </c>
      <c r="D2290" t="s">
        <v>168</v>
      </c>
      <c r="E2290" t="s">
        <v>169</v>
      </c>
      <c r="F2290" s="4">
        <v>2018</v>
      </c>
      <c r="G2290">
        <v>0</v>
      </c>
      <c r="H2290" t="s">
        <v>161</v>
      </c>
      <c r="I2290">
        <v>628</v>
      </c>
      <c r="J2290">
        <v>17</v>
      </c>
      <c r="K2290" t="s">
        <v>84</v>
      </c>
      <c r="L2290" t="s">
        <v>124</v>
      </c>
      <c r="M2290">
        <v>21</v>
      </c>
      <c r="N2290">
        <v>0</v>
      </c>
      <c r="O2290">
        <v>0</v>
      </c>
      <c r="P2290">
        <v>54</v>
      </c>
      <c r="Q2290">
        <v>174</v>
      </c>
      <c r="R2290">
        <v>89</v>
      </c>
      <c r="S2290">
        <v>8</v>
      </c>
      <c r="T2290">
        <v>22</v>
      </c>
      <c r="U2290">
        <v>19</v>
      </c>
      <c r="V2290">
        <v>0</v>
      </c>
      <c r="W2290">
        <v>52</v>
      </c>
      <c r="X2290">
        <v>19</v>
      </c>
      <c r="Y2290">
        <v>105</v>
      </c>
      <c r="Z2290">
        <v>20</v>
      </c>
      <c r="AA2290">
        <v>0</v>
      </c>
      <c r="AB2290">
        <v>109</v>
      </c>
      <c r="AC2290">
        <v>45</v>
      </c>
      <c r="AD2290">
        <v>46</v>
      </c>
      <c r="AE2290">
        <v>43</v>
      </c>
      <c r="AF2290">
        <v>86</v>
      </c>
      <c r="AG2290">
        <v>0</v>
      </c>
      <c r="AH2290">
        <v>29</v>
      </c>
      <c r="AI2290">
        <v>9</v>
      </c>
      <c r="AJ2290">
        <v>48</v>
      </c>
      <c r="AK2290">
        <v>11</v>
      </c>
      <c r="AL2290">
        <v>26</v>
      </c>
      <c r="AM2290">
        <v>603</v>
      </c>
      <c r="AN2290">
        <v>16</v>
      </c>
      <c r="AO2290">
        <v>190</v>
      </c>
      <c r="AP2290">
        <v>106</v>
      </c>
      <c r="AQ2290">
        <v>1</v>
      </c>
      <c r="AR2290">
        <v>0</v>
      </c>
      <c r="AS2290">
        <v>0</v>
      </c>
      <c r="AT2290">
        <v>18</v>
      </c>
      <c r="AU2290">
        <v>0</v>
      </c>
      <c r="AV2290">
        <v>220</v>
      </c>
      <c r="AW2290">
        <v>0</v>
      </c>
      <c r="AX2290">
        <v>18</v>
      </c>
      <c r="AY2290">
        <v>0</v>
      </c>
      <c r="AZ2290">
        <v>60</v>
      </c>
      <c r="BA2290">
        <v>26</v>
      </c>
      <c r="BB2290">
        <v>11</v>
      </c>
      <c r="BC2290">
        <v>8</v>
      </c>
      <c r="BD2290">
        <v>18</v>
      </c>
      <c r="BE2290">
        <v>32</v>
      </c>
      <c r="BF2290">
        <v>23</v>
      </c>
      <c r="BG2290">
        <v>7</v>
      </c>
      <c r="BH2290">
        <v>1</v>
      </c>
      <c r="BI2290">
        <v>0</v>
      </c>
      <c r="BJ2290">
        <v>0</v>
      </c>
      <c r="BK2290">
        <v>0</v>
      </c>
      <c r="BL2290">
        <v>13</v>
      </c>
      <c r="BM2290">
        <v>0</v>
      </c>
      <c r="BN2290">
        <v>70</v>
      </c>
      <c r="BO2290">
        <v>122</v>
      </c>
      <c r="BP2290">
        <v>65</v>
      </c>
      <c r="BQ2290">
        <v>32</v>
      </c>
      <c r="BR2290">
        <v>50</v>
      </c>
      <c r="BS2290">
        <v>0</v>
      </c>
      <c r="BT2290">
        <v>9</v>
      </c>
      <c r="BU2290">
        <v>5</v>
      </c>
      <c r="BV2290">
        <v>0</v>
      </c>
      <c r="BW2290">
        <v>67</v>
      </c>
      <c r="BX2290">
        <v>0</v>
      </c>
      <c r="BY2290">
        <v>2826</v>
      </c>
    </row>
    <row r="2291" spans="1:77" hidden="1" x14ac:dyDescent="0.25">
      <c r="A2291" t="str">
        <f t="shared" si="70"/>
        <v>201833 Egészségügyi foglalkozásokI5 Szakközépiskola</v>
      </c>
      <c r="B2291" t="str">
        <f t="shared" si="71"/>
        <v>201833 Egészségügyi foglalkozásokI5 Szakközépiskola</v>
      </c>
      <c r="C2291">
        <v>3331</v>
      </c>
      <c r="D2291" t="s">
        <v>168</v>
      </c>
      <c r="E2291" t="s">
        <v>169</v>
      </c>
      <c r="F2291" s="4">
        <v>2018</v>
      </c>
      <c r="G2291">
        <v>0</v>
      </c>
      <c r="H2291" t="s">
        <v>161</v>
      </c>
      <c r="I2291">
        <v>629</v>
      </c>
      <c r="J2291">
        <v>18</v>
      </c>
      <c r="K2291" t="s">
        <v>85</v>
      </c>
      <c r="L2291" t="s">
        <v>125</v>
      </c>
      <c r="M2291">
        <v>38</v>
      </c>
      <c r="N2291">
        <v>0</v>
      </c>
      <c r="O2291">
        <v>0</v>
      </c>
      <c r="P2291">
        <v>0</v>
      </c>
      <c r="Q2291">
        <v>15</v>
      </c>
      <c r="R2291">
        <v>0</v>
      </c>
      <c r="S2291">
        <v>0</v>
      </c>
      <c r="T2291">
        <v>0</v>
      </c>
      <c r="U2291">
        <v>0</v>
      </c>
      <c r="V2291">
        <v>0</v>
      </c>
      <c r="W2291">
        <v>0</v>
      </c>
      <c r="X2291">
        <v>480</v>
      </c>
      <c r="Y2291">
        <v>0</v>
      </c>
      <c r="Z2291">
        <v>20</v>
      </c>
      <c r="AA2291">
        <v>13</v>
      </c>
      <c r="AB2291">
        <v>0</v>
      </c>
      <c r="AC2291">
        <v>45</v>
      </c>
      <c r="AD2291">
        <v>2</v>
      </c>
      <c r="AE2291">
        <v>0</v>
      </c>
      <c r="AF2291">
        <v>11</v>
      </c>
      <c r="AG2291">
        <v>0</v>
      </c>
      <c r="AH2291">
        <v>142</v>
      </c>
      <c r="AI2291">
        <v>0</v>
      </c>
      <c r="AJ2291">
        <v>0</v>
      </c>
      <c r="AK2291">
        <v>0</v>
      </c>
      <c r="AL2291">
        <v>0</v>
      </c>
      <c r="AM2291">
        <v>32</v>
      </c>
      <c r="AN2291">
        <v>13</v>
      </c>
      <c r="AO2291">
        <v>97</v>
      </c>
      <c r="AP2291">
        <v>3035</v>
      </c>
      <c r="AQ2291">
        <v>18</v>
      </c>
      <c r="AR2291">
        <v>0</v>
      </c>
      <c r="AS2291">
        <v>0</v>
      </c>
      <c r="AT2291">
        <v>0</v>
      </c>
      <c r="AU2291">
        <v>0</v>
      </c>
      <c r="AV2291">
        <v>101</v>
      </c>
      <c r="AW2291">
        <v>0</v>
      </c>
      <c r="AX2291">
        <v>0</v>
      </c>
      <c r="AY2291">
        <v>7</v>
      </c>
      <c r="AZ2291">
        <v>10</v>
      </c>
      <c r="BA2291">
        <v>9</v>
      </c>
      <c r="BB2291">
        <v>0</v>
      </c>
      <c r="BC2291">
        <v>7</v>
      </c>
      <c r="BD2291">
        <v>0</v>
      </c>
      <c r="BE2291">
        <v>22</v>
      </c>
      <c r="BF2291">
        <v>17</v>
      </c>
      <c r="BG2291">
        <v>1</v>
      </c>
      <c r="BH2291">
        <v>34</v>
      </c>
      <c r="BI2291">
        <v>0</v>
      </c>
      <c r="BJ2291">
        <v>95</v>
      </c>
      <c r="BK2291">
        <v>0</v>
      </c>
      <c r="BL2291">
        <v>12</v>
      </c>
      <c r="BM2291">
        <v>0</v>
      </c>
      <c r="BN2291">
        <v>60</v>
      </c>
      <c r="BO2291">
        <v>1098</v>
      </c>
      <c r="BP2291">
        <v>3593</v>
      </c>
      <c r="BQ2291">
        <v>24100</v>
      </c>
      <c r="BR2291">
        <v>1776</v>
      </c>
      <c r="BS2291">
        <v>2</v>
      </c>
      <c r="BT2291">
        <v>176</v>
      </c>
      <c r="BU2291">
        <v>7</v>
      </c>
      <c r="BV2291">
        <v>0</v>
      </c>
      <c r="BW2291">
        <v>195</v>
      </c>
      <c r="BX2291">
        <v>0</v>
      </c>
      <c r="BY2291">
        <v>35283</v>
      </c>
    </row>
    <row r="2292" spans="1:77" hidden="1" x14ac:dyDescent="0.25">
      <c r="A2292" t="str">
        <f t="shared" si="70"/>
        <v>201834 Oktatási asszisztensekI5 Szakközépiskola</v>
      </c>
      <c r="B2292" t="str">
        <f t="shared" si="71"/>
        <v>201834 Oktatási asszisztensekI5 Szakközépiskola</v>
      </c>
      <c r="C2292">
        <v>3332</v>
      </c>
      <c r="D2292" t="s">
        <v>168</v>
      </c>
      <c r="E2292" t="s">
        <v>169</v>
      </c>
      <c r="F2292" s="4">
        <v>2018</v>
      </c>
      <c r="G2292">
        <v>0</v>
      </c>
      <c r="H2292" t="s">
        <v>161</v>
      </c>
      <c r="I2292">
        <v>630</v>
      </c>
      <c r="J2292">
        <v>19</v>
      </c>
      <c r="K2292" t="s">
        <v>86</v>
      </c>
      <c r="L2292" t="s">
        <v>126</v>
      </c>
      <c r="M2292">
        <v>0</v>
      </c>
      <c r="N2292">
        <v>0</v>
      </c>
      <c r="O2292">
        <v>0</v>
      </c>
      <c r="P2292">
        <v>0</v>
      </c>
      <c r="Q2292">
        <v>0</v>
      </c>
      <c r="R2292">
        <v>0</v>
      </c>
      <c r="S2292">
        <v>0</v>
      </c>
      <c r="T2292">
        <v>0</v>
      </c>
      <c r="U2292">
        <v>0</v>
      </c>
      <c r="V2292">
        <v>0</v>
      </c>
      <c r="W2292">
        <v>10</v>
      </c>
      <c r="X2292">
        <v>0</v>
      </c>
      <c r="Y2292">
        <v>0</v>
      </c>
      <c r="Z2292">
        <v>0</v>
      </c>
      <c r="AA2292">
        <v>0</v>
      </c>
      <c r="AB2292">
        <v>0</v>
      </c>
      <c r="AC2292">
        <v>0</v>
      </c>
      <c r="AD2292">
        <v>0</v>
      </c>
      <c r="AE2292">
        <v>0</v>
      </c>
      <c r="AF2292">
        <v>0</v>
      </c>
      <c r="AG2292">
        <v>0</v>
      </c>
      <c r="AH2292">
        <v>0</v>
      </c>
      <c r="AI2292">
        <v>0</v>
      </c>
      <c r="AJ2292">
        <v>0</v>
      </c>
      <c r="AK2292">
        <v>0</v>
      </c>
      <c r="AL2292">
        <v>0</v>
      </c>
      <c r="AM2292">
        <v>0</v>
      </c>
      <c r="AN2292">
        <v>5</v>
      </c>
      <c r="AO2292">
        <v>0</v>
      </c>
      <c r="AP2292">
        <v>13</v>
      </c>
      <c r="AQ2292">
        <v>9</v>
      </c>
      <c r="AR2292">
        <v>0</v>
      </c>
      <c r="AS2292">
        <v>0</v>
      </c>
      <c r="AT2292">
        <v>0</v>
      </c>
      <c r="AU2292">
        <v>0</v>
      </c>
      <c r="AV2292">
        <v>0</v>
      </c>
      <c r="AW2292">
        <v>0</v>
      </c>
      <c r="AX2292">
        <v>0</v>
      </c>
      <c r="AY2292">
        <v>12</v>
      </c>
      <c r="AZ2292">
        <v>0</v>
      </c>
      <c r="BA2292">
        <v>0</v>
      </c>
      <c r="BB2292">
        <v>0</v>
      </c>
      <c r="BC2292">
        <v>0</v>
      </c>
      <c r="BD2292">
        <v>0</v>
      </c>
      <c r="BE2292">
        <v>0</v>
      </c>
      <c r="BF2292">
        <v>0</v>
      </c>
      <c r="BG2292">
        <v>13</v>
      </c>
      <c r="BH2292">
        <v>0</v>
      </c>
      <c r="BI2292">
        <v>0</v>
      </c>
      <c r="BJ2292">
        <v>0</v>
      </c>
      <c r="BK2292">
        <v>0</v>
      </c>
      <c r="BL2292">
        <v>0</v>
      </c>
      <c r="BM2292">
        <v>0</v>
      </c>
      <c r="BN2292">
        <v>0</v>
      </c>
      <c r="BO2292">
        <v>1247</v>
      </c>
      <c r="BP2292">
        <v>1571</v>
      </c>
      <c r="BQ2292">
        <v>3</v>
      </c>
      <c r="BR2292">
        <v>56</v>
      </c>
      <c r="BS2292">
        <v>17</v>
      </c>
      <c r="BT2292">
        <v>13</v>
      </c>
      <c r="BU2292">
        <v>2</v>
      </c>
      <c r="BV2292">
        <v>0</v>
      </c>
      <c r="BW2292">
        <v>0</v>
      </c>
      <c r="BX2292">
        <v>0</v>
      </c>
      <c r="BY2292">
        <v>2971</v>
      </c>
    </row>
    <row r="2293" spans="1:77" hidden="1" x14ac:dyDescent="0.25">
      <c r="A2293" t="str">
        <f t="shared" si="70"/>
        <v>201835 Szociális gondozási és munkaerő-piaci szolgáltatási foglalkozásokI5 Szakközépiskola</v>
      </c>
      <c r="B2293" t="str">
        <f t="shared" si="71"/>
        <v>201835 Szociális gondozási és munkaerő-piaci szolgáltatási foglalkozásokI5 Szakközépiskola</v>
      </c>
      <c r="C2293">
        <v>3333</v>
      </c>
      <c r="D2293" t="s">
        <v>168</v>
      </c>
      <c r="E2293" t="s">
        <v>169</v>
      </c>
      <c r="F2293" s="4">
        <v>2018</v>
      </c>
      <c r="G2293">
        <v>0</v>
      </c>
      <c r="H2293" t="s">
        <v>161</v>
      </c>
      <c r="I2293">
        <v>631</v>
      </c>
      <c r="J2293">
        <v>20</v>
      </c>
      <c r="K2293" t="s">
        <v>87</v>
      </c>
      <c r="L2293" t="s">
        <v>127</v>
      </c>
      <c r="M2293">
        <v>0</v>
      </c>
      <c r="N2293">
        <v>0</v>
      </c>
      <c r="O2293">
        <v>0</v>
      </c>
      <c r="P2293">
        <v>0</v>
      </c>
      <c r="Q2293">
        <v>0</v>
      </c>
      <c r="R2293">
        <v>0</v>
      </c>
      <c r="S2293">
        <v>0</v>
      </c>
      <c r="T2293">
        <v>0</v>
      </c>
      <c r="U2293">
        <v>0</v>
      </c>
      <c r="V2293">
        <v>0</v>
      </c>
      <c r="W2293">
        <v>0</v>
      </c>
      <c r="X2293">
        <v>10</v>
      </c>
      <c r="Y2293">
        <v>0</v>
      </c>
      <c r="Z2293">
        <v>11</v>
      </c>
      <c r="AA2293">
        <v>0</v>
      </c>
      <c r="AB2293">
        <v>1</v>
      </c>
      <c r="AC2293">
        <v>14</v>
      </c>
      <c r="AD2293">
        <v>0</v>
      </c>
      <c r="AE2293">
        <v>0</v>
      </c>
      <c r="AF2293">
        <v>0</v>
      </c>
      <c r="AG2293">
        <v>0</v>
      </c>
      <c r="AH2293">
        <v>0</v>
      </c>
      <c r="AI2293">
        <v>0</v>
      </c>
      <c r="AJ2293">
        <v>0</v>
      </c>
      <c r="AK2293">
        <v>0</v>
      </c>
      <c r="AL2293">
        <v>0</v>
      </c>
      <c r="AM2293">
        <v>0</v>
      </c>
      <c r="AN2293">
        <v>0</v>
      </c>
      <c r="AO2293">
        <v>0</v>
      </c>
      <c r="AP2293">
        <v>11</v>
      </c>
      <c r="AQ2293">
        <v>57</v>
      </c>
      <c r="AR2293">
        <v>0</v>
      </c>
      <c r="AS2293">
        <v>0</v>
      </c>
      <c r="AT2293">
        <v>0</v>
      </c>
      <c r="AU2293">
        <v>0</v>
      </c>
      <c r="AV2293">
        <v>3</v>
      </c>
      <c r="AW2293">
        <v>0</v>
      </c>
      <c r="AX2293">
        <v>0</v>
      </c>
      <c r="AY2293">
        <v>0</v>
      </c>
      <c r="AZ2293">
        <v>9</v>
      </c>
      <c r="BA2293">
        <v>0</v>
      </c>
      <c r="BB2293">
        <v>0</v>
      </c>
      <c r="BC2293">
        <v>0</v>
      </c>
      <c r="BD2293">
        <v>0</v>
      </c>
      <c r="BE2293">
        <v>0</v>
      </c>
      <c r="BF2293">
        <v>13</v>
      </c>
      <c r="BG2293">
        <v>0</v>
      </c>
      <c r="BH2293">
        <v>0</v>
      </c>
      <c r="BI2293">
        <v>0</v>
      </c>
      <c r="BJ2293">
        <v>0</v>
      </c>
      <c r="BK2293">
        <v>0</v>
      </c>
      <c r="BL2293">
        <v>130</v>
      </c>
      <c r="BM2293">
        <v>0</v>
      </c>
      <c r="BN2293">
        <v>5</v>
      </c>
      <c r="BO2293">
        <v>815</v>
      </c>
      <c r="BP2293">
        <v>238</v>
      </c>
      <c r="BQ2293">
        <v>123</v>
      </c>
      <c r="BR2293">
        <v>6997</v>
      </c>
      <c r="BS2293">
        <v>1</v>
      </c>
      <c r="BT2293">
        <v>0</v>
      </c>
      <c r="BU2293">
        <v>5</v>
      </c>
      <c r="BV2293">
        <v>0</v>
      </c>
      <c r="BW2293">
        <v>0</v>
      </c>
      <c r="BX2293">
        <v>0</v>
      </c>
      <c r="BY2293">
        <v>8443</v>
      </c>
    </row>
    <row r="2294" spans="1:77" hidden="1" x14ac:dyDescent="0.25">
      <c r="A2294" t="str">
        <f t="shared" si="70"/>
        <v>201836 Üzleti jellegű szolgáltatások ügyintézői, hatósági ügyintézők, ügynökökI5 Szakközépiskola</v>
      </c>
      <c r="B2294" t="str">
        <f t="shared" si="71"/>
        <v>201836 Üzleti jellegű szolgáltatások ügyintézői, hatósági ügyintézők, ügynökökI5 Szakközépiskola</v>
      </c>
      <c r="C2294">
        <v>3334</v>
      </c>
      <c r="D2294" t="s">
        <v>168</v>
      </c>
      <c r="E2294" t="s">
        <v>169</v>
      </c>
      <c r="F2294" s="4">
        <v>2018</v>
      </c>
      <c r="G2294">
        <v>0</v>
      </c>
      <c r="H2294" t="s">
        <v>161</v>
      </c>
      <c r="I2294">
        <v>632</v>
      </c>
      <c r="J2294">
        <v>21</v>
      </c>
      <c r="K2294" t="s">
        <v>88</v>
      </c>
      <c r="L2294" t="s">
        <v>128</v>
      </c>
      <c r="M2294">
        <v>371</v>
      </c>
      <c r="N2294">
        <v>24</v>
      </c>
      <c r="O2294">
        <v>5</v>
      </c>
      <c r="P2294">
        <v>26</v>
      </c>
      <c r="Q2294">
        <v>1268</v>
      </c>
      <c r="R2294">
        <v>124</v>
      </c>
      <c r="S2294">
        <v>56</v>
      </c>
      <c r="T2294">
        <v>208</v>
      </c>
      <c r="U2294">
        <v>222</v>
      </c>
      <c r="V2294">
        <v>0</v>
      </c>
      <c r="W2294">
        <v>291</v>
      </c>
      <c r="X2294">
        <v>222</v>
      </c>
      <c r="Y2294">
        <v>440</v>
      </c>
      <c r="Z2294">
        <v>201</v>
      </c>
      <c r="AA2294">
        <v>180</v>
      </c>
      <c r="AB2294">
        <v>460</v>
      </c>
      <c r="AC2294">
        <v>284</v>
      </c>
      <c r="AD2294">
        <v>254</v>
      </c>
      <c r="AE2294">
        <v>407</v>
      </c>
      <c r="AF2294">
        <v>484</v>
      </c>
      <c r="AG2294">
        <v>69</v>
      </c>
      <c r="AH2294">
        <v>310</v>
      </c>
      <c r="AI2294">
        <v>145</v>
      </c>
      <c r="AJ2294">
        <v>765</v>
      </c>
      <c r="AK2294">
        <v>483</v>
      </c>
      <c r="AL2294">
        <v>311</v>
      </c>
      <c r="AM2294">
        <v>611</v>
      </c>
      <c r="AN2294">
        <v>1692</v>
      </c>
      <c r="AO2294">
        <v>6027</v>
      </c>
      <c r="AP2294">
        <v>1996</v>
      </c>
      <c r="AQ2294">
        <v>1003</v>
      </c>
      <c r="AR2294">
        <v>39</v>
      </c>
      <c r="AS2294">
        <v>70</v>
      </c>
      <c r="AT2294">
        <v>975</v>
      </c>
      <c r="AU2294">
        <v>42</v>
      </c>
      <c r="AV2294">
        <v>574</v>
      </c>
      <c r="AW2294">
        <v>125</v>
      </c>
      <c r="AX2294">
        <v>57</v>
      </c>
      <c r="AY2294">
        <v>801</v>
      </c>
      <c r="AZ2294">
        <v>444</v>
      </c>
      <c r="BA2294">
        <v>8032</v>
      </c>
      <c r="BB2294">
        <v>1938</v>
      </c>
      <c r="BC2294">
        <v>519</v>
      </c>
      <c r="BD2294">
        <v>145</v>
      </c>
      <c r="BE2294">
        <v>534</v>
      </c>
      <c r="BF2294">
        <v>932</v>
      </c>
      <c r="BG2294">
        <v>220</v>
      </c>
      <c r="BH2294">
        <v>80</v>
      </c>
      <c r="BI2294">
        <v>186</v>
      </c>
      <c r="BJ2294">
        <v>38</v>
      </c>
      <c r="BK2294">
        <v>715</v>
      </c>
      <c r="BL2294">
        <v>131</v>
      </c>
      <c r="BM2294">
        <v>395</v>
      </c>
      <c r="BN2294">
        <v>1055</v>
      </c>
      <c r="BO2294">
        <v>10454</v>
      </c>
      <c r="BP2294">
        <v>969</v>
      </c>
      <c r="BQ2294">
        <v>533</v>
      </c>
      <c r="BR2294">
        <v>467</v>
      </c>
      <c r="BS2294">
        <v>523</v>
      </c>
      <c r="BT2294">
        <v>97</v>
      </c>
      <c r="BU2294">
        <v>112</v>
      </c>
      <c r="BV2294">
        <v>47</v>
      </c>
      <c r="BW2294">
        <v>107</v>
      </c>
      <c r="BX2294">
        <v>0</v>
      </c>
      <c r="BY2294">
        <v>50295</v>
      </c>
    </row>
    <row r="2295" spans="1:77" hidden="1" x14ac:dyDescent="0.25">
      <c r="A2295" t="str">
        <f t="shared" si="70"/>
        <v>201837 Művészeti, kulturális, sport- és vallási foglalkozásokI5 Szakközépiskola</v>
      </c>
      <c r="B2295" t="str">
        <f t="shared" si="71"/>
        <v>201837 Művészeti, kulturális, sport- és vallási foglalkozásokI5 Szakközépiskola</v>
      </c>
      <c r="C2295">
        <v>3335</v>
      </c>
      <c r="D2295" t="s">
        <v>168</v>
      </c>
      <c r="E2295" t="s">
        <v>169</v>
      </c>
      <c r="F2295" s="4">
        <v>2018</v>
      </c>
      <c r="G2295">
        <v>0</v>
      </c>
      <c r="H2295" t="s">
        <v>161</v>
      </c>
      <c r="I2295">
        <v>633</v>
      </c>
      <c r="J2295">
        <v>22</v>
      </c>
      <c r="K2295" t="s">
        <v>89</v>
      </c>
      <c r="L2295" t="s">
        <v>129</v>
      </c>
      <c r="M2295">
        <v>16</v>
      </c>
      <c r="N2295">
        <v>0</v>
      </c>
      <c r="O2295">
        <v>0</v>
      </c>
      <c r="P2295">
        <v>0</v>
      </c>
      <c r="Q2295">
        <v>0</v>
      </c>
      <c r="R2295">
        <v>0</v>
      </c>
      <c r="S2295">
        <v>0</v>
      </c>
      <c r="T2295">
        <v>0</v>
      </c>
      <c r="U2295">
        <v>0</v>
      </c>
      <c r="V2295">
        <v>0</v>
      </c>
      <c r="W2295">
        <v>0</v>
      </c>
      <c r="X2295">
        <v>0</v>
      </c>
      <c r="Y2295">
        <v>0</v>
      </c>
      <c r="Z2295">
        <v>0</v>
      </c>
      <c r="AA2295">
        <v>0</v>
      </c>
      <c r="AB2295">
        <v>0</v>
      </c>
      <c r="AC2295">
        <v>0</v>
      </c>
      <c r="AD2295">
        <v>0</v>
      </c>
      <c r="AE2295">
        <v>0</v>
      </c>
      <c r="AF2295">
        <v>0</v>
      </c>
      <c r="AG2295">
        <v>0</v>
      </c>
      <c r="AH2295">
        <v>0</v>
      </c>
      <c r="AI2295">
        <v>0</v>
      </c>
      <c r="AJ2295">
        <v>0</v>
      </c>
      <c r="AK2295">
        <v>0</v>
      </c>
      <c r="AL2295">
        <v>0</v>
      </c>
      <c r="AM2295">
        <v>38</v>
      </c>
      <c r="AN2295">
        <v>0</v>
      </c>
      <c r="AO2295">
        <v>1</v>
      </c>
      <c r="AP2295">
        <v>117</v>
      </c>
      <c r="AQ2295">
        <v>0</v>
      </c>
      <c r="AR2295">
        <v>0</v>
      </c>
      <c r="AS2295">
        <v>0</v>
      </c>
      <c r="AT2295">
        <v>0</v>
      </c>
      <c r="AU2295">
        <v>0</v>
      </c>
      <c r="AV2295">
        <v>11</v>
      </c>
      <c r="AW2295">
        <v>0</v>
      </c>
      <c r="AX2295">
        <v>357</v>
      </c>
      <c r="AY2295">
        <v>0</v>
      </c>
      <c r="AZ2295">
        <v>22</v>
      </c>
      <c r="BA2295">
        <v>12</v>
      </c>
      <c r="BB2295">
        <v>0</v>
      </c>
      <c r="BC2295">
        <v>0</v>
      </c>
      <c r="BD2295">
        <v>0</v>
      </c>
      <c r="BE2295">
        <v>0</v>
      </c>
      <c r="BF2295">
        <v>1</v>
      </c>
      <c r="BG2295">
        <v>0</v>
      </c>
      <c r="BH2295">
        <v>1</v>
      </c>
      <c r="BI2295">
        <v>10</v>
      </c>
      <c r="BJ2295">
        <v>48</v>
      </c>
      <c r="BK2295">
        <v>0</v>
      </c>
      <c r="BL2295">
        <v>0</v>
      </c>
      <c r="BM2295">
        <v>0</v>
      </c>
      <c r="BN2295">
        <v>1</v>
      </c>
      <c r="BO2295">
        <v>64</v>
      </c>
      <c r="BP2295">
        <v>32</v>
      </c>
      <c r="BQ2295">
        <v>3</v>
      </c>
      <c r="BR2295">
        <v>2</v>
      </c>
      <c r="BS2295">
        <v>663</v>
      </c>
      <c r="BT2295">
        <v>687</v>
      </c>
      <c r="BU2295">
        <v>213</v>
      </c>
      <c r="BV2295">
        <v>0</v>
      </c>
      <c r="BW2295">
        <v>6</v>
      </c>
      <c r="BX2295">
        <v>0</v>
      </c>
      <c r="BY2295">
        <v>2305</v>
      </c>
    </row>
    <row r="2296" spans="1:77" hidden="1" x14ac:dyDescent="0.25">
      <c r="A2296" t="str">
        <f t="shared" si="70"/>
        <v>201839 Egyéb ügyintézőkI5 Szakközépiskola</v>
      </c>
      <c r="B2296" t="str">
        <f t="shared" si="71"/>
        <v>201839 Egyéb ügyintézőkI5 Szakközépiskola</v>
      </c>
      <c r="C2296">
        <v>3336</v>
      </c>
      <c r="D2296" t="s">
        <v>168</v>
      </c>
      <c r="E2296" t="s">
        <v>169</v>
      </c>
      <c r="F2296" s="4">
        <v>2018</v>
      </c>
      <c r="G2296">
        <v>0</v>
      </c>
      <c r="H2296" t="s">
        <v>161</v>
      </c>
      <c r="I2296">
        <v>634</v>
      </c>
      <c r="J2296">
        <v>23</v>
      </c>
      <c r="K2296" t="s">
        <v>90</v>
      </c>
      <c r="L2296" t="s">
        <v>91</v>
      </c>
      <c r="M2296">
        <v>25</v>
      </c>
      <c r="N2296">
        <v>18</v>
      </c>
      <c r="O2296">
        <v>1</v>
      </c>
      <c r="P2296">
        <v>27</v>
      </c>
      <c r="Q2296">
        <v>81</v>
      </c>
      <c r="R2296">
        <v>23</v>
      </c>
      <c r="S2296">
        <v>24</v>
      </c>
      <c r="T2296">
        <v>16</v>
      </c>
      <c r="U2296">
        <v>25</v>
      </c>
      <c r="V2296">
        <v>7</v>
      </c>
      <c r="W2296">
        <v>30</v>
      </c>
      <c r="X2296">
        <v>32</v>
      </c>
      <c r="Y2296">
        <v>79</v>
      </c>
      <c r="Z2296">
        <v>78</v>
      </c>
      <c r="AA2296">
        <v>53</v>
      </c>
      <c r="AB2296">
        <v>42</v>
      </c>
      <c r="AC2296">
        <v>120</v>
      </c>
      <c r="AD2296">
        <v>49</v>
      </c>
      <c r="AE2296">
        <v>72</v>
      </c>
      <c r="AF2296">
        <v>96</v>
      </c>
      <c r="AG2296">
        <v>0</v>
      </c>
      <c r="AH2296">
        <v>54</v>
      </c>
      <c r="AI2296">
        <v>0</v>
      </c>
      <c r="AJ2296">
        <v>142</v>
      </c>
      <c r="AK2296">
        <v>103</v>
      </c>
      <c r="AL2296">
        <v>43</v>
      </c>
      <c r="AM2296">
        <v>346</v>
      </c>
      <c r="AN2296">
        <v>282</v>
      </c>
      <c r="AO2296">
        <v>598</v>
      </c>
      <c r="AP2296">
        <v>339</v>
      </c>
      <c r="AQ2296">
        <v>409</v>
      </c>
      <c r="AR2296">
        <v>0</v>
      </c>
      <c r="AS2296">
        <v>14</v>
      </c>
      <c r="AT2296">
        <v>189</v>
      </c>
      <c r="AU2296">
        <v>1</v>
      </c>
      <c r="AV2296">
        <v>86</v>
      </c>
      <c r="AW2296">
        <v>16</v>
      </c>
      <c r="AX2296">
        <v>15</v>
      </c>
      <c r="AY2296">
        <v>17</v>
      </c>
      <c r="AZ2296">
        <v>79</v>
      </c>
      <c r="BA2296">
        <v>475</v>
      </c>
      <c r="BB2296">
        <v>72</v>
      </c>
      <c r="BC2296">
        <v>94</v>
      </c>
      <c r="BD2296">
        <v>49</v>
      </c>
      <c r="BE2296">
        <v>80</v>
      </c>
      <c r="BF2296">
        <v>266</v>
      </c>
      <c r="BG2296">
        <v>101</v>
      </c>
      <c r="BH2296">
        <v>76</v>
      </c>
      <c r="BI2296">
        <v>38</v>
      </c>
      <c r="BJ2296">
        <v>24</v>
      </c>
      <c r="BK2296">
        <v>70</v>
      </c>
      <c r="BL2296">
        <v>130</v>
      </c>
      <c r="BM2296">
        <v>0</v>
      </c>
      <c r="BN2296">
        <v>349</v>
      </c>
      <c r="BO2296">
        <v>12626</v>
      </c>
      <c r="BP2296">
        <v>2066</v>
      </c>
      <c r="BQ2296">
        <v>377</v>
      </c>
      <c r="BR2296">
        <v>548</v>
      </c>
      <c r="BS2296">
        <v>208</v>
      </c>
      <c r="BT2296">
        <v>105</v>
      </c>
      <c r="BU2296">
        <v>937</v>
      </c>
      <c r="BV2296">
        <v>17</v>
      </c>
      <c r="BW2296">
        <v>9</v>
      </c>
      <c r="BX2296">
        <v>0</v>
      </c>
      <c r="BY2296">
        <v>22348</v>
      </c>
    </row>
    <row r="2297" spans="1:77" hidden="1" x14ac:dyDescent="0.25">
      <c r="A2297" t="str">
        <f t="shared" si="70"/>
        <v>201841 Irodai, ügyviteli foglalkozásokI5 Szakközépiskola</v>
      </c>
      <c r="B2297" t="str">
        <f t="shared" si="71"/>
        <v>201841 Irodai, ügyviteli foglalkozásokI5 Szakközépiskola</v>
      </c>
      <c r="C2297">
        <v>3337</v>
      </c>
      <c r="D2297" t="s">
        <v>168</v>
      </c>
      <c r="E2297" t="s">
        <v>169</v>
      </c>
      <c r="F2297" s="4">
        <v>2018</v>
      </c>
      <c r="G2297">
        <v>0</v>
      </c>
      <c r="H2297" t="s">
        <v>161</v>
      </c>
      <c r="I2297">
        <v>635</v>
      </c>
      <c r="J2297">
        <v>24</v>
      </c>
      <c r="K2297" t="s">
        <v>92</v>
      </c>
      <c r="L2297" t="s">
        <v>130</v>
      </c>
      <c r="M2297">
        <v>1385</v>
      </c>
      <c r="N2297">
        <v>167</v>
      </c>
      <c r="O2297">
        <v>19</v>
      </c>
      <c r="P2297">
        <v>138</v>
      </c>
      <c r="Q2297">
        <v>1318</v>
      </c>
      <c r="R2297">
        <v>169</v>
      </c>
      <c r="S2297">
        <v>149</v>
      </c>
      <c r="T2297">
        <v>190</v>
      </c>
      <c r="U2297">
        <v>182</v>
      </c>
      <c r="V2297">
        <v>14</v>
      </c>
      <c r="W2297">
        <v>222</v>
      </c>
      <c r="X2297">
        <v>281</v>
      </c>
      <c r="Y2297">
        <v>588</v>
      </c>
      <c r="Z2297">
        <v>190</v>
      </c>
      <c r="AA2297">
        <v>214</v>
      </c>
      <c r="AB2297">
        <v>651</v>
      </c>
      <c r="AC2297">
        <v>600</v>
      </c>
      <c r="AD2297">
        <v>187</v>
      </c>
      <c r="AE2297">
        <v>436</v>
      </c>
      <c r="AF2297">
        <v>619</v>
      </c>
      <c r="AG2297">
        <v>90</v>
      </c>
      <c r="AH2297">
        <v>363</v>
      </c>
      <c r="AI2297">
        <v>191</v>
      </c>
      <c r="AJ2297">
        <v>327</v>
      </c>
      <c r="AK2297">
        <v>568</v>
      </c>
      <c r="AL2297">
        <v>481</v>
      </c>
      <c r="AM2297">
        <v>1795</v>
      </c>
      <c r="AN2297">
        <v>1166</v>
      </c>
      <c r="AO2297">
        <v>3623</v>
      </c>
      <c r="AP2297">
        <v>2368</v>
      </c>
      <c r="AQ2297">
        <v>1560</v>
      </c>
      <c r="AR2297">
        <v>62</v>
      </c>
      <c r="AS2297">
        <v>39</v>
      </c>
      <c r="AT2297">
        <v>1451</v>
      </c>
      <c r="AU2297">
        <v>15</v>
      </c>
      <c r="AV2297">
        <v>551</v>
      </c>
      <c r="AW2297">
        <v>221</v>
      </c>
      <c r="AX2297">
        <v>97</v>
      </c>
      <c r="AY2297">
        <v>164</v>
      </c>
      <c r="AZ2297">
        <v>934</v>
      </c>
      <c r="BA2297">
        <v>2168</v>
      </c>
      <c r="BB2297">
        <v>280</v>
      </c>
      <c r="BC2297">
        <v>284</v>
      </c>
      <c r="BD2297">
        <v>353</v>
      </c>
      <c r="BE2297">
        <v>603</v>
      </c>
      <c r="BF2297">
        <v>2935</v>
      </c>
      <c r="BG2297">
        <v>439</v>
      </c>
      <c r="BH2297">
        <v>115</v>
      </c>
      <c r="BI2297">
        <v>67</v>
      </c>
      <c r="BJ2297">
        <v>70</v>
      </c>
      <c r="BK2297">
        <v>164</v>
      </c>
      <c r="BL2297">
        <v>748</v>
      </c>
      <c r="BM2297">
        <v>70</v>
      </c>
      <c r="BN2297">
        <v>808</v>
      </c>
      <c r="BO2297">
        <v>10389</v>
      </c>
      <c r="BP2297">
        <v>1698</v>
      </c>
      <c r="BQ2297">
        <v>1271</v>
      </c>
      <c r="BR2297">
        <v>453</v>
      </c>
      <c r="BS2297">
        <v>792</v>
      </c>
      <c r="BT2297">
        <v>196</v>
      </c>
      <c r="BU2297">
        <v>107</v>
      </c>
      <c r="BV2297">
        <v>58</v>
      </c>
      <c r="BW2297">
        <v>153</v>
      </c>
      <c r="BX2297">
        <v>0</v>
      </c>
      <c r="BY2297">
        <v>48006</v>
      </c>
    </row>
    <row r="2298" spans="1:77" hidden="1" x14ac:dyDescent="0.25">
      <c r="A2298" t="str">
        <f t="shared" si="70"/>
        <v>201842 Ügyfélkapcsolati foglalkozásokI5 Szakközépiskola</v>
      </c>
      <c r="B2298" t="str">
        <f t="shared" si="71"/>
        <v>201842 Ügyfélkapcsolati foglalkozásokI5 Szakközépiskola</v>
      </c>
      <c r="C2298">
        <v>3338</v>
      </c>
      <c r="D2298" t="s">
        <v>168</v>
      </c>
      <c r="E2298" t="s">
        <v>169</v>
      </c>
      <c r="F2298" s="4">
        <v>2018</v>
      </c>
      <c r="G2298">
        <v>0</v>
      </c>
      <c r="H2298" t="s">
        <v>161</v>
      </c>
      <c r="I2298">
        <v>636</v>
      </c>
      <c r="J2298">
        <v>25</v>
      </c>
      <c r="K2298" t="s">
        <v>93</v>
      </c>
      <c r="L2298" t="s">
        <v>131</v>
      </c>
      <c r="M2298">
        <v>9</v>
      </c>
      <c r="N2298">
        <v>21</v>
      </c>
      <c r="O2298">
        <v>0</v>
      </c>
      <c r="P2298">
        <v>20</v>
      </c>
      <c r="Q2298">
        <v>64</v>
      </c>
      <c r="R2298">
        <v>0</v>
      </c>
      <c r="S2298">
        <v>0</v>
      </c>
      <c r="T2298">
        <v>8</v>
      </c>
      <c r="U2298">
        <v>7</v>
      </c>
      <c r="V2298">
        <v>0</v>
      </c>
      <c r="W2298">
        <v>16</v>
      </c>
      <c r="X2298">
        <v>37</v>
      </c>
      <c r="Y2298">
        <v>0</v>
      </c>
      <c r="Z2298">
        <v>0</v>
      </c>
      <c r="AA2298">
        <v>0</v>
      </c>
      <c r="AB2298">
        <v>31</v>
      </c>
      <c r="AC2298">
        <v>9</v>
      </c>
      <c r="AD2298">
        <v>8</v>
      </c>
      <c r="AE2298">
        <v>0</v>
      </c>
      <c r="AF2298">
        <v>8</v>
      </c>
      <c r="AG2298">
        <v>0</v>
      </c>
      <c r="AH2298">
        <v>5</v>
      </c>
      <c r="AI2298">
        <v>44</v>
      </c>
      <c r="AJ2298">
        <v>387</v>
      </c>
      <c r="AK2298">
        <v>219</v>
      </c>
      <c r="AL2298">
        <v>8</v>
      </c>
      <c r="AM2298">
        <v>59</v>
      </c>
      <c r="AN2298">
        <v>409</v>
      </c>
      <c r="AO2298">
        <v>564</v>
      </c>
      <c r="AP2298">
        <v>440</v>
      </c>
      <c r="AQ2298">
        <v>803</v>
      </c>
      <c r="AR2298">
        <v>21</v>
      </c>
      <c r="AS2298">
        <v>0</v>
      </c>
      <c r="AT2298">
        <v>528</v>
      </c>
      <c r="AU2298">
        <v>28</v>
      </c>
      <c r="AV2298">
        <v>636</v>
      </c>
      <c r="AW2298">
        <v>16</v>
      </c>
      <c r="AX2298">
        <v>0</v>
      </c>
      <c r="AY2298">
        <v>432</v>
      </c>
      <c r="AZ2298">
        <v>334</v>
      </c>
      <c r="BA2298">
        <v>4730</v>
      </c>
      <c r="BB2298">
        <v>250</v>
      </c>
      <c r="BC2298">
        <v>93</v>
      </c>
      <c r="BD2298">
        <v>116</v>
      </c>
      <c r="BE2298">
        <v>320</v>
      </c>
      <c r="BF2298">
        <v>375</v>
      </c>
      <c r="BG2298">
        <v>93</v>
      </c>
      <c r="BH2298">
        <v>3</v>
      </c>
      <c r="BI2298">
        <v>164</v>
      </c>
      <c r="BJ2298">
        <v>2</v>
      </c>
      <c r="BK2298">
        <v>79</v>
      </c>
      <c r="BL2298">
        <v>314</v>
      </c>
      <c r="BM2298">
        <v>338</v>
      </c>
      <c r="BN2298">
        <v>419</v>
      </c>
      <c r="BO2298">
        <v>301</v>
      </c>
      <c r="BP2298">
        <v>44</v>
      </c>
      <c r="BQ2298">
        <v>462</v>
      </c>
      <c r="BR2298">
        <v>6</v>
      </c>
      <c r="BS2298">
        <v>370</v>
      </c>
      <c r="BT2298">
        <v>143</v>
      </c>
      <c r="BU2298">
        <v>0</v>
      </c>
      <c r="BV2298">
        <v>27</v>
      </c>
      <c r="BW2298">
        <v>304</v>
      </c>
      <c r="BX2298">
        <v>0</v>
      </c>
      <c r="BY2298">
        <v>14124</v>
      </c>
    </row>
    <row r="2299" spans="1:77" hidden="1" x14ac:dyDescent="0.25">
      <c r="A2299" t="str">
        <f t="shared" si="70"/>
        <v>201851 Kereskedelmi és vendéglátó-ipari foglalkozásokI5 Szakközépiskola</v>
      </c>
      <c r="B2299" t="str">
        <f t="shared" si="71"/>
        <v>201851 Kereskedelmi és vendéglátó-ipari foglalkozásokI5 Szakközépiskola</v>
      </c>
      <c r="C2299">
        <v>3339</v>
      </c>
      <c r="D2299" t="s">
        <v>168</v>
      </c>
      <c r="E2299" t="s">
        <v>169</v>
      </c>
      <c r="F2299" s="4">
        <v>2018</v>
      </c>
      <c r="G2299">
        <v>0</v>
      </c>
      <c r="H2299" t="s">
        <v>161</v>
      </c>
      <c r="I2299">
        <v>637</v>
      </c>
      <c r="J2299">
        <v>26</v>
      </c>
      <c r="K2299" t="s">
        <v>94</v>
      </c>
      <c r="L2299" t="s">
        <v>132</v>
      </c>
      <c r="M2299">
        <v>229</v>
      </c>
      <c r="N2299">
        <v>1</v>
      </c>
      <c r="O2299">
        <v>48</v>
      </c>
      <c r="P2299">
        <v>38</v>
      </c>
      <c r="Q2299">
        <v>878</v>
      </c>
      <c r="R2299">
        <v>65</v>
      </c>
      <c r="S2299">
        <v>12</v>
      </c>
      <c r="T2299">
        <v>22</v>
      </c>
      <c r="U2299">
        <v>0</v>
      </c>
      <c r="V2299">
        <v>0</v>
      </c>
      <c r="W2299">
        <v>51</v>
      </c>
      <c r="X2299">
        <v>0</v>
      </c>
      <c r="Y2299">
        <v>17</v>
      </c>
      <c r="Z2299">
        <v>3</v>
      </c>
      <c r="AA2299">
        <v>0</v>
      </c>
      <c r="AB2299">
        <v>84</v>
      </c>
      <c r="AC2299">
        <v>0</v>
      </c>
      <c r="AD2299">
        <v>0</v>
      </c>
      <c r="AE2299">
        <v>25</v>
      </c>
      <c r="AF2299">
        <v>0</v>
      </c>
      <c r="AG2299">
        <v>0</v>
      </c>
      <c r="AH2299">
        <v>151</v>
      </c>
      <c r="AI2299">
        <v>1</v>
      </c>
      <c r="AJ2299">
        <v>0</v>
      </c>
      <c r="AK2299">
        <v>41</v>
      </c>
      <c r="AL2299">
        <v>165</v>
      </c>
      <c r="AM2299">
        <v>492</v>
      </c>
      <c r="AN2299">
        <v>2142</v>
      </c>
      <c r="AO2299">
        <v>5854</v>
      </c>
      <c r="AP2299">
        <v>26758</v>
      </c>
      <c r="AQ2299">
        <v>203</v>
      </c>
      <c r="AR2299">
        <v>145</v>
      </c>
      <c r="AS2299">
        <v>0</v>
      </c>
      <c r="AT2299">
        <v>258</v>
      </c>
      <c r="AU2299">
        <v>0</v>
      </c>
      <c r="AV2299">
        <v>9177</v>
      </c>
      <c r="AW2299">
        <v>39</v>
      </c>
      <c r="AX2299">
        <v>158</v>
      </c>
      <c r="AY2299">
        <v>22</v>
      </c>
      <c r="AZ2299">
        <v>150</v>
      </c>
      <c r="BA2299">
        <v>433</v>
      </c>
      <c r="BB2299">
        <v>0</v>
      </c>
      <c r="BC2299">
        <v>185</v>
      </c>
      <c r="BD2299">
        <v>78</v>
      </c>
      <c r="BE2299">
        <v>281</v>
      </c>
      <c r="BF2299">
        <v>203</v>
      </c>
      <c r="BG2299">
        <v>20</v>
      </c>
      <c r="BH2299">
        <v>16</v>
      </c>
      <c r="BI2299">
        <v>30</v>
      </c>
      <c r="BJ2299">
        <v>443</v>
      </c>
      <c r="BK2299">
        <v>83</v>
      </c>
      <c r="BL2299">
        <v>60</v>
      </c>
      <c r="BM2299">
        <v>66</v>
      </c>
      <c r="BN2299">
        <v>1280</v>
      </c>
      <c r="BO2299">
        <v>229</v>
      </c>
      <c r="BP2299">
        <v>302</v>
      </c>
      <c r="BQ2299">
        <v>110</v>
      </c>
      <c r="BR2299">
        <v>256</v>
      </c>
      <c r="BS2299">
        <v>404</v>
      </c>
      <c r="BT2299">
        <v>200</v>
      </c>
      <c r="BU2299">
        <v>2</v>
      </c>
      <c r="BV2299">
        <v>140</v>
      </c>
      <c r="BW2299">
        <v>261</v>
      </c>
      <c r="BX2299">
        <v>0</v>
      </c>
      <c r="BY2299">
        <v>52311</v>
      </c>
    </row>
    <row r="2300" spans="1:77" hidden="1" x14ac:dyDescent="0.25">
      <c r="A2300" t="str">
        <f t="shared" si="70"/>
        <v>201852 Szolgáltatási foglalkozásokI5 Szakközépiskola</v>
      </c>
      <c r="B2300" t="str">
        <f t="shared" si="71"/>
        <v>201852 Szolgáltatási foglalkozásokI5 Szakközépiskola</v>
      </c>
      <c r="C2300">
        <v>3340</v>
      </c>
      <c r="D2300" t="s">
        <v>168</v>
      </c>
      <c r="E2300" t="s">
        <v>169</v>
      </c>
      <c r="F2300" s="4">
        <v>2018</v>
      </c>
      <c r="G2300">
        <v>0</v>
      </c>
      <c r="H2300" t="s">
        <v>161</v>
      </c>
      <c r="I2300">
        <v>638</v>
      </c>
      <c r="J2300">
        <v>27</v>
      </c>
      <c r="K2300" t="s">
        <v>95</v>
      </c>
      <c r="L2300" t="s">
        <v>133</v>
      </c>
      <c r="M2300">
        <v>66</v>
      </c>
      <c r="N2300">
        <v>0</v>
      </c>
      <c r="O2300">
        <v>48</v>
      </c>
      <c r="P2300">
        <v>0</v>
      </c>
      <c r="Q2300">
        <v>92</v>
      </c>
      <c r="R2300">
        <v>0</v>
      </c>
      <c r="S2300">
        <v>0</v>
      </c>
      <c r="T2300">
        <v>0</v>
      </c>
      <c r="U2300">
        <v>30</v>
      </c>
      <c r="V2300">
        <v>0</v>
      </c>
      <c r="W2300">
        <v>344</v>
      </c>
      <c r="X2300">
        <v>80</v>
      </c>
      <c r="Y2300">
        <v>26</v>
      </c>
      <c r="Z2300">
        <v>16</v>
      </c>
      <c r="AA2300">
        <v>0</v>
      </c>
      <c r="AB2300">
        <v>1</v>
      </c>
      <c r="AC2300">
        <v>1</v>
      </c>
      <c r="AD2300">
        <v>0</v>
      </c>
      <c r="AE2300">
        <v>85</v>
      </c>
      <c r="AF2300">
        <v>7</v>
      </c>
      <c r="AG2300">
        <v>1</v>
      </c>
      <c r="AH2300">
        <v>116</v>
      </c>
      <c r="AI2300">
        <v>20</v>
      </c>
      <c r="AJ2300">
        <v>72</v>
      </c>
      <c r="AK2300">
        <v>350</v>
      </c>
      <c r="AL2300">
        <v>1</v>
      </c>
      <c r="AM2300">
        <v>131</v>
      </c>
      <c r="AN2300">
        <v>71</v>
      </c>
      <c r="AO2300">
        <v>310</v>
      </c>
      <c r="AP2300">
        <v>347</v>
      </c>
      <c r="AQ2300">
        <v>1330</v>
      </c>
      <c r="AR2300">
        <v>9</v>
      </c>
      <c r="AS2300">
        <v>34</v>
      </c>
      <c r="AT2300">
        <v>339</v>
      </c>
      <c r="AU2300">
        <v>17</v>
      </c>
      <c r="AV2300">
        <v>359</v>
      </c>
      <c r="AW2300">
        <v>0</v>
      </c>
      <c r="AX2300">
        <v>17</v>
      </c>
      <c r="AY2300">
        <v>0</v>
      </c>
      <c r="AZ2300">
        <v>0</v>
      </c>
      <c r="BA2300">
        <v>324</v>
      </c>
      <c r="BB2300">
        <v>0</v>
      </c>
      <c r="BC2300">
        <v>0</v>
      </c>
      <c r="BD2300">
        <v>109</v>
      </c>
      <c r="BE2300">
        <v>418</v>
      </c>
      <c r="BF2300">
        <v>264</v>
      </c>
      <c r="BG2300">
        <v>50</v>
      </c>
      <c r="BH2300">
        <v>9</v>
      </c>
      <c r="BI2300">
        <v>56</v>
      </c>
      <c r="BJ2300">
        <v>286</v>
      </c>
      <c r="BK2300">
        <v>74</v>
      </c>
      <c r="BL2300">
        <v>69</v>
      </c>
      <c r="BM2300">
        <v>54</v>
      </c>
      <c r="BN2300">
        <v>2923</v>
      </c>
      <c r="BO2300">
        <v>2592</v>
      </c>
      <c r="BP2300">
        <v>3425</v>
      </c>
      <c r="BQ2300">
        <v>992</v>
      </c>
      <c r="BR2300">
        <v>1046</v>
      </c>
      <c r="BS2300">
        <v>226</v>
      </c>
      <c r="BT2300">
        <v>263</v>
      </c>
      <c r="BU2300">
        <v>3</v>
      </c>
      <c r="BV2300">
        <v>0</v>
      </c>
      <c r="BW2300">
        <v>1594</v>
      </c>
      <c r="BX2300">
        <v>0</v>
      </c>
      <c r="BY2300">
        <v>19097</v>
      </c>
    </row>
    <row r="2301" spans="1:77" hidden="1" x14ac:dyDescent="0.25">
      <c r="A2301" t="str">
        <f t="shared" si="70"/>
        <v>201861 Mezőgazdasági foglalkozásokI5 Szakközépiskola</v>
      </c>
      <c r="B2301" t="str">
        <f t="shared" si="71"/>
        <v>201861 Mezőgazdasági foglalkozásokI5 Szakközépiskola</v>
      </c>
      <c r="C2301">
        <v>3341</v>
      </c>
      <c r="D2301" t="s">
        <v>168</v>
      </c>
      <c r="E2301" t="s">
        <v>169</v>
      </c>
      <c r="F2301" s="4">
        <v>2018</v>
      </c>
      <c r="G2301">
        <v>0</v>
      </c>
      <c r="H2301" t="s">
        <v>161</v>
      </c>
      <c r="I2301">
        <v>639</v>
      </c>
      <c r="J2301">
        <v>28</v>
      </c>
      <c r="K2301" t="s">
        <v>96</v>
      </c>
      <c r="L2301" t="s">
        <v>97</v>
      </c>
      <c r="M2301">
        <v>847</v>
      </c>
      <c r="N2301">
        <v>0</v>
      </c>
      <c r="O2301">
        <v>0</v>
      </c>
      <c r="P2301">
        <v>0</v>
      </c>
      <c r="Q2301">
        <v>58</v>
      </c>
      <c r="R2301">
        <v>0</v>
      </c>
      <c r="S2301">
        <v>0</v>
      </c>
      <c r="T2301">
        <v>0</v>
      </c>
      <c r="U2301">
        <v>0</v>
      </c>
      <c r="V2301">
        <v>0</v>
      </c>
      <c r="W2301">
        <v>0</v>
      </c>
      <c r="X2301">
        <v>35</v>
      </c>
      <c r="Y2301">
        <v>0</v>
      </c>
      <c r="Z2301">
        <v>0</v>
      </c>
      <c r="AA2301">
        <v>1</v>
      </c>
      <c r="AB2301">
        <v>0</v>
      </c>
      <c r="AC2301">
        <v>0</v>
      </c>
      <c r="AD2301">
        <v>17</v>
      </c>
      <c r="AE2301">
        <v>0</v>
      </c>
      <c r="AF2301">
        <v>0</v>
      </c>
      <c r="AG2301">
        <v>0</v>
      </c>
      <c r="AH2301">
        <v>0</v>
      </c>
      <c r="AI2301">
        <v>0</v>
      </c>
      <c r="AJ2301">
        <v>0</v>
      </c>
      <c r="AK2301">
        <v>9</v>
      </c>
      <c r="AL2301">
        <v>0</v>
      </c>
      <c r="AM2301">
        <v>0</v>
      </c>
      <c r="AN2301">
        <v>0</v>
      </c>
      <c r="AO2301">
        <v>78</v>
      </c>
      <c r="AP2301">
        <v>82</v>
      </c>
      <c r="AQ2301">
        <v>0</v>
      </c>
      <c r="AR2301">
        <v>0</v>
      </c>
      <c r="AS2301">
        <v>0</v>
      </c>
      <c r="AT2301">
        <v>0</v>
      </c>
      <c r="AU2301">
        <v>0</v>
      </c>
      <c r="AV2301">
        <v>39</v>
      </c>
      <c r="AW2301">
        <v>39</v>
      </c>
      <c r="AX2301">
        <v>0</v>
      </c>
      <c r="AY2301">
        <v>0</v>
      </c>
      <c r="AZ2301">
        <v>0</v>
      </c>
      <c r="BA2301">
        <v>0</v>
      </c>
      <c r="BB2301">
        <v>0</v>
      </c>
      <c r="BC2301">
        <v>0</v>
      </c>
      <c r="BD2301">
        <v>22</v>
      </c>
      <c r="BE2301">
        <v>0</v>
      </c>
      <c r="BF2301">
        <v>0</v>
      </c>
      <c r="BG2301">
        <v>0</v>
      </c>
      <c r="BH2301">
        <v>27</v>
      </c>
      <c r="BI2301">
        <v>0</v>
      </c>
      <c r="BJ2301">
        <v>0</v>
      </c>
      <c r="BK2301">
        <v>20</v>
      </c>
      <c r="BL2301">
        <v>0</v>
      </c>
      <c r="BM2301">
        <v>0</v>
      </c>
      <c r="BN2301">
        <v>126</v>
      </c>
      <c r="BO2301">
        <v>190</v>
      </c>
      <c r="BP2301">
        <v>139</v>
      </c>
      <c r="BQ2301">
        <v>16</v>
      </c>
      <c r="BR2301">
        <v>12</v>
      </c>
      <c r="BS2301">
        <v>47</v>
      </c>
      <c r="BT2301">
        <v>5</v>
      </c>
      <c r="BU2301">
        <v>0</v>
      </c>
      <c r="BV2301">
        <v>0</v>
      </c>
      <c r="BW2301">
        <v>0</v>
      </c>
      <c r="BX2301">
        <v>0</v>
      </c>
      <c r="BY2301">
        <v>1809</v>
      </c>
    </row>
    <row r="2302" spans="1:77" hidden="1" x14ac:dyDescent="0.25">
      <c r="A2302" t="str">
        <f t="shared" si="70"/>
        <v>201862 Erdőgazdálkodási, vadgazdálkodási és halászati foglalkozásokI5 Szakközépiskola</v>
      </c>
      <c r="B2302" t="str">
        <f t="shared" si="71"/>
        <v>201862 Erdőgazdálkodási, vadgazdálkodási és halászati foglalkozásokI5 Szakközépiskola</v>
      </c>
      <c r="C2302">
        <v>3342</v>
      </c>
      <c r="D2302" t="s">
        <v>168</v>
      </c>
      <c r="E2302" t="s">
        <v>169</v>
      </c>
      <c r="F2302" s="4">
        <v>2018</v>
      </c>
      <c r="G2302">
        <v>0</v>
      </c>
      <c r="H2302" t="s">
        <v>161</v>
      </c>
      <c r="I2302">
        <v>640</v>
      </c>
      <c r="J2302">
        <v>29</v>
      </c>
      <c r="K2302" t="s">
        <v>98</v>
      </c>
      <c r="L2302" t="s">
        <v>134</v>
      </c>
      <c r="M2302">
        <v>90</v>
      </c>
      <c r="N2302">
        <v>135</v>
      </c>
      <c r="O2302">
        <v>101</v>
      </c>
      <c r="P2302">
        <v>0</v>
      </c>
      <c r="Q2302">
        <v>0</v>
      </c>
      <c r="R2302">
        <v>0</v>
      </c>
      <c r="S2302">
        <v>0</v>
      </c>
      <c r="T2302">
        <v>0</v>
      </c>
      <c r="U2302">
        <v>0</v>
      </c>
      <c r="V2302">
        <v>0</v>
      </c>
      <c r="W2302">
        <v>0</v>
      </c>
      <c r="X2302">
        <v>0</v>
      </c>
      <c r="Y2302">
        <v>0</v>
      </c>
      <c r="Z2302">
        <v>0</v>
      </c>
      <c r="AA2302">
        <v>0</v>
      </c>
      <c r="AB2302">
        <v>0</v>
      </c>
      <c r="AC2302">
        <v>0</v>
      </c>
      <c r="AD2302">
        <v>0</v>
      </c>
      <c r="AE2302">
        <v>0</v>
      </c>
      <c r="AF2302">
        <v>0</v>
      </c>
      <c r="AG2302">
        <v>0</v>
      </c>
      <c r="AH2302">
        <v>0</v>
      </c>
      <c r="AI2302">
        <v>0</v>
      </c>
      <c r="AJ2302">
        <v>0</v>
      </c>
      <c r="AK2302">
        <v>0</v>
      </c>
      <c r="AL2302">
        <v>0</v>
      </c>
      <c r="AM2302">
        <v>32</v>
      </c>
      <c r="AN2302">
        <v>0</v>
      </c>
      <c r="AO2302">
        <v>0</v>
      </c>
      <c r="AP2302">
        <v>0</v>
      </c>
      <c r="AQ2302">
        <v>0</v>
      </c>
      <c r="AR2302">
        <v>0</v>
      </c>
      <c r="AS2302">
        <v>0</v>
      </c>
      <c r="AT2302">
        <v>0</v>
      </c>
      <c r="AU2302">
        <v>0</v>
      </c>
      <c r="AV2302">
        <v>0</v>
      </c>
      <c r="AW2302">
        <v>0</v>
      </c>
      <c r="AX2302">
        <v>0</v>
      </c>
      <c r="AY2302">
        <v>0</v>
      </c>
      <c r="AZ2302">
        <v>0</v>
      </c>
      <c r="BA2302">
        <v>0</v>
      </c>
      <c r="BB2302">
        <v>0</v>
      </c>
      <c r="BC2302">
        <v>0</v>
      </c>
      <c r="BD2302">
        <v>0</v>
      </c>
      <c r="BE2302">
        <v>32</v>
      </c>
      <c r="BF2302">
        <v>0</v>
      </c>
      <c r="BG2302">
        <v>0</v>
      </c>
      <c r="BH2302">
        <v>1</v>
      </c>
      <c r="BI2302">
        <v>0</v>
      </c>
      <c r="BJ2302">
        <v>0</v>
      </c>
      <c r="BK2302">
        <v>0</v>
      </c>
      <c r="BL2302">
        <v>0</v>
      </c>
      <c r="BM2302">
        <v>0</v>
      </c>
      <c r="BN2302">
        <v>9</v>
      </c>
      <c r="BO2302">
        <v>15</v>
      </c>
      <c r="BP2302">
        <v>2</v>
      </c>
      <c r="BQ2302">
        <v>0</v>
      </c>
      <c r="BR2302">
        <v>0</v>
      </c>
      <c r="BS2302">
        <v>0</v>
      </c>
      <c r="BT2302">
        <v>6</v>
      </c>
      <c r="BU2302">
        <v>2</v>
      </c>
      <c r="BV2302">
        <v>0</v>
      </c>
      <c r="BW2302">
        <v>0</v>
      </c>
      <c r="BX2302">
        <v>0</v>
      </c>
      <c r="BY2302">
        <v>425</v>
      </c>
    </row>
    <row r="2303" spans="1:77" hidden="1" x14ac:dyDescent="0.25">
      <c r="A2303" t="str">
        <f t="shared" si="70"/>
        <v>201871 Élelmiszer-ipari foglalkozásokI5 Szakközépiskola</v>
      </c>
      <c r="B2303" t="str">
        <f t="shared" si="71"/>
        <v>201871 Élelmiszer-ipari foglalkozásokI5 Szakközépiskola</v>
      </c>
      <c r="C2303">
        <v>3343</v>
      </c>
      <c r="D2303" t="s">
        <v>168</v>
      </c>
      <c r="E2303" t="s">
        <v>169</v>
      </c>
      <c r="F2303" s="4">
        <v>2018</v>
      </c>
      <c r="G2303">
        <v>0</v>
      </c>
      <c r="H2303" t="s">
        <v>161</v>
      </c>
      <c r="I2303">
        <v>641</v>
      </c>
      <c r="J2303">
        <v>30</v>
      </c>
      <c r="K2303" t="s">
        <v>99</v>
      </c>
      <c r="L2303" t="s">
        <v>135</v>
      </c>
      <c r="M2303">
        <v>40</v>
      </c>
      <c r="N2303">
        <v>0</v>
      </c>
      <c r="O2303">
        <v>0</v>
      </c>
      <c r="P2303">
        <v>0</v>
      </c>
      <c r="Q2303">
        <v>1206</v>
      </c>
      <c r="R2303">
        <v>0</v>
      </c>
      <c r="S2303">
        <v>0</v>
      </c>
      <c r="T2303">
        <v>0</v>
      </c>
      <c r="U2303">
        <v>0</v>
      </c>
      <c r="V2303">
        <v>0</v>
      </c>
      <c r="W2303">
        <v>0</v>
      </c>
      <c r="X2303">
        <v>0</v>
      </c>
      <c r="Y2303">
        <v>0</v>
      </c>
      <c r="Z2303">
        <v>0</v>
      </c>
      <c r="AA2303">
        <v>0</v>
      </c>
      <c r="AB2303">
        <v>0</v>
      </c>
      <c r="AC2303">
        <v>0</v>
      </c>
      <c r="AD2303">
        <v>0</v>
      </c>
      <c r="AE2303">
        <v>0</v>
      </c>
      <c r="AF2303">
        <v>0</v>
      </c>
      <c r="AG2303">
        <v>0</v>
      </c>
      <c r="AH2303">
        <v>0</v>
      </c>
      <c r="AI2303">
        <v>0</v>
      </c>
      <c r="AJ2303">
        <v>0</v>
      </c>
      <c r="AK2303">
        <v>0</v>
      </c>
      <c r="AL2303">
        <v>0</v>
      </c>
      <c r="AM2303">
        <v>0</v>
      </c>
      <c r="AN2303">
        <v>0</v>
      </c>
      <c r="AO2303">
        <v>178</v>
      </c>
      <c r="AP2303">
        <v>321</v>
      </c>
      <c r="AQ2303">
        <v>0</v>
      </c>
      <c r="AR2303">
        <v>0</v>
      </c>
      <c r="AS2303">
        <v>0</v>
      </c>
      <c r="AT2303">
        <v>0</v>
      </c>
      <c r="AU2303">
        <v>0</v>
      </c>
      <c r="AV2303">
        <v>30</v>
      </c>
      <c r="AW2303">
        <v>0</v>
      </c>
      <c r="AX2303">
        <v>0</v>
      </c>
      <c r="AY2303">
        <v>0</v>
      </c>
      <c r="AZ2303">
        <v>0</v>
      </c>
      <c r="BA2303">
        <v>0</v>
      </c>
      <c r="BB2303">
        <v>0</v>
      </c>
      <c r="BC2303">
        <v>0</v>
      </c>
      <c r="BD2303">
        <v>0</v>
      </c>
      <c r="BE2303">
        <v>16</v>
      </c>
      <c r="BF2303">
        <v>0</v>
      </c>
      <c r="BG2303">
        <v>0</v>
      </c>
      <c r="BH2303">
        <v>0</v>
      </c>
      <c r="BI2303">
        <v>0</v>
      </c>
      <c r="BJ2303">
        <v>0</v>
      </c>
      <c r="BK2303">
        <v>0</v>
      </c>
      <c r="BL2303">
        <v>31</v>
      </c>
      <c r="BM2303">
        <v>0</v>
      </c>
      <c r="BN2303">
        <v>0</v>
      </c>
      <c r="BO2303">
        <v>24</v>
      </c>
      <c r="BP2303">
        <v>5</v>
      </c>
      <c r="BQ2303">
        <v>2</v>
      </c>
      <c r="BR2303">
        <v>0</v>
      </c>
      <c r="BS2303">
        <v>0</v>
      </c>
      <c r="BT2303">
        <v>0</v>
      </c>
      <c r="BU2303">
        <v>0</v>
      </c>
      <c r="BV2303">
        <v>0</v>
      </c>
      <c r="BW2303">
        <v>0</v>
      </c>
      <c r="BX2303">
        <v>0</v>
      </c>
      <c r="BY2303">
        <v>1853</v>
      </c>
    </row>
    <row r="2304" spans="1:77" hidden="1" x14ac:dyDescent="0.25">
      <c r="A2304" t="str">
        <f t="shared" si="70"/>
        <v>201872 Könnyűipari foglalkozásokI5 Szakközépiskola</v>
      </c>
      <c r="B2304" t="str">
        <f t="shared" si="71"/>
        <v>201872 Könnyűipari foglalkozásokI5 Szakközépiskola</v>
      </c>
      <c r="C2304">
        <v>3344</v>
      </c>
      <c r="D2304" t="s">
        <v>168</v>
      </c>
      <c r="E2304" t="s">
        <v>169</v>
      </c>
      <c r="F2304" s="4">
        <v>2018</v>
      </c>
      <c r="G2304">
        <v>0</v>
      </c>
      <c r="H2304" t="s">
        <v>161</v>
      </c>
      <c r="I2304">
        <v>642</v>
      </c>
      <c r="J2304">
        <v>31</v>
      </c>
      <c r="K2304" t="s">
        <v>100</v>
      </c>
      <c r="L2304" t="s">
        <v>136</v>
      </c>
      <c r="M2304">
        <v>0</v>
      </c>
      <c r="N2304">
        <v>11</v>
      </c>
      <c r="O2304">
        <v>0</v>
      </c>
      <c r="P2304">
        <v>0</v>
      </c>
      <c r="Q2304">
        <v>32</v>
      </c>
      <c r="R2304">
        <v>812</v>
      </c>
      <c r="S2304">
        <v>112</v>
      </c>
      <c r="T2304">
        <v>314</v>
      </c>
      <c r="U2304">
        <v>1617</v>
      </c>
      <c r="V2304">
        <v>0</v>
      </c>
      <c r="W2304">
        <v>0</v>
      </c>
      <c r="X2304">
        <v>22</v>
      </c>
      <c r="Y2304">
        <v>101</v>
      </c>
      <c r="Z2304">
        <v>0</v>
      </c>
      <c r="AA2304">
        <v>0</v>
      </c>
      <c r="AB2304">
        <v>46</v>
      </c>
      <c r="AC2304">
        <v>0</v>
      </c>
      <c r="AD2304">
        <v>0</v>
      </c>
      <c r="AE2304">
        <v>0</v>
      </c>
      <c r="AF2304">
        <v>22</v>
      </c>
      <c r="AG2304">
        <v>20</v>
      </c>
      <c r="AH2304">
        <v>701</v>
      </c>
      <c r="AI2304">
        <v>0</v>
      </c>
      <c r="AJ2304">
        <v>0</v>
      </c>
      <c r="AK2304">
        <v>0</v>
      </c>
      <c r="AL2304">
        <v>2</v>
      </c>
      <c r="AM2304">
        <v>12</v>
      </c>
      <c r="AN2304">
        <v>24</v>
      </c>
      <c r="AO2304">
        <v>187</v>
      </c>
      <c r="AP2304">
        <v>98</v>
      </c>
      <c r="AQ2304">
        <v>18</v>
      </c>
      <c r="AR2304">
        <v>0</v>
      </c>
      <c r="AS2304">
        <v>0</v>
      </c>
      <c r="AT2304">
        <v>1</v>
      </c>
      <c r="AU2304">
        <v>0</v>
      </c>
      <c r="AV2304">
        <v>24</v>
      </c>
      <c r="AW2304">
        <v>1</v>
      </c>
      <c r="AX2304">
        <v>0</v>
      </c>
      <c r="AY2304">
        <v>0</v>
      </c>
      <c r="AZ2304">
        <v>0</v>
      </c>
      <c r="BA2304">
        <v>0</v>
      </c>
      <c r="BB2304">
        <v>0</v>
      </c>
      <c r="BC2304">
        <v>0</v>
      </c>
      <c r="BD2304">
        <v>0</v>
      </c>
      <c r="BE2304">
        <v>0</v>
      </c>
      <c r="BF2304">
        <v>0</v>
      </c>
      <c r="BG2304">
        <v>0</v>
      </c>
      <c r="BH2304">
        <v>0</v>
      </c>
      <c r="BI2304">
        <v>92</v>
      </c>
      <c r="BJ2304">
        <v>0</v>
      </c>
      <c r="BK2304">
        <v>0</v>
      </c>
      <c r="BL2304">
        <v>87</v>
      </c>
      <c r="BM2304">
        <v>0</v>
      </c>
      <c r="BN2304">
        <v>38</v>
      </c>
      <c r="BO2304">
        <v>88</v>
      </c>
      <c r="BP2304">
        <v>109</v>
      </c>
      <c r="BQ2304">
        <v>27</v>
      </c>
      <c r="BR2304">
        <v>26</v>
      </c>
      <c r="BS2304">
        <v>75</v>
      </c>
      <c r="BT2304">
        <v>4</v>
      </c>
      <c r="BU2304">
        <v>0</v>
      </c>
      <c r="BV2304">
        <v>137</v>
      </c>
      <c r="BW2304">
        <v>0</v>
      </c>
      <c r="BX2304">
        <v>0</v>
      </c>
      <c r="BY2304">
        <v>4860</v>
      </c>
    </row>
    <row r="2305" spans="1:77" hidden="1" x14ac:dyDescent="0.25">
      <c r="A2305" t="str">
        <f t="shared" si="70"/>
        <v>201873 Fém- és villamosipari foglalkozásokI5 Szakközépiskola</v>
      </c>
      <c r="B2305" t="str">
        <f t="shared" si="71"/>
        <v>201873 Fém- és villamosipari foglalkozásokI5 Szakközépiskola</v>
      </c>
      <c r="C2305">
        <v>3345</v>
      </c>
      <c r="D2305" t="s">
        <v>168</v>
      </c>
      <c r="E2305" t="s">
        <v>169</v>
      </c>
      <c r="F2305" s="4">
        <v>2018</v>
      </c>
      <c r="G2305">
        <v>0</v>
      </c>
      <c r="H2305" t="s">
        <v>161</v>
      </c>
      <c r="I2305">
        <v>643</v>
      </c>
      <c r="J2305">
        <v>32</v>
      </c>
      <c r="K2305" t="s">
        <v>101</v>
      </c>
      <c r="L2305" t="s">
        <v>137</v>
      </c>
      <c r="M2305">
        <v>666</v>
      </c>
      <c r="N2305">
        <v>9</v>
      </c>
      <c r="O2305">
        <v>16</v>
      </c>
      <c r="P2305">
        <v>25</v>
      </c>
      <c r="Q2305">
        <v>408</v>
      </c>
      <c r="R2305">
        <v>51</v>
      </c>
      <c r="S2305">
        <v>0</v>
      </c>
      <c r="T2305">
        <v>43</v>
      </c>
      <c r="U2305">
        <v>9</v>
      </c>
      <c r="V2305">
        <v>14</v>
      </c>
      <c r="W2305">
        <v>160</v>
      </c>
      <c r="X2305">
        <v>401</v>
      </c>
      <c r="Y2305">
        <v>493</v>
      </c>
      <c r="Z2305">
        <v>128</v>
      </c>
      <c r="AA2305">
        <v>614</v>
      </c>
      <c r="AB2305">
        <v>2987</v>
      </c>
      <c r="AC2305">
        <v>1023</v>
      </c>
      <c r="AD2305">
        <v>822</v>
      </c>
      <c r="AE2305">
        <v>2770</v>
      </c>
      <c r="AF2305">
        <v>2261</v>
      </c>
      <c r="AG2305">
        <v>502</v>
      </c>
      <c r="AH2305">
        <v>598</v>
      </c>
      <c r="AI2305">
        <v>885</v>
      </c>
      <c r="AJ2305">
        <v>844</v>
      </c>
      <c r="AK2305">
        <v>127</v>
      </c>
      <c r="AL2305">
        <v>136</v>
      </c>
      <c r="AM2305">
        <v>809</v>
      </c>
      <c r="AN2305">
        <v>4378</v>
      </c>
      <c r="AO2305">
        <v>1345</v>
      </c>
      <c r="AP2305">
        <v>458</v>
      </c>
      <c r="AQ2305">
        <v>2249</v>
      </c>
      <c r="AR2305">
        <v>70</v>
      </c>
      <c r="AS2305">
        <v>70</v>
      </c>
      <c r="AT2305">
        <v>861</v>
      </c>
      <c r="AU2305">
        <v>0</v>
      </c>
      <c r="AV2305">
        <v>136</v>
      </c>
      <c r="AW2305">
        <v>17</v>
      </c>
      <c r="AX2305">
        <v>94</v>
      </c>
      <c r="AY2305">
        <v>947</v>
      </c>
      <c r="AZ2305">
        <v>270</v>
      </c>
      <c r="BA2305">
        <v>101</v>
      </c>
      <c r="BB2305">
        <v>0</v>
      </c>
      <c r="BC2305">
        <v>0</v>
      </c>
      <c r="BD2305">
        <v>38</v>
      </c>
      <c r="BE2305">
        <v>195</v>
      </c>
      <c r="BF2305">
        <v>156</v>
      </c>
      <c r="BG2305">
        <v>375</v>
      </c>
      <c r="BH2305">
        <v>163</v>
      </c>
      <c r="BI2305">
        <v>1</v>
      </c>
      <c r="BJ2305">
        <v>88</v>
      </c>
      <c r="BK2305">
        <v>51</v>
      </c>
      <c r="BL2305">
        <v>291</v>
      </c>
      <c r="BM2305">
        <v>6</v>
      </c>
      <c r="BN2305">
        <v>278</v>
      </c>
      <c r="BO2305">
        <v>453</v>
      </c>
      <c r="BP2305">
        <v>150</v>
      </c>
      <c r="BQ2305">
        <v>117</v>
      </c>
      <c r="BR2305">
        <v>32</v>
      </c>
      <c r="BS2305">
        <v>20</v>
      </c>
      <c r="BT2305">
        <v>10</v>
      </c>
      <c r="BU2305">
        <v>0</v>
      </c>
      <c r="BV2305">
        <v>123</v>
      </c>
      <c r="BW2305">
        <v>1</v>
      </c>
      <c r="BX2305">
        <v>0</v>
      </c>
      <c r="BY2305">
        <v>30345</v>
      </c>
    </row>
    <row r="2306" spans="1:77" hidden="1" x14ac:dyDescent="0.25">
      <c r="A2306" t="str">
        <f t="shared" si="70"/>
        <v>201874 Kézműipari foglalkozásokI5 Szakközépiskola</v>
      </c>
      <c r="B2306" t="str">
        <f t="shared" si="71"/>
        <v>201874 Kézműipari foglalkozásokI5 Szakközépiskola</v>
      </c>
      <c r="C2306">
        <v>3346</v>
      </c>
      <c r="D2306" t="s">
        <v>168</v>
      </c>
      <c r="E2306" t="s">
        <v>169</v>
      </c>
      <c r="F2306" s="4">
        <v>2018</v>
      </c>
      <c r="G2306">
        <v>0</v>
      </c>
      <c r="H2306" t="s">
        <v>161</v>
      </c>
      <c r="I2306">
        <v>644</v>
      </c>
      <c r="J2306">
        <v>33</v>
      </c>
      <c r="K2306" t="s">
        <v>102</v>
      </c>
      <c r="L2306" t="s">
        <v>138</v>
      </c>
      <c r="M2306">
        <v>0</v>
      </c>
      <c r="N2306">
        <v>0</v>
      </c>
      <c r="O2306">
        <v>0</v>
      </c>
      <c r="P2306">
        <v>0</v>
      </c>
      <c r="Q2306">
        <v>16</v>
      </c>
      <c r="R2306">
        <v>57</v>
      </c>
      <c r="S2306">
        <v>0</v>
      </c>
      <c r="T2306">
        <v>0</v>
      </c>
      <c r="U2306">
        <v>0</v>
      </c>
      <c r="V2306">
        <v>0</v>
      </c>
      <c r="W2306">
        <v>0</v>
      </c>
      <c r="X2306">
        <v>15</v>
      </c>
      <c r="Y2306">
        <v>0</v>
      </c>
      <c r="Z2306">
        <v>131</v>
      </c>
      <c r="AA2306">
        <v>32</v>
      </c>
      <c r="AB2306">
        <v>0</v>
      </c>
      <c r="AC2306">
        <v>50</v>
      </c>
      <c r="AD2306">
        <v>0</v>
      </c>
      <c r="AE2306">
        <v>93</v>
      </c>
      <c r="AF2306">
        <v>0</v>
      </c>
      <c r="AG2306">
        <v>0</v>
      </c>
      <c r="AH2306">
        <v>23</v>
      </c>
      <c r="AI2306">
        <v>2</v>
      </c>
      <c r="AJ2306">
        <v>0</v>
      </c>
      <c r="AK2306">
        <v>0</v>
      </c>
      <c r="AL2306">
        <v>0</v>
      </c>
      <c r="AM2306">
        <v>0</v>
      </c>
      <c r="AN2306">
        <v>9</v>
      </c>
      <c r="AO2306">
        <v>121</v>
      </c>
      <c r="AP2306">
        <v>3</v>
      </c>
      <c r="AQ2306">
        <v>0</v>
      </c>
      <c r="AR2306">
        <v>0</v>
      </c>
      <c r="AS2306">
        <v>0</v>
      </c>
      <c r="AT2306">
        <v>0</v>
      </c>
      <c r="AU2306">
        <v>0</v>
      </c>
      <c r="AV2306">
        <v>0</v>
      </c>
      <c r="AW2306">
        <v>0</v>
      </c>
      <c r="AX2306">
        <v>0</v>
      </c>
      <c r="AY2306">
        <v>0</v>
      </c>
      <c r="AZ2306">
        <v>1</v>
      </c>
      <c r="BA2306">
        <v>0</v>
      </c>
      <c r="BB2306">
        <v>0</v>
      </c>
      <c r="BC2306">
        <v>0</v>
      </c>
      <c r="BD2306">
        <v>0</v>
      </c>
      <c r="BE2306">
        <v>22</v>
      </c>
      <c r="BF2306">
        <v>0</v>
      </c>
      <c r="BG2306">
        <v>1</v>
      </c>
      <c r="BH2306">
        <v>17</v>
      </c>
      <c r="BI2306">
        <v>0</v>
      </c>
      <c r="BJ2306">
        <v>0</v>
      </c>
      <c r="BK2306">
        <v>0</v>
      </c>
      <c r="BL2306">
        <v>0</v>
      </c>
      <c r="BM2306">
        <v>0</v>
      </c>
      <c r="BN2306">
        <v>0</v>
      </c>
      <c r="BO2306">
        <v>70</v>
      </c>
      <c r="BP2306">
        <v>2</v>
      </c>
      <c r="BQ2306">
        <v>14</v>
      </c>
      <c r="BR2306">
        <v>1</v>
      </c>
      <c r="BS2306">
        <v>1</v>
      </c>
      <c r="BT2306">
        <v>0</v>
      </c>
      <c r="BU2306">
        <v>0</v>
      </c>
      <c r="BV2306">
        <v>22</v>
      </c>
      <c r="BW2306">
        <v>0</v>
      </c>
      <c r="BX2306">
        <v>0</v>
      </c>
      <c r="BY2306">
        <v>703</v>
      </c>
    </row>
    <row r="2307" spans="1:77" hidden="1" x14ac:dyDescent="0.25">
      <c r="A2307" t="str">
        <f t="shared" si="70"/>
        <v>201875 Építőipari foglalkozásokI5 Szakközépiskola</v>
      </c>
      <c r="B2307" t="str">
        <f t="shared" si="71"/>
        <v>201875 Építőipari foglalkozásokI5 Szakközépiskola</v>
      </c>
      <c r="C2307">
        <v>3347</v>
      </c>
      <c r="D2307" t="s">
        <v>168</v>
      </c>
      <c r="E2307" t="s">
        <v>169</v>
      </c>
      <c r="F2307" s="4">
        <v>2018</v>
      </c>
      <c r="G2307">
        <v>0</v>
      </c>
      <c r="H2307" t="s">
        <v>161</v>
      </c>
      <c r="I2307">
        <v>645</v>
      </c>
      <c r="J2307">
        <v>34</v>
      </c>
      <c r="K2307" t="s">
        <v>103</v>
      </c>
      <c r="L2307" t="s">
        <v>139</v>
      </c>
      <c r="M2307">
        <v>38</v>
      </c>
      <c r="N2307">
        <v>15</v>
      </c>
      <c r="O2307">
        <v>0</v>
      </c>
      <c r="P2307">
        <v>0</v>
      </c>
      <c r="Q2307">
        <v>64</v>
      </c>
      <c r="R2307">
        <v>21</v>
      </c>
      <c r="S2307">
        <v>86</v>
      </c>
      <c r="T2307">
        <v>23</v>
      </c>
      <c r="U2307">
        <v>0</v>
      </c>
      <c r="V2307">
        <v>0</v>
      </c>
      <c r="W2307">
        <v>0</v>
      </c>
      <c r="X2307">
        <v>38</v>
      </c>
      <c r="Y2307">
        <v>64</v>
      </c>
      <c r="Z2307">
        <v>109</v>
      </c>
      <c r="AA2307">
        <v>138</v>
      </c>
      <c r="AB2307">
        <v>170</v>
      </c>
      <c r="AC2307">
        <v>38</v>
      </c>
      <c r="AD2307">
        <v>162</v>
      </c>
      <c r="AE2307">
        <v>56</v>
      </c>
      <c r="AF2307">
        <v>34</v>
      </c>
      <c r="AG2307">
        <v>0</v>
      </c>
      <c r="AH2307">
        <v>94</v>
      </c>
      <c r="AI2307">
        <v>50</v>
      </c>
      <c r="AJ2307">
        <v>314</v>
      </c>
      <c r="AK2307">
        <v>331</v>
      </c>
      <c r="AL2307">
        <v>30</v>
      </c>
      <c r="AM2307">
        <v>2954</v>
      </c>
      <c r="AN2307">
        <v>66</v>
      </c>
      <c r="AO2307">
        <v>417</v>
      </c>
      <c r="AP2307">
        <v>155</v>
      </c>
      <c r="AQ2307">
        <v>121</v>
      </c>
      <c r="AR2307">
        <v>0</v>
      </c>
      <c r="AS2307">
        <v>0</v>
      </c>
      <c r="AT2307">
        <v>132</v>
      </c>
      <c r="AU2307">
        <v>0</v>
      </c>
      <c r="AV2307">
        <v>31</v>
      </c>
      <c r="AW2307">
        <v>0</v>
      </c>
      <c r="AX2307">
        <v>0</v>
      </c>
      <c r="AY2307">
        <v>0</v>
      </c>
      <c r="AZ2307">
        <v>0</v>
      </c>
      <c r="BA2307">
        <v>9</v>
      </c>
      <c r="BB2307">
        <v>0</v>
      </c>
      <c r="BC2307">
        <v>0</v>
      </c>
      <c r="BD2307">
        <v>0</v>
      </c>
      <c r="BE2307">
        <v>600</v>
      </c>
      <c r="BF2307">
        <v>11</v>
      </c>
      <c r="BG2307">
        <v>103</v>
      </c>
      <c r="BH2307">
        <v>21</v>
      </c>
      <c r="BI2307">
        <v>0</v>
      </c>
      <c r="BJ2307">
        <v>0</v>
      </c>
      <c r="BK2307">
        <v>10</v>
      </c>
      <c r="BL2307">
        <v>59</v>
      </c>
      <c r="BM2307">
        <v>0</v>
      </c>
      <c r="BN2307">
        <v>169</v>
      </c>
      <c r="BO2307">
        <v>339</v>
      </c>
      <c r="BP2307">
        <v>207</v>
      </c>
      <c r="BQ2307">
        <v>97</v>
      </c>
      <c r="BR2307">
        <v>47</v>
      </c>
      <c r="BS2307">
        <v>38</v>
      </c>
      <c r="BT2307">
        <v>9</v>
      </c>
      <c r="BU2307">
        <v>0</v>
      </c>
      <c r="BV2307">
        <v>0</v>
      </c>
      <c r="BW2307">
        <v>39</v>
      </c>
      <c r="BX2307">
        <v>0</v>
      </c>
      <c r="BY2307">
        <v>7509</v>
      </c>
    </row>
    <row r="2308" spans="1:77" hidden="1" x14ac:dyDescent="0.25">
      <c r="A2308" t="str">
        <f t="shared" si="70"/>
        <v>201879 Egyéb ipari és építőipari foglalkozásokI5 Szakközépiskola</v>
      </c>
      <c r="B2308" t="str">
        <f t="shared" si="71"/>
        <v>201879 Egyéb ipari és építőipari foglalkozásokI5 Szakközépiskola</v>
      </c>
      <c r="C2308">
        <v>3348</v>
      </c>
      <c r="D2308" t="s">
        <v>168</v>
      </c>
      <c r="E2308" t="s">
        <v>169</v>
      </c>
      <c r="F2308" s="4">
        <v>2018</v>
      </c>
      <c r="G2308">
        <v>0</v>
      </c>
      <c r="H2308" t="s">
        <v>161</v>
      </c>
      <c r="I2308">
        <v>646</v>
      </c>
      <c r="J2308">
        <v>35</v>
      </c>
      <c r="K2308" t="s">
        <v>140</v>
      </c>
      <c r="L2308" t="s">
        <v>141</v>
      </c>
      <c r="M2308">
        <v>19</v>
      </c>
      <c r="N2308">
        <v>0</v>
      </c>
      <c r="O2308">
        <v>0</v>
      </c>
      <c r="P2308">
        <v>0</v>
      </c>
      <c r="Q2308">
        <v>89</v>
      </c>
      <c r="R2308">
        <v>0</v>
      </c>
      <c r="S2308">
        <v>34</v>
      </c>
      <c r="T2308">
        <v>0</v>
      </c>
      <c r="U2308">
        <v>16</v>
      </c>
      <c r="V2308">
        <v>14</v>
      </c>
      <c r="W2308">
        <v>32</v>
      </c>
      <c r="X2308">
        <v>100</v>
      </c>
      <c r="Y2308">
        <v>0</v>
      </c>
      <c r="Z2308">
        <v>53</v>
      </c>
      <c r="AA2308">
        <v>147</v>
      </c>
      <c r="AB2308">
        <v>93</v>
      </c>
      <c r="AC2308">
        <v>155</v>
      </c>
      <c r="AD2308">
        <v>230</v>
      </c>
      <c r="AE2308">
        <v>146</v>
      </c>
      <c r="AF2308">
        <v>105</v>
      </c>
      <c r="AG2308">
        <v>0</v>
      </c>
      <c r="AH2308">
        <v>9</v>
      </c>
      <c r="AI2308">
        <v>0</v>
      </c>
      <c r="AJ2308">
        <v>48</v>
      </c>
      <c r="AK2308">
        <v>32</v>
      </c>
      <c r="AL2308">
        <v>52</v>
      </c>
      <c r="AM2308">
        <v>187</v>
      </c>
      <c r="AN2308">
        <v>0</v>
      </c>
      <c r="AO2308">
        <v>68</v>
      </c>
      <c r="AP2308">
        <v>0</v>
      </c>
      <c r="AQ2308">
        <v>0</v>
      </c>
      <c r="AR2308">
        <v>0</v>
      </c>
      <c r="AS2308">
        <v>0</v>
      </c>
      <c r="AT2308">
        <v>14</v>
      </c>
      <c r="AU2308">
        <v>0</v>
      </c>
      <c r="AV2308">
        <v>0</v>
      </c>
      <c r="AW2308">
        <v>0</v>
      </c>
      <c r="AX2308">
        <v>0</v>
      </c>
      <c r="AY2308">
        <v>0</v>
      </c>
      <c r="AZ2308">
        <v>0</v>
      </c>
      <c r="BA2308">
        <v>9</v>
      </c>
      <c r="BB2308">
        <v>0</v>
      </c>
      <c r="BC2308">
        <v>0</v>
      </c>
      <c r="BD2308">
        <v>0</v>
      </c>
      <c r="BE2308">
        <v>9</v>
      </c>
      <c r="BF2308">
        <v>18</v>
      </c>
      <c r="BG2308">
        <v>0</v>
      </c>
      <c r="BH2308">
        <v>17</v>
      </c>
      <c r="BI2308">
        <v>0</v>
      </c>
      <c r="BJ2308">
        <v>0</v>
      </c>
      <c r="BK2308">
        <v>0</v>
      </c>
      <c r="BL2308">
        <v>36</v>
      </c>
      <c r="BM2308">
        <v>1</v>
      </c>
      <c r="BN2308">
        <v>78</v>
      </c>
      <c r="BO2308">
        <v>205</v>
      </c>
      <c r="BP2308">
        <v>16</v>
      </c>
      <c r="BQ2308">
        <v>1</v>
      </c>
      <c r="BR2308">
        <v>17</v>
      </c>
      <c r="BS2308">
        <v>2</v>
      </c>
      <c r="BT2308">
        <v>0</v>
      </c>
      <c r="BU2308">
        <v>0</v>
      </c>
      <c r="BV2308">
        <v>0</v>
      </c>
      <c r="BW2308">
        <v>0</v>
      </c>
      <c r="BX2308">
        <v>0</v>
      </c>
      <c r="BY2308">
        <v>2052</v>
      </c>
    </row>
    <row r="2309" spans="1:77" hidden="1" x14ac:dyDescent="0.25">
      <c r="A2309" t="str">
        <f t="shared" si="70"/>
        <v>201881 Feldolgozóipari gépek kezelőiI5 Szakközépiskola</v>
      </c>
      <c r="B2309" t="str">
        <f t="shared" si="71"/>
        <v>201881 Feldolgozóipari gépek kezelőiI5 Szakközépiskola</v>
      </c>
      <c r="C2309">
        <v>3349</v>
      </c>
      <c r="D2309" t="s">
        <v>168</v>
      </c>
      <c r="E2309" t="s">
        <v>169</v>
      </c>
      <c r="F2309" s="4">
        <v>2018</v>
      </c>
      <c r="G2309">
        <v>0</v>
      </c>
      <c r="H2309" t="s">
        <v>161</v>
      </c>
      <c r="I2309">
        <v>647</v>
      </c>
      <c r="J2309">
        <v>36</v>
      </c>
      <c r="K2309" t="s">
        <v>104</v>
      </c>
      <c r="L2309" t="s">
        <v>105</v>
      </c>
      <c r="M2309">
        <v>25</v>
      </c>
      <c r="N2309">
        <v>15</v>
      </c>
      <c r="O2309">
        <v>0</v>
      </c>
      <c r="P2309">
        <v>28</v>
      </c>
      <c r="Q2309">
        <v>1022</v>
      </c>
      <c r="R2309">
        <v>511</v>
      </c>
      <c r="S2309">
        <v>203</v>
      </c>
      <c r="T2309">
        <v>459</v>
      </c>
      <c r="U2309">
        <v>0</v>
      </c>
      <c r="V2309">
        <v>0</v>
      </c>
      <c r="W2309">
        <v>1121</v>
      </c>
      <c r="X2309">
        <v>1247</v>
      </c>
      <c r="Y2309">
        <v>2033</v>
      </c>
      <c r="Z2309">
        <v>499</v>
      </c>
      <c r="AA2309">
        <v>466</v>
      </c>
      <c r="AB2309">
        <v>1416</v>
      </c>
      <c r="AC2309">
        <v>335</v>
      </c>
      <c r="AD2309">
        <v>620</v>
      </c>
      <c r="AE2309">
        <v>936</v>
      </c>
      <c r="AF2309">
        <v>1235</v>
      </c>
      <c r="AG2309">
        <v>0</v>
      </c>
      <c r="AH2309">
        <v>289</v>
      </c>
      <c r="AI2309">
        <v>40</v>
      </c>
      <c r="AJ2309">
        <v>0</v>
      </c>
      <c r="AK2309">
        <v>0</v>
      </c>
      <c r="AL2309">
        <v>71</v>
      </c>
      <c r="AM2309">
        <v>17</v>
      </c>
      <c r="AN2309">
        <v>44</v>
      </c>
      <c r="AO2309">
        <v>267</v>
      </c>
      <c r="AP2309">
        <v>51</v>
      </c>
      <c r="AQ2309">
        <v>1</v>
      </c>
      <c r="AR2309">
        <v>0</v>
      </c>
      <c r="AS2309">
        <v>0</v>
      </c>
      <c r="AT2309">
        <v>30</v>
      </c>
      <c r="AU2309">
        <v>0</v>
      </c>
      <c r="AV2309">
        <v>0</v>
      </c>
      <c r="AW2309">
        <v>0</v>
      </c>
      <c r="AX2309">
        <v>0</v>
      </c>
      <c r="AY2309">
        <v>0</v>
      </c>
      <c r="AZ2309">
        <v>12</v>
      </c>
      <c r="BA2309">
        <v>186</v>
      </c>
      <c r="BB2309">
        <v>0</v>
      </c>
      <c r="BC2309">
        <v>0</v>
      </c>
      <c r="BD2309">
        <v>0</v>
      </c>
      <c r="BE2309">
        <v>18</v>
      </c>
      <c r="BF2309">
        <v>0</v>
      </c>
      <c r="BG2309">
        <v>3</v>
      </c>
      <c r="BH2309">
        <v>22</v>
      </c>
      <c r="BI2309">
        <v>51</v>
      </c>
      <c r="BJ2309">
        <v>0</v>
      </c>
      <c r="BK2309">
        <v>3</v>
      </c>
      <c r="BL2309">
        <v>390</v>
      </c>
      <c r="BM2309">
        <v>0</v>
      </c>
      <c r="BN2309">
        <v>77</v>
      </c>
      <c r="BO2309">
        <v>16</v>
      </c>
      <c r="BP2309">
        <v>6</v>
      </c>
      <c r="BQ2309">
        <v>1</v>
      </c>
      <c r="BR2309">
        <v>0</v>
      </c>
      <c r="BS2309">
        <v>1</v>
      </c>
      <c r="BT2309">
        <v>0</v>
      </c>
      <c r="BU2309">
        <v>0</v>
      </c>
      <c r="BV2309">
        <v>0</v>
      </c>
      <c r="BW2309">
        <v>19</v>
      </c>
      <c r="BX2309">
        <v>0</v>
      </c>
      <c r="BY2309">
        <v>13786</v>
      </c>
    </row>
    <row r="2310" spans="1:77" hidden="1" x14ac:dyDescent="0.25">
      <c r="A2310" t="str">
        <f t="shared" si="70"/>
        <v>201882 ÖsszeszerelőkI5 Szakközépiskola</v>
      </c>
      <c r="B2310" t="str">
        <f t="shared" si="71"/>
        <v>201882 ÖsszeszerelőkI5 Szakközépiskola</v>
      </c>
      <c r="C2310">
        <v>3350</v>
      </c>
      <c r="D2310" t="s">
        <v>168</v>
      </c>
      <c r="E2310" t="s">
        <v>169</v>
      </c>
      <c r="F2310" s="4">
        <v>2018</v>
      </c>
      <c r="G2310">
        <v>0</v>
      </c>
      <c r="H2310" t="s">
        <v>161</v>
      </c>
      <c r="I2310">
        <v>648</v>
      </c>
      <c r="J2310">
        <v>37</v>
      </c>
      <c r="K2310" t="s">
        <v>106</v>
      </c>
      <c r="L2310" t="s">
        <v>142</v>
      </c>
      <c r="M2310">
        <v>0</v>
      </c>
      <c r="N2310">
        <v>0</v>
      </c>
      <c r="O2310">
        <v>0</v>
      </c>
      <c r="P2310">
        <v>0</v>
      </c>
      <c r="Q2310">
        <v>0</v>
      </c>
      <c r="R2310">
        <v>0</v>
      </c>
      <c r="S2310">
        <v>9</v>
      </c>
      <c r="T2310">
        <v>0</v>
      </c>
      <c r="U2310">
        <v>0</v>
      </c>
      <c r="V2310">
        <v>0</v>
      </c>
      <c r="W2310">
        <v>0</v>
      </c>
      <c r="X2310">
        <v>20</v>
      </c>
      <c r="Y2310">
        <v>275</v>
      </c>
      <c r="Z2310">
        <v>126</v>
      </c>
      <c r="AA2310">
        <v>0</v>
      </c>
      <c r="AB2310">
        <v>387</v>
      </c>
      <c r="AC2310">
        <v>2587</v>
      </c>
      <c r="AD2310">
        <v>947</v>
      </c>
      <c r="AE2310">
        <v>1093</v>
      </c>
      <c r="AF2310">
        <v>3684</v>
      </c>
      <c r="AG2310">
        <v>274</v>
      </c>
      <c r="AH2310">
        <v>462</v>
      </c>
      <c r="AI2310">
        <v>132</v>
      </c>
      <c r="AJ2310">
        <v>0</v>
      </c>
      <c r="AK2310">
        <v>0</v>
      </c>
      <c r="AL2310">
        <v>0</v>
      </c>
      <c r="AM2310">
        <v>40</v>
      </c>
      <c r="AN2310">
        <v>44</v>
      </c>
      <c r="AO2310">
        <v>217</v>
      </c>
      <c r="AP2310">
        <v>0</v>
      </c>
      <c r="AQ2310">
        <v>0</v>
      </c>
      <c r="AR2310">
        <v>0</v>
      </c>
      <c r="AS2310">
        <v>0</v>
      </c>
      <c r="AT2310">
        <v>16</v>
      </c>
      <c r="AU2310">
        <v>0</v>
      </c>
      <c r="AV2310">
        <v>0</v>
      </c>
      <c r="AW2310">
        <v>0</v>
      </c>
      <c r="AX2310">
        <v>0</v>
      </c>
      <c r="AY2310">
        <v>0</v>
      </c>
      <c r="AZ2310">
        <v>0</v>
      </c>
      <c r="BA2310">
        <v>0</v>
      </c>
      <c r="BB2310">
        <v>0</v>
      </c>
      <c r="BC2310">
        <v>0</v>
      </c>
      <c r="BD2310">
        <v>0</v>
      </c>
      <c r="BE2310">
        <v>34</v>
      </c>
      <c r="BF2310">
        <v>0</v>
      </c>
      <c r="BG2310">
        <v>34</v>
      </c>
      <c r="BH2310">
        <v>33</v>
      </c>
      <c r="BI2310">
        <v>0</v>
      </c>
      <c r="BJ2310">
        <v>0</v>
      </c>
      <c r="BK2310">
        <v>0</v>
      </c>
      <c r="BL2310">
        <v>875</v>
      </c>
      <c r="BM2310">
        <v>0</v>
      </c>
      <c r="BN2310">
        <v>16</v>
      </c>
      <c r="BO2310">
        <v>0</v>
      </c>
      <c r="BP2310">
        <v>2</v>
      </c>
      <c r="BQ2310">
        <v>1</v>
      </c>
      <c r="BR2310">
        <v>0</v>
      </c>
      <c r="BS2310">
        <v>0</v>
      </c>
      <c r="BT2310">
        <v>0</v>
      </c>
      <c r="BU2310">
        <v>0</v>
      </c>
      <c r="BV2310">
        <v>0</v>
      </c>
      <c r="BW2310">
        <v>0</v>
      </c>
      <c r="BX2310">
        <v>0</v>
      </c>
      <c r="BY2310">
        <v>11308</v>
      </c>
    </row>
    <row r="2311" spans="1:77" hidden="1" x14ac:dyDescent="0.25">
      <c r="A2311" t="str">
        <f t="shared" ref="A2311:A2374" si="72">CONCATENATE(F2311,L2311,H2311)</f>
        <v>201883 Helyhez kötött gépek kezelőiI5 Szakközépiskola</v>
      </c>
      <c r="B2311" t="str">
        <f t="shared" ref="B2311:B2374" si="73">CONCATENATE(F2311,L2311,H2311)</f>
        <v>201883 Helyhez kötött gépek kezelőiI5 Szakközépiskola</v>
      </c>
      <c r="C2311">
        <v>3351</v>
      </c>
      <c r="D2311" t="s">
        <v>168</v>
      </c>
      <c r="E2311" t="s">
        <v>169</v>
      </c>
      <c r="F2311" s="4">
        <v>2018</v>
      </c>
      <c r="G2311">
        <v>0</v>
      </c>
      <c r="H2311" t="s">
        <v>161</v>
      </c>
      <c r="I2311">
        <v>649</v>
      </c>
      <c r="J2311">
        <v>38</v>
      </c>
      <c r="K2311" t="s">
        <v>107</v>
      </c>
      <c r="L2311" t="s">
        <v>143</v>
      </c>
      <c r="M2311">
        <v>37</v>
      </c>
      <c r="N2311">
        <v>0</v>
      </c>
      <c r="O2311">
        <v>0</v>
      </c>
      <c r="P2311">
        <v>195</v>
      </c>
      <c r="Q2311">
        <v>116</v>
      </c>
      <c r="R2311">
        <v>0</v>
      </c>
      <c r="S2311">
        <v>0</v>
      </c>
      <c r="T2311">
        <v>25</v>
      </c>
      <c r="U2311">
        <v>0</v>
      </c>
      <c r="V2311">
        <v>28</v>
      </c>
      <c r="W2311">
        <v>70</v>
      </c>
      <c r="X2311">
        <v>148</v>
      </c>
      <c r="Y2311">
        <v>18</v>
      </c>
      <c r="Z2311">
        <v>52</v>
      </c>
      <c r="AA2311">
        <v>39</v>
      </c>
      <c r="AB2311">
        <v>84</v>
      </c>
      <c r="AC2311">
        <v>190</v>
      </c>
      <c r="AD2311">
        <v>22</v>
      </c>
      <c r="AE2311">
        <v>85</v>
      </c>
      <c r="AF2311">
        <v>43</v>
      </c>
      <c r="AG2311">
        <v>0</v>
      </c>
      <c r="AH2311">
        <v>0</v>
      </c>
      <c r="AI2311">
        <v>0</v>
      </c>
      <c r="AJ2311">
        <v>1119</v>
      </c>
      <c r="AK2311">
        <v>1012</v>
      </c>
      <c r="AL2311">
        <v>112</v>
      </c>
      <c r="AM2311">
        <v>171</v>
      </c>
      <c r="AN2311">
        <v>22</v>
      </c>
      <c r="AO2311">
        <v>175</v>
      </c>
      <c r="AP2311">
        <v>60</v>
      </c>
      <c r="AQ2311">
        <v>180</v>
      </c>
      <c r="AR2311">
        <v>0</v>
      </c>
      <c r="AS2311">
        <v>0</v>
      </c>
      <c r="AT2311">
        <v>0</v>
      </c>
      <c r="AU2311">
        <v>0</v>
      </c>
      <c r="AV2311">
        <v>0</v>
      </c>
      <c r="AW2311">
        <v>0</v>
      </c>
      <c r="AX2311">
        <v>0</v>
      </c>
      <c r="AY2311">
        <v>0</v>
      </c>
      <c r="AZ2311">
        <v>17</v>
      </c>
      <c r="BA2311">
        <v>0</v>
      </c>
      <c r="BB2311">
        <v>0</v>
      </c>
      <c r="BC2311">
        <v>0</v>
      </c>
      <c r="BD2311">
        <v>0</v>
      </c>
      <c r="BE2311">
        <v>21</v>
      </c>
      <c r="BF2311">
        <v>0</v>
      </c>
      <c r="BG2311">
        <v>21</v>
      </c>
      <c r="BH2311">
        <v>2</v>
      </c>
      <c r="BI2311">
        <v>0</v>
      </c>
      <c r="BJ2311">
        <v>34</v>
      </c>
      <c r="BK2311">
        <v>3</v>
      </c>
      <c r="BL2311">
        <v>104</v>
      </c>
      <c r="BM2311">
        <v>0</v>
      </c>
      <c r="BN2311">
        <v>24</v>
      </c>
      <c r="BO2311">
        <v>176</v>
      </c>
      <c r="BP2311">
        <v>57</v>
      </c>
      <c r="BQ2311">
        <v>47</v>
      </c>
      <c r="BR2311">
        <v>29</v>
      </c>
      <c r="BS2311">
        <v>20</v>
      </c>
      <c r="BT2311">
        <v>49</v>
      </c>
      <c r="BU2311">
        <v>0</v>
      </c>
      <c r="BV2311">
        <v>0</v>
      </c>
      <c r="BW2311">
        <v>66</v>
      </c>
      <c r="BX2311">
        <v>0</v>
      </c>
      <c r="BY2311">
        <v>4673</v>
      </c>
    </row>
    <row r="2312" spans="1:77" hidden="1" x14ac:dyDescent="0.25">
      <c r="A2312" t="str">
        <f t="shared" si="72"/>
        <v>201884 Járművezetők és mobil gépek kezelőiI5 Szakközépiskola</v>
      </c>
      <c r="B2312" t="str">
        <f t="shared" si="73"/>
        <v>201884 Járművezetők és mobil gépek kezelőiI5 Szakközépiskola</v>
      </c>
      <c r="C2312">
        <v>3352</v>
      </c>
      <c r="D2312" t="s">
        <v>168</v>
      </c>
      <c r="E2312" t="s">
        <v>169</v>
      </c>
      <c r="F2312" s="4">
        <v>2018</v>
      </c>
      <c r="G2312">
        <v>0</v>
      </c>
      <c r="H2312" t="s">
        <v>161</v>
      </c>
      <c r="I2312">
        <v>650</v>
      </c>
      <c r="J2312">
        <v>39</v>
      </c>
      <c r="K2312" t="s">
        <v>144</v>
      </c>
      <c r="L2312" t="s">
        <v>145</v>
      </c>
      <c r="M2312">
        <v>1185</v>
      </c>
      <c r="N2312">
        <v>71</v>
      </c>
      <c r="O2312">
        <v>0</v>
      </c>
      <c r="P2312">
        <v>48</v>
      </c>
      <c r="Q2312">
        <v>647</v>
      </c>
      <c r="R2312">
        <v>57</v>
      </c>
      <c r="S2312">
        <v>77</v>
      </c>
      <c r="T2312">
        <v>112</v>
      </c>
      <c r="U2312">
        <v>43</v>
      </c>
      <c r="V2312">
        <v>14</v>
      </c>
      <c r="W2312">
        <v>202</v>
      </c>
      <c r="X2312">
        <v>99</v>
      </c>
      <c r="Y2312">
        <v>196</v>
      </c>
      <c r="Z2312">
        <v>62</v>
      </c>
      <c r="AA2312">
        <v>76</v>
      </c>
      <c r="AB2312">
        <v>80</v>
      </c>
      <c r="AC2312">
        <v>104</v>
      </c>
      <c r="AD2312">
        <v>242</v>
      </c>
      <c r="AE2312">
        <v>302</v>
      </c>
      <c r="AF2312">
        <v>476</v>
      </c>
      <c r="AG2312">
        <v>139</v>
      </c>
      <c r="AH2312">
        <v>45</v>
      </c>
      <c r="AI2312">
        <v>83</v>
      </c>
      <c r="AJ2312">
        <v>97</v>
      </c>
      <c r="AK2312">
        <v>43</v>
      </c>
      <c r="AL2312">
        <v>713</v>
      </c>
      <c r="AM2312">
        <v>1408</v>
      </c>
      <c r="AN2312">
        <v>409</v>
      </c>
      <c r="AO2312">
        <v>2098</v>
      </c>
      <c r="AP2312">
        <v>685</v>
      </c>
      <c r="AQ2312">
        <v>12079</v>
      </c>
      <c r="AR2312">
        <v>337</v>
      </c>
      <c r="AS2312">
        <v>0</v>
      </c>
      <c r="AT2312">
        <v>4687</v>
      </c>
      <c r="AU2312">
        <v>100</v>
      </c>
      <c r="AV2312">
        <v>85</v>
      </c>
      <c r="AW2312">
        <v>0</v>
      </c>
      <c r="AX2312">
        <v>0</v>
      </c>
      <c r="AY2312">
        <v>10</v>
      </c>
      <c r="AZ2312">
        <v>46</v>
      </c>
      <c r="BA2312">
        <v>1299</v>
      </c>
      <c r="BB2312">
        <v>1</v>
      </c>
      <c r="BC2312">
        <v>0</v>
      </c>
      <c r="BD2312">
        <v>9</v>
      </c>
      <c r="BE2312">
        <v>139</v>
      </c>
      <c r="BF2312">
        <v>69</v>
      </c>
      <c r="BG2312">
        <v>99</v>
      </c>
      <c r="BH2312">
        <v>6</v>
      </c>
      <c r="BI2312">
        <v>9</v>
      </c>
      <c r="BJ2312">
        <v>23</v>
      </c>
      <c r="BK2312">
        <v>119</v>
      </c>
      <c r="BL2312">
        <v>268</v>
      </c>
      <c r="BM2312">
        <v>22</v>
      </c>
      <c r="BN2312">
        <v>167</v>
      </c>
      <c r="BO2312">
        <v>611</v>
      </c>
      <c r="BP2312">
        <v>113</v>
      </c>
      <c r="BQ2312">
        <v>1964</v>
      </c>
      <c r="BR2312">
        <v>203</v>
      </c>
      <c r="BS2312">
        <v>76</v>
      </c>
      <c r="BT2312">
        <v>4</v>
      </c>
      <c r="BU2312">
        <v>16</v>
      </c>
      <c r="BV2312">
        <v>0</v>
      </c>
      <c r="BW2312">
        <v>52</v>
      </c>
      <c r="BX2312">
        <v>0</v>
      </c>
      <c r="BY2312">
        <v>32426</v>
      </c>
    </row>
    <row r="2313" spans="1:77" hidden="1" x14ac:dyDescent="0.25">
      <c r="A2313" t="str">
        <f t="shared" si="72"/>
        <v>201891 Takarítók és hasonló jellegű egyszerű foglalkozásokI5 Szakközépiskola</v>
      </c>
      <c r="B2313" t="str">
        <f t="shared" si="73"/>
        <v>201891 Takarítók és hasonló jellegű egyszerű foglalkozásokI5 Szakközépiskola</v>
      </c>
      <c r="C2313">
        <v>3353</v>
      </c>
      <c r="D2313" t="s">
        <v>168</v>
      </c>
      <c r="E2313" t="s">
        <v>169</v>
      </c>
      <c r="F2313" s="4">
        <v>2018</v>
      </c>
      <c r="G2313">
        <v>0</v>
      </c>
      <c r="H2313" t="s">
        <v>161</v>
      </c>
      <c r="I2313">
        <v>651</v>
      </c>
      <c r="J2313">
        <v>40</v>
      </c>
      <c r="K2313" t="s">
        <v>108</v>
      </c>
      <c r="L2313" t="s">
        <v>146</v>
      </c>
      <c r="M2313">
        <v>79</v>
      </c>
      <c r="N2313">
        <v>0</v>
      </c>
      <c r="O2313">
        <v>0</v>
      </c>
      <c r="P2313">
        <v>20</v>
      </c>
      <c r="Q2313">
        <v>96</v>
      </c>
      <c r="R2313">
        <v>9</v>
      </c>
      <c r="S2313">
        <v>1</v>
      </c>
      <c r="T2313">
        <v>43</v>
      </c>
      <c r="U2313">
        <v>2</v>
      </c>
      <c r="V2313">
        <v>0</v>
      </c>
      <c r="W2313">
        <v>44</v>
      </c>
      <c r="X2313">
        <v>25</v>
      </c>
      <c r="Y2313">
        <v>0</v>
      </c>
      <c r="Z2313">
        <v>53</v>
      </c>
      <c r="AA2313">
        <v>15</v>
      </c>
      <c r="AB2313">
        <v>7</v>
      </c>
      <c r="AC2313">
        <v>10</v>
      </c>
      <c r="AD2313">
        <v>23</v>
      </c>
      <c r="AE2313">
        <v>25</v>
      </c>
      <c r="AF2313">
        <v>19</v>
      </c>
      <c r="AG2313">
        <v>16</v>
      </c>
      <c r="AH2313">
        <v>2</v>
      </c>
      <c r="AI2313">
        <v>2</v>
      </c>
      <c r="AJ2313">
        <v>19</v>
      </c>
      <c r="AK2313">
        <v>32</v>
      </c>
      <c r="AL2313">
        <v>22</v>
      </c>
      <c r="AM2313">
        <v>63</v>
      </c>
      <c r="AN2313">
        <v>245</v>
      </c>
      <c r="AO2313">
        <v>216</v>
      </c>
      <c r="AP2313">
        <v>508</v>
      </c>
      <c r="AQ2313">
        <v>80</v>
      </c>
      <c r="AR2313">
        <v>26</v>
      </c>
      <c r="AS2313">
        <v>0</v>
      </c>
      <c r="AT2313">
        <v>33</v>
      </c>
      <c r="AU2313">
        <v>0</v>
      </c>
      <c r="AV2313">
        <v>533</v>
      </c>
      <c r="AW2313">
        <v>11</v>
      </c>
      <c r="AX2313">
        <v>1</v>
      </c>
      <c r="AY2313">
        <v>0</v>
      </c>
      <c r="AZ2313">
        <v>44</v>
      </c>
      <c r="BA2313">
        <v>3</v>
      </c>
      <c r="BB2313">
        <v>0</v>
      </c>
      <c r="BC2313">
        <v>0</v>
      </c>
      <c r="BD2313">
        <v>22</v>
      </c>
      <c r="BE2313">
        <v>248</v>
      </c>
      <c r="BF2313">
        <v>31</v>
      </c>
      <c r="BG2313">
        <v>55</v>
      </c>
      <c r="BH2313">
        <v>25</v>
      </c>
      <c r="BI2313">
        <v>0</v>
      </c>
      <c r="BJ2313">
        <v>27</v>
      </c>
      <c r="BK2313">
        <v>52</v>
      </c>
      <c r="BL2313">
        <v>24</v>
      </c>
      <c r="BM2313">
        <v>0</v>
      </c>
      <c r="BN2313">
        <v>635</v>
      </c>
      <c r="BO2313">
        <v>1710</v>
      </c>
      <c r="BP2313">
        <v>972</v>
      </c>
      <c r="BQ2313">
        <v>162</v>
      </c>
      <c r="BR2313">
        <v>333</v>
      </c>
      <c r="BS2313">
        <v>122</v>
      </c>
      <c r="BT2313">
        <v>36</v>
      </c>
      <c r="BU2313">
        <v>7</v>
      </c>
      <c r="BV2313">
        <v>22</v>
      </c>
      <c r="BW2313">
        <v>79</v>
      </c>
      <c r="BX2313">
        <v>0</v>
      </c>
      <c r="BY2313">
        <v>6889</v>
      </c>
    </row>
    <row r="2314" spans="1:77" hidden="1" x14ac:dyDescent="0.25">
      <c r="A2314" t="str">
        <f t="shared" si="72"/>
        <v>201892 Egyszerű szolgáltatási, szállítási és hasonló foglalkozásokI5 Szakközépiskola</v>
      </c>
      <c r="B2314" t="str">
        <f t="shared" si="73"/>
        <v>201892 Egyszerű szolgáltatási, szállítási és hasonló foglalkozásokI5 Szakközépiskola</v>
      </c>
      <c r="C2314">
        <v>3354</v>
      </c>
      <c r="D2314" t="s">
        <v>168</v>
      </c>
      <c r="E2314" t="s">
        <v>169</v>
      </c>
      <c r="F2314" s="4">
        <v>2018</v>
      </c>
      <c r="G2314">
        <v>0</v>
      </c>
      <c r="H2314" t="s">
        <v>161</v>
      </c>
      <c r="I2314">
        <v>652</v>
      </c>
      <c r="J2314">
        <v>41</v>
      </c>
      <c r="K2314" t="s">
        <v>109</v>
      </c>
      <c r="L2314" t="s">
        <v>147</v>
      </c>
      <c r="M2314">
        <v>316</v>
      </c>
      <c r="N2314">
        <v>9</v>
      </c>
      <c r="O2314">
        <v>34</v>
      </c>
      <c r="P2314">
        <v>45</v>
      </c>
      <c r="Q2314">
        <v>947</v>
      </c>
      <c r="R2314">
        <v>174</v>
      </c>
      <c r="S2314">
        <v>73</v>
      </c>
      <c r="T2314">
        <v>88</v>
      </c>
      <c r="U2314">
        <v>108</v>
      </c>
      <c r="V2314">
        <v>0</v>
      </c>
      <c r="W2314">
        <v>73</v>
      </c>
      <c r="X2314">
        <v>226</v>
      </c>
      <c r="Y2314">
        <v>282</v>
      </c>
      <c r="Z2314">
        <v>169</v>
      </c>
      <c r="AA2314">
        <v>16</v>
      </c>
      <c r="AB2314">
        <v>344</v>
      </c>
      <c r="AC2314">
        <v>456</v>
      </c>
      <c r="AD2314">
        <v>423</v>
      </c>
      <c r="AE2314">
        <v>211</v>
      </c>
      <c r="AF2314">
        <v>149</v>
      </c>
      <c r="AG2314">
        <v>30</v>
      </c>
      <c r="AH2314">
        <v>170</v>
      </c>
      <c r="AI2314">
        <v>63</v>
      </c>
      <c r="AJ2314">
        <v>146</v>
      </c>
      <c r="AK2314">
        <v>296</v>
      </c>
      <c r="AL2314">
        <v>280</v>
      </c>
      <c r="AM2314">
        <v>359</v>
      </c>
      <c r="AN2314">
        <v>893</v>
      </c>
      <c r="AO2314">
        <v>4158</v>
      </c>
      <c r="AP2314">
        <v>3475</v>
      </c>
      <c r="AQ2314">
        <v>417</v>
      </c>
      <c r="AR2314">
        <v>44</v>
      </c>
      <c r="AS2314">
        <v>0</v>
      </c>
      <c r="AT2314">
        <v>682</v>
      </c>
      <c r="AU2314">
        <v>148</v>
      </c>
      <c r="AV2314">
        <v>1910</v>
      </c>
      <c r="AW2314">
        <v>44</v>
      </c>
      <c r="AX2314">
        <v>204</v>
      </c>
      <c r="AY2314">
        <v>0</v>
      </c>
      <c r="AZ2314">
        <v>216</v>
      </c>
      <c r="BA2314">
        <v>171</v>
      </c>
      <c r="BB2314">
        <v>0</v>
      </c>
      <c r="BC2314">
        <v>0</v>
      </c>
      <c r="BD2314">
        <v>1</v>
      </c>
      <c r="BE2314">
        <v>280</v>
      </c>
      <c r="BF2314">
        <v>59</v>
      </c>
      <c r="BG2314">
        <v>126</v>
      </c>
      <c r="BH2314">
        <v>69</v>
      </c>
      <c r="BI2314">
        <v>0</v>
      </c>
      <c r="BJ2314">
        <v>89</v>
      </c>
      <c r="BK2314">
        <v>9</v>
      </c>
      <c r="BL2314">
        <v>499</v>
      </c>
      <c r="BM2314">
        <v>0</v>
      </c>
      <c r="BN2314">
        <v>741</v>
      </c>
      <c r="BO2314">
        <v>3887</v>
      </c>
      <c r="BP2314">
        <v>1191</v>
      </c>
      <c r="BQ2314">
        <v>291</v>
      </c>
      <c r="BR2314">
        <v>429</v>
      </c>
      <c r="BS2314">
        <v>277</v>
      </c>
      <c r="BT2314">
        <v>90</v>
      </c>
      <c r="BU2314">
        <v>7</v>
      </c>
      <c r="BV2314">
        <v>38</v>
      </c>
      <c r="BW2314">
        <v>358</v>
      </c>
      <c r="BX2314">
        <v>0</v>
      </c>
      <c r="BY2314">
        <v>26290</v>
      </c>
    </row>
    <row r="2315" spans="1:77" hidden="1" x14ac:dyDescent="0.25">
      <c r="A2315" t="str">
        <f t="shared" si="72"/>
        <v>201893 Egyszerű ipari, építőipari, mezőgazdasági foglalkozásokI5 Szakközépiskola</v>
      </c>
      <c r="B2315" t="str">
        <f t="shared" si="73"/>
        <v>201893 Egyszerű ipari, építőipari, mezőgazdasági foglalkozásokI5 Szakközépiskola</v>
      </c>
      <c r="C2315">
        <v>3355</v>
      </c>
      <c r="D2315" t="s">
        <v>168</v>
      </c>
      <c r="E2315" t="s">
        <v>169</v>
      </c>
      <c r="F2315" s="4">
        <v>2018</v>
      </c>
      <c r="G2315">
        <v>0</v>
      </c>
      <c r="H2315" t="s">
        <v>161</v>
      </c>
      <c r="I2315">
        <v>653</v>
      </c>
      <c r="J2315">
        <v>42</v>
      </c>
      <c r="K2315" t="s">
        <v>148</v>
      </c>
      <c r="L2315" t="s">
        <v>149</v>
      </c>
      <c r="M2315">
        <v>156</v>
      </c>
      <c r="N2315">
        <v>22</v>
      </c>
      <c r="O2315">
        <v>123</v>
      </c>
      <c r="P2315">
        <v>88</v>
      </c>
      <c r="Q2315">
        <v>578</v>
      </c>
      <c r="R2315">
        <v>523</v>
      </c>
      <c r="S2315">
        <v>70</v>
      </c>
      <c r="T2315">
        <v>154</v>
      </c>
      <c r="U2315">
        <v>114</v>
      </c>
      <c r="V2315">
        <v>0</v>
      </c>
      <c r="W2315">
        <v>73</v>
      </c>
      <c r="X2315">
        <v>0</v>
      </c>
      <c r="Y2315">
        <v>426</v>
      </c>
      <c r="Z2315">
        <v>154</v>
      </c>
      <c r="AA2315">
        <v>440</v>
      </c>
      <c r="AB2315">
        <v>608</v>
      </c>
      <c r="AC2315">
        <v>223</v>
      </c>
      <c r="AD2315">
        <v>664</v>
      </c>
      <c r="AE2315">
        <v>721</v>
      </c>
      <c r="AF2315">
        <v>411</v>
      </c>
      <c r="AG2315">
        <v>26</v>
      </c>
      <c r="AH2315">
        <v>714</v>
      </c>
      <c r="AI2315">
        <v>84</v>
      </c>
      <c r="AJ2315">
        <v>0</v>
      </c>
      <c r="AK2315">
        <v>0</v>
      </c>
      <c r="AL2315">
        <v>81</v>
      </c>
      <c r="AM2315">
        <v>954</v>
      </c>
      <c r="AN2315">
        <v>212</v>
      </c>
      <c r="AO2315">
        <v>346</v>
      </c>
      <c r="AP2315">
        <v>64</v>
      </c>
      <c r="AQ2315">
        <v>120</v>
      </c>
      <c r="AR2315">
        <v>0</v>
      </c>
      <c r="AS2315">
        <v>0</v>
      </c>
      <c r="AT2315">
        <v>14</v>
      </c>
      <c r="AU2315">
        <v>0</v>
      </c>
      <c r="AV2315">
        <v>3</v>
      </c>
      <c r="AW2315">
        <v>0</v>
      </c>
      <c r="AX2315">
        <v>0</v>
      </c>
      <c r="AY2315">
        <v>0</v>
      </c>
      <c r="AZ2315">
        <v>0</v>
      </c>
      <c r="BA2315">
        <v>0</v>
      </c>
      <c r="BB2315">
        <v>0</v>
      </c>
      <c r="BC2315">
        <v>0</v>
      </c>
      <c r="BD2315">
        <v>0</v>
      </c>
      <c r="BE2315">
        <v>120</v>
      </c>
      <c r="BF2315">
        <v>48</v>
      </c>
      <c r="BG2315">
        <v>136</v>
      </c>
      <c r="BH2315">
        <v>6</v>
      </c>
      <c r="BI2315">
        <v>2</v>
      </c>
      <c r="BJ2315">
        <v>26</v>
      </c>
      <c r="BK2315">
        <v>21</v>
      </c>
      <c r="BL2315">
        <v>690</v>
      </c>
      <c r="BM2315">
        <v>0</v>
      </c>
      <c r="BN2315">
        <v>23</v>
      </c>
      <c r="BO2315">
        <v>780</v>
      </c>
      <c r="BP2315">
        <v>22</v>
      </c>
      <c r="BQ2315">
        <v>3</v>
      </c>
      <c r="BR2315">
        <v>9</v>
      </c>
      <c r="BS2315">
        <v>26</v>
      </c>
      <c r="BT2315">
        <v>0</v>
      </c>
      <c r="BU2315">
        <v>0</v>
      </c>
      <c r="BV2315">
        <v>0</v>
      </c>
      <c r="BW2315">
        <v>24</v>
      </c>
      <c r="BX2315">
        <v>0</v>
      </c>
      <c r="BY2315">
        <v>10102</v>
      </c>
    </row>
    <row r="2316" spans="1:77" x14ac:dyDescent="0.25">
      <c r="A2316" t="str">
        <f t="shared" si="72"/>
        <v>201801 Fegyveres szervek felsőfokú képesítést igénylő foglalkozásaiI6 Gimnázium</v>
      </c>
      <c r="B2316" t="str">
        <f t="shared" si="73"/>
        <v>201801 Fegyveres szervek felsőfokú képesítést igénylő foglalkozásaiI6 Gimnázium</v>
      </c>
      <c r="C2316">
        <v>3987</v>
      </c>
      <c r="D2316" t="s">
        <v>168</v>
      </c>
      <c r="E2316" t="s">
        <v>169</v>
      </c>
      <c r="F2316" s="4">
        <v>2018</v>
      </c>
      <c r="G2316">
        <v>0</v>
      </c>
      <c r="H2316" t="s">
        <v>162</v>
      </c>
      <c r="I2316">
        <v>612</v>
      </c>
      <c r="J2316">
        <v>1</v>
      </c>
      <c r="K2316" t="s">
        <v>65</v>
      </c>
      <c r="L2316" t="s">
        <v>66</v>
      </c>
      <c r="M2316">
        <v>0</v>
      </c>
      <c r="N2316">
        <v>0</v>
      </c>
      <c r="O2316">
        <v>0</v>
      </c>
      <c r="P2316">
        <v>0</v>
      </c>
      <c r="Q2316">
        <v>0</v>
      </c>
      <c r="R2316">
        <v>0</v>
      </c>
      <c r="S2316">
        <v>0</v>
      </c>
      <c r="T2316">
        <v>0</v>
      </c>
      <c r="U2316">
        <v>0</v>
      </c>
      <c r="V2316">
        <v>0</v>
      </c>
      <c r="W2316">
        <v>0</v>
      </c>
      <c r="X2316">
        <v>0</v>
      </c>
      <c r="Y2316">
        <v>0</v>
      </c>
      <c r="Z2316">
        <v>0</v>
      </c>
      <c r="AA2316">
        <v>0</v>
      </c>
      <c r="AB2316">
        <v>0</v>
      </c>
      <c r="AC2316">
        <v>0</v>
      </c>
      <c r="AD2316">
        <v>0</v>
      </c>
      <c r="AE2316">
        <v>0</v>
      </c>
      <c r="AF2316">
        <v>0</v>
      </c>
      <c r="AG2316">
        <v>0</v>
      </c>
      <c r="AH2316">
        <v>0</v>
      </c>
      <c r="AI2316">
        <v>0</v>
      </c>
      <c r="AJ2316">
        <v>0</v>
      </c>
      <c r="AK2316">
        <v>0</v>
      </c>
      <c r="AL2316">
        <v>0</v>
      </c>
      <c r="AM2316">
        <v>0</v>
      </c>
      <c r="AN2316">
        <v>0</v>
      </c>
      <c r="AO2316">
        <v>0</v>
      </c>
      <c r="AP2316">
        <v>0</v>
      </c>
      <c r="AQ2316">
        <v>0</v>
      </c>
      <c r="AR2316">
        <v>0</v>
      </c>
      <c r="AS2316">
        <v>0</v>
      </c>
      <c r="AT2316">
        <v>0</v>
      </c>
      <c r="AU2316">
        <v>0</v>
      </c>
      <c r="AV2316">
        <v>0</v>
      </c>
      <c r="AW2316">
        <v>0</v>
      </c>
      <c r="AX2316">
        <v>0</v>
      </c>
      <c r="AY2316">
        <v>0</v>
      </c>
      <c r="AZ2316">
        <v>0</v>
      </c>
      <c r="BA2316">
        <v>0</v>
      </c>
      <c r="BB2316">
        <v>0</v>
      </c>
      <c r="BC2316">
        <v>0</v>
      </c>
      <c r="BD2316">
        <v>0</v>
      </c>
      <c r="BE2316">
        <v>0</v>
      </c>
      <c r="BF2316">
        <v>0</v>
      </c>
      <c r="BG2316">
        <v>0</v>
      </c>
      <c r="BH2316">
        <v>0</v>
      </c>
      <c r="BI2316">
        <v>0</v>
      </c>
      <c r="BJ2316">
        <v>0</v>
      </c>
      <c r="BK2316">
        <v>0</v>
      </c>
      <c r="BL2316">
        <v>0</v>
      </c>
      <c r="BM2316">
        <v>0</v>
      </c>
      <c r="BN2316">
        <v>0</v>
      </c>
      <c r="BO2316">
        <v>239</v>
      </c>
      <c r="BP2316">
        <v>0</v>
      </c>
      <c r="BQ2316">
        <v>0</v>
      </c>
      <c r="BR2316">
        <v>0</v>
      </c>
      <c r="BS2316">
        <v>0</v>
      </c>
      <c r="BT2316">
        <v>0</v>
      </c>
      <c r="BU2316">
        <v>0</v>
      </c>
      <c r="BV2316">
        <v>0</v>
      </c>
      <c r="BW2316">
        <v>0</v>
      </c>
      <c r="BX2316">
        <v>0</v>
      </c>
      <c r="BY2316">
        <v>239</v>
      </c>
    </row>
    <row r="2317" spans="1:77" x14ac:dyDescent="0.25">
      <c r="A2317" t="str">
        <f t="shared" si="72"/>
        <v>201802 Fegyveres szervek középfokú képesítést igénylő foglalkozásaiI6 Gimnázium</v>
      </c>
      <c r="B2317" t="str">
        <f t="shared" si="73"/>
        <v>201802 Fegyveres szervek középfokú képesítést igénylő foglalkozásaiI6 Gimnázium</v>
      </c>
      <c r="C2317">
        <v>3988</v>
      </c>
      <c r="D2317" t="s">
        <v>168</v>
      </c>
      <c r="E2317" t="s">
        <v>169</v>
      </c>
      <c r="F2317" s="4">
        <v>2018</v>
      </c>
      <c r="G2317">
        <v>0</v>
      </c>
      <c r="H2317" t="s">
        <v>162</v>
      </c>
      <c r="I2317">
        <v>613</v>
      </c>
      <c r="J2317">
        <v>2</v>
      </c>
      <c r="K2317" t="s">
        <v>67</v>
      </c>
      <c r="L2317" t="s">
        <v>68</v>
      </c>
      <c r="M2317">
        <v>0</v>
      </c>
      <c r="N2317">
        <v>0</v>
      </c>
      <c r="O2317">
        <v>0</v>
      </c>
      <c r="P2317">
        <v>0</v>
      </c>
      <c r="Q2317">
        <v>0</v>
      </c>
      <c r="R2317">
        <v>0</v>
      </c>
      <c r="S2317">
        <v>0</v>
      </c>
      <c r="T2317">
        <v>0</v>
      </c>
      <c r="U2317">
        <v>0</v>
      </c>
      <c r="V2317">
        <v>0</v>
      </c>
      <c r="W2317">
        <v>0</v>
      </c>
      <c r="X2317">
        <v>0</v>
      </c>
      <c r="Y2317">
        <v>0</v>
      </c>
      <c r="Z2317">
        <v>0</v>
      </c>
      <c r="AA2317">
        <v>0</v>
      </c>
      <c r="AB2317">
        <v>0</v>
      </c>
      <c r="AC2317">
        <v>0</v>
      </c>
      <c r="AD2317">
        <v>0</v>
      </c>
      <c r="AE2317">
        <v>0</v>
      </c>
      <c r="AF2317">
        <v>0</v>
      </c>
      <c r="AG2317">
        <v>0</v>
      </c>
      <c r="AH2317">
        <v>0</v>
      </c>
      <c r="AI2317">
        <v>0</v>
      </c>
      <c r="AJ2317">
        <v>0</v>
      </c>
      <c r="AK2317">
        <v>0</v>
      </c>
      <c r="AL2317">
        <v>0</v>
      </c>
      <c r="AM2317">
        <v>0</v>
      </c>
      <c r="AN2317">
        <v>0</v>
      </c>
      <c r="AO2317">
        <v>0</v>
      </c>
      <c r="AP2317">
        <v>0</v>
      </c>
      <c r="AQ2317">
        <v>0</v>
      </c>
      <c r="AR2317">
        <v>0</v>
      </c>
      <c r="AS2317">
        <v>0</v>
      </c>
      <c r="AT2317">
        <v>0</v>
      </c>
      <c r="AU2317">
        <v>0</v>
      </c>
      <c r="AV2317">
        <v>0</v>
      </c>
      <c r="AW2317">
        <v>0</v>
      </c>
      <c r="AX2317">
        <v>0</v>
      </c>
      <c r="AY2317">
        <v>0</v>
      </c>
      <c r="AZ2317">
        <v>0</v>
      </c>
      <c r="BA2317">
        <v>0</v>
      </c>
      <c r="BB2317">
        <v>0</v>
      </c>
      <c r="BC2317">
        <v>0</v>
      </c>
      <c r="BD2317">
        <v>0</v>
      </c>
      <c r="BE2317">
        <v>0</v>
      </c>
      <c r="BF2317">
        <v>0</v>
      </c>
      <c r="BG2317">
        <v>0</v>
      </c>
      <c r="BH2317">
        <v>0</v>
      </c>
      <c r="BI2317">
        <v>0</v>
      </c>
      <c r="BJ2317">
        <v>0</v>
      </c>
      <c r="BK2317">
        <v>0</v>
      </c>
      <c r="BL2317">
        <v>0</v>
      </c>
      <c r="BM2317">
        <v>0</v>
      </c>
      <c r="BN2317">
        <v>0</v>
      </c>
      <c r="BO2317">
        <v>14348</v>
      </c>
      <c r="BP2317">
        <v>20</v>
      </c>
      <c r="BQ2317">
        <v>0</v>
      </c>
      <c r="BR2317">
        <v>0</v>
      </c>
      <c r="BS2317">
        <v>0</v>
      </c>
      <c r="BT2317">
        <v>0</v>
      </c>
      <c r="BU2317">
        <v>0</v>
      </c>
      <c r="BV2317">
        <v>0</v>
      </c>
      <c r="BW2317">
        <v>0</v>
      </c>
      <c r="BX2317">
        <v>0</v>
      </c>
      <c r="BY2317">
        <v>14368</v>
      </c>
    </row>
    <row r="2318" spans="1:77" x14ac:dyDescent="0.25">
      <c r="A2318" t="str">
        <f t="shared" si="72"/>
        <v>201803 Fegyveres szervek középfokú képesítést nem igénylő foglalkozásaiI6 Gimnázium</v>
      </c>
      <c r="B2318" t="str">
        <f t="shared" si="73"/>
        <v>201803 Fegyveres szervek középfokú képesítést nem igénylő foglalkozásaiI6 Gimnázium</v>
      </c>
      <c r="C2318">
        <v>3989</v>
      </c>
      <c r="D2318" t="s">
        <v>168</v>
      </c>
      <c r="E2318" t="s">
        <v>169</v>
      </c>
      <c r="F2318" s="4">
        <v>2018</v>
      </c>
      <c r="G2318">
        <v>0</v>
      </c>
      <c r="H2318" t="s">
        <v>162</v>
      </c>
      <c r="I2318">
        <v>614</v>
      </c>
      <c r="J2318">
        <v>3</v>
      </c>
      <c r="K2318" t="s">
        <v>69</v>
      </c>
      <c r="L2318" t="s">
        <v>70</v>
      </c>
      <c r="M2318">
        <v>0</v>
      </c>
      <c r="N2318">
        <v>0</v>
      </c>
      <c r="O2318">
        <v>0</v>
      </c>
      <c r="P2318">
        <v>0</v>
      </c>
      <c r="Q2318">
        <v>0</v>
      </c>
      <c r="R2318">
        <v>0</v>
      </c>
      <c r="S2318">
        <v>0</v>
      </c>
      <c r="T2318">
        <v>0</v>
      </c>
      <c r="U2318">
        <v>0</v>
      </c>
      <c r="V2318">
        <v>0</v>
      </c>
      <c r="W2318">
        <v>0</v>
      </c>
      <c r="X2318">
        <v>0</v>
      </c>
      <c r="Y2318">
        <v>0</v>
      </c>
      <c r="Z2318">
        <v>0</v>
      </c>
      <c r="AA2318">
        <v>0</v>
      </c>
      <c r="AB2318">
        <v>0</v>
      </c>
      <c r="AC2318">
        <v>0</v>
      </c>
      <c r="AD2318">
        <v>0</v>
      </c>
      <c r="AE2318">
        <v>0</v>
      </c>
      <c r="AF2318">
        <v>0</v>
      </c>
      <c r="AG2318">
        <v>0</v>
      </c>
      <c r="AH2318">
        <v>0</v>
      </c>
      <c r="AI2318">
        <v>0</v>
      </c>
      <c r="AJ2318">
        <v>0</v>
      </c>
      <c r="AK2318">
        <v>0</v>
      </c>
      <c r="AL2318">
        <v>0</v>
      </c>
      <c r="AM2318">
        <v>0</v>
      </c>
      <c r="AN2318">
        <v>0</v>
      </c>
      <c r="AO2318">
        <v>0</v>
      </c>
      <c r="AP2318">
        <v>0</v>
      </c>
      <c r="AQ2318">
        <v>0</v>
      </c>
      <c r="AR2318">
        <v>0</v>
      </c>
      <c r="AS2318">
        <v>0</v>
      </c>
      <c r="AT2318">
        <v>0</v>
      </c>
      <c r="AU2318">
        <v>0</v>
      </c>
      <c r="AV2318">
        <v>0</v>
      </c>
      <c r="AW2318">
        <v>0</v>
      </c>
      <c r="AX2318">
        <v>0</v>
      </c>
      <c r="AY2318">
        <v>0</v>
      </c>
      <c r="AZ2318">
        <v>0</v>
      </c>
      <c r="BA2318">
        <v>0</v>
      </c>
      <c r="BB2318">
        <v>0</v>
      </c>
      <c r="BC2318">
        <v>0</v>
      </c>
      <c r="BD2318">
        <v>0</v>
      </c>
      <c r="BE2318">
        <v>0</v>
      </c>
      <c r="BF2318">
        <v>0</v>
      </c>
      <c r="BG2318">
        <v>0</v>
      </c>
      <c r="BH2318">
        <v>0</v>
      </c>
      <c r="BI2318">
        <v>0</v>
      </c>
      <c r="BJ2318">
        <v>0</v>
      </c>
      <c r="BK2318">
        <v>0</v>
      </c>
      <c r="BL2318">
        <v>0</v>
      </c>
      <c r="BM2318">
        <v>0</v>
      </c>
      <c r="BN2318">
        <v>0</v>
      </c>
      <c r="BO2318">
        <v>148</v>
      </c>
      <c r="BP2318">
        <v>0</v>
      </c>
      <c r="BQ2318">
        <v>0</v>
      </c>
      <c r="BR2318">
        <v>0</v>
      </c>
      <c r="BS2318">
        <v>0</v>
      </c>
      <c r="BT2318">
        <v>0</v>
      </c>
      <c r="BU2318">
        <v>0</v>
      </c>
      <c r="BV2318">
        <v>0</v>
      </c>
      <c r="BW2318">
        <v>0</v>
      </c>
      <c r="BX2318">
        <v>0</v>
      </c>
      <c r="BY2318">
        <v>148</v>
      </c>
    </row>
    <row r="2319" spans="1:77" x14ac:dyDescent="0.25">
      <c r="A2319" t="str">
        <f t="shared" si="72"/>
        <v>201811 Törvényhozók, igazgatási és érdek-képviseleti vezetőkI6 Gimnázium</v>
      </c>
      <c r="B2319" t="str">
        <f t="shared" si="73"/>
        <v>201811 Törvényhozók, igazgatási és érdek-képviseleti vezetőkI6 Gimnázium</v>
      </c>
      <c r="C2319">
        <v>3990</v>
      </c>
      <c r="D2319" t="s">
        <v>168</v>
      </c>
      <c r="E2319" t="s">
        <v>169</v>
      </c>
      <c r="F2319" s="4">
        <v>2018</v>
      </c>
      <c r="G2319">
        <v>0</v>
      </c>
      <c r="H2319" t="s">
        <v>162</v>
      </c>
      <c r="I2319">
        <v>615</v>
      </c>
      <c r="J2319">
        <v>4</v>
      </c>
      <c r="K2319" t="s">
        <v>71</v>
      </c>
      <c r="L2319" t="s">
        <v>111</v>
      </c>
      <c r="M2319">
        <v>0</v>
      </c>
      <c r="N2319">
        <v>0</v>
      </c>
      <c r="O2319">
        <v>0</v>
      </c>
      <c r="P2319">
        <v>0</v>
      </c>
      <c r="Q2319">
        <v>0</v>
      </c>
      <c r="R2319">
        <v>0</v>
      </c>
      <c r="S2319">
        <v>0</v>
      </c>
      <c r="T2319">
        <v>0</v>
      </c>
      <c r="U2319">
        <v>0</v>
      </c>
      <c r="V2319">
        <v>0</v>
      </c>
      <c r="W2319">
        <v>0</v>
      </c>
      <c r="X2319">
        <v>10</v>
      </c>
      <c r="Y2319">
        <v>0</v>
      </c>
      <c r="Z2319">
        <v>3</v>
      </c>
      <c r="AA2319">
        <v>0</v>
      </c>
      <c r="AB2319">
        <v>0</v>
      </c>
      <c r="AC2319">
        <v>0</v>
      </c>
      <c r="AD2319">
        <v>0</v>
      </c>
      <c r="AE2319">
        <v>0</v>
      </c>
      <c r="AF2319">
        <v>0</v>
      </c>
      <c r="AG2319">
        <v>0</v>
      </c>
      <c r="AH2319">
        <v>0</v>
      </c>
      <c r="AI2319">
        <v>0</v>
      </c>
      <c r="AJ2319">
        <v>0</v>
      </c>
      <c r="AK2319">
        <v>0</v>
      </c>
      <c r="AL2319">
        <v>0</v>
      </c>
      <c r="AM2319">
        <v>0</v>
      </c>
      <c r="AN2319">
        <v>0</v>
      </c>
      <c r="AO2319">
        <v>0</v>
      </c>
      <c r="AP2319">
        <v>18</v>
      </c>
      <c r="AQ2319">
        <v>16</v>
      </c>
      <c r="AR2319">
        <v>0</v>
      </c>
      <c r="AS2319">
        <v>0</v>
      </c>
      <c r="AT2319">
        <v>0</v>
      </c>
      <c r="AU2319">
        <v>0</v>
      </c>
      <c r="AV2319">
        <v>2</v>
      </c>
      <c r="AW2319">
        <v>0</v>
      </c>
      <c r="AX2319">
        <v>0</v>
      </c>
      <c r="AY2319">
        <v>0</v>
      </c>
      <c r="AZ2319">
        <v>0</v>
      </c>
      <c r="BA2319">
        <v>0</v>
      </c>
      <c r="BB2319">
        <v>0</v>
      </c>
      <c r="BC2319">
        <v>0</v>
      </c>
      <c r="BD2319">
        <v>0</v>
      </c>
      <c r="BE2319">
        <v>0</v>
      </c>
      <c r="BF2319">
        <v>0</v>
      </c>
      <c r="BG2319">
        <v>0</v>
      </c>
      <c r="BH2319">
        <v>0</v>
      </c>
      <c r="BI2319">
        <v>0</v>
      </c>
      <c r="BJ2319">
        <v>0</v>
      </c>
      <c r="BK2319">
        <v>0</v>
      </c>
      <c r="BL2319">
        <v>0</v>
      </c>
      <c r="BM2319">
        <v>0</v>
      </c>
      <c r="BN2319">
        <v>0</v>
      </c>
      <c r="BO2319">
        <v>547</v>
      </c>
      <c r="BP2319">
        <v>0</v>
      </c>
      <c r="BQ2319">
        <v>0</v>
      </c>
      <c r="BR2319">
        <v>2</v>
      </c>
      <c r="BS2319">
        <v>0</v>
      </c>
      <c r="BT2319">
        <v>7</v>
      </c>
      <c r="BU2319">
        <v>0</v>
      </c>
      <c r="BV2319">
        <v>0</v>
      </c>
      <c r="BW2319">
        <v>0</v>
      </c>
      <c r="BX2319">
        <v>0</v>
      </c>
      <c r="BY2319">
        <v>605</v>
      </c>
    </row>
    <row r="2320" spans="1:77" x14ac:dyDescent="0.25">
      <c r="A2320" t="str">
        <f t="shared" si="72"/>
        <v>201812 Gazdasági, költségvetési szervezetek vezetőiI6 Gimnázium</v>
      </c>
      <c r="B2320" t="str">
        <f t="shared" si="73"/>
        <v>201812 Gazdasági, költségvetési szervezetek vezetőiI6 Gimnázium</v>
      </c>
      <c r="C2320">
        <v>3991</v>
      </c>
      <c r="D2320" t="s">
        <v>168</v>
      </c>
      <c r="E2320" t="s">
        <v>169</v>
      </c>
      <c r="F2320" s="4">
        <v>2018</v>
      </c>
      <c r="G2320">
        <v>0</v>
      </c>
      <c r="H2320" t="s">
        <v>162</v>
      </c>
      <c r="I2320">
        <v>616</v>
      </c>
      <c r="J2320">
        <v>5</v>
      </c>
      <c r="K2320" t="s">
        <v>72</v>
      </c>
      <c r="L2320" t="s">
        <v>112</v>
      </c>
      <c r="M2320">
        <v>6</v>
      </c>
      <c r="N2320">
        <v>16</v>
      </c>
      <c r="O2320">
        <v>0</v>
      </c>
      <c r="P2320">
        <v>0</v>
      </c>
      <c r="Q2320">
        <v>3</v>
      </c>
      <c r="R2320">
        <v>64</v>
      </c>
      <c r="S2320">
        <v>0</v>
      </c>
      <c r="T2320">
        <v>7</v>
      </c>
      <c r="U2320">
        <v>9</v>
      </c>
      <c r="V2320">
        <v>0</v>
      </c>
      <c r="W2320">
        <v>14</v>
      </c>
      <c r="X2320">
        <v>0</v>
      </c>
      <c r="Y2320">
        <v>34</v>
      </c>
      <c r="Z2320">
        <v>18</v>
      </c>
      <c r="AA2320">
        <v>18</v>
      </c>
      <c r="AB2320">
        <v>48</v>
      </c>
      <c r="AC2320">
        <v>0</v>
      </c>
      <c r="AD2320">
        <v>39</v>
      </c>
      <c r="AE2320">
        <v>46</v>
      </c>
      <c r="AF2320">
        <v>13</v>
      </c>
      <c r="AG2320">
        <v>37</v>
      </c>
      <c r="AH2320">
        <v>33</v>
      </c>
      <c r="AI2320">
        <v>0</v>
      </c>
      <c r="AJ2320">
        <v>23</v>
      </c>
      <c r="AK2320">
        <v>7</v>
      </c>
      <c r="AL2320">
        <v>1</v>
      </c>
      <c r="AM2320">
        <v>107</v>
      </c>
      <c r="AN2320">
        <v>66</v>
      </c>
      <c r="AO2320">
        <v>228</v>
      </c>
      <c r="AP2320">
        <v>230</v>
      </c>
      <c r="AQ2320">
        <v>37</v>
      </c>
      <c r="AR2320">
        <v>0</v>
      </c>
      <c r="AS2320">
        <v>0</v>
      </c>
      <c r="AT2320">
        <v>11</v>
      </c>
      <c r="AU2320">
        <v>0</v>
      </c>
      <c r="AV2320">
        <v>45</v>
      </c>
      <c r="AW2320">
        <v>18</v>
      </c>
      <c r="AX2320">
        <v>39</v>
      </c>
      <c r="AY2320">
        <v>0</v>
      </c>
      <c r="AZ2320">
        <v>34</v>
      </c>
      <c r="BA2320">
        <v>11</v>
      </c>
      <c r="BB2320">
        <v>0</v>
      </c>
      <c r="BC2320">
        <v>56</v>
      </c>
      <c r="BD2320">
        <v>1</v>
      </c>
      <c r="BE2320">
        <v>16</v>
      </c>
      <c r="BF2320">
        <v>24</v>
      </c>
      <c r="BG2320">
        <v>25</v>
      </c>
      <c r="BH2320">
        <v>13</v>
      </c>
      <c r="BI2320">
        <v>65</v>
      </c>
      <c r="BJ2320">
        <v>3</v>
      </c>
      <c r="BK2320">
        <v>0</v>
      </c>
      <c r="BL2320">
        <v>15</v>
      </c>
      <c r="BM2320">
        <v>18</v>
      </c>
      <c r="BN2320">
        <v>25</v>
      </c>
      <c r="BO2320">
        <v>16</v>
      </c>
      <c r="BP2320">
        <v>17</v>
      </c>
      <c r="BQ2320">
        <v>58</v>
      </c>
      <c r="BR2320">
        <v>9</v>
      </c>
      <c r="BS2320">
        <v>19</v>
      </c>
      <c r="BT2320">
        <v>37</v>
      </c>
      <c r="BU2320">
        <v>0</v>
      </c>
      <c r="BV2320">
        <v>0</v>
      </c>
      <c r="BW2320">
        <v>19</v>
      </c>
      <c r="BX2320">
        <v>0</v>
      </c>
      <c r="BY2320">
        <v>1698</v>
      </c>
    </row>
    <row r="2321" spans="1:77" x14ac:dyDescent="0.25">
      <c r="A2321" t="str">
        <f t="shared" si="72"/>
        <v>201813 Termelési és szolgáltatást nyújtó egységek vezetőiI6 Gimnázium</v>
      </c>
      <c r="B2321" t="str">
        <f t="shared" si="73"/>
        <v>201813 Termelési és szolgáltatást nyújtó egységek vezetőiI6 Gimnázium</v>
      </c>
      <c r="C2321">
        <v>3992</v>
      </c>
      <c r="D2321" t="s">
        <v>168</v>
      </c>
      <c r="E2321" t="s">
        <v>169</v>
      </c>
      <c r="F2321" s="4">
        <v>2018</v>
      </c>
      <c r="G2321">
        <v>0</v>
      </c>
      <c r="H2321" t="s">
        <v>162</v>
      </c>
      <c r="I2321">
        <v>617</v>
      </c>
      <c r="J2321">
        <v>6</v>
      </c>
      <c r="K2321" t="s">
        <v>73</v>
      </c>
      <c r="L2321" t="s">
        <v>113</v>
      </c>
      <c r="M2321">
        <v>156</v>
      </c>
      <c r="N2321">
        <v>36</v>
      </c>
      <c r="O2321">
        <v>28</v>
      </c>
      <c r="P2321">
        <v>0</v>
      </c>
      <c r="Q2321">
        <v>219</v>
      </c>
      <c r="R2321">
        <v>65</v>
      </c>
      <c r="S2321">
        <v>72</v>
      </c>
      <c r="T2321">
        <v>18</v>
      </c>
      <c r="U2321">
        <v>150</v>
      </c>
      <c r="V2321">
        <v>7</v>
      </c>
      <c r="W2321">
        <v>32</v>
      </c>
      <c r="X2321">
        <v>0</v>
      </c>
      <c r="Y2321">
        <v>49</v>
      </c>
      <c r="Z2321">
        <v>66</v>
      </c>
      <c r="AA2321">
        <v>10</v>
      </c>
      <c r="AB2321">
        <v>122</v>
      </c>
      <c r="AC2321">
        <v>39</v>
      </c>
      <c r="AD2321">
        <v>28</v>
      </c>
      <c r="AE2321">
        <v>48</v>
      </c>
      <c r="AF2321">
        <v>72</v>
      </c>
      <c r="AG2321">
        <v>0</v>
      </c>
      <c r="AH2321">
        <v>36</v>
      </c>
      <c r="AI2321">
        <v>28</v>
      </c>
      <c r="AJ2321">
        <v>129</v>
      </c>
      <c r="AK2321">
        <v>56</v>
      </c>
      <c r="AL2321">
        <v>67</v>
      </c>
      <c r="AM2321">
        <v>419</v>
      </c>
      <c r="AN2321">
        <v>322</v>
      </c>
      <c r="AO2321">
        <v>1170</v>
      </c>
      <c r="AP2321">
        <v>2309</v>
      </c>
      <c r="AQ2321">
        <v>109</v>
      </c>
      <c r="AR2321">
        <v>0</v>
      </c>
      <c r="AS2321">
        <v>0</v>
      </c>
      <c r="AT2321">
        <v>143</v>
      </c>
      <c r="AU2321">
        <v>31</v>
      </c>
      <c r="AV2321">
        <v>667</v>
      </c>
      <c r="AW2321">
        <v>92</v>
      </c>
      <c r="AX2321">
        <v>0</v>
      </c>
      <c r="AY2321">
        <v>18</v>
      </c>
      <c r="AZ2321">
        <v>145</v>
      </c>
      <c r="BA2321">
        <v>578</v>
      </c>
      <c r="BB2321">
        <v>0</v>
      </c>
      <c r="BC2321">
        <v>51</v>
      </c>
      <c r="BD2321">
        <v>55</v>
      </c>
      <c r="BE2321">
        <v>86</v>
      </c>
      <c r="BF2321">
        <v>70</v>
      </c>
      <c r="BG2321">
        <v>36</v>
      </c>
      <c r="BH2321">
        <v>1</v>
      </c>
      <c r="BI2321">
        <v>16</v>
      </c>
      <c r="BJ2321">
        <v>0</v>
      </c>
      <c r="BK2321">
        <v>62</v>
      </c>
      <c r="BL2321">
        <v>0</v>
      </c>
      <c r="BM2321">
        <v>11</v>
      </c>
      <c r="BN2321">
        <v>184</v>
      </c>
      <c r="BO2321">
        <v>240</v>
      </c>
      <c r="BP2321">
        <v>62</v>
      </c>
      <c r="BQ2321">
        <v>133</v>
      </c>
      <c r="BR2321">
        <v>270</v>
      </c>
      <c r="BS2321">
        <v>87</v>
      </c>
      <c r="BT2321">
        <v>123</v>
      </c>
      <c r="BU2321">
        <v>1</v>
      </c>
      <c r="BV2321">
        <v>10</v>
      </c>
      <c r="BW2321">
        <v>78</v>
      </c>
      <c r="BX2321">
        <v>0</v>
      </c>
      <c r="BY2321">
        <v>9112</v>
      </c>
    </row>
    <row r="2322" spans="1:77" x14ac:dyDescent="0.25">
      <c r="A2322" t="str">
        <f t="shared" si="72"/>
        <v>201814 Gazdasági tevékenységet segítő egységek vezetőiI6 Gimnázium</v>
      </c>
      <c r="B2322" t="str">
        <f t="shared" si="73"/>
        <v>201814 Gazdasági tevékenységet segítő egységek vezetőiI6 Gimnázium</v>
      </c>
      <c r="C2322">
        <v>3993</v>
      </c>
      <c r="D2322" t="s">
        <v>168</v>
      </c>
      <c r="E2322" t="s">
        <v>169</v>
      </c>
      <c r="F2322" s="4">
        <v>2018</v>
      </c>
      <c r="G2322">
        <v>0</v>
      </c>
      <c r="H2322" t="s">
        <v>162</v>
      </c>
      <c r="I2322">
        <v>618</v>
      </c>
      <c r="J2322">
        <v>7</v>
      </c>
      <c r="K2322" t="s">
        <v>74</v>
      </c>
      <c r="L2322" t="s">
        <v>114</v>
      </c>
      <c r="M2322">
        <v>30</v>
      </c>
      <c r="N2322">
        <v>0</v>
      </c>
      <c r="O2322">
        <v>0</v>
      </c>
      <c r="P2322">
        <v>0</v>
      </c>
      <c r="Q2322">
        <v>56</v>
      </c>
      <c r="R2322">
        <v>34</v>
      </c>
      <c r="S2322">
        <v>10</v>
      </c>
      <c r="T2322">
        <v>7</v>
      </c>
      <c r="U2322">
        <v>13</v>
      </c>
      <c r="V2322">
        <v>0</v>
      </c>
      <c r="W2322">
        <v>22</v>
      </c>
      <c r="X2322">
        <v>0</v>
      </c>
      <c r="Y2322">
        <v>0</v>
      </c>
      <c r="Z2322">
        <v>0</v>
      </c>
      <c r="AA2322">
        <v>0</v>
      </c>
      <c r="AB2322">
        <v>54</v>
      </c>
      <c r="AC2322">
        <v>15</v>
      </c>
      <c r="AD2322">
        <v>1</v>
      </c>
      <c r="AE2322">
        <v>30</v>
      </c>
      <c r="AF2322">
        <v>50</v>
      </c>
      <c r="AG2322">
        <v>15</v>
      </c>
      <c r="AH2322">
        <v>0</v>
      </c>
      <c r="AI2322">
        <v>1</v>
      </c>
      <c r="AJ2322">
        <v>14</v>
      </c>
      <c r="AK2322">
        <v>0</v>
      </c>
      <c r="AL2322">
        <v>36</v>
      </c>
      <c r="AM2322">
        <v>72</v>
      </c>
      <c r="AN2322">
        <v>44</v>
      </c>
      <c r="AO2322">
        <v>341</v>
      </c>
      <c r="AP2322">
        <v>254</v>
      </c>
      <c r="AQ2322">
        <v>13</v>
      </c>
      <c r="AR2322">
        <v>0</v>
      </c>
      <c r="AS2322">
        <v>0</v>
      </c>
      <c r="AT2322">
        <v>25</v>
      </c>
      <c r="AU2322">
        <v>0</v>
      </c>
      <c r="AV2322">
        <v>77</v>
      </c>
      <c r="AW2322">
        <v>23</v>
      </c>
      <c r="AX2322">
        <v>1</v>
      </c>
      <c r="AY2322">
        <v>14</v>
      </c>
      <c r="AZ2322">
        <v>77</v>
      </c>
      <c r="BA2322">
        <v>50</v>
      </c>
      <c r="BB2322">
        <v>13</v>
      </c>
      <c r="BC2322">
        <v>17</v>
      </c>
      <c r="BD2322">
        <v>14</v>
      </c>
      <c r="BE2322">
        <v>23</v>
      </c>
      <c r="BF2322">
        <v>15</v>
      </c>
      <c r="BG2322">
        <v>9</v>
      </c>
      <c r="BH2322">
        <v>3</v>
      </c>
      <c r="BI2322">
        <v>46</v>
      </c>
      <c r="BJ2322">
        <v>1</v>
      </c>
      <c r="BK2322">
        <v>20</v>
      </c>
      <c r="BL2322">
        <v>13</v>
      </c>
      <c r="BM2322">
        <v>14</v>
      </c>
      <c r="BN2322">
        <v>43</v>
      </c>
      <c r="BO2322">
        <v>33</v>
      </c>
      <c r="BP2322">
        <v>31</v>
      </c>
      <c r="BQ2322">
        <v>63</v>
      </c>
      <c r="BR2322">
        <v>34</v>
      </c>
      <c r="BS2322">
        <v>10</v>
      </c>
      <c r="BT2322">
        <v>32</v>
      </c>
      <c r="BU2322">
        <v>0</v>
      </c>
      <c r="BV2322">
        <v>0</v>
      </c>
      <c r="BW2322">
        <v>42</v>
      </c>
      <c r="BX2322">
        <v>0</v>
      </c>
      <c r="BY2322">
        <v>1855</v>
      </c>
    </row>
    <row r="2323" spans="1:77" x14ac:dyDescent="0.25">
      <c r="A2323" t="str">
        <f t="shared" si="72"/>
        <v>201821 Műszaki, informatikai és természettudományi foglalkozásokI6 Gimnázium</v>
      </c>
      <c r="B2323" t="str">
        <f t="shared" si="73"/>
        <v>201821 Műszaki, informatikai és természettudományi foglalkozásokI6 Gimnázium</v>
      </c>
      <c r="C2323">
        <v>3994</v>
      </c>
      <c r="D2323" t="s">
        <v>168</v>
      </c>
      <c r="E2323" t="s">
        <v>169</v>
      </c>
      <c r="F2323" s="4">
        <v>2018</v>
      </c>
      <c r="G2323">
        <v>0</v>
      </c>
      <c r="H2323" t="s">
        <v>162</v>
      </c>
      <c r="I2323">
        <v>619</v>
      </c>
      <c r="J2323">
        <v>8</v>
      </c>
      <c r="K2323" t="s">
        <v>75</v>
      </c>
      <c r="L2323" t="s">
        <v>115</v>
      </c>
      <c r="M2323">
        <v>0</v>
      </c>
      <c r="N2323">
        <v>1</v>
      </c>
      <c r="O2323">
        <v>0</v>
      </c>
      <c r="P2323">
        <v>7</v>
      </c>
      <c r="Q2323">
        <v>14</v>
      </c>
      <c r="R2323">
        <v>17</v>
      </c>
      <c r="S2323">
        <v>0</v>
      </c>
      <c r="T2323">
        <v>12</v>
      </c>
      <c r="U2323">
        <v>28</v>
      </c>
      <c r="V2323">
        <v>0</v>
      </c>
      <c r="W2323">
        <v>6</v>
      </c>
      <c r="X2323">
        <v>0</v>
      </c>
      <c r="Y2323">
        <v>24</v>
      </c>
      <c r="Z2323">
        <v>8</v>
      </c>
      <c r="AA2323">
        <v>13</v>
      </c>
      <c r="AB2323">
        <v>35</v>
      </c>
      <c r="AC2323">
        <v>607</v>
      </c>
      <c r="AD2323">
        <v>55</v>
      </c>
      <c r="AE2323">
        <v>51</v>
      </c>
      <c r="AF2323">
        <v>158</v>
      </c>
      <c r="AG2323">
        <v>0</v>
      </c>
      <c r="AH2323">
        <v>61</v>
      </c>
      <c r="AI2323">
        <v>50</v>
      </c>
      <c r="AJ2323">
        <v>199</v>
      </c>
      <c r="AK2323">
        <v>10</v>
      </c>
      <c r="AL2323">
        <v>7</v>
      </c>
      <c r="AM2323">
        <v>98</v>
      </c>
      <c r="AN2323">
        <v>18</v>
      </c>
      <c r="AO2323">
        <v>458</v>
      </c>
      <c r="AP2323">
        <v>229</v>
      </c>
      <c r="AQ2323">
        <v>48</v>
      </c>
      <c r="AR2323">
        <v>0</v>
      </c>
      <c r="AS2323">
        <v>0</v>
      </c>
      <c r="AT2323">
        <v>31</v>
      </c>
      <c r="AU2323">
        <v>0</v>
      </c>
      <c r="AV2323">
        <v>21</v>
      </c>
      <c r="AW2323">
        <v>219</v>
      </c>
      <c r="AX2323">
        <v>34</v>
      </c>
      <c r="AY2323">
        <v>224</v>
      </c>
      <c r="AZ2323">
        <v>1838</v>
      </c>
      <c r="BA2323">
        <v>274</v>
      </c>
      <c r="BB2323">
        <v>119</v>
      </c>
      <c r="BC2323">
        <v>40</v>
      </c>
      <c r="BD2323">
        <v>0</v>
      </c>
      <c r="BE2323">
        <v>37</v>
      </c>
      <c r="BF2323">
        <v>286</v>
      </c>
      <c r="BG2323">
        <v>177</v>
      </c>
      <c r="BH2323">
        <v>168</v>
      </c>
      <c r="BI2323">
        <v>49</v>
      </c>
      <c r="BJ2323">
        <v>25</v>
      </c>
      <c r="BK2323">
        <v>26</v>
      </c>
      <c r="BL2323">
        <v>27</v>
      </c>
      <c r="BM2323">
        <v>0</v>
      </c>
      <c r="BN2323">
        <v>78</v>
      </c>
      <c r="BO2323">
        <v>230</v>
      </c>
      <c r="BP2323">
        <v>152</v>
      </c>
      <c r="BQ2323">
        <v>68</v>
      </c>
      <c r="BR2323">
        <v>12</v>
      </c>
      <c r="BS2323">
        <v>19</v>
      </c>
      <c r="BT2323">
        <v>2</v>
      </c>
      <c r="BU2323">
        <v>22</v>
      </c>
      <c r="BV2323">
        <v>32</v>
      </c>
      <c r="BW2323">
        <v>16</v>
      </c>
      <c r="BX2323">
        <v>0</v>
      </c>
      <c r="BY2323">
        <v>6440</v>
      </c>
    </row>
    <row r="2324" spans="1:77" x14ac:dyDescent="0.25">
      <c r="A2324" t="str">
        <f t="shared" si="72"/>
        <v>201822 Egészségügyi foglalkozások (felsőfokú képzettséghez kapcsolódó)I6 Gimnázium</v>
      </c>
      <c r="B2324" t="str">
        <f t="shared" si="73"/>
        <v>201822 Egészségügyi foglalkozások (felsőfokú képzettséghez kapcsolódó)I6 Gimnázium</v>
      </c>
      <c r="C2324">
        <v>3995</v>
      </c>
      <c r="D2324" t="s">
        <v>168</v>
      </c>
      <c r="E2324" t="s">
        <v>169</v>
      </c>
      <c r="F2324" s="4">
        <v>2018</v>
      </c>
      <c r="G2324">
        <v>0</v>
      </c>
      <c r="H2324" t="s">
        <v>162</v>
      </c>
      <c r="I2324">
        <v>620</v>
      </c>
      <c r="J2324">
        <v>9</v>
      </c>
      <c r="K2324" t="s">
        <v>76</v>
      </c>
      <c r="L2324" t="s">
        <v>116</v>
      </c>
      <c r="M2324">
        <v>0</v>
      </c>
      <c r="N2324">
        <v>0</v>
      </c>
      <c r="O2324">
        <v>0</v>
      </c>
      <c r="P2324">
        <v>0</v>
      </c>
      <c r="Q2324">
        <v>0</v>
      </c>
      <c r="R2324">
        <v>0</v>
      </c>
      <c r="S2324">
        <v>0</v>
      </c>
      <c r="T2324">
        <v>0</v>
      </c>
      <c r="U2324">
        <v>0</v>
      </c>
      <c r="V2324">
        <v>0</v>
      </c>
      <c r="W2324">
        <v>0</v>
      </c>
      <c r="X2324">
        <v>0</v>
      </c>
      <c r="Y2324">
        <v>0</v>
      </c>
      <c r="Z2324">
        <v>0</v>
      </c>
      <c r="AA2324">
        <v>0</v>
      </c>
      <c r="AB2324">
        <v>0</v>
      </c>
      <c r="AC2324">
        <v>0</v>
      </c>
      <c r="AD2324">
        <v>0</v>
      </c>
      <c r="AE2324">
        <v>0</v>
      </c>
      <c r="AF2324">
        <v>1</v>
      </c>
      <c r="AG2324">
        <v>0</v>
      </c>
      <c r="AH2324">
        <v>0</v>
      </c>
      <c r="AI2324">
        <v>0</v>
      </c>
      <c r="AJ2324">
        <v>0</v>
      </c>
      <c r="AK2324">
        <v>0</v>
      </c>
      <c r="AL2324">
        <v>0</v>
      </c>
      <c r="AM2324">
        <v>0</v>
      </c>
      <c r="AN2324">
        <v>0</v>
      </c>
      <c r="AO2324">
        <v>13</v>
      </c>
      <c r="AP2324">
        <v>22</v>
      </c>
      <c r="AQ2324">
        <v>0</v>
      </c>
      <c r="AR2324">
        <v>0</v>
      </c>
      <c r="AS2324">
        <v>0</v>
      </c>
      <c r="AT2324">
        <v>0</v>
      </c>
      <c r="AU2324">
        <v>0</v>
      </c>
      <c r="AV2324">
        <v>0</v>
      </c>
      <c r="AW2324">
        <v>0</v>
      </c>
      <c r="AX2324">
        <v>0</v>
      </c>
      <c r="AY2324">
        <v>0</v>
      </c>
      <c r="AZ2324">
        <v>0</v>
      </c>
      <c r="BA2324">
        <v>0</v>
      </c>
      <c r="BB2324">
        <v>0</v>
      </c>
      <c r="BC2324">
        <v>0</v>
      </c>
      <c r="BD2324">
        <v>0</v>
      </c>
      <c r="BE2324">
        <v>0</v>
      </c>
      <c r="BF2324">
        <v>0</v>
      </c>
      <c r="BG2324">
        <v>49</v>
      </c>
      <c r="BH2324">
        <v>0</v>
      </c>
      <c r="BI2324">
        <v>0</v>
      </c>
      <c r="BJ2324">
        <v>0</v>
      </c>
      <c r="BK2324">
        <v>0</v>
      </c>
      <c r="BL2324">
        <v>0</v>
      </c>
      <c r="BM2324">
        <v>0</v>
      </c>
      <c r="BN2324">
        <v>0</v>
      </c>
      <c r="BO2324">
        <v>37</v>
      </c>
      <c r="BP2324">
        <v>96</v>
      </c>
      <c r="BQ2324">
        <v>472</v>
      </c>
      <c r="BR2324">
        <v>30</v>
      </c>
      <c r="BS2324">
        <v>2</v>
      </c>
      <c r="BT2324">
        <v>19</v>
      </c>
      <c r="BU2324">
        <v>0</v>
      </c>
      <c r="BV2324">
        <v>0</v>
      </c>
      <c r="BW2324">
        <v>0</v>
      </c>
      <c r="BX2324">
        <v>0</v>
      </c>
      <c r="BY2324">
        <v>741</v>
      </c>
    </row>
    <row r="2325" spans="1:77" x14ac:dyDescent="0.25">
      <c r="A2325" t="str">
        <f t="shared" si="72"/>
        <v>201823 Szociális szolgáltatási foglalkozások (felsőfokú képzettséghez kapcsolódó)I6 Gimnázium</v>
      </c>
      <c r="B2325" t="str">
        <f t="shared" si="73"/>
        <v>201823 Szociális szolgáltatási foglalkozások (felsőfokú képzettséghez kapcsolódó)I6 Gimnázium</v>
      </c>
      <c r="C2325">
        <v>3996</v>
      </c>
      <c r="D2325" t="s">
        <v>168</v>
      </c>
      <c r="E2325" t="s">
        <v>169</v>
      </c>
      <c r="F2325" s="4">
        <v>2018</v>
      </c>
      <c r="G2325">
        <v>0</v>
      </c>
      <c r="H2325" t="s">
        <v>162</v>
      </c>
      <c r="I2325">
        <v>621</v>
      </c>
      <c r="J2325">
        <v>10</v>
      </c>
      <c r="K2325" t="s">
        <v>77</v>
      </c>
      <c r="L2325" t="s">
        <v>117</v>
      </c>
      <c r="M2325">
        <v>0</v>
      </c>
      <c r="N2325">
        <v>0</v>
      </c>
      <c r="O2325">
        <v>0</v>
      </c>
      <c r="P2325">
        <v>0</v>
      </c>
      <c r="Q2325">
        <v>0</v>
      </c>
      <c r="R2325">
        <v>0</v>
      </c>
      <c r="S2325">
        <v>0</v>
      </c>
      <c r="T2325">
        <v>0</v>
      </c>
      <c r="U2325">
        <v>0</v>
      </c>
      <c r="V2325">
        <v>0</v>
      </c>
      <c r="W2325">
        <v>0</v>
      </c>
      <c r="X2325">
        <v>0</v>
      </c>
      <c r="Y2325">
        <v>0</v>
      </c>
      <c r="Z2325">
        <v>0</v>
      </c>
      <c r="AA2325">
        <v>0</v>
      </c>
      <c r="AB2325">
        <v>0</v>
      </c>
      <c r="AC2325">
        <v>0</v>
      </c>
      <c r="AD2325">
        <v>0</v>
      </c>
      <c r="AE2325">
        <v>0</v>
      </c>
      <c r="AF2325">
        <v>0</v>
      </c>
      <c r="AG2325">
        <v>0</v>
      </c>
      <c r="AH2325">
        <v>0</v>
      </c>
      <c r="AI2325">
        <v>0</v>
      </c>
      <c r="AJ2325">
        <v>0</v>
      </c>
      <c r="AK2325">
        <v>0</v>
      </c>
      <c r="AL2325">
        <v>0</v>
      </c>
      <c r="AM2325">
        <v>0</v>
      </c>
      <c r="AN2325">
        <v>0</v>
      </c>
      <c r="AO2325">
        <v>0</v>
      </c>
      <c r="AP2325">
        <v>0</v>
      </c>
      <c r="AQ2325">
        <v>0</v>
      </c>
      <c r="AR2325">
        <v>0</v>
      </c>
      <c r="AS2325">
        <v>0</v>
      </c>
      <c r="AT2325">
        <v>0</v>
      </c>
      <c r="AU2325">
        <v>0</v>
      </c>
      <c r="AV2325">
        <v>0</v>
      </c>
      <c r="AW2325">
        <v>0</v>
      </c>
      <c r="AX2325">
        <v>0</v>
      </c>
      <c r="AY2325">
        <v>0</v>
      </c>
      <c r="AZ2325">
        <v>0</v>
      </c>
      <c r="BA2325">
        <v>0</v>
      </c>
      <c r="BB2325">
        <v>0</v>
      </c>
      <c r="BC2325">
        <v>0</v>
      </c>
      <c r="BD2325">
        <v>0</v>
      </c>
      <c r="BE2325">
        <v>0</v>
      </c>
      <c r="BF2325">
        <v>0</v>
      </c>
      <c r="BG2325">
        <v>0</v>
      </c>
      <c r="BH2325">
        <v>0</v>
      </c>
      <c r="BI2325">
        <v>0</v>
      </c>
      <c r="BJ2325">
        <v>0</v>
      </c>
      <c r="BK2325">
        <v>0</v>
      </c>
      <c r="BL2325">
        <v>0</v>
      </c>
      <c r="BM2325">
        <v>0</v>
      </c>
      <c r="BN2325">
        <v>0</v>
      </c>
      <c r="BO2325">
        <v>18</v>
      </c>
      <c r="BP2325">
        <v>2</v>
      </c>
      <c r="BQ2325">
        <v>1</v>
      </c>
      <c r="BR2325">
        <v>101</v>
      </c>
      <c r="BS2325">
        <v>0</v>
      </c>
      <c r="BT2325">
        <v>0</v>
      </c>
      <c r="BU2325">
        <v>1</v>
      </c>
      <c r="BV2325">
        <v>0</v>
      </c>
      <c r="BW2325">
        <v>0</v>
      </c>
      <c r="BX2325">
        <v>0</v>
      </c>
      <c r="BY2325">
        <v>123</v>
      </c>
    </row>
    <row r="2326" spans="1:77" x14ac:dyDescent="0.25">
      <c r="A2326" t="str">
        <f t="shared" si="72"/>
        <v>201824 Oktatók, pedagógusokI6 Gimnázium</v>
      </c>
      <c r="B2326" t="str">
        <f t="shared" si="73"/>
        <v>201824 Oktatók, pedagógusokI6 Gimnázium</v>
      </c>
      <c r="C2326">
        <v>3997</v>
      </c>
      <c r="D2326" t="s">
        <v>168</v>
      </c>
      <c r="E2326" t="s">
        <v>169</v>
      </c>
      <c r="F2326" s="4">
        <v>2018</v>
      </c>
      <c r="G2326">
        <v>0</v>
      </c>
      <c r="H2326" t="s">
        <v>162</v>
      </c>
      <c r="I2326">
        <v>622</v>
      </c>
      <c r="J2326">
        <v>11</v>
      </c>
      <c r="K2326" t="s">
        <v>78</v>
      </c>
      <c r="L2326" t="s">
        <v>118</v>
      </c>
      <c r="M2326">
        <v>12</v>
      </c>
      <c r="N2326">
        <v>0</v>
      </c>
      <c r="O2326">
        <v>0</v>
      </c>
      <c r="P2326">
        <v>0</v>
      </c>
      <c r="Q2326">
        <v>0</v>
      </c>
      <c r="R2326">
        <v>0</v>
      </c>
      <c r="S2326">
        <v>0</v>
      </c>
      <c r="T2326">
        <v>0</v>
      </c>
      <c r="U2326">
        <v>0</v>
      </c>
      <c r="V2326">
        <v>0</v>
      </c>
      <c r="W2326">
        <v>1</v>
      </c>
      <c r="X2326">
        <v>0</v>
      </c>
      <c r="Y2326">
        <v>0</v>
      </c>
      <c r="Z2326">
        <v>9</v>
      </c>
      <c r="AA2326">
        <v>0</v>
      </c>
      <c r="AB2326">
        <v>0</v>
      </c>
      <c r="AC2326">
        <v>0</v>
      </c>
      <c r="AD2326">
        <v>0</v>
      </c>
      <c r="AE2326">
        <v>0</v>
      </c>
      <c r="AF2326">
        <v>0</v>
      </c>
      <c r="AG2326">
        <v>0</v>
      </c>
      <c r="AH2326">
        <v>28</v>
      </c>
      <c r="AI2326">
        <v>0</v>
      </c>
      <c r="AJ2326">
        <v>0</v>
      </c>
      <c r="AK2326">
        <v>0</v>
      </c>
      <c r="AL2326">
        <v>0</v>
      </c>
      <c r="AM2326">
        <v>0</v>
      </c>
      <c r="AN2326">
        <v>0</v>
      </c>
      <c r="AO2326">
        <v>20</v>
      </c>
      <c r="AP2326">
        <v>0</v>
      </c>
      <c r="AQ2326">
        <v>0</v>
      </c>
      <c r="AR2326">
        <v>0</v>
      </c>
      <c r="AS2326">
        <v>0</v>
      </c>
      <c r="AT2326">
        <v>11</v>
      </c>
      <c r="AU2326">
        <v>0</v>
      </c>
      <c r="AV2326">
        <v>0</v>
      </c>
      <c r="AW2326">
        <v>0</v>
      </c>
      <c r="AX2326">
        <v>0</v>
      </c>
      <c r="AY2326">
        <v>0</v>
      </c>
      <c r="AZ2326">
        <v>0</v>
      </c>
      <c r="BA2326">
        <v>0</v>
      </c>
      <c r="BB2326">
        <v>0</v>
      </c>
      <c r="BC2326">
        <v>0</v>
      </c>
      <c r="BD2326">
        <v>0</v>
      </c>
      <c r="BE2326">
        <v>2</v>
      </c>
      <c r="BF2326">
        <v>0</v>
      </c>
      <c r="BG2326">
        <v>0</v>
      </c>
      <c r="BH2326">
        <v>0</v>
      </c>
      <c r="BI2326">
        <v>0</v>
      </c>
      <c r="BJ2326">
        <v>0</v>
      </c>
      <c r="BK2326">
        <v>0</v>
      </c>
      <c r="BL2326">
        <v>0</v>
      </c>
      <c r="BM2326">
        <v>0</v>
      </c>
      <c r="BN2326">
        <v>0</v>
      </c>
      <c r="BO2326">
        <v>164</v>
      </c>
      <c r="BP2326">
        <v>1256</v>
      </c>
      <c r="BQ2326">
        <v>29</v>
      </c>
      <c r="BR2326">
        <v>1197</v>
      </c>
      <c r="BS2326">
        <v>1</v>
      </c>
      <c r="BT2326">
        <v>0</v>
      </c>
      <c r="BU2326">
        <v>3</v>
      </c>
      <c r="BV2326">
        <v>0</v>
      </c>
      <c r="BW2326">
        <v>0</v>
      </c>
      <c r="BX2326">
        <v>0</v>
      </c>
      <c r="BY2326">
        <v>2733</v>
      </c>
    </row>
    <row r="2327" spans="1:77" x14ac:dyDescent="0.25">
      <c r="A2327" t="str">
        <f t="shared" si="72"/>
        <v>201825 Gazdálkodási jellegű foglalkozásokI6 Gimnázium</v>
      </c>
      <c r="B2327" t="str">
        <f t="shared" si="73"/>
        <v>201825 Gazdálkodási jellegű foglalkozásokI6 Gimnázium</v>
      </c>
      <c r="C2327">
        <v>3998</v>
      </c>
      <c r="D2327" t="s">
        <v>168</v>
      </c>
      <c r="E2327" t="s">
        <v>169</v>
      </c>
      <c r="F2327" s="4">
        <v>2018</v>
      </c>
      <c r="G2327">
        <v>0</v>
      </c>
      <c r="H2327" t="s">
        <v>162</v>
      </c>
      <c r="I2327">
        <v>623</v>
      </c>
      <c r="J2327">
        <v>12</v>
      </c>
      <c r="K2327" t="s">
        <v>79</v>
      </c>
      <c r="L2327" t="s">
        <v>119</v>
      </c>
      <c r="M2327">
        <v>1</v>
      </c>
      <c r="N2327">
        <v>0</v>
      </c>
      <c r="O2327">
        <v>0</v>
      </c>
      <c r="P2327">
        <v>0</v>
      </c>
      <c r="Q2327">
        <v>104</v>
      </c>
      <c r="R2327">
        <v>50</v>
      </c>
      <c r="S2327">
        <v>7</v>
      </c>
      <c r="T2327">
        <v>25</v>
      </c>
      <c r="U2327">
        <v>7</v>
      </c>
      <c r="V2327">
        <v>0</v>
      </c>
      <c r="W2327">
        <v>112</v>
      </c>
      <c r="X2327">
        <v>27</v>
      </c>
      <c r="Y2327">
        <v>28</v>
      </c>
      <c r="Z2327">
        <v>0</v>
      </c>
      <c r="AA2327">
        <v>9</v>
      </c>
      <c r="AB2327">
        <v>9</v>
      </c>
      <c r="AC2327">
        <v>32</v>
      </c>
      <c r="AD2327">
        <v>0</v>
      </c>
      <c r="AE2327">
        <v>20</v>
      </c>
      <c r="AF2327">
        <v>25</v>
      </c>
      <c r="AG2327">
        <v>0</v>
      </c>
      <c r="AH2327">
        <v>1</v>
      </c>
      <c r="AI2327">
        <v>26</v>
      </c>
      <c r="AJ2327">
        <v>102</v>
      </c>
      <c r="AK2327">
        <v>12</v>
      </c>
      <c r="AL2327">
        <v>18</v>
      </c>
      <c r="AM2327">
        <v>86</v>
      </c>
      <c r="AN2327">
        <v>128</v>
      </c>
      <c r="AO2327">
        <v>843</v>
      </c>
      <c r="AP2327">
        <v>384</v>
      </c>
      <c r="AQ2327">
        <v>12</v>
      </c>
      <c r="AR2327">
        <v>0</v>
      </c>
      <c r="AS2327">
        <v>0</v>
      </c>
      <c r="AT2327">
        <v>33</v>
      </c>
      <c r="AU2327">
        <v>12</v>
      </c>
      <c r="AV2327">
        <v>46</v>
      </c>
      <c r="AW2327">
        <v>45</v>
      </c>
      <c r="AX2327">
        <v>20</v>
      </c>
      <c r="AY2327">
        <v>33</v>
      </c>
      <c r="AZ2327">
        <v>198</v>
      </c>
      <c r="BA2327">
        <v>526</v>
      </c>
      <c r="BB2327">
        <v>276</v>
      </c>
      <c r="BC2327">
        <v>69</v>
      </c>
      <c r="BD2327">
        <v>20</v>
      </c>
      <c r="BE2327">
        <v>23</v>
      </c>
      <c r="BF2327">
        <v>422</v>
      </c>
      <c r="BG2327">
        <v>30</v>
      </c>
      <c r="BH2327">
        <v>21</v>
      </c>
      <c r="BI2327">
        <v>142</v>
      </c>
      <c r="BJ2327">
        <v>0</v>
      </c>
      <c r="BK2327">
        <v>53</v>
      </c>
      <c r="BL2327">
        <v>63</v>
      </c>
      <c r="BM2327">
        <v>53</v>
      </c>
      <c r="BN2327">
        <v>153</v>
      </c>
      <c r="BO2327">
        <v>54</v>
      </c>
      <c r="BP2327">
        <v>16</v>
      </c>
      <c r="BQ2327">
        <v>27</v>
      </c>
      <c r="BR2327">
        <v>10</v>
      </c>
      <c r="BS2327">
        <v>27</v>
      </c>
      <c r="BT2327">
        <v>26</v>
      </c>
      <c r="BU2327">
        <v>1</v>
      </c>
      <c r="BV2327">
        <v>0</v>
      </c>
      <c r="BW2327">
        <v>9</v>
      </c>
      <c r="BX2327">
        <v>0</v>
      </c>
      <c r="BY2327">
        <v>4476</v>
      </c>
    </row>
    <row r="2328" spans="1:77" x14ac:dyDescent="0.25">
      <c r="A2328" t="str">
        <f t="shared" si="72"/>
        <v>201826 Jogi és társadalomtudományi foglalkozásokI6 Gimnázium</v>
      </c>
      <c r="B2328" t="str">
        <f t="shared" si="73"/>
        <v>201826 Jogi és társadalomtudományi foglalkozásokI6 Gimnázium</v>
      </c>
      <c r="C2328">
        <v>3999</v>
      </c>
      <c r="D2328" t="s">
        <v>168</v>
      </c>
      <c r="E2328" t="s">
        <v>169</v>
      </c>
      <c r="F2328" s="4">
        <v>2018</v>
      </c>
      <c r="G2328">
        <v>0</v>
      </c>
      <c r="H2328" t="s">
        <v>162</v>
      </c>
      <c r="I2328">
        <v>624</v>
      </c>
      <c r="J2328">
        <v>13</v>
      </c>
      <c r="K2328" t="s">
        <v>80</v>
      </c>
      <c r="L2328" t="s">
        <v>120</v>
      </c>
      <c r="M2328">
        <v>0</v>
      </c>
      <c r="N2328">
        <v>0</v>
      </c>
      <c r="O2328">
        <v>0</v>
      </c>
      <c r="P2328">
        <v>0</v>
      </c>
      <c r="Q2328">
        <v>0</v>
      </c>
      <c r="R2328">
        <v>0</v>
      </c>
      <c r="S2328">
        <v>0</v>
      </c>
      <c r="T2328">
        <v>0</v>
      </c>
      <c r="U2328">
        <v>0</v>
      </c>
      <c r="V2328">
        <v>0</v>
      </c>
      <c r="W2328">
        <v>10</v>
      </c>
      <c r="X2328">
        <v>0</v>
      </c>
      <c r="Y2328">
        <v>0</v>
      </c>
      <c r="Z2328">
        <v>0</v>
      </c>
      <c r="AA2328">
        <v>0</v>
      </c>
      <c r="AB2328">
        <v>0</v>
      </c>
      <c r="AC2328">
        <v>0</v>
      </c>
      <c r="AD2328">
        <v>9</v>
      </c>
      <c r="AE2328">
        <v>0</v>
      </c>
      <c r="AF2328">
        <v>0</v>
      </c>
      <c r="AG2328">
        <v>0</v>
      </c>
      <c r="AH2328">
        <v>0</v>
      </c>
      <c r="AI2328">
        <v>7</v>
      </c>
      <c r="AJ2328">
        <v>10</v>
      </c>
      <c r="AK2328">
        <v>0</v>
      </c>
      <c r="AL2328">
        <v>0</v>
      </c>
      <c r="AM2328">
        <v>1</v>
      </c>
      <c r="AN2328">
        <v>0</v>
      </c>
      <c r="AO2328">
        <v>0</v>
      </c>
      <c r="AP2328">
        <v>0</v>
      </c>
      <c r="AQ2328">
        <v>0</v>
      </c>
      <c r="AR2328">
        <v>0</v>
      </c>
      <c r="AS2328">
        <v>0</v>
      </c>
      <c r="AT2328">
        <v>0</v>
      </c>
      <c r="AU2328">
        <v>0</v>
      </c>
      <c r="AV2328">
        <v>0</v>
      </c>
      <c r="AW2328">
        <v>0</v>
      </c>
      <c r="AX2328">
        <v>0</v>
      </c>
      <c r="AY2328">
        <v>11</v>
      </c>
      <c r="AZ2328">
        <v>16</v>
      </c>
      <c r="BA2328">
        <v>62</v>
      </c>
      <c r="BB2328">
        <v>0</v>
      </c>
      <c r="BC2328">
        <v>0</v>
      </c>
      <c r="BD2328">
        <v>0</v>
      </c>
      <c r="BE2328">
        <v>0</v>
      </c>
      <c r="BF2328">
        <v>89</v>
      </c>
      <c r="BG2328">
        <v>0</v>
      </c>
      <c r="BH2328">
        <v>24</v>
      </c>
      <c r="BI2328">
        <v>0</v>
      </c>
      <c r="BJ2328">
        <v>1</v>
      </c>
      <c r="BK2328">
        <v>0</v>
      </c>
      <c r="BL2328">
        <v>0</v>
      </c>
      <c r="BM2328">
        <v>0</v>
      </c>
      <c r="BN2328">
        <v>0</v>
      </c>
      <c r="BO2328">
        <v>22</v>
      </c>
      <c r="BP2328">
        <v>1</v>
      </c>
      <c r="BQ2328">
        <v>12</v>
      </c>
      <c r="BR2328">
        <v>1</v>
      </c>
      <c r="BS2328">
        <v>4</v>
      </c>
      <c r="BT2328">
        <v>0</v>
      </c>
      <c r="BU2328">
        <v>0</v>
      </c>
      <c r="BV2328">
        <v>0</v>
      </c>
      <c r="BW2328">
        <v>0</v>
      </c>
      <c r="BX2328">
        <v>0</v>
      </c>
      <c r="BY2328">
        <v>280</v>
      </c>
    </row>
    <row r="2329" spans="1:77" x14ac:dyDescent="0.25">
      <c r="A2329" t="str">
        <f t="shared" si="72"/>
        <v>201827 Kulturális, sport-, művészeti és vallási foglalkozások (felsőfokú képzettséghez kapcsolódó)I6 Gimnázium</v>
      </c>
      <c r="B2329" t="str">
        <f t="shared" si="73"/>
        <v>201827 Kulturális, sport-, művészeti és vallási foglalkozások (felsőfokú képzettséghez kapcsolódó)I6 Gimnázium</v>
      </c>
      <c r="C2329">
        <v>4000</v>
      </c>
      <c r="D2329" t="s">
        <v>168</v>
      </c>
      <c r="E2329" t="s">
        <v>169</v>
      </c>
      <c r="F2329" s="4">
        <v>2018</v>
      </c>
      <c r="G2329">
        <v>0</v>
      </c>
      <c r="H2329" t="s">
        <v>162</v>
      </c>
      <c r="I2329">
        <v>625</v>
      </c>
      <c r="J2329">
        <v>14</v>
      </c>
      <c r="K2329" t="s">
        <v>121</v>
      </c>
      <c r="L2329" t="s">
        <v>122</v>
      </c>
      <c r="M2329">
        <v>0</v>
      </c>
      <c r="N2329">
        <v>0</v>
      </c>
      <c r="O2329">
        <v>0</v>
      </c>
      <c r="P2329">
        <v>0</v>
      </c>
      <c r="Q2329">
        <v>0</v>
      </c>
      <c r="R2329">
        <v>7</v>
      </c>
      <c r="S2329">
        <v>0</v>
      </c>
      <c r="T2329">
        <v>1</v>
      </c>
      <c r="U2329">
        <v>0</v>
      </c>
      <c r="V2329">
        <v>0</v>
      </c>
      <c r="W2329">
        <v>0</v>
      </c>
      <c r="X2329">
        <v>0</v>
      </c>
      <c r="Y2329">
        <v>0</v>
      </c>
      <c r="Z2329">
        <v>0</v>
      </c>
      <c r="AA2329">
        <v>0</v>
      </c>
      <c r="AB2329">
        <v>0</v>
      </c>
      <c r="AC2329">
        <v>10</v>
      </c>
      <c r="AD2329">
        <v>0</v>
      </c>
      <c r="AE2329">
        <v>0</v>
      </c>
      <c r="AF2329">
        <v>0</v>
      </c>
      <c r="AG2329">
        <v>0</v>
      </c>
      <c r="AH2329">
        <v>0</v>
      </c>
      <c r="AI2329">
        <v>0</v>
      </c>
      <c r="AJ2329">
        <v>0</v>
      </c>
      <c r="AK2329">
        <v>0</v>
      </c>
      <c r="AL2329">
        <v>0</v>
      </c>
      <c r="AM2329">
        <v>0</v>
      </c>
      <c r="AN2329">
        <v>0</v>
      </c>
      <c r="AO2329">
        <v>0</v>
      </c>
      <c r="AP2329">
        <v>68</v>
      </c>
      <c r="AQ2329">
        <v>11</v>
      </c>
      <c r="AR2329">
        <v>0</v>
      </c>
      <c r="AS2329">
        <v>0</v>
      </c>
      <c r="AT2329">
        <v>23</v>
      </c>
      <c r="AU2329">
        <v>0</v>
      </c>
      <c r="AV2329">
        <v>0</v>
      </c>
      <c r="AW2329">
        <v>361</v>
      </c>
      <c r="AX2329">
        <v>240</v>
      </c>
      <c r="AY2329">
        <v>99</v>
      </c>
      <c r="AZ2329">
        <v>12</v>
      </c>
      <c r="BA2329">
        <v>8</v>
      </c>
      <c r="BB2329">
        <v>0</v>
      </c>
      <c r="BC2329">
        <v>16</v>
      </c>
      <c r="BD2329">
        <v>0</v>
      </c>
      <c r="BE2329">
        <v>0</v>
      </c>
      <c r="BF2329">
        <v>33</v>
      </c>
      <c r="BG2329">
        <v>0</v>
      </c>
      <c r="BH2329">
        <v>4</v>
      </c>
      <c r="BI2329">
        <v>26</v>
      </c>
      <c r="BJ2329">
        <v>25</v>
      </c>
      <c r="BK2329">
        <v>0</v>
      </c>
      <c r="BL2329">
        <v>65</v>
      </c>
      <c r="BM2329">
        <v>0</v>
      </c>
      <c r="BN2329">
        <v>0</v>
      </c>
      <c r="BO2329">
        <v>130</v>
      </c>
      <c r="BP2329">
        <v>31</v>
      </c>
      <c r="BQ2329">
        <v>33</v>
      </c>
      <c r="BR2329">
        <v>0</v>
      </c>
      <c r="BS2329">
        <v>394</v>
      </c>
      <c r="BT2329">
        <v>170</v>
      </c>
      <c r="BU2329">
        <v>175</v>
      </c>
      <c r="BV2329">
        <v>0</v>
      </c>
      <c r="BW2329">
        <v>1</v>
      </c>
      <c r="BX2329">
        <v>0</v>
      </c>
      <c r="BY2329">
        <v>1943</v>
      </c>
    </row>
    <row r="2330" spans="1:77" x14ac:dyDescent="0.25">
      <c r="A2330" t="str">
        <f t="shared" si="72"/>
        <v>201829 Egyéb magasan képzett ügyintézőkI6 Gimnázium</v>
      </c>
      <c r="B2330" t="str">
        <f t="shared" si="73"/>
        <v>201829 Egyéb magasan képzett ügyintézőkI6 Gimnázium</v>
      </c>
      <c r="C2330">
        <v>4001</v>
      </c>
      <c r="D2330" t="s">
        <v>168</v>
      </c>
      <c r="E2330" t="s">
        <v>169</v>
      </c>
      <c r="F2330" s="4">
        <v>2018</v>
      </c>
      <c r="G2330">
        <v>0</v>
      </c>
      <c r="H2330" t="s">
        <v>162</v>
      </c>
      <c r="I2330">
        <v>626</v>
      </c>
      <c r="J2330">
        <v>15</v>
      </c>
      <c r="K2330" t="s">
        <v>81</v>
      </c>
      <c r="L2330" t="s">
        <v>123</v>
      </c>
      <c r="M2330">
        <v>24</v>
      </c>
      <c r="N2330">
        <v>0</v>
      </c>
      <c r="O2330">
        <v>0</v>
      </c>
      <c r="P2330">
        <v>29</v>
      </c>
      <c r="Q2330">
        <v>9</v>
      </c>
      <c r="R2330">
        <v>0</v>
      </c>
      <c r="S2330">
        <v>0</v>
      </c>
      <c r="T2330">
        <v>0</v>
      </c>
      <c r="U2330">
        <v>12</v>
      </c>
      <c r="V2330">
        <v>0</v>
      </c>
      <c r="W2330">
        <v>0</v>
      </c>
      <c r="X2330">
        <v>0</v>
      </c>
      <c r="Y2330">
        <v>23</v>
      </c>
      <c r="Z2330">
        <v>0</v>
      </c>
      <c r="AA2330">
        <v>0</v>
      </c>
      <c r="AB2330">
        <v>0</v>
      </c>
      <c r="AC2330">
        <v>43</v>
      </c>
      <c r="AD2330">
        <v>35</v>
      </c>
      <c r="AE2330">
        <v>9</v>
      </c>
      <c r="AF2330">
        <v>15</v>
      </c>
      <c r="AG2330">
        <v>12</v>
      </c>
      <c r="AH2330">
        <v>14</v>
      </c>
      <c r="AI2330">
        <v>16</v>
      </c>
      <c r="AJ2330">
        <v>28</v>
      </c>
      <c r="AK2330">
        <v>18</v>
      </c>
      <c r="AL2330">
        <v>0</v>
      </c>
      <c r="AM2330">
        <v>26</v>
      </c>
      <c r="AN2330">
        <v>34</v>
      </c>
      <c r="AO2330">
        <v>124</v>
      </c>
      <c r="AP2330">
        <v>142</v>
      </c>
      <c r="AQ2330">
        <v>63</v>
      </c>
      <c r="AR2330">
        <v>0</v>
      </c>
      <c r="AS2330">
        <v>0</v>
      </c>
      <c r="AT2330">
        <v>107</v>
      </c>
      <c r="AU2330">
        <v>0</v>
      </c>
      <c r="AV2330">
        <v>17</v>
      </c>
      <c r="AW2330">
        <v>1</v>
      </c>
      <c r="AX2330">
        <v>1</v>
      </c>
      <c r="AY2330">
        <v>417</v>
      </c>
      <c r="AZ2330">
        <v>262</v>
      </c>
      <c r="BA2330">
        <v>260</v>
      </c>
      <c r="BB2330">
        <v>42</v>
      </c>
      <c r="BC2330">
        <v>54</v>
      </c>
      <c r="BD2330">
        <v>12</v>
      </c>
      <c r="BE2330">
        <v>39</v>
      </c>
      <c r="BF2330">
        <v>157</v>
      </c>
      <c r="BG2330">
        <v>2</v>
      </c>
      <c r="BH2330">
        <v>30</v>
      </c>
      <c r="BI2330">
        <v>121</v>
      </c>
      <c r="BJ2330">
        <v>0</v>
      </c>
      <c r="BK2330">
        <v>14</v>
      </c>
      <c r="BL2330">
        <v>69</v>
      </c>
      <c r="BM2330">
        <v>0</v>
      </c>
      <c r="BN2330">
        <v>335</v>
      </c>
      <c r="BO2330">
        <v>1226</v>
      </c>
      <c r="BP2330">
        <v>90</v>
      </c>
      <c r="BQ2330">
        <v>36</v>
      </c>
      <c r="BR2330">
        <v>34</v>
      </c>
      <c r="BS2330">
        <v>9</v>
      </c>
      <c r="BT2330">
        <v>0</v>
      </c>
      <c r="BU2330">
        <v>0</v>
      </c>
      <c r="BV2330">
        <v>0</v>
      </c>
      <c r="BW2330">
        <v>0</v>
      </c>
      <c r="BX2330">
        <v>0</v>
      </c>
      <c r="BY2330">
        <v>4011</v>
      </c>
    </row>
    <row r="2331" spans="1:77" x14ac:dyDescent="0.25">
      <c r="A2331" t="str">
        <f t="shared" si="72"/>
        <v>201831 Technikusok és hasonló műszaki foglalkozásokI6 Gimnázium</v>
      </c>
      <c r="B2331" t="str">
        <f t="shared" si="73"/>
        <v>201831 Technikusok és hasonló műszaki foglalkozásokI6 Gimnázium</v>
      </c>
      <c r="C2331">
        <v>4002</v>
      </c>
      <c r="D2331" t="s">
        <v>168</v>
      </c>
      <c r="E2331" t="s">
        <v>169</v>
      </c>
      <c r="F2331" s="4">
        <v>2018</v>
      </c>
      <c r="G2331">
        <v>0</v>
      </c>
      <c r="H2331" t="s">
        <v>162</v>
      </c>
      <c r="I2331">
        <v>627</v>
      </c>
      <c r="J2331">
        <v>16</v>
      </c>
      <c r="K2331" t="s">
        <v>82</v>
      </c>
      <c r="L2331" t="s">
        <v>83</v>
      </c>
      <c r="M2331">
        <v>44</v>
      </c>
      <c r="N2331">
        <v>63</v>
      </c>
      <c r="O2331">
        <v>0</v>
      </c>
      <c r="P2331">
        <v>52</v>
      </c>
      <c r="Q2331">
        <v>389</v>
      </c>
      <c r="R2331">
        <v>66</v>
      </c>
      <c r="S2331">
        <v>7</v>
      </c>
      <c r="T2331">
        <v>55</v>
      </c>
      <c r="U2331">
        <v>53</v>
      </c>
      <c r="V2331">
        <v>0</v>
      </c>
      <c r="W2331">
        <v>89</v>
      </c>
      <c r="X2331">
        <v>385</v>
      </c>
      <c r="Y2331">
        <v>186</v>
      </c>
      <c r="Z2331">
        <v>173</v>
      </c>
      <c r="AA2331">
        <v>156</v>
      </c>
      <c r="AB2331">
        <v>381</v>
      </c>
      <c r="AC2331">
        <v>632</v>
      </c>
      <c r="AD2331">
        <v>143</v>
      </c>
      <c r="AE2331">
        <v>309</v>
      </c>
      <c r="AF2331">
        <v>319</v>
      </c>
      <c r="AG2331">
        <v>33</v>
      </c>
      <c r="AH2331">
        <v>184</v>
      </c>
      <c r="AI2331">
        <v>167</v>
      </c>
      <c r="AJ2331">
        <v>451</v>
      </c>
      <c r="AK2331">
        <v>196</v>
      </c>
      <c r="AL2331">
        <v>41</v>
      </c>
      <c r="AM2331">
        <v>449</v>
      </c>
      <c r="AN2331">
        <v>183</v>
      </c>
      <c r="AO2331">
        <v>711</v>
      </c>
      <c r="AP2331">
        <v>391</v>
      </c>
      <c r="AQ2331">
        <v>818</v>
      </c>
      <c r="AR2331">
        <v>21</v>
      </c>
      <c r="AS2331">
        <v>30</v>
      </c>
      <c r="AT2331">
        <v>643</v>
      </c>
      <c r="AU2331">
        <v>1</v>
      </c>
      <c r="AV2331">
        <v>72</v>
      </c>
      <c r="AW2331">
        <v>93</v>
      </c>
      <c r="AX2331">
        <v>92</v>
      </c>
      <c r="AY2331">
        <v>178</v>
      </c>
      <c r="AZ2331">
        <v>1328</v>
      </c>
      <c r="BA2331">
        <v>348</v>
      </c>
      <c r="BB2331">
        <v>85</v>
      </c>
      <c r="BC2331">
        <v>26</v>
      </c>
      <c r="BD2331">
        <v>22</v>
      </c>
      <c r="BE2331">
        <v>87</v>
      </c>
      <c r="BF2331">
        <v>59</v>
      </c>
      <c r="BG2331">
        <v>379</v>
      </c>
      <c r="BH2331">
        <v>156</v>
      </c>
      <c r="BI2331">
        <v>1</v>
      </c>
      <c r="BJ2331">
        <v>27</v>
      </c>
      <c r="BK2331">
        <v>196</v>
      </c>
      <c r="BL2331">
        <v>430</v>
      </c>
      <c r="BM2331">
        <v>1</v>
      </c>
      <c r="BN2331">
        <v>169</v>
      </c>
      <c r="BO2331">
        <v>852</v>
      </c>
      <c r="BP2331">
        <v>558</v>
      </c>
      <c r="BQ2331">
        <v>156</v>
      </c>
      <c r="BR2331">
        <v>47</v>
      </c>
      <c r="BS2331">
        <v>193</v>
      </c>
      <c r="BT2331">
        <v>69</v>
      </c>
      <c r="BU2331">
        <v>73</v>
      </c>
      <c r="BV2331">
        <v>76</v>
      </c>
      <c r="BW2331">
        <v>1</v>
      </c>
      <c r="BX2331">
        <v>0</v>
      </c>
      <c r="BY2331">
        <v>13595</v>
      </c>
    </row>
    <row r="2332" spans="1:77" x14ac:dyDescent="0.25">
      <c r="A2332" t="str">
        <f t="shared" si="72"/>
        <v>201832 Szakmai irányítók, felügyelőkI6 Gimnázium</v>
      </c>
      <c r="B2332" t="str">
        <f t="shared" si="73"/>
        <v>201832 Szakmai irányítók, felügyelőkI6 Gimnázium</v>
      </c>
      <c r="C2332">
        <v>4003</v>
      </c>
      <c r="D2332" t="s">
        <v>168</v>
      </c>
      <c r="E2332" t="s">
        <v>169</v>
      </c>
      <c r="F2332" s="4">
        <v>2018</v>
      </c>
      <c r="G2332">
        <v>0</v>
      </c>
      <c r="H2332" t="s">
        <v>162</v>
      </c>
      <c r="I2332">
        <v>628</v>
      </c>
      <c r="J2332">
        <v>17</v>
      </c>
      <c r="K2332" t="s">
        <v>84</v>
      </c>
      <c r="L2332" t="s">
        <v>124</v>
      </c>
      <c r="M2332">
        <v>14</v>
      </c>
      <c r="N2332">
        <v>11</v>
      </c>
      <c r="O2332">
        <v>0</v>
      </c>
      <c r="P2332">
        <v>25</v>
      </c>
      <c r="Q2332">
        <v>126</v>
      </c>
      <c r="R2332">
        <v>34</v>
      </c>
      <c r="S2332">
        <v>26</v>
      </c>
      <c r="T2332">
        <v>16</v>
      </c>
      <c r="U2332">
        <v>38</v>
      </c>
      <c r="V2332">
        <v>0</v>
      </c>
      <c r="W2332">
        <v>44</v>
      </c>
      <c r="X2332">
        <v>0</v>
      </c>
      <c r="Y2332">
        <v>0</v>
      </c>
      <c r="Z2332">
        <v>15</v>
      </c>
      <c r="AA2332">
        <v>26</v>
      </c>
      <c r="AB2332">
        <v>16</v>
      </c>
      <c r="AC2332">
        <v>25</v>
      </c>
      <c r="AD2332">
        <v>19</v>
      </c>
      <c r="AE2332">
        <v>34</v>
      </c>
      <c r="AF2332">
        <v>38</v>
      </c>
      <c r="AG2332">
        <v>0</v>
      </c>
      <c r="AH2332">
        <v>4</v>
      </c>
      <c r="AI2332">
        <v>0</v>
      </c>
      <c r="AJ2332">
        <v>31</v>
      </c>
      <c r="AK2332">
        <v>0</v>
      </c>
      <c r="AL2332">
        <v>31</v>
      </c>
      <c r="AM2332">
        <v>188</v>
      </c>
      <c r="AN2332">
        <v>13</v>
      </c>
      <c r="AO2332">
        <v>110</v>
      </c>
      <c r="AP2332">
        <v>56</v>
      </c>
      <c r="AQ2332">
        <v>1</v>
      </c>
      <c r="AR2332">
        <v>0</v>
      </c>
      <c r="AS2332">
        <v>0</v>
      </c>
      <c r="AT2332">
        <v>25</v>
      </c>
      <c r="AU2332">
        <v>0</v>
      </c>
      <c r="AV2332">
        <v>31</v>
      </c>
      <c r="AW2332">
        <v>36</v>
      </c>
      <c r="AX2332">
        <v>23</v>
      </c>
      <c r="AY2332">
        <v>12</v>
      </c>
      <c r="AZ2332">
        <v>45</v>
      </c>
      <c r="BA2332">
        <v>9</v>
      </c>
      <c r="BB2332">
        <v>0</v>
      </c>
      <c r="BC2332">
        <v>59</v>
      </c>
      <c r="BD2332">
        <v>38</v>
      </c>
      <c r="BE2332">
        <v>45</v>
      </c>
      <c r="BF2332">
        <v>22</v>
      </c>
      <c r="BG2332">
        <v>1</v>
      </c>
      <c r="BH2332">
        <v>48</v>
      </c>
      <c r="BI2332">
        <v>0</v>
      </c>
      <c r="BJ2332">
        <v>7</v>
      </c>
      <c r="BK2332">
        <v>39</v>
      </c>
      <c r="BL2332">
        <v>10</v>
      </c>
      <c r="BM2332">
        <v>0</v>
      </c>
      <c r="BN2332">
        <v>59</v>
      </c>
      <c r="BO2332">
        <v>61</v>
      </c>
      <c r="BP2332">
        <v>64</v>
      </c>
      <c r="BQ2332">
        <v>11</v>
      </c>
      <c r="BR2332">
        <v>56</v>
      </c>
      <c r="BS2332">
        <v>27</v>
      </c>
      <c r="BT2332">
        <v>1</v>
      </c>
      <c r="BU2332">
        <v>3</v>
      </c>
      <c r="BV2332">
        <v>1</v>
      </c>
      <c r="BW2332">
        <v>0</v>
      </c>
      <c r="BX2332">
        <v>0</v>
      </c>
      <c r="BY2332">
        <v>1674</v>
      </c>
    </row>
    <row r="2333" spans="1:77" x14ac:dyDescent="0.25">
      <c r="A2333" t="str">
        <f t="shared" si="72"/>
        <v>201833 Egészségügyi foglalkozásokI6 Gimnázium</v>
      </c>
      <c r="B2333" t="str">
        <f t="shared" si="73"/>
        <v>201833 Egészségügyi foglalkozásokI6 Gimnázium</v>
      </c>
      <c r="C2333">
        <v>4004</v>
      </c>
      <c r="D2333" t="s">
        <v>168</v>
      </c>
      <c r="E2333" t="s">
        <v>169</v>
      </c>
      <c r="F2333" s="4">
        <v>2018</v>
      </c>
      <c r="G2333">
        <v>0</v>
      </c>
      <c r="H2333" t="s">
        <v>162</v>
      </c>
      <c r="I2333">
        <v>629</v>
      </c>
      <c r="J2333">
        <v>18</v>
      </c>
      <c r="K2333" t="s">
        <v>85</v>
      </c>
      <c r="L2333" t="s">
        <v>125</v>
      </c>
      <c r="M2333">
        <v>15</v>
      </c>
      <c r="N2333">
        <v>0</v>
      </c>
      <c r="O2333">
        <v>0</v>
      </c>
      <c r="P2333">
        <v>0</v>
      </c>
      <c r="Q2333">
        <v>1</v>
      </c>
      <c r="R2333">
        <v>1</v>
      </c>
      <c r="S2333">
        <v>0</v>
      </c>
      <c r="T2333">
        <v>0</v>
      </c>
      <c r="U2333">
        <v>0</v>
      </c>
      <c r="V2333">
        <v>0</v>
      </c>
      <c r="W2333">
        <v>0</v>
      </c>
      <c r="X2333">
        <v>26</v>
      </c>
      <c r="Y2333">
        <v>0</v>
      </c>
      <c r="Z2333">
        <v>37</v>
      </c>
      <c r="AA2333">
        <v>0</v>
      </c>
      <c r="AB2333">
        <v>5</v>
      </c>
      <c r="AC2333">
        <v>1</v>
      </c>
      <c r="AD2333">
        <v>0</v>
      </c>
      <c r="AE2333">
        <v>12</v>
      </c>
      <c r="AF2333">
        <v>0</v>
      </c>
      <c r="AG2333">
        <v>0</v>
      </c>
      <c r="AH2333">
        <v>11</v>
      </c>
      <c r="AI2333">
        <v>0</v>
      </c>
      <c r="AJ2333">
        <v>0</v>
      </c>
      <c r="AK2333">
        <v>0</v>
      </c>
      <c r="AL2333">
        <v>0</v>
      </c>
      <c r="AM2333">
        <v>7</v>
      </c>
      <c r="AN2333">
        <v>0</v>
      </c>
      <c r="AO2333">
        <v>16</v>
      </c>
      <c r="AP2333">
        <v>2012</v>
      </c>
      <c r="AQ2333">
        <v>0</v>
      </c>
      <c r="AR2333">
        <v>0</v>
      </c>
      <c r="AS2333">
        <v>0</v>
      </c>
      <c r="AT2333">
        <v>45</v>
      </c>
      <c r="AU2333">
        <v>0</v>
      </c>
      <c r="AV2333">
        <v>24</v>
      </c>
      <c r="AW2333">
        <v>0</v>
      </c>
      <c r="AX2333">
        <v>0</v>
      </c>
      <c r="AY2333">
        <v>0</v>
      </c>
      <c r="AZ2333">
        <v>12</v>
      </c>
      <c r="BA2333">
        <v>7</v>
      </c>
      <c r="BB2333">
        <v>0</v>
      </c>
      <c r="BC2333">
        <v>0</v>
      </c>
      <c r="BD2333">
        <v>0</v>
      </c>
      <c r="BE2333">
        <v>15</v>
      </c>
      <c r="BF2333">
        <v>48</v>
      </c>
      <c r="BG2333">
        <v>20</v>
      </c>
      <c r="BH2333">
        <v>30</v>
      </c>
      <c r="BI2333">
        <v>0</v>
      </c>
      <c r="BJ2333">
        <v>108</v>
      </c>
      <c r="BK2333">
        <v>0</v>
      </c>
      <c r="BL2333">
        <v>0</v>
      </c>
      <c r="BM2333">
        <v>0</v>
      </c>
      <c r="BN2333">
        <v>12</v>
      </c>
      <c r="BO2333">
        <v>423</v>
      </c>
      <c r="BP2333">
        <v>3091</v>
      </c>
      <c r="BQ2333">
        <v>12935</v>
      </c>
      <c r="BR2333">
        <v>788</v>
      </c>
      <c r="BS2333">
        <v>1</v>
      </c>
      <c r="BT2333">
        <v>36</v>
      </c>
      <c r="BU2333">
        <v>5</v>
      </c>
      <c r="BV2333">
        <v>0</v>
      </c>
      <c r="BW2333">
        <v>181</v>
      </c>
      <c r="BX2333">
        <v>0</v>
      </c>
      <c r="BY2333">
        <v>19925</v>
      </c>
    </row>
    <row r="2334" spans="1:77" x14ac:dyDescent="0.25">
      <c r="A2334" t="str">
        <f t="shared" si="72"/>
        <v>201834 Oktatási asszisztensekI6 Gimnázium</v>
      </c>
      <c r="B2334" t="str">
        <f t="shared" si="73"/>
        <v>201834 Oktatási asszisztensekI6 Gimnázium</v>
      </c>
      <c r="C2334">
        <v>4005</v>
      </c>
      <c r="D2334" t="s">
        <v>168</v>
      </c>
      <c r="E2334" t="s">
        <v>169</v>
      </c>
      <c r="F2334" s="4">
        <v>2018</v>
      </c>
      <c r="G2334">
        <v>0</v>
      </c>
      <c r="H2334" t="s">
        <v>162</v>
      </c>
      <c r="I2334">
        <v>630</v>
      </c>
      <c r="J2334">
        <v>19</v>
      </c>
      <c r="K2334" t="s">
        <v>86</v>
      </c>
      <c r="L2334" t="s">
        <v>126</v>
      </c>
      <c r="M2334">
        <v>0</v>
      </c>
      <c r="N2334">
        <v>0</v>
      </c>
      <c r="O2334">
        <v>0</v>
      </c>
      <c r="P2334">
        <v>0</v>
      </c>
      <c r="Q2334">
        <v>1</v>
      </c>
      <c r="R2334">
        <v>0</v>
      </c>
      <c r="S2334">
        <v>0</v>
      </c>
      <c r="T2334">
        <v>0</v>
      </c>
      <c r="U2334">
        <v>0</v>
      </c>
      <c r="V2334">
        <v>0</v>
      </c>
      <c r="W2334">
        <v>0</v>
      </c>
      <c r="X2334">
        <v>0</v>
      </c>
      <c r="Y2334">
        <v>0</v>
      </c>
      <c r="Z2334">
        <v>0</v>
      </c>
      <c r="AA2334">
        <v>0</v>
      </c>
      <c r="AB2334">
        <v>0</v>
      </c>
      <c r="AC2334">
        <v>0</v>
      </c>
      <c r="AD2334">
        <v>0</v>
      </c>
      <c r="AE2334">
        <v>0</v>
      </c>
      <c r="AF2334">
        <v>0</v>
      </c>
      <c r="AG2334">
        <v>0</v>
      </c>
      <c r="AH2334">
        <v>0</v>
      </c>
      <c r="AI2334">
        <v>0</v>
      </c>
      <c r="AJ2334">
        <v>0</v>
      </c>
      <c r="AK2334">
        <v>0</v>
      </c>
      <c r="AL2334">
        <v>0</v>
      </c>
      <c r="AM2334">
        <v>1</v>
      </c>
      <c r="AN2334">
        <v>0</v>
      </c>
      <c r="AO2334">
        <v>0</v>
      </c>
      <c r="AP2334">
        <v>0</v>
      </c>
      <c r="AQ2334">
        <v>0</v>
      </c>
      <c r="AR2334">
        <v>0</v>
      </c>
      <c r="AS2334">
        <v>0</v>
      </c>
      <c r="AT2334">
        <v>0</v>
      </c>
      <c r="AU2334">
        <v>0</v>
      </c>
      <c r="AV2334">
        <v>0</v>
      </c>
      <c r="AW2334">
        <v>0</v>
      </c>
      <c r="AX2334">
        <v>0</v>
      </c>
      <c r="AY2334">
        <v>0</v>
      </c>
      <c r="AZ2334">
        <v>0</v>
      </c>
      <c r="BA2334">
        <v>0</v>
      </c>
      <c r="BB2334">
        <v>0</v>
      </c>
      <c r="BC2334">
        <v>0</v>
      </c>
      <c r="BD2334">
        <v>0</v>
      </c>
      <c r="BE2334">
        <v>0</v>
      </c>
      <c r="BF2334">
        <v>0</v>
      </c>
      <c r="BG2334">
        <v>0</v>
      </c>
      <c r="BH2334">
        <v>1</v>
      </c>
      <c r="BI2334">
        <v>0</v>
      </c>
      <c r="BJ2334">
        <v>0</v>
      </c>
      <c r="BK2334">
        <v>0</v>
      </c>
      <c r="BL2334">
        <v>0</v>
      </c>
      <c r="BM2334">
        <v>0</v>
      </c>
      <c r="BN2334">
        <v>13</v>
      </c>
      <c r="BO2334">
        <v>1138</v>
      </c>
      <c r="BP2334">
        <v>1584</v>
      </c>
      <c r="BQ2334">
        <v>4</v>
      </c>
      <c r="BR2334">
        <v>39</v>
      </c>
      <c r="BS2334">
        <v>3</v>
      </c>
      <c r="BT2334">
        <v>0</v>
      </c>
      <c r="BU2334">
        <v>2</v>
      </c>
      <c r="BV2334">
        <v>0</v>
      </c>
      <c r="BW2334">
        <v>0</v>
      </c>
      <c r="BX2334">
        <v>0</v>
      </c>
      <c r="BY2334">
        <v>2786</v>
      </c>
    </row>
    <row r="2335" spans="1:77" x14ac:dyDescent="0.25">
      <c r="A2335" t="str">
        <f t="shared" si="72"/>
        <v>201835 Szociális gondozási és munkaerő-piaci szolgáltatási foglalkozásokI6 Gimnázium</v>
      </c>
      <c r="B2335" t="str">
        <f t="shared" si="73"/>
        <v>201835 Szociális gondozási és munkaerő-piaci szolgáltatási foglalkozásokI6 Gimnázium</v>
      </c>
      <c r="C2335">
        <v>4006</v>
      </c>
      <c r="D2335" t="s">
        <v>168</v>
      </c>
      <c r="E2335" t="s">
        <v>169</v>
      </c>
      <c r="F2335" s="4">
        <v>2018</v>
      </c>
      <c r="G2335">
        <v>0</v>
      </c>
      <c r="H2335" t="s">
        <v>162</v>
      </c>
      <c r="I2335">
        <v>631</v>
      </c>
      <c r="J2335">
        <v>20</v>
      </c>
      <c r="K2335" t="s">
        <v>87</v>
      </c>
      <c r="L2335" t="s">
        <v>127</v>
      </c>
      <c r="M2335">
        <v>0</v>
      </c>
      <c r="N2335">
        <v>0</v>
      </c>
      <c r="O2335">
        <v>0</v>
      </c>
      <c r="P2335">
        <v>0</v>
      </c>
      <c r="Q2335">
        <v>0</v>
      </c>
      <c r="R2335">
        <v>0</v>
      </c>
      <c r="S2335">
        <v>0</v>
      </c>
      <c r="T2335">
        <v>0</v>
      </c>
      <c r="U2335">
        <v>0</v>
      </c>
      <c r="V2335">
        <v>0</v>
      </c>
      <c r="W2335">
        <v>0</v>
      </c>
      <c r="X2335">
        <v>0</v>
      </c>
      <c r="Y2335">
        <v>0</v>
      </c>
      <c r="Z2335">
        <v>0</v>
      </c>
      <c r="AA2335">
        <v>0</v>
      </c>
      <c r="AB2335">
        <v>0</v>
      </c>
      <c r="AC2335">
        <v>0</v>
      </c>
      <c r="AD2335">
        <v>0</v>
      </c>
      <c r="AE2335">
        <v>0</v>
      </c>
      <c r="AF2335">
        <v>0</v>
      </c>
      <c r="AG2335">
        <v>0</v>
      </c>
      <c r="AH2335">
        <v>0</v>
      </c>
      <c r="AI2335">
        <v>0</v>
      </c>
      <c r="AJ2335">
        <v>0</v>
      </c>
      <c r="AK2335">
        <v>0</v>
      </c>
      <c r="AL2335">
        <v>0</v>
      </c>
      <c r="AM2335">
        <v>0</v>
      </c>
      <c r="AN2335">
        <v>0</v>
      </c>
      <c r="AO2335">
        <v>0</v>
      </c>
      <c r="AP2335">
        <v>11</v>
      </c>
      <c r="AQ2335">
        <v>14</v>
      </c>
      <c r="AR2335">
        <v>0</v>
      </c>
      <c r="AS2335">
        <v>0</v>
      </c>
      <c r="AT2335">
        <v>0</v>
      </c>
      <c r="AU2335">
        <v>0</v>
      </c>
      <c r="AV2335">
        <v>2</v>
      </c>
      <c r="AW2335">
        <v>0</v>
      </c>
      <c r="AX2335">
        <v>0</v>
      </c>
      <c r="AY2335">
        <v>0</v>
      </c>
      <c r="AZ2335">
        <v>0</v>
      </c>
      <c r="BA2335">
        <v>0</v>
      </c>
      <c r="BB2335">
        <v>0</v>
      </c>
      <c r="BC2335">
        <v>0</v>
      </c>
      <c r="BD2335">
        <v>0</v>
      </c>
      <c r="BE2335">
        <v>0</v>
      </c>
      <c r="BF2335">
        <v>0</v>
      </c>
      <c r="BG2335">
        <v>0</v>
      </c>
      <c r="BH2335">
        <v>12</v>
      </c>
      <c r="BI2335">
        <v>0</v>
      </c>
      <c r="BJ2335">
        <v>0</v>
      </c>
      <c r="BK2335">
        <v>0</v>
      </c>
      <c r="BL2335">
        <v>21</v>
      </c>
      <c r="BM2335">
        <v>10</v>
      </c>
      <c r="BN2335">
        <v>2</v>
      </c>
      <c r="BO2335">
        <v>641</v>
      </c>
      <c r="BP2335">
        <v>216</v>
      </c>
      <c r="BQ2335">
        <v>82</v>
      </c>
      <c r="BR2335">
        <v>5205</v>
      </c>
      <c r="BS2335">
        <v>2</v>
      </c>
      <c r="BT2335">
        <v>0</v>
      </c>
      <c r="BU2335">
        <v>30</v>
      </c>
      <c r="BV2335">
        <v>0</v>
      </c>
      <c r="BW2335">
        <v>13</v>
      </c>
      <c r="BX2335">
        <v>0</v>
      </c>
      <c r="BY2335">
        <v>6261</v>
      </c>
    </row>
    <row r="2336" spans="1:77" x14ac:dyDescent="0.25">
      <c r="A2336" t="str">
        <f t="shared" si="72"/>
        <v>201836 Üzleti jellegű szolgáltatások ügyintézői, hatósági ügyintézők, ügynökökI6 Gimnázium</v>
      </c>
      <c r="B2336" t="str">
        <f t="shared" si="73"/>
        <v>201836 Üzleti jellegű szolgáltatások ügyintézői, hatósági ügyintézők, ügynökökI6 Gimnázium</v>
      </c>
      <c r="C2336">
        <v>4007</v>
      </c>
      <c r="D2336" t="s">
        <v>168</v>
      </c>
      <c r="E2336" t="s">
        <v>169</v>
      </c>
      <c r="F2336" s="4">
        <v>2018</v>
      </c>
      <c r="G2336">
        <v>0</v>
      </c>
      <c r="H2336" t="s">
        <v>162</v>
      </c>
      <c r="I2336">
        <v>632</v>
      </c>
      <c r="J2336">
        <v>21</v>
      </c>
      <c r="K2336" t="s">
        <v>88</v>
      </c>
      <c r="L2336" t="s">
        <v>128</v>
      </c>
      <c r="M2336">
        <v>168</v>
      </c>
      <c r="N2336">
        <v>0</v>
      </c>
      <c r="O2336">
        <v>36</v>
      </c>
      <c r="P2336">
        <v>105</v>
      </c>
      <c r="Q2336">
        <v>829</v>
      </c>
      <c r="R2336">
        <v>187</v>
      </c>
      <c r="S2336">
        <v>100</v>
      </c>
      <c r="T2336">
        <v>128</v>
      </c>
      <c r="U2336">
        <v>149</v>
      </c>
      <c r="V2336">
        <v>0</v>
      </c>
      <c r="W2336">
        <v>193</v>
      </c>
      <c r="X2336">
        <v>129</v>
      </c>
      <c r="Y2336">
        <v>187</v>
      </c>
      <c r="Z2336">
        <v>101</v>
      </c>
      <c r="AA2336">
        <v>64</v>
      </c>
      <c r="AB2336">
        <v>236</v>
      </c>
      <c r="AC2336">
        <v>269</v>
      </c>
      <c r="AD2336">
        <v>120</v>
      </c>
      <c r="AE2336">
        <v>215</v>
      </c>
      <c r="AF2336">
        <v>262</v>
      </c>
      <c r="AG2336">
        <v>35</v>
      </c>
      <c r="AH2336">
        <v>121</v>
      </c>
      <c r="AI2336">
        <v>45</v>
      </c>
      <c r="AJ2336">
        <v>348</v>
      </c>
      <c r="AK2336">
        <v>133</v>
      </c>
      <c r="AL2336">
        <v>166</v>
      </c>
      <c r="AM2336">
        <v>634</v>
      </c>
      <c r="AN2336">
        <v>1502</v>
      </c>
      <c r="AO2336">
        <v>4050</v>
      </c>
      <c r="AP2336">
        <v>1527</v>
      </c>
      <c r="AQ2336">
        <v>696</v>
      </c>
      <c r="AR2336">
        <v>7</v>
      </c>
      <c r="AS2336">
        <v>40</v>
      </c>
      <c r="AT2336">
        <v>788</v>
      </c>
      <c r="AU2336">
        <v>41</v>
      </c>
      <c r="AV2336">
        <v>227</v>
      </c>
      <c r="AW2336">
        <v>137</v>
      </c>
      <c r="AX2336">
        <v>72</v>
      </c>
      <c r="AY2336">
        <v>1450</v>
      </c>
      <c r="AZ2336">
        <v>878</v>
      </c>
      <c r="BA2336">
        <v>4805</v>
      </c>
      <c r="BB2336">
        <v>1224</v>
      </c>
      <c r="BC2336">
        <v>666</v>
      </c>
      <c r="BD2336">
        <v>90</v>
      </c>
      <c r="BE2336">
        <v>485</v>
      </c>
      <c r="BF2336">
        <v>945</v>
      </c>
      <c r="BG2336">
        <v>85</v>
      </c>
      <c r="BH2336">
        <v>76</v>
      </c>
      <c r="BI2336">
        <v>282</v>
      </c>
      <c r="BJ2336">
        <v>57</v>
      </c>
      <c r="BK2336">
        <v>230</v>
      </c>
      <c r="BL2336">
        <v>203</v>
      </c>
      <c r="BM2336">
        <v>196</v>
      </c>
      <c r="BN2336">
        <v>896</v>
      </c>
      <c r="BO2336">
        <v>3868</v>
      </c>
      <c r="BP2336">
        <v>603</v>
      </c>
      <c r="BQ2336">
        <v>452</v>
      </c>
      <c r="BR2336">
        <v>250</v>
      </c>
      <c r="BS2336">
        <v>341</v>
      </c>
      <c r="BT2336">
        <v>99</v>
      </c>
      <c r="BU2336">
        <v>65</v>
      </c>
      <c r="BV2336">
        <v>26</v>
      </c>
      <c r="BW2336">
        <v>62</v>
      </c>
      <c r="BX2336">
        <v>0</v>
      </c>
      <c r="BY2336">
        <v>32381</v>
      </c>
    </row>
    <row r="2337" spans="1:77" x14ac:dyDescent="0.25">
      <c r="A2337" t="str">
        <f t="shared" si="72"/>
        <v>201837 Művészeti, kulturális, sport- és vallási foglalkozásokI6 Gimnázium</v>
      </c>
      <c r="B2337" t="str">
        <f t="shared" si="73"/>
        <v>201837 Művészeti, kulturális, sport- és vallási foglalkozásokI6 Gimnázium</v>
      </c>
      <c r="C2337">
        <v>4008</v>
      </c>
      <c r="D2337" t="s">
        <v>168</v>
      </c>
      <c r="E2337" t="s">
        <v>169</v>
      </c>
      <c r="F2337" s="4">
        <v>2018</v>
      </c>
      <c r="G2337">
        <v>0</v>
      </c>
      <c r="H2337" t="s">
        <v>162</v>
      </c>
      <c r="I2337">
        <v>633</v>
      </c>
      <c r="J2337">
        <v>22</v>
      </c>
      <c r="K2337" t="s">
        <v>89</v>
      </c>
      <c r="L2337" t="s">
        <v>129</v>
      </c>
      <c r="M2337">
        <v>0</v>
      </c>
      <c r="N2337">
        <v>0</v>
      </c>
      <c r="O2337">
        <v>0</v>
      </c>
      <c r="P2337">
        <v>0</v>
      </c>
      <c r="Q2337">
        <v>0</v>
      </c>
      <c r="R2337">
        <v>7</v>
      </c>
      <c r="S2337">
        <v>0</v>
      </c>
      <c r="T2337">
        <v>0</v>
      </c>
      <c r="U2337">
        <v>0</v>
      </c>
      <c r="V2337">
        <v>0</v>
      </c>
      <c r="W2337">
        <v>0</v>
      </c>
      <c r="X2337">
        <v>0</v>
      </c>
      <c r="Y2337">
        <v>0</v>
      </c>
      <c r="Z2337">
        <v>0</v>
      </c>
      <c r="AA2337">
        <v>0</v>
      </c>
      <c r="AB2337">
        <v>0</v>
      </c>
      <c r="AC2337">
        <v>0</v>
      </c>
      <c r="AD2337">
        <v>0</v>
      </c>
      <c r="AE2337">
        <v>0</v>
      </c>
      <c r="AF2337">
        <v>0</v>
      </c>
      <c r="AG2337">
        <v>0</v>
      </c>
      <c r="AH2337">
        <v>0</v>
      </c>
      <c r="AI2337">
        <v>0</v>
      </c>
      <c r="AJ2337">
        <v>0</v>
      </c>
      <c r="AK2337">
        <v>0</v>
      </c>
      <c r="AL2337">
        <v>0</v>
      </c>
      <c r="AM2337">
        <v>1</v>
      </c>
      <c r="AN2337">
        <v>0</v>
      </c>
      <c r="AO2337">
        <v>1</v>
      </c>
      <c r="AP2337">
        <v>111</v>
      </c>
      <c r="AQ2337">
        <v>0</v>
      </c>
      <c r="AR2337">
        <v>0</v>
      </c>
      <c r="AS2337">
        <v>0</v>
      </c>
      <c r="AT2337">
        <v>0</v>
      </c>
      <c r="AU2337">
        <v>0</v>
      </c>
      <c r="AV2337">
        <v>0</v>
      </c>
      <c r="AW2337">
        <v>29</v>
      </c>
      <c r="AX2337">
        <v>185</v>
      </c>
      <c r="AY2337">
        <v>55</v>
      </c>
      <c r="AZ2337">
        <v>1</v>
      </c>
      <c r="BA2337">
        <v>10</v>
      </c>
      <c r="BB2337">
        <v>0</v>
      </c>
      <c r="BC2337">
        <v>0</v>
      </c>
      <c r="BD2337">
        <v>0</v>
      </c>
      <c r="BE2337">
        <v>1</v>
      </c>
      <c r="BF2337">
        <v>8</v>
      </c>
      <c r="BG2337">
        <v>1</v>
      </c>
      <c r="BH2337">
        <v>5</v>
      </c>
      <c r="BI2337">
        <v>40</v>
      </c>
      <c r="BJ2337">
        <v>1</v>
      </c>
      <c r="BK2337">
        <v>24</v>
      </c>
      <c r="BL2337">
        <v>0</v>
      </c>
      <c r="BM2337">
        <v>0</v>
      </c>
      <c r="BN2337">
        <v>38</v>
      </c>
      <c r="BO2337">
        <v>77</v>
      </c>
      <c r="BP2337">
        <v>30</v>
      </c>
      <c r="BQ2337">
        <v>4</v>
      </c>
      <c r="BR2337">
        <v>2</v>
      </c>
      <c r="BS2337">
        <v>680</v>
      </c>
      <c r="BT2337">
        <v>485</v>
      </c>
      <c r="BU2337">
        <v>190</v>
      </c>
      <c r="BV2337">
        <v>0</v>
      </c>
      <c r="BW2337">
        <v>1</v>
      </c>
      <c r="BX2337">
        <v>0</v>
      </c>
      <c r="BY2337">
        <v>1987</v>
      </c>
    </row>
    <row r="2338" spans="1:77" x14ac:dyDescent="0.25">
      <c r="A2338" t="str">
        <f t="shared" si="72"/>
        <v>201839 Egyéb ügyintézőkI6 Gimnázium</v>
      </c>
      <c r="B2338" t="str">
        <f t="shared" si="73"/>
        <v>201839 Egyéb ügyintézőkI6 Gimnázium</v>
      </c>
      <c r="C2338">
        <v>4009</v>
      </c>
      <c r="D2338" t="s">
        <v>168</v>
      </c>
      <c r="E2338" t="s">
        <v>169</v>
      </c>
      <c r="F2338" s="4">
        <v>2018</v>
      </c>
      <c r="G2338">
        <v>0</v>
      </c>
      <c r="H2338" t="s">
        <v>162</v>
      </c>
      <c r="I2338">
        <v>634</v>
      </c>
      <c r="J2338">
        <v>23</v>
      </c>
      <c r="K2338" t="s">
        <v>90</v>
      </c>
      <c r="L2338" t="s">
        <v>91</v>
      </c>
      <c r="M2338">
        <v>63</v>
      </c>
      <c r="N2338">
        <v>1</v>
      </c>
      <c r="O2338">
        <v>0</v>
      </c>
      <c r="P2338">
        <v>13</v>
      </c>
      <c r="Q2338">
        <v>74</v>
      </c>
      <c r="R2338">
        <v>25</v>
      </c>
      <c r="S2338">
        <v>18</v>
      </c>
      <c r="T2338">
        <v>40</v>
      </c>
      <c r="U2338">
        <v>29</v>
      </c>
      <c r="V2338">
        <v>0</v>
      </c>
      <c r="W2338">
        <v>0</v>
      </c>
      <c r="X2338">
        <v>13</v>
      </c>
      <c r="Y2338">
        <v>19</v>
      </c>
      <c r="Z2338">
        <v>37</v>
      </c>
      <c r="AA2338">
        <v>28</v>
      </c>
      <c r="AB2338">
        <v>78</v>
      </c>
      <c r="AC2338">
        <v>97</v>
      </c>
      <c r="AD2338">
        <v>24</v>
      </c>
      <c r="AE2338">
        <v>28</v>
      </c>
      <c r="AF2338">
        <v>56</v>
      </c>
      <c r="AG2338">
        <v>0</v>
      </c>
      <c r="AH2338">
        <v>20</v>
      </c>
      <c r="AI2338">
        <v>63</v>
      </c>
      <c r="AJ2338">
        <v>146</v>
      </c>
      <c r="AK2338">
        <v>103</v>
      </c>
      <c r="AL2338">
        <v>88</v>
      </c>
      <c r="AM2338">
        <v>153</v>
      </c>
      <c r="AN2338">
        <v>159</v>
      </c>
      <c r="AO2338">
        <v>550</v>
      </c>
      <c r="AP2338">
        <v>410</v>
      </c>
      <c r="AQ2338">
        <v>176</v>
      </c>
      <c r="AR2338">
        <v>0</v>
      </c>
      <c r="AS2338">
        <v>13</v>
      </c>
      <c r="AT2338">
        <v>247</v>
      </c>
      <c r="AU2338">
        <v>0</v>
      </c>
      <c r="AV2338">
        <v>67</v>
      </c>
      <c r="AW2338">
        <v>92</v>
      </c>
      <c r="AX2338">
        <v>2</v>
      </c>
      <c r="AY2338">
        <v>255</v>
      </c>
      <c r="AZ2338">
        <v>186</v>
      </c>
      <c r="BA2338">
        <v>216</v>
      </c>
      <c r="BB2338">
        <v>148</v>
      </c>
      <c r="BC2338">
        <v>50</v>
      </c>
      <c r="BD2338">
        <v>53</v>
      </c>
      <c r="BE2338">
        <v>148</v>
      </c>
      <c r="BF2338">
        <v>311</v>
      </c>
      <c r="BG2338">
        <v>38</v>
      </c>
      <c r="BH2338">
        <v>84</v>
      </c>
      <c r="BI2338">
        <v>31</v>
      </c>
      <c r="BJ2338">
        <v>28</v>
      </c>
      <c r="BK2338">
        <v>33</v>
      </c>
      <c r="BL2338">
        <v>229</v>
      </c>
      <c r="BM2338">
        <v>26</v>
      </c>
      <c r="BN2338">
        <v>479</v>
      </c>
      <c r="BO2338">
        <v>8587</v>
      </c>
      <c r="BP2338">
        <v>1614</v>
      </c>
      <c r="BQ2338">
        <v>365</v>
      </c>
      <c r="BR2338">
        <v>331</v>
      </c>
      <c r="BS2338">
        <v>214</v>
      </c>
      <c r="BT2338">
        <v>84</v>
      </c>
      <c r="BU2338">
        <v>520</v>
      </c>
      <c r="BV2338">
        <v>24</v>
      </c>
      <c r="BW2338">
        <v>61</v>
      </c>
      <c r="BX2338">
        <v>0</v>
      </c>
      <c r="BY2338">
        <v>17047</v>
      </c>
    </row>
    <row r="2339" spans="1:77" x14ac:dyDescent="0.25">
      <c r="A2339" t="str">
        <f t="shared" si="72"/>
        <v>201841 Irodai, ügyviteli foglalkozásokI6 Gimnázium</v>
      </c>
      <c r="B2339" t="str">
        <f t="shared" si="73"/>
        <v>201841 Irodai, ügyviteli foglalkozásokI6 Gimnázium</v>
      </c>
      <c r="C2339">
        <v>4010</v>
      </c>
      <c r="D2339" t="s">
        <v>168</v>
      </c>
      <c r="E2339" t="s">
        <v>169</v>
      </c>
      <c r="F2339" s="4">
        <v>2018</v>
      </c>
      <c r="G2339">
        <v>0</v>
      </c>
      <c r="H2339" t="s">
        <v>162</v>
      </c>
      <c r="I2339">
        <v>635</v>
      </c>
      <c r="J2339">
        <v>24</v>
      </c>
      <c r="K2339" t="s">
        <v>92</v>
      </c>
      <c r="L2339" t="s">
        <v>130</v>
      </c>
      <c r="M2339">
        <v>731</v>
      </c>
      <c r="N2339">
        <v>117</v>
      </c>
      <c r="O2339">
        <v>56</v>
      </c>
      <c r="P2339">
        <v>81</v>
      </c>
      <c r="Q2339">
        <v>666</v>
      </c>
      <c r="R2339">
        <v>189</v>
      </c>
      <c r="S2339">
        <v>97</v>
      </c>
      <c r="T2339">
        <v>144</v>
      </c>
      <c r="U2339">
        <v>294</v>
      </c>
      <c r="V2339">
        <v>0</v>
      </c>
      <c r="W2339">
        <v>130</v>
      </c>
      <c r="X2339">
        <v>179</v>
      </c>
      <c r="Y2339">
        <v>443</v>
      </c>
      <c r="Z2339">
        <v>244</v>
      </c>
      <c r="AA2339">
        <v>120</v>
      </c>
      <c r="AB2339">
        <v>521</v>
      </c>
      <c r="AC2339">
        <v>344</v>
      </c>
      <c r="AD2339">
        <v>217</v>
      </c>
      <c r="AE2339">
        <v>428</v>
      </c>
      <c r="AF2339">
        <v>356</v>
      </c>
      <c r="AG2339">
        <v>37</v>
      </c>
      <c r="AH2339">
        <v>137</v>
      </c>
      <c r="AI2339">
        <v>199</v>
      </c>
      <c r="AJ2339">
        <v>379</v>
      </c>
      <c r="AK2339">
        <v>286</v>
      </c>
      <c r="AL2339">
        <v>178</v>
      </c>
      <c r="AM2339">
        <v>1157</v>
      </c>
      <c r="AN2339">
        <v>685</v>
      </c>
      <c r="AO2339">
        <v>2927</v>
      </c>
      <c r="AP2339">
        <v>1482</v>
      </c>
      <c r="AQ2339">
        <v>1048</v>
      </c>
      <c r="AR2339">
        <v>17</v>
      </c>
      <c r="AS2339">
        <v>109</v>
      </c>
      <c r="AT2339">
        <v>1009</v>
      </c>
      <c r="AU2339">
        <v>28</v>
      </c>
      <c r="AV2339">
        <v>339</v>
      </c>
      <c r="AW2339">
        <v>342</v>
      </c>
      <c r="AX2339">
        <v>32</v>
      </c>
      <c r="AY2339">
        <v>179</v>
      </c>
      <c r="AZ2339">
        <v>905</v>
      </c>
      <c r="BA2339">
        <v>1466</v>
      </c>
      <c r="BB2339">
        <v>376</v>
      </c>
      <c r="BC2339">
        <v>430</v>
      </c>
      <c r="BD2339">
        <v>111</v>
      </c>
      <c r="BE2339">
        <v>598</v>
      </c>
      <c r="BF2339">
        <v>2554</v>
      </c>
      <c r="BG2339">
        <v>297</v>
      </c>
      <c r="BH2339">
        <v>97</v>
      </c>
      <c r="BI2339">
        <v>106</v>
      </c>
      <c r="BJ2339">
        <v>135</v>
      </c>
      <c r="BK2339">
        <v>323</v>
      </c>
      <c r="BL2339">
        <v>496</v>
      </c>
      <c r="BM2339">
        <v>98</v>
      </c>
      <c r="BN2339">
        <v>1437</v>
      </c>
      <c r="BO2339">
        <v>7796</v>
      </c>
      <c r="BP2339">
        <v>1265</v>
      </c>
      <c r="BQ2339">
        <v>1075</v>
      </c>
      <c r="BR2339">
        <v>303</v>
      </c>
      <c r="BS2339">
        <v>728</v>
      </c>
      <c r="BT2339">
        <v>124</v>
      </c>
      <c r="BU2339">
        <v>106</v>
      </c>
      <c r="BV2339">
        <v>131</v>
      </c>
      <c r="BW2339">
        <v>61</v>
      </c>
      <c r="BX2339">
        <v>0</v>
      </c>
      <c r="BY2339">
        <v>36945</v>
      </c>
    </row>
    <row r="2340" spans="1:77" x14ac:dyDescent="0.25">
      <c r="A2340" t="str">
        <f t="shared" si="72"/>
        <v>201842 Ügyfélkapcsolati foglalkozásokI6 Gimnázium</v>
      </c>
      <c r="B2340" t="str">
        <f t="shared" si="73"/>
        <v>201842 Ügyfélkapcsolati foglalkozásokI6 Gimnázium</v>
      </c>
      <c r="C2340">
        <v>4011</v>
      </c>
      <c r="D2340" t="s">
        <v>168</v>
      </c>
      <c r="E2340" t="s">
        <v>169</v>
      </c>
      <c r="F2340" s="4">
        <v>2018</v>
      </c>
      <c r="G2340">
        <v>0</v>
      </c>
      <c r="H2340" t="s">
        <v>162</v>
      </c>
      <c r="I2340">
        <v>636</v>
      </c>
      <c r="J2340">
        <v>25</v>
      </c>
      <c r="K2340" t="s">
        <v>93</v>
      </c>
      <c r="L2340" t="s">
        <v>131</v>
      </c>
      <c r="M2340">
        <v>2</v>
      </c>
      <c r="N2340">
        <v>9</v>
      </c>
      <c r="O2340">
        <v>0</v>
      </c>
      <c r="P2340">
        <v>0</v>
      </c>
      <c r="Q2340">
        <v>24</v>
      </c>
      <c r="R2340">
        <v>0</v>
      </c>
      <c r="S2340">
        <v>0</v>
      </c>
      <c r="T2340">
        <v>7</v>
      </c>
      <c r="U2340">
        <v>74</v>
      </c>
      <c r="V2340">
        <v>0</v>
      </c>
      <c r="W2340">
        <v>10</v>
      </c>
      <c r="X2340">
        <v>37</v>
      </c>
      <c r="Y2340">
        <v>8</v>
      </c>
      <c r="Z2340">
        <v>10</v>
      </c>
      <c r="AA2340">
        <v>0</v>
      </c>
      <c r="AB2340">
        <v>32</v>
      </c>
      <c r="AC2340">
        <v>11</v>
      </c>
      <c r="AD2340">
        <v>28</v>
      </c>
      <c r="AE2340">
        <v>6</v>
      </c>
      <c r="AF2340">
        <v>23</v>
      </c>
      <c r="AG2340">
        <v>0</v>
      </c>
      <c r="AH2340">
        <v>0</v>
      </c>
      <c r="AI2340">
        <v>26</v>
      </c>
      <c r="AJ2340">
        <v>131</v>
      </c>
      <c r="AK2340">
        <v>64</v>
      </c>
      <c r="AL2340">
        <v>12</v>
      </c>
      <c r="AM2340">
        <v>93</v>
      </c>
      <c r="AN2340">
        <v>259</v>
      </c>
      <c r="AO2340">
        <v>539</v>
      </c>
      <c r="AP2340">
        <v>480</v>
      </c>
      <c r="AQ2340">
        <v>668</v>
      </c>
      <c r="AR2340">
        <v>0</v>
      </c>
      <c r="AS2340">
        <v>46</v>
      </c>
      <c r="AT2340">
        <v>270</v>
      </c>
      <c r="AU2340">
        <v>42</v>
      </c>
      <c r="AV2340">
        <v>649</v>
      </c>
      <c r="AW2340">
        <v>55</v>
      </c>
      <c r="AX2340">
        <v>27</v>
      </c>
      <c r="AY2340">
        <v>848</v>
      </c>
      <c r="AZ2340">
        <v>1229</v>
      </c>
      <c r="BA2340">
        <v>2954</v>
      </c>
      <c r="BB2340">
        <v>220</v>
      </c>
      <c r="BC2340">
        <v>549</v>
      </c>
      <c r="BD2340">
        <v>29</v>
      </c>
      <c r="BE2340">
        <v>410</v>
      </c>
      <c r="BF2340">
        <v>460</v>
      </c>
      <c r="BG2340">
        <v>55</v>
      </c>
      <c r="BH2340">
        <v>4</v>
      </c>
      <c r="BI2340">
        <v>129</v>
      </c>
      <c r="BJ2340">
        <v>18</v>
      </c>
      <c r="BK2340">
        <v>128</v>
      </c>
      <c r="BL2340">
        <v>334</v>
      </c>
      <c r="BM2340">
        <v>233</v>
      </c>
      <c r="BN2340">
        <v>995</v>
      </c>
      <c r="BO2340">
        <v>221</v>
      </c>
      <c r="BP2340">
        <v>155</v>
      </c>
      <c r="BQ2340">
        <v>508</v>
      </c>
      <c r="BR2340">
        <v>11</v>
      </c>
      <c r="BS2340">
        <v>397</v>
      </c>
      <c r="BT2340">
        <v>257</v>
      </c>
      <c r="BU2340">
        <v>0</v>
      </c>
      <c r="BV2340">
        <v>27</v>
      </c>
      <c r="BW2340">
        <v>285</v>
      </c>
      <c r="BX2340">
        <v>0</v>
      </c>
      <c r="BY2340">
        <v>14098</v>
      </c>
    </row>
    <row r="2341" spans="1:77" x14ac:dyDescent="0.25">
      <c r="A2341" t="str">
        <f t="shared" si="72"/>
        <v>201851 Kereskedelmi és vendéglátó-ipari foglalkozásokI6 Gimnázium</v>
      </c>
      <c r="B2341" t="str">
        <f t="shared" si="73"/>
        <v>201851 Kereskedelmi és vendéglátó-ipari foglalkozásokI6 Gimnázium</v>
      </c>
      <c r="C2341">
        <v>4012</v>
      </c>
      <c r="D2341" t="s">
        <v>168</v>
      </c>
      <c r="E2341" t="s">
        <v>169</v>
      </c>
      <c r="F2341" s="4">
        <v>2018</v>
      </c>
      <c r="G2341">
        <v>0</v>
      </c>
      <c r="H2341" t="s">
        <v>162</v>
      </c>
      <c r="I2341">
        <v>637</v>
      </c>
      <c r="J2341">
        <v>26</v>
      </c>
      <c r="K2341" t="s">
        <v>94</v>
      </c>
      <c r="L2341" t="s">
        <v>132</v>
      </c>
      <c r="M2341">
        <v>67</v>
      </c>
      <c r="N2341">
        <v>22</v>
      </c>
      <c r="O2341">
        <v>0</v>
      </c>
      <c r="P2341">
        <v>0</v>
      </c>
      <c r="Q2341">
        <v>146</v>
      </c>
      <c r="R2341">
        <v>129</v>
      </c>
      <c r="S2341">
        <v>0</v>
      </c>
      <c r="T2341">
        <v>14</v>
      </c>
      <c r="U2341">
        <v>10</v>
      </c>
      <c r="V2341">
        <v>0</v>
      </c>
      <c r="W2341">
        <v>0</v>
      </c>
      <c r="X2341">
        <v>0</v>
      </c>
      <c r="Y2341">
        <v>25</v>
      </c>
      <c r="Z2341">
        <v>18</v>
      </c>
      <c r="AA2341">
        <v>0</v>
      </c>
      <c r="AB2341">
        <v>11</v>
      </c>
      <c r="AC2341">
        <v>2</v>
      </c>
      <c r="AD2341">
        <v>0</v>
      </c>
      <c r="AE2341">
        <v>0</v>
      </c>
      <c r="AF2341">
        <v>0</v>
      </c>
      <c r="AG2341">
        <v>0</v>
      </c>
      <c r="AH2341">
        <v>105</v>
      </c>
      <c r="AI2341">
        <v>0</v>
      </c>
      <c r="AJ2341">
        <v>12</v>
      </c>
      <c r="AK2341">
        <v>2</v>
      </c>
      <c r="AL2341">
        <v>0</v>
      </c>
      <c r="AM2341">
        <v>200</v>
      </c>
      <c r="AN2341">
        <v>641</v>
      </c>
      <c r="AO2341">
        <v>2127</v>
      </c>
      <c r="AP2341">
        <v>14347</v>
      </c>
      <c r="AQ2341">
        <v>136</v>
      </c>
      <c r="AR2341">
        <v>0</v>
      </c>
      <c r="AS2341">
        <v>2</v>
      </c>
      <c r="AT2341">
        <v>33</v>
      </c>
      <c r="AU2341">
        <v>0</v>
      </c>
      <c r="AV2341">
        <v>2498</v>
      </c>
      <c r="AW2341">
        <v>113</v>
      </c>
      <c r="AX2341">
        <v>0</v>
      </c>
      <c r="AY2341">
        <v>0</v>
      </c>
      <c r="AZ2341">
        <v>22</v>
      </c>
      <c r="BA2341">
        <v>342</v>
      </c>
      <c r="BB2341">
        <v>0</v>
      </c>
      <c r="BC2341">
        <v>41</v>
      </c>
      <c r="BD2341">
        <v>16</v>
      </c>
      <c r="BE2341">
        <v>52</v>
      </c>
      <c r="BF2341">
        <v>362</v>
      </c>
      <c r="BG2341">
        <v>0</v>
      </c>
      <c r="BH2341">
        <v>1</v>
      </c>
      <c r="BI2341">
        <v>1</v>
      </c>
      <c r="BJ2341">
        <v>159</v>
      </c>
      <c r="BK2341">
        <v>0</v>
      </c>
      <c r="BL2341">
        <v>130</v>
      </c>
      <c r="BM2341">
        <v>1</v>
      </c>
      <c r="BN2341">
        <v>878</v>
      </c>
      <c r="BO2341">
        <v>90</v>
      </c>
      <c r="BP2341">
        <v>214</v>
      </c>
      <c r="BQ2341">
        <v>57</v>
      </c>
      <c r="BR2341">
        <v>141</v>
      </c>
      <c r="BS2341">
        <v>361</v>
      </c>
      <c r="BT2341">
        <v>181</v>
      </c>
      <c r="BU2341">
        <v>8</v>
      </c>
      <c r="BV2341">
        <v>38</v>
      </c>
      <c r="BW2341">
        <v>163</v>
      </c>
      <c r="BX2341">
        <v>0</v>
      </c>
      <c r="BY2341">
        <v>23918</v>
      </c>
    </row>
    <row r="2342" spans="1:77" x14ac:dyDescent="0.25">
      <c r="A2342" t="str">
        <f t="shared" si="72"/>
        <v>201852 Szolgáltatási foglalkozásokI6 Gimnázium</v>
      </c>
      <c r="B2342" t="str">
        <f t="shared" si="73"/>
        <v>201852 Szolgáltatási foglalkozásokI6 Gimnázium</v>
      </c>
      <c r="C2342">
        <v>4013</v>
      </c>
      <c r="D2342" t="s">
        <v>168</v>
      </c>
      <c r="E2342" t="s">
        <v>169</v>
      </c>
      <c r="F2342" s="4">
        <v>2018</v>
      </c>
      <c r="G2342">
        <v>0</v>
      </c>
      <c r="H2342" t="s">
        <v>162</v>
      </c>
      <c r="I2342">
        <v>638</v>
      </c>
      <c r="J2342">
        <v>27</v>
      </c>
      <c r="K2342" t="s">
        <v>95</v>
      </c>
      <c r="L2342" t="s">
        <v>133</v>
      </c>
      <c r="M2342">
        <v>1</v>
      </c>
      <c r="N2342">
        <v>0</v>
      </c>
      <c r="O2342">
        <v>16</v>
      </c>
      <c r="P2342">
        <v>0</v>
      </c>
      <c r="Q2342">
        <v>0</v>
      </c>
      <c r="R2342">
        <v>27</v>
      </c>
      <c r="S2342">
        <v>0</v>
      </c>
      <c r="T2342">
        <v>12</v>
      </c>
      <c r="U2342">
        <v>1</v>
      </c>
      <c r="V2342">
        <v>0</v>
      </c>
      <c r="W2342">
        <v>9</v>
      </c>
      <c r="X2342">
        <v>37</v>
      </c>
      <c r="Y2342">
        <v>58</v>
      </c>
      <c r="Z2342">
        <v>0</v>
      </c>
      <c r="AA2342">
        <v>16</v>
      </c>
      <c r="AB2342">
        <v>21</v>
      </c>
      <c r="AC2342">
        <v>0</v>
      </c>
      <c r="AD2342">
        <v>0</v>
      </c>
      <c r="AE2342">
        <v>27</v>
      </c>
      <c r="AF2342">
        <v>41</v>
      </c>
      <c r="AG2342">
        <v>0</v>
      </c>
      <c r="AH2342">
        <v>11</v>
      </c>
      <c r="AI2342">
        <v>0</v>
      </c>
      <c r="AJ2342">
        <v>9</v>
      </c>
      <c r="AK2342">
        <v>88</v>
      </c>
      <c r="AL2342">
        <v>0</v>
      </c>
      <c r="AM2342">
        <v>67</v>
      </c>
      <c r="AN2342">
        <v>52</v>
      </c>
      <c r="AO2342">
        <v>47</v>
      </c>
      <c r="AP2342">
        <v>86</v>
      </c>
      <c r="AQ2342">
        <v>762</v>
      </c>
      <c r="AR2342">
        <v>0</v>
      </c>
      <c r="AS2342">
        <v>292</v>
      </c>
      <c r="AT2342">
        <v>277</v>
      </c>
      <c r="AU2342">
        <v>0</v>
      </c>
      <c r="AV2342">
        <v>256</v>
      </c>
      <c r="AW2342">
        <v>10</v>
      </c>
      <c r="AX2342">
        <v>0</v>
      </c>
      <c r="AY2342">
        <v>0</v>
      </c>
      <c r="AZ2342">
        <v>1</v>
      </c>
      <c r="BA2342">
        <v>527</v>
      </c>
      <c r="BB2342">
        <v>2</v>
      </c>
      <c r="BC2342">
        <v>54</v>
      </c>
      <c r="BD2342">
        <v>62</v>
      </c>
      <c r="BE2342">
        <v>131</v>
      </c>
      <c r="BF2342">
        <v>53</v>
      </c>
      <c r="BG2342">
        <v>0</v>
      </c>
      <c r="BH2342">
        <v>4</v>
      </c>
      <c r="BI2342">
        <v>0</v>
      </c>
      <c r="BJ2342">
        <v>9</v>
      </c>
      <c r="BK2342">
        <v>25</v>
      </c>
      <c r="BL2342">
        <v>0</v>
      </c>
      <c r="BM2342">
        <v>16</v>
      </c>
      <c r="BN2342">
        <v>1253</v>
      </c>
      <c r="BO2342">
        <v>1741</v>
      </c>
      <c r="BP2342">
        <v>3014</v>
      </c>
      <c r="BQ2342">
        <v>1136</v>
      </c>
      <c r="BR2342">
        <v>859</v>
      </c>
      <c r="BS2342">
        <v>166</v>
      </c>
      <c r="BT2342">
        <v>299</v>
      </c>
      <c r="BU2342">
        <v>14</v>
      </c>
      <c r="BV2342">
        <v>0</v>
      </c>
      <c r="BW2342">
        <v>554</v>
      </c>
      <c r="BX2342">
        <v>0</v>
      </c>
      <c r="BY2342">
        <v>12143</v>
      </c>
    </row>
    <row r="2343" spans="1:77" x14ac:dyDescent="0.25">
      <c r="A2343" t="str">
        <f t="shared" si="72"/>
        <v>201861 Mezőgazdasági foglalkozásokI6 Gimnázium</v>
      </c>
      <c r="B2343" t="str">
        <f t="shared" si="73"/>
        <v>201861 Mezőgazdasági foglalkozásokI6 Gimnázium</v>
      </c>
      <c r="C2343">
        <v>4014</v>
      </c>
      <c r="D2343" t="s">
        <v>168</v>
      </c>
      <c r="E2343" t="s">
        <v>169</v>
      </c>
      <c r="F2343" s="4">
        <v>2018</v>
      </c>
      <c r="G2343">
        <v>0</v>
      </c>
      <c r="H2343" t="s">
        <v>162</v>
      </c>
      <c r="I2343">
        <v>639</v>
      </c>
      <c r="J2343">
        <v>28</v>
      </c>
      <c r="K2343" t="s">
        <v>96</v>
      </c>
      <c r="L2343" t="s">
        <v>97</v>
      </c>
      <c r="M2343">
        <v>220</v>
      </c>
      <c r="N2343">
        <v>0</v>
      </c>
      <c r="O2343">
        <v>0</v>
      </c>
      <c r="P2343">
        <v>0</v>
      </c>
      <c r="Q2343">
        <v>16</v>
      </c>
      <c r="R2343">
        <v>0</v>
      </c>
      <c r="S2343">
        <v>0</v>
      </c>
      <c r="T2343">
        <v>0</v>
      </c>
      <c r="U2343">
        <v>0</v>
      </c>
      <c r="V2343">
        <v>0</v>
      </c>
      <c r="W2343">
        <v>0</v>
      </c>
      <c r="X2343">
        <v>15</v>
      </c>
      <c r="Y2343">
        <v>0</v>
      </c>
      <c r="Z2343">
        <v>0</v>
      </c>
      <c r="AA2343">
        <v>0</v>
      </c>
      <c r="AB2343">
        <v>0</v>
      </c>
      <c r="AC2343">
        <v>0</v>
      </c>
      <c r="AD2343">
        <v>0</v>
      </c>
      <c r="AE2343">
        <v>0</v>
      </c>
      <c r="AF2343">
        <v>0</v>
      </c>
      <c r="AG2343">
        <v>0</v>
      </c>
      <c r="AH2343">
        <v>1</v>
      </c>
      <c r="AI2343">
        <v>0</v>
      </c>
      <c r="AJ2343">
        <v>0</v>
      </c>
      <c r="AK2343">
        <v>0</v>
      </c>
      <c r="AL2343">
        <v>0</v>
      </c>
      <c r="AM2343">
        <v>0</v>
      </c>
      <c r="AN2343">
        <v>0</v>
      </c>
      <c r="AO2343">
        <v>72</v>
      </c>
      <c r="AP2343">
        <v>0</v>
      </c>
      <c r="AQ2343">
        <v>0</v>
      </c>
      <c r="AR2343">
        <v>0</v>
      </c>
      <c r="AS2343">
        <v>0</v>
      </c>
      <c r="AT2343">
        <v>0</v>
      </c>
      <c r="AU2343">
        <v>0</v>
      </c>
      <c r="AV2343">
        <v>0</v>
      </c>
      <c r="AW2343">
        <v>0</v>
      </c>
      <c r="AX2343">
        <v>0</v>
      </c>
      <c r="AY2343">
        <v>0</v>
      </c>
      <c r="AZ2343">
        <v>0</v>
      </c>
      <c r="BA2343">
        <v>0</v>
      </c>
      <c r="BB2343">
        <v>0</v>
      </c>
      <c r="BC2343">
        <v>0</v>
      </c>
      <c r="BD2343">
        <v>22</v>
      </c>
      <c r="BE2343">
        <v>1</v>
      </c>
      <c r="BF2343">
        <v>0</v>
      </c>
      <c r="BG2343">
        <v>0</v>
      </c>
      <c r="BH2343">
        <v>16</v>
      </c>
      <c r="BI2343">
        <v>0</v>
      </c>
      <c r="BJ2343">
        <v>0</v>
      </c>
      <c r="BK2343">
        <v>0</v>
      </c>
      <c r="BL2343">
        <v>0</v>
      </c>
      <c r="BM2343">
        <v>0</v>
      </c>
      <c r="BN2343">
        <v>58</v>
      </c>
      <c r="BO2343">
        <v>106</v>
      </c>
      <c r="BP2343">
        <v>41</v>
      </c>
      <c r="BQ2343">
        <v>5</v>
      </c>
      <c r="BR2343">
        <v>7</v>
      </c>
      <c r="BS2343">
        <v>34</v>
      </c>
      <c r="BT2343">
        <v>65</v>
      </c>
      <c r="BU2343">
        <v>0</v>
      </c>
      <c r="BV2343">
        <v>0</v>
      </c>
      <c r="BW2343">
        <v>0</v>
      </c>
      <c r="BX2343">
        <v>0</v>
      </c>
      <c r="BY2343">
        <v>679</v>
      </c>
    </row>
    <row r="2344" spans="1:77" x14ac:dyDescent="0.25">
      <c r="A2344" t="str">
        <f t="shared" si="72"/>
        <v>201862 Erdőgazdálkodási, vadgazdálkodási és halászati foglalkozásokI6 Gimnázium</v>
      </c>
      <c r="B2344" t="str">
        <f t="shared" si="73"/>
        <v>201862 Erdőgazdálkodási, vadgazdálkodási és halászati foglalkozásokI6 Gimnázium</v>
      </c>
      <c r="C2344">
        <v>4015</v>
      </c>
      <c r="D2344" t="s">
        <v>168</v>
      </c>
      <c r="E2344" t="s">
        <v>169</v>
      </c>
      <c r="F2344" s="4">
        <v>2018</v>
      </c>
      <c r="G2344">
        <v>0</v>
      </c>
      <c r="H2344" t="s">
        <v>162</v>
      </c>
      <c r="I2344">
        <v>640</v>
      </c>
      <c r="J2344">
        <v>29</v>
      </c>
      <c r="K2344" t="s">
        <v>98</v>
      </c>
      <c r="L2344" t="s">
        <v>134</v>
      </c>
      <c r="M2344">
        <v>21</v>
      </c>
      <c r="N2344">
        <v>45</v>
      </c>
      <c r="O2344">
        <v>38</v>
      </c>
      <c r="P2344">
        <v>0</v>
      </c>
      <c r="Q2344">
        <v>0</v>
      </c>
      <c r="R2344">
        <v>0</v>
      </c>
      <c r="S2344">
        <v>0</v>
      </c>
      <c r="T2344">
        <v>0</v>
      </c>
      <c r="U2344">
        <v>0</v>
      </c>
      <c r="V2344">
        <v>0</v>
      </c>
      <c r="W2344">
        <v>0</v>
      </c>
      <c r="X2344">
        <v>0</v>
      </c>
      <c r="Y2344">
        <v>0</v>
      </c>
      <c r="Z2344">
        <v>0</v>
      </c>
      <c r="AA2344">
        <v>0</v>
      </c>
      <c r="AB2344">
        <v>0</v>
      </c>
      <c r="AC2344">
        <v>0</v>
      </c>
      <c r="AD2344">
        <v>0</v>
      </c>
      <c r="AE2344">
        <v>0</v>
      </c>
      <c r="AF2344">
        <v>0</v>
      </c>
      <c r="AG2344">
        <v>0</v>
      </c>
      <c r="AH2344">
        <v>0</v>
      </c>
      <c r="AI2344">
        <v>0</v>
      </c>
      <c r="AJ2344">
        <v>0</v>
      </c>
      <c r="AK2344">
        <v>0</v>
      </c>
      <c r="AL2344">
        <v>0</v>
      </c>
      <c r="AM2344">
        <v>0</v>
      </c>
      <c r="AN2344">
        <v>0</v>
      </c>
      <c r="AO2344">
        <v>0</v>
      </c>
      <c r="AP2344">
        <v>0</v>
      </c>
      <c r="AQ2344">
        <v>0</v>
      </c>
      <c r="AR2344">
        <v>0</v>
      </c>
      <c r="AS2344">
        <v>0</v>
      </c>
      <c r="AT2344">
        <v>0</v>
      </c>
      <c r="AU2344">
        <v>0</v>
      </c>
      <c r="AV2344">
        <v>0</v>
      </c>
      <c r="AW2344">
        <v>0</v>
      </c>
      <c r="AX2344">
        <v>0</v>
      </c>
      <c r="AY2344">
        <v>0</v>
      </c>
      <c r="AZ2344">
        <v>0</v>
      </c>
      <c r="BA2344">
        <v>0</v>
      </c>
      <c r="BB2344">
        <v>0</v>
      </c>
      <c r="BC2344">
        <v>0</v>
      </c>
      <c r="BD2344">
        <v>0</v>
      </c>
      <c r="BE2344">
        <v>0</v>
      </c>
      <c r="BF2344">
        <v>0</v>
      </c>
      <c r="BG2344">
        <v>0</v>
      </c>
      <c r="BH2344">
        <v>0</v>
      </c>
      <c r="BI2344">
        <v>0</v>
      </c>
      <c r="BJ2344">
        <v>0</v>
      </c>
      <c r="BK2344">
        <v>0</v>
      </c>
      <c r="BL2344">
        <v>0</v>
      </c>
      <c r="BM2344">
        <v>0</v>
      </c>
      <c r="BN2344">
        <v>9</v>
      </c>
      <c r="BO2344">
        <v>8</v>
      </c>
      <c r="BP2344">
        <v>0</v>
      </c>
      <c r="BQ2344">
        <v>0</v>
      </c>
      <c r="BR2344">
        <v>0</v>
      </c>
      <c r="BS2344">
        <v>0</v>
      </c>
      <c r="BT2344">
        <v>1</v>
      </c>
      <c r="BU2344">
        <v>0</v>
      </c>
      <c r="BV2344">
        <v>0</v>
      </c>
      <c r="BW2344">
        <v>0</v>
      </c>
      <c r="BX2344">
        <v>0</v>
      </c>
      <c r="BY2344">
        <v>122</v>
      </c>
    </row>
    <row r="2345" spans="1:77" x14ac:dyDescent="0.25">
      <c r="A2345" t="str">
        <f t="shared" si="72"/>
        <v>201871 Élelmiszer-ipari foglalkozásokI6 Gimnázium</v>
      </c>
      <c r="B2345" t="str">
        <f t="shared" si="73"/>
        <v>201871 Élelmiszer-ipari foglalkozásokI6 Gimnázium</v>
      </c>
      <c r="C2345">
        <v>4016</v>
      </c>
      <c r="D2345" t="s">
        <v>168</v>
      </c>
      <c r="E2345" t="s">
        <v>169</v>
      </c>
      <c r="F2345" s="4">
        <v>2018</v>
      </c>
      <c r="G2345">
        <v>0</v>
      </c>
      <c r="H2345" t="s">
        <v>162</v>
      </c>
      <c r="I2345">
        <v>641</v>
      </c>
      <c r="J2345">
        <v>30</v>
      </c>
      <c r="K2345" t="s">
        <v>99</v>
      </c>
      <c r="L2345" t="s">
        <v>135</v>
      </c>
      <c r="M2345">
        <v>0</v>
      </c>
      <c r="N2345">
        <v>0</v>
      </c>
      <c r="O2345">
        <v>0</v>
      </c>
      <c r="P2345">
        <v>0</v>
      </c>
      <c r="Q2345">
        <v>456</v>
      </c>
      <c r="R2345">
        <v>0</v>
      </c>
      <c r="S2345">
        <v>0</v>
      </c>
      <c r="T2345">
        <v>0</v>
      </c>
      <c r="U2345">
        <v>0</v>
      </c>
      <c r="V2345">
        <v>0</v>
      </c>
      <c r="W2345">
        <v>0</v>
      </c>
      <c r="X2345">
        <v>0</v>
      </c>
      <c r="Y2345">
        <v>0</v>
      </c>
      <c r="Z2345">
        <v>0</v>
      </c>
      <c r="AA2345">
        <v>0</v>
      </c>
      <c r="AB2345">
        <v>0</v>
      </c>
      <c r="AC2345">
        <v>0</v>
      </c>
      <c r="AD2345">
        <v>0</v>
      </c>
      <c r="AE2345">
        <v>0</v>
      </c>
      <c r="AF2345">
        <v>0</v>
      </c>
      <c r="AG2345">
        <v>0</v>
      </c>
      <c r="AH2345">
        <v>0</v>
      </c>
      <c r="AI2345">
        <v>0</v>
      </c>
      <c r="AJ2345">
        <v>0</v>
      </c>
      <c r="AK2345">
        <v>0</v>
      </c>
      <c r="AL2345">
        <v>0</v>
      </c>
      <c r="AM2345">
        <v>0</v>
      </c>
      <c r="AN2345">
        <v>0</v>
      </c>
      <c r="AO2345">
        <v>1</v>
      </c>
      <c r="AP2345">
        <v>71</v>
      </c>
      <c r="AQ2345">
        <v>0</v>
      </c>
      <c r="AR2345">
        <v>0</v>
      </c>
      <c r="AS2345">
        <v>0</v>
      </c>
      <c r="AT2345">
        <v>0</v>
      </c>
      <c r="AU2345">
        <v>0</v>
      </c>
      <c r="AV2345">
        <v>22</v>
      </c>
      <c r="AW2345">
        <v>0</v>
      </c>
      <c r="AX2345">
        <v>0</v>
      </c>
      <c r="AY2345">
        <v>0</v>
      </c>
      <c r="AZ2345">
        <v>0</v>
      </c>
      <c r="BA2345">
        <v>0</v>
      </c>
      <c r="BB2345">
        <v>0</v>
      </c>
      <c r="BC2345">
        <v>0</v>
      </c>
      <c r="BD2345">
        <v>0</v>
      </c>
      <c r="BE2345">
        <v>16</v>
      </c>
      <c r="BF2345">
        <v>0</v>
      </c>
      <c r="BG2345">
        <v>0</v>
      </c>
      <c r="BH2345">
        <v>0</v>
      </c>
      <c r="BI2345">
        <v>0</v>
      </c>
      <c r="BJ2345">
        <v>0</v>
      </c>
      <c r="BK2345">
        <v>0</v>
      </c>
      <c r="BL2345">
        <v>27</v>
      </c>
      <c r="BM2345">
        <v>0</v>
      </c>
      <c r="BN2345">
        <v>0</v>
      </c>
      <c r="BO2345">
        <v>16</v>
      </c>
      <c r="BP2345">
        <v>1</v>
      </c>
      <c r="BQ2345">
        <v>0</v>
      </c>
      <c r="BR2345">
        <v>1</v>
      </c>
      <c r="BS2345">
        <v>1</v>
      </c>
      <c r="BT2345">
        <v>0</v>
      </c>
      <c r="BU2345">
        <v>0</v>
      </c>
      <c r="BV2345">
        <v>0</v>
      </c>
      <c r="BW2345">
        <v>0</v>
      </c>
      <c r="BX2345">
        <v>0</v>
      </c>
      <c r="BY2345">
        <v>612</v>
      </c>
    </row>
    <row r="2346" spans="1:77" x14ac:dyDescent="0.25">
      <c r="A2346" t="str">
        <f t="shared" si="72"/>
        <v>201872 Könnyűipari foglalkozásokI6 Gimnázium</v>
      </c>
      <c r="B2346" t="str">
        <f t="shared" si="73"/>
        <v>201872 Könnyűipari foglalkozásokI6 Gimnázium</v>
      </c>
      <c r="C2346">
        <v>4017</v>
      </c>
      <c r="D2346" t="s">
        <v>168</v>
      </c>
      <c r="E2346" t="s">
        <v>169</v>
      </c>
      <c r="F2346" s="4">
        <v>2018</v>
      </c>
      <c r="G2346">
        <v>0</v>
      </c>
      <c r="H2346" t="s">
        <v>162</v>
      </c>
      <c r="I2346">
        <v>642</v>
      </c>
      <c r="J2346">
        <v>31</v>
      </c>
      <c r="K2346" t="s">
        <v>100</v>
      </c>
      <c r="L2346" t="s">
        <v>136</v>
      </c>
      <c r="M2346">
        <v>0</v>
      </c>
      <c r="N2346">
        <v>0</v>
      </c>
      <c r="O2346">
        <v>0</v>
      </c>
      <c r="P2346">
        <v>0</v>
      </c>
      <c r="Q2346">
        <v>14</v>
      </c>
      <c r="R2346">
        <v>200</v>
      </c>
      <c r="S2346">
        <v>4</v>
      </c>
      <c r="T2346">
        <v>254</v>
      </c>
      <c r="U2346">
        <v>572</v>
      </c>
      <c r="V2346">
        <v>0</v>
      </c>
      <c r="W2346">
        <v>0</v>
      </c>
      <c r="X2346">
        <v>0</v>
      </c>
      <c r="Y2346">
        <v>0</v>
      </c>
      <c r="Z2346">
        <v>0</v>
      </c>
      <c r="AA2346">
        <v>0</v>
      </c>
      <c r="AB2346">
        <v>17</v>
      </c>
      <c r="AC2346">
        <v>10</v>
      </c>
      <c r="AD2346">
        <v>0</v>
      </c>
      <c r="AE2346">
        <v>0</v>
      </c>
      <c r="AF2346">
        <v>0</v>
      </c>
      <c r="AG2346">
        <v>0</v>
      </c>
      <c r="AH2346">
        <v>36</v>
      </c>
      <c r="AI2346">
        <v>17</v>
      </c>
      <c r="AJ2346">
        <v>0</v>
      </c>
      <c r="AK2346">
        <v>0</v>
      </c>
      <c r="AL2346">
        <v>0</v>
      </c>
      <c r="AM2346">
        <v>2</v>
      </c>
      <c r="AN2346">
        <v>0</v>
      </c>
      <c r="AO2346">
        <v>55</v>
      </c>
      <c r="AP2346">
        <v>16</v>
      </c>
      <c r="AQ2346">
        <v>0</v>
      </c>
      <c r="AR2346">
        <v>0</v>
      </c>
      <c r="AS2346">
        <v>0</v>
      </c>
      <c r="AT2346">
        <v>0</v>
      </c>
      <c r="AU2346">
        <v>0</v>
      </c>
      <c r="AV2346">
        <v>0</v>
      </c>
      <c r="AW2346">
        <v>22</v>
      </c>
      <c r="AX2346">
        <v>0</v>
      </c>
      <c r="AY2346">
        <v>0</v>
      </c>
      <c r="AZ2346">
        <v>0</v>
      </c>
      <c r="BA2346">
        <v>15</v>
      </c>
      <c r="BB2346">
        <v>0</v>
      </c>
      <c r="BC2346">
        <v>0</v>
      </c>
      <c r="BD2346">
        <v>0</v>
      </c>
      <c r="BE2346">
        <v>0</v>
      </c>
      <c r="BF2346">
        <v>0</v>
      </c>
      <c r="BG2346">
        <v>0</v>
      </c>
      <c r="BH2346">
        <v>0</v>
      </c>
      <c r="BI2346">
        <v>40</v>
      </c>
      <c r="BJ2346">
        <v>0</v>
      </c>
      <c r="BK2346">
        <v>0</v>
      </c>
      <c r="BL2346">
        <v>0</v>
      </c>
      <c r="BM2346">
        <v>0</v>
      </c>
      <c r="BN2346">
        <v>46</v>
      </c>
      <c r="BO2346">
        <v>46</v>
      </c>
      <c r="BP2346">
        <v>26</v>
      </c>
      <c r="BQ2346">
        <v>11</v>
      </c>
      <c r="BR2346">
        <v>16</v>
      </c>
      <c r="BS2346">
        <v>42</v>
      </c>
      <c r="BT2346">
        <v>2</v>
      </c>
      <c r="BU2346">
        <v>0</v>
      </c>
      <c r="BV2346">
        <v>1</v>
      </c>
      <c r="BW2346">
        <v>0</v>
      </c>
      <c r="BX2346">
        <v>0</v>
      </c>
      <c r="BY2346">
        <v>1464</v>
      </c>
    </row>
    <row r="2347" spans="1:77" x14ac:dyDescent="0.25">
      <c r="A2347" t="str">
        <f t="shared" si="72"/>
        <v>201873 Fém- és villamosipari foglalkozásokI6 Gimnázium</v>
      </c>
      <c r="B2347" t="str">
        <f t="shared" si="73"/>
        <v>201873 Fém- és villamosipari foglalkozásokI6 Gimnázium</v>
      </c>
      <c r="C2347">
        <v>4018</v>
      </c>
      <c r="D2347" t="s">
        <v>168</v>
      </c>
      <c r="E2347" t="s">
        <v>169</v>
      </c>
      <c r="F2347" s="4">
        <v>2018</v>
      </c>
      <c r="G2347">
        <v>0</v>
      </c>
      <c r="H2347" t="s">
        <v>162</v>
      </c>
      <c r="I2347">
        <v>643</v>
      </c>
      <c r="J2347">
        <v>32</v>
      </c>
      <c r="K2347" t="s">
        <v>101</v>
      </c>
      <c r="L2347" t="s">
        <v>137</v>
      </c>
      <c r="M2347">
        <v>59</v>
      </c>
      <c r="N2347">
        <v>0</v>
      </c>
      <c r="O2347">
        <v>0</v>
      </c>
      <c r="P2347">
        <v>9</v>
      </c>
      <c r="Q2347">
        <v>99</v>
      </c>
      <c r="R2347">
        <v>40</v>
      </c>
      <c r="S2347">
        <v>11</v>
      </c>
      <c r="T2347">
        <v>9</v>
      </c>
      <c r="U2347">
        <v>0</v>
      </c>
      <c r="V2347">
        <v>0</v>
      </c>
      <c r="W2347">
        <v>34</v>
      </c>
      <c r="X2347">
        <v>30</v>
      </c>
      <c r="Y2347">
        <v>97</v>
      </c>
      <c r="Z2347">
        <v>53</v>
      </c>
      <c r="AA2347">
        <v>145</v>
      </c>
      <c r="AB2347">
        <v>402</v>
      </c>
      <c r="AC2347">
        <v>314</v>
      </c>
      <c r="AD2347">
        <v>344</v>
      </c>
      <c r="AE2347">
        <v>350</v>
      </c>
      <c r="AF2347">
        <v>367</v>
      </c>
      <c r="AG2347">
        <v>51</v>
      </c>
      <c r="AH2347">
        <v>205</v>
      </c>
      <c r="AI2347">
        <v>151</v>
      </c>
      <c r="AJ2347">
        <v>291</v>
      </c>
      <c r="AK2347">
        <v>38</v>
      </c>
      <c r="AL2347">
        <v>31</v>
      </c>
      <c r="AM2347">
        <v>174</v>
      </c>
      <c r="AN2347">
        <v>844</v>
      </c>
      <c r="AO2347">
        <v>193</v>
      </c>
      <c r="AP2347">
        <v>136</v>
      </c>
      <c r="AQ2347">
        <v>645</v>
      </c>
      <c r="AR2347">
        <v>9</v>
      </c>
      <c r="AS2347">
        <v>24</v>
      </c>
      <c r="AT2347">
        <v>492</v>
      </c>
      <c r="AU2347">
        <v>0</v>
      </c>
      <c r="AV2347">
        <v>0</v>
      </c>
      <c r="AW2347">
        <v>0</v>
      </c>
      <c r="AX2347">
        <v>0</v>
      </c>
      <c r="AY2347">
        <v>192</v>
      </c>
      <c r="AZ2347">
        <v>26</v>
      </c>
      <c r="BA2347">
        <v>0</v>
      </c>
      <c r="BB2347">
        <v>0</v>
      </c>
      <c r="BC2347">
        <v>16</v>
      </c>
      <c r="BD2347">
        <v>0</v>
      </c>
      <c r="BE2347">
        <v>27</v>
      </c>
      <c r="BF2347">
        <v>0</v>
      </c>
      <c r="BG2347">
        <v>17</v>
      </c>
      <c r="BH2347">
        <v>41</v>
      </c>
      <c r="BI2347">
        <v>0</v>
      </c>
      <c r="BJ2347">
        <v>0</v>
      </c>
      <c r="BK2347">
        <v>70</v>
      </c>
      <c r="BL2347">
        <v>69</v>
      </c>
      <c r="BM2347">
        <v>1</v>
      </c>
      <c r="BN2347">
        <v>9</v>
      </c>
      <c r="BO2347">
        <v>134</v>
      </c>
      <c r="BP2347">
        <v>51</v>
      </c>
      <c r="BQ2347">
        <v>56</v>
      </c>
      <c r="BR2347">
        <v>13</v>
      </c>
      <c r="BS2347">
        <v>6</v>
      </c>
      <c r="BT2347">
        <v>4</v>
      </c>
      <c r="BU2347">
        <v>0</v>
      </c>
      <c r="BV2347">
        <v>81</v>
      </c>
      <c r="BW2347">
        <v>10</v>
      </c>
      <c r="BX2347">
        <v>0</v>
      </c>
      <c r="BY2347">
        <v>6470</v>
      </c>
    </row>
    <row r="2348" spans="1:77" x14ac:dyDescent="0.25">
      <c r="A2348" t="str">
        <f t="shared" si="72"/>
        <v>201874 Kézműipari foglalkozásokI6 Gimnázium</v>
      </c>
      <c r="B2348" t="str">
        <f t="shared" si="73"/>
        <v>201874 Kézműipari foglalkozásokI6 Gimnázium</v>
      </c>
      <c r="C2348">
        <v>4019</v>
      </c>
      <c r="D2348" t="s">
        <v>168</v>
      </c>
      <c r="E2348" t="s">
        <v>169</v>
      </c>
      <c r="F2348" s="4">
        <v>2018</v>
      </c>
      <c r="G2348">
        <v>0</v>
      </c>
      <c r="H2348" t="s">
        <v>162</v>
      </c>
      <c r="I2348">
        <v>644</v>
      </c>
      <c r="J2348">
        <v>33</v>
      </c>
      <c r="K2348" t="s">
        <v>102</v>
      </c>
      <c r="L2348" t="s">
        <v>138</v>
      </c>
      <c r="M2348">
        <v>0</v>
      </c>
      <c r="N2348">
        <v>0</v>
      </c>
      <c r="O2348">
        <v>0</v>
      </c>
      <c r="P2348">
        <v>0</v>
      </c>
      <c r="Q2348">
        <v>15</v>
      </c>
      <c r="R2348">
        <v>0</v>
      </c>
      <c r="S2348">
        <v>0</v>
      </c>
      <c r="T2348">
        <v>0</v>
      </c>
      <c r="U2348">
        <v>0</v>
      </c>
      <c r="V2348">
        <v>0</v>
      </c>
      <c r="W2348">
        <v>0</v>
      </c>
      <c r="X2348">
        <v>15</v>
      </c>
      <c r="Y2348">
        <v>0</v>
      </c>
      <c r="Z2348">
        <v>31</v>
      </c>
      <c r="AA2348">
        <v>10</v>
      </c>
      <c r="AB2348">
        <v>0</v>
      </c>
      <c r="AC2348">
        <v>14</v>
      </c>
      <c r="AD2348">
        <v>0</v>
      </c>
      <c r="AE2348">
        <v>0</v>
      </c>
      <c r="AF2348">
        <v>0</v>
      </c>
      <c r="AG2348">
        <v>0</v>
      </c>
      <c r="AH2348">
        <v>48</v>
      </c>
      <c r="AI2348">
        <v>0</v>
      </c>
      <c r="AJ2348">
        <v>0</v>
      </c>
      <c r="AK2348">
        <v>0</v>
      </c>
      <c r="AL2348">
        <v>0</v>
      </c>
      <c r="AM2348">
        <v>0</v>
      </c>
      <c r="AN2348">
        <v>0</v>
      </c>
      <c r="AO2348">
        <v>22</v>
      </c>
      <c r="AP2348">
        <v>2</v>
      </c>
      <c r="AQ2348">
        <v>0</v>
      </c>
      <c r="AR2348">
        <v>0</v>
      </c>
      <c r="AS2348">
        <v>0</v>
      </c>
      <c r="AT2348">
        <v>0</v>
      </c>
      <c r="AU2348">
        <v>0</v>
      </c>
      <c r="AV2348">
        <v>0</v>
      </c>
      <c r="AW2348">
        <v>0</v>
      </c>
      <c r="AX2348">
        <v>0</v>
      </c>
      <c r="AY2348">
        <v>0</v>
      </c>
      <c r="AZ2348">
        <v>0</v>
      </c>
      <c r="BA2348">
        <v>0</v>
      </c>
      <c r="BB2348">
        <v>0</v>
      </c>
      <c r="BC2348">
        <v>0</v>
      </c>
      <c r="BD2348">
        <v>0</v>
      </c>
      <c r="BE2348">
        <v>0</v>
      </c>
      <c r="BF2348">
        <v>0</v>
      </c>
      <c r="BG2348">
        <v>0</v>
      </c>
      <c r="BH2348">
        <v>0</v>
      </c>
      <c r="BI2348">
        <v>0</v>
      </c>
      <c r="BJ2348">
        <v>0</v>
      </c>
      <c r="BK2348">
        <v>0</v>
      </c>
      <c r="BL2348">
        <v>0</v>
      </c>
      <c r="BM2348">
        <v>0</v>
      </c>
      <c r="BN2348">
        <v>0</v>
      </c>
      <c r="BO2348">
        <v>57</v>
      </c>
      <c r="BP2348">
        <v>12</v>
      </c>
      <c r="BQ2348">
        <v>8</v>
      </c>
      <c r="BR2348">
        <v>1</v>
      </c>
      <c r="BS2348">
        <v>0</v>
      </c>
      <c r="BT2348">
        <v>0</v>
      </c>
      <c r="BU2348">
        <v>0</v>
      </c>
      <c r="BV2348">
        <v>0</v>
      </c>
      <c r="BW2348">
        <v>0</v>
      </c>
      <c r="BX2348">
        <v>0</v>
      </c>
      <c r="BY2348">
        <v>235</v>
      </c>
    </row>
    <row r="2349" spans="1:77" x14ac:dyDescent="0.25">
      <c r="A2349" t="str">
        <f t="shared" si="72"/>
        <v>201875 Építőipari foglalkozásokI6 Gimnázium</v>
      </c>
      <c r="B2349" t="str">
        <f t="shared" si="73"/>
        <v>201875 Építőipari foglalkozásokI6 Gimnázium</v>
      </c>
      <c r="C2349">
        <v>4020</v>
      </c>
      <c r="D2349" t="s">
        <v>168</v>
      </c>
      <c r="E2349" t="s">
        <v>169</v>
      </c>
      <c r="F2349" s="4">
        <v>2018</v>
      </c>
      <c r="G2349">
        <v>0</v>
      </c>
      <c r="H2349" t="s">
        <v>162</v>
      </c>
      <c r="I2349">
        <v>645</v>
      </c>
      <c r="J2349">
        <v>34</v>
      </c>
      <c r="K2349" t="s">
        <v>103</v>
      </c>
      <c r="L2349" t="s">
        <v>139</v>
      </c>
      <c r="M2349">
        <v>0</v>
      </c>
      <c r="N2349">
        <v>1</v>
      </c>
      <c r="O2349">
        <v>0</v>
      </c>
      <c r="P2349">
        <v>0</v>
      </c>
      <c r="Q2349">
        <v>0</v>
      </c>
      <c r="R2349">
        <v>0</v>
      </c>
      <c r="S2349">
        <v>0</v>
      </c>
      <c r="T2349">
        <v>0</v>
      </c>
      <c r="U2349">
        <v>0</v>
      </c>
      <c r="V2349">
        <v>0</v>
      </c>
      <c r="W2349">
        <v>19</v>
      </c>
      <c r="X2349">
        <v>0</v>
      </c>
      <c r="Y2349">
        <v>23</v>
      </c>
      <c r="Z2349">
        <v>0</v>
      </c>
      <c r="AA2349">
        <v>32</v>
      </c>
      <c r="AB2349">
        <v>34</v>
      </c>
      <c r="AC2349">
        <v>0</v>
      </c>
      <c r="AD2349">
        <v>32</v>
      </c>
      <c r="AE2349">
        <v>23</v>
      </c>
      <c r="AF2349">
        <v>23</v>
      </c>
      <c r="AG2349">
        <v>0</v>
      </c>
      <c r="AH2349">
        <v>10</v>
      </c>
      <c r="AI2349">
        <v>9</v>
      </c>
      <c r="AJ2349">
        <v>45</v>
      </c>
      <c r="AK2349">
        <v>186</v>
      </c>
      <c r="AL2349">
        <v>0</v>
      </c>
      <c r="AM2349">
        <v>354</v>
      </c>
      <c r="AN2349">
        <v>0</v>
      </c>
      <c r="AO2349">
        <v>123</v>
      </c>
      <c r="AP2349">
        <v>1</v>
      </c>
      <c r="AQ2349">
        <v>1</v>
      </c>
      <c r="AR2349">
        <v>0</v>
      </c>
      <c r="AS2349">
        <v>0</v>
      </c>
      <c r="AT2349">
        <v>68</v>
      </c>
      <c r="AU2349">
        <v>0</v>
      </c>
      <c r="AV2349">
        <v>0</v>
      </c>
      <c r="AW2349">
        <v>0</v>
      </c>
      <c r="AX2349">
        <v>0</v>
      </c>
      <c r="AY2349">
        <v>0</v>
      </c>
      <c r="AZ2349">
        <v>0</v>
      </c>
      <c r="BA2349">
        <v>0</v>
      </c>
      <c r="BB2349">
        <v>0</v>
      </c>
      <c r="BC2349">
        <v>0</v>
      </c>
      <c r="BD2349">
        <v>1</v>
      </c>
      <c r="BE2349">
        <v>27</v>
      </c>
      <c r="BF2349">
        <v>1</v>
      </c>
      <c r="BG2349">
        <v>43</v>
      </c>
      <c r="BH2349">
        <v>24</v>
      </c>
      <c r="BI2349">
        <v>0</v>
      </c>
      <c r="BJ2349">
        <v>0</v>
      </c>
      <c r="BK2349">
        <v>9</v>
      </c>
      <c r="BL2349">
        <v>0</v>
      </c>
      <c r="BM2349">
        <v>0</v>
      </c>
      <c r="BN2349">
        <v>96</v>
      </c>
      <c r="BO2349">
        <v>121</v>
      </c>
      <c r="BP2349">
        <v>56</v>
      </c>
      <c r="BQ2349">
        <v>41</v>
      </c>
      <c r="BR2349">
        <v>22</v>
      </c>
      <c r="BS2349">
        <v>14</v>
      </c>
      <c r="BT2349">
        <v>2</v>
      </c>
      <c r="BU2349">
        <v>0</v>
      </c>
      <c r="BV2349">
        <v>0</v>
      </c>
      <c r="BW2349">
        <v>0</v>
      </c>
      <c r="BX2349">
        <v>0</v>
      </c>
      <c r="BY2349">
        <v>1441</v>
      </c>
    </row>
    <row r="2350" spans="1:77" x14ac:dyDescent="0.25">
      <c r="A2350" t="str">
        <f t="shared" si="72"/>
        <v>201879 Egyéb ipari és építőipari foglalkozásokI6 Gimnázium</v>
      </c>
      <c r="B2350" t="str">
        <f t="shared" si="73"/>
        <v>201879 Egyéb ipari és építőipari foglalkozásokI6 Gimnázium</v>
      </c>
      <c r="C2350">
        <v>4021</v>
      </c>
      <c r="D2350" t="s">
        <v>168</v>
      </c>
      <c r="E2350" t="s">
        <v>169</v>
      </c>
      <c r="F2350" s="4">
        <v>2018</v>
      </c>
      <c r="G2350">
        <v>0</v>
      </c>
      <c r="H2350" t="s">
        <v>162</v>
      </c>
      <c r="I2350">
        <v>646</v>
      </c>
      <c r="J2350">
        <v>35</v>
      </c>
      <c r="K2350" t="s">
        <v>140</v>
      </c>
      <c r="L2350" t="s">
        <v>141</v>
      </c>
      <c r="M2350">
        <v>0</v>
      </c>
      <c r="N2350">
        <v>0</v>
      </c>
      <c r="O2350">
        <v>0</v>
      </c>
      <c r="P2350">
        <v>0</v>
      </c>
      <c r="Q2350">
        <v>66</v>
      </c>
      <c r="R2350">
        <v>0</v>
      </c>
      <c r="S2350">
        <v>0</v>
      </c>
      <c r="T2350">
        <v>17</v>
      </c>
      <c r="U2350">
        <v>0</v>
      </c>
      <c r="V2350">
        <v>28</v>
      </c>
      <c r="W2350">
        <v>15</v>
      </c>
      <c r="X2350">
        <v>26</v>
      </c>
      <c r="Y2350">
        <v>26</v>
      </c>
      <c r="Z2350">
        <v>51</v>
      </c>
      <c r="AA2350">
        <v>14</v>
      </c>
      <c r="AB2350">
        <v>75</v>
      </c>
      <c r="AC2350">
        <v>29</v>
      </c>
      <c r="AD2350">
        <v>198</v>
      </c>
      <c r="AE2350">
        <v>78</v>
      </c>
      <c r="AF2350">
        <v>33</v>
      </c>
      <c r="AG2350">
        <v>0</v>
      </c>
      <c r="AH2350">
        <v>0</v>
      </c>
      <c r="AI2350">
        <v>10</v>
      </c>
      <c r="AJ2350">
        <v>207</v>
      </c>
      <c r="AK2350">
        <v>0</v>
      </c>
      <c r="AL2350">
        <v>18</v>
      </c>
      <c r="AM2350">
        <v>88</v>
      </c>
      <c r="AN2350">
        <v>0</v>
      </c>
      <c r="AO2350">
        <v>16</v>
      </c>
      <c r="AP2350">
        <v>0</v>
      </c>
      <c r="AQ2350">
        <v>20</v>
      </c>
      <c r="AR2350">
        <v>0</v>
      </c>
      <c r="AS2350">
        <v>0</v>
      </c>
      <c r="AT2350">
        <v>0</v>
      </c>
      <c r="AU2350">
        <v>0</v>
      </c>
      <c r="AV2350">
        <v>0</v>
      </c>
      <c r="AW2350">
        <v>0</v>
      </c>
      <c r="AX2350">
        <v>0</v>
      </c>
      <c r="AY2350">
        <v>0</v>
      </c>
      <c r="AZ2350">
        <v>0</v>
      </c>
      <c r="BA2350">
        <v>29</v>
      </c>
      <c r="BB2350">
        <v>0</v>
      </c>
      <c r="BC2350">
        <v>0</v>
      </c>
      <c r="BD2350">
        <v>0</v>
      </c>
      <c r="BE2350">
        <v>0</v>
      </c>
      <c r="BF2350">
        <v>9</v>
      </c>
      <c r="BG2350">
        <v>0</v>
      </c>
      <c r="BH2350">
        <v>32</v>
      </c>
      <c r="BI2350">
        <v>0</v>
      </c>
      <c r="BJ2350">
        <v>1</v>
      </c>
      <c r="BK2350">
        <v>0</v>
      </c>
      <c r="BL2350">
        <v>18</v>
      </c>
      <c r="BM2350">
        <v>0</v>
      </c>
      <c r="BN2350">
        <v>67</v>
      </c>
      <c r="BO2350">
        <v>73</v>
      </c>
      <c r="BP2350">
        <v>7</v>
      </c>
      <c r="BQ2350">
        <v>6</v>
      </c>
      <c r="BR2350">
        <v>2</v>
      </c>
      <c r="BS2350">
        <v>2</v>
      </c>
      <c r="BT2350">
        <v>0</v>
      </c>
      <c r="BU2350">
        <v>0</v>
      </c>
      <c r="BV2350">
        <v>0</v>
      </c>
      <c r="BW2350">
        <v>12</v>
      </c>
      <c r="BX2350">
        <v>0</v>
      </c>
      <c r="BY2350">
        <v>1273</v>
      </c>
    </row>
    <row r="2351" spans="1:77" x14ac:dyDescent="0.25">
      <c r="A2351" t="str">
        <f t="shared" si="72"/>
        <v>201881 Feldolgozóipari gépek kezelőiI6 Gimnázium</v>
      </c>
      <c r="B2351" t="str">
        <f t="shared" si="73"/>
        <v>201881 Feldolgozóipari gépek kezelőiI6 Gimnázium</v>
      </c>
      <c r="C2351">
        <v>4022</v>
      </c>
      <c r="D2351" t="s">
        <v>168</v>
      </c>
      <c r="E2351" t="s">
        <v>169</v>
      </c>
      <c r="F2351" s="4">
        <v>2018</v>
      </c>
      <c r="G2351">
        <v>0</v>
      </c>
      <c r="H2351" t="s">
        <v>162</v>
      </c>
      <c r="I2351">
        <v>647</v>
      </c>
      <c r="J2351">
        <v>36</v>
      </c>
      <c r="K2351" t="s">
        <v>104</v>
      </c>
      <c r="L2351" t="s">
        <v>105</v>
      </c>
      <c r="M2351">
        <v>19</v>
      </c>
      <c r="N2351">
        <v>22</v>
      </c>
      <c r="O2351">
        <v>0</v>
      </c>
      <c r="P2351">
        <v>93</v>
      </c>
      <c r="Q2351">
        <v>632</v>
      </c>
      <c r="R2351">
        <v>310</v>
      </c>
      <c r="S2351">
        <v>34</v>
      </c>
      <c r="T2351">
        <v>115</v>
      </c>
      <c r="U2351">
        <v>10</v>
      </c>
      <c r="V2351">
        <v>0</v>
      </c>
      <c r="W2351">
        <v>317</v>
      </c>
      <c r="X2351">
        <v>384</v>
      </c>
      <c r="Y2351">
        <v>1010</v>
      </c>
      <c r="Z2351">
        <v>175</v>
      </c>
      <c r="AA2351">
        <v>152</v>
      </c>
      <c r="AB2351">
        <v>392</v>
      </c>
      <c r="AC2351">
        <v>272</v>
      </c>
      <c r="AD2351">
        <v>202</v>
      </c>
      <c r="AE2351">
        <v>354</v>
      </c>
      <c r="AF2351">
        <v>283</v>
      </c>
      <c r="AG2351">
        <v>0</v>
      </c>
      <c r="AH2351">
        <v>41</v>
      </c>
      <c r="AI2351">
        <v>14</v>
      </c>
      <c r="AJ2351">
        <v>20</v>
      </c>
      <c r="AK2351">
        <v>16</v>
      </c>
      <c r="AL2351">
        <v>0</v>
      </c>
      <c r="AM2351">
        <v>26</v>
      </c>
      <c r="AN2351">
        <v>0</v>
      </c>
      <c r="AO2351">
        <v>123</v>
      </c>
      <c r="AP2351">
        <v>19</v>
      </c>
      <c r="AQ2351">
        <v>17</v>
      </c>
      <c r="AR2351">
        <v>0</v>
      </c>
      <c r="AS2351">
        <v>0</v>
      </c>
      <c r="AT2351">
        <v>14</v>
      </c>
      <c r="AU2351">
        <v>0</v>
      </c>
      <c r="AV2351">
        <v>0</v>
      </c>
      <c r="AW2351">
        <v>0</v>
      </c>
      <c r="AX2351">
        <v>0</v>
      </c>
      <c r="AY2351">
        <v>0</v>
      </c>
      <c r="AZ2351">
        <v>0</v>
      </c>
      <c r="BA2351">
        <v>38</v>
      </c>
      <c r="BB2351">
        <v>0</v>
      </c>
      <c r="BC2351">
        <v>0</v>
      </c>
      <c r="BD2351">
        <v>0</v>
      </c>
      <c r="BE2351">
        <v>16</v>
      </c>
      <c r="BF2351">
        <v>70</v>
      </c>
      <c r="BG2351">
        <v>0</v>
      </c>
      <c r="BH2351">
        <v>32</v>
      </c>
      <c r="BI2351">
        <v>0</v>
      </c>
      <c r="BJ2351">
        <v>0</v>
      </c>
      <c r="BK2351">
        <v>39</v>
      </c>
      <c r="BL2351">
        <v>111</v>
      </c>
      <c r="BM2351">
        <v>0</v>
      </c>
      <c r="BN2351">
        <v>0</v>
      </c>
      <c r="BO2351">
        <v>9</v>
      </c>
      <c r="BP2351">
        <v>1</v>
      </c>
      <c r="BQ2351">
        <v>8</v>
      </c>
      <c r="BR2351">
        <v>2</v>
      </c>
      <c r="BS2351">
        <v>0</v>
      </c>
      <c r="BT2351">
        <v>0</v>
      </c>
      <c r="BU2351">
        <v>0</v>
      </c>
      <c r="BV2351">
        <v>16</v>
      </c>
      <c r="BW2351">
        <v>0</v>
      </c>
      <c r="BX2351">
        <v>0</v>
      </c>
      <c r="BY2351">
        <v>5408</v>
      </c>
    </row>
    <row r="2352" spans="1:77" x14ac:dyDescent="0.25">
      <c r="A2352" t="str">
        <f t="shared" si="72"/>
        <v>201882 ÖsszeszerelőkI6 Gimnázium</v>
      </c>
      <c r="B2352" t="str">
        <f t="shared" si="73"/>
        <v>201882 ÖsszeszerelőkI6 Gimnázium</v>
      </c>
      <c r="C2352">
        <v>4023</v>
      </c>
      <c r="D2352" t="s">
        <v>168</v>
      </c>
      <c r="E2352" t="s">
        <v>169</v>
      </c>
      <c r="F2352" s="4">
        <v>2018</v>
      </c>
      <c r="G2352">
        <v>0</v>
      </c>
      <c r="H2352" t="s">
        <v>162</v>
      </c>
      <c r="I2352">
        <v>648</v>
      </c>
      <c r="J2352">
        <v>37</v>
      </c>
      <c r="K2352" t="s">
        <v>106</v>
      </c>
      <c r="L2352" t="s">
        <v>142</v>
      </c>
      <c r="M2352">
        <v>0</v>
      </c>
      <c r="N2352">
        <v>0</v>
      </c>
      <c r="O2352">
        <v>0</v>
      </c>
      <c r="P2352">
        <v>0</v>
      </c>
      <c r="Q2352">
        <v>0</v>
      </c>
      <c r="R2352">
        <v>0</v>
      </c>
      <c r="S2352">
        <v>0</v>
      </c>
      <c r="T2352">
        <v>0</v>
      </c>
      <c r="U2352">
        <v>0</v>
      </c>
      <c r="V2352">
        <v>0</v>
      </c>
      <c r="W2352">
        <v>0</v>
      </c>
      <c r="X2352">
        <v>0</v>
      </c>
      <c r="Y2352">
        <v>132</v>
      </c>
      <c r="Z2352">
        <v>0</v>
      </c>
      <c r="AA2352">
        <v>18</v>
      </c>
      <c r="AB2352">
        <v>97</v>
      </c>
      <c r="AC2352">
        <v>1756</v>
      </c>
      <c r="AD2352">
        <v>296</v>
      </c>
      <c r="AE2352">
        <v>442</v>
      </c>
      <c r="AF2352">
        <v>1552</v>
      </c>
      <c r="AG2352">
        <v>0</v>
      </c>
      <c r="AH2352">
        <v>222</v>
      </c>
      <c r="AI2352">
        <v>50</v>
      </c>
      <c r="AJ2352">
        <v>0</v>
      </c>
      <c r="AK2352">
        <v>0</v>
      </c>
      <c r="AL2352">
        <v>0</v>
      </c>
      <c r="AM2352">
        <v>0</v>
      </c>
      <c r="AN2352">
        <v>64</v>
      </c>
      <c r="AO2352">
        <v>84</v>
      </c>
      <c r="AP2352">
        <v>0</v>
      </c>
      <c r="AQ2352">
        <v>0</v>
      </c>
      <c r="AR2352">
        <v>0</v>
      </c>
      <c r="AS2352">
        <v>0</v>
      </c>
      <c r="AT2352">
        <v>0</v>
      </c>
      <c r="AU2352">
        <v>0</v>
      </c>
      <c r="AV2352">
        <v>0</v>
      </c>
      <c r="AW2352">
        <v>0</v>
      </c>
      <c r="AX2352">
        <v>0</v>
      </c>
      <c r="AY2352">
        <v>0</v>
      </c>
      <c r="AZ2352">
        <v>0</v>
      </c>
      <c r="BA2352">
        <v>0</v>
      </c>
      <c r="BB2352">
        <v>0</v>
      </c>
      <c r="BC2352">
        <v>0</v>
      </c>
      <c r="BD2352">
        <v>0</v>
      </c>
      <c r="BE2352">
        <v>69</v>
      </c>
      <c r="BF2352">
        <v>0</v>
      </c>
      <c r="BG2352">
        <v>34</v>
      </c>
      <c r="BH2352">
        <v>49</v>
      </c>
      <c r="BI2352">
        <v>0</v>
      </c>
      <c r="BJ2352">
        <v>0</v>
      </c>
      <c r="BK2352">
        <v>0</v>
      </c>
      <c r="BL2352">
        <v>320</v>
      </c>
      <c r="BM2352">
        <v>0</v>
      </c>
      <c r="BN2352">
        <v>0</v>
      </c>
      <c r="BO2352">
        <v>0</v>
      </c>
      <c r="BP2352">
        <v>0</v>
      </c>
      <c r="BQ2352">
        <v>0</v>
      </c>
      <c r="BR2352">
        <v>0</v>
      </c>
      <c r="BS2352">
        <v>0</v>
      </c>
      <c r="BT2352">
        <v>0</v>
      </c>
      <c r="BU2352">
        <v>0</v>
      </c>
      <c r="BV2352">
        <v>0</v>
      </c>
      <c r="BW2352">
        <v>0</v>
      </c>
      <c r="BX2352">
        <v>0</v>
      </c>
      <c r="BY2352">
        <v>5185</v>
      </c>
    </row>
    <row r="2353" spans="1:77" x14ac:dyDescent="0.25">
      <c r="A2353" t="str">
        <f t="shared" si="72"/>
        <v>201883 Helyhez kötött gépek kezelőiI6 Gimnázium</v>
      </c>
      <c r="B2353" t="str">
        <f t="shared" si="73"/>
        <v>201883 Helyhez kötött gépek kezelőiI6 Gimnázium</v>
      </c>
      <c r="C2353">
        <v>4024</v>
      </c>
      <c r="D2353" t="s">
        <v>168</v>
      </c>
      <c r="E2353" t="s">
        <v>169</v>
      </c>
      <c r="F2353" s="4">
        <v>2018</v>
      </c>
      <c r="G2353">
        <v>0</v>
      </c>
      <c r="H2353" t="s">
        <v>162</v>
      </c>
      <c r="I2353">
        <v>649</v>
      </c>
      <c r="J2353">
        <v>38</v>
      </c>
      <c r="K2353" t="s">
        <v>107</v>
      </c>
      <c r="L2353" t="s">
        <v>143</v>
      </c>
      <c r="M2353">
        <v>32</v>
      </c>
      <c r="N2353">
        <v>0</v>
      </c>
      <c r="O2353">
        <v>0</v>
      </c>
      <c r="P2353">
        <v>0</v>
      </c>
      <c r="Q2353">
        <v>75</v>
      </c>
      <c r="R2353">
        <v>0</v>
      </c>
      <c r="S2353">
        <v>0</v>
      </c>
      <c r="T2353">
        <v>0</v>
      </c>
      <c r="U2353">
        <v>9</v>
      </c>
      <c r="V2353">
        <v>0</v>
      </c>
      <c r="W2353">
        <v>16</v>
      </c>
      <c r="X2353">
        <v>139</v>
      </c>
      <c r="Y2353">
        <v>2</v>
      </c>
      <c r="Z2353">
        <v>24</v>
      </c>
      <c r="AA2353">
        <v>0</v>
      </c>
      <c r="AB2353">
        <v>113</v>
      </c>
      <c r="AC2353">
        <v>98</v>
      </c>
      <c r="AD2353">
        <v>24</v>
      </c>
      <c r="AE2353">
        <v>0</v>
      </c>
      <c r="AF2353">
        <v>95</v>
      </c>
      <c r="AG2353">
        <v>23</v>
      </c>
      <c r="AH2353">
        <v>0</v>
      </c>
      <c r="AI2353">
        <v>1</v>
      </c>
      <c r="AJ2353">
        <v>171</v>
      </c>
      <c r="AK2353">
        <v>264</v>
      </c>
      <c r="AL2353">
        <v>36</v>
      </c>
      <c r="AM2353">
        <v>26</v>
      </c>
      <c r="AN2353">
        <v>0</v>
      </c>
      <c r="AO2353">
        <v>55</v>
      </c>
      <c r="AP2353">
        <v>147</v>
      </c>
      <c r="AQ2353">
        <v>24</v>
      </c>
      <c r="AR2353">
        <v>0</v>
      </c>
      <c r="AS2353">
        <v>0</v>
      </c>
      <c r="AT2353">
        <v>16</v>
      </c>
      <c r="AU2353">
        <v>0</v>
      </c>
      <c r="AV2353">
        <v>11</v>
      </c>
      <c r="AW2353">
        <v>0</v>
      </c>
      <c r="AX2353">
        <v>25</v>
      </c>
      <c r="AY2353">
        <v>19</v>
      </c>
      <c r="AZ2353">
        <v>17</v>
      </c>
      <c r="BA2353">
        <v>0</v>
      </c>
      <c r="BB2353">
        <v>0</v>
      </c>
      <c r="BC2353">
        <v>0</v>
      </c>
      <c r="BD2353">
        <v>0</v>
      </c>
      <c r="BE2353">
        <v>9</v>
      </c>
      <c r="BF2353">
        <v>0</v>
      </c>
      <c r="BG2353">
        <v>3</v>
      </c>
      <c r="BH2353">
        <v>0</v>
      </c>
      <c r="BI2353">
        <v>0</v>
      </c>
      <c r="BJ2353">
        <v>0</v>
      </c>
      <c r="BK2353">
        <v>1</v>
      </c>
      <c r="BL2353">
        <v>48</v>
      </c>
      <c r="BM2353">
        <v>0</v>
      </c>
      <c r="BN2353">
        <v>37</v>
      </c>
      <c r="BO2353">
        <v>63</v>
      </c>
      <c r="BP2353">
        <v>30</v>
      </c>
      <c r="BQ2353">
        <v>32</v>
      </c>
      <c r="BR2353">
        <v>20</v>
      </c>
      <c r="BS2353">
        <v>10</v>
      </c>
      <c r="BT2353">
        <v>12</v>
      </c>
      <c r="BU2353">
        <v>0</v>
      </c>
      <c r="BV2353">
        <v>0</v>
      </c>
      <c r="BW2353">
        <v>20</v>
      </c>
      <c r="BX2353">
        <v>0</v>
      </c>
      <c r="BY2353">
        <v>1747</v>
      </c>
    </row>
    <row r="2354" spans="1:77" x14ac:dyDescent="0.25">
      <c r="A2354" t="str">
        <f t="shared" si="72"/>
        <v>201884 Járművezetők és mobil gépek kezelőiI6 Gimnázium</v>
      </c>
      <c r="B2354" t="str">
        <f t="shared" si="73"/>
        <v>201884 Járművezetők és mobil gépek kezelőiI6 Gimnázium</v>
      </c>
      <c r="C2354">
        <v>4025</v>
      </c>
      <c r="D2354" t="s">
        <v>168</v>
      </c>
      <c r="E2354" t="s">
        <v>169</v>
      </c>
      <c r="F2354" s="4">
        <v>2018</v>
      </c>
      <c r="G2354">
        <v>0</v>
      </c>
      <c r="H2354" t="s">
        <v>162</v>
      </c>
      <c r="I2354">
        <v>650</v>
      </c>
      <c r="J2354">
        <v>39</v>
      </c>
      <c r="K2354" t="s">
        <v>144</v>
      </c>
      <c r="L2354" t="s">
        <v>145</v>
      </c>
      <c r="M2354">
        <v>306</v>
      </c>
      <c r="N2354">
        <v>0</v>
      </c>
      <c r="O2354">
        <v>0</v>
      </c>
      <c r="P2354">
        <v>9</v>
      </c>
      <c r="Q2354">
        <v>166</v>
      </c>
      <c r="R2354">
        <v>25</v>
      </c>
      <c r="S2354">
        <v>0</v>
      </c>
      <c r="T2354">
        <v>0</v>
      </c>
      <c r="U2354">
        <v>18</v>
      </c>
      <c r="V2354">
        <v>0</v>
      </c>
      <c r="W2354">
        <v>42</v>
      </c>
      <c r="X2354">
        <v>84</v>
      </c>
      <c r="Y2354">
        <v>16</v>
      </c>
      <c r="Z2354">
        <v>28</v>
      </c>
      <c r="AA2354">
        <v>137</v>
      </c>
      <c r="AB2354">
        <v>49</v>
      </c>
      <c r="AC2354">
        <v>67</v>
      </c>
      <c r="AD2354">
        <v>66</v>
      </c>
      <c r="AE2354">
        <v>124</v>
      </c>
      <c r="AF2354">
        <v>193</v>
      </c>
      <c r="AG2354">
        <v>0</v>
      </c>
      <c r="AH2354">
        <v>9</v>
      </c>
      <c r="AI2354">
        <v>19</v>
      </c>
      <c r="AJ2354">
        <v>30</v>
      </c>
      <c r="AK2354">
        <v>16</v>
      </c>
      <c r="AL2354">
        <v>120</v>
      </c>
      <c r="AM2354">
        <v>307</v>
      </c>
      <c r="AN2354">
        <v>152</v>
      </c>
      <c r="AO2354">
        <v>827</v>
      </c>
      <c r="AP2354">
        <v>305</v>
      </c>
      <c r="AQ2354">
        <v>3782</v>
      </c>
      <c r="AR2354">
        <v>0</v>
      </c>
      <c r="AS2354">
        <v>0</v>
      </c>
      <c r="AT2354">
        <v>2162</v>
      </c>
      <c r="AU2354">
        <v>67</v>
      </c>
      <c r="AV2354">
        <v>11</v>
      </c>
      <c r="AW2354">
        <v>0</v>
      </c>
      <c r="AX2354">
        <v>0</v>
      </c>
      <c r="AY2354">
        <v>0</v>
      </c>
      <c r="AZ2354">
        <v>17</v>
      </c>
      <c r="BA2354">
        <v>550</v>
      </c>
      <c r="BB2354">
        <v>0</v>
      </c>
      <c r="BC2354">
        <v>9</v>
      </c>
      <c r="BD2354">
        <v>26</v>
      </c>
      <c r="BE2354">
        <v>128</v>
      </c>
      <c r="BF2354">
        <v>1</v>
      </c>
      <c r="BG2354">
        <v>9</v>
      </c>
      <c r="BH2354">
        <v>18</v>
      </c>
      <c r="BI2354">
        <v>95</v>
      </c>
      <c r="BJ2354">
        <v>11</v>
      </c>
      <c r="BK2354">
        <v>88</v>
      </c>
      <c r="BL2354">
        <v>98</v>
      </c>
      <c r="BM2354">
        <v>14</v>
      </c>
      <c r="BN2354">
        <v>21</v>
      </c>
      <c r="BO2354">
        <v>364</v>
      </c>
      <c r="BP2354">
        <v>168</v>
      </c>
      <c r="BQ2354">
        <v>921</v>
      </c>
      <c r="BR2354">
        <v>164</v>
      </c>
      <c r="BS2354">
        <v>127</v>
      </c>
      <c r="BT2354">
        <v>0</v>
      </c>
      <c r="BU2354">
        <v>17</v>
      </c>
      <c r="BV2354">
        <v>0</v>
      </c>
      <c r="BW2354">
        <v>16</v>
      </c>
      <c r="BX2354">
        <v>0</v>
      </c>
      <c r="BY2354">
        <v>11999</v>
      </c>
    </row>
    <row r="2355" spans="1:77" x14ac:dyDescent="0.25">
      <c r="A2355" t="str">
        <f t="shared" si="72"/>
        <v>201891 Takarítók és hasonló jellegű egyszerű foglalkozásokI6 Gimnázium</v>
      </c>
      <c r="B2355" t="str">
        <f t="shared" si="73"/>
        <v>201891 Takarítók és hasonló jellegű egyszerű foglalkozásokI6 Gimnázium</v>
      </c>
      <c r="C2355">
        <v>4026</v>
      </c>
      <c r="D2355" t="s">
        <v>168</v>
      </c>
      <c r="E2355" t="s">
        <v>169</v>
      </c>
      <c r="F2355" s="4">
        <v>2018</v>
      </c>
      <c r="G2355">
        <v>0</v>
      </c>
      <c r="H2355" t="s">
        <v>162</v>
      </c>
      <c r="I2355">
        <v>651</v>
      </c>
      <c r="J2355">
        <v>40</v>
      </c>
      <c r="K2355" t="s">
        <v>108</v>
      </c>
      <c r="L2355" t="s">
        <v>146</v>
      </c>
      <c r="M2355">
        <v>35</v>
      </c>
      <c r="N2355">
        <v>74</v>
      </c>
      <c r="O2355">
        <v>0</v>
      </c>
      <c r="P2355">
        <v>0</v>
      </c>
      <c r="Q2355">
        <v>49</v>
      </c>
      <c r="R2355">
        <v>12</v>
      </c>
      <c r="S2355">
        <v>1</v>
      </c>
      <c r="T2355">
        <v>0</v>
      </c>
      <c r="U2355">
        <v>32</v>
      </c>
      <c r="V2355">
        <v>0</v>
      </c>
      <c r="W2355">
        <v>0</v>
      </c>
      <c r="X2355">
        <v>26</v>
      </c>
      <c r="Y2355">
        <v>12</v>
      </c>
      <c r="Z2355">
        <v>0</v>
      </c>
      <c r="AA2355">
        <v>16</v>
      </c>
      <c r="AB2355">
        <v>48</v>
      </c>
      <c r="AC2355">
        <v>2</v>
      </c>
      <c r="AD2355">
        <v>3</v>
      </c>
      <c r="AE2355">
        <v>46</v>
      </c>
      <c r="AF2355">
        <v>3</v>
      </c>
      <c r="AG2355">
        <v>0</v>
      </c>
      <c r="AH2355">
        <v>49</v>
      </c>
      <c r="AI2355">
        <v>0</v>
      </c>
      <c r="AJ2355">
        <v>44</v>
      </c>
      <c r="AK2355">
        <v>24</v>
      </c>
      <c r="AL2355">
        <v>37</v>
      </c>
      <c r="AM2355">
        <v>81</v>
      </c>
      <c r="AN2355">
        <v>79</v>
      </c>
      <c r="AO2355">
        <v>119</v>
      </c>
      <c r="AP2355">
        <v>169</v>
      </c>
      <c r="AQ2355">
        <v>19</v>
      </c>
      <c r="AR2355">
        <v>0</v>
      </c>
      <c r="AS2355">
        <v>0</v>
      </c>
      <c r="AT2355">
        <v>22</v>
      </c>
      <c r="AU2355">
        <v>0</v>
      </c>
      <c r="AV2355">
        <v>329</v>
      </c>
      <c r="AW2355">
        <v>20</v>
      </c>
      <c r="AX2355">
        <v>0</v>
      </c>
      <c r="AY2355">
        <v>0</v>
      </c>
      <c r="AZ2355">
        <v>27</v>
      </c>
      <c r="BA2355">
        <v>37</v>
      </c>
      <c r="BB2355">
        <v>0</v>
      </c>
      <c r="BC2355">
        <v>0</v>
      </c>
      <c r="BD2355">
        <v>8</v>
      </c>
      <c r="BE2355">
        <v>69</v>
      </c>
      <c r="BF2355">
        <v>34</v>
      </c>
      <c r="BG2355">
        <v>22</v>
      </c>
      <c r="BH2355">
        <v>11</v>
      </c>
      <c r="BI2355">
        <v>0</v>
      </c>
      <c r="BJ2355">
        <v>0</v>
      </c>
      <c r="BK2355">
        <v>22</v>
      </c>
      <c r="BL2355">
        <v>38</v>
      </c>
      <c r="BM2355">
        <v>0</v>
      </c>
      <c r="BN2355">
        <v>311</v>
      </c>
      <c r="BO2355">
        <v>1219</v>
      </c>
      <c r="BP2355">
        <v>699</v>
      </c>
      <c r="BQ2355">
        <v>119</v>
      </c>
      <c r="BR2355">
        <v>303</v>
      </c>
      <c r="BS2355">
        <v>121</v>
      </c>
      <c r="BT2355">
        <v>50</v>
      </c>
      <c r="BU2355">
        <v>4</v>
      </c>
      <c r="BV2355">
        <v>12</v>
      </c>
      <c r="BW2355">
        <v>22</v>
      </c>
      <c r="BX2355">
        <v>0</v>
      </c>
      <c r="BY2355">
        <v>4479</v>
      </c>
    </row>
    <row r="2356" spans="1:77" x14ac:dyDescent="0.25">
      <c r="A2356" t="str">
        <f t="shared" si="72"/>
        <v>201892 Egyszerű szolgáltatási, szállítási és hasonló foglalkozásokI6 Gimnázium</v>
      </c>
      <c r="B2356" t="str">
        <f t="shared" si="73"/>
        <v>201892 Egyszerű szolgáltatási, szállítási és hasonló foglalkozásokI6 Gimnázium</v>
      </c>
      <c r="C2356">
        <v>4027</v>
      </c>
      <c r="D2356" t="s">
        <v>168</v>
      </c>
      <c r="E2356" t="s">
        <v>169</v>
      </c>
      <c r="F2356" s="4">
        <v>2018</v>
      </c>
      <c r="G2356">
        <v>0</v>
      </c>
      <c r="H2356" t="s">
        <v>162</v>
      </c>
      <c r="I2356">
        <v>652</v>
      </c>
      <c r="J2356">
        <v>41</v>
      </c>
      <c r="K2356" t="s">
        <v>109</v>
      </c>
      <c r="L2356" t="s">
        <v>147</v>
      </c>
      <c r="M2356">
        <v>132</v>
      </c>
      <c r="N2356">
        <v>45</v>
      </c>
      <c r="O2356">
        <v>0</v>
      </c>
      <c r="P2356">
        <v>9</v>
      </c>
      <c r="Q2356">
        <v>422</v>
      </c>
      <c r="R2356">
        <v>40</v>
      </c>
      <c r="S2356">
        <v>35</v>
      </c>
      <c r="T2356">
        <v>117</v>
      </c>
      <c r="U2356">
        <v>66</v>
      </c>
      <c r="V2356">
        <v>0</v>
      </c>
      <c r="W2356">
        <v>78</v>
      </c>
      <c r="X2356">
        <v>108</v>
      </c>
      <c r="Y2356">
        <v>89</v>
      </c>
      <c r="Z2356">
        <v>66</v>
      </c>
      <c r="AA2356">
        <v>17</v>
      </c>
      <c r="AB2356">
        <v>117</v>
      </c>
      <c r="AC2356">
        <v>82</v>
      </c>
      <c r="AD2356">
        <v>122</v>
      </c>
      <c r="AE2356">
        <v>87</v>
      </c>
      <c r="AF2356">
        <v>108</v>
      </c>
      <c r="AG2356">
        <v>15</v>
      </c>
      <c r="AH2356">
        <v>96</v>
      </c>
      <c r="AI2356">
        <v>0</v>
      </c>
      <c r="AJ2356">
        <v>60</v>
      </c>
      <c r="AK2356">
        <v>149</v>
      </c>
      <c r="AL2356">
        <v>60</v>
      </c>
      <c r="AM2356">
        <v>173</v>
      </c>
      <c r="AN2356">
        <v>441</v>
      </c>
      <c r="AO2356">
        <v>1798</v>
      </c>
      <c r="AP2356">
        <v>2009</v>
      </c>
      <c r="AQ2356">
        <v>118</v>
      </c>
      <c r="AR2356">
        <v>0</v>
      </c>
      <c r="AS2356">
        <v>22</v>
      </c>
      <c r="AT2356">
        <v>305</v>
      </c>
      <c r="AU2356">
        <v>106</v>
      </c>
      <c r="AV2356">
        <v>1729</v>
      </c>
      <c r="AW2356">
        <v>19</v>
      </c>
      <c r="AX2356">
        <v>1</v>
      </c>
      <c r="AY2356">
        <v>0</v>
      </c>
      <c r="AZ2356">
        <v>135</v>
      </c>
      <c r="BA2356">
        <v>161</v>
      </c>
      <c r="BB2356">
        <v>0</v>
      </c>
      <c r="BC2356">
        <v>39</v>
      </c>
      <c r="BD2356">
        <v>99</v>
      </c>
      <c r="BE2356">
        <v>164</v>
      </c>
      <c r="BF2356">
        <v>65</v>
      </c>
      <c r="BG2356">
        <v>43</v>
      </c>
      <c r="BH2356">
        <v>23</v>
      </c>
      <c r="BI2356">
        <v>11</v>
      </c>
      <c r="BJ2356">
        <v>199</v>
      </c>
      <c r="BK2356">
        <v>63</v>
      </c>
      <c r="BL2356">
        <v>335</v>
      </c>
      <c r="BM2356">
        <v>0</v>
      </c>
      <c r="BN2356">
        <v>371</v>
      </c>
      <c r="BO2356">
        <v>3008</v>
      </c>
      <c r="BP2356">
        <v>1055</v>
      </c>
      <c r="BQ2356">
        <v>221</v>
      </c>
      <c r="BR2356">
        <v>287</v>
      </c>
      <c r="BS2356">
        <v>194</v>
      </c>
      <c r="BT2356">
        <v>52</v>
      </c>
      <c r="BU2356">
        <v>4</v>
      </c>
      <c r="BV2356">
        <v>9</v>
      </c>
      <c r="BW2356">
        <v>89</v>
      </c>
      <c r="BX2356">
        <v>0</v>
      </c>
      <c r="BY2356">
        <v>15468</v>
      </c>
    </row>
    <row r="2357" spans="1:77" x14ac:dyDescent="0.25">
      <c r="A2357" t="str">
        <f t="shared" si="72"/>
        <v>201893 Egyszerű ipari, építőipari, mezőgazdasági foglalkozásokI6 Gimnázium</v>
      </c>
      <c r="B2357" t="str">
        <f t="shared" si="73"/>
        <v>201893 Egyszerű ipari, építőipari, mezőgazdasági foglalkozásokI6 Gimnázium</v>
      </c>
      <c r="C2357">
        <v>4028</v>
      </c>
      <c r="D2357" t="s">
        <v>168</v>
      </c>
      <c r="E2357" t="s">
        <v>169</v>
      </c>
      <c r="F2357" s="4">
        <v>2018</v>
      </c>
      <c r="G2357">
        <v>0</v>
      </c>
      <c r="H2357" t="s">
        <v>162</v>
      </c>
      <c r="I2357">
        <v>653</v>
      </c>
      <c r="J2357">
        <v>42</v>
      </c>
      <c r="K2357" t="s">
        <v>148</v>
      </c>
      <c r="L2357" t="s">
        <v>149</v>
      </c>
      <c r="M2357">
        <v>69</v>
      </c>
      <c r="N2357">
        <v>17</v>
      </c>
      <c r="O2357">
        <v>105</v>
      </c>
      <c r="P2357">
        <v>0</v>
      </c>
      <c r="Q2357">
        <v>275</v>
      </c>
      <c r="R2357">
        <v>185</v>
      </c>
      <c r="S2357">
        <v>58</v>
      </c>
      <c r="T2357">
        <v>116</v>
      </c>
      <c r="U2357">
        <v>29</v>
      </c>
      <c r="V2357">
        <v>0</v>
      </c>
      <c r="W2357">
        <v>37</v>
      </c>
      <c r="X2357">
        <v>0</v>
      </c>
      <c r="Y2357">
        <v>186</v>
      </c>
      <c r="Z2357">
        <v>28</v>
      </c>
      <c r="AA2357">
        <v>105</v>
      </c>
      <c r="AB2357">
        <v>291</v>
      </c>
      <c r="AC2357">
        <v>118</v>
      </c>
      <c r="AD2357">
        <v>460</v>
      </c>
      <c r="AE2357">
        <v>329</v>
      </c>
      <c r="AF2357">
        <v>189</v>
      </c>
      <c r="AG2357">
        <v>2</v>
      </c>
      <c r="AH2357">
        <v>480</v>
      </c>
      <c r="AI2357">
        <v>22</v>
      </c>
      <c r="AJ2357">
        <v>0</v>
      </c>
      <c r="AK2357">
        <v>14</v>
      </c>
      <c r="AL2357">
        <v>0</v>
      </c>
      <c r="AM2357">
        <v>294</v>
      </c>
      <c r="AN2357">
        <v>88</v>
      </c>
      <c r="AO2357">
        <v>139</v>
      </c>
      <c r="AP2357">
        <v>28</v>
      </c>
      <c r="AQ2357">
        <v>0</v>
      </c>
      <c r="AR2357">
        <v>0</v>
      </c>
      <c r="AS2357">
        <v>0</v>
      </c>
      <c r="AT2357">
        <v>17</v>
      </c>
      <c r="AU2357">
        <v>0</v>
      </c>
      <c r="AV2357">
        <v>0</v>
      </c>
      <c r="AW2357">
        <v>0</v>
      </c>
      <c r="AX2357">
        <v>0</v>
      </c>
      <c r="AY2357">
        <v>0</v>
      </c>
      <c r="AZ2357">
        <v>0</v>
      </c>
      <c r="BA2357">
        <v>0</v>
      </c>
      <c r="BB2357">
        <v>0</v>
      </c>
      <c r="BC2357">
        <v>0</v>
      </c>
      <c r="BD2357">
        <v>0</v>
      </c>
      <c r="BE2357">
        <v>66</v>
      </c>
      <c r="BF2357">
        <v>0</v>
      </c>
      <c r="BG2357">
        <v>90</v>
      </c>
      <c r="BH2357">
        <v>1</v>
      </c>
      <c r="BI2357">
        <v>0</v>
      </c>
      <c r="BJ2357">
        <v>21</v>
      </c>
      <c r="BK2357">
        <v>0</v>
      </c>
      <c r="BL2357">
        <v>246</v>
      </c>
      <c r="BM2357">
        <v>0</v>
      </c>
      <c r="BN2357">
        <v>23</v>
      </c>
      <c r="BO2357">
        <v>526</v>
      </c>
      <c r="BP2357">
        <v>8</v>
      </c>
      <c r="BQ2357">
        <v>1</v>
      </c>
      <c r="BR2357">
        <v>11</v>
      </c>
      <c r="BS2357">
        <v>69</v>
      </c>
      <c r="BT2357">
        <v>0</v>
      </c>
      <c r="BU2357">
        <v>0</v>
      </c>
      <c r="BV2357">
        <v>0</v>
      </c>
      <c r="BW2357">
        <v>14</v>
      </c>
      <c r="BX2357">
        <v>0</v>
      </c>
      <c r="BY2357">
        <v>4757</v>
      </c>
    </row>
    <row r="2358" spans="1:77" hidden="1" x14ac:dyDescent="0.25">
      <c r="A2358" t="str">
        <f t="shared" si="72"/>
        <v>201801 Fegyveres szervek felsőfokú képesítést igénylő foglalkozásaiI7 Technikum</v>
      </c>
      <c r="B2358" t="str">
        <f t="shared" si="73"/>
        <v>201801 Fegyveres szervek felsőfokú képesítést igénylő foglalkozásaiI7 Technikum</v>
      </c>
      <c r="C2358">
        <v>4660</v>
      </c>
      <c r="D2358" t="s">
        <v>168</v>
      </c>
      <c r="E2358" t="s">
        <v>169</v>
      </c>
      <c r="F2358" s="4">
        <v>2018</v>
      </c>
      <c r="G2358">
        <v>0</v>
      </c>
      <c r="H2358" t="s">
        <v>163</v>
      </c>
      <c r="I2358">
        <v>612</v>
      </c>
      <c r="J2358">
        <v>1</v>
      </c>
      <c r="K2358" t="s">
        <v>65</v>
      </c>
      <c r="L2358" t="s">
        <v>66</v>
      </c>
      <c r="M2358">
        <v>0</v>
      </c>
      <c r="N2358">
        <v>0</v>
      </c>
      <c r="O2358">
        <v>0</v>
      </c>
      <c r="P2358">
        <v>0</v>
      </c>
      <c r="Q2358">
        <v>0</v>
      </c>
      <c r="R2358">
        <v>0</v>
      </c>
      <c r="S2358">
        <v>0</v>
      </c>
      <c r="T2358">
        <v>0</v>
      </c>
      <c r="U2358">
        <v>0</v>
      </c>
      <c r="V2358">
        <v>0</v>
      </c>
      <c r="W2358">
        <v>0</v>
      </c>
      <c r="X2358">
        <v>0</v>
      </c>
      <c r="Y2358">
        <v>0</v>
      </c>
      <c r="Z2358">
        <v>0</v>
      </c>
      <c r="AA2358">
        <v>0</v>
      </c>
      <c r="AB2358">
        <v>0</v>
      </c>
      <c r="AC2358">
        <v>0</v>
      </c>
      <c r="AD2358">
        <v>0</v>
      </c>
      <c r="AE2358">
        <v>0</v>
      </c>
      <c r="AF2358">
        <v>0</v>
      </c>
      <c r="AG2358">
        <v>0</v>
      </c>
      <c r="AH2358">
        <v>0</v>
      </c>
      <c r="AI2358">
        <v>0</v>
      </c>
      <c r="AJ2358">
        <v>0</v>
      </c>
      <c r="AK2358">
        <v>0</v>
      </c>
      <c r="AL2358">
        <v>0</v>
      </c>
      <c r="AM2358">
        <v>0</v>
      </c>
      <c r="AN2358">
        <v>0</v>
      </c>
      <c r="AO2358">
        <v>0</v>
      </c>
      <c r="AP2358">
        <v>0</v>
      </c>
      <c r="AQ2358">
        <v>0</v>
      </c>
      <c r="AR2358">
        <v>0</v>
      </c>
      <c r="AS2358">
        <v>0</v>
      </c>
      <c r="AT2358">
        <v>0</v>
      </c>
      <c r="AU2358">
        <v>0</v>
      </c>
      <c r="AV2358">
        <v>0</v>
      </c>
      <c r="AW2358">
        <v>0</v>
      </c>
      <c r="AX2358">
        <v>0</v>
      </c>
      <c r="AY2358">
        <v>0</v>
      </c>
      <c r="AZ2358">
        <v>0</v>
      </c>
      <c r="BA2358">
        <v>0</v>
      </c>
      <c r="BB2358">
        <v>0</v>
      </c>
      <c r="BC2358">
        <v>0</v>
      </c>
      <c r="BD2358">
        <v>0</v>
      </c>
      <c r="BE2358">
        <v>0</v>
      </c>
      <c r="BF2358">
        <v>0</v>
      </c>
      <c r="BG2358">
        <v>0</v>
      </c>
      <c r="BH2358">
        <v>0</v>
      </c>
      <c r="BI2358">
        <v>0</v>
      </c>
      <c r="BJ2358">
        <v>0</v>
      </c>
      <c r="BK2358">
        <v>0</v>
      </c>
      <c r="BL2358">
        <v>0</v>
      </c>
      <c r="BM2358">
        <v>0</v>
      </c>
      <c r="BN2358">
        <v>0</v>
      </c>
      <c r="BO2358">
        <v>42</v>
      </c>
      <c r="BP2358">
        <v>0</v>
      </c>
      <c r="BQ2358">
        <v>0</v>
      </c>
      <c r="BR2358">
        <v>0</v>
      </c>
      <c r="BS2358">
        <v>0</v>
      </c>
      <c r="BT2358">
        <v>0</v>
      </c>
      <c r="BU2358">
        <v>0</v>
      </c>
      <c r="BV2358">
        <v>0</v>
      </c>
      <c r="BW2358">
        <v>0</v>
      </c>
      <c r="BX2358">
        <v>0</v>
      </c>
      <c r="BY2358">
        <v>42</v>
      </c>
    </row>
    <row r="2359" spans="1:77" hidden="1" x14ac:dyDescent="0.25">
      <c r="A2359" t="str">
        <f t="shared" si="72"/>
        <v>201802 Fegyveres szervek középfokú képesítést igénylő foglalkozásaiI7 Technikum</v>
      </c>
      <c r="B2359" t="str">
        <f t="shared" si="73"/>
        <v>201802 Fegyveres szervek középfokú képesítést igénylő foglalkozásaiI7 Technikum</v>
      </c>
      <c r="C2359">
        <v>4661</v>
      </c>
      <c r="D2359" t="s">
        <v>168</v>
      </c>
      <c r="E2359" t="s">
        <v>169</v>
      </c>
      <c r="F2359" s="4">
        <v>2018</v>
      </c>
      <c r="G2359">
        <v>0</v>
      </c>
      <c r="H2359" t="s">
        <v>163</v>
      </c>
      <c r="I2359">
        <v>613</v>
      </c>
      <c r="J2359">
        <v>2</v>
      </c>
      <c r="K2359" t="s">
        <v>67</v>
      </c>
      <c r="L2359" t="s">
        <v>68</v>
      </c>
      <c r="M2359">
        <v>0</v>
      </c>
      <c r="N2359">
        <v>0</v>
      </c>
      <c r="O2359">
        <v>0</v>
      </c>
      <c r="P2359">
        <v>0</v>
      </c>
      <c r="Q2359">
        <v>0</v>
      </c>
      <c r="R2359">
        <v>0</v>
      </c>
      <c r="S2359">
        <v>0</v>
      </c>
      <c r="T2359">
        <v>0</v>
      </c>
      <c r="U2359">
        <v>0</v>
      </c>
      <c r="V2359">
        <v>0</v>
      </c>
      <c r="W2359">
        <v>0</v>
      </c>
      <c r="X2359">
        <v>0</v>
      </c>
      <c r="Y2359">
        <v>0</v>
      </c>
      <c r="Z2359">
        <v>0</v>
      </c>
      <c r="AA2359">
        <v>0</v>
      </c>
      <c r="AB2359">
        <v>0</v>
      </c>
      <c r="AC2359">
        <v>0</v>
      </c>
      <c r="AD2359">
        <v>0</v>
      </c>
      <c r="AE2359">
        <v>0</v>
      </c>
      <c r="AF2359">
        <v>0</v>
      </c>
      <c r="AG2359">
        <v>0</v>
      </c>
      <c r="AH2359">
        <v>0</v>
      </c>
      <c r="AI2359">
        <v>0</v>
      </c>
      <c r="AJ2359">
        <v>0</v>
      </c>
      <c r="AK2359">
        <v>0</v>
      </c>
      <c r="AL2359">
        <v>0</v>
      </c>
      <c r="AM2359">
        <v>0</v>
      </c>
      <c r="AN2359">
        <v>0</v>
      </c>
      <c r="AO2359">
        <v>0</v>
      </c>
      <c r="AP2359">
        <v>0</v>
      </c>
      <c r="AQ2359">
        <v>0</v>
      </c>
      <c r="AR2359">
        <v>0</v>
      </c>
      <c r="AS2359">
        <v>0</v>
      </c>
      <c r="AT2359">
        <v>0</v>
      </c>
      <c r="AU2359">
        <v>0</v>
      </c>
      <c r="AV2359">
        <v>0</v>
      </c>
      <c r="AW2359">
        <v>0</v>
      </c>
      <c r="AX2359">
        <v>0</v>
      </c>
      <c r="AY2359">
        <v>0</v>
      </c>
      <c r="AZ2359">
        <v>0</v>
      </c>
      <c r="BA2359">
        <v>0</v>
      </c>
      <c r="BB2359">
        <v>0</v>
      </c>
      <c r="BC2359">
        <v>0</v>
      </c>
      <c r="BD2359">
        <v>0</v>
      </c>
      <c r="BE2359">
        <v>0</v>
      </c>
      <c r="BF2359">
        <v>0</v>
      </c>
      <c r="BG2359">
        <v>0</v>
      </c>
      <c r="BH2359">
        <v>0</v>
      </c>
      <c r="BI2359">
        <v>0</v>
      </c>
      <c r="BJ2359">
        <v>0</v>
      </c>
      <c r="BK2359">
        <v>0</v>
      </c>
      <c r="BL2359">
        <v>0</v>
      </c>
      <c r="BM2359">
        <v>0</v>
      </c>
      <c r="BN2359">
        <v>0</v>
      </c>
      <c r="BO2359">
        <v>1154</v>
      </c>
      <c r="BP2359">
        <v>5</v>
      </c>
      <c r="BQ2359">
        <v>0</v>
      </c>
      <c r="BR2359">
        <v>0</v>
      </c>
      <c r="BS2359">
        <v>0</v>
      </c>
      <c r="BT2359">
        <v>0</v>
      </c>
      <c r="BU2359">
        <v>0</v>
      </c>
      <c r="BV2359">
        <v>0</v>
      </c>
      <c r="BW2359">
        <v>0</v>
      </c>
      <c r="BX2359">
        <v>0</v>
      </c>
      <c r="BY2359">
        <v>1159</v>
      </c>
    </row>
    <row r="2360" spans="1:77" hidden="1" x14ac:dyDescent="0.25">
      <c r="A2360" t="str">
        <f t="shared" si="72"/>
        <v>201803 Fegyveres szervek középfokú képesítést nem igénylő foglalkozásaiI7 Technikum</v>
      </c>
      <c r="B2360" t="str">
        <f t="shared" si="73"/>
        <v>201803 Fegyveres szervek középfokú képesítést nem igénylő foglalkozásaiI7 Technikum</v>
      </c>
      <c r="C2360">
        <v>4662</v>
      </c>
      <c r="D2360" t="s">
        <v>168</v>
      </c>
      <c r="E2360" t="s">
        <v>169</v>
      </c>
      <c r="F2360" s="4">
        <v>2018</v>
      </c>
      <c r="G2360">
        <v>0</v>
      </c>
      <c r="H2360" t="s">
        <v>163</v>
      </c>
      <c r="I2360">
        <v>614</v>
      </c>
      <c r="J2360">
        <v>3</v>
      </c>
      <c r="K2360" t="s">
        <v>69</v>
      </c>
      <c r="L2360" t="s">
        <v>70</v>
      </c>
      <c r="M2360">
        <v>0</v>
      </c>
      <c r="N2360">
        <v>0</v>
      </c>
      <c r="O2360">
        <v>0</v>
      </c>
      <c r="P2360">
        <v>0</v>
      </c>
      <c r="Q2360">
        <v>0</v>
      </c>
      <c r="R2360">
        <v>0</v>
      </c>
      <c r="S2360">
        <v>0</v>
      </c>
      <c r="T2360">
        <v>0</v>
      </c>
      <c r="U2360">
        <v>0</v>
      </c>
      <c r="V2360">
        <v>0</v>
      </c>
      <c r="W2360">
        <v>0</v>
      </c>
      <c r="X2360">
        <v>0</v>
      </c>
      <c r="Y2360">
        <v>0</v>
      </c>
      <c r="Z2360">
        <v>0</v>
      </c>
      <c r="AA2360">
        <v>0</v>
      </c>
      <c r="AB2360">
        <v>0</v>
      </c>
      <c r="AC2360">
        <v>0</v>
      </c>
      <c r="AD2360">
        <v>0</v>
      </c>
      <c r="AE2360">
        <v>0</v>
      </c>
      <c r="AF2360">
        <v>0</v>
      </c>
      <c r="AG2360">
        <v>0</v>
      </c>
      <c r="AH2360">
        <v>0</v>
      </c>
      <c r="AI2360">
        <v>0</v>
      </c>
      <c r="AJ2360">
        <v>0</v>
      </c>
      <c r="AK2360">
        <v>0</v>
      </c>
      <c r="AL2360">
        <v>0</v>
      </c>
      <c r="AM2360">
        <v>0</v>
      </c>
      <c r="AN2360">
        <v>0</v>
      </c>
      <c r="AO2360">
        <v>0</v>
      </c>
      <c r="AP2360">
        <v>0</v>
      </c>
      <c r="AQ2360">
        <v>0</v>
      </c>
      <c r="AR2360">
        <v>0</v>
      </c>
      <c r="AS2360">
        <v>0</v>
      </c>
      <c r="AT2360">
        <v>0</v>
      </c>
      <c r="AU2360">
        <v>0</v>
      </c>
      <c r="AV2360">
        <v>0</v>
      </c>
      <c r="AW2360">
        <v>0</v>
      </c>
      <c r="AX2360">
        <v>0</v>
      </c>
      <c r="AY2360">
        <v>0</v>
      </c>
      <c r="AZ2360">
        <v>0</v>
      </c>
      <c r="BA2360">
        <v>0</v>
      </c>
      <c r="BB2360">
        <v>0</v>
      </c>
      <c r="BC2360">
        <v>0</v>
      </c>
      <c r="BD2360">
        <v>0</v>
      </c>
      <c r="BE2360">
        <v>0</v>
      </c>
      <c r="BF2360">
        <v>0</v>
      </c>
      <c r="BG2360">
        <v>0</v>
      </c>
      <c r="BH2360">
        <v>0</v>
      </c>
      <c r="BI2360">
        <v>0</v>
      </c>
      <c r="BJ2360">
        <v>0</v>
      </c>
      <c r="BK2360">
        <v>0</v>
      </c>
      <c r="BL2360">
        <v>0</v>
      </c>
      <c r="BM2360">
        <v>0</v>
      </c>
      <c r="BN2360">
        <v>0</v>
      </c>
      <c r="BO2360">
        <v>13</v>
      </c>
      <c r="BP2360">
        <v>0</v>
      </c>
      <c r="BQ2360">
        <v>0</v>
      </c>
      <c r="BR2360">
        <v>0</v>
      </c>
      <c r="BS2360">
        <v>0</v>
      </c>
      <c r="BT2360">
        <v>0</v>
      </c>
      <c r="BU2360">
        <v>0</v>
      </c>
      <c r="BV2360">
        <v>0</v>
      </c>
      <c r="BW2360">
        <v>0</v>
      </c>
      <c r="BX2360">
        <v>0</v>
      </c>
      <c r="BY2360">
        <v>13</v>
      </c>
    </row>
    <row r="2361" spans="1:77" hidden="1" x14ac:dyDescent="0.25">
      <c r="A2361" t="str">
        <f t="shared" si="72"/>
        <v>201811 Törvényhozók, igazgatási és érdek-képviseleti vezetőkI7 Technikum</v>
      </c>
      <c r="B2361" t="str">
        <f t="shared" si="73"/>
        <v>201811 Törvényhozók, igazgatási és érdek-képviseleti vezetőkI7 Technikum</v>
      </c>
      <c r="C2361">
        <v>4663</v>
      </c>
      <c r="D2361" t="s">
        <v>168</v>
      </c>
      <c r="E2361" t="s">
        <v>169</v>
      </c>
      <c r="F2361" s="4">
        <v>2018</v>
      </c>
      <c r="G2361">
        <v>0</v>
      </c>
      <c r="H2361" t="s">
        <v>163</v>
      </c>
      <c r="I2361">
        <v>615</v>
      </c>
      <c r="J2361">
        <v>4</v>
      </c>
      <c r="K2361" t="s">
        <v>71</v>
      </c>
      <c r="L2361" t="s">
        <v>111</v>
      </c>
      <c r="M2361">
        <v>0</v>
      </c>
      <c r="N2361">
        <v>0</v>
      </c>
      <c r="O2361">
        <v>0</v>
      </c>
      <c r="P2361">
        <v>0</v>
      </c>
      <c r="Q2361">
        <v>0</v>
      </c>
      <c r="R2361">
        <v>0</v>
      </c>
      <c r="S2361">
        <v>0</v>
      </c>
      <c r="T2361">
        <v>0</v>
      </c>
      <c r="U2361">
        <v>0</v>
      </c>
      <c r="V2361">
        <v>0</v>
      </c>
      <c r="W2361">
        <v>0</v>
      </c>
      <c r="X2361">
        <v>0</v>
      </c>
      <c r="Y2361">
        <v>0</v>
      </c>
      <c r="Z2361">
        <v>0</v>
      </c>
      <c r="AA2361">
        <v>0</v>
      </c>
      <c r="AB2361">
        <v>14</v>
      </c>
      <c r="AC2361">
        <v>0</v>
      </c>
      <c r="AD2361">
        <v>0</v>
      </c>
      <c r="AE2361">
        <v>0</v>
      </c>
      <c r="AF2361">
        <v>0</v>
      </c>
      <c r="AG2361">
        <v>0</v>
      </c>
      <c r="AH2361">
        <v>0</v>
      </c>
      <c r="AI2361">
        <v>0</v>
      </c>
      <c r="AJ2361">
        <v>0</v>
      </c>
      <c r="AK2361">
        <v>0</v>
      </c>
      <c r="AL2361">
        <v>0</v>
      </c>
      <c r="AM2361">
        <v>0</v>
      </c>
      <c r="AN2361">
        <v>0</v>
      </c>
      <c r="AO2361">
        <v>0</v>
      </c>
      <c r="AP2361">
        <v>0</v>
      </c>
      <c r="AQ2361">
        <v>0</v>
      </c>
      <c r="AR2361">
        <v>0</v>
      </c>
      <c r="AS2361">
        <v>0</v>
      </c>
      <c r="AT2361">
        <v>0</v>
      </c>
      <c r="AU2361">
        <v>0</v>
      </c>
      <c r="AV2361">
        <v>0</v>
      </c>
      <c r="AW2361">
        <v>0</v>
      </c>
      <c r="AX2361">
        <v>0</v>
      </c>
      <c r="AY2361">
        <v>0</v>
      </c>
      <c r="AZ2361">
        <v>0</v>
      </c>
      <c r="BA2361">
        <v>0</v>
      </c>
      <c r="BB2361">
        <v>0</v>
      </c>
      <c r="BC2361">
        <v>0</v>
      </c>
      <c r="BD2361">
        <v>0</v>
      </c>
      <c r="BE2361">
        <v>0</v>
      </c>
      <c r="BF2361">
        <v>0</v>
      </c>
      <c r="BG2361">
        <v>0</v>
      </c>
      <c r="BH2361">
        <v>0</v>
      </c>
      <c r="BI2361">
        <v>0</v>
      </c>
      <c r="BJ2361">
        <v>0</v>
      </c>
      <c r="BK2361">
        <v>0</v>
      </c>
      <c r="BL2361">
        <v>0</v>
      </c>
      <c r="BM2361">
        <v>0</v>
      </c>
      <c r="BN2361">
        <v>0</v>
      </c>
      <c r="BO2361">
        <v>120</v>
      </c>
      <c r="BP2361">
        <v>6</v>
      </c>
      <c r="BQ2361">
        <v>0</v>
      </c>
      <c r="BR2361">
        <v>0</v>
      </c>
      <c r="BS2361">
        <v>0</v>
      </c>
      <c r="BT2361">
        <v>0</v>
      </c>
      <c r="BU2361">
        <v>0</v>
      </c>
      <c r="BV2361">
        <v>0</v>
      </c>
      <c r="BW2361">
        <v>0</v>
      </c>
      <c r="BX2361">
        <v>0</v>
      </c>
      <c r="BY2361">
        <v>140</v>
      </c>
    </row>
    <row r="2362" spans="1:77" hidden="1" x14ac:dyDescent="0.25">
      <c r="A2362" t="str">
        <f t="shared" si="72"/>
        <v>201812 Gazdasági, költségvetési szervezetek vezetőiI7 Technikum</v>
      </c>
      <c r="B2362" t="str">
        <f t="shared" si="73"/>
        <v>201812 Gazdasági, költségvetési szervezetek vezetőiI7 Technikum</v>
      </c>
      <c r="C2362">
        <v>4664</v>
      </c>
      <c r="D2362" t="s">
        <v>168</v>
      </c>
      <c r="E2362" t="s">
        <v>169</v>
      </c>
      <c r="F2362" s="4">
        <v>2018</v>
      </c>
      <c r="G2362">
        <v>0</v>
      </c>
      <c r="H2362" t="s">
        <v>163</v>
      </c>
      <c r="I2362">
        <v>616</v>
      </c>
      <c r="J2362">
        <v>5</v>
      </c>
      <c r="K2362" t="s">
        <v>72</v>
      </c>
      <c r="L2362" t="s">
        <v>112</v>
      </c>
      <c r="M2362">
        <v>40</v>
      </c>
      <c r="N2362">
        <v>0</v>
      </c>
      <c r="O2362">
        <v>0</v>
      </c>
      <c r="P2362">
        <v>10</v>
      </c>
      <c r="Q2362">
        <v>7</v>
      </c>
      <c r="R2362">
        <v>1</v>
      </c>
      <c r="S2362">
        <v>0</v>
      </c>
      <c r="T2362">
        <v>0</v>
      </c>
      <c r="U2362">
        <v>0</v>
      </c>
      <c r="V2362">
        <v>0</v>
      </c>
      <c r="W2362">
        <v>0</v>
      </c>
      <c r="X2362">
        <v>0</v>
      </c>
      <c r="Y2362">
        <v>31</v>
      </c>
      <c r="Z2362">
        <v>12</v>
      </c>
      <c r="AA2362">
        <v>0</v>
      </c>
      <c r="AB2362">
        <v>36</v>
      </c>
      <c r="AC2362">
        <v>11</v>
      </c>
      <c r="AD2362">
        <v>2</v>
      </c>
      <c r="AE2362">
        <v>31</v>
      </c>
      <c r="AF2362">
        <v>1</v>
      </c>
      <c r="AG2362">
        <v>0</v>
      </c>
      <c r="AH2362">
        <v>28</v>
      </c>
      <c r="AI2362">
        <v>18</v>
      </c>
      <c r="AJ2362">
        <v>0</v>
      </c>
      <c r="AK2362">
        <v>0</v>
      </c>
      <c r="AL2362">
        <v>0</v>
      </c>
      <c r="AM2362">
        <v>196</v>
      </c>
      <c r="AN2362">
        <v>136</v>
      </c>
      <c r="AO2362">
        <v>115</v>
      </c>
      <c r="AP2362">
        <v>87</v>
      </c>
      <c r="AQ2362">
        <v>14</v>
      </c>
      <c r="AR2362">
        <v>0</v>
      </c>
      <c r="AS2362">
        <v>0</v>
      </c>
      <c r="AT2362">
        <v>18</v>
      </c>
      <c r="AU2362">
        <v>0</v>
      </c>
      <c r="AV2362">
        <v>15</v>
      </c>
      <c r="AW2362">
        <v>15</v>
      </c>
      <c r="AX2362">
        <v>0</v>
      </c>
      <c r="AY2362">
        <v>18</v>
      </c>
      <c r="AZ2362">
        <v>1</v>
      </c>
      <c r="BA2362">
        <v>16</v>
      </c>
      <c r="BB2362">
        <v>0</v>
      </c>
      <c r="BC2362">
        <v>0</v>
      </c>
      <c r="BD2362">
        <v>0</v>
      </c>
      <c r="BE2362">
        <v>1</v>
      </c>
      <c r="BF2362">
        <v>15</v>
      </c>
      <c r="BG2362">
        <v>2</v>
      </c>
      <c r="BH2362">
        <v>8</v>
      </c>
      <c r="BI2362">
        <v>0</v>
      </c>
      <c r="BJ2362">
        <v>2</v>
      </c>
      <c r="BK2362">
        <v>18</v>
      </c>
      <c r="BL2362">
        <v>13</v>
      </c>
      <c r="BM2362">
        <v>0</v>
      </c>
      <c r="BN2362">
        <v>13</v>
      </c>
      <c r="BO2362">
        <v>5</v>
      </c>
      <c r="BP2362">
        <v>17</v>
      </c>
      <c r="BQ2362">
        <v>0</v>
      </c>
      <c r="BR2362">
        <v>0</v>
      </c>
      <c r="BS2362">
        <v>0</v>
      </c>
      <c r="BT2362">
        <v>0</v>
      </c>
      <c r="BU2362">
        <v>0</v>
      </c>
      <c r="BV2362">
        <v>1</v>
      </c>
      <c r="BW2362">
        <v>0</v>
      </c>
      <c r="BX2362">
        <v>0</v>
      </c>
      <c r="BY2362">
        <v>954</v>
      </c>
    </row>
    <row r="2363" spans="1:77" hidden="1" x14ac:dyDescent="0.25">
      <c r="A2363" t="str">
        <f t="shared" si="72"/>
        <v>201813 Termelési és szolgáltatást nyújtó egységek vezetőiI7 Technikum</v>
      </c>
      <c r="B2363" t="str">
        <f t="shared" si="73"/>
        <v>201813 Termelési és szolgáltatást nyújtó egységek vezetőiI7 Technikum</v>
      </c>
      <c r="C2363">
        <v>4665</v>
      </c>
      <c r="D2363" t="s">
        <v>168</v>
      </c>
      <c r="E2363" t="s">
        <v>169</v>
      </c>
      <c r="F2363" s="4">
        <v>2018</v>
      </c>
      <c r="G2363">
        <v>0</v>
      </c>
      <c r="H2363" t="s">
        <v>163</v>
      </c>
      <c r="I2363">
        <v>617</v>
      </c>
      <c r="J2363">
        <v>6</v>
      </c>
      <c r="K2363" t="s">
        <v>73</v>
      </c>
      <c r="L2363" t="s">
        <v>113</v>
      </c>
      <c r="M2363">
        <v>186</v>
      </c>
      <c r="N2363">
        <v>136</v>
      </c>
      <c r="O2363">
        <v>25</v>
      </c>
      <c r="P2363">
        <v>20</v>
      </c>
      <c r="Q2363">
        <v>38</v>
      </c>
      <c r="R2363">
        <v>28</v>
      </c>
      <c r="S2363">
        <v>48</v>
      </c>
      <c r="T2363">
        <v>19</v>
      </c>
      <c r="U2363">
        <v>21</v>
      </c>
      <c r="V2363">
        <v>14</v>
      </c>
      <c r="W2363">
        <v>92</v>
      </c>
      <c r="X2363">
        <v>0</v>
      </c>
      <c r="Y2363">
        <v>63</v>
      </c>
      <c r="Z2363">
        <v>77</v>
      </c>
      <c r="AA2363">
        <v>9</v>
      </c>
      <c r="AB2363">
        <v>136</v>
      </c>
      <c r="AC2363">
        <v>84</v>
      </c>
      <c r="AD2363">
        <v>39</v>
      </c>
      <c r="AE2363">
        <v>156</v>
      </c>
      <c r="AF2363">
        <v>53</v>
      </c>
      <c r="AG2363">
        <v>7</v>
      </c>
      <c r="AH2363">
        <v>59</v>
      </c>
      <c r="AI2363">
        <v>35</v>
      </c>
      <c r="AJ2363">
        <v>202</v>
      </c>
      <c r="AK2363">
        <v>43</v>
      </c>
      <c r="AL2363">
        <v>53</v>
      </c>
      <c r="AM2363">
        <v>716</v>
      </c>
      <c r="AN2363">
        <v>161</v>
      </c>
      <c r="AO2363">
        <v>230</v>
      </c>
      <c r="AP2363">
        <v>472</v>
      </c>
      <c r="AQ2363">
        <v>45</v>
      </c>
      <c r="AR2363">
        <v>7</v>
      </c>
      <c r="AS2363">
        <v>0</v>
      </c>
      <c r="AT2363">
        <v>81</v>
      </c>
      <c r="AU2363">
        <v>0</v>
      </c>
      <c r="AV2363">
        <v>224</v>
      </c>
      <c r="AW2363">
        <v>15</v>
      </c>
      <c r="AX2363">
        <v>12</v>
      </c>
      <c r="AY2363">
        <v>1</v>
      </c>
      <c r="AZ2363">
        <v>44</v>
      </c>
      <c r="BA2363">
        <v>119</v>
      </c>
      <c r="BB2363">
        <v>10</v>
      </c>
      <c r="BC2363">
        <v>3</v>
      </c>
      <c r="BD2363">
        <v>20</v>
      </c>
      <c r="BE2363">
        <v>30</v>
      </c>
      <c r="BF2363">
        <v>21</v>
      </c>
      <c r="BG2363">
        <v>0</v>
      </c>
      <c r="BH2363">
        <v>7</v>
      </c>
      <c r="BI2363">
        <v>9</v>
      </c>
      <c r="BJ2363">
        <v>2</v>
      </c>
      <c r="BK2363">
        <v>62</v>
      </c>
      <c r="BL2363">
        <v>24</v>
      </c>
      <c r="BM2363">
        <v>1</v>
      </c>
      <c r="BN2363">
        <v>183</v>
      </c>
      <c r="BO2363">
        <v>20</v>
      </c>
      <c r="BP2363">
        <v>30</v>
      </c>
      <c r="BQ2363">
        <v>2</v>
      </c>
      <c r="BR2363">
        <v>17</v>
      </c>
      <c r="BS2363">
        <v>21</v>
      </c>
      <c r="BT2363">
        <v>2</v>
      </c>
      <c r="BU2363">
        <v>0</v>
      </c>
      <c r="BV2363">
        <v>9</v>
      </c>
      <c r="BW2363">
        <v>1</v>
      </c>
      <c r="BX2363">
        <v>0</v>
      </c>
      <c r="BY2363">
        <v>4244</v>
      </c>
    </row>
    <row r="2364" spans="1:77" hidden="1" x14ac:dyDescent="0.25">
      <c r="A2364" t="str">
        <f t="shared" si="72"/>
        <v>201814 Gazdasági tevékenységet segítő egységek vezetőiI7 Technikum</v>
      </c>
      <c r="B2364" t="str">
        <f t="shared" si="73"/>
        <v>201814 Gazdasági tevékenységet segítő egységek vezetőiI7 Technikum</v>
      </c>
      <c r="C2364">
        <v>4666</v>
      </c>
      <c r="D2364" t="s">
        <v>168</v>
      </c>
      <c r="E2364" t="s">
        <v>169</v>
      </c>
      <c r="F2364" s="4">
        <v>2018</v>
      </c>
      <c r="G2364">
        <v>0</v>
      </c>
      <c r="H2364" t="s">
        <v>163</v>
      </c>
      <c r="I2364">
        <v>618</v>
      </c>
      <c r="J2364">
        <v>7</v>
      </c>
      <c r="K2364" t="s">
        <v>74</v>
      </c>
      <c r="L2364" t="s">
        <v>114</v>
      </c>
      <c r="M2364">
        <v>28</v>
      </c>
      <c r="N2364">
        <v>8</v>
      </c>
      <c r="O2364">
        <v>0</v>
      </c>
      <c r="P2364">
        <v>9</v>
      </c>
      <c r="Q2364">
        <v>23</v>
      </c>
      <c r="R2364">
        <v>2</v>
      </c>
      <c r="S2364">
        <v>0</v>
      </c>
      <c r="T2364">
        <v>0</v>
      </c>
      <c r="U2364">
        <v>8</v>
      </c>
      <c r="V2364">
        <v>0</v>
      </c>
      <c r="W2364">
        <v>16</v>
      </c>
      <c r="X2364">
        <v>2</v>
      </c>
      <c r="Y2364">
        <v>14</v>
      </c>
      <c r="Z2364">
        <v>4</v>
      </c>
      <c r="AA2364">
        <v>17</v>
      </c>
      <c r="AB2364">
        <v>25</v>
      </c>
      <c r="AC2364">
        <v>26</v>
      </c>
      <c r="AD2364">
        <v>10</v>
      </c>
      <c r="AE2364">
        <v>38</v>
      </c>
      <c r="AF2364">
        <v>44</v>
      </c>
      <c r="AG2364">
        <v>13</v>
      </c>
      <c r="AH2364">
        <v>12</v>
      </c>
      <c r="AI2364">
        <v>9</v>
      </c>
      <c r="AJ2364">
        <v>23</v>
      </c>
      <c r="AK2364">
        <v>0</v>
      </c>
      <c r="AL2364">
        <v>1</v>
      </c>
      <c r="AM2364">
        <v>14</v>
      </c>
      <c r="AN2364">
        <v>84</v>
      </c>
      <c r="AO2364">
        <v>62</v>
      </c>
      <c r="AP2364">
        <v>82</v>
      </c>
      <c r="AQ2364">
        <v>18</v>
      </c>
      <c r="AR2364">
        <v>0</v>
      </c>
      <c r="AS2364">
        <v>0</v>
      </c>
      <c r="AT2364">
        <v>7</v>
      </c>
      <c r="AU2364">
        <v>0</v>
      </c>
      <c r="AV2364">
        <v>100</v>
      </c>
      <c r="AW2364">
        <v>0</v>
      </c>
      <c r="AX2364">
        <v>0</v>
      </c>
      <c r="AY2364">
        <v>30</v>
      </c>
      <c r="AZ2364">
        <v>18</v>
      </c>
      <c r="BA2364">
        <v>6</v>
      </c>
      <c r="BB2364">
        <v>13</v>
      </c>
      <c r="BC2364">
        <v>0</v>
      </c>
      <c r="BD2364">
        <v>7</v>
      </c>
      <c r="BE2364">
        <v>19</v>
      </c>
      <c r="BF2364">
        <v>1</v>
      </c>
      <c r="BG2364">
        <v>1</v>
      </c>
      <c r="BH2364">
        <v>1</v>
      </c>
      <c r="BI2364">
        <v>16</v>
      </c>
      <c r="BJ2364">
        <v>0</v>
      </c>
      <c r="BK2364">
        <v>0</v>
      </c>
      <c r="BL2364">
        <v>17</v>
      </c>
      <c r="BM2364">
        <v>0</v>
      </c>
      <c r="BN2364">
        <v>36</v>
      </c>
      <c r="BO2364">
        <v>6</v>
      </c>
      <c r="BP2364">
        <v>4</v>
      </c>
      <c r="BQ2364">
        <v>4</v>
      </c>
      <c r="BR2364">
        <v>2</v>
      </c>
      <c r="BS2364">
        <v>3</v>
      </c>
      <c r="BT2364">
        <v>0</v>
      </c>
      <c r="BU2364">
        <v>0</v>
      </c>
      <c r="BV2364">
        <v>0</v>
      </c>
      <c r="BW2364">
        <v>0</v>
      </c>
      <c r="BX2364">
        <v>0</v>
      </c>
      <c r="BY2364">
        <v>883</v>
      </c>
    </row>
    <row r="2365" spans="1:77" hidden="1" x14ac:dyDescent="0.25">
      <c r="A2365" t="str">
        <f t="shared" si="72"/>
        <v>201821 Műszaki, informatikai és természettudományi foglalkozásokI7 Technikum</v>
      </c>
      <c r="B2365" t="str">
        <f t="shared" si="73"/>
        <v>201821 Műszaki, informatikai és természettudományi foglalkozásokI7 Technikum</v>
      </c>
      <c r="C2365">
        <v>4667</v>
      </c>
      <c r="D2365" t="s">
        <v>168</v>
      </c>
      <c r="E2365" t="s">
        <v>169</v>
      </c>
      <c r="F2365" s="4">
        <v>2018</v>
      </c>
      <c r="G2365">
        <v>0</v>
      </c>
      <c r="H2365" t="s">
        <v>163</v>
      </c>
      <c r="I2365">
        <v>619</v>
      </c>
      <c r="J2365">
        <v>8</v>
      </c>
      <c r="K2365" t="s">
        <v>75</v>
      </c>
      <c r="L2365" t="s">
        <v>115</v>
      </c>
      <c r="M2365">
        <v>8</v>
      </c>
      <c r="N2365">
        <v>11</v>
      </c>
      <c r="O2365">
        <v>0</v>
      </c>
      <c r="P2365">
        <v>11</v>
      </c>
      <c r="Q2365">
        <v>15</v>
      </c>
      <c r="R2365">
        <v>0</v>
      </c>
      <c r="S2365">
        <v>0</v>
      </c>
      <c r="T2365">
        <v>0</v>
      </c>
      <c r="U2365">
        <v>1</v>
      </c>
      <c r="V2365">
        <v>0</v>
      </c>
      <c r="W2365">
        <v>30</v>
      </c>
      <c r="X2365">
        <v>0</v>
      </c>
      <c r="Y2365">
        <v>2</v>
      </c>
      <c r="Z2365">
        <v>45</v>
      </c>
      <c r="AA2365">
        <v>23</v>
      </c>
      <c r="AB2365">
        <v>59</v>
      </c>
      <c r="AC2365">
        <v>330</v>
      </c>
      <c r="AD2365">
        <v>51</v>
      </c>
      <c r="AE2365">
        <v>53</v>
      </c>
      <c r="AF2365">
        <v>187</v>
      </c>
      <c r="AG2365">
        <v>67</v>
      </c>
      <c r="AH2365">
        <v>0</v>
      </c>
      <c r="AI2365">
        <v>8</v>
      </c>
      <c r="AJ2365">
        <v>348</v>
      </c>
      <c r="AK2365">
        <v>0</v>
      </c>
      <c r="AL2365">
        <v>13</v>
      </c>
      <c r="AM2365">
        <v>117</v>
      </c>
      <c r="AN2365">
        <v>16</v>
      </c>
      <c r="AO2365">
        <v>138</v>
      </c>
      <c r="AP2365">
        <v>97</v>
      </c>
      <c r="AQ2365">
        <v>29</v>
      </c>
      <c r="AR2365">
        <v>0</v>
      </c>
      <c r="AS2365">
        <v>0</v>
      </c>
      <c r="AT2365">
        <v>0</v>
      </c>
      <c r="AU2365">
        <v>0</v>
      </c>
      <c r="AV2365">
        <v>0</v>
      </c>
      <c r="AW2365">
        <v>55</v>
      </c>
      <c r="AX2365">
        <v>1</v>
      </c>
      <c r="AY2365">
        <v>22</v>
      </c>
      <c r="AZ2365">
        <v>374</v>
      </c>
      <c r="BA2365">
        <v>62</v>
      </c>
      <c r="BB2365">
        <v>82</v>
      </c>
      <c r="BC2365">
        <v>0</v>
      </c>
      <c r="BD2365">
        <v>18</v>
      </c>
      <c r="BE2365">
        <v>0</v>
      </c>
      <c r="BF2365">
        <v>88</v>
      </c>
      <c r="BG2365">
        <v>79</v>
      </c>
      <c r="BH2365">
        <v>42</v>
      </c>
      <c r="BI2365">
        <v>7</v>
      </c>
      <c r="BJ2365">
        <v>1</v>
      </c>
      <c r="BK2365">
        <v>0</v>
      </c>
      <c r="BL2365">
        <v>12</v>
      </c>
      <c r="BM2365">
        <v>0</v>
      </c>
      <c r="BN2365">
        <v>86</v>
      </c>
      <c r="BO2365">
        <v>48</v>
      </c>
      <c r="BP2365">
        <v>36</v>
      </c>
      <c r="BQ2365">
        <v>2</v>
      </c>
      <c r="BR2365">
        <v>6</v>
      </c>
      <c r="BS2365">
        <v>1</v>
      </c>
      <c r="BT2365">
        <v>0</v>
      </c>
      <c r="BU2365">
        <v>0</v>
      </c>
      <c r="BV2365">
        <v>22</v>
      </c>
      <c r="BW2365">
        <v>11</v>
      </c>
      <c r="BX2365">
        <v>0</v>
      </c>
      <c r="BY2365">
        <v>2714</v>
      </c>
    </row>
    <row r="2366" spans="1:77" hidden="1" x14ac:dyDescent="0.25">
      <c r="A2366" t="str">
        <f t="shared" si="72"/>
        <v>201822 Egészségügyi foglalkozások (felsőfokú képzettséghez kapcsolódó)I7 Technikum</v>
      </c>
      <c r="B2366" t="str">
        <f t="shared" si="73"/>
        <v>201822 Egészségügyi foglalkozások (felsőfokú képzettséghez kapcsolódó)I7 Technikum</v>
      </c>
      <c r="C2366">
        <v>4668</v>
      </c>
      <c r="D2366" t="s">
        <v>168</v>
      </c>
      <c r="E2366" t="s">
        <v>169</v>
      </c>
      <c r="F2366" s="4">
        <v>2018</v>
      </c>
      <c r="G2366">
        <v>0</v>
      </c>
      <c r="H2366" t="s">
        <v>163</v>
      </c>
      <c r="I2366">
        <v>620</v>
      </c>
      <c r="J2366">
        <v>9</v>
      </c>
      <c r="K2366" t="s">
        <v>76</v>
      </c>
      <c r="L2366" t="s">
        <v>116</v>
      </c>
      <c r="M2366">
        <v>11</v>
      </c>
      <c r="N2366">
        <v>0</v>
      </c>
      <c r="O2366">
        <v>0</v>
      </c>
      <c r="P2366">
        <v>0</v>
      </c>
      <c r="Q2366">
        <v>0</v>
      </c>
      <c r="R2366">
        <v>0</v>
      </c>
      <c r="S2366">
        <v>0</v>
      </c>
      <c r="T2366">
        <v>0</v>
      </c>
      <c r="U2366">
        <v>0</v>
      </c>
      <c r="V2366">
        <v>0</v>
      </c>
      <c r="W2366">
        <v>0</v>
      </c>
      <c r="X2366">
        <v>13</v>
      </c>
      <c r="Y2366">
        <v>0</v>
      </c>
      <c r="Z2366">
        <v>0</v>
      </c>
      <c r="AA2366">
        <v>0</v>
      </c>
      <c r="AB2366">
        <v>0</v>
      </c>
      <c r="AC2366">
        <v>0</v>
      </c>
      <c r="AD2366">
        <v>0</v>
      </c>
      <c r="AE2366">
        <v>0</v>
      </c>
      <c r="AF2366">
        <v>0</v>
      </c>
      <c r="AG2366">
        <v>0</v>
      </c>
      <c r="AH2366">
        <v>0</v>
      </c>
      <c r="AI2366">
        <v>0</v>
      </c>
      <c r="AJ2366">
        <v>0</v>
      </c>
      <c r="AK2366">
        <v>0</v>
      </c>
      <c r="AL2366">
        <v>0</v>
      </c>
      <c r="AM2366">
        <v>0</v>
      </c>
      <c r="AN2366">
        <v>0</v>
      </c>
      <c r="AO2366">
        <v>13</v>
      </c>
      <c r="AP2366">
        <v>0</v>
      </c>
      <c r="AQ2366">
        <v>0</v>
      </c>
      <c r="AR2366">
        <v>0</v>
      </c>
      <c r="AS2366">
        <v>0</v>
      </c>
      <c r="AT2366">
        <v>0</v>
      </c>
      <c r="AU2366">
        <v>0</v>
      </c>
      <c r="AV2366">
        <v>0</v>
      </c>
      <c r="AW2366">
        <v>0</v>
      </c>
      <c r="AX2366">
        <v>0</v>
      </c>
      <c r="AY2366">
        <v>0</v>
      </c>
      <c r="AZ2366">
        <v>0</v>
      </c>
      <c r="BA2366">
        <v>0</v>
      </c>
      <c r="BB2366">
        <v>0</v>
      </c>
      <c r="BC2366">
        <v>0</v>
      </c>
      <c r="BD2366">
        <v>0</v>
      </c>
      <c r="BE2366">
        <v>0</v>
      </c>
      <c r="BF2366">
        <v>0</v>
      </c>
      <c r="BG2366">
        <v>0</v>
      </c>
      <c r="BH2366">
        <v>0</v>
      </c>
      <c r="BI2366">
        <v>0</v>
      </c>
      <c r="BJ2366">
        <v>0</v>
      </c>
      <c r="BK2366">
        <v>0</v>
      </c>
      <c r="BL2366">
        <v>0</v>
      </c>
      <c r="BM2366">
        <v>0</v>
      </c>
      <c r="BN2366">
        <v>0</v>
      </c>
      <c r="BO2366">
        <v>4</v>
      </c>
      <c r="BP2366">
        <v>5</v>
      </c>
      <c r="BQ2366">
        <v>6</v>
      </c>
      <c r="BR2366">
        <v>2</v>
      </c>
      <c r="BS2366">
        <v>2</v>
      </c>
      <c r="BT2366">
        <v>0</v>
      </c>
      <c r="BU2366">
        <v>0</v>
      </c>
      <c r="BV2366">
        <v>0</v>
      </c>
      <c r="BW2366">
        <v>5</v>
      </c>
      <c r="BX2366">
        <v>0</v>
      </c>
      <c r="BY2366">
        <v>61</v>
      </c>
    </row>
    <row r="2367" spans="1:77" hidden="1" x14ac:dyDescent="0.25">
      <c r="A2367" t="str">
        <f t="shared" si="72"/>
        <v>201823 Szociális szolgáltatási foglalkozások (felsőfokú képzettséghez kapcsolódó)I7 Technikum</v>
      </c>
      <c r="B2367" t="str">
        <f t="shared" si="73"/>
        <v>201823 Szociális szolgáltatási foglalkozások (felsőfokú képzettséghez kapcsolódó)I7 Technikum</v>
      </c>
      <c r="C2367">
        <v>4669</v>
      </c>
      <c r="D2367" t="s">
        <v>168</v>
      </c>
      <c r="E2367" t="s">
        <v>169</v>
      </c>
      <c r="F2367" s="4">
        <v>2018</v>
      </c>
      <c r="G2367">
        <v>0</v>
      </c>
      <c r="H2367" t="s">
        <v>163</v>
      </c>
      <c r="I2367">
        <v>621</v>
      </c>
      <c r="J2367">
        <v>10</v>
      </c>
      <c r="K2367" t="s">
        <v>77</v>
      </c>
      <c r="L2367" t="s">
        <v>117</v>
      </c>
      <c r="M2367">
        <v>0</v>
      </c>
      <c r="N2367">
        <v>0</v>
      </c>
      <c r="O2367">
        <v>0</v>
      </c>
      <c r="P2367">
        <v>0</v>
      </c>
      <c r="Q2367">
        <v>0</v>
      </c>
      <c r="R2367">
        <v>0</v>
      </c>
      <c r="S2367">
        <v>0</v>
      </c>
      <c r="T2367">
        <v>0</v>
      </c>
      <c r="U2367">
        <v>0</v>
      </c>
      <c r="V2367">
        <v>0</v>
      </c>
      <c r="W2367">
        <v>0</v>
      </c>
      <c r="X2367">
        <v>0</v>
      </c>
      <c r="Y2367">
        <v>0</v>
      </c>
      <c r="Z2367">
        <v>0</v>
      </c>
      <c r="AA2367">
        <v>0</v>
      </c>
      <c r="AB2367">
        <v>0</v>
      </c>
      <c r="AC2367">
        <v>0</v>
      </c>
      <c r="AD2367">
        <v>0</v>
      </c>
      <c r="AE2367">
        <v>0</v>
      </c>
      <c r="AF2367">
        <v>0</v>
      </c>
      <c r="AG2367">
        <v>0</v>
      </c>
      <c r="AH2367">
        <v>0</v>
      </c>
      <c r="AI2367">
        <v>0</v>
      </c>
      <c r="AJ2367">
        <v>0</v>
      </c>
      <c r="AK2367">
        <v>0</v>
      </c>
      <c r="AL2367">
        <v>0</v>
      </c>
      <c r="AM2367">
        <v>0</v>
      </c>
      <c r="AN2367">
        <v>0</v>
      </c>
      <c r="AO2367">
        <v>0</v>
      </c>
      <c r="AP2367">
        <v>0</v>
      </c>
      <c r="AQ2367">
        <v>0</v>
      </c>
      <c r="AR2367">
        <v>0</v>
      </c>
      <c r="AS2367">
        <v>0</v>
      </c>
      <c r="AT2367">
        <v>0</v>
      </c>
      <c r="AU2367">
        <v>0</v>
      </c>
      <c r="AV2367">
        <v>0</v>
      </c>
      <c r="AW2367">
        <v>0</v>
      </c>
      <c r="AX2367">
        <v>0</v>
      </c>
      <c r="AY2367">
        <v>0</v>
      </c>
      <c r="AZ2367">
        <v>0</v>
      </c>
      <c r="BA2367">
        <v>0</v>
      </c>
      <c r="BB2367">
        <v>0</v>
      </c>
      <c r="BC2367">
        <v>0</v>
      </c>
      <c r="BD2367">
        <v>0</v>
      </c>
      <c r="BE2367">
        <v>0</v>
      </c>
      <c r="BF2367">
        <v>0</v>
      </c>
      <c r="BG2367">
        <v>0</v>
      </c>
      <c r="BH2367">
        <v>0</v>
      </c>
      <c r="BI2367">
        <v>0</v>
      </c>
      <c r="BJ2367">
        <v>0</v>
      </c>
      <c r="BK2367">
        <v>0</v>
      </c>
      <c r="BL2367">
        <v>0</v>
      </c>
      <c r="BM2367">
        <v>0</v>
      </c>
      <c r="BN2367">
        <v>0</v>
      </c>
      <c r="BO2367">
        <v>0</v>
      </c>
      <c r="BP2367">
        <v>0</v>
      </c>
      <c r="BQ2367">
        <v>0</v>
      </c>
      <c r="BR2367">
        <v>5</v>
      </c>
      <c r="BS2367">
        <v>0</v>
      </c>
      <c r="BT2367">
        <v>0</v>
      </c>
      <c r="BU2367">
        <v>0</v>
      </c>
      <c r="BV2367">
        <v>0</v>
      </c>
      <c r="BW2367">
        <v>0</v>
      </c>
      <c r="BX2367">
        <v>0</v>
      </c>
      <c r="BY2367">
        <v>5</v>
      </c>
    </row>
    <row r="2368" spans="1:77" hidden="1" x14ac:dyDescent="0.25">
      <c r="A2368" t="str">
        <f t="shared" si="72"/>
        <v>201824 Oktatók, pedagógusokI7 Technikum</v>
      </c>
      <c r="B2368" t="str">
        <f t="shared" si="73"/>
        <v>201824 Oktatók, pedagógusokI7 Technikum</v>
      </c>
      <c r="C2368">
        <v>4670</v>
      </c>
      <c r="D2368" t="s">
        <v>168</v>
      </c>
      <c r="E2368" t="s">
        <v>169</v>
      </c>
      <c r="F2368" s="4">
        <v>2018</v>
      </c>
      <c r="G2368">
        <v>0</v>
      </c>
      <c r="H2368" t="s">
        <v>163</v>
      </c>
      <c r="I2368">
        <v>622</v>
      </c>
      <c r="J2368">
        <v>11</v>
      </c>
      <c r="K2368" t="s">
        <v>78</v>
      </c>
      <c r="L2368" t="s">
        <v>118</v>
      </c>
      <c r="M2368">
        <v>0</v>
      </c>
      <c r="N2368">
        <v>0</v>
      </c>
      <c r="O2368">
        <v>0</v>
      </c>
      <c r="P2368">
        <v>0</v>
      </c>
      <c r="Q2368">
        <v>0</v>
      </c>
      <c r="R2368">
        <v>0</v>
      </c>
      <c r="S2368">
        <v>0</v>
      </c>
      <c r="T2368">
        <v>0</v>
      </c>
      <c r="U2368">
        <v>0</v>
      </c>
      <c r="V2368">
        <v>0</v>
      </c>
      <c r="W2368">
        <v>0</v>
      </c>
      <c r="X2368">
        <v>0</v>
      </c>
      <c r="Y2368">
        <v>0</v>
      </c>
      <c r="Z2368">
        <v>0</v>
      </c>
      <c r="AA2368">
        <v>0</v>
      </c>
      <c r="AB2368">
        <v>15</v>
      </c>
      <c r="AC2368">
        <v>0</v>
      </c>
      <c r="AD2368">
        <v>7</v>
      </c>
      <c r="AE2368">
        <v>0</v>
      </c>
      <c r="AF2368">
        <v>0</v>
      </c>
      <c r="AG2368">
        <v>0</v>
      </c>
      <c r="AH2368">
        <v>7</v>
      </c>
      <c r="AI2368">
        <v>0</v>
      </c>
      <c r="AJ2368">
        <v>23</v>
      </c>
      <c r="AK2368">
        <v>0</v>
      </c>
      <c r="AL2368">
        <v>0</v>
      </c>
      <c r="AM2368">
        <v>0</v>
      </c>
      <c r="AN2368">
        <v>0</v>
      </c>
      <c r="AO2368">
        <v>0</v>
      </c>
      <c r="AP2368">
        <v>0</v>
      </c>
      <c r="AQ2368">
        <v>0</v>
      </c>
      <c r="AR2368">
        <v>0</v>
      </c>
      <c r="AS2368">
        <v>0</v>
      </c>
      <c r="AT2368">
        <v>0</v>
      </c>
      <c r="AU2368">
        <v>0</v>
      </c>
      <c r="AV2368">
        <v>1</v>
      </c>
      <c r="AW2368">
        <v>0</v>
      </c>
      <c r="AX2368">
        <v>0</v>
      </c>
      <c r="AY2368">
        <v>0</v>
      </c>
      <c r="AZ2368">
        <v>10</v>
      </c>
      <c r="BA2368">
        <v>0</v>
      </c>
      <c r="BB2368">
        <v>0</v>
      </c>
      <c r="BC2368">
        <v>0</v>
      </c>
      <c r="BD2368">
        <v>0</v>
      </c>
      <c r="BE2368">
        <v>0</v>
      </c>
      <c r="BF2368">
        <v>0</v>
      </c>
      <c r="BG2368">
        <v>0</v>
      </c>
      <c r="BH2368">
        <v>0</v>
      </c>
      <c r="BI2368">
        <v>0</v>
      </c>
      <c r="BJ2368">
        <v>0</v>
      </c>
      <c r="BK2368">
        <v>0</v>
      </c>
      <c r="BL2368">
        <v>12</v>
      </c>
      <c r="BM2368">
        <v>0</v>
      </c>
      <c r="BN2368">
        <v>0</v>
      </c>
      <c r="BO2368">
        <v>25</v>
      </c>
      <c r="BP2368">
        <v>249</v>
      </c>
      <c r="BQ2368">
        <v>0</v>
      </c>
      <c r="BR2368">
        <v>30</v>
      </c>
      <c r="BS2368">
        <v>1</v>
      </c>
      <c r="BT2368">
        <v>0</v>
      </c>
      <c r="BU2368">
        <v>1</v>
      </c>
      <c r="BV2368">
        <v>0</v>
      </c>
      <c r="BW2368">
        <v>0</v>
      </c>
      <c r="BX2368">
        <v>0</v>
      </c>
      <c r="BY2368">
        <v>381</v>
      </c>
    </row>
    <row r="2369" spans="1:77" hidden="1" x14ac:dyDescent="0.25">
      <c r="A2369" t="str">
        <f t="shared" si="72"/>
        <v>201825 Gazdálkodási jellegű foglalkozásokI7 Technikum</v>
      </c>
      <c r="B2369" t="str">
        <f t="shared" si="73"/>
        <v>201825 Gazdálkodási jellegű foglalkozásokI7 Technikum</v>
      </c>
      <c r="C2369">
        <v>4671</v>
      </c>
      <c r="D2369" t="s">
        <v>168</v>
      </c>
      <c r="E2369" t="s">
        <v>169</v>
      </c>
      <c r="F2369" s="4">
        <v>2018</v>
      </c>
      <c r="G2369">
        <v>0</v>
      </c>
      <c r="H2369" t="s">
        <v>163</v>
      </c>
      <c r="I2369">
        <v>623</v>
      </c>
      <c r="J2369">
        <v>12</v>
      </c>
      <c r="K2369" t="s">
        <v>79</v>
      </c>
      <c r="L2369" t="s">
        <v>119</v>
      </c>
      <c r="M2369">
        <v>13</v>
      </c>
      <c r="N2369">
        <v>0</v>
      </c>
      <c r="O2369">
        <v>0</v>
      </c>
      <c r="P2369">
        <v>0</v>
      </c>
      <c r="Q2369">
        <v>13</v>
      </c>
      <c r="R2369">
        <v>0</v>
      </c>
      <c r="S2369">
        <v>0</v>
      </c>
      <c r="T2369">
        <v>7</v>
      </c>
      <c r="U2369">
        <v>0</v>
      </c>
      <c r="V2369">
        <v>0</v>
      </c>
      <c r="W2369">
        <v>0</v>
      </c>
      <c r="X2369">
        <v>0</v>
      </c>
      <c r="Y2369">
        <v>1</v>
      </c>
      <c r="Z2369">
        <v>0</v>
      </c>
      <c r="AA2369">
        <v>0</v>
      </c>
      <c r="AB2369">
        <v>14</v>
      </c>
      <c r="AC2369">
        <v>4</v>
      </c>
      <c r="AD2369">
        <v>0</v>
      </c>
      <c r="AE2369">
        <v>8</v>
      </c>
      <c r="AF2369">
        <v>8</v>
      </c>
      <c r="AG2369">
        <v>0</v>
      </c>
      <c r="AH2369">
        <v>1</v>
      </c>
      <c r="AI2369">
        <v>0</v>
      </c>
      <c r="AJ2369">
        <v>87</v>
      </c>
      <c r="AK2369">
        <v>0</v>
      </c>
      <c r="AL2369">
        <v>1</v>
      </c>
      <c r="AM2369">
        <v>7</v>
      </c>
      <c r="AN2369">
        <v>27</v>
      </c>
      <c r="AO2369">
        <v>210</v>
      </c>
      <c r="AP2369">
        <v>137</v>
      </c>
      <c r="AQ2369">
        <v>12</v>
      </c>
      <c r="AR2369">
        <v>0</v>
      </c>
      <c r="AS2369">
        <v>0</v>
      </c>
      <c r="AT2369">
        <v>0</v>
      </c>
      <c r="AU2369">
        <v>14</v>
      </c>
      <c r="AV2369">
        <v>0</v>
      </c>
      <c r="AW2369">
        <v>0</v>
      </c>
      <c r="AX2369">
        <v>12</v>
      </c>
      <c r="AY2369">
        <v>34</v>
      </c>
      <c r="AZ2369">
        <v>36</v>
      </c>
      <c r="BA2369">
        <v>52</v>
      </c>
      <c r="BB2369">
        <v>92</v>
      </c>
      <c r="BC2369">
        <v>32</v>
      </c>
      <c r="BD2369">
        <v>27</v>
      </c>
      <c r="BE2369">
        <v>0</v>
      </c>
      <c r="BF2369">
        <v>18</v>
      </c>
      <c r="BG2369">
        <v>0</v>
      </c>
      <c r="BH2369">
        <v>0</v>
      </c>
      <c r="BI2369">
        <v>49</v>
      </c>
      <c r="BJ2369">
        <v>0</v>
      </c>
      <c r="BK2369">
        <v>0</v>
      </c>
      <c r="BL2369">
        <v>34</v>
      </c>
      <c r="BM2369">
        <v>1</v>
      </c>
      <c r="BN2369">
        <v>0</v>
      </c>
      <c r="BO2369">
        <v>4</v>
      </c>
      <c r="BP2369">
        <v>18</v>
      </c>
      <c r="BQ2369">
        <v>1</v>
      </c>
      <c r="BR2369">
        <v>0</v>
      </c>
      <c r="BS2369">
        <v>1</v>
      </c>
      <c r="BT2369">
        <v>0</v>
      </c>
      <c r="BU2369">
        <v>0</v>
      </c>
      <c r="BV2369">
        <v>0</v>
      </c>
      <c r="BW2369">
        <v>0</v>
      </c>
      <c r="BX2369">
        <v>0</v>
      </c>
      <c r="BY2369">
        <v>975</v>
      </c>
    </row>
    <row r="2370" spans="1:77" hidden="1" x14ac:dyDescent="0.25">
      <c r="A2370" t="str">
        <f t="shared" si="72"/>
        <v>201826 Jogi és társadalomtudományi foglalkozásokI7 Technikum</v>
      </c>
      <c r="B2370" t="str">
        <f t="shared" si="73"/>
        <v>201826 Jogi és társadalomtudományi foglalkozásokI7 Technikum</v>
      </c>
      <c r="C2370">
        <v>4672</v>
      </c>
      <c r="D2370" t="s">
        <v>168</v>
      </c>
      <c r="E2370" t="s">
        <v>169</v>
      </c>
      <c r="F2370" s="4">
        <v>2018</v>
      </c>
      <c r="G2370">
        <v>0</v>
      </c>
      <c r="H2370" t="s">
        <v>163</v>
      </c>
      <c r="I2370">
        <v>624</v>
      </c>
      <c r="J2370">
        <v>13</v>
      </c>
      <c r="K2370" t="s">
        <v>80</v>
      </c>
      <c r="L2370" t="s">
        <v>120</v>
      </c>
      <c r="M2370">
        <v>0</v>
      </c>
      <c r="N2370">
        <v>0</v>
      </c>
      <c r="O2370">
        <v>0</v>
      </c>
      <c r="P2370">
        <v>0</v>
      </c>
      <c r="Q2370">
        <v>0</v>
      </c>
      <c r="R2370">
        <v>0</v>
      </c>
      <c r="S2370">
        <v>0</v>
      </c>
      <c r="T2370">
        <v>0</v>
      </c>
      <c r="U2370">
        <v>0</v>
      </c>
      <c r="V2370">
        <v>0</v>
      </c>
      <c r="W2370">
        <v>10</v>
      </c>
      <c r="X2370">
        <v>0</v>
      </c>
      <c r="Y2370">
        <v>0</v>
      </c>
      <c r="Z2370">
        <v>0</v>
      </c>
      <c r="AA2370">
        <v>0</v>
      </c>
      <c r="AB2370">
        <v>0</v>
      </c>
      <c r="AC2370">
        <v>0</v>
      </c>
      <c r="AD2370">
        <v>0</v>
      </c>
      <c r="AE2370">
        <v>0</v>
      </c>
      <c r="AF2370">
        <v>0</v>
      </c>
      <c r="AG2370">
        <v>0</v>
      </c>
      <c r="AH2370">
        <v>0</v>
      </c>
      <c r="AI2370">
        <v>0</v>
      </c>
      <c r="AJ2370">
        <v>0</v>
      </c>
      <c r="AK2370">
        <v>0</v>
      </c>
      <c r="AL2370">
        <v>0</v>
      </c>
      <c r="AM2370">
        <v>0</v>
      </c>
      <c r="AN2370">
        <v>0</v>
      </c>
      <c r="AO2370">
        <v>0</v>
      </c>
      <c r="AP2370">
        <v>0</v>
      </c>
      <c r="AQ2370">
        <v>0</v>
      </c>
      <c r="AR2370">
        <v>0</v>
      </c>
      <c r="AS2370">
        <v>0</v>
      </c>
      <c r="AT2370">
        <v>0</v>
      </c>
      <c r="AU2370">
        <v>0</v>
      </c>
      <c r="AV2370">
        <v>0</v>
      </c>
      <c r="AW2370">
        <v>0</v>
      </c>
      <c r="AX2370">
        <v>0</v>
      </c>
      <c r="AY2370">
        <v>0</v>
      </c>
      <c r="AZ2370">
        <v>0</v>
      </c>
      <c r="BA2370">
        <v>0</v>
      </c>
      <c r="BB2370">
        <v>0</v>
      </c>
      <c r="BC2370">
        <v>0</v>
      </c>
      <c r="BD2370">
        <v>0</v>
      </c>
      <c r="BE2370">
        <v>0</v>
      </c>
      <c r="BF2370">
        <v>0</v>
      </c>
      <c r="BG2370">
        <v>0</v>
      </c>
      <c r="BH2370">
        <v>0</v>
      </c>
      <c r="BI2370">
        <v>0</v>
      </c>
      <c r="BJ2370">
        <v>0</v>
      </c>
      <c r="BK2370">
        <v>0</v>
      </c>
      <c r="BL2370">
        <v>12</v>
      </c>
      <c r="BM2370">
        <v>0</v>
      </c>
      <c r="BN2370">
        <v>0</v>
      </c>
      <c r="BO2370">
        <v>1</v>
      </c>
      <c r="BP2370">
        <v>1</v>
      </c>
      <c r="BQ2370">
        <v>0</v>
      </c>
      <c r="BR2370">
        <v>39</v>
      </c>
      <c r="BS2370">
        <v>0</v>
      </c>
      <c r="BT2370">
        <v>0</v>
      </c>
      <c r="BU2370">
        <v>0</v>
      </c>
      <c r="BV2370">
        <v>0</v>
      </c>
      <c r="BW2370">
        <v>0</v>
      </c>
      <c r="BX2370">
        <v>0</v>
      </c>
      <c r="BY2370">
        <v>63</v>
      </c>
    </row>
    <row r="2371" spans="1:77" hidden="1" x14ac:dyDescent="0.25">
      <c r="A2371" t="str">
        <f t="shared" si="72"/>
        <v>201827 Kulturális, sport-, művészeti és vallási foglalkozások (felsőfokú képzettséghez kapcsolódó)I7 Technikum</v>
      </c>
      <c r="B2371" t="str">
        <f t="shared" si="73"/>
        <v>201827 Kulturális, sport-, művészeti és vallási foglalkozások (felsőfokú képzettséghez kapcsolódó)I7 Technikum</v>
      </c>
      <c r="C2371">
        <v>4673</v>
      </c>
      <c r="D2371" t="s">
        <v>168</v>
      </c>
      <c r="E2371" t="s">
        <v>169</v>
      </c>
      <c r="F2371" s="4">
        <v>2018</v>
      </c>
      <c r="G2371">
        <v>0</v>
      </c>
      <c r="H2371" t="s">
        <v>163</v>
      </c>
      <c r="I2371">
        <v>625</v>
      </c>
      <c r="J2371">
        <v>14</v>
      </c>
      <c r="K2371" t="s">
        <v>121</v>
      </c>
      <c r="L2371" t="s">
        <v>122</v>
      </c>
      <c r="M2371">
        <v>0</v>
      </c>
      <c r="N2371">
        <v>0</v>
      </c>
      <c r="O2371">
        <v>0</v>
      </c>
      <c r="P2371">
        <v>0</v>
      </c>
      <c r="Q2371">
        <v>0</v>
      </c>
      <c r="R2371">
        <v>0</v>
      </c>
      <c r="S2371">
        <v>0</v>
      </c>
      <c r="T2371">
        <v>0</v>
      </c>
      <c r="U2371">
        <v>0</v>
      </c>
      <c r="V2371">
        <v>0</v>
      </c>
      <c r="W2371">
        <v>0</v>
      </c>
      <c r="X2371">
        <v>0</v>
      </c>
      <c r="Y2371">
        <v>0</v>
      </c>
      <c r="Z2371">
        <v>0</v>
      </c>
      <c r="AA2371">
        <v>0</v>
      </c>
      <c r="AB2371">
        <v>0</v>
      </c>
      <c r="AC2371">
        <v>0</v>
      </c>
      <c r="AD2371">
        <v>0</v>
      </c>
      <c r="AE2371">
        <v>0</v>
      </c>
      <c r="AF2371">
        <v>0</v>
      </c>
      <c r="AG2371">
        <v>0</v>
      </c>
      <c r="AH2371">
        <v>0</v>
      </c>
      <c r="AI2371">
        <v>0</v>
      </c>
      <c r="AJ2371">
        <v>0</v>
      </c>
      <c r="AK2371">
        <v>0</v>
      </c>
      <c r="AL2371">
        <v>0</v>
      </c>
      <c r="AM2371">
        <v>0</v>
      </c>
      <c r="AN2371">
        <v>0</v>
      </c>
      <c r="AO2371">
        <v>4</v>
      </c>
      <c r="AP2371">
        <v>0</v>
      </c>
      <c r="AQ2371">
        <v>0</v>
      </c>
      <c r="AR2371">
        <v>0</v>
      </c>
      <c r="AS2371">
        <v>0</v>
      </c>
      <c r="AT2371">
        <v>0</v>
      </c>
      <c r="AU2371">
        <v>0</v>
      </c>
      <c r="AV2371">
        <v>0</v>
      </c>
      <c r="AW2371">
        <v>23</v>
      </c>
      <c r="AX2371">
        <v>51</v>
      </c>
      <c r="AY2371">
        <v>18</v>
      </c>
      <c r="AZ2371">
        <v>0</v>
      </c>
      <c r="BA2371">
        <v>0</v>
      </c>
      <c r="BB2371">
        <v>0</v>
      </c>
      <c r="BC2371">
        <v>16</v>
      </c>
      <c r="BD2371">
        <v>0</v>
      </c>
      <c r="BE2371">
        <v>0</v>
      </c>
      <c r="BF2371">
        <v>23</v>
      </c>
      <c r="BG2371">
        <v>0</v>
      </c>
      <c r="BH2371">
        <v>0</v>
      </c>
      <c r="BI2371">
        <v>0</v>
      </c>
      <c r="BJ2371">
        <v>0</v>
      </c>
      <c r="BK2371">
        <v>0</v>
      </c>
      <c r="BL2371">
        <v>0</v>
      </c>
      <c r="BM2371">
        <v>0</v>
      </c>
      <c r="BN2371">
        <v>0</v>
      </c>
      <c r="BO2371">
        <v>8</v>
      </c>
      <c r="BP2371">
        <v>6</v>
      </c>
      <c r="BQ2371">
        <v>0</v>
      </c>
      <c r="BR2371">
        <v>0</v>
      </c>
      <c r="BS2371">
        <v>15</v>
      </c>
      <c r="BT2371">
        <v>3</v>
      </c>
      <c r="BU2371">
        <v>14</v>
      </c>
      <c r="BV2371">
        <v>0</v>
      </c>
      <c r="BW2371">
        <v>2</v>
      </c>
      <c r="BX2371">
        <v>0</v>
      </c>
      <c r="BY2371">
        <v>183</v>
      </c>
    </row>
    <row r="2372" spans="1:77" hidden="1" x14ac:dyDescent="0.25">
      <c r="A2372" t="str">
        <f t="shared" si="72"/>
        <v>201829 Egyéb magasan képzett ügyintézőkI7 Technikum</v>
      </c>
      <c r="B2372" t="str">
        <f t="shared" si="73"/>
        <v>201829 Egyéb magasan képzett ügyintézőkI7 Technikum</v>
      </c>
      <c r="C2372">
        <v>4674</v>
      </c>
      <c r="D2372" t="s">
        <v>168</v>
      </c>
      <c r="E2372" t="s">
        <v>169</v>
      </c>
      <c r="F2372" s="4">
        <v>2018</v>
      </c>
      <c r="G2372">
        <v>0</v>
      </c>
      <c r="H2372" t="s">
        <v>163</v>
      </c>
      <c r="I2372">
        <v>626</v>
      </c>
      <c r="J2372">
        <v>15</v>
      </c>
      <c r="K2372" t="s">
        <v>81</v>
      </c>
      <c r="L2372" t="s">
        <v>123</v>
      </c>
      <c r="M2372">
        <v>0</v>
      </c>
      <c r="N2372">
        <v>0</v>
      </c>
      <c r="O2372">
        <v>0</v>
      </c>
      <c r="P2372">
        <v>0</v>
      </c>
      <c r="Q2372">
        <v>0</v>
      </c>
      <c r="R2372">
        <v>0</v>
      </c>
      <c r="S2372">
        <v>0</v>
      </c>
      <c r="T2372">
        <v>1</v>
      </c>
      <c r="U2372">
        <v>0</v>
      </c>
      <c r="V2372">
        <v>7</v>
      </c>
      <c r="W2372">
        <v>0</v>
      </c>
      <c r="X2372">
        <v>0</v>
      </c>
      <c r="Y2372">
        <v>1</v>
      </c>
      <c r="Z2372">
        <v>9</v>
      </c>
      <c r="AA2372">
        <v>0</v>
      </c>
      <c r="AB2372">
        <v>0</v>
      </c>
      <c r="AC2372">
        <v>11</v>
      </c>
      <c r="AD2372">
        <v>9</v>
      </c>
      <c r="AE2372">
        <v>0</v>
      </c>
      <c r="AF2372">
        <v>0</v>
      </c>
      <c r="AG2372">
        <v>9</v>
      </c>
      <c r="AH2372">
        <v>0</v>
      </c>
      <c r="AI2372">
        <v>11</v>
      </c>
      <c r="AJ2372">
        <v>22</v>
      </c>
      <c r="AK2372">
        <v>0</v>
      </c>
      <c r="AL2372">
        <v>0</v>
      </c>
      <c r="AM2372">
        <v>46</v>
      </c>
      <c r="AN2372">
        <v>7</v>
      </c>
      <c r="AO2372">
        <v>44</v>
      </c>
      <c r="AP2372">
        <v>12</v>
      </c>
      <c r="AQ2372">
        <v>9</v>
      </c>
      <c r="AR2372">
        <v>0</v>
      </c>
      <c r="AS2372">
        <v>0</v>
      </c>
      <c r="AT2372">
        <v>91</v>
      </c>
      <c r="AU2372">
        <v>0</v>
      </c>
      <c r="AV2372">
        <v>0</v>
      </c>
      <c r="AW2372">
        <v>0</v>
      </c>
      <c r="AX2372">
        <v>0</v>
      </c>
      <c r="AY2372">
        <v>119</v>
      </c>
      <c r="AZ2372">
        <v>32</v>
      </c>
      <c r="BA2372">
        <v>73</v>
      </c>
      <c r="BB2372">
        <v>0</v>
      </c>
      <c r="BC2372">
        <v>8</v>
      </c>
      <c r="BD2372">
        <v>0</v>
      </c>
      <c r="BE2372">
        <v>26</v>
      </c>
      <c r="BF2372">
        <v>0</v>
      </c>
      <c r="BG2372">
        <v>20</v>
      </c>
      <c r="BH2372">
        <v>1</v>
      </c>
      <c r="BI2372">
        <v>20</v>
      </c>
      <c r="BJ2372">
        <v>18</v>
      </c>
      <c r="BK2372">
        <v>17</v>
      </c>
      <c r="BL2372">
        <v>0</v>
      </c>
      <c r="BM2372">
        <v>0</v>
      </c>
      <c r="BN2372">
        <v>13</v>
      </c>
      <c r="BO2372">
        <v>108</v>
      </c>
      <c r="BP2372">
        <v>26</v>
      </c>
      <c r="BQ2372">
        <v>0</v>
      </c>
      <c r="BR2372">
        <v>4</v>
      </c>
      <c r="BS2372">
        <v>1</v>
      </c>
      <c r="BT2372">
        <v>0</v>
      </c>
      <c r="BU2372">
        <v>0</v>
      </c>
      <c r="BV2372">
        <v>0</v>
      </c>
      <c r="BW2372">
        <v>3</v>
      </c>
      <c r="BX2372">
        <v>0</v>
      </c>
      <c r="BY2372">
        <v>778</v>
      </c>
    </row>
    <row r="2373" spans="1:77" hidden="1" x14ac:dyDescent="0.25">
      <c r="A2373" t="str">
        <f t="shared" si="72"/>
        <v>201831 Technikusok és hasonló műszaki foglalkozásokI7 Technikum</v>
      </c>
      <c r="B2373" t="str">
        <f t="shared" si="73"/>
        <v>201831 Technikusok és hasonló műszaki foglalkozásokI7 Technikum</v>
      </c>
      <c r="C2373">
        <v>4675</v>
      </c>
      <c r="D2373" t="s">
        <v>168</v>
      </c>
      <c r="E2373" t="s">
        <v>169</v>
      </c>
      <c r="F2373" s="4">
        <v>2018</v>
      </c>
      <c r="G2373">
        <v>0</v>
      </c>
      <c r="H2373" t="s">
        <v>163</v>
      </c>
      <c r="I2373">
        <v>627</v>
      </c>
      <c r="J2373">
        <v>16</v>
      </c>
      <c r="K2373" t="s">
        <v>82</v>
      </c>
      <c r="L2373" t="s">
        <v>83</v>
      </c>
      <c r="M2373">
        <v>325</v>
      </c>
      <c r="N2373">
        <v>857</v>
      </c>
      <c r="O2373">
        <v>22</v>
      </c>
      <c r="P2373">
        <v>46</v>
      </c>
      <c r="Q2373">
        <v>234</v>
      </c>
      <c r="R2373">
        <v>81</v>
      </c>
      <c r="S2373">
        <v>61</v>
      </c>
      <c r="T2373">
        <v>84</v>
      </c>
      <c r="U2373">
        <v>26</v>
      </c>
      <c r="V2373">
        <v>0</v>
      </c>
      <c r="W2373">
        <v>324</v>
      </c>
      <c r="X2373">
        <v>291</v>
      </c>
      <c r="Y2373">
        <v>205</v>
      </c>
      <c r="Z2373">
        <v>178</v>
      </c>
      <c r="AA2373">
        <v>161</v>
      </c>
      <c r="AB2373">
        <v>645</v>
      </c>
      <c r="AC2373">
        <v>586</v>
      </c>
      <c r="AD2373">
        <v>143</v>
      </c>
      <c r="AE2373">
        <v>580</v>
      </c>
      <c r="AF2373">
        <v>711</v>
      </c>
      <c r="AG2373">
        <v>78</v>
      </c>
      <c r="AH2373">
        <v>208</v>
      </c>
      <c r="AI2373">
        <v>195</v>
      </c>
      <c r="AJ2373">
        <v>805</v>
      </c>
      <c r="AK2373">
        <v>209</v>
      </c>
      <c r="AL2373">
        <v>85</v>
      </c>
      <c r="AM2373">
        <v>1381</v>
      </c>
      <c r="AN2373">
        <v>155</v>
      </c>
      <c r="AO2373">
        <v>594</v>
      </c>
      <c r="AP2373">
        <v>133</v>
      </c>
      <c r="AQ2373">
        <v>354</v>
      </c>
      <c r="AR2373">
        <v>18</v>
      </c>
      <c r="AS2373">
        <v>17</v>
      </c>
      <c r="AT2373">
        <v>801</v>
      </c>
      <c r="AU2373">
        <v>0</v>
      </c>
      <c r="AV2373">
        <v>7</v>
      </c>
      <c r="AW2373">
        <v>16</v>
      </c>
      <c r="AX2373">
        <v>41</v>
      </c>
      <c r="AY2373">
        <v>184</v>
      </c>
      <c r="AZ2373">
        <v>349</v>
      </c>
      <c r="BA2373">
        <v>61</v>
      </c>
      <c r="BB2373">
        <v>13</v>
      </c>
      <c r="BC2373">
        <v>8</v>
      </c>
      <c r="BD2373">
        <v>24</v>
      </c>
      <c r="BE2373">
        <v>144</v>
      </c>
      <c r="BF2373">
        <v>37</v>
      </c>
      <c r="BG2373">
        <v>799</v>
      </c>
      <c r="BH2373">
        <v>128</v>
      </c>
      <c r="BI2373">
        <v>0</v>
      </c>
      <c r="BJ2373">
        <v>63</v>
      </c>
      <c r="BK2373">
        <v>58</v>
      </c>
      <c r="BL2373">
        <v>70</v>
      </c>
      <c r="BM2373">
        <v>1</v>
      </c>
      <c r="BN2373">
        <v>64</v>
      </c>
      <c r="BO2373">
        <v>417</v>
      </c>
      <c r="BP2373">
        <v>204</v>
      </c>
      <c r="BQ2373">
        <v>41</v>
      </c>
      <c r="BR2373">
        <v>10</v>
      </c>
      <c r="BS2373">
        <v>33</v>
      </c>
      <c r="BT2373">
        <v>7</v>
      </c>
      <c r="BU2373">
        <v>23</v>
      </c>
      <c r="BV2373">
        <v>92</v>
      </c>
      <c r="BW2373">
        <v>13</v>
      </c>
      <c r="BX2373">
        <v>0</v>
      </c>
      <c r="BY2373">
        <v>13500</v>
      </c>
    </row>
    <row r="2374" spans="1:77" hidden="1" x14ac:dyDescent="0.25">
      <c r="A2374" t="str">
        <f t="shared" si="72"/>
        <v>201832 Szakmai irányítók, felügyelőkI7 Technikum</v>
      </c>
      <c r="B2374" t="str">
        <f t="shared" si="73"/>
        <v>201832 Szakmai irányítók, felügyelőkI7 Technikum</v>
      </c>
      <c r="C2374">
        <v>4676</v>
      </c>
      <c r="D2374" t="s">
        <v>168</v>
      </c>
      <c r="E2374" t="s">
        <v>169</v>
      </c>
      <c r="F2374" s="4">
        <v>2018</v>
      </c>
      <c r="G2374">
        <v>0</v>
      </c>
      <c r="H2374" t="s">
        <v>163</v>
      </c>
      <c r="I2374">
        <v>628</v>
      </c>
      <c r="J2374">
        <v>17</v>
      </c>
      <c r="K2374" t="s">
        <v>84</v>
      </c>
      <c r="L2374" t="s">
        <v>124</v>
      </c>
      <c r="M2374">
        <v>0</v>
      </c>
      <c r="N2374">
        <v>0</v>
      </c>
      <c r="O2374">
        <v>0</v>
      </c>
      <c r="P2374">
        <v>14</v>
      </c>
      <c r="Q2374">
        <v>47</v>
      </c>
      <c r="R2374">
        <v>27</v>
      </c>
      <c r="S2374">
        <v>15</v>
      </c>
      <c r="T2374">
        <v>0</v>
      </c>
      <c r="U2374">
        <v>0</v>
      </c>
      <c r="V2374">
        <v>0</v>
      </c>
      <c r="W2374">
        <v>21</v>
      </c>
      <c r="X2374">
        <v>44</v>
      </c>
      <c r="Y2374">
        <v>28</v>
      </c>
      <c r="Z2374">
        <v>90</v>
      </c>
      <c r="AA2374">
        <v>0</v>
      </c>
      <c r="AB2374">
        <v>25</v>
      </c>
      <c r="AC2374">
        <v>19</v>
      </c>
      <c r="AD2374">
        <v>17</v>
      </c>
      <c r="AE2374">
        <v>25</v>
      </c>
      <c r="AF2374">
        <v>42</v>
      </c>
      <c r="AG2374">
        <v>0</v>
      </c>
      <c r="AH2374">
        <v>46</v>
      </c>
      <c r="AI2374">
        <v>0</v>
      </c>
      <c r="AJ2374">
        <v>62</v>
      </c>
      <c r="AK2374">
        <v>0</v>
      </c>
      <c r="AL2374">
        <v>14</v>
      </c>
      <c r="AM2374">
        <v>454</v>
      </c>
      <c r="AN2374">
        <v>1</v>
      </c>
      <c r="AO2374">
        <v>34</v>
      </c>
      <c r="AP2374">
        <v>23</v>
      </c>
      <c r="AQ2374">
        <v>10</v>
      </c>
      <c r="AR2374">
        <v>0</v>
      </c>
      <c r="AS2374">
        <v>0</v>
      </c>
      <c r="AT2374">
        <v>10</v>
      </c>
      <c r="AU2374">
        <v>0</v>
      </c>
      <c r="AV2374">
        <v>42</v>
      </c>
      <c r="AW2374">
        <v>0</v>
      </c>
      <c r="AX2374">
        <v>0</v>
      </c>
      <c r="AY2374">
        <v>14</v>
      </c>
      <c r="AZ2374">
        <v>13</v>
      </c>
      <c r="BA2374">
        <v>34</v>
      </c>
      <c r="BB2374">
        <v>0</v>
      </c>
      <c r="BC2374">
        <v>0</v>
      </c>
      <c r="BD2374">
        <v>7</v>
      </c>
      <c r="BE2374">
        <v>18</v>
      </c>
      <c r="BF2374">
        <v>14</v>
      </c>
      <c r="BG2374">
        <v>74</v>
      </c>
      <c r="BH2374">
        <v>0</v>
      </c>
      <c r="BI2374">
        <v>0</v>
      </c>
      <c r="BJ2374">
        <v>0</v>
      </c>
      <c r="BK2374">
        <v>0</v>
      </c>
      <c r="BL2374">
        <v>7</v>
      </c>
      <c r="BM2374">
        <v>0</v>
      </c>
      <c r="BN2374">
        <v>0</v>
      </c>
      <c r="BO2374">
        <v>7</v>
      </c>
      <c r="BP2374">
        <v>1</v>
      </c>
      <c r="BQ2374">
        <v>1</v>
      </c>
      <c r="BR2374">
        <v>0</v>
      </c>
      <c r="BS2374">
        <v>0</v>
      </c>
      <c r="BT2374">
        <v>0</v>
      </c>
      <c r="BU2374">
        <v>0</v>
      </c>
      <c r="BV2374">
        <v>0</v>
      </c>
      <c r="BW2374">
        <v>0</v>
      </c>
      <c r="BX2374">
        <v>0</v>
      </c>
      <c r="BY2374">
        <v>1300</v>
      </c>
    </row>
    <row r="2375" spans="1:77" hidden="1" x14ac:dyDescent="0.25">
      <c r="A2375" t="str">
        <f t="shared" ref="A2375:A2438" si="74">CONCATENATE(F2375,L2375,H2375)</f>
        <v>201833 Egészségügyi foglalkozásokI7 Technikum</v>
      </c>
      <c r="B2375" t="str">
        <f t="shared" ref="B2375:B2438" si="75">CONCATENATE(F2375,L2375,H2375)</f>
        <v>201833 Egészségügyi foglalkozásokI7 Technikum</v>
      </c>
      <c r="C2375">
        <v>4677</v>
      </c>
      <c r="D2375" t="s">
        <v>168</v>
      </c>
      <c r="E2375" t="s">
        <v>169</v>
      </c>
      <c r="F2375" s="4">
        <v>2018</v>
      </c>
      <c r="G2375">
        <v>0</v>
      </c>
      <c r="H2375" t="s">
        <v>163</v>
      </c>
      <c r="I2375">
        <v>629</v>
      </c>
      <c r="J2375">
        <v>18</v>
      </c>
      <c r="K2375" t="s">
        <v>85</v>
      </c>
      <c r="L2375" t="s">
        <v>125</v>
      </c>
      <c r="M2375">
        <v>31</v>
      </c>
      <c r="N2375">
        <v>11</v>
      </c>
      <c r="O2375">
        <v>0</v>
      </c>
      <c r="P2375">
        <v>0</v>
      </c>
      <c r="Q2375">
        <v>0</v>
      </c>
      <c r="R2375">
        <v>0</v>
      </c>
      <c r="S2375">
        <v>0</v>
      </c>
      <c r="T2375">
        <v>0</v>
      </c>
      <c r="U2375">
        <v>0</v>
      </c>
      <c r="V2375">
        <v>0</v>
      </c>
      <c r="W2375">
        <v>0</v>
      </c>
      <c r="X2375">
        <v>26</v>
      </c>
      <c r="Y2375">
        <v>0</v>
      </c>
      <c r="Z2375">
        <v>20</v>
      </c>
      <c r="AA2375">
        <v>0</v>
      </c>
      <c r="AB2375">
        <v>0</v>
      </c>
      <c r="AC2375">
        <v>1</v>
      </c>
      <c r="AD2375">
        <v>0</v>
      </c>
      <c r="AE2375">
        <v>0</v>
      </c>
      <c r="AF2375">
        <v>0</v>
      </c>
      <c r="AG2375">
        <v>0</v>
      </c>
      <c r="AH2375">
        <v>14</v>
      </c>
      <c r="AI2375">
        <v>0</v>
      </c>
      <c r="AJ2375">
        <v>6</v>
      </c>
      <c r="AK2375">
        <v>0</v>
      </c>
      <c r="AL2375">
        <v>0</v>
      </c>
      <c r="AM2375">
        <v>0</v>
      </c>
      <c r="AN2375">
        <v>0</v>
      </c>
      <c r="AO2375">
        <v>70</v>
      </c>
      <c r="AP2375">
        <v>461</v>
      </c>
      <c r="AQ2375">
        <v>14</v>
      </c>
      <c r="AR2375">
        <v>0</v>
      </c>
      <c r="AS2375">
        <v>0</v>
      </c>
      <c r="AT2375">
        <v>0</v>
      </c>
      <c r="AU2375">
        <v>0</v>
      </c>
      <c r="AV2375">
        <v>22</v>
      </c>
      <c r="AW2375">
        <v>0</v>
      </c>
      <c r="AX2375">
        <v>0</v>
      </c>
      <c r="AY2375">
        <v>0</v>
      </c>
      <c r="AZ2375">
        <v>0</v>
      </c>
      <c r="BA2375">
        <v>0</v>
      </c>
      <c r="BB2375">
        <v>0</v>
      </c>
      <c r="BC2375">
        <v>0</v>
      </c>
      <c r="BD2375">
        <v>0</v>
      </c>
      <c r="BE2375">
        <v>0</v>
      </c>
      <c r="BF2375">
        <v>0</v>
      </c>
      <c r="BG2375">
        <v>0</v>
      </c>
      <c r="BH2375">
        <v>48</v>
      </c>
      <c r="BI2375">
        <v>0</v>
      </c>
      <c r="BJ2375">
        <v>66</v>
      </c>
      <c r="BK2375">
        <v>0</v>
      </c>
      <c r="BL2375">
        <v>0</v>
      </c>
      <c r="BM2375">
        <v>0</v>
      </c>
      <c r="BN2375">
        <v>6</v>
      </c>
      <c r="BO2375">
        <v>46</v>
      </c>
      <c r="BP2375">
        <v>149</v>
      </c>
      <c r="BQ2375">
        <v>784</v>
      </c>
      <c r="BR2375">
        <v>33</v>
      </c>
      <c r="BS2375">
        <v>0</v>
      </c>
      <c r="BT2375">
        <v>6</v>
      </c>
      <c r="BU2375">
        <v>0</v>
      </c>
      <c r="BV2375">
        <v>0</v>
      </c>
      <c r="BW2375">
        <v>21</v>
      </c>
      <c r="BX2375">
        <v>0</v>
      </c>
      <c r="BY2375">
        <v>1835</v>
      </c>
    </row>
    <row r="2376" spans="1:77" hidden="1" x14ac:dyDescent="0.25">
      <c r="A2376" t="str">
        <f t="shared" si="74"/>
        <v>201834 Oktatási asszisztensekI7 Technikum</v>
      </c>
      <c r="B2376" t="str">
        <f t="shared" si="75"/>
        <v>201834 Oktatási asszisztensekI7 Technikum</v>
      </c>
      <c r="C2376">
        <v>4678</v>
      </c>
      <c r="D2376" t="s">
        <v>168</v>
      </c>
      <c r="E2376" t="s">
        <v>169</v>
      </c>
      <c r="F2376" s="4">
        <v>2018</v>
      </c>
      <c r="G2376">
        <v>0</v>
      </c>
      <c r="H2376" t="s">
        <v>163</v>
      </c>
      <c r="I2376">
        <v>630</v>
      </c>
      <c r="J2376">
        <v>19</v>
      </c>
      <c r="K2376" t="s">
        <v>86</v>
      </c>
      <c r="L2376" t="s">
        <v>126</v>
      </c>
      <c r="M2376">
        <v>0</v>
      </c>
      <c r="N2376">
        <v>0</v>
      </c>
      <c r="O2376">
        <v>0</v>
      </c>
      <c r="P2376">
        <v>0</v>
      </c>
      <c r="Q2376">
        <v>0</v>
      </c>
      <c r="R2376">
        <v>0</v>
      </c>
      <c r="S2376">
        <v>0</v>
      </c>
      <c r="T2376">
        <v>0</v>
      </c>
      <c r="U2376">
        <v>0</v>
      </c>
      <c r="V2376">
        <v>0</v>
      </c>
      <c r="W2376">
        <v>0</v>
      </c>
      <c r="X2376">
        <v>0</v>
      </c>
      <c r="Y2376">
        <v>0</v>
      </c>
      <c r="Z2376">
        <v>0</v>
      </c>
      <c r="AA2376">
        <v>0</v>
      </c>
      <c r="AB2376">
        <v>0</v>
      </c>
      <c r="AC2376">
        <v>0</v>
      </c>
      <c r="AD2376">
        <v>0</v>
      </c>
      <c r="AE2376">
        <v>0</v>
      </c>
      <c r="AF2376">
        <v>0</v>
      </c>
      <c r="AG2376">
        <v>0</v>
      </c>
      <c r="AH2376">
        <v>0</v>
      </c>
      <c r="AI2376">
        <v>0</v>
      </c>
      <c r="AJ2376">
        <v>0</v>
      </c>
      <c r="AK2376">
        <v>0</v>
      </c>
      <c r="AL2376">
        <v>0</v>
      </c>
      <c r="AM2376">
        <v>0</v>
      </c>
      <c r="AN2376">
        <v>0</v>
      </c>
      <c r="AO2376">
        <v>0</v>
      </c>
      <c r="AP2376">
        <v>0</v>
      </c>
      <c r="AQ2376">
        <v>0</v>
      </c>
      <c r="AR2376">
        <v>0</v>
      </c>
      <c r="AS2376">
        <v>0</v>
      </c>
      <c r="AT2376">
        <v>0</v>
      </c>
      <c r="AU2376">
        <v>0</v>
      </c>
      <c r="AV2376">
        <v>0</v>
      </c>
      <c r="AW2376">
        <v>0</v>
      </c>
      <c r="AX2376">
        <v>0</v>
      </c>
      <c r="AY2376">
        <v>0</v>
      </c>
      <c r="AZ2376">
        <v>0</v>
      </c>
      <c r="BA2376">
        <v>0</v>
      </c>
      <c r="BB2376">
        <v>0</v>
      </c>
      <c r="BC2376">
        <v>0</v>
      </c>
      <c r="BD2376">
        <v>0</v>
      </c>
      <c r="BE2376">
        <v>0</v>
      </c>
      <c r="BF2376">
        <v>0</v>
      </c>
      <c r="BG2376">
        <v>0</v>
      </c>
      <c r="BH2376">
        <v>0</v>
      </c>
      <c r="BI2376">
        <v>0</v>
      </c>
      <c r="BJ2376">
        <v>0</v>
      </c>
      <c r="BK2376">
        <v>0</v>
      </c>
      <c r="BL2376">
        <v>0</v>
      </c>
      <c r="BM2376">
        <v>0</v>
      </c>
      <c r="BN2376">
        <v>0</v>
      </c>
      <c r="BO2376">
        <v>62</v>
      </c>
      <c r="BP2376">
        <v>76</v>
      </c>
      <c r="BQ2376">
        <v>0</v>
      </c>
      <c r="BR2376">
        <v>7</v>
      </c>
      <c r="BS2376">
        <v>0</v>
      </c>
      <c r="BT2376">
        <v>0</v>
      </c>
      <c r="BU2376">
        <v>0</v>
      </c>
      <c r="BV2376">
        <v>0</v>
      </c>
      <c r="BW2376">
        <v>0</v>
      </c>
      <c r="BX2376">
        <v>0</v>
      </c>
      <c r="BY2376">
        <v>145</v>
      </c>
    </row>
    <row r="2377" spans="1:77" hidden="1" x14ac:dyDescent="0.25">
      <c r="A2377" t="str">
        <f t="shared" si="74"/>
        <v>201835 Szociális gondozási és munkaerő-piaci szolgáltatási foglalkozásokI7 Technikum</v>
      </c>
      <c r="B2377" t="str">
        <f t="shared" si="75"/>
        <v>201835 Szociális gondozási és munkaerő-piaci szolgáltatási foglalkozásokI7 Technikum</v>
      </c>
      <c r="C2377">
        <v>4679</v>
      </c>
      <c r="D2377" t="s">
        <v>168</v>
      </c>
      <c r="E2377" t="s">
        <v>169</v>
      </c>
      <c r="F2377" s="4">
        <v>2018</v>
      </c>
      <c r="G2377">
        <v>0</v>
      </c>
      <c r="H2377" t="s">
        <v>163</v>
      </c>
      <c r="I2377">
        <v>631</v>
      </c>
      <c r="J2377">
        <v>20</v>
      </c>
      <c r="K2377" t="s">
        <v>87</v>
      </c>
      <c r="L2377" t="s">
        <v>127</v>
      </c>
      <c r="M2377">
        <v>0</v>
      </c>
      <c r="N2377">
        <v>0</v>
      </c>
      <c r="O2377">
        <v>0</v>
      </c>
      <c r="P2377">
        <v>0</v>
      </c>
      <c r="Q2377">
        <v>0</v>
      </c>
      <c r="R2377">
        <v>0</v>
      </c>
      <c r="S2377">
        <v>0</v>
      </c>
      <c r="T2377">
        <v>0</v>
      </c>
      <c r="U2377">
        <v>0</v>
      </c>
      <c r="V2377">
        <v>0</v>
      </c>
      <c r="W2377">
        <v>0</v>
      </c>
      <c r="X2377">
        <v>0</v>
      </c>
      <c r="Y2377">
        <v>0</v>
      </c>
      <c r="Z2377">
        <v>0</v>
      </c>
      <c r="AA2377">
        <v>0</v>
      </c>
      <c r="AB2377">
        <v>0</v>
      </c>
      <c r="AC2377">
        <v>1</v>
      </c>
      <c r="AD2377">
        <v>0</v>
      </c>
      <c r="AE2377">
        <v>0</v>
      </c>
      <c r="AF2377">
        <v>0</v>
      </c>
      <c r="AG2377">
        <v>0</v>
      </c>
      <c r="AH2377">
        <v>0</v>
      </c>
      <c r="AI2377">
        <v>0</v>
      </c>
      <c r="AJ2377">
        <v>0</v>
      </c>
      <c r="AK2377">
        <v>0</v>
      </c>
      <c r="AL2377">
        <v>0</v>
      </c>
      <c r="AM2377">
        <v>0</v>
      </c>
      <c r="AN2377">
        <v>0</v>
      </c>
      <c r="AO2377">
        <v>0</v>
      </c>
      <c r="AP2377">
        <v>0</v>
      </c>
      <c r="AQ2377">
        <v>0</v>
      </c>
      <c r="AR2377">
        <v>0</v>
      </c>
      <c r="AS2377">
        <v>0</v>
      </c>
      <c r="AT2377">
        <v>0</v>
      </c>
      <c r="AU2377">
        <v>0</v>
      </c>
      <c r="AV2377">
        <v>1</v>
      </c>
      <c r="AW2377">
        <v>0</v>
      </c>
      <c r="AX2377">
        <v>0</v>
      </c>
      <c r="AY2377">
        <v>0</v>
      </c>
      <c r="AZ2377">
        <v>0</v>
      </c>
      <c r="BA2377">
        <v>0</v>
      </c>
      <c r="BB2377">
        <v>0</v>
      </c>
      <c r="BC2377">
        <v>0</v>
      </c>
      <c r="BD2377">
        <v>0</v>
      </c>
      <c r="BE2377">
        <v>0</v>
      </c>
      <c r="BF2377">
        <v>0</v>
      </c>
      <c r="BG2377">
        <v>0</v>
      </c>
      <c r="BH2377">
        <v>0</v>
      </c>
      <c r="BI2377">
        <v>0</v>
      </c>
      <c r="BJ2377">
        <v>0</v>
      </c>
      <c r="BK2377">
        <v>0</v>
      </c>
      <c r="BL2377">
        <v>22</v>
      </c>
      <c r="BM2377">
        <v>0</v>
      </c>
      <c r="BN2377">
        <v>0</v>
      </c>
      <c r="BO2377">
        <v>43</v>
      </c>
      <c r="BP2377">
        <v>10</v>
      </c>
      <c r="BQ2377">
        <v>4</v>
      </c>
      <c r="BR2377">
        <v>191</v>
      </c>
      <c r="BS2377">
        <v>0</v>
      </c>
      <c r="BT2377">
        <v>0</v>
      </c>
      <c r="BU2377">
        <v>0</v>
      </c>
      <c r="BV2377">
        <v>0</v>
      </c>
      <c r="BW2377">
        <v>26</v>
      </c>
      <c r="BX2377">
        <v>0</v>
      </c>
      <c r="BY2377">
        <v>298</v>
      </c>
    </row>
    <row r="2378" spans="1:77" hidden="1" x14ac:dyDescent="0.25">
      <c r="A2378" t="str">
        <f t="shared" si="74"/>
        <v>201836 Üzleti jellegű szolgáltatások ügyintézői, hatósági ügyintézők, ügynökökI7 Technikum</v>
      </c>
      <c r="B2378" t="str">
        <f t="shared" si="75"/>
        <v>201836 Üzleti jellegű szolgáltatások ügyintézői, hatósági ügyintézők, ügynökökI7 Technikum</v>
      </c>
      <c r="C2378">
        <v>4680</v>
      </c>
      <c r="D2378" t="s">
        <v>168</v>
      </c>
      <c r="E2378" t="s">
        <v>169</v>
      </c>
      <c r="F2378" s="4">
        <v>2018</v>
      </c>
      <c r="G2378">
        <v>0</v>
      </c>
      <c r="H2378" t="s">
        <v>163</v>
      </c>
      <c r="I2378">
        <v>632</v>
      </c>
      <c r="J2378">
        <v>21</v>
      </c>
      <c r="K2378" t="s">
        <v>88</v>
      </c>
      <c r="L2378" t="s">
        <v>128</v>
      </c>
      <c r="M2378">
        <v>25</v>
      </c>
      <c r="N2378">
        <v>30</v>
      </c>
      <c r="O2378">
        <v>2</v>
      </c>
      <c r="P2378">
        <v>11</v>
      </c>
      <c r="Q2378">
        <v>64</v>
      </c>
      <c r="R2378">
        <v>16</v>
      </c>
      <c r="S2378">
        <v>0</v>
      </c>
      <c r="T2378">
        <v>16</v>
      </c>
      <c r="U2378">
        <v>21</v>
      </c>
      <c r="V2378">
        <v>0</v>
      </c>
      <c r="W2378">
        <v>81</v>
      </c>
      <c r="X2378">
        <v>0</v>
      </c>
      <c r="Y2378">
        <v>13</v>
      </c>
      <c r="Z2378">
        <v>20</v>
      </c>
      <c r="AA2378">
        <v>18</v>
      </c>
      <c r="AB2378">
        <v>88</v>
      </c>
      <c r="AC2378">
        <v>30</v>
      </c>
      <c r="AD2378">
        <v>9</v>
      </c>
      <c r="AE2378">
        <v>52</v>
      </c>
      <c r="AF2378">
        <v>24</v>
      </c>
      <c r="AG2378">
        <v>0</v>
      </c>
      <c r="AH2378">
        <v>10</v>
      </c>
      <c r="AI2378">
        <v>13</v>
      </c>
      <c r="AJ2378">
        <v>116</v>
      </c>
      <c r="AK2378">
        <v>1</v>
      </c>
      <c r="AL2378">
        <v>4</v>
      </c>
      <c r="AM2378">
        <v>156</v>
      </c>
      <c r="AN2378">
        <v>259</v>
      </c>
      <c r="AO2378">
        <v>1122</v>
      </c>
      <c r="AP2378">
        <v>301</v>
      </c>
      <c r="AQ2378">
        <v>135</v>
      </c>
      <c r="AR2378">
        <v>0</v>
      </c>
      <c r="AS2378">
        <v>14</v>
      </c>
      <c r="AT2378">
        <v>183</v>
      </c>
      <c r="AU2378">
        <v>0</v>
      </c>
      <c r="AV2378">
        <v>54</v>
      </c>
      <c r="AW2378">
        <v>15</v>
      </c>
      <c r="AX2378">
        <v>12</v>
      </c>
      <c r="AY2378">
        <v>100</v>
      </c>
      <c r="AZ2378">
        <v>102</v>
      </c>
      <c r="BA2378">
        <v>430</v>
      </c>
      <c r="BB2378">
        <v>290</v>
      </c>
      <c r="BC2378">
        <v>101</v>
      </c>
      <c r="BD2378">
        <v>13</v>
      </c>
      <c r="BE2378">
        <v>78</v>
      </c>
      <c r="BF2378">
        <v>44</v>
      </c>
      <c r="BG2378">
        <v>104</v>
      </c>
      <c r="BH2378">
        <v>26</v>
      </c>
      <c r="BI2378">
        <v>0</v>
      </c>
      <c r="BJ2378">
        <v>26</v>
      </c>
      <c r="BK2378">
        <v>50</v>
      </c>
      <c r="BL2378">
        <v>21</v>
      </c>
      <c r="BM2378">
        <v>1</v>
      </c>
      <c r="BN2378">
        <v>69</v>
      </c>
      <c r="BO2378">
        <v>215</v>
      </c>
      <c r="BP2378">
        <v>98</v>
      </c>
      <c r="BQ2378">
        <v>15</v>
      </c>
      <c r="BR2378">
        <v>29</v>
      </c>
      <c r="BS2378">
        <v>3</v>
      </c>
      <c r="BT2378">
        <v>2</v>
      </c>
      <c r="BU2378">
        <v>2</v>
      </c>
      <c r="BV2378">
        <v>0</v>
      </c>
      <c r="BW2378">
        <v>22</v>
      </c>
      <c r="BX2378">
        <v>0</v>
      </c>
      <c r="BY2378">
        <v>4756</v>
      </c>
    </row>
    <row r="2379" spans="1:77" hidden="1" x14ac:dyDescent="0.25">
      <c r="A2379" t="str">
        <f t="shared" si="74"/>
        <v>201837 Művészeti, kulturális, sport- és vallási foglalkozásokI7 Technikum</v>
      </c>
      <c r="B2379" t="str">
        <f t="shared" si="75"/>
        <v>201837 Művészeti, kulturális, sport- és vallási foglalkozásokI7 Technikum</v>
      </c>
      <c r="C2379">
        <v>4681</v>
      </c>
      <c r="D2379" t="s">
        <v>168</v>
      </c>
      <c r="E2379" t="s">
        <v>169</v>
      </c>
      <c r="F2379" s="4">
        <v>2018</v>
      </c>
      <c r="G2379">
        <v>0</v>
      </c>
      <c r="H2379" t="s">
        <v>163</v>
      </c>
      <c r="I2379">
        <v>633</v>
      </c>
      <c r="J2379">
        <v>22</v>
      </c>
      <c r="K2379" t="s">
        <v>89</v>
      </c>
      <c r="L2379" t="s">
        <v>129</v>
      </c>
      <c r="M2379">
        <v>0</v>
      </c>
      <c r="N2379">
        <v>0</v>
      </c>
      <c r="O2379">
        <v>0</v>
      </c>
      <c r="P2379">
        <v>0</v>
      </c>
      <c r="Q2379">
        <v>0</v>
      </c>
      <c r="R2379">
        <v>0</v>
      </c>
      <c r="S2379">
        <v>0</v>
      </c>
      <c r="T2379">
        <v>0</v>
      </c>
      <c r="U2379">
        <v>71</v>
      </c>
      <c r="V2379">
        <v>0</v>
      </c>
      <c r="W2379">
        <v>0</v>
      </c>
      <c r="X2379">
        <v>0</v>
      </c>
      <c r="Y2379">
        <v>6</v>
      </c>
      <c r="Z2379">
        <v>0</v>
      </c>
      <c r="AA2379">
        <v>0</v>
      </c>
      <c r="AB2379">
        <v>0</v>
      </c>
      <c r="AC2379">
        <v>0</v>
      </c>
      <c r="AD2379">
        <v>0</v>
      </c>
      <c r="AE2379">
        <v>0</v>
      </c>
      <c r="AF2379">
        <v>0</v>
      </c>
      <c r="AG2379">
        <v>0</v>
      </c>
      <c r="AH2379">
        <v>0</v>
      </c>
      <c r="AI2379">
        <v>0</v>
      </c>
      <c r="AJ2379">
        <v>0</v>
      </c>
      <c r="AK2379">
        <v>0</v>
      </c>
      <c r="AL2379">
        <v>0</v>
      </c>
      <c r="AM2379">
        <v>0</v>
      </c>
      <c r="AN2379">
        <v>0</v>
      </c>
      <c r="AO2379">
        <v>0</v>
      </c>
      <c r="AP2379">
        <v>12</v>
      </c>
      <c r="AQ2379">
        <v>0</v>
      </c>
      <c r="AR2379">
        <v>0</v>
      </c>
      <c r="AS2379">
        <v>0</v>
      </c>
      <c r="AT2379">
        <v>0</v>
      </c>
      <c r="AU2379">
        <v>0</v>
      </c>
      <c r="AV2379">
        <v>0</v>
      </c>
      <c r="AW2379">
        <v>0</v>
      </c>
      <c r="AX2379">
        <v>52</v>
      </c>
      <c r="AY2379">
        <v>0</v>
      </c>
      <c r="AZ2379">
        <v>0</v>
      </c>
      <c r="BA2379">
        <v>0</v>
      </c>
      <c r="BB2379">
        <v>0</v>
      </c>
      <c r="BC2379">
        <v>0</v>
      </c>
      <c r="BD2379">
        <v>26</v>
      </c>
      <c r="BE2379">
        <v>0</v>
      </c>
      <c r="BF2379">
        <v>0</v>
      </c>
      <c r="BG2379">
        <v>0</v>
      </c>
      <c r="BH2379">
        <v>1</v>
      </c>
      <c r="BI2379">
        <v>1</v>
      </c>
      <c r="BJ2379">
        <v>1</v>
      </c>
      <c r="BK2379">
        <v>0</v>
      </c>
      <c r="BL2379">
        <v>0</v>
      </c>
      <c r="BM2379">
        <v>0</v>
      </c>
      <c r="BN2379">
        <v>0</v>
      </c>
      <c r="BO2379">
        <v>4</v>
      </c>
      <c r="BP2379">
        <v>3</v>
      </c>
      <c r="BQ2379">
        <v>1</v>
      </c>
      <c r="BR2379">
        <v>0</v>
      </c>
      <c r="BS2379">
        <v>134</v>
      </c>
      <c r="BT2379">
        <v>89</v>
      </c>
      <c r="BU2379">
        <v>22</v>
      </c>
      <c r="BV2379">
        <v>0</v>
      </c>
      <c r="BW2379">
        <v>0</v>
      </c>
      <c r="BX2379">
        <v>0</v>
      </c>
      <c r="BY2379">
        <v>423</v>
      </c>
    </row>
    <row r="2380" spans="1:77" hidden="1" x14ac:dyDescent="0.25">
      <c r="A2380" t="str">
        <f t="shared" si="74"/>
        <v>201839 Egyéb ügyintézőkI7 Technikum</v>
      </c>
      <c r="B2380" t="str">
        <f t="shared" si="75"/>
        <v>201839 Egyéb ügyintézőkI7 Technikum</v>
      </c>
      <c r="C2380">
        <v>4682</v>
      </c>
      <c r="D2380" t="s">
        <v>168</v>
      </c>
      <c r="E2380" t="s">
        <v>169</v>
      </c>
      <c r="F2380" s="4">
        <v>2018</v>
      </c>
      <c r="G2380">
        <v>0</v>
      </c>
      <c r="H2380" t="s">
        <v>163</v>
      </c>
      <c r="I2380">
        <v>634</v>
      </c>
      <c r="J2380">
        <v>23</v>
      </c>
      <c r="K2380" t="s">
        <v>90</v>
      </c>
      <c r="L2380" t="s">
        <v>91</v>
      </c>
      <c r="M2380">
        <v>19</v>
      </c>
      <c r="N2380">
        <v>12</v>
      </c>
      <c r="O2380">
        <v>0</v>
      </c>
      <c r="P2380">
        <v>7</v>
      </c>
      <c r="Q2380">
        <v>0</v>
      </c>
      <c r="R2380">
        <v>0</v>
      </c>
      <c r="S2380">
        <v>0</v>
      </c>
      <c r="T2380">
        <v>0</v>
      </c>
      <c r="U2380">
        <v>2</v>
      </c>
      <c r="V2380">
        <v>0</v>
      </c>
      <c r="W2380">
        <v>10</v>
      </c>
      <c r="X2380">
        <v>23</v>
      </c>
      <c r="Y2380">
        <v>0</v>
      </c>
      <c r="Z2380">
        <v>1</v>
      </c>
      <c r="AA2380">
        <v>0</v>
      </c>
      <c r="AB2380">
        <v>13</v>
      </c>
      <c r="AC2380">
        <v>22</v>
      </c>
      <c r="AD2380">
        <v>0</v>
      </c>
      <c r="AE2380">
        <v>7</v>
      </c>
      <c r="AF2380">
        <v>9</v>
      </c>
      <c r="AG2380">
        <v>7</v>
      </c>
      <c r="AH2380">
        <v>1</v>
      </c>
      <c r="AI2380">
        <v>12</v>
      </c>
      <c r="AJ2380">
        <v>0</v>
      </c>
      <c r="AK2380">
        <v>0</v>
      </c>
      <c r="AL2380">
        <v>0</v>
      </c>
      <c r="AM2380">
        <v>33</v>
      </c>
      <c r="AN2380">
        <v>10</v>
      </c>
      <c r="AO2380">
        <v>47</v>
      </c>
      <c r="AP2380">
        <v>16</v>
      </c>
      <c r="AQ2380">
        <v>49</v>
      </c>
      <c r="AR2380">
        <v>0</v>
      </c>
      <c r="AS2380">
        <v>0</v>
      </c>
      <c r="AT2380">
        <v>14</v>
      </c>
      <c r="AU2380">
        <v>0</v>
      </c>
      <c r="AV2380">
        <v>3</v>
      </c>
      <c r="AW2380">
        <v>0</v>
      </c>
      <c r="AX2380">
        <v>0</v>
      </c>
      <c r="AY2380">
        <v>10</v>
      </c>
      <c r="AZ2380">
        <v>0</v>
      </c>
      <c r="BA2380">
        <v>99</v>
      </c>
      <c r="BB2380">
        <v>43</v>
      </c>
      <c r="BC2380">
        <v>18</v>
      </c>
      <c r="BD2380">
        <v>0</v>
      </c>
      <c r="BE2380">
        <v>13</v>
      </c>
      <c r="BF2380">
        <v>24</v>
      </c>
      <c r="BG2380">
        <v>1</v>
      </c>
      <c r="BH2380">
        <v>3</v>
      </c>
      <c r="BI2380">
        <v>0</v>
      </c>
      <c r="BJ2380">
        <v>0</v>
      </c>
      <c r="BK2380">
        <v>7</v>
      </c>
      <c r="BL2380">
        <v>30</v>
      </c>
      <c r="BM2380">
        <v>0</v>
      </c>
      <c r="BN2380">
        <v>15</v>
      </c>
      <c r="BO2380">
        <v>510</v>
      </c>
      <c r="BP2380">
        <v>182</v>
      </c>
      <c r="BQ2380">
        <v>9</v>
      </c>
      <c r="BR2380">
        <v>14</v>
      </c>
      <c r="BS2380">
        <v>21</v>
      </c>
      <c r="BT2380">
        <v>1</v>
      </c>
      <c r="BU2380">
        <v>32</v>
      </c>
      <c r="BV2380">
        <v>7</v>
      </c>
      <c r="BW2380">
        <v>0</v>
      </c>
      <c r="BX2380">
        <v>0</v>
      </c>
      <c r="BY2380">
        <v>1356</v>
      </c>
    </row>
    <row r="2381" spans="1:77" hidden="1" x14ac:dyDescent="0.25">
      <c r="A2381" t="str">
        <f t="shared" si="74"/>
        <v>201841 Irodai, ügyviteli foglalkozásokI7 Technikum</v>
      </c>
      <c r="B2381" t="str">
        <f t="shared" si="75"/>
        <v>201841 Irodai, ügyviteli foglalkozásokI7 Technikum</v>
      </c>
      <c r="C2381">
        <v>4683</v>
      </c>
      <c r="D2381" t="s">
        <v>168</v>
      </c>
      <c r="E2381" t="s">
        <v>169</v>
      </c>
      <c r="F2381" s="4">
        <v>2018</v>
      </c>
      <c r="G2381">
        <v>0</v>
      </c>
      <c r="H2381" t="s">
        <v>163</v>
      </c>
      <c r="I2381">
        <v>635</v>
      </c>
      <c r="J2381">
        <v>24</v>
      </c>
      <c r="K2381" t="s">
        <v>92</v>
      </c>
      <c r="L2381" t="s">
        <v>130</v>
      </c>
      <c r="M2381">
        <v>192</v>
      </c>
      <c r="N2381">
        <v>66</v>
      </c>
      <c r="O2381">
        <v>13</v>
      </c>
      <c r="P2381">
        <v>5</v>
      </c>
      <c r="Q2381">
        <v>209</v>
      </c>
      <c r="R2381">
        <v>15</v>
      </c>
      <c r="S2381">
        <v>20</v>
      </c>
      <c r="T2381">
        <v>13</v>
      </c>
      <c r="U2381">
        <v>28</v>
      </c>
      <c r="V2381">
        <v>0</v>
      </c>
      <c r="W2381">
        <v>23</v>
      </c>
      <c r="X2381">
        <v>19</v>
      </c>
      <c r="Y2381">
        <v>93</v>
      </c>
      <c r="Z2381">
        <v>10</v>
      </c>
      <c r="AA2381">
        <v>49</v>
      </c>
      <c r="AB2381">
        <v>92</v>
      </c>
      <c r="AC2381">
        <v>118</v>
      </c>
      <c r="AD2381">
        <v>58</v>
      </c>
      <c r="AE2381">
        <v>51</v>
      </c>
      <c r="AF2381">
        <v>43</v>
      </c>
      <c r="AG2381">
        <v>0</v>
      </c>
      <c r="AH2381">
        <v>25</v>
      </c>
      <c r="AI2381">
        <v>22</v>
      </c>
      <c r="AJ2381">
        <v>48</v>
      </c>
      <c r="AK2381">
        <v>22</v>
      </c>
      <c r="AL2381">
        <v>25</v>
      </c>
      <c r="AM2381">
        <v>237</v>
      </c>
      <c r="AN2381">
        <v>67</v>
      </c>
      <c r="AO2381">
        <v>364</v>
      </c>
      <c r="AP2381">
        <v>234</v>
      </c>
      <c r="AQ2381">
        <v>198</v>
      </c>
      <c r="AR2381">
        <v>0</v>
      </c>
      <c r="AS2381">
        <v>13</v>
      </c>
      <c r="AT2381">
        <v>165</v>
      </c>
      <c r="AU2381">
        <v>14</v>
      </c>
      <c r="AV2381">
        <v>29</v>
      </c>
      <c r="AW2381">
        <v>16</v>
      </c>
      <c r="AX2381">
        <v>12</v>
      </c>
      <c r="AY2381">
        <v>34</v>
      </c>
      <c r="AZ2381">
        <v>74</v>
      </c>
      <c r="BA2381">
        <v>160</v>
      </c>
      <c r="BB2381">
        <v>60</v>
      </c>
      <c r="BC2381">
        <v>57</v>
      </c>
      <c r="BD2381">
        <v>7</v>
      </c>
      <c r="BE2381">
        <v>103</v>
      </c>
      <c r="BF2381">
        <v>210</v>
      </c>
      <c r="BG2381">
        <v>27</v>
      </c>
      <c r="BH2381">
        <v>4</v>
      </c>
      <c r="BI2381">
        <v>0</v>
      </c>
      <c r="BJ2381">
        <v>26</v>
      </c>
      <c r="BK2381">
        <v>2</v>
      </c>
      <c r="BL2381">
        <v>50</v>
      </c>
      <c r="BM2381">
        <v>25</v>
      </c>
      <c r="BN2381">
        <v>130</v>
      </c>
      <c r="BO2381">
        <v>292</v>
      </c>
      <c r="BP2381">
        <v>100</v>
      </c>
      <c r="BQ2381">
        <v>29</v>
      </c>
      <c r="BR2381">
        <v>8</v>
      </c>
      <c r="BS2381">
        <v>42</v>
      </c>
      <c r="BT2381">
        <v>19</v>
      </c>
      <c r="BU2381">
        <v>2</v>
      </c>
      <c r="BV2381">
        <v>0</v>
      </c>
      <c r="BW2381">
        <v>38</v>
      </c>
      <c r="BX2381">
        <v>0</v>
      </c>
      <c r="BY2381">
        <v>4107</v>
      </c>
    </row>
    <row r="2382" spans="1:77" hidden="1" x14ac:dyDescent="0.25">
      <c r="A2382" t="str">
        <f t="shared" si="74"/>
        <v>201842 Ügyfélkapcsolati foglalkozásokI7 Technikum</v>
      </c>
      <c r="B2382" t="str">
        <f t="shared" si="75"/>
        <v>201842 Ügyfélkapcsolati foglalkozásokI7 Technikum</v>
      </c>
      <c r="C2382">
        <v>4684</v>
      </c>
      <c r="D2382" t="s">
        <v>168</v>
      </c>
      <c r="E2382" t="s">
        <v>169</v>
      </c>
      <c r="F2382" s="4">
        <v>2018</v>
      </c>
      <c r="G2382">
        <v>0</v>
      </c>
      <c r="H2382" t="s">
        <v>163</v>
      </c>
      <c r="I2382">
        <v>636</v>
      </c>
      <c r="J2382">
        <v>25</v>
      </c>
      <c r="K2382" t="s">
        <v>93</v>
      </c>
      <c r="L2382" t="s">
        <v>131</v>
      </c>
      <c r="M2382">
        <v>0</v>
      </c>
      <c r="N2382">
        <v>0</v>
      </c>
      <c r="O2382">
        <v>0</v>
      </c>
      <c r="P2382">
        <v>0</v>
      </c>
      <c r="Q2382">
        <v>0</v>
      </c>
      <c r="R2382">
        <v>0</v>
      </c>
      <c r="S2382">
        <v>0</v>
      </c>
      <c r="T2382">
        <v>0</v>
      </c>
      <c r="U2382">
        <v>18</v>
      </c>
      <c r="V2382">
        <v>0</v>
      </c>
      <c r="W2382">
        <v>10</v>
      </c>
      <c r="X2382">
        <v>0</v>
      </c>
      <c r="Y2382">
        <v>0</v>
      </c>
      <c r="Z2382">
        <v>0</v>
      </c>
      <c r="AA2382">
        <v>0</v>
      </c>
      <c r="AB2382">
        <v>0</v>
      </c>
      <c r="AC2382">
        <v>7</v>
      </c>
      <c r="AD2382">
        <v>0</v>
      </c>
      <c r="AE2382">
        <v>14</v>
      </c>
      <c r="AF2382">
        <v>0</v>
      </c>
      <c r="AG2382">
        <v>0</v>
      </c>
      <c r="AH2382">
        <v>0</v>
      </c>
      <c r="AI2382">
        <v>0</v>
      </c>
      <c r="AJ2382">
        <v>23</v>
      </c>
      <c r="AK2382">
        <v>11</v>
      </c>
      <c r="AL2382">
        <v>0</v>
      </c>
      <c r="AM2382">
        <v>0</v>
      </c>
      <c r="AN2382">
        <v>22</v>
      </c>
      <c r="AO2382">
        <v>10</v>
      </c>
      <c r="AP2382">
        <v>15</v>
      </c>
      <c r="AQ2382">
        <v>53</v>
      </c>
      <c r="AR2382">
        <v>0</v>
      </c>
      <c r="AS2382">
        <v>0</v>
      </c>
      <c r="AT2382">
        <v>41</v>
      </c>
      <c r="AU2382">
        <v>0</v>
      </c>
      <c r="AV2382">
        <v>53</v>
      </c>
      <c r="AW2382">
        <v>0</v>
      </c>
      <c r="AX2382">
        <v>0</v>
      </c>
      <c r="AY2382">
        <v>117</v>
      </c>
      <c r="AZ2382">
        <v>293</v>
      </c>
      <c r="BA2382">
        <v>338</v>
      </c>
      <c r="BB2382">
        <v>56</v>
      </c>
      <c r="BC2382">
        <v>0</v>
      </c>
      <c r="BD2382">
        <v>13</v>
      </c>
      <c r="BE2382">
        <v>11</v>
      </c>
      <c r="BF2382">
        <v>75</v>
      </c>
      <c r="BG2382">
        <v>13</v>
      </c>
      <c r="BH2382">
        <v>0</v>
      </c>
      <c r="BI2382">
        <v>0</v>
      </c>
      <c r="BJ2382">
        <v>0</v>
      </c>
      <c r="BK2382">
        <v>14</v>
      </c>
      <c r="BL2382">
        <v>23</v>
      </c>
      <c r="BM2382">
        <v>1</v>
      </c>
      <c r="BN2382">
        <v>1</v>
      </c>
      <c r="BO2382">
        <v>4</v>
      </c>
      <c r="BP2382">
        <v>5</v>
      </c>
      <c r="BQ2382">
        <v>8</v>
      </c>
      <c r="BR2382">
        <v>0</v>
      </c>
      <c r="BS2382">
        <v>0</v>
      </c>
      <c r="BT2382">
        <v>0</v>
      </c>
      <c r="BU2382">
        <v>0</v>
      </c>
      <c r="BV2382">
        <v>14</v>
      </c>
      <c r="BW2382">
        <v>18</v>
      </c>
      <c r="BX2382">
        <v>0</v>
      </c>
      <c r="BY2382">
        <v>1281</v>
      </c>
    </row>
    <row r="2383" spans="1:77" hidden="1" x14ac:dyDescent="0.25">
      <c r="A2383" t="str">
        <f t="shared" si="74"/>
        <v>201851 Kereskedelmi és vendéglátó-ipari foglalkozásokI7 Technikum</v>
      </c>
      <c r="B2383" t="str">
        <f t="shared" si="75"/>
        <v>201851 Kereskedelmi és vendéglátó-ipari foglalkozásokI7 Technikum</v>
      </c>
      <c r="C2383">
        <v>4685</v>
      </c>
      <c r="D2383" t="s">
        <v>168</v>
      </c>
      <c r="E2383" t="s">
        <v>169</v>
      </c>
      <c r="F2383" s="4">
        <v>2018</v>
      </c>
      <c r="G2383">
        <v>0</v>
      </c>
      <c r="H2383" t="s">
        <v>163</v>
      </c>
      <c r="I2383">
        <v>637</v>
      </c>
      <c r="J2383">
        <v>26</v>
      </c>
      <c r="K2383" t="s">
        <v>94</v>
      </c>
      <c r="L2383" t="s">
        <v>132</v>
      </c>
      <c r="M2383">
        <v>10</v>
      </c>
      <c r="N2383">
        <v>0</v>
      </c>
      <c r="O2383">
        <v>0</v>
      </c>
      <c r="P2383">
        <v>0</v>
      </c>
      <c r="Q2383">
        <v>52</v>
      </c>
      <c r="R2383">
        <v>0</v>
      </c>
      <c r="S2383">
        <v>0</v>
      </c>
      <c r="T2383">
        <v>0</v>
      </c>
      <c r="U2383">
        <v>0</v>
      </c>
      <c r="V2383">
        <v>0</v>
      </c>
      <c r="W2383">
        <v>17</v>
      </c>
      <c r="X2383">
        <v>0</v>
      </c>
      <c r="Y2383">
        <v>0</v>
      </c>
      <c r="Z2383">
        <v>18</v>
      </c>
      <c r="AA2383">
        <v>0</v>
      </c>
      <c r="AB2383">
        <v>0</v>
      </c>
      <c r="AC2383">
        <v>0</v>
      </c>
      <c r="AD2383">
        <v>0</v>
      </c>
      <c r="AE2383">
        <v>1</v>
      </c>
      <c r="AF2383">
        <v>0</v>
      </c>
      <c r="AG2383">
        <v>0</v>
      </c>
      <c r="AH2383">
        <v>35</v>
      </c>
      <c r="AI2383">
        <v>11</v>
      </c>
      <c r="AJ2383">
        <v>0</v>
      </c>
      <c r="AK2383">
        <v>0</v>
      </c>
      <c r="AL2383">
        <v>19</v>
      </c>
      <c r="AM2383">
        <v>92</v>
      </c>
      <c r="AN2383">
        <v>189</v>
      </c>
      <c r="AO2383">
        <v>669</v>
      </c>
      <c r="AP2383">
        <v>1406</v>
      </c>
      <c r="AQ2383">
        <v>52</v>
      </c>
      <c r="AR2383">
        <v>0</v>
      </c>
      <c r="AS2383">
        <v>0</v>
      </c>
      <c r="AT2383">
        <v>0</v>
      </c>
      <c r="AU2383">
        <v>0</v>
      </c>
      <c r="AV2383">
        <v>545</v>
      </c>
      <c r="AW2383">
        <v>16</v>
      </c>
      <c r="AX2383">
        <v>0</v>
      </c>
      <c r="AY2383">
        <v>0</v>
      </c>
      <c r="AZ2383">
        <v>0</v>
      </c>
      <c r="BA2383">
        <v>0</v>
      </c>
      <c r="BB2383">
        <v>0</v>
      </c>
      <c r="BC2383">
        <v>101</v>
      </c>
      <c r="BD2383">
        <v>97</v>
      </c>
      <c r="BE2383">
        <v>0</v>
      </c>
      <c r="BF2383">
        <v>18</v>
      </c>
      <c r="BG2383">
        <v>0</v>
      </c>
      <c r="BH2383">
        <v>0</v>
      </c>
      <c r="BI2383">
        <v>0</v>
      </c>
      <c r="BJ2383">
        <v>0</v>
      </c>
      <c r="BK2383">
        <v>0</v>
      </c>
      <c r="BL2383">
        <v>13</v>
      </c>
      <c r="BM2383">
        <v>0</v>
      </c>
      <c r="BN2383">
        <v>139</v>
      </c>
      <c r="BO2383">
        <v>8</v>
      </c>
      <c r="BP2383">
        <v>44</v>
      </c>
      <c r="BQ2383">
        <v>3</v>
      </c>
      <c r="BR2383">
        <v>3</v>
      </c>
      <c r="BS2383">
        <v>26</v>
      </c>
      <c r="BT2383">
        <v>2</v>
      </c>
      <c r="BU2383">
        <v>0</v>
      </c>
      <c r="BV2383">
        <v>1</v>
      </c>
      <c r="BW2383">
        <v>0</v>
      </c>
      <c r="BX2383">
        <v>0</v>
      </c>
      <c r="BY2383">
        <v>3587</v>
      </c>
    </row>
    <row r="2384" spans="1:77" hidden="1" x14ac:dyDescent="0.25">
      <c r="A2384" t="str">
        <f t="shared" si="74"/>
        <v>201852 Szolgáltatási foglalkozásokI7 Technikum</v>
      </c>
      <c r="B2384" t="str">
        <f t="shared" si="75"/>
        <v>201852 Szolgáltatási foglalkozásokI7 Technikum</v>
      </c>
      <c r="C2384">
        <v>4686</v>
      </c>
      <c r="D2384" t="s">
        <v>168</v>
      </c>
      <c r="E2384" t="s">
        <v>169</v>
      </c>
      <c r="F2384" s="4">
        <v>2018</v>
      </c>
      <c r="G2384">
        <v>0</v>
      </c>
      <c r="H2384" t="s">
        <v>163</v>
      </c>
      <c r="I2384">
        <v>638</v>
      </c>
      <c r="J2384">
        <v>27</v>
      </c>
      <c r="K2384" t="s">
        <v>95</v>
      </c>
      <c r="L2384" t="s">
        <v>133</v>
      </c>
      <c r="M2384">
        <v>23</v>
      </c>
      <c r="N2384">
        <v>0</v>
      </c>
      <c r="O2384">
        <v>0</v>
      </c>
      <c r="P2384">
        <v>0</v>
      </c>
      <c r="Q2384">
        <v>19</v>
      </c>
      <c r="R2384">
        <v>28</v>
      </c>
      <c r="S2384">
        <v>0</v>
      </c>
      <c r="T2384">
        <v>0</v>
      </c>
      <c r="U2384">
        <v>0</v>
      </c>
      <c r="V2384">
        <v>0</v>
      </c>
      <c r="W2384">
        <v>0</v>
      </c>
      <c r="X2384">
        <v>15</v>
      </c>
      <c r="Y2384">
        <v>0</v>
      </c>
      <c r="Z2384">
        <v>0</v>
      </c>
      <c r="AA2384">
        <v>0</v>
      </c>
      <c r="AB2384">
        <v>16</v>
      </c>
      <c r="AC2384">
        <v>0</v>
      </c>
      <c r="AD2384">
        <v>0</v>
      </c>
      <c r="AE2384">
        <v>69</v>
      </c>
      <c r="AF2384">
        <v>1</v>
      </c>
      <c r="AG2384">
        <v>0</v>
      </c>
      <c r="AH2384">
        <v>0</v>
      </c>
      <c r="AI2384">
        <v>0</v>
      </c>
      <c r="AJ2384">
        <v>0</v>
      </c>
      <c r="AK2384">
        <v>97</v>
      </c>
      <c r="AL2384">
        <v>1</v>
      </c>
      <c r="AM2384">
        <v>20</v>
      </c>
      <c r="AN2384">
        <v>0</v>
      </c>
      <c r="AO2384">
        <v>67</v>
      </c>
      <c r="AP2384">
        <v>51</v>
      </c>
      <c r="AQ2384">
        <v>84</v>
      </c>
      <c r="AR2384">
        <v>0</v>
      </c>
      <c r="AS2384">
        <v>0</v>
      </c>
      <c r="AT2384">
        <v>33</v>
      </c>
      <c r="AU2384">
        <v>0</v>
      </c>
      <c r="AV2384">
        <v>22</v>
      </c>
      <c r="AW2384">
        <v>0</v>
      </c>
      <c r="AX2384">
        <v>0</v>
      </c>
      <c r="AY2384">
        <v>0</v>
      </c>
      <c r="AZ2384">
        <v>0</v>
      </c>
      <c r="BA2384">
        <v>92</v>
      </c>
      <c r="BB2384">
        <v>0</v>
      </c>
      <c r="BC2384">
        <v>0</v>
      </c>
      <c r="BD2384">
        <v>22</v>
      </c>
      <c r="BE2384">
        <v>0</v>
      </c>
      <c r="BF2384">
        <v>0</v>
      </c>
      <c r="BG2384">
        <v>0</v>
      </c>
      <c r="BH2384">
        <v>0</v>
      </c>
      <c r="BI2384">
        <v>0</v>
      </c>
      <c r="BJ2384">
        <v>1</v>
      </c>
      <c r="BK2384">
        <v>0</v>
      </c>
      <c r="BL2384">
        <v>0</v>
      </c>
      <c r="BM2384">
        <v>0</v>
      </c>
      <c r="BN2384">
        <v>409</v>
      </c>
      <c r="BO2384">
        <v>233</v>
      </c>
      <c r="BP2384">
        <v>101</v>
      </c>
      <c r="BQ2384">
        <v>21</v>
      </c>
      <c r="BR2384">
        <v>35</v>
      </c>
      <c r="BS2384">
        <v>5</v>
      </c>
      <c r="BT2384">
        <v>45</v>
      </c>
      <c r="BU2384">
        <v>0</v>
      </c>
      <c r="BV2384">
        <v>9</v>
      </c>
      <c r="BW2384">
        <v>15</v>
      </c>
      <c r="BX2384">
        <v>0</v>
      </c>
      <c r="BY2384">
        <v>1534</v>
      </c>
    </row>
    <row r="2385" spans="1:77" hidden="1" x14ac:dyDescent="0.25">
      <c r="A2385" t="str">
        <f t="shared" si="74"/>
        <v>201861 Mezőgazdasági foglalkozásokI7 Technikum</v>
      </c>
      <c r="B2385" t="str">
        <f t="shared" si="75"/>
        <v>201861 Mezőgazdasági foglalkozásokI7 Technikum</v>
      </c>
      <c r="C2385">
        <v>4687</v>
      </c>
      <c r="D2385" t="s">
        <v>168</v>
      </c>
      <c r="E2385" t="s">
        <v>169</v>
      </c>
      <c r="F2385" s="4">
        <v>2018</v>
      </c>
      <c r="G2385">
        <v>0</v>
      </c>
      <c r="H2385" t="s">
        <v>163</v>
      </c>
      <c r="I2385">
        <v>639</v>
      </c>
      <c r="J2385">
        <v>28</v>
      </c>
      <c r="K2385" t="s">
        <v>96</v>
      </c>
      <c r="L2385" t="s">
        <v>97</v>
      </c>
      <c r="M2385">
        <v>170</v>
      </c>
      <c r="N2385">
        <v>0</v>
      </c>
      <c r="O2385">
        <v>0</v>
      </c>
      <c r="P2385">
        <v>0</v>
      </c>
      <c r="Q2385">
        <v>0</v>
      </c>
      <c r="R2385">
        <v>0</v>
      </c>
      <c r="S2385">
        <v>0</v>
      </c>
      <c r="T2385">
        <v>0</v>
      </c>
      <c r="U2385">
        <v>0</v>
      </c>
      <c r="V2385">
        <v>0</v>
      </c>
      <c r="W2385">
        <v>0</v>
      </c>
      <c r="X2385">
        <v>0</v>
      </c>
      <c r="Y2385">
        <v>0</v>
      </c>
      <c r="Z2385">
        <v>0</v>
      </c>
      <c r="AA2385">
        <v>0</v>
      </c>
      <c r="AB2385">
        <v>0</v>
      </c>
      <c r="AC2385">
        <v>0</v>
      </c>
      <c r="AD2385">
        <v>0</v>
      </c>
      <c r="AE2385">
        <v>0</v>
      </c>
      <c r="AF2385">
        <v>0</v>
      </c>
      <c r="AG2385">
        <v>0</v>
      </c>
      <c r="AH2385">
        <v>0</v>
      </c>
      <c r="AI2385">
        <v>0</v>
      </c>
      <c r="AJ2385">
        <v>0</v>
      </c>
      <c r="AK2385">
        <v>0</v>
      </c>
      <c r="AL2385">
        <v>0</v>
      </c>
      <c r="AM2385">
        <v>2</v>
      </c>
      <c r="AN2385">
        <v>0</v>
      </c>
      <c r="AO2385">
        <v>9</v>
      </c>
      <c r="AP2385">
        <v>0</v>
      </c>
      <c r="AQ2385">
        <v>0</v>
      </c>
      <c r="AR2385">
        <v>0</v>
      </c>
      <c r="AS2385">
        <v>0</v>
      </c>
      <c r="AT2385">
        <v>0</v>
      </c>
      <c r="AU2385">
        <v>0</v>
      </c>
      <c r="AV2385">
        <v>0</v>
      </c>
      <c r="AW2385">
        <v>0</v>
      </c>
      <c r="AX2385">
        <v>0</v>
      </c>
      <c r="AY2385">
        <v>0</v>
      </c>
      <c r="AZ2385">
        <v>0</v>
      </c>
      <c r="BA2385">
        <v>0</v>
      </c>
      <c r="BB2385">
        <v>0</v>
      </c>
      <c r="BC2385">
        <v>0</v>
      </c>
      <c r="BD2385">
        <v>0</v>
      </c>
      <c r="BE2385">
        <v>18</v>
      </c>
      <c r="BF2385">
        <v>0</v>
      </c>
      <c r="BG2385">
        <v>0</v>
      </c>
      <c r="BH2385">
        <v>2</v>
      </c>
      <c r="BI2385">
        <v>0</v>
      </c>
      <c r="BJ2385">
        <v>0</v>
      </c>
      <c r="BK2385">
        <v>0</v>
      </c>
      <c r="BL2385">
        <v>0</v>
      </c>
      <c r="BM2385">
        <v>0</v>
      </c>
      <c r="BN2385">
        <v>0</v>
      </c>
      <c r="BO2385">
        <v>19</v>
      </c>
      <c r="BP2385">
        <v>9</v>
      </c>
      <c r="BQ2385">
        <v>5</v>
      </c>
      <c r="BR2385">
        <v>0</v>
      </c>
      <c r="BS2385">
        <v>7</v>
      </c>
      <c r="BT2385">
        <v>3</v>
      </c>
      <c r="BU2385">
        <v>0</v>
      </c>
      <c r="BV2385">
        <v>0</v>
      </c>
      <c r="BW2385">
        <v>0</v>
      </c>
      <c r="BX2385">
        <v>0</v>
      </c>
      <c r="BY2385">
        <v>244</v>
      </c>
    </row>
    <row r="2386" spans="1:77" hidden="1" x14ac:dyDescent="0.25">
      <c r="A2386" t="str">
        <f t="shared" si="74"/>
        <v>201862 Erdőgazdálkodási, vadgazdálkodási és halászati foglalkozásokI7 Technikum</v>
      </c>
      <c r="B2386" t="str">
        <f t="shared" si="75"/>
        <v>201862 Erdőgazdálkodási, vadgazdálkodási és halászati foglalkozásokI7 Technikum</v>
      </c>
      <c r="C2386">
        <v>4688</v>
      </c>
      <c r="D2386" t="s">
        <v>168</v>
      </c>
      <c r="E2386" t="s">
        <v>169</v>
      </c>
      <c r="F2386" s="4">
        <v>2018</v>
      </c>
      <c r="G2386">
        <v>0</v>
      </c>
      <c r="H2386" t="s">
        <v>163</v>
      </c>
      <c r="I2386">
        <v>640</v>
      </c>
      <c r="J2386">
        <v>29</v>
      </c>
      <c r="K2386" t="s">
        <v>98</v>
      </c>
      <c r="L2386" t="s">
        <v>134</v>
      </c>
      <c r="M2386">
        <v>69</v>
      </c>
      <c r="N2386">
        <v>53</v>
      </c>
      <c r="O2386">
        <v>2</v>
      </c>
      <c r="P2386">
        <v>0</v>
      </c>
      <c r="Q2386">
        <v>0</v>
      </c>
      <c r="R2386">
        <v>0</v>
      </c>
      <c r="S2386">
        <v>0</v>
      </c>
      <c r="T2386">
        <v>0</v>
      </c>
      <c r="U2386">
        <v>0</v>
      </c>
      <c r="V2386">
        <v>0</v>
      </c>
      <c r="W2386">
        <v>0</v>
      </c>
      <c r="X2386">
        <v>0</v>
      </c>
      <c r="Y2386">
        <v>0</v>
      </c>
      <c r="Z2386">
        <v>0</v>
      </c>
      <c r="AA2386">
        <v>0</v>
      </c>
      <c r="AB2386">
        <v>0</v>
      </c>
      <c r="AC2386">
        <v>0</v>
      </c>
      <c r="AD2386">
        <v>0</v>
      </c>
      <c r="AE2386">
        <v>0</v>
      </c>
      <c r="AF2386">
        <v>0</v>
      </c>
      <c r="AG2386">
        <v>0</v>
      </c>
      <c r="AH2386">
        <v>0</v>
      </c>
      <c r="AI2386">
        <v>0</v>
      </c>
      <c r="AJ2386">
        <v>0</v>
      </c>
      <c r="AK2386">
        <v>0</v>
      </c>
      <c r="AL2386">
        <v>11</v>
      </c>
      <c r="AM2386">
        <v>0</v>
      </c>
      <c r="AN2386">
        <v>0</v>
      </c>
      <c r="AO2386">
        <v>0</v>
      </c>
      <c r="AP2386">
        <v>0</v>
      </c>
      <c r="AQ2386">
        <v>0</v>
      </c>
      <c r="AR2386">
        <v>0</v>
      </c>
      <c r="AS2386">
        <v>0</v>
      </c>
      <c r="AT2386">
        <v>0</v>
      </c>
      <c r="AU2386">
        <v>0</v>
      </c>
      <c r="AV2386">
        <v>0</v>
      </c>
      <c r="AW2386">
        <v>0</v>
      </c>
      <c r="AX2386">
        <v>0</v>
      </c>
      <c r="AY2386">
        <v>0</v>
      </c>
      <c r="AZ2386">
        <v>0</v>
      </c>
      <c r="BA2386">
        <v>0</v>
      </c>
      <c r="BB2386">
        <v>0</v>
      </c>
      <c r="BC2386">
        <v>0</v>
      </c>
      <c r="BD2386">
        <v>0</v>
      </c>
      <c r="BE2386">
        <v>0</v>
      </c>
      <c r="BF2386">
        <v>0</v>
      </c>
      <c r="BG2386">
        <v>0</v>
      </c>
      <c r="BH2386">
        <v>0</v>
      </c>
      <c r="BI2386">
        <v>0</v>
      </c>
      <c r="BJ2386">
        <v>0</v>
      </c>
      <c r="BK2386">
        <v>0</v>
      </c>
      <c r="BL2386">
        <v>0</v>
      </c>
      <c r="BM2386">
        <v>0</v>
      </c>
      <c r="BN2386">
        <v>0</v>
      </c>
      <c r="BO2386">
        <v>17</v>
      </c>
      <c r="BP2386">
        <v>0</v>
      </c>
      <c r="BQ2386">
        <v>0</v>
      </c>
      <c r="BR2386">
        <v>0</v>
      </c>
      <c r="BS2386">
        <v>0</v>
      </c>
      <c r="BT2386">
        <v>2</v>
      </c>
      <c r="BU2386">
        <v>0</v>
      </c>
      <c r="BV2386">
        <v>0</v>
      </c>
      <c r="BW2386">
        <v>0</v>
      </c>
      <c r="BX2386">
        <v>0</v>
      </c>
      <c r="BY2386">
        <v>154</v>
      </c>
    </row>
    <row r="2387" spans="1:77" hidden="1" x14ac:dyDescent="0.25">
      <c r="A2387" t="str">
        <f t="shared" si="74"/>
        <v>201871 Élelmiszer-ipari foglalkozásokI7 Technikum</v>
      </c>
      <c r="B2387" t="str">
        <f t="shared" si="75"/>
        <v>201871 Élelmiszer-ipari foglalkozásokI7 Technikum</v>
      </c>
      <c r="C2387">
        <v>4689</v>
      </c>
      <c r="D2387" t="s">
        <v>168</v>
      </c>
      <c r="E2387" t="s">
        <v>169</v>
      </c>
      <c r="F2387" s="4">
        <v>2018</v>
      </c>
      <c r="G2387">
        <v>0</v>
      </c>
      <c r="H2387" t="s">
        <v>163</v>
      </c>
      <c r="I2387">
        <v>641</v>
      </c>
      <c r="J2387">
        <v>30</v>
      </c>
      <c r="K2387" t="s">
        <v>99</v>
      </c>
      <c r="L2387" t="s">
        <v>135</v>
      </c>
      <c r="M2387">
        <v>0</v>
      </c>
      <c r="N2387">
        <v>0</v>
      </c>
      <c r="O2387">
        <v>0</v>
      </c>
      <c r="P2387">
        <v>0</v>
      </c>
      <c r="Q2387">
        <v>139</v>
      </c>
      <c r="R2387">
        <v>0</v>
      </c>
      <c r="S2387">
        <v>0</v>
      </c>
      <c r="T2387">
        <v>0</v>
      </c>
      <c r="U2387">
        <v>0</v>
      </c>
      <c r="V2387">
        <v>0</v>
      </c>
      <c r="W2387">
        <v>0</v>
      </c>
      <c r="X2387">
        <v>0</v>
      </c>
      <c r="Y2387">
        <v>0</v>
      </c>
      <c r="Z2387">
        <v>0</v>
      </c>
      <c r="AA2387">
        <v>0</v>
      </c>
      <c r="AB2387">
        <v>0</v>
      </c>
      <c r="AC2387">
        <v>0</v>
      </c>
      <c r="AD2387">
        <v>0</v>
      </c>
      <c r="AE2387">
        <v>0</v>
      </c>
      <c r="AF2387">
        <v>0</v>
      </c>
      <c r="AG2387">
        <v>0</v>
      </c>
      <c r="AH2387">
        <v>0</v>
      </c>
      <c r="AI2387">
        <v>0</v>
      </c>
      <c r="AJ2387">
        <v>0</v>
      </c>
      <c r="AK2387">
        <v>0</v>
      </c>
      <c r="AL2387">
        <v>0</v>
      </c>
      <c r="AM2387">
        <v>0</v>
      </c>
      <c r="AN2387">
        <v>0</v>
      </c>
      <c r="AO2387">
        <v>1</v>
      </c>
      <c r="AP2387">
        <v>0</v>
      </c>
      <c r="AQ2387">
        <v>0</v>
      </c>
      <c r="AR2387">
        <v>0</v>
      </c>
      <c r="AS2387">
        <v>0</v>
      </c>
      <c r="AT2387">
        <v>10</v>
      </c>
      <c r="AU2387">
        <v>0</v>
      </c>
      <c r="AV2387">
        <v>37</v>
      </c>
      <c r="AW2387">
        <v>0</v>
      </c>
      <c r="AX2387">
        <v>0</v>
      </c>
      <c r="AY2387">
        <v>0</v>
      </c>
      <c r="AZ2387">
        <v>0</v>
      </c>
      <c r="BA2387">
        <v>0</v>
      </c>
      <c r="BB2387">
        <v>0</v>
      </c>
      <c r="BC2387">
        <v>0</v>
      </c>
      <c r="BD2387">
        <v>0</v>
      </c>
      <c r="BE2387">
        <v>0</v>
      </c>
      <c r="BF2387">
        <v>0</v>
      </c>
      <c r="BG2387">
        <v>0</v>
      </c>
      <c r="BH2387">
        <v>0</v>
      </c>
      <c r="BI2387">
        <v>0</v>
      </c>
      <c r="BJ2387">
        <v>0</v>
      </c>
      <c r="BK2387">
        <v>0</v>
      </c>
      <c r="BL2387">
        <v>0</v>
      </c>
      <c r="BM2387">
        <v>0</v>
      </c>
      <c r="BN2387">
        <v>0</v>
      </c>
      <c r="BO2387">
        <v>7</v>
      </c>
      <c r="BP2387">
        <v>0</v>
      </c>
      <c r="BQ2387">
        <v>0</v>
      </c>
      <c r="BR2387">
        <v>0</v>
      </c>
      <c r="BS2387">
        <v>0</v>
      </c>
      <c r="BT2387">
        <v>0</v>
      </c>
      <c r="BU2387">
        <v>0</v>
      </c>
      <c r="BV2387">
        <v>0</v>
      </c>
      <c r="BW2387">
        <v>0</v>
      </c>
      <c r="BX2387">
        <v>0</v>
      </c>
      <c r="BY2387">
        <v>194</v>
      </c>
    </row>
    <row r="2388" spans="1:77" hidden="1" x14ac:dyDescent="0.25">
      <c r="A2388" t="str">
        <f t="shared" si="74"/>
        <v>201872 Könnyűipari foglalkozásokI7 Technikum</v>
      </c>
      <c r="B2388" t="str">
        <f t="shared" si="75"/>
        <v>201872 Könnyűipari foglalkozásokI7 Technikum</v>
      </c>
      <c r="C2388">
        <v>4690</v>
      </c>
      <c r="D2388" t="s">
        <v>168</v>
      </c>
      <c r="E2388" t="s">
        <v>169</v>
      </c>
      <c r="F2388" s="4">
        <v>2018</v>
      </c>
      <c r="G2388">
        <v>0</v>
      </c>
      <c r="H2388" t="s">
        <v>163</v>
      </c>
      <c r="I2388">
        <v>642</v>
      </c>
      <c r="J2388">
        <v>31</v>
      </c>
      <c r="K2388" t="s">
        <v>100</v>
      </c>
      <c r="L2388" t="s">
        <v>136</v>
      </c>
      <c r="M2388">
        <v>0</v>
      </c>
      <c r="N2388">
        <v>0</v>
      </c>
      <c r="O2388">
        <v>0</v>
      </c>
      <c r="P2388">
        <v>0</v>
      </c>
      <c r="Q2388">
        <v>0</v>
      </c>
      <c r="R2388">
        <v>86</v>
      </c>
      <c r="S2388">
        <v>48</v>
      </c>
      <c r="T2388">
        <v>85</v>
      </c>
      <c r="U2388">
        <v>245</v>
      </c>
      <c r="V2388">
        <v>0</v>
      </c>
      <c r="W2388">
        <v>0</v>
      </c>
      <c r="X2388">
        <v>0</v>
      </c>
      <c r="Y2388">
        <v>10</v>
      </c>
      <c r="Z2388">
        <v>0</v>
      </c>
      <c r="AA2388">
        <v>0</v>
      </c>
      <c r="AB2388">
        <v>0</v>
      </c>
      <c r="AC2388">
        <v>0</v>
      </c>
      <c r="AD2388">
        <v>0</v>
      </c>
      <c r="AE2388">
        <v>0</v>
      </c>
      <c r="AF2388">
        <v>0</v>
      </c>
      <c r="AG2388">
        <v>0</v>
      </c>
      <c r="AH2388">
        <v>71</v>
      </c>
      <c r="AI2388">
        <v>0</v>
      </c>
      <c r="AJ2388">
        <v>0</v>
      </c>
      <c r="AK2388">
        <v>0</v>
      </c>
      <c r="AL2388">
        <v>0</v>
      </c>
      <c r="AM2388">
        <v>1</v>
      </c>
      <c r="AN2388">
        <v>0</v>
      </c>
      <c r="AO2388">
        <v>22</v>
      </c>
      <c r="AP2388">
        <v>23</v>
      </c>
      <c r="AQ2388">
        <v>0</v>
      </c>
      <c r="AR2388">
        <v>0</v>
      </c>
      <c r="AS2388">
        <v>0</v>
      </c>
      <c r="AT2388">
        <v>0</v>
      </c>
      <c r="AU2388">
        <v>0</v>
      </c>
      <c r="AV2388">
        <v>0</v>
      </c>
      <c r="AW2388">
        <v>0</v>
      </c>
      <c r="AX2388">
        <v>0</v>
      </c>
      <c r="AY2388">
        <v>0</v>
      </c>
      <c r="AZ2388">
        <v>0</v>
      </c>
      <c r="BA2388">
        <v>0</v>
      </c>
      <c r="BB2388">
        <v>0</v>
      </c>
      <c r="BC2388">
        <v>0</v>
      </c>
      <c r="BD2388">
        <v>0</v>
      </c>
      <c r="BE2388">
        <v>0</v>
      </c>
      <c r="BF2388">
        <v>0</v>
      </c>
      <c r="BG2388">
        <v>0</v>
      </c>
      <c r="BH2388">
        <v>0</v>
      </c>
      <c r="BI2388">
        <v>0</v>
      </c>
      <c r="BJ2388">
        <v>1</v>
      </c>
      <c r="BK2388">
        <v>0</v>
      </c>
      <c r="BL2388">
        <v>0</v>
      </c>
      <c r="BM2388">
        <v>0</v>
      </c>
      <c r="BN2388">
        <v>0</v>
      </c>
      <c r="BO2388">
        <v>7</v>
      </c>
      <c r="BP2388">
        <v>2</v>
      </c>
      <c r="BQ2388">
        <v>0</v>
      </c>
      <c r="BR2388">
        <v>2</v>
      </c>
      <c r="BS2388">
        <v>5</v>
      </c>
      <c r="BT2388">
        <v>0</v>
      </c>
      <c r="BU2388">
        <v>0</v>
      </c>
      <c r="BV2388">
        <v>0</v>
      </c>
      <c r="BW2388">
        <v>0</v>
      </c>
      <c r="BX2388">
        <v>0</v>
      </c>
      <c r="BY2388">
        <v>608</v>
      </c>
    </row>
    <row r="2389" spans="1:77" hidden="1" x14ac:dyDescent="0.25">
      <c r="A2389" t="str">
        <f t="shared" si="74"/>
        <v>201873 Fém- és villamosipari foglalkozásokI7 Technikum</v>
      </c>
      <c r="B2389" t="str">
        <f t="shared" si="75"/>
        <v>201873 Fém- és villamosipari foglalkozásokI7 Technikum</v>
      </c>
      <c r="C2389">
        <v>4691</v>
      </c>
      <c r="D2389" t="s">
        <v>168</v>
      </c>
      <c r="E2389" t="s">
        <v>169</v>
      </c>
      <c r="F2389" s="4">
        <v>2018</v>
      </c>
      <c r="G2389">
        <v>0</v>
      </c>
      <c r="H2389" t="s">
        <v>163</v>
      </c>
      <c r="I2389">
        <v>643</v>
      </c>
      <c r="J2389">
        <v>32</v>
      </c>
      <c r="K2389" t="s">
        <v>101</v>
      </c>
      <c r="L2389" t="s">
        <v>137</v>
      </c>
      <c r="M2389">
        <v>140</v>
      </c>
      <c r="N2389">
        <v>2</v>
      </c>
      <c r="O2389">
        <v>0</v>
      </c>
      <c r="P2389">
        <v>0</v>
      </c>
      <c r="Q2389">
        <v>99</v>
      </c>
      <c r="R2389">
        <v>0</v>
      </c>
      <c r="S2389">
        <v>0</v>
      </c>
      <c r="T2389">
        <v>0</v>
      </c>
      <c r="U2389">
        <v>0</v>
      </c>
      <c r="V2389">
        <v>14</v>
      </c>
      <c r="W2389">
        <v>41</v>
      </c>
      <c r="X2389">
        <v>75</v>
      </c>
      <c r="Y2389">
        <v>244</v>
      </c>
      <c r="Z2389">
        <v>179</v>
      </c>
      <c r="AA2389">
        <v>114</v>
      </c>
      <c r="AB2389">
        <v>858</v>
      </c>
      <c r="AC2389">
        <v>473</v>
      </c>
      <c r="AD2389">
        <v>324</v>
      </c>
      <c r="AE2389">
        <v>632</v>
      </c>
      <c r="AF2389">
        <v>689</v>
      </c>
      <c r="AG2389">
        <v>95</v>
      </c>
      <c r="AH2389">
        <v>142</v>
      </c>
      <c r="AI2389">
        <v>169</v>
      </c>
      <c r="AJ2389">
        <v>316</v>
      </c>
      <c r="AK2389">
        <v>28</v>
      </c>
      <c r="AL2389">
        <v>1</v>
      </c>
      <c r="AM2389">
        <v>238</v>
      </c>
      <c r="AN2389">
        <v>563</v>
      </c>
      <c r="AO2389">
        <v>299</v>
      </c>
      <c r="AP2389">
        <v>194</v>
      </c>
      <c r="AQ2389">
        <v>564</v>
      </c>
      <c r="AR2389">
        <v>0</v>
      </c>
      <c r="AS2389">
        <v>22</v>
      </c>
      <c r="AT2389">
        <v>321</v>
      </c>
      <c r="AU2389">
        <v>0</v>
      </c>
      <c r="AV2389">
        <v>22</v>
      </c>
      <c r="AW2389">
        <v>0</v>
      </c>
      <c r="AX2389">
        <v>69</v>
      </c>
      <c r="AY2389">
        <v>228</v>
      </c>
      <c r="AZ2389">
        <v>44</v>
      </c>
      <c r="BA2389">
        <v>0</v>
      </c>
      <c r="BB2389">
        <v>0</v>
      </c>
      <c r="BC2389">
        <v>0</v>
      </c>
      <c r="BD2389">
        <v>1</v>
      </c>
      <c r="BE2389">
        <v>37</v>
      </c>
      <c r="BF2389">
        <v>0</v>
      </c>
      <c r="BG2389">
        <v>90</v>
      </c>
      <c r="BH2389">
        <v>75</v>
      </c>
      <c r="BI2389">
        <v>0</v>
      </c>
      <c r="BJ2389">
        <v>16</v>
      </c>
      <c r="BK2389">
        <v>0</v>
      </c>
      <c r="BL2389">
        <v>43</v>
      </c>
      <c r="BM2389">
        <v>0</v>
      </c>
      <c r="BN2389">
        <v>248</v>
      </c>
      <c r="BO2389">
        <v>45</v>
      </c>
      <c r="BP2389">
        <v>11</v>
      </c>
      <c r="BQ2389">
        <v>4</v>
      </c>
      <c r="BR2389">
        <v>2</v>
      </c>
      <c r="BS2389">
        <v>0</v>
      </c>
      <c r="BT2389">
        <v>1</v>
      </c>
      <c r="BU2389">
        <v>0</v>
      </c>
      <c r="BV2389">
        <v>56</v>
      </c>
      <c r="BW2389">
        <v>0</v>
      </c>
      <c r="BX2389">
        <v>0</v>
      </c>
      <c r="BY2389">
        <v>7828</v>
      </c>
    </row>
    <row r="2390" spans="1:77" hidden="1" x14ac:dyDescent="0.25">
      <c r="A2390" t="str">
        <f t="shared" si="74"/>
        <v>201874 Kézműipari foglalkozásokI7 Technikum</v>
      </c>
      <c r="B2390" t="str">
        <f t="shared" si="75"/>
        <v>201874 Kézműipari foglalkozásokI7 Technikum</v>
      </c>
      <c r="C2390">
        <v>4692</v>
      </c>
      <c r="D2390" t="s">
        <v>168</v>
      </c>
      <c r="E2390" t="s">
        <v>169</v>
      </c>
      <c r="F2390" s="4">
        <v>2018</v>
      </c>
      <c r="G2390">
        <v>0</v>
      </c>
      <c r="H2390" t="s">
        <v>163</v>
      </c>
      <c r="I2390">
        <v>644</v>
      </c>
      <c r="J2390">
        <v>33</v>
      </c>
      <c r="K2390" t="s">
        <v>102</v>
      </c>
      <c r="L2390" t="s">
        <v>138</v>
      </c>
      <c r="M2390">
        <v>0</v>
      </c>
      <c r="N2390">
        <v>0</v>
      </c>
      <c r="O2390">
        <v>0</v>
      </c>
      <c r="P2390">
        <v>0</v>
      </c>
      <c r="Q2390">
        <v>0</v>
      </c>
      <c r="R2390">
        <v>55</v>
      </c>
      <c r="S2390">
        <v>0</v>
      </c>
      <c r="T2390">
        <v>0</v>
      </c>
      <c r="U2390">
        <v>0</v>
      </c>
      <c r="V2390">
        <v>0</v>
      </c>
      <c r="W2390">
        <v>0</v>
      </c>
      <c r="X2390">
        <v>0</v>
      </c>
      <c r="Y2390">
        <v>0</v>
      </c>
      <c r="Z2390">
        <v>92</v>
      </c>
      <c r="AA2390">
        <v>0</v>
      </c>
      <c r="AB2390">
        <v>0</v>
      </c>
      <c r="AC2390">
        <v>10</v>
      </c>
      <c r="AD2390">
        <v>0</v>
      </c>
      <c r="AE2390">
        <v>0</v>
      </c>
      <c r="AF2390">
        <v>0</v>
      </c>
      <c r="AG2390">
        <v>0</v>
      </c>
      <c r="AH2390">
        <v>3</v>
      </c>
      <c r="AI2390">
        <v>0</v>
      </c>
      <c r="AJ2390">
        <v>0</v>
      </c>
      <c r="AK2390">
        <v>0</v>
      </c>
      <c r="AL2390">
        <v>0</v>
      </c>
      <c r="AM2390">
        <v>0</v>
      </c>
      <c r="AN2390">
        <v>0</v>
      </c>
      <c r="AO2390">
        <v>0</v>
      </c>
      <c r="AP2390">
        <v>0</v>
      </c>
      <c r="AQ2390">
        <v>0</v>
      </c>
      <c r="AR2390">
        <v>0</v>
      </c>
      <c r="AS2390">
        <v>0</v>
      </c>
      <c r="AT2390">
        <v>0</v>
      </c>
      <c r="AU2390">
        <v>0</v>
      </c>
      <c r="AV2390">
        <v>0</v>
      </c>
      <c r="AW2390">
        <v>0</v>
      </c>
      <c r="AX2390">
        <v>0</v>
      </c>
      <c r="AY2390">
        <v>0</v>
      </c>
      <c r="AZ2390">
        <v>0</v>
      </c>
      <c r="BA2390">
        <v>0</v>
      </c>
      <c r="BB2390">
        <v>0</v>
      </c>
      <c r="BC2390">
        <v>0</v>
      </c>
      <c r="BD2390">
        <v>0</v>
      </c>
      <c r="BE2390">
        <v>0</v>
      </c>
      <c r="BF2390">
        <v>0</v>
      </c>
      <c r="BG2390">
        <v>0</v>
      </c>
      <c r="BH2390">
        <v>0</v>
      </c>
      <c r="BI2390">
        <v>0</v>
      </c>
      <c r="BJ2390">
        <v>0</v>
      </c>
      <c r="BK2390">
        <v>0</v>
      </c>
      <c r="BL2390">
        <v>0</v>
      </c>
      <c r="BM2390">
        <v>0</v>
      </c>
      <c r="BN2390">
        <v>0</v>
      </c>
      <c r="BO2390">
        <v>5</v>
      </c>
      <c r="BP2390">
        <v>0</v>
      </c>
      <c r="BQ2390">
        <v>10</v>
      </c>
      <c r="BR2390">
        <v>0</v>
      </c>
      <c r="BS2390">
        <v>0</v>
      </c>
      <c r="BT2390">
        <v>0</v>
      </c>
      <c r="BU2390">
        <v>0</v>
      </c>
      <c r="BV2390">
        <v>0</v>
      </c>
      <c r="BW2390">
        <v>0</v>
      </c>
      <c r="BX2390">
        <v>0</v>
      </c>
      <c r="BY2390">
        <v>175</v>
      </c>
    </row>
    <row r="2391" spans="1:77" hidden="1" x14ac:dyDescent="0.25">
      <c r="A2391" t="str">
        <f t="shared" si="74"/>
        <v>201875 Építőipari foglalkozásokI7 Technikum</v>
      </c>
      <c r="B2391" t="str">
        <f t="shared" si="75"/>
        <v>201875 Építőipari foglalkozásokI7 Technikum</v>
      </c>
      <c r="C2391">
        <v>4693</v>
      </c>
      <c r="D2391" t="s">
        <v>168</v>
      </c>
      <c r="E2391" t="s">
        <v>169</v>
      </c>
      <c r="F2391" s="4">
        <v>2018</v>
      </c>
      <c r="G2391">
        <v>0</v>
      </c>
      <c r="H2391" t="s">
        <v>163</v>
      </c>
      <c r="I2391">
        <v>645</v>
      </c>
      <c r="J2391">
        <v>34</v>
      </c>
      <c r="K2391" t="s">
        <v>103</v>
      </c>
      <c r="L2391" t="s">
        <v>139</v>
      </c>
      <c r="M2391">
        <v>34</v>
      </c>
      <c r="N2391">
        <v>0</v>
      </c>
      <c r="O2391">
        <v>0</v>
      </c>
      <c r="P2391">
        <v>0</v>
      </c>
      <c r="Q2391">
        <v>52</v>
      </c>
      <c r="R2391">
        <v>0</v>
      </c>
      <c r="S2391">
        <v>13</v>
      </c>
      <c r="T2391">
        <v>0</v>
      </c>
      <c r="U2391">
        <v>0</v>
      </c>
      <c r="V2391">
        <v>0</v>
      </c>
      <c r="W2391">
        <v>31</v>
      </c>
      <c r="X2391">
        <v>31</v>
      </c>
      <c r="Y2391">
        <v>14</v>
      </c>
      <c r="Z2391">
        <v>11</v>
      </c>
      <c r="AA2391">
        <v>16</v>
      </c>
      <c r="AB2391">
        <v>77</v>
      </c>
      <c r="AC2391">
        <v>0</v>
      </c>
      <c r="AD2391">
        <v>18</v>
      </c>
      <c r="AE2391">
        <v>17</v>
      </c>
      <c r="AF2391">
        <v>19</v>
      </c>
      <c r="AG2391">
        <v>0</v>
      </c>
      <c r="AH2391">
        <v>9</v>
      </c>
      <c r="AI2391">
        <v>0</v>
      </c>
      <c r="AJ2391">
        <v>88</v>
      </c>
      <c r="AK2391">
        <v>134</v>
      </c>
      <c r="AL2391">
        <v>0</v>
      </c>
      <c r="AM2391">
        <v>712</v>
      </c>
      <c r="AN2391">
        <v>17</v>
      </c>
      <c r="AO2391">
        <v>26</v>
      </c>
      <c r="AP2391">
        <v>38</v>
      </c>
      <c r="AQ2391">
        <v>67</v>
      </c>
      <c r="AR2391">
        <v>0</v>
      </c>
      <c r="AS2391">
        <v>0</v>
      </c>
      <c r="AT2391">
        <v>136</v>
      </c>
      <c r="AU2391">
        <v>0</v>
      </c>
      <c r="AV2391">
        <v>0</v>
      </c>
      <c r="AW2391">
        <v>0</v>
      </c>
      <c r="AX2391">
        <v>0</v>
      </c>
      <c r="AY2391">
        <v>0</v>
      </c>
      <c r="AZ2391">
        <v>0</v>
      </c>
      <c r="BA2391">
        <v>0</v>
      </c>
      <c r="BB2391">
        <v>0</v>
      </c>
      <c r="BC2391">
        <v>0</v>
      </c>
      <c r="BD2391">
        <v>0</v>
      </c>
      <c r="BE2391">
        <v>33</v>
      </c>
      <c r="BF2391">
        <v>9</v>
      </c>
      <c r="BG2391">
        <v>41</v>
      </c>
      <c r="BH2391">
        <v>1</v>
      </c>
      <c r="BI2391">
        <v>0</v>
      </c>
      <c r="BJ2391">
        <v>0</v>
      </c>
      <c r="BK2391">
        <v>0</v>
      </c>
      <c r="BL2391">
        <v>14</v>
      </c>
      <c r="BM2391">
        <v>0</v>
      </c>
      <c r="BN2391">
        <v>263</v>
      </c>
      <c r="BO2391">
        <v>35</v>
      </c>
      <c r="BP2391">
        <v>13</v>
      </c>
      <c r="BQ2391">
        <v>6</v>
      </c>
      <c r="BR2391">
        <v>5</v>
      </c>
      <c r="BS2391">
        <v>4</v>
      </c>
      <c r="BT2391">
        <v>0</v>
      </c>
      <c r="BU2391">
        <v>0</v>
      </c>
      <c r="BV2391">
        <v>0</v>
      </c>
      <c r="BW2391">
        <v>16</v>
      </c>
      <c r="BX2391">
        <v>0</v>
      </c>
      <c r="BY2391">
        <v>2000</v>
      </c>
    </row>
    <row r="2392" spans="1:77" hidden="1" x14ac:dyDescent="0.25">
      <c r="A2392" t="str">
        <f t="shared" si="74"/>
        <v>201879 Egyéb ipari és építőipari foglalkozásokI7 Technikum</v>
      </c>
      <c r="B2392" t="str">
        <f t="shared" si="75"/>
        <v>201879 Egyéb ipari és építőipari foglalkozásokI7 Technikum</v>
      </c>
      <c r="C2392">
        <v>4694</v>
      </c>
      <c r="D2392" t="s">
        <v>168</v>
      </c>
      <c r="E2392" t="s">
        <v>169</v>
      </c>
      <c r="F2392" s="4">
        <v>2018</v>
      </c>
      <c r="G2392">
        <v>0</v>
      </c>
      <c r="H2392" t="s">
        <v>163</v>
      </c>
      <c r="I2392">
        <v>646</v>
      </c>
      <c r="J2392">
        <v>35</v>
      </c>
      <c r="K2392" t="s">
        <v>140</v>
      </c>
      <c r="L2392" t="s">
        <v>141</v>
      </c>
      <c r="M2392">
        <v>0</v>
      </c>
      <c r="N2392">
        <v>0</v>
      </c>
      <c r="O2392">
        <v>0</v>
      </c>
      <c r="P2392">
        <v>0</v>
      </c>
      <c r="Q2392">
        <v>0</v>
      </c>
      <c r="R2392">
        <v>0</v>
      </c>
      <c r="S2392">
        <v>0</v>
      </c>
      <c r="T2392">
        <v>0</v>
      </c>
      <c r="U2392">
        <v>0</v>
      </c>
      <c r="V2392">
        <v>0</v>
      </c>
      <c r="W2392">
        <v>0</v>
      </c>
      <c r="X2392">
        <v>391</v>
      </c>
      <c r="Y2392">
        <v>1</v>
      </c>
      <c r="Z2392">
        <v>261</v>
      </c>
      <c r="AA2392">
        <v>73</v>
      </c>
      <c r="AB2392">
        <v>12</v>
      </c>
      <c r="AC2392">
        <v>40</v>
      </c>
      <c r="AD2392">
        <v>40</v>
      </c>
      <c r="AE2392">
        <v>50</v>
      </c>
      <c r="AF2392">
        <v>2</v>
      </c>
      <c r="AG2392">
        <v>0</v>
      </c>
      <c r="AH2392">
        <v>0</v>
      </c>
      <c r="AI2392">
        <v>0</v>
      </c>
      <c r="AJ2392">
        <v>25</v>
      </c>
      <c r="AK2392">
        <v>17</v>
      </c>
      <c r="AL2392">
        <v>0</v>
      </c>
      <c r="AM2392">
        <v>1</v>
      </c>
      <c r="AN2392">
        <v>0</v>
      </c>
      <c r="AO2392">
        <v>1</v>
      </c>
      <c r="AP2392">
        <v>0</v>
      </c>
      <c r="AQ2392">
        <v>0</v>
      </c>
      <c r="AR2392">
        <v>0</v>
      </c>
      <c r="AS2392">
        <v>0</v>
      </c>
      <c r="AT2392">
        <v>14</v>
      </c>
      <c r="AU2392">
        <v>0</v>
      </c>
      <c r="AV2392">
        <v>0</v>
      </c>
      <c r="AW2392">
        <v>0</v>
      </c>
      <c r="AX2392">
        <v>0</v>
      </c>
      <c r="AY2392">
        <v>0</v>
      </c>
      <c r="AZ2392">
        <v>0</v>
      </c>
      <c r="BA2392">
        <v>19</v>
      </c>
      <c r="BB2392">
        <v>0</v>
      </c>
      <c r="BC2392">
        <v>0</v>
      </c>
      <c r="BD2392">
        <v>0</v>
      </c>
      <c r="BE2392">
        <v>17</v>
      </c>
      <c r="BF2392">
        <v>0</v>
      </c>
      <c r="BG2392">
        <v>0</v>
      </c>
      <c r="BH2392">
        <v>0</v>
      </c>
      <c r="BI2392">
        <v>0</v>
      </c>
      <c r="BJ2392">
        <v>0</v>
      </c>
      <c r="BK2392">
        <v>0</v>
      </c>
      <c r="BL2392">
        <v>0</v>
      </c>
      <c r="BM2392">
        <v>0</v>
      </c>
      <c r="BN2392">
        <v>33</v>
      </c>
      <c r="BO2392">
        <v>25</v>
      </c>
      <c r="BP2392">
        <v>3</v>
      </c>
      <c r="BQ2392">
        <v>0</v>
      </c>
      <c r="BR2392">
        <v>8</v>
      </c>
      <c r="BS2392">
        <v>3</v>
      </c>
      <c r="BT2392">
        <v>0</v>
      </c>
      <c r="BU2392">
        <v>0</v>
      </c>
      <c r="BV2392">
        <v>0</v>
      </c>
      <c r="BW2392">
        <v>0</v>
      </c>
      <c r="BX2392">
        <v>0</v>
      </c>
      <c r="BY2392">
        <v>1036</v>
      </c>
    </row>
    <row r="2393" spans="1:77" hidden="1" x14ac:dyDescent="0.25">
      <c r="A2393" t="str">
        <f t="shared" si="74"/>
        <v>201881 Feldolgozóipari gépek kezelőiI7 Technikum</v>
      </c>
      <c r="B2393" t="str">
        <f t="shared" si="75"/>
        <v>201881 Feldolgozóipari gépek kezelőiI7 Technikum</v>
      </c>
      <c r="C2393">
        <v>4695</v>
      </c>
      <c r="D2393" t="s">
        <v>168</v>
      </c>
      <c r="E2393" t="s">
        <v>169</v>
      </c>
      <c r="F2393" s="4">
        <v>2018</v>
      </c>
      <c r="G2393">
        <v>0</v>
      </c>
      <c r="H2393" t="s">
        <v>163</v>
      </c>
      <c r="I2393">
        <v>647</v>
      </c>
      <c r="J2393">
        <v>36</v>
      </c>
      <c r="K2393" t="s">
        <v>104</v>
      </c>
      <c r="L2393" t="s">
        <v>105</v>
      </c>
      <c r="M2393">
        <v>14</v>
      </c>
      <c r="N2393">
        <v>0</v>
      </c>
      <c r="O2393">
        <v>0</v>
      </c>
      <c r="P2393">
        <v>47</v>
      </c>
      <c r="Q2393">
        <v>92</v>
      </c>
      <c r="R2393">
        <v>111</v>
      </c>
      <c r="S2393">
        <v>9</v>
      </c>
      <c r="T2393">
        <v>45</v>
      </c>
      <c r="U2393">
        <v>0</v>
      </c>
      <c r="V2393">
        <v>0</v>
      </c>
      <c r="W2393">
        <v>418</v>
      </c>
      <c r="X2393">
        <v>425</v>
      </c>
      <c r="Y2393">
        <v>425</v>
      </c>
      <c r="Z2393">
        <v>141</v>
      </c>
      <c r="AA2393">
        <v>222</v>
      </c>
      <c r="AB2393">
        <v>228</v>
      </c>
      <c r="AC2393">
        <v>174</v>
      </c>
      <c r="AD2393">
        <v>69</v>
      </c>
      <c r="AE2393">
        <v>156</v>
      </c>
      <c r="AF2393">
        <v>201</v>
      </c>
      <c r="AG2393">
        <v>0</v>
      </c>
      <c r="AH2393">
        <v>1</v>
      </c>
      <c r="AI2393">
        <v>0</v>
      </c>
      <c r="AJ2393">
        <v>34</v>
      </c>
      <c r="AK2393">
        <v>0</v>
      </c>
      <c r="AL2393">
        <v>0</v>
      </c>
      <c r="AM2393">
        <v>26</v>
      </c>
      <c r="AN2393">
        <v>0</v>
      </c>
      <c r="AO2393">
        <v>23</v>
      </c>
      <c r="AP2393">
        <v>0</v>
      </c>
      <c r="AQ2393">
        <v>0</v>
      </c>
      <c r="AR2393">
        <v>0</v>
      </c>
      <c r="AS2393">
        <v>0</v>
      </c>
      <c r="AT2393">
        <v>0</v>
      </c>
      <c r="AU2393">
        <v>0</v>
      </c>
      <c r="AV2393">
        <v>0</v>
      </c>
      <c r="AW2393">
        <v>0</v>
      </c>
      <c r="AX2393">
        <v>0</v>
      </c>
      <c r="AY2393">
        <v>0</v>
      </c>
      <c r="AZ2393">
        <v>0</v>
      </c>
      <c r="BA2393">
        <v>9</v>
      </c>
      <c r="BB2393">
        <v>0</v>
      </c>
      <c r="BC2393">
        <v>0</v>
      </c>
      <c r="BD2393">
        <v>0</v>
      </c>
      <c r="BE2393">
        <v>0</v>
      </c>
      <c r="BF2393">
        <v>9</v>
      </c>
      <c r="BG2393">
        <v>1</v>
      </c>
      <c r="BH2393">
        <v>0</v>
      </c>
      <c r="BI2393">
        <v>0</v>
      </c>
      <c r="BJ2393">
        <v>0</v>
      </c>
      <c r="BK2393">
        <v>0</v>
      </c>
      <c r="BL2393">
        <v>15</v>
      </c>
      <c r="BM2393">
        <v>0</v>
      </c>
      <c r="BN2393">
        <v>0</v>
      </c>
      <c r="BO2393">
        <v>1</v>
      </c>
      <c r="BP2393">
        <v>1</v>
      </c>
      <c r="BQ2393">
        <v>0</v>
      </c>
      <c r="BR2393">
        <v>0</v>
      </c>
      <c r="BS2393">
        <v>0</v>
      </c>
      <c r="BT2393">
        <v>0</v>
      </c>
      <c r="BU2393">
        <v>0</v>
      </c>
      <c r="BV2393">
        <v>0</v>
      </c>
      <c r="BW2393">
        <v>19</v>
      </c>
      <c r="BX2393">
        <v>0</v>
      </c>
      <c r="BY2393">
        <v>2916</v>
      </c>
    </row>
    <row r="2394" spans="1:77" hidden="1" x14ac:dyDescent="0.25">
      <c r="A2394" t="str">
        <f t="shared" si="74"/>
        <v>201882 ÖsszeszerelőkI7 Technikum</v>
      </c>
      <c r="B2394" t="str">
        <f t="shared" si="75"/>
        <v>201882 ÖsszeszerelőkI7 Technikum</v>
      </c>
      <c r="C2394">
        <v>4696</v>
      </c>
      <c r="D2394" t="s">
        <v>168</v>
      </c>
      <c r="E2394" t="s">
        <v>169</v>
      </c>
      <c r="F2394" s="4">
        <v>2018</v>
      </c>
      <c r="G2394">
        <v>0</v>
      </c>
      <c r="H2394" t="s">
        <v>163</v>
      </c>
      <c r="I2394">
        <v>648</v>
      </c>
      <c r="J2394">
        <v>37</v>
      </c>
      <c r="K2394" t="s">
        <v>106</v>
      </c>
      <c r="L2394" t="s">
        <v>142</v>
      </c>
      <c r="M2394">
        <v>0</v>
      </c>
      <c r="N2394">
        <v>0</v>
      </c>
      <c r="O2394">
        <v>0</v>
      </c>
      <c r="P2394">
        <v>0</v>
      </c>
      <c r="Q2394">
        <v>0</v>
      </c>
      <c r="R2394">
        <v>0</v>
      </c>
      <c r="S2394">
        <v>0</v>
      </c>
      <c r="T2394">
        <v>0</v>
      </c>
      <c r="U2394">
        <v>0</v>
      </c>
      <c r="V2394">
        <v>0</v>
      </c>
      <c r="W2394">
        <v>0</v>
      </c>
      <c r="X2394">
        <v>0</v>
      </c>
      <c r="Y2394">
        <v>0</v>
      </c>
      <c r="Z2394">
        <v>16</v>
      </c>
      <c r="AA2394">
        <v>0</v>
      </c>
      <c r="AB2394">
        <v>44</v>
      </c>
      <c r="AC2394">
        <v>320</v>
      </c>
      <c r="AD2394">
        <v>28</v>
      </c>
      <c r="AE2394">
        <v>100</v>
      </c>
      <c r="AF2394">
        <v>572</v>
      </c>
      <c r="AG2394">
        <v>16</v>
      </c>
      <c r="AH2394">
        <v>0</v>
      </c>
      <c r="AI2394">
        <v>17</v>
      </c>
      <c r="AJ2394">
        <v>0</v>
      </c>
      <c r="AK2394">
        <v>0</v>
      </c>
      <c r="AL2394">
        <v>0</v>
      </c>
      <c r="AM2394">
        <v>0</v>
      </c>
      <c r="AN2394">
        <v>20</v>
      </c>
      <c r="AO2394">
        <v>9</v>
      </c>
      <c r="AP2394">
        <v>0</v>
      </c>
      <c r="AQ2394">
        <v>0</v>
      </c>
      <c r="AR2394">
        <v>0</v>
      </c>
      <c r="AS2394">
        <v>0</v>
      </c>
      <c r="AT2394">
        <v>0</v>
      </c>
      <c r="AU2394">
        <v>0</v>
      </c>
      <c r="AV2394">
        <v>0</v>
      </c>
      <c r="AW2394">
        <v>0</v>
      </c>
      <c r="AX2394">
        <v>0</v>
      </c>
      <c r="AY2394">
        <v>0</v>
      </c>
      <c r="AZ2394">
        <v>0</v>
      </c>
      <c r="BA2394">
        <v>0</v>
      </c>
      <c r="BB2394">
        <v>0</v>
      </c>
      <c r="BC2394">
        <v>0</v>
      </c>
      <c r="BD2394">
        <v>0</v>
      </c>
      <c r="BE2394">
        <v>0</v>
      </c>
      <c r="BF2394">
        <v>0</v>
      </c>
      <c r="BG2394">
        <v>0</v>
      </c>
      <c r="BH2394">
        <v>0</v>
      </c>
      <c r="BI2394">
        <v>0</v>
      </c>
      <c r="BJ2394">
        <v>0</v>
      </c>
      <c r="BK2394">
        <v>0</v>
      </c>
      <c r="BL2394">
        <v>44</v>
      </c>
      <c r="BM2394">
        <v>0</v>
      </c>
      <c r="BN2394">
        <v>0</v>
      </c>
      <c r="BO2394">
        <v>0</v>
      </c>
      <c r="BP2394">
        <v>0</v>
      </c>
      <c r="BQ2394">
        <v>0</v>
      </c>
      <c r="BR2394">
        <v>0</v>
      </c>
      <c r="BS2394">
        <v>0</v>
      </c>
      <c r="BT2394">
        <v>0</v>
      </c>
      <c r="BU2394">
        <v>0</v>
      </c>
      <c r="BV2394">
        <v>0</v>
      </c>
      <c r="BW2394">
        <v>0</v>
      </c>
      <c r="BX2394">
        <v>0</v>
      </c>
      <c r="BY2394">
        <v>1186</v>
      </c>
    </row>
    <row r="2395" spans="1:77" hidden="1" x14ac:dyDescent="0.25">
      <c r="A2395" t="str">
        <f t="shared" si="74"/>
        <v>201883 Helyhez kötött gépek kezelőiI7 Technikum</v>
      </c>
      <c r="B2395" t="str">
        <f t="shared" si="75"/>
        <v>201883 Helyhez kötött gépek kezelőiI7 Technikum</v>
      </c>
      <c r="C2395">
        <v>4697</v>
      </c>
      <c r="D2395" t="s">
        <v>168</v>
      </c>
      <c r="E2395" t="s">
        <v>169</v>
      </c>
      <c r="F2395" s="4">
        <v>2018</v>
      </c>
      <c r="G2395">
        <v>0</v>
      </c>
      <c r="H2395" t="s">
        <v>163</v>
      </c>
      <c r="I2395">
        <v>649</v>
      </c>
      <c r="J2395">
        <v>38</v>
      </c>
      <c r="K2395" t="s">
        <v>107</v>
      </c>
      <c r="L2395" t="s">
        <v>143</v>
      </c>
      <c r="M2395">
        <v>0</v>
      </c>
      <c r="N2395">
        <v>0</v>
      </c>
      <c r="O2395">
        <v>0</v>
      </c>
      <c r="P2395">
        <v>73</v>
      </c>
      <c r="Q2395">
        <v>35</v>
      </c>
      <c r="R2395">
        <v>0</v>
      </c>
      <c r="S2395">
        <v>0</v>
      </c>
      <c r="T2395">
        <v>16</v>
      </c>
      <c r="U2395">
        <v>0</v>
      </c>
      <c r="V2395">
        <v>0</v>
      </c>
      <c r="W2395">
        <v>0</v>
      </c>
      <c r="X2395">
        <v>78</v>
      </c>
      <c r="Y2395">
        <v>0</v>
      </c>
      <c r="Z2395">
        <v>19</v>
      </c>
      <c r="AA2395">
        <v>65</v>
      </c>
      <c r="AB2395">
        <v>0</v>
      </c>
      <c r="AC2395">
        <v>31</v>
      </c>
      <c r="AD2395">
        <v>0</v>
      </c>
      <c r="AE2395">
        <v>16</v>
      </c>
      <c r="AF2395">
        <v>16</v>
      </c>
      <c r="AG2395">
        <v>0</v>
      </c>
      <c r="AH2395">
        <v>9</v>
      </c>
      <c r="AI2395">
        <v>0</v>
      </c>
      <c r="AJ2395">
        <v>206</v>
      </c>
      <c r="AK2395">
        <v>203</v>
      </c>
      <c r="AL2395">
        <v>18</v>
      </c>
      <c r="AM2395">
        <v>73</v>
      </c>
      <c r="AN2395">
        <v>10</v>
      </c>
      <c r="AO2395">
        <v>0</v>
      </c>
      <c r="AP2395">
        <v>31</v>
      </c>
      <c r="AQ2395">
        <v>0</v>
      </c>
      <c r="AR2395">
        <v>0</v>
      </c>
      <c r="AS2395">
        <v>0</v>
      </c>
      <c r="AT2395">
        <v>16</v>
      </c>
      <c r="AU2395">
        <v>0</v>
      </c>
      <c r="AV2395">
        <v>0</v>
      </c>
      <c r="AW2395">
        <v>0</v>
      </c>
      <c r="AX2395">
        <v>12</v>
      </c>
      <c r="AY2395">
        <v>0</v>
      </c>
      <c r="AZ2395">
        <v>0</v>
      </c>
      <c r="BA2395">
        <v>0</v>
      </c>
      <c r="BB2395">
        <v>0</v>
      </c>
      <c r="BC2395">
        <v>0</v>
      </c>
      <c r="BD2395">
        <v>0</v>
      </c>
      <c r="BE2395">
        <v>0</v>
      </c>
      <c r="BF2395">
        <v>0</v>
      </c>
      <c r="BG2395">
        <v>1</v>
      </c>
      <c r="BH2395">
        <v>0</v>
      </c>
      <c r="BI2395">
        <v>0</v>
      </c>
      <c r="BJ2395">
        <v>0</v>
      </c>
      <c r="BK2395">
        <v>4</v>
      </c>
      <c r="BL2395">
        <v>0</v>
      </c>
      <c r="BM2395">
        <v>0</v>
      </c>
      <c r="BN2395">
        <v>10</v>
      </c>
      <c r="BO2395">
        <v>17</v>
      </c>
      <c r="BP2395">
        <v>24</v>
      </c>
      <c r="BQ2395">
        <v>15</v>
      </c>
      <c r="BR2395">
        <v>2</v>
      </c>
      <c r="BS2395">
        <v>0</v>
      </c>
      <c r="BT2395">
        <v>2</v>
      </c>
      <c r="BU2395">
        <v>0</v>
      </c>
      <c r="BV2395">
        <v>0</v>
      </c>
      <c r="BW2395">
        <v>0</v>
      </c>
      <c r="BX2395">
        <v>0</v>
      </c>
      <c r="BY2395">
        <v>1002</v>
      </c>
    </row>
    <row r="2396" spans="1:77" hidden="1" x14ac:dyDescent="0.25">
      <c r="A2396" t="str">
        <f t="shared" si="74"/>
        <v>201884 Járművezetők és mobil gépek kezelőiI7 Technikum</v>
      </c>
      <c r="B2396" t="str">
        <f t="shared" si="75"/>
        <v>201884 Járművezetők és mobil gépek kezelőiI7 Technikum</v>
      </c>
      <c r="C2396">
        <v>4698</v>
      </c>
      <c r="D2396" t="s">
        <v>168</v>
      </c>
      <c r="E2396" t="s">
        <v>169</v>
      </c>
      <c r="F2396" s="4">
        <v>2018</v>
      </c>
      <c r="G2396">
        <v>0</v>
      </c>
      <c r="H2396" t="s">
        <v>163</v>
      </c>
      <c r="I2396">
        <v>650</v>
      </c>
      <c r="J2396">
        <v>39</v>
      </c>
      <c r="K2396" t="s">
        <v>144</v>
      </c>
      <c r="L2396" t="s">
        <v>145</v>
      </c>
      <c r="M2396">
        <v>260</v>
      </c>
      <c r="N2396">
        <v>31</v>
      </c>
      <c r="O2396">
        <v>2</v>
      </c>
      <c r="P2396">
        <v>0</v>
      </c>
      <c r="Q2396">
        <v>67</v>
      </c>
      <c r="R2396">
        <v>10</v>
      </c>
      <c r="S2396">
        <v>0</v>
      </c>
      <c r="T2396">
        <v>0</v>
      </c>
      <c r="U2396">
        <v>0</v>
      </c>
      <c r="V2396">
        <v>0</v>
      </c>
      <c r="W2396">
        <v>0</v>
      </c>
      <c r="X2396">
        <v>18</v>
      </c>
      <c r="Y2396">
        <v>49</v>
      </c>
      <c r="Z2396">
        <v>0</v>
      </c>
      <c r="AA2396">
        <v>0</v>
      </c>
      <c r="AB2396">
        <v>45</v>
      </c>
      <c r="AC2396">
        <v>0</v>
      </c>
      <c r="AD2396">
        <v>14</v>
      </c>
      <c r="AE2396">
        <v>15</v>
      </c>
      <c r="AF2396">
        <v>119</v>
      </c>
      <c r="AG2396">
        <v>0</v>
      </c>
      <c r="AH2396">
        <v>0</v>
      </c>
      <c r="AI2396">
        <v>11</v>
      </c>
      <c r="AJ2396">
        <v>0</v>
      </c>
      <c r="AK2396">
        <v>1</v>
      </c>
      <c r="AL2396">
        <v>61</v>
      </c>
      <c r="AM2396">
        <v>132</v>
      </c>
      <c r="AN2396">
        <v>32</v>
      </c>
      <c r="AO2396">
        <v>214</v>
      </c>
      <c r="AP2396">
        <v>42</v>
      </c>
      <c r="AQ2396">
        <v>1173</v>
      </c>
      <c r="AR2396">
        <v>22</v>
      </c>
      <c r="AS2396">
        <v>0</v>
      </c>
      <c r="AT2396">
        <v>577</v>
      </c>
      <c r="AU2396">
        <v>0</v>
      </c>
      <c r="AV2396">
        <v>0</v>
      </c>
      <c r="AW2396">
        <v>0</v>
      </c>
      <c r="AX2396">
        <v>0</v>
      </c>
      <c r="AY2396">
        <v>0</v>
      </c>
      <c r="AZ2396">
        <v>17</v>
      </c>
      <c r="BA2396">
        <v>275</v>
      </c>
      <c r="BB2396">
        <v>0</v>
      </c>
      <c r="BC2396">
        <v>0</v>
      </c>
      <c r="BD2396">
        <v>1</v>
      </c>
      <c r="BE2396">
        <v>8</v>
      </c>
      <c r="BF2396">
        <v>24</v>
      </c>
      <c r="BG2396">
        <v>0</v>
      </c>
      <c r="BH2396">
        <v>0</v>
      </c>
      <c r="BI2396">
        <v>0</v>
      </c>
      <c r="BJ2396">
        <v>0</v>
      </c>
      <c r="BK2396">
        <v>0</v>
      </c>
      <c r="BL2396">
        <v>22</v>
      </c>
      <c r="BM2396">
        <v>1</v>
      </c>
      <c r="BN2396">
        <v>0</v>
      </c>
      <c r="BO2396">
        <v>61</v>
      </c>
      <c r="BP2396">
        <v>7</v>
      </c>
      <c r="BQ2396">
        <v>36</v>
      </c>
      <c r="BR2396">
        <v>15</v>
      </c>
      <c r="BS2396">
        <v>3</v>
      </c>
      <c r="BT2396">
        <v>18</v>
      </c>
      <c r="BU2396">
        <v>0</v>
      </c>
      <c r="BV2396">
        <v>0</v>
      </c>
      <c r="BW2396">
        <v>0</v>
      </c>
      <c r="BX2396">
        <v>0</v>
      </c>
      <c r="BY2396">
        <v>3383</v>
      </c>
    </row>
    <row r="2397" spans="1:77" hidden="1" x14ac:dyDescent="0.25">
      <c r="A2397" t="str">
        <f t="shared" si="74"/>
        <v>201891 Takarítók és hasonló jellegű egyszerű foglalkozásokI7 Technikum</v>
      </c>
      <c r="B2397" t="str">
        <f t="shared" si="75"/>
        <v>201891 Takarítók és hasonló jellegű egyszerű foglalkozásokI7 Technikum</v>
      </c>
      <c r="C2397">
        <v>4699</v>
      </c>
      <c r="D2397" t="s">
        <v>168</v>
      </c>
      <c r="E2397" t="s">
        <v>169</v>
      </c>
      <c r="F2397" s="4">
        <v>2018</v>
      </c>
      <c r="G2397">
        <v>0</v>
      </c>
      <c r="H2397" t="s">
        <v>163</v>
      </c>
      <c r="I2397">
        <v>651</v>
      </c>
      <c r="J2397">
        <v>40</v>
      </c>
      <c r="K2397" t="s">
        <v>108</v>
      </c>
      <c r="L2397" t="s">
        <v>146</v>
      </c>
      <c r="M2397">
        <v>31</v>
      </c>
      <c r="N2397">
        <v>0</v>
      </c>
      <c r="O2397">
        <v>0</v>
      </c>
      <c r="P2397">
        <v>0</v>
      </c>
      <c r="Q2397">
        <v>0</v>
      </c>
      <c r="R2397">
        <v>0</v>
      </c>
      <c r="S2397">
        <v>0</v>
      </c>
      <c r="T2397">
        <v>0</v>
      </c>
      <c r="U2397">
        <v>0</v>
      </c>
      <c r="V2397">
        <v>0</v>
      </c>
      <c r="W2397">
        <v>0</v>
      </c>
      <c r="X2397">
        <v>0</v>
      </c>
      <c r="Y2397">
        <v>0</v>
      </c>
      <c r="Z2397">
        <v>0</v>
      </c>
      <c r="AA2397">
        <v>0</v>
      </c>
      <c r="AB2397">
        <v>1</v>
      </c>
      <c r="AC2397">
        <v>0</v>
      </c>
      <c r="AD2397">
        <v>16</v>
      </c>
      <c r="AE2397">
        <v>0</v>
      </c>
      <c r="AF2397">
        <v>3</v>
      </c>
      <c r="AG2397">
        <v>0</v>
      </c>
      <c r="AH2397">
        <v>0</v>
      </c>
      <c r="AI2397">
        <v>0</v>
      </c>
      <c r="AJ2397">
        <v>47</v>
      </c>
      <c r="AK2397">
        <v>0</v>
      </c>
      <c r="AL2397">
        <v>0</v>
      </c>
      <c r="AM2397">
        <v>0</v>
      </c>
      <c r="AN2397">
        <v>0</v>
      </c>
      <c r="AO2397">
        <v>22</v>
      </c>
      <c r="AP2397">
        <v>0</v>
      </c>
      <c r="AQ2397">
        <v>0</v>
      </c>
      <c r="AR2397">
        <v>0</v>
      </c>
      <c r="AS2397">
        <v>0</v>
      </c>
      <c r="AT2397">
        <v>10</v>
      </c>
      <c r="AU2397">
        <v>0</v>
      </c>
      <c r="AV2397">
        <v>0</v>
      </c>
      <c r="AW2397">
        <v>0</v>
      </c>
      <c r="AX2397">
        <v>0</v>
      </c>
      <c r="AY2397">
        <v>0</v>
      </c>
      <c r="AZ2397">
        <v>0</v>
      </c>
      <c r="BA2397">
        <v>0</v>
      </c>
      <c r="BB2397">
        <v>0</v>
      </c>
      <c r="BC2397">
        <v>1</v>
      </c>
      <c r="BD2397">
        <v>0</v>
      </c>
      <c r="BE2397">
        <v>26</v>
      </c>
      <c r="BF2397">
        <v>12</v>
      </c>
      <c r="BG2397">
        <v>22</v>
      </c>
      <c r="BH2397">
        <v>3</v>
      </c>
      <c r="BI2397">
        <v>0</v>
      </c>
      <c r="BJ2397">
        <v>0</v>
      </c>
      <c r="BK2397">
        <v>0</v>
      </c>
      <c r="BL2397">
        <v>0</v>
      </c>
      <c r="BM2397">
        <v>0</v>
      </c>
      <c r="BN2397">
        <v>207</v>
      </c>
      <c r="BO2397">
        <v>77</v>
      </c>
      <c r="BP2397">
        <v>68</v>
      </c>
      <c r="BQ2397">
        <v>2</v>
      </c>
      <c r="BR2397">
        <v>9</v>
      </c>
      <c r="BS2397">
        <v>3</v>
      </c>
      <c r="BT2397">
        <v>1</v>
      </c>
      <c r="BU2397">
        <v>0</v>
      </c>
      <c r="BV2397">
        <v>0</v>
      </c>
      <c r="BW2397">
        <v>0</v>
      </c>
      <c r="BX2397">
        <v>0</v>
      </c>
      <c r="BY2397">
        <v>561</v>
      </c>
    </row>
    <row r="2398" spans="1:77" hidden="1" x14ac:dyDescent="0.25">
      <c r="A2398" t="str">
        <f t="shared" si="74"/>
        <v>201892 Egyszerű szolgáltatási, szállítási és hasonló foglalkozásokI7 Technikum</v>
      </c>
      <c r="B2398" t="str">
        <f t="shared" si="75"/>
        <v>201892 Egyszerű szolgáltatási, szállítási és hasonló foglalkozásokI7 Technikum</v>
      </c>
      <c r="C2398">
        <v>4700</v>
      </c>
      <c r="D2398" t="s">
        <v>168</v>
      </c>
      <c r="E2398" t="s">
        <v>169</v>
      </c>
      <c r="F2398" s="4">
        <v>2018</v>
      </c>
      <c r="G2398">
        <v>0</v>
      </c>
      <c r="H2398" t="s">
        <v>163</v>
      </c>
      <c r="I2398">
        <v>652</v>
      </c>
      <c r="J2398">
        <v>41</v>
      </c>
      <c r="K2398" t="s">
        <v>109</v>
      </c>
      <c r="L2398" t="s">
        <v>147</v>
      </c>
      <c r="M2398">
        <v>32</v>
      </c>
      <c r="N2398">
        <v>35</v>
      </c>
      <c r="O2398">
        <v>0</v>
      </c>
      <c r="P2398">
        <v>0</v>
      </c>
      <c r="Q2398">
        <v>65</v>
      </c>
      <c r="R2398">
        <v>0</v>
      </c>
      <c r="S2398">
        <v>10</v>
      </c>
      <c r="T2398">
        <v>51</v>
      </c>
      <c r="U2398">
        <v>0</v>
      </c>
      <c r="V2398">
        <v>0</v>
      </c>
      <c r="W2398">
        <v>0</v>
      </c>
      <c r="X2398">
        <v>0</v>
      </c>
      <c r="Y2398">
        <v>16</v>
      </c>
      <c r="Z2398">
        <v>11</v>
      </c>
      <c r="AA2398">
        <v>16</v>
      </c>
      <c r="AB2398">
        <v>2</v>
      </c>
      <c r="AC2398">
        <v>51</v>
      </c>
      <c r="AD2398">
        <v>35</v>
      </c>
      <c r="AE2398">
        <v>45</v>
      </c>
      <c r="AF2398">
        <v>0</v>
      </c>
      <c r="AG2398">
        <v>0</v>
      </c>
      <c r="AH2398">
        <v>0</v>
      </c>
      <c r="AI2398">
        <v>16</v>
      </c>
      <c r="AJ2398">
        <v>40</v>
      </c>
      <c r="AK2398">
        <v>63</v>
      </c>
      <c r="AL2398">
        <v>0</v>
      </c>
      <c r="AM2398">
        <v>0</v>
      </c>
      <c r="AN2398">
        <v>47</v>
      </c>
      <c r="AO2398">
        <v>483</v>
      </c>
      <c r="AP2398">
        <v>149</v>
      </c>
      <c r="AQ2398">
        <v>34</v>
      </c>
      <c r="AR2398">
        <v>0</v>
      </c>
      <c r="AS2398">
        <v>0</v>
      </c>
      <c r="AT2398">
        <v>109</v>
      </c>
      <c r="AU2398">
        <v>0</v>
      </c>
      <c r="AV2398">
        <v>130</v>
      </c>
      <c r="AW2398">
        <v>16</v>
      </c>
      <c r="AX2398">
        <v>0</v>
      </c>
      <c r="AY2398">
        <v>0</v>
      </c>
      <c r="AZ2398">
        <v>0</v>
      </c>
      <c r="BA2398">
        <v>0</v>
      </c>
      <c r="BB2398">
        <v>0</v>
      </c>
      <c r="BC2398">
        <v>0</v>
      </c>
      <c r="BD2398">
        <v>1</v>
      </c>
      <c r="BE2398">
        <v>35</v>
      </c>
      <c r="BF2398">
        <v>1</v>
      </c>
      <c r="BG2398">
        <v>9</v>
      </c>
      <c r="BH2398">
        <v>1</v>
      </c>
      <c r="BI2398">
        <v>1</v>
      </c>
      <c r="BJ2398">
        <v>0</v>
      </c>
      <c r="BK2398">
        <v>0</v>
      </c>
      <c r="BL2398">
        <v>47</v>
      </c>
      <c r="BM2398">
        <v>0</v>
      </c>
      <c r="BN2398">
        <v>43</v>
      </c>
      <c r="BO2398">
        <v>202</v>
      </c>
      <c r="BP2398">
        <v>67</v>
      </c>
      <c r="BQ2398">
        <v>8</v>
      </c>
      <c r="BR2398">
        <v>12</v>
      </c>
      <c r="BS2398">
        <v>6</v>
      </c>
      <c r="BT2398">
        <v>3</v>
      </c>
      <c r="BU2398">
        <v>0</v>
      </c>
      <c r="BV2398">
        <v>0</v>
      </c>
      <c r="BW2398">
        <v>0</v>
      </c>
      <c r="BX2398">
        <v>0</v>
      </c>
      <c r="BY2398">
        <v>1892</v>
      </c>
    </row>
    <row r="2399" spans="1:77" hidden="1" x14ac:dyDescent="0.25">
      <c r="A2399" t="str">
        <f t="shared" si="74"/>
        <v>201893 Egyszerű ipari, építőipari, mezőgazdasági foglalkozásokI7 Technikum</v>
      </c>
      <c r="B2399" t="str">
        <f t="shared" si="75"/>
        <v>201893 Egyszerű ipari, építőipari, mezőgazdasági foglalkozásokI7 Technikum</v>
      </c>
      <c r="C2399">
        <v>4701</v>
      </c>
      <c r="D2399" t="s">
        <v>168</v>
      </c>
      <c r="E2399" t="s">
        <v>169</v>
      </c>
      <c r="F2399" s="4">
        <v>2018</v>
      </c>
      <c r="G2399">
        <v>0</v>
      </c>
      <c r="H2399" t="s">
        <v>163</v>
      </c>
      <c r="I2399">
        <v>653</v>
      </c>
      <c r="J2399">
        <v>42</v>
      </c>
      <c r="K2399" t="s">
        <v>148</v>
      </c>
      <c r="L2399" t="s">
        <v>149</v>
      </c>
      <c r="M2399">
        <v>44</v>
      </c>
      <c r="N2399">
        <v>13</v>
      </c>
      <c r="O2399">
        <v>0</v>
      </c>
      <c r="P2399">
        <v>0</v>
      </c>
      <c r="Q2399">
        <v>1</v>
      </c>
      <c r="R2399">
        <v>58</v>
      </c>
      <c r="S2399">
        <v>13</v>
      </c>
      <c r="T2399">
        <v>0</v>
      </c>
      <c r="U2399">
        <v>0</v>
      </c>
      <c r="V2399">
        <v>0</v>
      </c>
      <c r="W2399">
        <v>2</v>
      </c>
      <c r="X2399">
        <v>0</v>
      </c>
      <c r="Y2399">
        <v>54</v>
      </c>
      <c r="Z2399">
        <v>0</v>
      </c>
      <c r="AA2399">
        <v>0</v>
      </c>
      <c r="AB2399">
        <v>38</v>
      </c>
      <c r="AC2399">
        <v>1</v>
      </c>
      <c r="AD2399">
        <v>9</v>
      </c>
      <c r="AE2399">
        <v>65</v>
      </c>
      <c r="AF2399">
        <v>16</v>
      </c>
      <c r="AG2399">
        <v>0</v>
      </c>
      <c r="AH2399">
        <v>10</v>
      </c>
      <c r="AI2399">
        <v>0</v>
      </c>
      <c r="AJ2399">
        <v>0</v>
      </c>
      <c r="AK2399">
        <v>13</v>
      </c>
      <c r="AL2399">
        <v>11</v>
      </c>
      <c r="AM2399">
        <v>80</v>
      </c>
      <c r="AN2399">
        <v>0</v>
      </c>
      <c r="AO2399">
        <v>31</v>
      </c>
      <c r="AP2399">
        <v>17</v>
      </c>
      <c r="AQ2399">
        <v>16</v>
      </c>
      <c r="AR2399">
        <v>0</v>
      </c>
      <c r="AS2399">
        <v>0</v>
      </c>
      <c r="AT2399">
        <v>0</v>
      </c>
      <c r="AU2399">
        <v>0</v>
      </c>
      <c r="AV2399">
        <v>0</v>
      </c>
      <c r="AW2399">
        <v>0</v>
      </c>
      <c r="AX2399">
        <v>0</v>
      </c>
      <c r="AY2399">
        <v>0</v>
      </c>
      <c r="AZ2399">
        <v>0</v>
      </c>
      <c r="BA2399">
        <v>0</v>
      </c>
      <c r="BB2399">
        <v>0</v>
      </c>
      <c r="BC2399">
        <v>0</v>
      </c>
      <c r="BD2399">
        <v>0</v>
      </c>
      <c r="BE2399">
        <v>16</v>
      </c>
      <c r="BF2399">
        <v>0</v>
      </c>
      <c r="BG2399">
        <v>0</v>
      </c>
      <c r="BH2399">
        <v>0</v>
      </c>
      <c r="BI2399">
        <v>0</v>
      </c>
      <c r="BJ2399">
        <v>17</v>
      </c>
      <c r="BK2399">
        <v>0</v>
      </c>
      <c r="BL2399">
        <v>27</v>
      </c>
      <c r="BM2399">
        <v>0</v>
      </c>
      <c r="BN2399">
        <v>0</v>
      </c>
      <c r="BO2399">
        <v>67</v>
      </c>
      <c r="BP2399">
        <v>2</v>
      </c>
      <c r="BQ2399">
        <v>0</v>
      </c>
      <c r="BR2399">
        <v>0</v>
      </c>
      <c r="BS2399">
        <v>0</v>
      </c>
      <c r="BT2399">
        <v>0</v>
      </c>
      <c r="BU2399">
        <v>1</v>
      </c>
      <c r="BV2399">
        <v>0</v>
      </c>
      <c r="BW2399">
        <v>0</v>
      </c>
      <c r="BX2399">
        <v>0</v>
      </c>
      <c r="BY2399">
        <v>622</v>
      </c>
    </row>
    <row r="2400" spans="1:77" hidden="1" x14ac:dyDescent="0.25">
      <c r="A2400" t="str">
        <f t="shared" si="74"/>
        <v>201801 Fegyveres szervek felsőfokú képesítést igénylő foglalkozásaiI8 Főiskola</v>
      </c>
      <c r="B2400" t="str">
        <f t="shared" si="75"/>
        <v>201801 Fegyveres szervek felsőfokú képesítést igénylő foglalkozásaiI8 Főiskola</v>
      </c>
      <c r="C2400">
        <v>5333</v>
      </c>
      <c r="D2400" t="s">
        <v>168</v>
      </c>
      <c r="E2400" t="s">
        <v>169</v>
      </c>
      <c r="F2400" s="4">
        <v>2018</v>
      </c>
      <c r="G2400">
        <v>0</v>
      </c>
      <c r="H2400" t="s">
        <v>164</v>
      </c>
      <c r="I2400">
        <v>612</v>
      </c>
      <c r="J2400">
        <v>1</v>
      </c>
      <c r="K2400" t="s">
        <v>65</v>
      </c>
      <c r="L2400" t="s">
        <v>66</v>
      </c>
      <c r="M2400">
        <v>0</v>
      </c>
      <c r="N2400">
        <v>0</v>
      </c>
      <c r="O2400">
        <v>0</v>
      </c>
      <c r="P2400">
        <v>0</v>
      </c>
      <c r="Q2400">
        <v>0</v>
      </c>
      <c r="R2400">
        <v>0</v>
      </c>
      <c r="S2400">
        <v>0</v>
      </c>
      <c r="T2400">
        <v>0</v>
      </c>
      <c r="U2400">
        <v>0</v>
      </c>
      <c r="V2400">
        <v>0</v>
      </c>
      <c r="W2400">
        <v>0</v>
      </c>
      <c r="X2400">
        <v>0</v>
      </c>
      <c r="Y2400">
        <v>0</v>
      </c>
      <c r="Z2400">
        <v>0</v>
      </c>
      <c r="AA2400">
        <v>0</v>
      </c>
      <c r="AB2400">
        <v>0</v>
      </c>
      <c r="AC2400">
        <v>0</v>
      </c>
      <c r="AD2400">
        <v>0</v>
      </c>
      <c r="AE2400">
        <v>0</v>
      </c>
      <c r="AF2400">
        <v>0</v>
      </c>
      <c r="AG2400">
        <v>0</v>
      </c>
      <c r="AH2400">
        <v>0</v>
      </c>
      <c r="AI2400">
        <v>0</v>
      </c>
      <c r="AJ2400">
        <v>0</v>
      </c>
      <c r="AK2400">
        <v>0</v>
      </c>
      <c r="AL2400">
        <v>0</v>
      </c>
      <c r="AM2400">
        <v>0</v>
      </c>
      <c r="AN2400">
        <v>0</v>
      </c>
      <c r="AO2400">
        <v>0</v>
      </c>
      <c r="AP2400">
        <v>0</v>
      </c>
      <c r="AQ2400">
        <v>0</v>
      </c>
      <c r="AR2400">
        <v>0</v>
      </c>
      <c r="AS2400">
        <v>0</v>
      </c>
      <c r="AT2400">
        <v>0</v>
      </c>
      <c r="AU2400">
        <v>0</v>
      </c>
      <c r="AV2400">
        <v>0</v>
      </c>
      <c r="AW2400">
        <v>0</v>
      </c>
      <c r="AX2400">
        <v>0</v>
      </c>
      <c r="AY2400">
        <v>0</v>
      </c>
      <c r="AZ2400">
        <v>0</v>
      </c>
      <c r="BA2400">
        <v>0</v>
      </c>
      <c r="BB2400">
        <v>0</v>
      </c>
      <c r="BC2400">
        <v>0</v>
      </c>
      <c r="BD2400">
        <v>0</v>
      </c>
      <c r="BE2400">
        <v>0</v>
      </c>
      <c r="BF2400">
        <v>0</v>
      </c>
      <c r="BG2400">
        <v>0</v>
      </c>
      <c r="BH2400">
        <v>0</v>
      </c>
      <c r="BI2400">
        <v>0</v>
      </c>
      <c r="BJ2400">
        <v>0</v>
      </c>
      <c r="BK2400">
        <v>0</v>
      </c>
      <c r="BL2400">
        <v>0</v>
      </c>
      <c r="BM2400">
        <v>0</v>
      </c>
      <c r="BN2400">
        <v>0</v>
      </c>
      <c r="BO2400">
        <v>11495</v>
      </c>
      <c r="BP2400">
        <v>82</v>
      </c>
      <c r="BQ2400">
        <v>0</v>
      </c>
      <c r="BR2400">
        <v>0</v>
      </c>
      <c r="BS2400">
        <v>0</v>
      </c>
      <c r="BT2400">
        <v>0</v>
      </c>
      <c r="BU2400">
        <v>0</v>
      </c>
      <c r="BV2400">
        <v>0</v>
      </c>
      <c r="BW2400">
        <v>0</v>
      </c>
      <c r="BX2400">
        <v>0</v>
      </c>
      <c r="BY2400">
        <v>11577</v>
      </c>
    </row>
    <row r="2401" spans="1:77" hidden="1" x14ac:dyDescent="0.25">
      <c r="A2401" t="str">
        <f t="shared" si="74"/>
        <v>201802 Fegyveres szervek középfokú képesítést igénylő foglalkozásaiI8 Főiskola</v>
      </c>
      <c r="B2401" t="str">
        <f t="shared" si="75"/>
        <v>201802 Fegyveres szervek középfokú képesítést igénylő foglalkozásaiI8 Főiskola</v>
      </c>
      <c r="C2401">
        <v>5334</v>
      </c>
      <c r="D2401" t="s">
        <v>168</v>
      </c>
      <c r="E2401" t="s">
        <v>169</v>
      </c>
      <c r="F2401" s="4">
        <v>2018</v>
      </c>
      <c r="G2401">
        <v>0</v>
      </c>
      <c r="H2401" t="s">
        <v>164</v>
      </c>
      <c r="I2401">
        <v>613</v>
      </c>
      <c r="J2401">
        <v>2</v>
      </c>
      <c r="K2401" t="s">
        <v>67</v>
      </c>
      <c r="L2401" t="s">
        <v>68</v>
      </c>
      <c r="M2401">
        <v>0</v>
      </c>
      <c r="N2401">
        <v>0</v>
      </c>
      <c r="O2401">
        <v>0</v>
      </c>
      <c r="P2401">
        <v>0</v>
      </c>
      <c r="Q2401">
        <v>0</v>
      </c>
      <c r="R2401">
        <v>0</v>
      </c>
      <c r="S2401">
        <v>0</v>
      </c>
      <c r="T2401">
        <v>0</v>
      </c>
      <c r="U2401">
        <v>0</v>
      </c>
      <c r="V2401">
        <v>0</v>
      </c>
      <c r="W2401">
        <v>0</v>
      </c>
      <c r="X2401">
        <v>0</v>
      </c>
      <c r="Y2401">
        <v>0</v>
      </c>
      <c r="Z2401">
        <v>0</v>
      </c>
      <c r="AA2401">
        <v>0</v>
      </c>
      <c r="AB2401">
        <v>0</v>
      </c>
      <c r="AC2401">
        <v>0</v>
      </c>
      <c r="AD2401">
        <v>0</v>
      </c>
      <c r="AE2401">
        <v>0</v>
      </c>
      <c r="AF2401">
        <v>0</v>
      </c>
      <c r="AG2401">
        <v>0</v>
      </c>
      <c r="AH2401">
        <v>0</v>
      </c>
      <c r="AI2401">
        <v>0</v>
      </c>
      <c r="AJ2401">
        <v>0</v>
      </c>
      <c r="AK2401">
        <v>0</v>
      </c>
      <c r="AL2401">
        <v>0</v>
      </c>
      <c r="AM2401">
        <v>0</v>
      </c>
      <c r="AN2401">
        <v>0</v>
      </c>
      <c r="AO2401">
        <v>0</v>
      </c>
      <c r="AP2401">
        <v>0</v>
      </c>
      <c r="AQ2401">
        <v>0</v>
      </c>
      <c r="AR2401">
        <v>0</v>
      </c>
      <c r="AS2401">
        <v>0</v>
      </c>
      <c r="AT2401">
        <v>0</v>
      </c>
      <c r="AU2401">
        <v>0</v>
      </c>
      <c r="AV2401">
        <v>0</v>
      </c>
      <c r="AW2401">
        <v>0</v>
      </c>
      <c r="AX2401">
        <v>0</v>
      </c>
      <c r="AY2401">
        <v>0</v>
      </c>
      <c r="AZ2401">
        <v>0</v>
      </c>
      <c r="BA2401">
        <v>0</v>
      </c>
      <c r="BB2401">
        <v>0</v>
      </c>
      <c r="BC2401">
        <v>0</v>
      </c>
      <c r="BD2401">
        <v>0</v>
      </c>
      <c r="BE2401">
        <v>0</v>
      </c>
      <c r="BF2401">
        <v>0</v>
      </c>
      <c r="BG2401">
        <v>0</v>
      </c>
      <c r="BH2401">
        <v>0</v>
      </c>
      <c r="BI2401">
        <v>0</v>
      </c>
      <c r="BJ2401">
        <v>0</v>
      </c>
      <c r="BK2401">
        <v>0</v>
      </c>
      <c r="BL2401">
        <v>0</v>
      </c>
      <c r="BM2401">
        <v>0</v>
      </c>
      <c r="BN2401">
        <v>0</v>
      </c>
      <c r="BO2401">
        <v>594</v>
      </c>
      <c r="BP2401">
        <v>3</v>
      </c>
      <c r="BQ2401">
        <v>0</v>
      </c>
      <c r="BR2401">
        <v>0</v>
      </c>
      <c r="BS2401">
        <v>0</v>
      </c>
      <c r="BT2401">
        <v>0</v>
      </c>
      <c r="BU2401">
        <v>0</v>
      </c>
      <c r="BV2401">
        <v>0</v>
      </c>
      <c r="BW2401">
        <v>0</v>
      </c>
      <c r="BX2401">
        <v>0</v>
      </c>
      <c r="BY2401">
        <v>597</v>
      </c>
    </row>
    <row r="2402" spans="1:77" hidden="1" x14ac:dyDescent="0.25">
      <c r="A2402" t="str">
        <f t="shared" si="74"/>
        <v>201803 Fegyveres szervek középfokú képesítést nem igénylő foglalkozásaiI8 Főiskola</v>
      </c>
      <c r="B2402" t="str">
        <f t="shared" si="75"/>
        <v>201803 Fegyveres szervek középfokú képesítést nem igénylő foglalkozásaiI8 Főiskola</v>
      </c>
      <c r="C2402">
        <v>5335</v>
      </c>
      <c r="D2402" t="s">
        <v>168</v>
      </c>
      <c r="E2402" t="s">
        <v>169</v>
      </c>
      <c r="F2402" s="4">
        <v>2018</v>
      </c>
      <c r="G2402">
        <v>0</v>
      </c>
      <c r="H2402" t="s">
        <v>164</v>
      </c>
      <c r="I2402">
        <v>614</v>
      </c>
      <c r="J2402">
        <v>3</v>
      </c>
      <c r="K2402" t="s">
        <v>69</v>
      </c>
      <c r="L2402" t="s">
        <v>70</v>
      </c>
      <c r="M2402">
        <v>0</v>
      </c>
      <c r="N2402">
        <v>0</v>
      </c>
      <c r="O2402">
        <v>0</v>
      </c>
      <c r="P2402">
        <v>0</v>
      </c>
      <c r="Q2402">
        <v>0</v>
      </c>
      <c r="R2402">
        <v>0</v>
      </c>
      <c r="S2402">
        <v>0</v>
      </c>
      <c r="T2402">
        <v>0</v>
      </c>
      <c r="U2402">
        <v>0</v>
      </c>
      <c r="V2402">
        <v>0</v>
      </c>
      <c r="W2402">
        <v>0</v>
      </c>
      <c r="X2402">
        <v>0</v>
      </c>
      <c r="Y2402">
        <v>0</v>
      </c>
      <c r="Z2402">
        <v>0</v>
      </c>
      <c r="AA2402">
        <v>0</v>
      </c>
      <c r="AB2402">
        <v>0</v>
      </c>
      <c r="AC2402">
        <v>0</v>
      </c>
      <c r="AD2402">
        <v>0</v>
      </c>
      <c r="AE2402">
        <v>0</v>
      </c>
      <c r="AF2402">
        <v>0</v>
      </c>
      <c r="AG2402">
        <v>0</v>
      </c>
      <c r="AH2402">
        <v>0</v>
      </c>
      <c r="AI2402">
        <v>0</v>
      </c>
      <c r="AJ2402">
        <v>0</v>
      </c>
      <c r="AK2402">
        <v>0</v>
      </c>
      <c r="AL2402">
        <v>0</v>
      </c>
      <c r="AM2402">
        <v>0</v>
      </c>
      <c r="AN2402">
        <v>0</v>
      </c>
      <c r="AO2402">
        <v>0</v>
      </c>
      <c r="AP2402">
        <v>0</v>
      </c>
      <c r="AQ2402">
        <v>0</v>
      </c>
      <c r="AR2402">
        <v>0</v>
      </c>
      <c r="AS2402">
        <v>0</v>
      </c>
      <c r="AT2402">
        <v>0</v>
      </c>
      <c r="AU2402">
        <v>0</v>
      </c>
      <c r="AV2402">
        <v>0</v>
      </c>
      <c r="AW2402">
        <v>0</v>
      </c>
      <c r="AX2402">
        <v>0</v>
      </c>
      <c r="AY2402">
        <v>0</v>
      </c>
      <c r="AZ2402">
        <v>0</v>
      </c>
      <c r="BA2402">
        <v>0</v>
      </c>
      <c r="BB2402">
        <v>0</v>
      </c>
      <c r="BC2402">
        <v>0</v>
      </c>
      <c r="BD2402">
        <v>0</v>
      </c>
      <c r="BE2402">
        <v>0</v>
      </c>
      <c r="BF2402">
        <v>0</v>
      </c>
      <c r="BG2402">
        <v>0</v>
      </c>
      <c r="BH2402">
        <v>0</v>
      </c>
      <c r="BI2402">
        <v>0</v>
      </c>
      <c r="BJ2402">
        <v>0</v>
      </c>
      <c r="BK2402">
        <v>0</v>
      </c>
      <c r="BL2402">
        <v>0</v>
      </c>
      <c r="BM2402">
        <v>0</v>
      </c>
      <c r="BN2402">
        <v>0</v>
      </c>
      <c r="BO2402">
        <v>30</v>
      </c>
      <c r="BP2402">
        <v>0</v>
      </c>
      <c r="BQ2402">
        <v>0</v>
      </c>
      <c r="BR2402">
        <v>0</v>
      </c>
      <c r="BS2402">
        <v>0</v>
      </c>
      <c r="BT2402">
        <v>0</v>
      </c>
      <c r="BU2402">
        <v>0</v>
      </c>
      <c r="BV2402">
        <v>0</v>
      </c>
      <c r="BW2402">
        <v>0</v>
      </c>
      <c r="BX2402">
        <v>0</v>
      </c>
      <c r="BY2402">
        <v>30</v>
      </c>
    </row>
    <row r="2403" spans="1:77" hidden="1" x14ac:dyDescent="0.25">
      <c r="A2403" t="str">
        <f t="shared" si="74"/>
        <v>201811 Törvényhozók, igazgatási és érdek-képviseleti vezetőkI8 Főiskola</v>
      </c>
      <c r="B2403" t="str">
        <f t="shared" si="75"/>
        <v>201811 Törvényhozók, igazgatási és érdek-képviseleti vezetőkI8 Főiskola</v>
      </c>
      <c r="C2403">
        <v>5336</v>
      </c>
      <c r="D2403" t="s">
        <v>168</v>
      </c>
      <c r="E2403" t="s">
        <v>169</v>
      </c>
      <c r="F2403" s="4">
        <v>2018</v>
      </c>
      <c r="G2403">
        <v>0</v>
      </c>
      <c r="H2403" t="s">
        <v>164</v>
      </c>
      <c r="I2403">
        <v>615</v>
      </c>
      <c r="J2403">
        <v>4</v>
      </c>
      <c r="K2403" t="s">
        <v>71</v>
      </c>
      <c r="L2403" t="s">
        <v>111</v>
      </c>
      <c r="M2403">
        <v>1</v>
      </c>
      <c r="N2403">
        <v>0</v>
      </c>
      <c r="O2403">
        <v>0</v>
      </c>
      <c r="P2403">
        <v>0</v>
      </c>
      <c r="Q2403">
        <v>0</v>
      </c>
      <c r="R2403">
        <v>0</v>
      </c>
      <c r="S2403">
        <v>0</v>
      </c>
      <c r="T2403">
        <v>0</v>
      </c>
      <c r="U2403">
        <v>0</v>
      </c>
      <c r="V2403">
        <v>0</v>
      </c>
      <c r="W2403">
        <v>0</v>
      </c>
      <c r="X2403">
        <v>0</v>
      </c>
      <c r="Y2403">
        <v>0</v>
      </c>
      <c r="Z2403">
        <v>0</v>
      </c>
      <c r="AA2403">
        <v>0</v>
      </c>
      <c r="AB2403">
        <v>0</v>
      </c>
      <c r="AC2403">
        <v>0</v>
      </c>
      <c r="AD2403">
        <v>0</v>
      </c>
      <c r="AE2403">
        <v>0</v>
      </c>
      <c r="AF2403">
        <v>0</v>
      </c>
      <c r="AG2403">
        <v>0</v>
      </c>
      <c r="AH2403">
        <v>0</v>
      </c>
      <c r="AI2403">
        <v>0</v>
      </c>
      <c r="AJ2403">
        <v>0</v>
      </c>
      <c r="AK2403">
        <v>0</v>
      </c>
      <c r="AL2403">
        <v>0</v>
      </c>
      <c r="AM2403">
        <v>0</v>
      </c>
      <c r="AN2403">
        <v>0</v>
      </c>
      <c r="AO2403">
        <v>12</v>
      </c>
      <c r="AP2403">
        <v>0</v>
      </c>
      <c r="AQ2403">
        <v>0</v>
      </c>
      <c r="AR2403">
        <v>0</v>
      </c>
      <c r="AS2403">
        <v>0</v>
      </c>
      <c r="AT2403">
        <v>14</v>
      </c>
      <c r="AU2403">
        <v>0</v>
      </c>
      <c r="AV2403">
        <v>8</v>
      </c>
      <c r="AW2403">
        <v>0</v>
      </c>
      <c r="AX2403">
        <v>0</v>
      </c>
      <c r="AY2403">
        <v>0</v>
      </c>
      <c r="AZ2403">
        <v>0</v>
      </c>
      <c r="BA2403">
        <v>0</v>
      </c>
      <c r="BB2403">
        <v>0</v>
      </c>
      <c r="BC2403">
        <v>0</v>
      </c>
      <c r="BD2403">
        <v>0</v>
      </c>
      <c r="BE2403">
        <v>0</v>
      </c>
      <c r="BF2403">
        <v>15</v>
      </c>
      <c r="BG2403">
        <v>0</v>
      </c>
      <c r="BH2403">
        <v>9</v>
      </c>
      <c r="BI2403">
        <v>0</v>
      </c>
      <c r="BJ2403">
        <v>2</v>
      </c>
      <c r="BK2403">
        <v>0</v>
      </c>
      <c r="BL2403">
        <v>0</v>
      </c>
      <c r="BM2403">
        <v>0</v>
      </c>
      <c r="BN2403">
        <v>7</v>
      </c>
      <c r="BO2403">
        <v>6051</v>
      </c>
      <c r="BP2403">
        <v>120</v>
      </c>
      <c r="BQ2403">
        <v>9</v>
      </c>
      <c r="BR2403">
        <v>52</v>
      </c>
      <c r="BS2403">
        <v>23</v>
      </c>
      <c r="BT2403">
        <v>4</v>
      </c>
      <c r="BU2403">
        <v>1</v>
      </c>
      <c r="BV2403">
        <v>0</v>
      </c>
      <c r="BW2403">
        <v>0</v>
      </c>
      <c r="BX2403">
        <v>0</v>
      </c>
      <c r="BY2403">
        <v>6328</v>
      </c>
    </row>
    <row r="2404" spans="1:77" hidden="1" x14ac:dyDescent="0.25">
      <c r="A2404" t="str">
        <f t="shared" si="74"/>
        <v>201812 Gazdasági, költségvetési szervezetek vezetőiI8 Főiskola</v>
      </c>
      <c r="B2404" t="str">
        <f t="shared" si="75"/>
        <v>201812 Gazdasági, költségvetési szervezetek vezetőiI8 Főiskola</v>
      </c>
      <c r="C2404">
        <v>5337</v>
      </c>
      <c r="D2404" t="s">
        <v>168</v>
      </c>
      <c r="E2404" t="s">
        <v>169</v>
      </c>
      <c r="F2404" s="4">
        <v>2018</v>
      </c>
      <c r="G2404">
        <v>0</v>
      </c>
      <c r="H2404" t="s">
        <v>164</v>
      </c>
      <c r="I2404">
        <v>616</v>
      </c>
      <c r="J2404">
        <v>5</v>
      </c>
      <c r="K2404" t="s">
        <v>72</v>
      </c>
      <c r="L2404" t="s">
        <v>112</v>
      </c>
      <c r="M2404">
        <v>178</v>
      </c>
      <c r="N2404">
        <v>0</v>
      </c>
      <c r="O2404">
        <v>13</v>
      </c>
      <c r="P2404">
        <v>21</v>
      </c>
      <c r="Q2404">
        <v>147</v>
      </c>
      <c r="R2404">
        <v>80</v>
      </c>
      <c r="S2404">
        <v>10</v>
      </c>
      <c r="T2404">
        <v>2</v>
      </c>
      <c r="U2404">
        <v>40</v>
      </c>
      <c r="V2404">
        <v>0</v>
      </c>
      <c r="W2404">
        <v>40</v>
      </c>
      <c r="X2404">
        <v>7</v>
      </c>
      <c r="Y2404">
        <v>54</v>
      </c>
      <c r="Z2404">
        <v>29</v>
      </c>
      <c r="AA2404">
        <v>19</v>
      </c>
      <c r="AB2404">
        <v>122</v>
      </c>
      <c r="AC2404">
        <v>41</v>
      </c>
      <c r="AD2404">
        <v>78</v>
      </c>
      <c r="AE2404">
        <v>99</v>
      </c>
      <c r="AF2404">
        <v>46</v>
      </c>
      <c r="AG2404">
        <v>19</v>
      </c>
      <c r="AH2404">
        <v>67</v>
      </c>
      <c r="AI2404">
        <v>82</v>
      </c>
      <c r="AJ2404">
        <v>130</v>
      </c>
      <c r="AK2404">
        <v>23</v>
      </c>
      <c r="AL2404">
        <v>61</v>
      </c>
      <c r="AM2404">
        <v>591</v>
      </c>
      <c r="AN2404">
        <v>140</v>
      </c>
      <c r="AO2404">
        <v>743</v>
      </c>
      <c r="AP2404">
        <v>217</v>
      </c>
      <c r="AQ2404">
        <v>118</v>
      </c>
      <c r="AR2404">
        <v>0</v>
      </c>
      <c r="AS2404">
        <v>1</v>
      </c>
      <c r="AT2404">
        <v>130</v>
      </c>
      <c r="AU2404">
        <v>0</v>
      </c>
      <c r="AV2404">
        <v>95</v>
      </c>
      <c r="AW2404">
        <v>36</v>
      </c>
      <c r="AX2404">
        <v>40</v>
      </c>
      <c r="AY2404">
        <v>29</v>
      </c>
      <c r="AZ2404">
        <v>128</v>
      </c>
      <c r="BA2404">
        <v>251</v>
      </c>
      <c r="BB2404">
        <v>0</v>
      </c>
      <c r="BC2404">
        <v>77</v>
      </c>
      <c r="BD2404">
        <v>1</v>
      </c>
      <c r="BE2404">
        <v>222</v>
      </c>
      <c r="BF2404">
        <v>203</v>
      </c>
      <c r="BG2404">
        <v>165</v>
      </c>
      <c r="BH2404">
        <v>34</v>
      </c>
      <c r="BI2404">
        <v>0</v>
      </c>
      <c r="BJ2404">
        <v>61</v>
      </c>
      <c r="BK2404">
        <v>87</v>
      </c>
      <c r="BL2404">
        <v>79</v>
      </c>
      <c r="BM2404">
        <v>10</v>
      </c>
      <c r="BN2404">
        <v>96</v>
      </c>
      <c r="BO2404">
        <v>478</v>
      </c>
      <c r="BP2404">
        <v>982</v>
      </c>
      <c r="BQ2404">
        <v>81</v>
      </c>
      <c r="BR2404">
        <v>181</v>
      </c>
      <c r="BS2404">
        <v>139</v>
      </c>
      <c r="BT2404">
        <v>37</v>
      </c>
      <c r="BU2404">
        <v>1</v>
      </c>
      <c r="BV2404">
        <v>1</v>
      </c>
      <c r="BW2404">
        <v>43</v>
      </c>
      <c r="BX2404">
        <v>0</v>
      </c>
      <c r="BY2404">
        <v>6905</v>
      </c>
    </row>
    <row r="2405" spans="1:77" hidden="1" x14ac:dyDescent="0.25">
      <c r="A2405" t="str">
        <f t="shared" si="74"/>
        <v>201813 Termelési és szolgáltatást nyújtó egységek vezetőiI8 Főiskola</v>
      </c>
      <c r="B2405" t="str">
        <f t="shared" si="75"/>
        <v>201813 Termelési és szolgáltatást nyújtó egységek vezetőiI8 Főiskola</v>
      </c>
      <c r="C2405">
        <v>5338</v>
      </c>
      <c r="D2405" t="s">
        <v>168</v>
      </c>
      <c r="E2405" t="s">
        <v>169</v>
      </c>
      <c r="F2405" s="4">
        <v>2018</v>
      </c>
      <c r="G2405">
        <v>0</v>
      </c>
      <c r="H2405" t="s">
        <v>164</v>
      </c>
      <c r="I2405">
        <v>617</v>
      </c>
      <c r="J2405">
        <v>6</v>
      </c>
      <c r="K2405" t="s">
        <v>73</v>
      </c>
      <c r="L2405" t="s">
        <v>113</v>
      </c>
      <c r="M2405">
        <v>761</v>
      </c>
      <c r="N2405">
        <v>41</v>
      </c>
      <c r="O2405">
        <v>50</v>
      </c>
      <c r="P2405">
        <v>67</v>
      </c>
      <c r="Q2405">
        <v>575</v>
      </c>
      <c r="R2405">
        <v>137</v>
      </c>
      <c r="S2405">
        <v>36</v>
      </c>
      <c r="T2405">
        <v>113</v>
      </c>
      <c r="U2405">
        <v>84</v>
      </c>
      <c r="V2405">
        <v>14</v>
      </c>
      <c r="W2405">
        <v>201</v>
      </c>
      <c r="X2405">
        <v>122</v>
      </c>
      <c r="Y2405">
        <v>233</v>
      </c>
      <c r="Z2405">
        <v>163</v>
      </c>
      <c r="AA2405">
        <v>184</v>
      </c>
      <c r="AB2405">
        <v>459</v>
      </c>
      <c r="AC2405">
        <v>295</v>
      </c>
      <c r="AD2405">
        <v>289</v>
      </c>
      <c r="AE2405">
        <v>290</v>
      </c>
      <c r="AF2405">
        <v>401</v>
      </c>
      <c r="AG2405">
        <v>18</v>
      </c>
      <c r="AH2405">
        <v>74</v>
      </c>
      <c r="AI2405">
        <v>116</v>
      </c>
      <c r="AJ2405">
        <v>356</v>
      </c>
      <c r="AK2405">
        <v>354</v>
      </c>
      <c r="AL2405">
        <v>192</v>
      </c>
      <c r="AM2405">
        <v>1461</v>
      </c>
      <c r="AN2405">
        <v>294</v>
      </c>
      <c r="AO2405">
        <v>2111</v>
      </c>
      <c r="AP2405">
        <v>1472</v>
      </c>
      <c r="AQ2405">
        <v>482</v>
      </c>
      <c r="AR2405">
        <v>7</v>
      </c>
      <c r="AS2405">
        <v>0</v>
      </c>
      <c r="AT2405">
        <v>462</v>
      </c>
      <c r="AU2405">
        <v>14</v>
      </c>
      <c r="AV2405">
        <v>659</v>
      </c>
      <c r="AW2405">
        <v>69</v>
      </c>
      <c r="AX2405">
        <v>73</v>
      </c>
      <c r="AY2405">
        <v>43</v>
      </c>
      <c r="AZ2405">
        <v>594</v>
      </c>
      <c r="BA2405">
        <v>1504</v>
      </c>
      <c r="BB2405">
        <v>95</v>
      </c>
      <c r="BC2405">
        <v>185</v>
      </c>
      <c r="BD2405">
        <v>51</v>
      </c>
      <c r="BE2405">
        <v>315</v>
      </c>
      <c r="BF2405">
        <v>318</v>
      </c>
      <c r="BG2405">
        <v>199</v>
      </c>
      <c r="BH2405">
        <v>83</v>
      </c>
      <c r="BI2405">
        <v>23</v>
      </c>
      <c r="BJ2405">
        <v>65</v>
      </c>
      <c r="BK2405">
        <v>115</v>
      </c>
      <c r="BL2405">
        <v>78</v>
      </c>
      <c r="BM2405">
        <v>102</v>
      </c>
      <c r="BN2405">
        <v>332</v>
      </c>
      <c r="BO2405">
        <v>692</v>
      </c>
      <c r="BP2405">
        <v>10159</v>
      </c>
      <c r="BQ2405">
        <v>972</v>
      </c>
      <c r="BR2405">
        <v>2812</v>
      </c>
      <c r="BS2405">
        <v>665</v>
      </c>
      <c r="BT2405">
        <v>248</v>
      </c>
      <c r="BU2405">
        <v>21</v>
      </c>
      <c r="BV2405">
        <v>48</v>
      </c>
      <c r="BW2405">
        <v>13</v>
      </c>
      <c r="BX2405">
        <v>0</v>
      </c>
      <c r="BY2405">
        <v>32461</v>
      </c>
    </row>
    <row r="2406" spans="1:77" hidden="1" x14ac:dyDescent="0.25">
      <c r="A2406" t="str">
        <f t="shared" si="74"/>
        <v>201814 Gazdasági tevékenységet segítő egységek vezetőiI8 Főiskola</v>
      </c>
      <c r="B2406" t="str">
        <f t="shared" si="75"/>
        <v>201814 Gazdasági tevékenységet segítő egységek vezetőiI8 Főiskola</v>
      </c>
      <c r="C2406">
        <v>5339</v>
      </c>
      <c r="D2406" t="s">
        <v>168</v>
      </c>
      <c r="E2406" t="s">
        <v>169</v>
      </c>
      <c r="F2406" s="4">
        <v>2018</v>
      </c>
      <c r="G2406">
        <v>0</v>
      </c>
      <c r="H2406" t="s">
        <v>164</v>
      </c>
      <c r="I2406">
        <v>618</v>
      </c>
      <c r="J2406">
        <v>7</v>
      </c>
      <c r="K2406" t="s">
        <v>74</v>
      </c>
      <c r="L2406" t="s">
        <v>114</v>
      </c>
      <c r="M2406">
        <v>206</v>
      </c>
      <c r="N2406">
        <v>25</v>
      </c>
      <c r="O2406">
        <v>0</v>
      </c>
      <c r="P2406">
        <v>13</v>
      </c>
      <c r="Q2406">
        <v>262</v>
      </c>
      <c r="R2406">
        <v>104</v>
      </c>
      <c r="S2406">
        <v>10</v>
      </c>
      <c r="T2406">
        <v>72</v>
      </c>
      <c r="U2406">
        <v>46</v>
      </c>
      <c r="V2406">
        <v>7</v>
      </c>
      <c r="W2406">
        <v>128</v>
      </c>
      <c r="X2406">
        <v>101</v>
      </c>
      <c r="Y2406">
        <v>120</v>
      </c>
      <c r="Z2406">
        <v>36</v>
      </c>
      <c r="AA2406">
        <v>106</v>
      </c>
      <c r="AB2406">
        <v>178</v>
      </c>
      <c r="AC2406">
        <v>107</v>
      </c>
      <c r="AD2406">
        <v>94</v>
      </c>
      <c r="AE2406">
        <v>201</v>
      </c>
      <c r="AF2406">
        <v>302</v>
      </c>
      <c r="AG2406">
        <v>7</v>
      </c>
      <c r="AH2406">
        <v>94</v>
      </c>
      <c r="AI2406">
        <v>102</v>
      </c>
      <c r="AJ2406">
        <v>218</v>
      </c>
      <c r="AK2406">
        <v>180</v>
      </c>
      <c r="AL2406">
        <v>73</v>
      </c>
      <c r="AM2406">
        <v>356</v>
      </c>
      <c r="AN2406">
        <v>291</v>
      </c>
      <c r="AO2406">
        <v>1039</v>
      </c>
      <c r="AP2406">
        <v>467</v>
      </c>
      <c r="AQ2406">
        <v>174</v>
      </c>
      <c r="AR2406">
        <v>0</v>
      </c>
      <c r="AS2406">
        <v>36</v>
      </c>
      <c r="AT2406">
        <v>299</v>
      </c>
      <c r="AU2406">
        <v>27</v>
      </c>
      <c r="AV2406">
        <v>291</v>
      </c>
      <c r="AW2406">
        <v>73</v>
      </c>
      <c r="AX2406">
        <v>31</v>
      </c>
      <c r="AY2406">
        <v>110</v>
      </c>
      <c r="AZ2406">
        <v>203</v>
      </c>
      <c r="BA2406">
        <v>466</v>
      </c>
      <c r="BB2406">
        <v>47</v>
      </c>
      <c r="BC2406">
        <v>140</v>
      </c>
      <c r="BD2406">
        <v>61</v>
      </c>
      <c r="BE2406">
        <v>161</v>
      </c>
      <c r="BF2406">
        <v>270</v>
      </c>
      <c r="BG2406">
        <v>178</v>
      </c>
      <c r="BH2406">
        <v>116</v>
      </c>
      <c r="BI2406">
        <v>139</v>
      </c>
      <c r="BJ2406">
        <v>32</v>
      </c>
      <c r="BK2406">
        <v>94</v>
      </c>
      <c r="BL2406">
        <v>154</v>
      </c>
      <c r="BM2406">
        <v>37</v>
      </c>
      <c r="BN2406">
        <v>274</v>
      </c>
      <c r="BO2406">
        <v>322</v>
      </c>
      <c r="BP2406">
        <v>362</v>
      </c>
      <c r="BQ2406">
        <v>139</v>
      </c>
      <c r="BR2406">
        <v>151</v>
      </c>
      <c r="BS2406">
        <v>117</v>
      </c>
      <c r="BT2406">
        <v>83</v>
      </c>
      <c r="BU2406">
        <v>72</v>
      </c>
      <c r="BV2406">
        <v>0</v>
      </c>
      <c r="BW2406">
        <v>95</v>
      </c>
      <c r="BX2406">
        <v>0</v>
      </c>
      <c r="BY2406">
        <v>9699</v>
      </c>
    </row>
    <row r="2407" spans="1:77" hidden="1" x14ac:dyDescent="0.25">
      <c r="A2407" t="str">
        <f t="shared" si="74"/>
        <v>201821 Műszaki, informatikai és természettudományi foglalkozásokI8 Főiskola</v>
      </c>
      <c r="B2407" t="str">
        <f t="shared" si="75"/>
        <v>201821 Műszaki, informatikai és természettudományi foglalkozásokI8 Főiskola</v>
      </c>
      <c r="C2407">
        <v>5340</v>
      </c>
      <c r="D2407" t="s">
        <v>168</v>
      </c>
      <c r="E2407" t="s">
        <v>169</v>
      </c>
      <c r="F2407" s="4">
        <v>2018</v>
      </c>
      <c r="G2407">
        <v>0</v>
      </c>
      <c r="H2407" t="s">
        <v>164</v>
      </c>
      <c r="I2407">
        <v>619</v>
      </c>
      <c r="J2407">
        <v>8</v>
      </c>
      <c r="K2407" t="s">
        <v>75</v>
      </c>
      <c r="L2407" t="s">
        <v>115</v>
      </c>
      <c r="M2407">
        <v>462</v>
      </c>
      <c r="N2407">
        <v>19</v>
      </c>
      <c r="O2407">
        <v>5</v>
      </c>
      <c r="P2407">
        <v>59</v>
      </c>
      <c r="Q2407">
        <v>414</v>
      </c>
      <c r="R2407">
        <v>30</v>
      </c>
      <c r="S2407">
        <v>24</v>
      </c>
      <c r="T2407">
        <v>95</v>
      </c>
      <c r="U2407">
        <v>59</v>
      </c>
      <c r="V2407">
        <v>14</v>
      </c>
      <c r="W2407">
        <v>282</v>
      </c>
      <c r="X2407">
        <v>541</v>
      </c>
      <c r="Y2407">
        <v>378</v>
      </c>
      <c r="Z2407">
        <v>182</v>
      </c>
      <c r="AA2407">
        <v>408</v>
      </c>
      <c r="AB2407">
        <v>667</v>
      </c>
      <c r="AC2407">
        <v>2558</v>
      </c>
      <c r="AD2407">
        <v>748</v>
      </c>
      <c r="AE2407">
        <v>1227</v>
      </c>
      <c r="AF2407">
        <v>1785</v>
      </c>
      <c r="AG2407">
        <v>139</v>
      </c>
      <c r="AH2407">
        <v>227</v>
      </c>
      <c r="AI2407">
        <v>478</v>
      </c>
      <c r="AJ2407">
        <v>1039</v>
      </c>
      <c r="AK2407">
        <v>310</v>
      </c>
      <c r="AL2407">
        <v>43</v>
      </c>
      <c r="AM2407">
        <v>1572</v>
      </c>
      <c r="AN2407">
        <v>163</v>
      </c>
      <c r="AO2407">
        <v>2306</v>
      </c>
      <c r="AP2407">
        <v>426</v>
      </c>
      <c r="AQ2407">
        <v>599</v>
      </c>
      <c r="AR2407">
        <v>0</v>
      </c>
      <c r="AS2407">
        <v>12</v>
      </c>
      <c r="AT2407">
        <v>866</v>
      </c>
      <c r="AU2407">
        <v>0</v>
      </c>
      <c r="AV2407">
        <v>10</v>
      </c>
      <c r="AW2407">
        <v>775</v>
      </c>
      <c r="AX2407">
        <v>99</v>
      </c>
      <c r="AY2407">
        <v>2037</v>
      </c>
      <c r="AZ2407">
        <v>6899</v>
      </c>
      <c r="BA2407">
        <v>680</v>
      </c>
      <c r="BB2407">
        <v>380</v>
      </c>
      <c r="BC2407">
        <v>184</v>
      </c>
      <c r="BD2407">
        <v>115</v>
      </c>
      <c r="BE2407">
        <v>146</v>
      </c>
      <c r="BF2407">
        <v>946</v>
      </c>
      <c r="BG2407">
        <v>1895</v>
      </c>
      <c r="BH2407">
        <v>1585</v>
      </c>
      <c r="BI2407">
        <v>285</v>
      </c>
      <c r="BJ2407">
        <v>86</v>
      </c>
      <c r="BK2407">
        <v>40</v>
      </c>
      <c r="BL2407">
        <v>128</v>
      </c>
      <c r="BM2407">
        <v>26</v>
      </c>
      <c r="BN2407">
        <v>418</v>
      </c>
      <c r="BO2407">
        <v>2447</v>
      </c>
      <c r="BP2407">
        <v>1080</v>
      </c>
      <c r="BQ2407">
        <v>316</v>
      </c>
      <c r="BR2407">
        <v>32</v>
      </c>
      <c r="BS2407">
        <v>140</v>
      </c>
      <c r="BT2407">
        <v>7</v>
      </c>
      <c r="BU2407">
        <v>102</v>
      </c>
      <c r="BV2407">
        <v>105</v>
      </c>
      <c r="BW2407">
        <v>0</v>
      </c>
      <c r="BX2407">
        <v>0</v>
      </c>
      <c r="BY2407">
        <v>39100</v>
      </c>
    </row>
    <row r="2408" spans="1:77" hidden="1" x14ac:dyDescent="0.25">
      <c r="A2408" t="str">
        <f t="shared" si="74"/>
        <v>201822 Egészségügyi foglalkozások (felsőfokú képzettséghez kapcsolódó)I8 Főiskola</v>
      </c>
      <c r="B2408" t="str">
        <f t="shared" si="75"/>
        <v>201822 Egészségügyi foglalkozások (felsőfokú képzettséghez kapcsolódó)I8 Főiskola</v>
      </c>
      <c r="C2408">
        <v>5341</v>
      </c>
      <c r="D2408" t="s">
        <v>168</v>
      </c>
      <c r="E2408" t="s">
        <v>169</v>
      </c>
      <c r="F2408" s="4">
        <v>2018</v>
      </c>
      <c r="G2408">
        <v>0</v>
      </c>
      <c r="H2408" t="s">
        <v>164</v>
      </c>
      <c r="I2408">
        <v>620</v>
      </c>
      <c r="J2408">
        <v>9</v>
      </c>
      <c r="K2408" t="s">
        <v>76</v>
      </c>
      <c r="L2408" t="s">
        <v>116</v>
      </c>
      <c r="M2408">
        <v>41</v>
      </c>
      <c r="N2408">
        <v>0</v>
      </c>
      <c r="O2408">
        <v>0</v>
      </c>
      <c r="P2408">
        <v>0</v>
      </c>
      <c r="Q2408">
        <v>0</v>
      </c>
      <c r="R2408">
        <v>0</v>
      </c>
      <c r="S2408">
        <v>0</v>
      </c>
      <c r="T2408">
        <v>0</v>
      </c>
      <c r="U2408">
        <v>0</v>
      </c>
      <c r="V2408">
        <v>0</v>
      </c>
      <c r="W2408">
        <v>0</v>
      </c>
      <c r="X2408">
        <v>53</v>
      </c>
      <c r="Y2408">
        <v>1</v>
      </c>
      <c r="Z2408">
        <v>7</v>
      </c>
      <c r="AA2408">
        <v>0</v>
      </c>
      <c r="AB2408">
        <v>0</v>
      </c>
      <c r="AC2408">
        <v>0</v>
      </c>
      <c r="AD2408">
        <v>0</v>
      </c>
      <c r="AE2408">
        <v>0</v>
      </c>
      <c r="AF2408">
        <v>2</v>
      </c>
      <c r="AG2408">
        <v>0</v>
      </c>
      <c r="AH2408">
        <v>0</v>
      </c>
      <c r="AI2408">
        <v>0</v>
      </c>
      <c r="AJ2408">
        <v>0</v>
      </c>
      <c r="AK2408">
        <v>10</v>
      </c>
      <c r="AL2408">
        <v>0</v>
      </c>
      <c r="AM2408">
        <v>0</v>
      </c>
      <c r="AN2408">
        <v>0</v>
      </c>
      <c r="AO2408">
        <v>70</v>
      </c>
      <c r="AP2408">
        <v>298</v>
      </c>
      <c r="AQ2408">
        <v>1</v>
      </c>
      <c r="AR2408">
        <v>0</v>
      </c>
      <c r="AS2408">
        <v>0</v>
      </c>
      <c r="AT2408">
        <v>0</v>
      </c>
      <c r="AU2408">
        <v>0</v>
      </c>
      <c r="AV2408">
        <v>75</v>
      </c>
      <c r="AW2408">
        <v>0</v>
      </c>
      <c r="AX2408">
        <v>0</v>
      </c>
      <c r="AY2408">
        <v>0</v>
      </c>
      <c r="AZ2408">
        <v>0</v>
      </c>
      <c r="BA2408">
        <v>0</v>
      </c>
      <c r="BB2408">
        <v>12</v>
      </c>
      <c r="BC2408">
        <v>0</v>
      </c>
      <c r="BD2408">
        <v>0</v>
      </c>
      <c r="BE2408">
        <v>27</v>
      </c>
      <c r="BF2408">
        <v>78</v>
      </c>
      <c r="BG2408">
        <v>0</v>
      </c>
      <c r="BH2408">
        <v>22</v>
      </c>
      <c r="BI2408">
        <v>0</v>
      </c>
      <c r="BJ2408">
        <v>0</v>
      </c>
      <c r="BK2408">
        <v>0</v>
      </c>
      <c r="BL2408">
        <v>0</v>
      </c>
      <c r="BM2408">
        <v>0</v>
      </c>
      <c r="BN2408">
        <v>15</v>
      </c>
      <c r="BO2408">
        <v>3240</v>
      </c>
      <c r="BP2408">
        <v>1390</v>
      </c>
      <c r="BQ2408">
        <v>6764</v>
      </c>
      <c r="BR2408">
        <v>838</v>
      </c>
      <c r="BS2408">
        <v>1</v>
      </c>
      <c r="BT2408">
        <v>51</v>
      </c>
      <c r="BU2408">
        <v>2</v>
      </c>
      <c r="BV2408">
        <v>0</v>
      </c>
      <c r="BW2408">
        <v>42</v>
      </c>
      <c r="BX2408">
        <v>0</v>
      </c>
      <c r="BY2408">
        <v>13040</v>
      </c>
    </row>
    <row r="2409" spans="1:77" hidden="1" x14ac:dyDescent="0.25">
      <c r="A2409" t="str">
        <f t="shared" si="74"/>
        <v>201823 Szociális szolgáltatási foglalkozások (felsőfokú képzettséghez kapcsolódó)I8 Főiskola</v>
      </c>
      <c r="B2409" t="str">
        <f t="shared" si="75"/>
        <v>201823 Szociális szolgáltatási foglalkozások (felsőfokú képzettséghez kapcsolódó)I8 Főiskola</v>
      </c>
      <c r="C2409">
        <v>5342</v>
      </c>
      <c r="D2409" t="s">
        <v>168</v>
      </c>
      <c r="E2409" t="s">
        <v>169</v>
      </c>
      <c r="F2409" s="4">
        <v>2018</v>
      </c>
      <c r="G2409">
        <v>0</v>
      </c>
      <c r="H2409" t="s">
        <v>164</v>
      </c>
      <c r="I2409">
        <v>621</v>
      </c>
      <c r="J2409">
        <v>10</v>
      </c>
      <c r="K2409" t="s">
        <v>77</v>
      </c>
      <c r="L2409" t="s">
        <v>117</v>
      </c>
      <c r="M2409">
        <v>0</v>
      </c>
      <c r="N2409">
        <v>0</v>
      </c>
      <c r="O2409">
        <v>0</v>
      </c>
      <c r="P2409">
        <v>0</v>
      </c>
      <c r="Q2409">
        <v>0</v>
      </c>
      <c r="R2409">
        <v>17</v>
      </c>
      <c r="S2409">
        <v>0</v>
      </c>
      <c r="T2409">
        <v>2</v>
      </c>
      <c r="U2409">
        <v>0</v>
      </c>
      <c r="V2409">
        <v>0</v>
      </c>
      <c r="W2409">
        <v>0</v>
      </c>
      <c r="X2409">
        <v>0</v>
      </c>
      <c r="Y2409">
        <v>0</v>
      </c>
      <c r="Z2409">
        <v>0</v>
      </c>
      <c r="AA2409">
        <v>0</v>
      </c>
      <c r="AB2409">
        <v>0</v>
      </c>
      <c r="AC2409">
        <v>0</v>
      </c>
      <c r="AD2409">
        <v>7</v>
      </c>
      <c r="AE2409">
        <v>0</v>
      </c>
      <c r="AF2409">
        <v>0</v>
      </c>
      <c r="AG2409">
        <v>0</v>
      </c>
      <c r="AH2409">
        <v>0</v>
      </c>
      <c r="AI2409">
        <v>0</v>
      </c>
      <c r="AJ2409">
        <v>0</v>
      </c>
      <c r="AK2409">
        <v>0</v>
      </c>
      <c r="AL2409">
        <v>0</v>
      </c>
      <c r="AM2409">
        <v>0</v>
      </c>
      <c r="AN2409">
        <v>0</v>
      </c>
      <c r="AO2409">
        <v>0</v>
      </c>
      <c r="AP2409">
        <v>0</v>
      </c>
      <c r="AQ2409">
        <v>0</v>
      </c>
      <c r="AR2409">
        <v>0</v>
      </c>
      <c r="AS2409">
        <v>0</v>
      </c>
      <c r="AT2409">
        <v>0</v>
      </c>
      <c r="AU2409">
        <v>0</v>
      </c>
      <c r="AV2409">
        <v>1</v>
      </c>
      <c r="AW2409">
        <v>0</v>
      </c>
      <c r="AX2409">
        <v>0</v>
      </c>
      <c r="AY2409">
        <v>0</v>
      </c>
      <c r="AZ2409">
        <v>0</v>
      </c>
      <c r="BA2409">
        <v>0</v>
      </c>
      <c r="BB2409">
        <v>0</v>
      </c>
      <c r="BC2409">
        <v>0</v>
      </c>
      <c r="BD2409">
        <v>0</v>
      </c>
      <c r="BE2409">
        <v>0</v>
      </c>
      <c r="BF2409">
        <v>0</v>
      </c>
      <c r="BG2409">
        <v>0</v>
      </c>
      <c r="BH2409">
        <v>0</v>
      </c>
      <c r="BI2409">
        <v>0</v>
      </c>
      <c r="BJ2409">
        <v>0</v>
      </c>
      <c r="BK2409">
        <v>0</v>
      </c>
      <c r="BL2409">
        <v>0</v>
      </c>
      <c r="BM2409">
        <v>0</v>
      </c>
      <c r="BN2409">
        <v>6</v>
      </c>
      <c r="BO2409">
        <v>528</v>
      </c>
      <c r="BP2409">
        <v>67</v>
      </c>
      <c r="BQ2409">
        <v>212</v>
      </c>
      <c r="BR2409">
        <v>3234</v>
      </c>
      <c r="BS2409">
        <v>0</v>
      </c>
      <c r="BT2409">
        <v>0</v>
      </c>
      <c r="BU2409">
        <v>104</v>
      </c>
      <c r="BV2409">
        <v>0</v>
      </c>
      <c r="BW2409">
        <v>0</v>
      </c>
      <c r="BX2409">
        <v>0</v>
      </c>
      <c r="BY2409">
        <v>4178</v>
      </c>
    </row>
    <row r="2410" spans="1:77" hidden="1" x14ac:dyDescent="0.25">
      <c r="A2410" t="str">
        <f t="shared" si="74"/>
        <v>201824 Oktatók, pedagógusokI8 Főiskola</v>
      </c>
      <c r="B2410" t="str">
        <f t="shared" si="75"/>
        <v>201824 Oktatók, pedagógusokI8 Főiskola</v>
      </c>
      <c r="C2410">
        <v>5343</v>
      </c>
      <c r="D2410" t="s">
        <v>168</v>
      </c>
      <c r="E2410" t="s">
        <v>169</v>
      </c>
      <c r="F2410" s="4">
        <v>2018</v>
      </c>
      <c r="G2410">
        <v>0</v>
      </c>
      <c r="H2410" t="s">
        <v>164</v>
      </c>
      <c r="I2410">
        <v>622</v>
      </c>
      <c r="J2410">
        <v>11</v>
      </c>
      <c r="K2410" t="s">
        <v>78</v>
      </c>
      <c r="L2410" t="s">
        <v>118</v>
      </c>
      <c r="M2410">
        <v>2</v>
      </c>
      <c r="N2410">
        <v>9</v>
      </c>
      <c r="O2410">
        <v>0</v>
      </c>
      <c r="P2410">
        <v>0</v>
      </c>
      <c r="Q2410">
        <v>0</v>
      </c>
      <c r="R2410">
        <v>0</v>
      </c>
      <c r="S2410">
        <v>0</v>
      </c>
      <c r="T2410">
        <v>0</v>
      </c>
      <c r="U2410">
        <v>0</v>
      </c>
      <c r="V2410">
        <v>0</v>
      </c>
      <c r="W2410">
        <v>0</v>
      </c>
      <c r="X2410">
        <v>0</v>
      </c>
      <c r="Y2410">
        <v>0</v>
      </c>
      <c r="Z2410">
        <v>0</v>
      </c>
      <c r="AA2410">
        <v>9</v>
      </c>
      <c r="AB2410">
        <v>9</v>
      </c>
      <c r="AC2410">
        <v>1</v>
      </c>
      <c r="AD2410">
        <v>7</v>
      </c>
      <c r="AE2410">
        <v>8</v>
      </c>
      <c r="AF2410">
        <v>10</v>
      </c>
      <c r="AG2410">
        <v>0</v>
      </c>
      <c r="AH2410">
        <v>54</v>
      </c>
      <c r="AI2410">
        <v>0</v>
      </c>
      <c r="AJ2410">
        <v>0</v>
      </c>
      <c r="AK2410">
        <v>0</v>
      </c>
      <c r="AL2410">
        <v>0</v>
      </c>
      <c r="AM2410">
        <v>6</v>
      </c>
      <c r="AN2410">
        <v>22</v>
      </c>
      <c r="AO2410">
        <v>0</v>
      </c>
      <c r="AP2410">
        <v>28</v>
      </c>
      <c r="AQ2410">
        <v>11</v>
      </c>
      <c r="AR2410">
        <v>0</v>
      </c>
      <c r="AS2410">
        <v>0</v>
      </c>
      <c r="AT2410">
        <v>11</v>
      </c>
      <c r="AU2410">
        <v>0</v>
      </c>
      <c r="AV2410">
        <v>6</v>
      </c>
      <c r="AW2410">
        <v>0</v>
      </c>
      <c r="AX2410">
        <v>0</v>
      </c>
      <c r="AY2410">
        <v>0</v>
      </c>
      <c r="AZ2410">
        <v>0</v>
      </c>
      <c r="BA2410">
        <v>9</v>
      </c>
      <c r="BB2410">
        <v>23</v>
      </c>
      <c r="BC2410">
        <v>7</v>
      </c>
      <c r="BD2410">
        <v>0</v>
      </c>
      <c r="BE2410">
        <v>103</v>
      </c>
      <c r="BF2410">
        <v>2</v>
      </c>
      <c r="BG2410">
        <v>0</v>
      </c>
      <c r="BH2410">
        <v>8</v>
      </c>
      <c r="BI2410">
        <v>0</v>
      </c>
      <c r="BJ2410">
        <v>0</v>
      </c>
      <c r="BK2410">
        <v>0</v>
      </c>
      <c r="BL2410">
        <v>0</v>
      </c>
      <c r="BM2410">
        <v>0</v>
      </c>
      <c r="BN2410">
        <v>13</v>
      </c>
      <c r="BO2410">
        <v>546</v>
      </c>
      <c r="BP2410">
        <v>92406</v>
      </c>
      <c r="BQ2410">
        <v>115</v>
      </c>
      <c r="BR2410">
        <v>2991</v>
      </c>
      <c r="BS2410">
        <v>30</v>
      </c>
      <c r="BT2410">
        <v>2</v>
      </c>
      <c r="BU2410">
        <v>138</v>
      </c>
      <c r="BV2410">
        <v>0</v>
      </c>
      <c r="BW2410">
        <v>2</v>
      </c>
      <c r="BX2410">
        <v>0</v>
      </c>
      <c r="BY2410">
        <v>96588</v>
      </c>
    </row>
    <row r="2411" spans="1:77" hidden="1" x14ac:dyDescent="0.25">
      <c r="A2411" t="str">
        <f t="shared" si="74"/>
        <v>201825 Gazdálkodási jellegű foglalkozásokI8 Főiskola</v>
      </c>
      <c r="B2411" t="str">
        <f t="shared" si="75"/>
        <v>201825 Gazdálkodási jellegű foglalkozásokI8 Főiskola</v>
      </c>
      <c r="C2411">
        <v>5344</v>
      </c>
      <c r="D2411" t="s">
        <v>168</v>
      </c>
      <c r="E2411" t="s">
        <v>169</v>
      </c>
      <c r="F2411" s="4">
        <v>2018</v>
      </c>
      <c r="G2411">
        <v>0</v>
      </c>
      <c r="H2411" t="s">
        <v>164</v>
      </c>
      <c r="I2411">
        <v>623</v>
      </c>
      <c r="J2411">
        <v>12</v>
      </c>
      <c r="K2411" t="s">
        <v>79</v>
      </c>
      <c r="L2411" t="s">
        <v>119</v>
      </c>
      <c r="M2411">
        <v>158</v>
      </c>
      <c r="N2411">
        <v>48</v>
      </c>
      <c r="O2411">
        <v>0</v>
      </c>
      <c r="P2411">
        <v>19</v>
      </c>
      <c r="Q2411">
        <v>428</v>
      </c>
      <c r="R2411">
        <v>62</v>
      </c>
      <c r="S2411">
        <v>39</v>
      </c>
      <c r="T2411">
        <v>101</v>
      </c>
      <c r="U2411">
        <v>24</v>
      </c>
      <c r="V2411">
        <v>0</v>
      </c>
      <c r="W2411">
        <v>282</v>
      </c>
      <c r="X2411">
        <v>330</v>
      </c>
      <c r="Y2411">
        <v>154</v>
      </c>
      <c r="Z2411">
        <v>91</v>
      </c>
      <c r="AA2411">
        <v>92</v>
      </c>
      <c r="AB2411">
        <v>178</v>
      </c>
      <c r="AC2411">
        <v>157</v>
      </c>
      <c r="AD2411">
        <v>147</v>
      </c>
      <c r="AE2411">
        <v>138</v>
      </c>
      <c r="AF2411">
        <v>324</v>
      </c>
      <c r="AG2411">
        <v>12</v>
      </c>
      <c r="AH2411">
        <v>154</v>
      </c>
      <c r="AI2411">
        <v>78</v>
      </c>
      <c r="AJ2411">
        <v>369</v>
      </c>
      <c r="AK2411">
        <v>44</v>
      </c>
      <c r="AL2411">
        <v>56</v>
      </c>
      <c r="AM2411">
        <v>224</v>
      </c>
      <c r="AN2411">
        <v>229</v>
      </c>
      <c r="AO2411">
        <v>2333</v>
      </c>
      <c r="AP2411">
        <v>402</v>
      </c>
      <c r="AQ2411">
        <v>432</v>
      </c>
      <c r="AR2411">
        <v>12</v>
      </c>
      <c r="AS2411">
        <v>0</v>
      </c>
      <c r="AT2411">
        <v>420</v>
      </c>
      <c r="AU2411">
        <v>0</v>
      </c>
      <c r="AV2411">
        <v>62</v>
      </c>
      <c r="AW2411">
        <v>100</v>
      </c>
      <c r="AX2411">
        <v>115</v>
      </c>
      <c r="AY2411">
        <v>232</v>
      </c>
      <c r="AZ2411">
        <v>770</v>
      </c>
      <c r="BA2411">
        <v>2258</v>
      </c>
      <c r="BB2411">
        <v>541</v>
      </c>
      <c r="BC2411">
        <v>491</v>
      </c>
      <c r="BD2411">
        <v>15</v>
      </c>
      <c r="BE2411">
        <v>136</v>
      </c>
      <c r="BF2411">
        <v>1664</v>
      </c>
      <c r="BG2411">
        <v>96</v>
      </c>
      <c r="BH2411">
        <v>279</v>
      </c>
      <c r="BI2411">
        <v>502</v>
      </c>
      <c r="BJ2411">
        <v>26</v>
      </c>
      <c r="BK2411">
        <v>50</v>
      </c>
      <c r="BL2411">
        <v>148</v>
      </c>
      <c r="BM2411">
        <v>27</v>
      </c>
      <c r="BN2411">
        <v>595</v>
      </c>
      <c r="BO2411">
        <v>708</v>
      </c>
      <c r="BP2411">
        <v>259</v>
      </c>
      <c r="BQ2411">
        <v>180</v>
      </c>
      <c r="BR2411">
        <v>81</v>
      </c>
      <c r="BS2411">
        <v>161</v>
      </c>
      <c r="BT2411">
        <v>53</v>
      </c>
      <c r="BU2411">
        <v>37</v>
      </c>
      <c r="BV2411">
        <v>0</v>
      </c>
      <c r="BW2411">
        <v>29</v>
      </c>
      <c r="BX2411">
        <v>0</v>
      </c>
      <c r="BY2411">
        <v>17152</v>
      </c>
    </row>
    <row r="2412" spans="1:77" hidden="1" x14ac:dyDescent="0.25">
      <c r="A2412" t="str">
        <f t="shared" si="74"/>
        <v>201826 Jogi és társadalomtudományi foglalkozásokI8 Főiskola</v>
      </c>
      <c r="B2412" t="str">
        <f t="shared" si="75"/>
        <v>201826 Jogi és társadalomtudományi foglalkozásokI8 Főiskola</v>
      </c>
      <c r="C2412">
        <v>5345</v>
      </c>
      <c r="D2412" t="s">
        <v>168</v>
      </c>
      <c r="E2412" t="s">
        <v>169</v>
      </c>
      <c r="F2412" s="4">
        <v>2018</v>
      </c>
      <c r="G2412">
        <v>0</v>
      </c>
      <c r="H2412" t="s">
        <v>164</v>
      </c>
      <c r="I2412">
        <v>624</v>
      </c>
      <c r="J2412">
        <v>13</v>
      </c>
      <c r="K2412" t="s">
        <v>80</v>
      </c>
      <c r="L2412" t="s">
        <v>120</v>
      </c>
      <c r="M2412">
        <v>14</v>
      </c>
      <c r="N2412">
        <v>0</v>
      </c>
      <c r="O2412">
        <v>0</v>
      </c>
      <c r="P2412">
        <v>11</v>
      </c>
      <c r="Q2412">
        <v>71</v>
      </c>
      <c r="R2412">
        <v>0</v>
      </c>
      <c r="S2412">
        <v>12</v>
      </c>
      <c r="T2412">
        <v>0</v>
      </c>
      <c r="U2412">
        <v>2</v>
      </c>
      <c r="V2412">
        <v>0</v>
      </c>
      <c r="W2412">
        <v>44</v>
      </c>
      <c r="X2412">
        <v>64</v>
      </c>
      <c r="Y2412">
        <v>21</v>
      </c>
      <c r="Z2412">
        <v>0</v>
      </c>
      <c r="AA2412">
        <v>16</v>
      </c>
      <c r="AB2412">
        <v>6</v>
      </c>
      <c r="AC2412">
        <v>12</v>
      </c>
      <c r="AD2412">
        <v>16</v>
      </c>
      <c r="AE2412">
        <v>7</v>
      </c>
      <c r="AF2412">
        <v>10</v>
      </c>
      <c r="AG2412">
        <v>0</v>
      </c>
      <c r="AH2412">
        <v>0</v>
      </c>
      <c r="AI2412">
        <v>11</v>
      </c>
      <c r="AJ2412">
        <v>129</v>
      </c>
      <c r="AK2412">
        <v>20</v>
      </c>
      <c r="AL2412">
        <v>0</v>
      </c>
      <c r="AM2412">
        <v>43</v>
      </c>
      <c r="AN2412">
        <v>33</v>
      </c>
      <c r="AO2412">
        <v>53</v>
      </c>
      <c r="AP2412">
        <v>44</v>
      </c>
      <c r="AQ2412">
        <v>57</v>
      </c>
      <c r="AR2412">
        <v>0</v>
      </c>
      <c r="AS2412">
        <v>0</v>
      </c>
      <c r="AT2412">
        <v>51</v>
      </c>
      <c r="AU2412">
        <v>0</v>
      </c>
      <c r="AV2412">
        <v>14</v>
      </c>
      <c r="AW2412">
        <v>27</v>
      </c>
      <c r="AX2412">
        <v>0</v>
      </c>
      <c r="AY2412">
        <v>32</v>
      </c>
      <c r="AZ2412">
        <v>174</v>
      </c>
      <c r="BA2412">
        <v>179</v>
      </c>
      <c r="BB2412">
        <v>81</v>
      </c>
      <c r="BC2412">
        <v>8</v>
      </c>
      <c r="BD2412">
        <v>7</v>
      </c>
      <c r="BE2412">
        <v>10</v>
      </c>
      <c r="BF2412">
        <v>508</v>
      </c>
      <c r="BG2412">
        <v>43</v>
      </c>
      <c r="BH2412">
        <v>62</v>
      </c>
      <c r="BI2412">
        <v>20</v>
      </c>
      <c r="BJ2412">
        <v>40</v>
      </c>
      <c r="BK2412">
        <v>20</v>
      </c>
      <c r="BL2412">
        <v>0</v>
      </c>
      <c r="BM2412">
        <v>0</v>
      </c>
      <c r="BN2412">
        <v>19</v>
      </c>
      <c r="BO2412">
        <v>2070</v>
      </c>
      <c r="BP2412">
        <v>167</v>
      </c>
      <c r="BQ2412">
        <v>86</v>
      </c>
      <c r="BR2412">
        <v>46</v>
      </c>
      <c r="BS2412">
        <v>58</v>
      </c>
      <c r="BT2412">
        <v>0</v>
      </c>
      <c r="BU2412">
        <v>11</v>
      </c>
      <c r="BV2412">
        <v>0</v>
      </c>
      <c r="BW2412">
        <v>0</v>
      </c>
      <c r="BX2412">
        <v>0</v>
      </c>
      <c r="BY2412">
        <v>4429</v>
      </c>
    </row>
    <row r="2413" spans="1:77" hidden="1" x14ac:dyDescent="0.25">
      <c r="A2413" t="str">
        <f t="shared" si="74"/>
        <v>201827 Kulturális, sport-, művészeti és vallási foglalkozások (felsőfokú képzettséghez kapcsolódó)I8 Főiskola</v>
      </c>
      <c r="B2413" t="str">
        <f t="shared" si="75"/>
        <v>201827 Kulturális, sport-, művészeti és vallási foglalkozások (felsőfokú képzettséghez kapcsolódó)I8 Főiskola</v>
      </c>
      <c r="C2413">
        <v>5346</v>
      </c>
      <c r="D2413" t="s">
        <v>168</v>
      </c>
      <c r="E2413" t="s">
        <v>169</v>
      </c>
      <c r="F2413" s="4">
        <v>2018</v>
      </c>
      <c r="G2413">
        <v>0</v>
      </c>
      <c r="H2413" t="s">
        <v>164</v>
      </c>
      <c r="I2413">
        <v>625</v>
      </c>
      <c r="J2413">
        <v>14</v>
      </c>
      <c r="K2413" t="s">
        <v>121</v>
      </c>
      <c r="L2413" t="s">
        <v>122</v>
      </c>
      <c r="M2413">
        <v>0</v>
      </c>
      <c r="N2413">
        <v>0</v>
      </c>
      <c r="O2413">
        <v>0</v>
      </c>
      <c r="P2413">
        <v>0</v>
      </c>
      <c r="Q2413">
        <v>0</v>
      </c>
      <c r="R2413">
        <v>0</v>
      </c>
      <c r="S2413">
        <v>0</v>
      </c>
      <c r="T2413">
        <v>12</v>
      </c>
      <c r="U2413">
        <v>0</v>
      </c>
      <c r="V2413">
        <v>0</v>
      </c>
      <c r="W2413">
        <v>7</v>
      </c>
      <c r="X2413">
        <v>0</v>
      </c>
      <c r="Y2413">
        <v>0</v>
      </c>
      <c r="Z2413">
        <v>11</v>
      </c>
      <c r="AA2413">
        <v>0</v>
      </c>
      <c r="AB2413">
        <v>0</v>
      </c>
      <c r="AC2413">
        <v>10</v>
      </c>
      <c r="AD2413">
        <v>0</v>
      </c>
      <c r="AE2413">
        <v>0</v>
      </c>
      <c r="AF2413">
        <v>0</v>
      </c>
      <c r="AG2413">
        <v>0</v>
      </c>
      <c r="AH2413">
        <v>0</v>
      </c>
      <c r="AI2413">
        <v>0</v>
      </c>
      <c r="AJ2413">
        <v>0</v>
      </c>
      <c r="AK2413">
        <v>0</v>
      </c>
      <c r="AL2413">
        <v>0</v>
      </c>
      <c r="AM2413">
        <v>19</v>
      </c>
      <c r="AN2413">
        <v>0</v>
      </c>
      <c r="AO2413">
        <v>1</v>
      </c>
      <c r="AP2413">
        <v>49</v>
      </c>
      <c r="AQ2413">
        <v>0</v>
      </c>
      <c r="AR2413">
        <v>0</v>
      </c>
      <c r="AS2413">
        <v>0</v>
      </c>
      <c r="AT2413">
        <v>1</v>
      </c>
      <c r="AU2413">
        <v>0</v>
      </c>
      <c r="AV2413">
        <v>1</v>
      </c>
      <c r="AW2413">
        <v>754</v>
      </c>
      <c r="AX2413">
        <v>643</v>
      </c>
      <c r="AY2413">
        <v>18</v>
      </c>
      <c r="AZ2413">
        <v>164</v>
      </c>
      <c r="BA2413">
        <v>29</v>
      </c>
      <c r="BB2413">
        <v>0</v>
      </c>
      <c r="BC2413">
        <v>0</v>
      </c>
      <c r="BD2413">
        <v>8</v>
      </c>
      <c r="BE2413">
        <v>2</v>
      </c>
      <c r="BF2413">
        <v>57</v>
      </c>
      <c r="BG2413">
        <v>1</v>
      </c>
      <c r="BH2413">
        <v>28</v>
      </c>
      <c r="BI2413">
        <v>85</v>
      </c>
      <c r="BJ2413">
        <v>5</v>
      </c>
      <c r="BK2413">
        <v>0</v>
      </c>
      <c r="BL2413">
        <v>0</v>
      </c>
      <c r="BM2413">
        <v>0</v>
      </c>
      <c r="BN2413">
        <v>38</v>
      </c>
      <c r="BO2413">
        <v>667</v>
      </c>
      <c r="BP2413">
        <v>713</v>
      </c>
      <c r="BQ2413">
        <v>28</v>
      </c>
      <c r="BR2413">
        <v>66</v>
      </c>
      <c r="BS2413">
        <v>2409</v>
      </c>
      <c r="BT2413">
        <v>374</v>
      </c>
      <c r="BU2413">
        <v>305</v>
      </c>
      <c r="BV2413">
        <v>0</v>
      </c>
      <c r="BW2413">
        <v>0</v>
      </c>
      <c r="BX2413">
        <v>0</v>
      </c>
      <c r="BY2413">
        <v>6505</v>
      </c>
    </row>
    <row r="2414" spans="1:77" hidden="1" x14ac:dyDescent="0.25">
      <c r="A2414" t="str">
        <f t="shared" si="74"/>
        <v>201829 Egyéb magasan képzett ügyintézőkI8 Főiskola</v>
      </c>
      <c r="B2414" t="str">
        <f t="shared" si="75"/>
        <v>201829 Egyéb magasan képzett ügyintézőkI8 Főiskola</v>
      </c>
      <c r="C2414">
        <v>5347</v>
      </c>
      <c r="D2414" t="s">
        <v>168</v>
      </c>
      <c r="E2414" t="s">
        <v>169</v>
      </c>
      <c r="F2414" s="4">
        <v>2018</v>
      </c>
      <c r="G2414">
        <v>0</v>
      </c>
      <c r="H2414" t="s">
        <v>164</v>
      </c>
      <c r="I2414">
        <v>626</v>
      </c>
      <c r="J2414">
        <v>15</v>
      </c>
      <c r="K2414" t="s">
        <v>81</v>
      </c>
      <c r="L2414" t="s">
        <v>123</v>
      </c>
      <c r="M2414">
        <v>62</v>
      </c>
      <c r="N2414">
        <v>15</v>
      </c>
      <c r="O2414">
        <v>14</v>
      </c>
      <c r="P2414">
        <v>7</v>
      </c>
      <c r="Q2414">
        <v>8</v>
      </c>
      <c r="R2414">
        <v>10</v>
      </c>
      <c r="S2414">
        <v>7</v>
      </c>
      <c r="T2414">
        <v>45</v>
      </c>
      <c r="U2414">
        <v>0</v>
      </c>
      <c r="V2414">
        <v>0</v>
      </c>
      <c r="W2414">
        <v>32</v>
      </c>
      <c r="X2414">
        <v>19</v>
      </c>
      <c r="Y2414">
        <v>41</v>
      </c>
      <c r="Z2414">
        <v>55</v>
      </c>
      <c r="AA2414">
        <v>36</v>
      </c>
      <c r="AB2414">
        <v>79</v>
      </c>
      <c r="AC2414">
        <v>171</v>
      </c>
      <c r="AD2414">
        <v>58</v>
      </c>
      <c r="AE2414">
        <v>41</v>
      </c>
      <c r="AF2414">
        <v>102</v>
      </c>
      <c r="AG2414">
        <v>1</v>
      </c>
      <c r="AH2414">
        <v>14</v>
      </c>
      <c r="AI2414">
        <v>11</v>
      </c>
      <c r="AJ2414">
        <v>522</v>
      </c>
      <c r="AK2414">
        <v>125</v>
      </c>
      <c r="AL2414">
        <v>70</v>
      </c>
      <c r="AM2414">
        <v>163</v>
      </c>
      <c r="AN2414">
        <v>60</v>
      </c>
      <c r="AO2414">
        <v>453</v>
      </c>
      <c r="AP2414">
        <v>67</v>
      </c>
      <c r="AQ2414">
        <v>411</v>
      </c>
      <c r="AR2414">
        <v>0</v>
      </c>
      <c r="AS2414">
        <v>47</v>
      </c>
      <c r="AT2414">
        <v>542</v>
      </c>
      <c r="AU2414">
        <v>0</v>
      </c>
      <c r="AV2414">
        <v>2</v>
      </c>
      <c r="AW2414">
        <v>11</v>
      </c>
      <c r="AX2414">
        <v>12</v>
      </c>
      <c r="AY2414">
        <v>832</v>
      </c>
      <c r="AZ2414">
        <v>336</v>
      </c>
      <c r="BA2414">
        <v>1657</v>
      </c>
      <c r="BB2414">
        <v>203</v>
      </c>
      <c r="BC2414">
        <v>99</v>
      </c>
      <c r="BD2414">
        <v>98</v>
      </c>
      <c r="BE2414">
        <v>130</v>
      </c>
      <c r="BF2414">
        <v>466</v>
      </c>
      <c r="BG2414">
        <v>117</v>
      </c>
      <c r="BH2414">
        <v>169</v>
      </c>
      <c r="BI2414">
        <v>445</v>
      </c>
      <c r="BJ2414">
        <v>28</v>
      </c>
      <c r="BK2414">
        <v>90</v>
      </c>
      <c r="BL2414">
        <v>84</v>
      </c>
      <c r="BM2414">
        <v>0</v>
      </c>
      <c r="BN2414">
        <v>255</v>
      </c>
      <c r="BO2414">
        <v>25393</v>
      </c>
      <c r="BP2414">
        <v>2066</v>
      </c>
      <c r="BQ2414">
        <v>111</v>
      </c>
      <c r="BR2414">
        <v>255</v>
      </c>
      <c r="BS2414">
        <v>220</v>
      </c>
      <c r="BT2414">
        <v>30</v>
      </c>
      <c r="BU2414">
        <v>159</v>
      </c>
      <c r="BV2414">
        <v>0</v>
      </c>
      <c r="BW2414">
        <v>21</v>
      </c>
      <c r="BX2414">
        <v>0</v>
      </c>
      <c r="BY2414">
        <v>36577</v>
      </c>
    </row>
    <row r="2415" spans="1:77" hidden="1" x14ac:dyDescent="0.25">
      <c r="A2415" t="str">
        <f t="shared" si="74"/>
        <v>201831 Technikusok és hasonló műszaki foglalkozásokI8 Főiskola</v>
      </c>
      <c r="B2415" t="str">
        <f t="shared" si="75"/>
        <v>201831 Technikusok és hasonló műszaki foglalkozásokI8 Főiskola</v>
      </c>
      <c r="C2415">
        <v>5348</v>
      </c>
      <c r="D2415" t="s">
        <v>168</v>
      </c>
      <c r="E2415" t="s">
        <v>169</v>
      </c>
      <c r="F2415" s="4">
        <v>2018</v>
      </c>
      <c r="G2415">
        <v>0</v>
      </c>
      <c r="H2415" t="s">
        <v>164</v>
      </c>
      <c r="I2415">
        <v>627</v>
      </c>
      <c r="J2415">
        <v>16</v>
      </c>
      <c r="K2415" t="s">
        <v>82</v>
      </c>
      <c r="L2415" t="s">
        <v>83</v>
      </c>
      <c r="M2415">
        <v>141</v>
      </c>
      <c r="N2415">
        <v>136</v>
      </c>
      <c r="O2415">
        <v>0</v>
      </c>
      <c r="P2415">
        <v>53</v>
      </c>
      <c r="Q2415">
        <v>387</v>
      </c>
      <c r="R2415">
        <v>60</v>
      </c>
      <c r="S2415">
        <v>26</v>
      </c>
      <c r="T2415">
        <v>17</v>
      </c>
      <c r="U2415">
        <v>58</v>
      </c>
      <c r="V2415">
        <v>0</v>
      </c>
      <c r="W2415">
        <v>162</v>
      </c>
      <c r="X2415">
        <v>170</v>
      </c>
      <c r="Y2415">
        <v>259</v>
      </c>
      <c r="Z2415">
        <v>98</v>
      </c>
      <c r="AA2415">
        <v>75</v>
      </c>
      <c r="AB2415">
        <v>604</v>
      </c>
      <c r="AC2415">
        <v>425</v>
      </c>
      <c r="AD2415">
        <v>237</v>
      </c>
      <c r="AE2415">
        <v>549</v>
      </c>
      <c r="AF2415">
        <v>524</v>
      </c>
      <c r="AG2415">
        <v>96</v>
      </c>
      <c r="AH2415">
        <v>76</v>
      </c>
      <c r="AI2415">
        <v>158</v>
      </c>
      <c r="AJ2415">
        <v>581</v>
      </c>
      <c r="AK2415">
        <v>252</v>
      </c>
      <c r="AL2415">
        <v>95</v>
      </c>
      <c r="AM2415">
        <v>859</v>
      </c>
      <c r="AN2415">
        <v>226</v>
      </c>
      <c r="AO2415">
        <v>546</v>
      </c>
      <c r="AP2415">
        <v>203</v>
      </c>
      <c r="AQ2415">
        <v>355</v>
      </c>
      <c r="AR2415">
        <v>7</v>
      </c>
      <c r="AS2415">
        <v>193</v>
      </c>
      <c r="AT2415">
        <v>620</v>
      </c>
      <c r="AU2415">
        <v>0</v>
      </c>
      <c r="AV2415">
        <v>26</v>
      </c>
      <c r="AW2415">
        <v>67</v>
      </c>
      <c r="AX2415">
        <v>28</v>
      </c>
      <c r="AY2415">
        <v>292</v>
      </c>
      <c r="AZ2415">
        <v>1251</v>
      </c>
      <c r="BA2415">
        <v>316</v>
      </c>
      <c r="BB2415">
        <v>68</v>
      </c>
      <c r="BC2415">
        <v>33</v>
      </c>
      <c r="BD2415">
        <v>104</v>
      </c>
      <c r="BE2415">
        <v>162</v>
      </c>
      <c r="BF2415">
        <v>175</v>
      </c>
      <c r="BG2415">
        <v>315</v>
      </c>
      <c r="BH2415">
        <v>127</v>
      </c>
      <c r="BI2415">
        <v>47</v>
      </c>
      <c r="BJ2415">
        <v>50</v>
      </c>
      <c r="BK2415">
        <v>44</v>
      </c>
      <c r="BL2415">
        <v>249</v>
      </c>
      <c r="BM2415">
        <v>10</v>
      </c>
      <c r="BN2415">
        <v>262</v>
      </c>
      <c r="BO2415">
        <v>1266</v>
      </c>
      <c r="BP2415">
        <v>492</v>
      </c>
      <c r="BQ2415">
        <v>216</v>
      </c>
      <c r="BR2415">
        <v>51</v>
      </c>
      <c r="BS2415">
        <v>298</v>
      </c>
      <c r="BT2415">
        <v>57</v>
      </c>
      <c r="BU2415">
        <v>52</v>
      </c>
      <c r="BV2415">
        <v>42</v>
      </c>
      <c r="BW2415">
        <v>26</v>
      </c>
      <c r="BX2415">
        <v>0</v>
      </c>
      <c r="BY2415">
        <v>14374</v>
      </c>
    </row>
    <row r="2416" spans="1:77" hidden="1" x14ac:dyDescent="0.25">
      <c r="A2416" t="str">
        <f t="shared" si="74"/>
        <v>201832 Szakmai irányítók, felügyelőkI8 Főiskola</v>
      </c>
      <c r="B2416" t="str">
        <f t="shared" si="75"/>
        <v>201832 Szakmai irányítók, felügyelőkI8 Főiskola</v>
      </c>
      <c r="C2416">
        <v>5349</v>
      </c>
      <c r="D2416" t="s">
        <v>168</v>
      </c>
      <c r="E2416" t="s">
        <v>169</v>
      </c>
      <c r="F2416" s="4">
        <v>2018</v>
      </c>
      <c r="G2416">
        <v>0</v>
      </c>
      <c r="H2416" t="s">
        <v>164</v>
      </c>
      <c r="I2416">
        <v>628</v>
      </c>
      <c r="J2416">
        <v>17</v>
      </c>
      <c r="K2416" t="s">
        <v>84</v>
      </c>
      <c r="L2416" t="s">
        <v>124</v>
      </c>
      <c r="M2416">
        <v>29</v>
      </c>
      <c r="N2416">
        <v>0</v>
      </c>
      <c r="O2416">
        <v>0</v>
      </c>
      <c r="P2416">
        <v>65</v>
      </c>
      <c r="Q2416">
        <v>97</v>
      </c>
      <c r="R2416">
        <v>29</v>
      </c>
      <c r="S2416">
        <v>8</v>
      </c>
      <c r="T2416">
        <v>1</v>
      </c>
      <c r="U2416">
        <v>7</v>
      </c>
      <c r="V2416">
        <v>0</v>
      </c>
      <c r="W2416">
        <v>0</v>
      </c>
      <c r="X2416">
        <v>39</v>
      </c>
      <c r="Y2416">
        <v>38</v>
      </c>
      <c r="Z2416">
        <v>51</v>
      </c>
      <c r="AA2416">
        <v>50</v>
      </c>
      <c r="AB2416">
        <v>65</v>
      </c>
      <c r="AC2416">
        <v>191</v>
      </c>
      <c r="AD2416">
        <v>13</v>
      </c>
      <c r="AE2416">
        <v>11</v>
      </c>
      <c r="AF2416">
        <v>4</v>
      </c>
      <c r="AG2416">
        <v>0</v>
      </c>
      <c r="AH2416">
        <v>11</v>
      </c>
      <c r="AI2416">
        <v>0</v>
      </c>
      <c r="AJ2416">
        <v>47</v>
      </c>
      <c r="AK2416">
        <v>13</v>
      </c>
      <c r="AL2416">
        <v>26</v>
      </c>
      <c r="AM2416">
        <v>452</v>
      </c>
      <c r="AN2416">
        <v>42</v>
      </c>
      <c r="AO2416">
        <v>204</v>
      </c>
      <c r="AP2416">
        <v>23</v>
      </c>
      <c r="AQ2416">
        <v>38</v>
      </c>
      <c r="AR2416">
        <v>0</v>
      </c>
      <c r="AS2416">
        <v>0</v>
      </c>
      <c r="AT2416">
        <v>90</v>
      </c>
      <c r="AU2416">
        <v>0</v>
      </c>
      <c r="AV2416">
        <v>24</v>
      </c>
      <c r="AW2416">
        <v>7</v>
      </c>
      <c r="AX2416">
        <v>0</v>
      </c>
      <c r="AY2416">
        <v>24</v>
      </c>
      <c r="AZ2416">
        <v>7</v>
      </c>
      <c r="BA2416">
        <v>38</v>
      </c>
      <c r="BB2416">
        <v>20</v>
      </c>
      <c r="BC2416">
        <v>33</v>
      </c>
      <c r="BD2416">
        <v>51</v>
      </c>
      <c r="BE2416">
        <v>28</v>
      </c>
      <c r="BF2416">
        <v>109</v>
      </c>
      <c r="BG2416">
        <v>163</v>
      </c>
      <c r="BH2416">
        <v>27</v>
      </c>
      <c r="BI2416">
        <v>23</v>
      </c>
      <c r="BJ2416">
        <v>2</v>
      </c>
      <c r="BK2416">
        <v>7</v>
      </c>
      <c r="BL2416">
        <v>2</v>
      </c>
      <c r="BM2416">
        <v>7</v>
      </c>
      <c r="BN2416">
        <v>29</v>
      </c>
      <c r="BO2416">
        <v>148</v>
      </c>
      <c r="BP2416">
        <v>66</v>
      </c>
      <c r="BQ2416">
        <v>28</v>
      </c>
      <c r="BR2416">
        <v>18</v>
      </c>
      <c r="BS2416">
        <v>6</v>
      </c>
      <c r="BT2416">
        <v>1</v>
      </c>
      <c r="BU2416">
        <v>1</v>
      </c>
      <c r="BV2416">
        <v>0</v>
      </c>
      <c r="BW2416">
        <v>0</v>
      </c>
      <c r="BX2416">
        <v>0</v>
      </c>
      <c r="BY2416">
        <v>2513</v>
      </c>
    </row>
    <row r="2417" spans="1:77" hidden="1" x14ac:dyDescent="0.25">
      <c r="A2417" t="str">
        <f t="shared" si="74"/>
        <v>201833 Egészségügyi foglalkozásokI8 Főiskola</v>
      </c>
      <c r="B2417" t="str">
        <f t="shared" si="75"/>
        <v>201833 Egészségügyi foglalkozásokI8 Főiskola</v>
      </c>
      <c r="C2417">
        <v>5350</v>
      </c>
      <c r="D2417" t="s">
        <v>168</v>
      </c>
      <c r="E2417" t="s">
        <v>169</v>
      </c>
      <c r="F2417" s="4">
        <v>2018</v>
      </c>
      <c r="G2417">
        <v>0</v>
      </c>
      <c r="H2417" t="s">
        <v>164</v>
      </c>
      <c r="I2417">
        <v>629</v>
      </c>
      <c r="J2417">
        <v>18</v>
      </c>
      <c r="K2417" t="s">
        <v>85</v>
      </c>
      <c r="L2417" t="s">
        <v>125</v>
      </c>
      <c r="M2417">
        <v>25</v>
      </c>
      <c r="N2417">
        <v>0</v>
      </c>
      <c r="O2417">
        <v>0</v>
      </c>
      <c r="P2417">
        <v>0</v>
      </c>
      <c r="Q2417">
        <v>8</v>
      </c>
      <c r="R2417">
        <v>1</v>
      </c>
      <c r="S2417">
        <v>0</v>
      </c>
      <c r="T2417">
        <v>0</v>
      </c>
      <c r="U2417">
        <v>0</v>
      </c>
      <c r="V2417">
        <v>0</v>
      </c>
      <c r="W2417">
        <v>0</v>
      </c>
      <c r="X2417">
        <v>125</v>
      </c>
      <c r="Y2417">
        <v>0</v>
      </c>
      <c r="Z2417">
        <v>1</v>
      </c>
      <c r="AA2417">
        <v>0</v>
      </c>
      <c r="AB2417">
        <v>18</v>
      </c>
      <c r="AC2417">
        <v>0</v>
      </c>
      <c r="AD2417">
        <v>0</v>
      </c>
      <c r="AE2417">
        <v>0</v>
      </c>
      <c r="AF2417">
        <v>0</v>
      </c>
      <c r="AG2417">
        <v>0</v>
      </c>
      <c r="AH2417">
        <v>0</v>
      </c>
      <c r="AI2417">
        <v>0</v>
      </c>
      <c r="AJ2417">
        <v>0</v>
      </c>
      <c r="AK2417">
        <v>0</v>
      </c>
      <c r="AL2417">
        <v>0</v>
      </c>
      <c r="AM2417">
        <v>0</v>
      </c>
      <c r="AN2417">
        <v>0</v>
      </c>
      <c r="AO2417">
        <v>38</v>
      </c>
      <c r="AP2417">
        <v>606</v>
      </c>
      <c r="AQ2417">
        <v>0</v>
      </c>
      <c r="AR2417">
        <v>0</v>
      </c>
      <c r="AS2417">
        <v>0</v>
      </c>
      <c r="AT2417">
        <v>11</v>
      </c>
      <c r="AU2417">
        <v>0</v>
      </c>
      <c r="AV2417">
        <v>18</v>
      </c>
      <c r="AW2417">
        <v>4</v>
      </c>
      <c r="AX2417">
        <v>0</v>
      </c>
      <c r="AY2417">
        <v>0</v>
      </c>
      <c r="AZ2417">
        <v>31</v>
      </c>
      <c r="BA2417">
        <v>0</v>
      </c>
      <c r="BB2417">
        <v>0</v>
      </c>
      <c r="BC2417">
        <v>0</v>
      </c>
      <c r="BD2417">
        <v>0</v>
      </c>
      <c r="BE2417">
        <v>0</v>
      </c>
      <c r="BF2417">
        <v>1</v>
      </c>
      <c r="BG2417">
        <v>0</v>
      </c>
      <c r="BH2417">
        <v>45</v>
      </c>
      <c r="BI2417">
        <v>0</v>
      </c>
      <c r="BJ2417">
        <v>26</v>
      </c>
      <c r="BK2417">
        <v>0</v>
      </c>
      <c r="BL2417">
        <v>7</v>
      </c>
      <c r="BM2417">
        <v>0</v>
      </c>
      <c r="BN2417">
        <v>0</v>
      </c>
      <c r="BO2417">
        <v>494</v>
      </c>
      <c r="BP2417">
        <v>886</v>
      </c>
      <c r="BQ2417">
        <v>5876</v>
      </c>
      <c r="BR2417">
        <v>874</v>
      </c>
      <c r="BS2417">
        <v>3</v>
      </c>
      <c r="BT2417">
        <v>23</v>
      </c>
      <c r="BU2417">
        <v>1</v>
      </c>
      <c r="BV2417">
        <v>0</v>
      </c>
      <c r="BW2417">
        <v>31</v>
      </c>
      <c r="BX2417">
        <v>0</v>
      </c>
      <c r="BY2417">
        <v>9153</v>
      </c>
    </row>
    <row r="2418" spans="1:77" hidden="1" x14ac:dyDescent="0.25">
      <c r="A2418" t="str">
        <f t="shared" si="74"/>
        <v>201834 Oktatási asszisztensekI8 Főiskola</v>
      </c>
      <c r="B2418" t="str">
        <f t="shared" si="75"/>
        <v>201834 Oktatási asszisztensekI8 Főiskola</v>
      </c>
      <c r="C2418">
        <v>5351</v>
      </c>
      <c r="D2418" t="s">
        <v>168</v>
      </c>
      <c r="E2418" t="s">
        <v>169</v>
      </c>
      <c r="F2418" s="4">
        <v>2018</v>
      </c>
      <c r="G2418">
        <v>0</v>
      </c>
      <c r="H2418" t="s">
        <v>164</v>
      </c>
      <c r="I2418">
        <v>630</v>
      </c>
      <c r="J2418">
        <v>19</v>
      </c>
      <c r="K2418" t="s">
        <v>86</v>
      </c>
      <c r="L2418" t="s">
        <v>126</v>
      </c>
      <c r="M2418">
        <v>0</v>
      </c>
      <c r="N2418">
        <v>0</v>
      </c>
      <c r="O2418">
        <v>0</v>
      </c>
      <c r="P2418">
        <v>0</v>
      </c>
      <c r="Q2418">
        <v>0</v>
      </c>
      <c r="R2418">
        <v>0</v>
      </c>
      <c r="S2418">
        <v>0</v>
      </c>
      <c r="T2418">
        <v>0</v>
      </c>
      <c r="U2418">
        <v>0</v>
      </c>
      <c r="V2418">
        <v>0</v>
      </c>
      <c r="W2418">
        <v>0</v>
      </c>
      <c r="X2418">
        <v>0</v>
      </c>
      <c r="Y2418">
        <v>0</v>
      </c>
      <c r="Z2418">
        <v>0</v>
      </c>
      <c r="AA2418">
        <v>0</v>
      </c>
      <c r="AB2418">
        <v>0</v>
      </c>
      <c r="AC2418">
        <v>0</v>
      </c>
      <c r="AD2418">
        <v>0</v>
      </c>
      <c r="AE2418">
        <v>0</v>
      </c>
      <c r="AF2418">
        <v>0</v>
      </c>
      <c r="AG2418">
        <v>0</v>
      </c>
      <c r="AH2418">
        <v>0</v>
      </c>
      <c r="AI2418">
        <v>0</v>
      </c>
      <c r="AJ2418">
        <v>0</v>
      </c>
      <c r="AK2418">
        <v>0</v>
      </c>
      <c r="AL2418">
        <v>0</v>
      </c>
      <c r="AM2418">
        <v>0</v>
      </c>
      <c r="AN2418">
        <v>0</v>
      </c>
      <c r="AO2418">
        <v>16</v>
      </c>
      <c r="AP2418">
        <v>7</v>
      </c>
      <c r="AQ2418">
        <v>0</v>
      </c>
      <c r="AR2418">
        <v>0</v>
      </c>
      <c r="AS2418">
        <v>0</v>
      </c>
      <c r="AT2418">
        <v>18</v>
      </c>
      <c r="AU2418">
        <v>0</v>
      </c>
      <c r="AV2418">
        <v>0</v>
      </c>
      <c r="AW2418">
        <v>0</v>
      </c>
      <c r="AX2418">
        <v>0</v>
      </c>
      <c r="AY2418">
        <v>0</v>
      </c>
      <c r="AZ2418">
        <v>0</v>
      </c>
      <c r="BA2418">
        <v>0</v>
      </c>
      <c r="BB2418">
        <v>0</v>
      </c>
      <c r="BC2418">
        <v>0</v>
      </c>
      <c r="BD2418">
        <v>0</v>
      </c>
      <c r="BE2418">
        <v>0</v>
      </c>
      <c r="BF2418">
        <v>0</v>
      </c>
      <c r="BG2418">
        <v>18</v>
      </c>
      <c r="BH2418">
        <v>0</v>
      </c>
      <c r="BI2418">
        <v>0</v>
      </c>
      <c r="BJ2418">
        <v>0</v>
      </c>
      <c r="BK2418">
        <v>0</v>
      </c>
      <c r="BL2418">
        <v>0</v>
      </c>
      <c r="BM2418">
        <v>0</v>
      </c>
      <c r="BN2418">
        <v>0</v>
      </c>
      <c r="BO2418">
        <v>672</v>
      </c>
      <c r="BP2418">
        <v>1577</v>
      </c>
      <c r="BQ2418">
        <v>11</v>
      </c>
      <c r="BR2418">
        <v>103</v>
      </c>
      <c r="BS2418">
        <v>1</v>
      </c>
      <c r="BT2418">
        <v>12</v>
      </c>
      <c r="BU2418">
        <v>3</v>
      </c>
      <c r="BV2418">
        <v>0</v>
      </c>
      <c r="BW2418">
        <v>0</v>
      </c>
      <c r="BX2418">
        <v>0</v>
      </c>
      <c r="BY2418">
        <v>2438</v>
      </c>
    </row>
    <row r="2419" spans="1:77" hidden="1" x14ac:dyDescent="0.25">
      <c r="A2419" t="str">
        <f t="shared" si="74"/>
        <v>201835 Szociális gondozási és munkaerő-piaci szolgáltatási foglalkozásokI8 Főiskola</v>
      </c>
      <c r="B2419" t="str">
        <f t="shared" si="75"/>
        <v>201835 Szociális gondozási és munkaerő-piaci szolgáltatási foglalkozásokI8 Főiskola</v>
      </c>
      <c r="C2419">
        <v>5352</v>
      </c>
      <c r="D2419" t="s">
        <v>168</v>
      </c>
      <c r="E2419" t="s">
        <v>169</v>
      </c>
      <c r="F2419" s="4">
        <v>2018</v>
      </c>
      <c r="G2419">
        <v>0</v>
      </c>
      <c r="H2419" t="s">
        <v>164</v>
      </c>
      <c r="I2419">
        <v>631</v>
      </c>
      <c r="J2419">
        <v>20</v>
      </c>
      <c r="K2419" t="s">
        <v>87</v>
      </c>
      <c r="L2419" t="s">
        <v>127</v>
      </c>
      <c r="M2419">
        <v>0</v>
      </c>
      <c r="N2419">
        <v>0</v>
      </c>
      <c r="O2419">
        <v>0</v>
      </c>
      <c r="P2419">
        <v>0</v>
      </c>
      <c r="Q2419">
        <v>9</v>
      </c>
      <c r="R2419">
        <v>0</v>
      </c>
      <c r="S2419">
        <v>0</v>
      </c>
      <c r="T2419">
        <v>0</v>
      </c>
      <c r="U2419">
        <v>0</v>
      </c>
      <c r="V2419">
        <v>0</v>
      </c>
      <c r="W2419">
        <v>0</v>
      </c>
      <c r="X2419">
        <v>0</v>
      </c>
      <c r="Y2419">
        <v>0</v>
      </c>
      <c r="Z2419">
        <v>5</v>
      </c>
      <c r="AA2419">
        <v>0</v>
      </c>
      <c r="AB2419">
        <v>8</v>
      </c>
      <c r="AC2419">
        <v>2</v>
      </c>
      <c r="AD2419">
        <v>0</v>
      </c>
      <c r="AE2419">
        <v>0</v>
      </c>
      <c r="AF2419">
        <v>3</v>
      </c>
      <c r="AG2419">
        <v>0</v>
      </c>
      <c r="AH2419">
        <v>0</v>
      </c>
      <c r="AI2419">
        <v>0</v>
      </c>
      <c r="AJ2419">
        <v>0</v>
      </c>
      <c r="AK2419">
        <v>0</v>
      </c>
      <c r="AL2419">
        <v>0</v>
      </c>
      <c r="AM2419">
        <v>0</v>
      </c>
      <c r="AN2419">
        <v>0</v>
      </c>
      <c r="AO2419">
        <v>0</v>
      </c>
      <c r="AP2419">
        <v>26</v>
      </c>
      <c r="AQ2419">
        <v>14</v>
      </c>
      <c r="AR2419">
        <v>0</v>
      </c>
      <c r="AS2419">
        <v>0</v>
      </c>
      <c r="AT2419">
        <v>0</v>
      </c>
      <c r="AU2419">
        <v>0</v>
      </c>
      <c r="AV2419">
        <v>2</v>
      </c>
      <c r="AW2419">
        <v>0</v>
      </c>
      <c r="AX2419">
        <v>0</v>
      </c>
      <c r="AY2419">
        <v>11</v>
      </c>
      <c r="AZ2419">
        <v>32</v>
      </c>
      <c r="BA2419">
        <v>13</v>
      </c>
      <c r="BB2419">
        <v>0</v>
      </c>
      <c r="BC2419">
        <v>0</v>
      </c>
      <c r="BD2419">
        <v>0</v>
      </c>
      <c r="BE2419">
        <v>0</v>
      </c>
      <c r="BF2419">
        <v>1</v>
      </c>
      <c r="BG2419">
        <v>0</v>
      </c>
      <c r="BH2419">
        <v>0</v>
      </c>
      <c r="BI2419">
        <v>0</v>
      </c>
      <c r="BJ2419">
        <v>0</v>
      </c>
      <c r="BK2419">
        <v>0</v>
      </c>
      <c r="BL2419">
        <v>486</v>
      </c>
      <c r="BM2419">
        <v>0</v>
      </c>
      <c r="BN2419">
        <v>51</v>
      </c>
      <c r="BO2419">
        <v>1587</v>
      </c>
      <c r="BP2419">
        <v>246</v>
      </c>
      <c r="BQ2419">
        <v>83</v>
      </c>
      <c r="BR2419">
        <v>5841</v>
      </c>
      <c r="BS2419">
        <v>4</v>
      </c>
      <c r="BT2419">
        <v>0</v>
      </c>
      <c r="BU2419">
        <v>21</v>
      </c>
      <c r="BV2419">
        <v>0</v>
      </c>
      <c r="BW2419">
        <v>0</v>
      </c>
      <c r="BX2419">
        <v>0</v>
      </c>
      <c r="BY2419">
        <v>8445</v>
      </c>
    </row>
    <row r="2420" spans="1:77" hidden="1" x14ac:dyDescent="0.25">
      <c r="A2420" t="str">
        <f t="shared" si="74"/>
        <v>201836 Üzleti jellegű szolgáltatások ügyintézői, hatósági ügyintézők, ügynökökI8 Főiskola</v>
      </c>
      <c r="B2420" t="str">
        <f t="shared" si="75"/>
        <v>201836 Üzleti jellegű szolgáltatások ügyintézői, hatósági ügyintézők, ügynökökI8 Főiskola</v>
      </c>
      <c r="C2420">
        <v>5353</v>
      </c>
      <c r="D2420" t="s">
        <v>168</v>
      </c>
      <c r="E2420" t="s">
        <v>169</v>
      </c>
      <c r="F2420" s="4">
        <v>2018</v>
      </c>
      <c r="G2420">
        <v>0</v>
      </c>
      <c r="H2420" t="s">
        <v>164</v>
      </c>
      <c r="I2420">
        <v>632</v>
      </c>
      <c r="J2420">
        <v>21</v>
      </c>
      <c r="K2420" t="s">
        <v>88</v>
      </c>
      <c r="L2420" t="s">
        <v>128</v>
      </c>
      <c r="M2420">
        <v>198</v>
      </c>
      <c r="N2420">
        <v>83</v>
      </c>
      <c r="O2420">
        <v>57</v>
      </c>
      <c r="P2420">
        <v>36</v>
      </c>
      <c r="Q2420">
        <v>549</v>
      </c>
      <c r="R2420">
        <v>75</v>
      </c>
      <c r="S2420">
        <v>44</v>
      </c>
      <c r="T2420">
        <v>65</v>
      </c>
      <c r="U2420">
        <v>68</v>
      </c>
      <c r="V2420">
        <v>0</v>
      </c>
      <c r="W2420">
        <v>277</v>
      </c>
      <c r="X2420">
        <v>291</v>
      </c>
      <c r="Y2420">
        <v>540</v>
      </c>
      <c r="Z2420">
        <v>308</v>
      </c>
      <c r="AA2420">
        <v>168</v>
      </c>
      <c r="AB2420">
        <v>313</v>
      </c>
      <c r="AC2420">
        <v>614</v>
      </c>
      <c r="AD2420">
        <v>168</v>
      </c>
      <c r="AE2420">
        <v>611</v>
      </c>
      <c r="AF2420">
        <v>537</v>
      </c>
      <c r="AG2420">
        <v>32</v>
      </c>
      <c r="AH2420">
        <v>198</v>
      </c>
      <c r="AI2420">
        <v>123</v>
      </c>
      <c r="AJ2420">
        <v>595</v>
      </c>
      <c r="AK2420">
        <v>256</v>
      </c>
      <c r="AL2420">
        <v>189</v>
      </c>
      <c r="AM2420">
        <v>416</v>
      </c>
      <c r="AN2420">
        <v>739</v>
      </c>
      <c r="AO2420">
        <v>4851</v>
      </c>
      <c r="AP2420">
        <v>929</v>
      </c>
      <c r="AQ2420">
        <v>464</v>
      </c>
      <c r="AR2420">
        <v>0</v>
      </c>
      <c r="AS2420">
        <v>68</v>
      </c>
      <c r="AT2420">
        <v>1016</v>
      </c>
      <c r="AU2420">
        <v>12</v>
      </c>
      <c r="AV2420">
        <v>463</v>
      </c>
      <c r="AW2420">
        <v>261</v>
      </c>
      <c r="AX2420">
        <v>205</v>
      </c>
      <c r="AY2420">
        <v>353</v>
      </c>
      <c r="AZ2420">
        <v>1008</v>
      </c>
      <c r="BA2420">
        <v>4808</v>
      </c>
      <c r="BB2420">
        <v>1388</v>
      </c>
      <c r="BC2420">
        <v>675</v>
      </c>
      <c r="BD2420">
        <v>121</v>
      </c>
      <c r="BE2420">
        <v>397</v>
      </c>
      <c r="BF2420">
        <v>2359</v>
      </c>
      <c r="BG2420">
        <v>337</v>
      </c>
      <c r="BH2420">
        <v>298</v>
      </c>
      <c r="BI2420">
        <v>354</v>
      </c>
      <c r="BJ2420">
        <v>119</v>
      </c>
      <c r="BK2420">
        <v>384</v>
      </c>
      <c r="BL2420">
        <v>172</v>
      </c>
      <c r="BM2420">
        <v>142</v>
      </c>
      <c r="BN2420">
        <v>657</v>
      </c>
      <c r="BO2420">
        <v>7900</v>
      </c>
      <c r="BP2420">
        <v>889</v>
      </c>
      <c r="BQ2420">
        <v>292</v>
      </c>
      <c r="BR2420">
        <v>248</v>
      </c>
      <c r="BS2420">
        <v>160</v>
      </c>
      <c r="BT2420">
        <v>127</v>
      </c>
      <c r="BU2420">
        <v>95</v>
      </c>
      <c r="BV2420">
        <v>21</v>
      </c>
      <c r="BW2420">
        <v>47</v>
      </c>
      <c r="BX2420">
        <v>0</v>
      </c>
      <c r="BY2420">
        <v>39170</v>
      </c>
    </row>
    <row r="2421" spans="1:77" hidden="1" x14ac:dyDescent="0.25">
      <c r="A2421" t="str">
        <f t="shared" si="74"/>
        <v>201837 Művészeti, kulturális, sport- és vallási foglalkozásokI8 Főiskola</v>
      </c>
      <c r="B2421" t="str">
        <f t="shared" si="75"/>
        <v>201837 Művészeti, kulturális, sport- és vallási foglalkozásokI8 Főiskola</v>
      </c>
      <c r="C2421">
        <v>5354</v>
      </c>
      <c r="D2421" t="s">
        <v>168</v>
      </c>
      <c r="E2421" t="s">
        <v>169</v>
      </c>
      <c r="F2421" s="4">
        <v>2018</v>
      </c>
      <c r="G2421">
        <v>0</v>
      </c>
      <c r="H2421" t="s">
        <v>164</v>
      </c>
      <c r="I2421">
        <v>633</v>
      </c>
      <c r="J2421">
        <v>22</v>
      </c>
      <c r="K2421" t="s">
        <v>89</v>
      </c>
      <c r="L2421" t="s">
        <v>129</v>
      </c>
      <c r="M2421">
        <v>0</v>
      </c>
      <c r="N2421">
        <v>0</v>
      </c>
      <c r="O2421">
        <v>0</v>
      </c>
      <c r="P2421">
        <v>0</v>
      </c>
      <c r="Q2421">
        <v>0</v>
      </c>
      <c r="R2421">
        <v>0</v>
      </c>
      <c r="S2421">
        <v>0</v>
      </c>
      <c r="T2421">
        <v>0</v>
      </c>
      <c r="U2421">
        <v>0</v>
      </c>
      <c r="V2421">
        <v>0</v>
      </c>
      <c r="W2421">
        <v>0</v>
      </c>
      <c r="X2421">
        <v>0</v>
      </c>
      <c r="Y2421">
        <v>0</v>
      </c>
      <c r="Z2421">
        <v>0</v>
      </c>
      <c r="AA2421">
        <v>0</v>
      </c>
      <c r="AB2421">
        <v>0</v>
      </c>
      <c r="AC2421">
        <v>0</v>
      </c>
      <c r="AD2421">
        <v>13</v>
      </c>
      <c r="AE2421">
        <v>0</v>
      </c>
      <c r="AF2421">
        <v>0</v>
      </c>
      <c r="AG2421">
        <v>0</v>
      </c>
      <c r="AH2421">
        <v>0</v>
      </c>
      <c r="AI2421">
        <v>0</v>
      </c>
      <c r="AJ2421">
        <v>0</v>
      </c>
      <c r="AK2421">
        <v>0</v>
      </c>
      <c r="AL2421">
        <v>0</v>
      </c>
      <c r="AM2421">
        <v>16</v>
      </c>
      <c r="AN2421">
        <v>0</v>
      </c>
      <c r="AO2421">
        <v>11</v>
      </c>
      <c r="AP2421">
        <v>105</v>
      </c>
      <c r="AQ2421">
        <v>0</v>
      </c>
      <c r="AR2421">
        <v>0</v>
      </c>
      <c r="AS2421">
        <v>18</v>
      </c>
      <c r="AT2421">
        <v>7</v>
      </c>
      <c r="AU2421">
        <v>0</v>
      </c>
      <c r="AV2421">
        <v>23</v>
      </c>
      <c r="AW2421">
        <v>15</v>
      </c>
      <c r="AX2421">
        <v>349</v>
      </c>
      <c r="AY2421">
        <v>13</v>
      </c>
      <c r="AZ2421">
        <v>1</v>
      </c>
      <c r="BA2421">
        <v>2</v>
      </c>
      <c r="BB2421">
        <v>0</v>
      </c>
      <c r="BC2421">
        <v>0</v>
      </c>
      <c r="BD2421">
        <v>1</v>
      </c>
      <c r="BE2421">
        <v>0</v>
      </c>
      <c r="BF2421">
        <v>28</v>
      </c>
      <c r="BG2421">
        <v>0</v>
      </c>
      <c r="BH2421">
        <v>0</v>
      </c>
      <c r="BI2421">
        <v>0</v>
      </c>
      <c r="BJ2421">
        <v>13</v>
      </c>
      <c r="BK2421">
        <v>0</v>
      </c>
      <c r="BL2421">
        <v>0</v>
      </c>
      <c r="BM2421">
        <v>0</v>
      </c>
      <c r="BN2421">
        <v>8</v>
      </c>
      <c r="BO2421">
        <v>79</v>
      </c>
      <c r="BP2421">
        <v>121</v>
      </c>
      <c r="BQ2421">
        <v>20</v>
      </c>
      <c r="BR2421">
        <v>2</v>
      </c>
      <c r="BS2421">
        <v>418</v>
      </c>
      <c r="BT2421">
        <v>183</v>
      </c>
      <c r="BU2421">
        <v>162</v>
      </c>
      <c r="BV2421">
        <v>0</v>
      </c>
      <c r="BW2421">
        <v>0</v>
      </c>
      <c r="BX2421">
        <v>0</v>
      </c>
      <c r="BY2421">
        <v>1608</v>
      </c>
    </row>
    <row r="2422" spans="1:77" hidden="1" x14ac:dyDescent="0.25">
      <c r="A2422" t="str">
        <f t="shared" si="74"/>
        <v>201839 Egyéb ügyintézőkI8 Főiskola</v>
      </c>
      <c r="B2422" t="str">
        <f t="shared" si="75"/>
        <v>201839 Egyéb ügyintézőkI8 Főiskola</v>
      </c>
      <c r="C2422">
        <v>5355</v>
      </c>
      <c r="D2422" t="s">
        <v>168</v>
      </c>
      <c r="E2422" t="s">
        <v>169</v>
      </c>
      <c r="F2422" s="4">
        <v>2018</v>
      </c>
      <c r="G2422">
        <v>0</v>
      </c>
      <c r="H2422" t="s">
        <v>164</v>
      </c>
      <c r="I2422">
        <v>634</v>
      </c>
      <c r="J2422">
        <v>23</v>
      </c>
      <c r="K2422" t="s">
        <v>90</v>
      </c>
      <c r="L2422" t="s">
        <v>91</v>
      </c>
      <c r="M2422">
        <v>14</v>
      </c>
      <c r="N2422">
        <v>0</v>
      </c>
      <c r="O2422">
        <v>0</v>
      </c>
      <c r="P2422">
        <v>37</v>
      </c>
      <c r="Q2422">
        <v>30</v>
      </c>
      <c r="R2422">
        <v>13</v>
      </c>
      <c r="S2422">
        <v>72</v>
      </c>
      <c r="T2422">
        <v>0</v>
      </c>
      <c r="U2422">
        <v>0</v>
      </c>
      <c r="V2422">
        <v>0</v>
      </c>
      <c r="W2422">
        <v>21</v>
      </c>
      <c r="X2422">
        <v>33</v>
      </c>
      <c r="Y2422">
        <v>16</v>
      </c>
      <c r="Z2422">
        <v>0</v>
      </c>
      <c r="AA2422">
        <v>9</v>
      </c>
      <c r="AB2422">
        <v>88</v>
      </c>
      <c r="AC2422">
        <v>166</v>
      </c>
      <c r="AD2422">
        <v>19</v>
      </c>
      <c r="AE2422">
        <v>26</v>
      </c>
      <c r="AF2422">
        <v>35</v>
      </c>
      <c r="AG2422">
        <v>15</v>
      </c>
      <c r="AH2422">
        <v>35</v>
      </c>
      <c r="AI2422">
        <v>21</v>
      </c>
      <c r="AJ2422">
        <v>43</v>
      </c>
      <c r="AK2422">
        <v>44</v>
      </c>
      <c r="AL2422">
        <v>66</v>
      </c>
      <c r="AM2422">
        <v>113</v>
      </c>
      <c r="AN2422">
        <v>91</v>
      </c>
      <c r="AO2422">
        <v>368</v>
      </c>
      <c r="AP2422">
        <v>85</v>
      </c>
      <c r="AQ2422">
        <v>80</v>
      </c>
      <c r="AR2422">
        <v>0</v>
      </c>
      <c r="AS2422">
        <v>13</v>
      </c>
      <c r="AT2422">
        <v>245</v>
      </c>
      <c r="AU2422">
        <v>0</v>
      </c>
      <c r="AV2422">
        <v>55</v>
      </c>
      <c r="AW2422">
        <v>59</v>
      </c>
      <c r="AX2422">
        <v>18</v>
      </c>
      <c r="AY2422">
        <v>276</v>
      </c>
      <c r="AZ2422">
        <v>231</v>
      </c>
      <c r="BA2422">
        <v>368</v>
      </c>
      <c r="BB2422">
        <v>75</v>
      </c>
      <c r="BC2422">
        <v>0</v>
      </c>
      <c r="BD2422">
        <v>20</v>
      </c>
      <c r="BE2422">
        <v>142</v>
      </c>
      <c r="BF2422">
        <v>239</v>
      </c>
      <c r="BG2422">
        <v>39</v>
      </c>
      <c r="BH2422">
        <v>51</v>
      </c>
      <c r="BI2422">
        <v>84</v>
      </c>
      <c r="BJ2422">
        <v>14</v>
      </c>
      <c r="BK2422">
        <v>65</v>
      </c>
      <c r="BL2422">
        <v>109</v>
      </c>
      <c r="BM2422">
        <v>20</v>
      </c>
      <c r="BN2422">
        <v>221</v>
      </c>
      <c r="BO2422">
        <v>4714</v>
      </c>
      <c r="BP2422">
        <v>1617</v>
      </c>
      <c r="BQ2422">
        <v>182</v>
      </c>
      <c r="BR2422">
        <v>257</v>
      </c>
      <c r="BS2422">
        <v>96</v>
      </c>
      <c r="BT2422">
        <v>59</v>
      </c>
      <c r="BU2422">
        <v>158</v>
      </c>
      <c r="BV2422">
        <v>15</v>
      </c>
      <c r="BW2422">
        <v>5</v>
      </c>
      <c r="BX2422">
        <v>0</v>
      </c>
      <c r="BY2422">
        <v>10987</v>
      </c>
    </row>
    <row r="2423" spans="1:77" hidden="1" x14ac:dyDescent="0.25">
      <c r="A2423" t="str">
        <f t="shared" si="74"/>
        <v>201841 Irodai, ügyviteli foglalkozásokI8 Főiskola</v>
      </c>
      <c r="B2423" t="str">
        <f t="shared" si="75"/>
        <v>201841 Irodai, ügyviteli foglalkozásokI8 Főiskola</v>
      </c>
      <c r="C2423">
        <v>5356</v>
      </c>
      <c r="D2423" t="s">
        <v>168</v>
      </c>
      <c r="E2423" t="s">
        <v>169</v>
      </c>
      <c r="F2423" s="4">
        <v>2018</v>
      </c>
      <c r="G2423">
        <v>0</v>
      </c>
      <c r="H2423" t="s">
        <v>164</v>
      </c>
      <c r="I2423">
        <v>635</v>
      </c>
      <c r="J2423">
        <v>24</v>
      </c>
      <c r="K2423" t="s">
        <v>92</v>
      </c>
      <c r="L2423" t="s">
        <v>130</v>
      </c>
      <c r="M2423">
        <v>592</v>
      </c>
      <c r="N2423">
        <v>77</v>
      </c>
      <c r="O2423">
        <v>19</v>
      </c>
      <c r="P2423">
        <v>61</v>
      </c>
      <c r="Q2423">
        <v>285</v>
      </c>
      <c r="R2423">
        <v>107</v>
      </c>
      <c r="S2423">
        <v>8</v>
      </c>
      <c r="T2423">
        <v>79</v>
      </c>
      <c r="U2423">
        <v>13</v>
      </c>
      <c r="V2423">
        <v>0</v>
      </c>
      <c r="W2423">
        <v>115</v>
      </c>
      <c r="X2423">
        <v>124</v>
      </c>
      <c r="Y2423">
        <v>257</v>
      </c>
      <c r="Z2423">
        <v>110</v>
      </c>
      <c r="AA2423">
        <v>97</v>
      </c>
      <c r="AB2423">
        <v>270</v>
      </c>
      <c r="AC2423">
        <v>274</v>
      </c>
      <c r="AD2423">
        <v>138</v>
      </c>
      <c r="AE2423">
        <v>241</v>
      </c>
      <c r="AF2423">
        <v>445</v>
      </c>
      <c r="AG2423">
        <v>19</v>
      </c>
      <c r="AH2423">
        <v>149</v>
      </c>
      <c r="AI2423">
        <v>32</v>
      </c>
      <c r="AJ2423">
        <v>215</v>
      </c>
      <c r="AK2423">
        <v>110</v>
      </c>
      <c r="AL2423">
        <v>60</v>
      </c>
      <c r="AM2423">
        <v>662</v>
      </c>
      <c r="AN2423">
        <v>471</v>
      </c>
      <c r="AO2423">
        <v>1417</v>
      </c>
      <c r="AP2423">
        <v>640</v>
      </c>
      <c r="AQ2423">
        <v>602</v>
      </c>
      <c r="AR2423">
        <v>0</v>
      </c>
      <c r="AS2423">
        <v>0</v>
      </c>
      <c r="AT2423">
        <v>453</v>
      </c>
      <c r="AU2423">
        <v>7</v>
      </c>
      <c r="AV2423">
        <v>198</v>
      </c>
      <c r="AW2423">
        <v>103</v>
      </c>
      <c r="AX2423">
        <v>121</v>
      </c>
      <c r="AY2423">
        <v>81</v>
      </c>
      <c r="AZ2423">
        <v>589</v>
      </c>
      <c r="BA2423">
        <v>818</v>
      </c>
      <c r="BB2423">
        <v>253</v>
      </c>
      <c r="BC2423">
        <v>161</v>
      </c>
      <c r="BD2423">
        <v>161</v>
      </c>
      <c r="BE2423">
        <v>444</v>
      </c>
      <c r="BF2423">
        <v>3446</v>
      </c>
      <c r="BG2423">
        <v>156</v>
      </c>
      <c r="BH2423">
        <v>355</v>
      </c>
      <c r="BI2423">
        <v>147</v>
      </c>
      <c r="BJ2423">
        <v>239</v>
      </c>
      <c r="BK2423">
        <v>155</v>
      </c>
      <c r="BL2423">
        <v>386</v>
      </c>
      <c r="BM2423">
        <v>80</v>
      </c>
      <c r="BN2423">
        <v>628</v>
      </c>
      <c r="BO2423">
        <v>3393</v>
      </c>
      <c r="BP2423">
        <v>472</v>
      </c>
      <c r="BQ2423">
        <v>261</v>
      </c>
      <c r="BR2423">
        <v>107</v>
      </c>
      <c r="BS2423">
        <v>437</v>
      </c>
      <c r="BT2423">
        <v>74</v>
      </c>
      <c r="BU2423">
        <v>48</v>
      </c>
      <c r="BV2423">
        <v>28</v>
      </c>
      <c r="BW2423">
        <v>31</v>
      </c>
      <c r="BX2423">
        <v>0</v>
      </c>
      <c r="BY2423">
        <v>21521</v>
      </c>
    </row>
    <row r="2424" spans="1:77" hidden="1" x14ac:dyDescent="0.25">
      <c r="A2424" t="str">
        <f t="shared" si="74"/>
        <v>201842 Ügyfélkapcsolati foglalkozásokI8 Főiskola</v>
      </c>
      <c r="B2424" t="str">
        <f t="shared" si="75"/>
        <v>201842 Ügyfélkapcsolati foglalkozásokI8 Főiskola</v>
      </c>
      <c r="C2424">
        <v>5357</v>
      </c>
      <c r="D2424" t="s">
        <v>168</v>
      </c>
      <c r="E2424" t="s">
        <v>169</v>
      </c>
      <c r="F2424" s="4">
        <v>2018</v>
      </c>
      <c r="G2424">
        <v>0</v>
      </c>
      <c r="H2424" t="s">
        <v>164</v>
      </c>
      <c r="I2424">
        <v>636</v>
      </c>
      <c r="J2424">
        <v>25</v>
      </c>
      <c r="K2424" t="s">
        <v>93</v>
      </c>
      <c r="L2424" t="s">
        <v>131</v>
      </c>
      <c r="M2424">
        <v>0</v>
      </c>
      <c r="N2424">
        <v>0</v>
      </c>
      <c r="O2424">
        <v>0</v>
      </c>
      <c r="P2424">
        <v>0</v>
      </c>
      <c r="Q2424">
        <v>19</v>
      </c>
      <c r="R2424">
        <v>0</v>
      </c>
      <c r="S2424">
        <v>0</v>
      </c>
      <c r="T2424">
        <v>0</v>
      </c>
      <c r="U2424">
        <v>37</v>
      </c>
      <c r="V2424">
        <v>0</v>
      </c>
      <c r="W2424">
        <v>11</v>
      </c>
      <c r="X2424">
        <v>11</v>
      </c>
      <c r="Y2424">
        <v>6</v>
      </c>
      <c r="Z2424">
        <v>0</v>
      </c>
      <c r="AA2424">
        <v>0</v>
      </c>
      <c r="AB2424">
        <v>14</v>
      </c>
      <c r="AC2424">
        <v>28</v>
      </c>
      <c r="AD2424">
        <v>22</v>
      </c>
      <c r="AE2424">
        <v>37</v>
      </c>
      <c r="AF2424">
        <v>0</v>
      </c>
      <c r="AG2424">
        <v>0</v>
      </c>
      <c r="AH2424">
        <v>0</v>
      </c>
      <c r="AI2424">
        <v>12</v>
      </c>
      <c r="AJ2424">
        <v>70</v>
      </c>
      <c r="AK2424">
        <v>31</v>
      </c>
      <c r="AL2424">
        <v>1</v>
      </c>
      <c r="AM2424">
        <v>52</v>
      </c>
      <c r="AN2424">
        <v>63</v>
      </c>
      <c r="AO2424">
        <v>282</v>
      </c>
      <c r="AP2424">
        <v>136</v>
      </c>
      <c r="AQ2424">
        <v>68</v>
      </c>
      <c r="AR2424">
        <v>0</v>
      </c>
      <c r="AS2424">
        <v>0</v>
      </c>
      <c r="AT2424">
        <v>129</v>
      </c>
      <c r="AU2424">
        <v>14</v>
      </c>
      <c r="AV2424">
        <v>520</v>
      </c>
      <c r="AW2424">
        <v>6</v>
      </c>
      <c r="AX2424">
        <v>7</v>
      </c>
      <c r="AY2424">
        <v>297</v>
      </c>
      <c r="AZ2424">
        <v>412</v>
      </c>
      <c r="BA2424">
        <v>581</v>
      </c>
      <c r="BB2424">
        <v>117</v>
      </c>
      <c r="BC2424">
        <v>67</v>
      </c>
      <c r="BD2424">
        <v>1</v>
      </c>
      <c r="BE2424">
        <v>51</v>
      </c>
      <c r="BF2424">
        <v>383</v>
      </c>
      <c r="BG2424">
        <v>1</v>
      </c>
      <c r="BH2424">
        <v>8</v>
      </c>
      <c r="BI2424">
        <v>95</v>
      </c>
      <c r="BJ2424">
        <v>26</v>
      </c>
      <c r="BK2424">
        <v>64</v>
      </c>
      <c r="BL2424">
        <v>93</v>
      </c>
      <c r="BM2424">
        <v>786</v>
      </c>
      <c r="BN2424">
        <v>147</v>
      </c>
      <c r="BO2424">
        <v>76</v>
      </c>
      <c r="BP2424">
        <v>38</v>
      </c>
      <c r="BQ2424">
        <v>157</v>
      </c>
      <c r="BR2424">
        <v>0</v>
      </c>
      <c r="BS2424">
        <v>61</v>
      </c>
      <c r="BT2424">
        <v>50</v>
      </c>
      <c r="BU2424">
        <v>0</v>
      </c>
      <c r="BV2424">
        <v>13</v>
      </c>
      <c r="BW2424">
        <v>35</v>
      </c>
      <c r="BX2424">
        <v>0</v>
      </c>
      <c r="BY2424">
        <v>5135</v>
      </c>
    </row>
    <row r="2425" spans="1:77" hidden="1" x14ac:dyDescent="0.25">
      <c r="A2425" t="str">
        <f t="shared" si="74"/>
        <v>201851 Kereskedelmi és vendéglátó-ipari foglalkozásokI8 Főiskola</v>
      </c>
      <c r="B2425" t="str">
        <f t="shared" si="75"/>
        <v>201851 Kereskedelmi és vendéglátó-ipari foglalkozásokI8 Főiskola</v>
      </c>
      <c r="C2425">
        <v>5358</v>
      </c>
      <c r="D2425" t="s">
        <v>168</v>
      </c>
      <c r="E2425" t="s">
        <v>169</v>
      </c>
      <c r="F2425" s="4">
        <v>2018</v>
      </c>
      <c r="G2425">
        <v>0</v>
      </c>
      <c r="H2425" t="s">
        <v>164</v>
      </c>
      <c r="I2425">
        <v>637</v>
      </c>
      <c r="J2425">
        <v>26</v>
      </c>
      <c r="K2425" t="s">
        <v>94</v>
      </c>
      <c r="L2425" t="s">
        <v>132</v>
      </c>
      <c r="M2425">
        <v>16</v>
      </c>
      <c r="N2425">
        <v>0</v>
      </c>
      <c r="O2425">
        <v>0</v>
      </c>
      <c r="P2425">
        <v>0</v>
      </c>
      <c r="Q2425">
        <v>44</v>
      </c>
      <c r="R2425">
        <v>22</v>
      </c>
      <c r="S2425">
        <v>0</v>
      </c>
      <c r="T2425">
        <v>0</v>
      </c>
      <c r="U2425">
        <v>0</v>
      </c>
      <c r="V2425">
        <v>0</v>
      </c>
      <c r="W2425">
        <v>17</v>
      </c>
      <c r="X2425">
        <v>0</v>
      </c>
      <c r="Y2425">
        <v>9</v>
      </c>
      <c r="Z2425">
        <v>0</v>
      </c>
      <c r="AA2425">
        <v>1</v>
      </c>
      <c r="AB2425">
        <v>0</v>
      </c>
      <c r="AC2425">
        <v>6</v>
      </c>
      <c r="AD2425">
        <v>0</v>
      </c>
      <c r="AE2425">
        <v>0</v>
      </c>
      <c r="AF2425">
        <v>0</v>
      </c>
      <c r="AG2425">
        <v>0</v>
      </c>
      <c r="AH2425">
        <v>1</v>
      </c>
      <c r="AI2425">
        <v>0</v>
      </c>
      <c r="AJ2425">
        <v>9</v>
      </c>
      <c r="AK2425">
        <v>0</v>
      </c>
      <c r="AL2425">
        <v>23</v>
      </c>
      <c r="AM2425">
        <v>62</v>
      </c>
      <c r="AN2425">
        <v>123</v>
      </c>
      <c r="AO2425">
        <v>554</v>
      </c>
      <c r="AP2425">
        <v>1106</v>
      </c>
      <c r="AQ2425">
        <v>4</v>
      </c>
      <c r="AR2425">
        <v>0</v>
      </c>
      <c r="AS2425">
        <v>0</v>
      </c>
      <c r="AT2425">
        <v>12</v>
      </c>
      <c r="AU2425">
        <v>0</v>
      </c>
      <c r="AV2425">
        <v>220</v>
      </c>
      <c r="AW2425">
        <v>74</v>
      </c>
      <c r="AX2425">
        <v>0</v>
      </c>
      <c r="AY2425">
        <v>0</v>
      </c>
      <c r="AZ2425">
        <v>72</v>
      </c>
      <c r="BA2425">
        <v>9</v>
      </c>
      <c r="BB2425">
        <v>0</v>
      </c>
      <c r="BC2425">
        <v>88</v>
      </c>
      <c r="BD2425">
        <v>0</v>
      </c>
      <c r="BE2425">
        <v>57</v>
      </c>
      <c r="BF2425">
        <v>84</v>
      </c>
      <c r="BG2425">
        <v>26</v>
      </c>
      <c r="BH2425">
        <v>0</v>
      </c>
      <c r="BI2425">
        <v>2</v>
      </c>
      <c r="BJ2425">
        <v>0</v>
      </c>
      <c r="BK2425">
        <v>18</v>
      </c>
      <c r="BL2425">
        <v>48</v>
      </c>
      <c r="BM2425">
        <v>0</v>
      </c>
      <c r="BN2425">
        <v>172</v>
      </c>
      <c r="BO2425">
        <v>184</v>
      </c>
      <c r="BP2425">
        <v>249</v>
      </c>
      <c r="BQ2425">
        <v>70</v>
      </c>
      <c r="BR2425">
        <v>271</v>
      </c>
      <c r="BS2425">
        <v>22</v>
      </c>
      <c r="BT2425">
        <v>75</v>
      </c>
      <c r="BU2425">
        <v>1</v>
      </c>
      <c r="BV2425">
        <v>12</v>
      </c>
      <c r="BW2425">
        <v>0</v>
      </c>
      <c r="BX2425">
        <v>0</v>
      </c>
      <c r="BY2425">
        <v>3763</v>
      </c>
    </row>
    <row r="2426" spans="1:77" hidden="1" x14ac:dyDescent="0.25">
      <c r="A2426" t="str">
        <f t="shared" si="74"/>
        <v>201852 Szolgáltatási foglalkozásokI8 Főiskola</v>
      </c>
      <c r="B2426" t="str">
        <f t="shared" si="75"/>
        <v>201852 Szolgáltatási foglalkozásokI8 Főiskola</v>
      </c>
      <c r="C2426">
        <v>5359</v>
      </c>
      <c r="D2426" t="s">
        <v>168</v>
      </c>
      <c r="E2426" t="s">
        <v>169</v>
      </c>
      <c r="F2426" s="4">
        <v>2018</v>
      </c>
      <c r="G2426">
        <v>0</v>
      </c>
      <c r="H2426" t="s">
        <v>164</v>
      </c>
      <c r="I2426">
        <v>638</v>
      </c>
      <c r="J2426">
        <v>27</v>
      </c>
      <c r="K2426" t="s">
        <v>95</v>
      </c>
      <c r="L2426" t="s">
        <v>133</v>
      </c>
      <c r="M2426">
        <v>1</v>
      </c>
      <c r="N2426">
        <v>0</v>
      </c>
      <c r="O2426">
        <v>0</v>
      </c>
      <c r="P2426">
        <v>0</v>
      </c>
      <c r="Q2426">
        <v>2</v>
      </c>
      <c r="R2426">
        <v>0</v>
      </c>
      <c r="S2426">
        <v>0</v>
      </c>
      <c r="T2426">
        <v>0</v>
      </c>
      <c r="U2426">
        <v>0</v>
      </c>
      <c r="V2426">
        <v>0</v>
      </c>
      <c r="W2426">
        <v>9</v>
      </c>
      <c r="X2426">
        <v>0</v>
      </c>
      <c r="Y2426">
        <v>0</v>
      </c>
      <c r="Z2426">
        <v>0</v>
      </c>
      <c r="AA2426">
        <v>0</v>
      </c>
      <c r="AB2426">
        <v>0</v>
      </c>
      <c r="AC2426">
        <v>2</v>
      </c>
      <c r="AD2426">
        <v>1</v>
      </c>
      <c r="AE2426">
        <v>0</v>
      </c>
      <c r="AF2426">
        <v>42</v>
      </c>
      <c r="AG2426">
        <v>0</v>
      </c>
      <c r="AH2426">
        <v>0</v>
      </c>
      <c r="AI2426">
        <v>1</v>
      </c>
      <c r="AJ2426">
        <v>0</v>
      </c>
      <c r="AK2426">
        <v>26</v>
      </c>
      <c r="AL2426">
        <v>1</v>
      </c>
      <c r="AM2426">
        <v>22</v>
      </c>
      <c r="AN2426">
        <v>16</v>
      </c>
      <c r="AO2426">
        <v>28</v>
      </c>
      <c r="AP2426">
        <v>18</v>
      </c>
      <c r="AQ2426">
        <v>62</v>
      </c>
      <c r="AR2426">
        <v>0</v>
      </c>
      <c r="AS2426">
        <v>71</v>
      </c>
      <c r="AT2426">
        <v>11</v>
      </c>
      <c r="AU2426">
        <v>0</v>
      </c>
      <c r="AV2426">
        <v>39</v>
      </c>
      <c r="AW2426">
        <v>22</v>
      </c>
      <c r="AX2426">
        <v>0</v>
      </c>
      <c r="AY2426">
        <v>0</v>
      </c>
      <c r="AZ2426">
        <v>0</v>
      </c>
      <c r="BA2426">
        <v>9</v>
      </c>
      <c r="BB2426">
        <v>0</v>
      </c>
      <c r="BC2426">
        <v>0</v>
      </c>
      <c r="BD2426">
        <v>23</v>
      </c>
      <c r="BE2426">
        <v>114</v>
      </c>
      <c r="BF2426">
        <v>10</v>
      </c>
      <c r="BG2426">
        <v>1</v>
      </c>
      <c r="BH2426">
        <v>4</v>
      </c>
      <c r="BI2426">
        <v>44</v>
      </c>
      <c r="BJ2426">
        <v>3</v>
      </c>
      <c r="BK2426">
        <v>0</v>
      </c>
      <c r="BL2426">
        <v>1</v>
      </c>
      <c r="BM2426">
        <v>32</v>
      </c>
      <c r="BN2426">
        <v>194</v>
      </c>
      <c r="BO2426">
        <v>1087</v>
      </c>
      <c r="BP2426">
        <v>2455</v>
      </c>
      <c r="BQ2426">
        <v>384</v>
      </c>
      <c r="BR2426">
        <v>652</v>
      </c>
      <c r="BS2426">
        <v>52</v>
      </c>
      <c r="BT2426">
        <v>57</v>
      </c>
      <c r="BU2426">
        <v>4</v>
      </c>
      <c r="BV2426">
        <v>0</v>
      </c>
      <c r="BW2426">
        <v>83</v>
      </c>
      <c r="BX2426">
        <v>0</v>
      </c>
      <c r="BY2426">
        <v>5583</v>
      </c>
    </row>
    <row r="2427" spans="1:77" hidden="1" x14ac:dyDescent="0.25">
      <c r="A2427" t="str">
        <f t="shared" si="74"/>
        <v>201861 Mezőgazdasági foglalkozásokI8 Főiskola</v>
      </c>
      <c r="B2427" t="str">
        <f t="shared" si="75"/>
        <v>201861 Mezőgazdasági foglalkozásokI8 Főiskola</v>
      </c>
      <c r="C2427">
        <v>5360</v>
      </c>
      <c r="D2427" t="s">
        <v>168</v>
      </c>
      <c r="E2427" t="s">
        <v>169</v>
      </c>
      <c r="F2427" s="4">
        <v>2018</v>
      </c>
      <c r="G2427">
        <v>0</v>
      </c>
      <c r="H2427" t="s">
        <v>164</v>
      </c>
      <c r="I2427">
        <v>639</v>
      </c>
      <c r="J2427">
        <v>28</v>
      </c>
      <c r="K2427" t="s">
        <v>96</v>
      </c>
      <c r="L2427" t="s">
        <v>97</v>
      </c>
      <c r="M2427">
        <v>136</v>
      </c>
      <c r="N2427">
        <v>0</v>
      </c>
      <c r="O2427">
        <v>0</v>
      </c>
      <c r="P2427">
        <v>0</v>
      </c>
      <c r="Q2427">
        <v>10</v>
      </c>
      <c r="R2427">
        <v>0</v>
      </c>
      <c r="S2427">
        <v>0</v>
      </c>
      <c r="T2427">
        <v>0</v>
      </c>
      <c r="U2427">
        <v>0</v>
      </c>
      <c r="V2427">
        <v>0</v>
      </c>
      <c r="W2427">
        <v>0</v>
      </c>
      <c r="X2427">
        <v>0</v>
      </c>
      <c r="Y2427">
        <v>0</v>
      </c>
      <c r="Z2427">
        <v>0</v>
      </c>
      <c r="AA2427">
        <v>0</v>
      </c>
      <c r="AB2427">
        <v>0</v>
      </c>
      <c r="AC2427">
        <v>0</v>
      </c>
      <c r="AD2427">
        <v>0</v>
      </c>
      <c r="AE2427">
        <v>0</v>
      </c>
      <c r="AF2427">
        <v>0</v>
      </c>
      <c r="AG2427">
        <v>0</v>
      </c>
      <c r="AH2427">
        <v>0</v>
      </c>
      <c r="AI2427">
        <v>0</v>
      </c>
      <c r="AJ2427">
        <v>0</v>
      </c>
      <c r="AK2427">
        <v>22</v>
      </c>
      <c r="AL2427">
        <v>0</v>
      </c>
      <c r="AM2427">
        <v>0</v>
      </c>
      <c r="AN2427">
        <v>0</v>
      </c>
      <c r="AO2427">
        <v>51</v>
      </c>
      <c r="AP2427">
        <v>0</v>
      </c>
      <c r="AQ2427">
        <v>0</v>
      </c>
      <c r="AR2427">
        <v>0</v>
      </c>
      <c r="AS2427">
        <v>0</v>
      </c>
      <c r="AT2427">
        <v>0</v>
      </c>
      <c r="AU2427">
        <v>0</v>
      </c>
      <c r="AV2427">
        <v>0</v>
      </c>
      <c r="AW2427">
        <v>0</v>
      </c>
      <c r="AX2427">
        <v>0</v>
      </c>
      <c r="AY2427">
        <v>0</v>
      </c>
      <c r="AZ2427">
        <v>0</v>
      </c>
      <c r="BA2427">
        <v>0</v>
      </c>
      <c r="BB2427">
        <v>0</v>
      </c>
      <c r="BC2427">
        <v>0</v>
      </c>
      <c r="BD2427">
        <v>0</v>
      </c>
      <c r="BE2427">
        <v>0</v>
      </c>
      <c r="BF2427">
        <v>0</v>
      </c>
      <c r="BG2427">
        <v>0</v>
      </c>
      <c r="BH2427">
        <v>5</v>
      </c>
      <c r="BI2427">
        <v>0</v>
      </c>
      <c r="BJ2427">
        <v>0</v>
      </c>
      <c r="BK2427">
        <v>0</v>
      </c>
      <c r="BL2427">
        <v>0</v>
      </c>
      <c r="BM2427">
        <v>0</v>
      </c>
      <c r="BN2427">
        <v>0</v>
      </c>
      <c r="BO2427">
        <v>235</v>
      </c>
      <c r="BP2427">
        <v>32</v>
      </c>
      <c r="BQ2427">
        <v>6</v>
      </c>
      <c r="BR2427">
        <v>6</v>
      </c>
      <c r="BS2427">
        <v>21</v>
      </c>
      <c r="BT2427">
        <v>0</v>
      </c>
      <c r="BU2427">
        <v>0</v>
      </c>
      <c r="BV2427">
        <v>0</v>
      </c>
      <c r="BW2427">
        <v>0</v>
      </c>
      <c r="BX2427">
        <v>0</v>
      </c>
      <c r="BY2427">
        <v>524</v>
      </c>
    </row>
    <row r="2428" spans="1:77" hidden="1" x14ac:dyDescent="0.25">
      <c r="A2428" t="str">
        <f t="shared" si="74"/>
        <v>201862 Erdőgazdálkodási, vadgazdálkodási és halászati foglalkozásokI8 Főiskola</v>
      </c>
      <c r="B2428" t="str">
        <f t="shared" si="75"/>
        <v>201862 Erdőgazdálkodási, vadgazdálkodási és halászati foglalkozásokI8 Főiskola</v>
      </c>
      <c r="C2428">
        <v>5361</v>
      </c>
      <c r="D2428" t="s">
        <v>168</v>
      </c>
      <c r="E2428" t="s">
        <v>169</v>
      </c>
      <c r="F2428" s="4">
        <v>2018</v>
      </c>
      <c r="G2428">
        <v>0</v>
      </c>
      <c r="H2428" t="s">
        <v>164</v>
      </c>
      <c r="I2428">
        <v>640</v>
      </c>
      <c r="J2428">
        <v>29</v>
      </c>
      <c r="K2428" t="s">
        <v>98</v>
      </c>
      <c r="L2428" t="s">
        <v>134</v>
      </c>
      <c r="M2428">
        <v>26</v>
      </c>
      <c r="N2428">
        <v>34</v>
      </c>
      <c r="O2428">
        <v>64</v>
      </c>
      <c r="P2428">
        <v>0</v>
      </c>
      <c r="Q2428">
        <v>0</v>
      </c>
      <c r="R2428">
        <v>0</v>
      </c>
      <c r="S2428">
        <v>0</v>
      </c>
      <c r="T2428">
        <v>0</v>
      </c>
      <c r="U2428">
        <v>0</v>
      </c>
      <c r="V2428">
        <v>0</v>
      </c>
      <c r="W2428">
        <v>0</v>
      </c>
      <c r="X2428">
        <v>0</v>
      </c>
      <c r="Y2428">
        <v>0</v>
      </c>
      <c r="Z2428">
        <v>0</v>
      </c>
      <c r="AA2428">
        <v>0</v>
      </c>
      <c r="AB2428">
        <v>0</v>
      </c>
      <c r="AC2428">
        <v>0</v>
      </c>
      <c r="AD2428">
        <v>0</v>
      </c>
      <c r="AE2428">
        <v>0</v>
      </c>
      <c r="AF2428">
        <v>0</v>
      </c>
      <c r="AG2428">
        <v>0</v>
      </c>
      <c r="AH2428">
        <v>0</v>
      </c>
      <c r="AI2428">
        <v>0</v>
      </c>
      <c r="AJ2428">
        <v>0</v>
      </c>
      <c r="AK2428">
        <v>0</v>
      </c>
      <c r="AL2428">
        <v>0</v>
      </c>
      <c r="AM2428">
        <v>0</v>
      </c>
      <c r="AN2428">
        <v>0</v>
      </c>
      <c r="AO2428">
        <v>0</v>
      </c>
      <c r="AP2428">
        <v>0</v>
      </c>
      <c r="AQ2428">
        <v>0</v>
      </c>
      <c r="AR2428">
        <v>0</v>
      </c>
      <c r="AS2428">
        <v>0</v>
      </c>
      <c r="AT2428">
        <v>0</v>
      </c>
      <c r="AU2428">
        <v>0</v>
      </c>
      <c r="AV2428">
        <v>0</v>
      </c>
      <c r="AW2428">
        <v>0</v>
      </c>
      <c r="AX2428">
        <v>0</v>
      </c>
      <c r="AY2428">
        <v>0</v>
      </c>
      <c r="AZ2428">
        <v>0</v>
      </c>
      <c r="BA2428">
        <v>0</v>
      </c>
      <c r="BB2428">
        <v>0</v>
      </c>
      <c r="BC2428">
        <v>0</v>
      </c>
      <c r="BD2428">
        <v>0</v>
      </c>
      <c r="BE2428">
        <v>0</v>
      </c>
      <c r="BF2428">
        <v>0</v>
      </c>
      <c r="BG2428">
        <v>0</v>
      </c>
      <c r="BH2428">
        <v>0</v>
      </c>
      <c r="BI2428">
        <v>0</v>
      </c>
      <c r="BJ2428">
        <v>0</v>
      </c>
      <c r="BK2428">
        <v>0</v>
      </c>
      <c r="BL2428">
        <v>0</v>
      </c>
      <c r="BM2428">
        <v>0</v>
      </c>
      <c r="BN2428">
        <v>0</v>
      </c>
      <c r="BO2428">
        <v>29</v>
      </c>
      <c r="BP2428">
        <v>0</v>
      </c>
      <c r="BQ2428">
        <v>0</v>
      </c>
      <c r="BR2428">
        <v>1</v>
      </c>
      <c r="BS2428">
        <v>0</v>
      </c>
      <c r="BT2428">
        <v>5</v>
      </c>
      <c r="BU2428">
        <v>3</v>
      </c>
      <c r="BV2428">
        <v>0</v>
      </c>
      <c r="BW2428">
        <v>0</v>
      </c>
      <c r="BX2428">
        <v>0</v>
      </c>
      <c r="BY2428">
        <v>162</v>
      </c>
    </row>
    <row r="2429" spans="1:77" hidden="1" x14ac:dyDescent="0.25">
      <c r="A2429" t="str">
        <f t="shared" si="74"/>
        <v>201871 Élelmiszer-ipari foglalkozásokI8 Főiskola</v>
      </c>
      <c r="B2429" t="str">
        <f t="shared" si="75"/>
        <v>201871 Élelmiszer-ipari foglalkozásokI8 Főiskola</v>
      </c>
      <c r="C2429">
        <v>5362</v>
      </c>
      <c r="D2429" t="s">
        <v>168</v>
      </c>
      <c r="E2429" t="s">
        <v>169</v>
      </c>
      <c r="F2429" s="4">
        <v>2018</v>
      </c>
      <c r="G2429">
        <v>0</v>
      </c>
      <c r="H2429" t="s">
        <v>164</v>
      </c>
      <c r="I2429">
        <v>641</v>
      </c>
      <c r="J2429">
        <v>30</v>
      </c>
      <c r="K2429" t="s">
        <v>99</v>
      </c>
      <c r="L2429" t="s">
        <v>135</v>
      </c>
      <c r="M2429">
        <v>0</v>
      </c>
      <c r="N2429">
        <v>0</v>
      </c>
      <c r="O2429">
        <v>0</v>
      </c>
      <c r="P2429">
        <v>0</v>
      </c>
      <c r="Q2429">
        <v>114</v>
      </c>
      <c r="R2429">
        <v>0</v>
      </c>
      <c r="S2429">
        <v>0</v>
      </c>
      <c r="T2429">
        <v>0</v>
      </c>
      <c r="U2429">
        <v>0</v>
      </c>
      <c r="V2429">
        <v>0</v>
      </c>
      <c r="W2429">
        <v>0</v>
      </c>
      <c r="X2429">
        <v>0</v>
      </c>
      <c r="Y2429">
        <v>0</v>
      </c>
      <c r="Z2429">
        <v>0</v>
      </c>
      <c r="AA2429">
        <v>0</v>
      </c>
      <c r="AB2429">
        <v>0</v>
      </c>
      <c r="AC2429">
        <v>0</v>
      </c>
      <c r="AD2429">
        <v>0</v>
      </c>
      <c r="AE2429">
        <v>0</v>
      </c>
      <c r="AF2429">
        <v>0</v>
      </c>
      <c r="AG2429">
        <v>0</v>
      </c>
      <c r="AH2429">
        <v>0</v>
      </c>
      <c r="AI2429">
        <v>0</v>
      </c>
      <c r="AJ2429">
        <v>0</v>
      </c>
      <c r="AK2429">
        <v>0</v>
      </c>
      <c r="AL2429">
        <v>0</v>
      </c>
      <c r="AM2429">
        <v>0</v>
      </c>
      <c r="AN2429">
        <v>0</v>
      </c>
      <c r="AO2429">
        <v>2</v>
      </c>
      <c r="AP2429">
        <v>0</v>
      </c>
      <c r="AQ2429">
        <v>0</v>
      </c>
      <c r="AR2429">
        <v>0</v>
      </c>
      <c r="AS2429">
        <v>0</v>
      </c>
      <c r="AT2429">
        <v>0</v>
      </c>
      <c r="AU2429">
        <v>0</v>
      </c>
      <c r="AV2429">
        <v>1</v>
      </c>
      <c r="AW2429">
        <v>0</v>
      </c>
      <c r="AX2429">
        <v>0</v>
      </c>
      <c r="AY2429">
        <v>0</v>
      </c>
      <c r="AZ2429">
        <v>0</v>
      </c>
      <c r="BA2429">
        <v>0</v>
      </c>
      <c r="BB2429">
        <v>0</v>
      </c>
      <c r="BC2429">
        <v>0</v>
      </c>
      <c r="BD2429">
        <v>0</v>
      </c>
      <c r="BE2429">
        <v>0</v>
      </c>
      <c r="BF2429">
        <v>22</v>
      </c>
      <c r="BG2429">
        <v>0</v>
      </c>
      <c r="BH2429">
        <v>0</v>
      </c>
      <c r="BI2429">
        <v>0</v>
      </c>
      <c r="BJ2429">
        <v>0</v>
      </c>
      <c r="BK2429">
        <v>0</v>
      </c>
      <c r="BL2429">
        <v>0</v>
      </c>
      <c r="BM2429">
        <v>0</v>
      </c>
      <c r="BN2429">
        <v>0</v>
      </c>
      <c r="BO2429">
        <v>27</v>
      </c>
      <c r="BP2429">
        <v>4</v>
      </c>
      <c r="BQ2429">
        <v>3</v>
      </c>
      <c r="BR2429">
        <v>0</v>
      </c>
      <c r="BS2429">
        <v>0</v>
      </c>
      <c r="BT2429">
        <v>0</v>
      </c>
      <c r="BU2429">
        <v>0</v>
      </c>
      <c r="BV2429">
        <v>0</v>
      </c>
      <c r="BW2429">
        <v>0</v>
      </c>
      <c r="BX2429">
        <v>0</v>
      </c>
      <c r="BY2429">
        <v>173</v>
      </c>
    </row>
    <row r="2430" spans="1:77" hidden="1" x14ac:dyDescent="0.25">
      <c r="A2430" t="str">
        <f t="shared" si="74"/>
        <v>201872 Könnyűipari foglalkozásokI8 Főiskola</v>
      </c>
      <c r="B2430" t="str">
        <f t="shared" si="75"/>
        <v>201872 Könnyűipari foglalkozásokI8 Főiskola</v>
      </c>
      <c r="C2430">
        <v>5363</v>
      </c>
      <c r="D2430" t="s">
        <v>168</v>
      </c>
      <c r="E2430" t="s">
        <v>169</v>
      </c>
      <c r="F2430" s="4">
        <v>2018</v>
      </c>
      <c r="G2430">
        <v>0</v>
      </c>
      <c r="H2430" t="s">
        <v>164</v>
      </c>
      <c r="I2430">
        <v>642</v>
      </c>
      <c r="J2430">
        <v>31</v>
      </c>
      <c r="K2430" t="s">
        <v>100</v>
      </c>
      <c r="L2430" t="s">
        <v>136</v>
      </c>
      <c r="M2430">
        <v>0</v>
      </c>
      <c r="N2430">
        <v>0</v>
      </c>
      <c r="O2430">
        <v>0</v>
      </c>
      <c r="P2430">
        <v>0</v>
      </c>
      <c r="Q2430">
        <v>0</v>
      </c>
      <c r="R2430">
        <v>0</v>
      </c>
      <c r="S2430">
        <v>0</v>
      </c>
      <c r="T2430">
        <v>4</v>
      </c>
      <c r="U2430">
        <v>109</v>
      </c>
      <c r="V2430">
        <v>0</v>
      </c>
      <c r="W2430">
        <v>0</v>
      </c>
      <c r="X2430">
        <v>0</v>
      </c>
      <c r="Y2430">
        <v>0</v>
      </c>
      <c r="Z2430">
        <v>0</v>
      </c>
      <c r="AA2430">
        <v>0</v>
      </c>
      <c r="AB2430">
        <v>0</v>
      </c>
      <c r="AC2430">
        <v>0</v>
      </c>
      <c r="AD2430">
        <v>0</v>
      </c>
      <c r="AE2430">
        <v>0</v>
      </c>
      <c r="AF2430">
        <v>0</v>
      </c>
      <c r="AG2430">
        <v>0</v>
      </c>
      <c r="AH2430">
        <v>15</v>
      </c>
      <c r="AI2430">
        <v>0</v>
      </c>
      <c r="AJ2430">
        <v>0</v>
      </c>
      <c r="AK2430">
        <v>0</v>
      </c>
      <c r="AL2430">
        <v>0</v>
      </c>
      <c r="AM2430">
        <v>0</v>
      </c>
      <c r="AN2430">
        <v>0</v>
      </c>
      <c r="AO2430">
        <v>17</v>
      </c>
      <c r="AP2430">
        <v>19</v>
      </c>
      <c r="AQ2430">
        <v>0</v>
      </c>
      <c r="AR2430">
        <v>0</v>
      </c>
      <c r="AS2430">
        <v>0</v>
      </c>
      <c r="AT2430">
        <v>0</v>
      </c>
      <c r="AU2430">
        <v>0</v>
      </c>
      <c r="AV2430">
        <v>1</v>
      </c>
      <c r="AW2430">
        <v>16</v>
      </c>
      <c r="AX2430">
        <v>0</v>
      </c>
      <c r="AY2430">
        <v>0</v>
      </c>
      <c r="AZ2430">
        <v>0</v>
      </c>
      <c r="BA2430">
        <v>0</v>
      </c>
      <c r="BB2430">
        <v>0</v>
      </c>
      <c r="BC2430">
        <v>0</v>
      </c>
      <c r="BD2430">
        <v>0</v>
      </c>
      <c r="BE2430">
        <v>0</v>
      </c>
      <c r="BF2430">
        <v>16</v>
      </c>
      <c r="BG2430">
        <v>0</v>
      </c>
      <c r="BH2430">
        <v>1</v>
      </c>
      <c r="BI2430">
        <v>0</v>
      </c>
      <c r="BJ2430">
        <v>0</v>
      </c>
      <c r="BK2430">
        <v>0</v>
      </c>
      <c r="BL2430">
        <v>0</v>
      </c>
      <c r="BM2430">
        <v>0</v>
      </c>
      <c r="BN2430">
        <v>0</v>
      </c>
      <c r="BO2430">
        <v>93</v>
      </c>
      <c r="BP2430">
        <v>23</v>
      </c>
      <c r="BQ2430">
        <v>15</v>
      </c>
      <c r="BR2430">
        <v>22</v>
      </c>
      <c r="BS2430">
        <v>13</v>
      </c>
      <c r="BT2430">
        <v>0</v>
      </c>
      <c r="BU2430">
        <v>0</v>
      </c>
      <c r="BV2430">
        <v>0</v>
      </c>
      <c r="BW2430">
        <v>0</v>
      </c>
      <c r="BX2430">
        <v>0</v>
      </c>
      <c r="BY2430">
        <v>364</v>
      </c>
    </row>
    <row r="2431" spans="1:77" hidden="1" x14ac:dyDescent="0.25">
      <c r="A2431" t="str">
        <f t="shared" si="74"/>
        <v>201873 Fém- és villamosipari foglalkozásokI8 Főiskola</v>
      </c>
      <c r="B2431" t="str">
        <f t="shared" si="75"/>
        <v>201873 Fém- és villamosipari foglalkozásokI8 Főiskola</v>
      </c>
      <c r="C2431">
        <v>5364</v>
      </c>
      <c r="D2431" t="s">
        <v>168</v>
      </c>
      <c r="E2431" t="s">
        <v>169</v>
      </c>
      <c r="F2431" s="4">
        <v>2018</v>
      </c>
      <c r="G2431">
        <v>0</v>
      </c>
      <c r="H2431" t="s">
        <v>164</v>
      </c>
      <c r="I2431">
        <v>643</v>
      </c>
      <c r="J2431">
        <v>32</v>
      </c>
      <c r="K2431" t="s">
        <v>101</v>
      </c>
      <c r="L2431" t="s">
        <v>137</v>
      </c>
      <c r="M2431">
        <v>18</v>
      </c>
      <c r="N2431">
        <v>0</v>
      </c>
      <c r="O2431">
        <v>0</v>
      </c>
      <c r="P2431">
        <v>0</v>
      </c>
      <c r="Q2431">
        <v>0</v>
      </c>
      <c r="R2431">
        <v>0</v>
      </c>
      <c r="S2431">
        <v>0</v>
      </c>
      <c r="T2431">
        <v>0</v>
      </c>
      <c r="U2431">
        <v>0</v>
      </c>
      <c r="V2431">
        <v>0</v>
      </c>
      <c r="W2431">
        <v>0</v>
      </c>
      <c r="X2431">
        <v>22</v>
      </c>
      <c r="Y2431">
        <v>37</v>
      </c>
      <c r="Z2431">
        <v>30</v>
      </c>
      <c r="AA2431">
        <v>0</v>
      </c>
      <c r="AB2431">
        <v>105</v>
      </c>
      <c r="AC2431">
        <v>232</v>
      </c>
      <c r="AD2431">
        <v>0</v>
      </c>
      <c r="AE2431">
        <v>113</v>
      </c>
      <c r="AF2431">
        <v>214</v>
      </c>
      <c r="AG2431">
        <v>0</v>
      </c>
      <c r="AH2431">
        <v>0</v>
      </c>
      <c r="AI2431">
        <v>88</v>
      </c>
      <c r="AJ2431">
        <v>69</v>
      </c>
      <c r="AK2431">
        <v>0</v>
      </c>
      <c r="AL2431">
        <v>1</v>
      </c>
      <c r="AM2431">
        <v>18</v>
      </c>
      <c r="AN2431">
        <v>101</v>
      </c>
      <c r="AO2431">
        <v>181</v>
      </c>
      <c r="AP2431">
        <v>16</v>
      </c>
      <c r="AQ2431">
        <v>4</v>
      </c>
      <c r="AR2431">
        <v>9</v>
      </c>
      <c r="AS2431">
        <v>46</v>
      </c>
      <c r="AT2431">
        <v>67</v>
      </c>
      <c r="AU2431">
        <v>0</v>
      </c>
      <c r="AV2431">
        <v>2</v>
      </c>
      <c r="AW2431">
        <v>0</v>
      </c>
      <c r="AX2431">
        <v>34</v>
      </c>
      <c r="AY2431">
        <v>250</v>
      </c>
      <c r="AZ2431">
        <v>38</v>
      </c>
      <c r="BA2431">
        <v>0</v>
      </c>
      <c r="BB2431">
        <v>0</v>
      </c>
      <c r="BC2431">
        <v>0</v>
      </c>
      <c r="BD2431">
        <v>0</v>
      </c>
      <c r="BE2431">
        <v>18</v>
      </c>
      <c r="BF2431">
        <v>0</v>
      </c>
      <c r="BG2431">
        <v>9</v>
      </c>
      <c r="BH2431">
        <v>6</v>
      </c>
      <c r="BI2431">
        <v>0</v>
      </c>
      <c r="BJ2431">
        <v>0</v>
      </c>
      <c r="BK2431">
        <v>0</v>
      </c>
      <c r="BL2431">
        <v>27</v>
      </c>
      <c r="BM2431">
        <v>0</v>
      </c>
      <c r="BN2431">
        <v>52</v>
      </c>
      <c r="BO2431">
        <v>370</v>
      </c>
      <c r="BP2431">
        <v>72</v>
      </c>
      <c r="BQ2431">
        <v>24</v>
      </c>
      <c r="BR2431">
        <v>44</v>
      </c>
      <c r="BS2431">
        <v>4</v>
      </c>
      <c r="BT2431">
        <v>5</v>
      </c>
      <c r="BU2431">
        <v>0</v>
      </c>
      <c r="BV2431">
        <v>1</v>
      </c>
      <c r="BW2431">
        <v>0</v>
      </c>
      <c r="BX2431">
        <v>0</v>
      </c>
      <c r="BY2431">
        <v>2327</v>
      </c>
    </row>
    <row r="2432" spans="1:77" hidden="1" x14ac:dyDescent="0.25">
      <c r="A2432" t="str">
        <f t="shared" si="74"/>
        <v>201874 Kézműipari foglalkozásokI8 Főiskola</v>
      </c>
      <c r="B2432" t="str">
        <f t="shared" si="75"/>
        <v>201874 Kézműipari foglalkozásokI8 Főiskola</v>
      </c>
      <c r="C2432">
        <v>5365</v>
      </c>
      <c r="D2432" t="s">
        <v>168</v>
      </c>
      <c r="E2432" t="s">
        <v>169</v>
      </c>
      <c r="F2432" s="4">
        <v>2018</v>
      </c>
      <c r="G2432">
        <v>0</v>
      </c>
      <c r="H2432" t="s">
        <v>164</v>
      </c>
      <c r="I2432">
        <v>644</v>
      </c>
      <c r="J2432">
        <v>33</v>
      </c>
      <c r="K2432" t="s">
        <v>102</v>
      </c>
      <c r="L2432" t="s">
        <v>138</v>
      </c>
      <c r="M2432">
        <v>0</v>
      </c>
      <c r="N2432">
        <v>0</v>
      </c>
      <c r="O2432">
        <v>0</v>
      </c>
      <c r="P2432">
        <v>0</v>
      </c>
      <c r="Q2432">
        <v>0</v>
      </c>
      <c r="R2432">
        <v>0</v>
      </c>
      <c r="S2432">
        <v>0</v>
      </c>
      <c r="T2432">
        <v>0</v>
      </c>
      <c r="U2432">
        <v>0</v>
      </c>
      <c r="V2432">
        <v>0</v>
      </c>
      <c r="W2432">
        <v>0</v>
      </c>
      <c r="X2432">
        <v>0</v>
      </c>
      <c r="Y2432">
        <v>0</v>
      </c>
      <c r="Z2432">
        <v>0</v>
      </c>
      <c r="AA2432">
        <v>0</v>
      </c>
      <c r="AB2432">
        <v>0</v>
      </c>
      <c r="AC2432">
        <v>0</v>
      </c>
      <c r="AD2432">
        <v>0</v>
      </c>
      <c r="AE2432">
        <v>0</v>
      </c>
      <c r="AF2432">
        <v>0</v>
      </c>
      <c r="AG2432">
        <v>0</v>
      </c>
      <c r="AH2432">
        <v>1</v>
      </c>
      <c r="AI2432">
        <v>0</v>
      </c>
      <c r="AJ2432">
        <v>0</v>
      </c>
      <c r="AK2432">
        <v>0</v>
      </c>
      <c r="AL2432">
        <v>0</v>
      </c>
      <c r="AM2432">
        <v>0</v>
      </c>
      <c r="AN2432">
        <v>0</v>
      </c>
      <c r="AO2432">
        <v>23</v>
      </c>
      <c r="AP2432">
        <v>0</v>
      </c>
      <c r="AQ2432">
        <v>0</v>
      </c>
      <c r="AR2432">
        <v>0</v>
      </c>
      <c r="AS2432">
        <v>0</v>
      </c>
      <c r="AT2432">
        <v>0</v>
      </c>
      <c r="AU2432">
        <v>0</v>
      </c>
      <c r="AV2432">
        <v>0</v>
      </c>
      <c r="AW2432">
        <v>0</v>
      </c>
      <c r="AX2432">
        <v>0</v>
      </c>
      <c r="AY2432">
        <v>0</v>
      </c>
      <c r="AZ2432">
        <v>0</v>
      </c>
      <c r="BA2432">
        <v>0</v>
      </c>
      <c r="BB2432">
        <v>0</v>
      </c>
      <c r="BC2432">
        <v>0</v>
      </c>
      <c r="BD2432">
        <v>0</v>
      </c>
      <c r="BE2432">
        <v>0</v>
      </c>
      <c r="BF2432">
        <v>0</v>
      </c>
      <c r="BG2432">
        <v>1</v>
      </c>
      <c r="BH2432">
        <v>0</v>
      </c>
      <c r="BI2432">
        <v>0</v>
      </c>
      <c r="BJ2432">
        <v>0</v>
      </c>
      <c r="BK2432">
        <v>0</v>
      </c>
      <c r="BL2432">
        <v>0</v>
      </c>
      <c r="BM2432">
        <v>0</v>
      </c>
      <c r="BN2432">
        <v>0</v>
      </c>
      <c r="BO2432">
        <v>21</v>
      </c>
      <c r="BP2432">
        <v>13</v>
      </c>
      <c r="BQ2432">
        <v>1</v>
      </c>
      <c r="BR2432">
        <v>1</v>
      </c>
      <c r="BS2432">
        <v>2</v>
      </c>
      <c r="BT2432">
        <v>0</v>
      </c>
      <c r="BU2432">
        <v>0</v>
      </c>
      <c r="BV2432">
        <v>0</v>
      </c>
      <c r="BW2432">
        <v>0</v>
      </c>
      <c r="BX2432">
        <v>0</v>
      </c>
      <c r="BY2432">
        <v>63</v>
      </c>
    </row>
    <row r="2433" spans="1:77" hidden="1" x14ac:dyDescent="0.25">
      <c r="A2433" t="str">
        <f t="shared" si="74"/>
        <v>201875 Építőipari foglalkozásokI8 Főiskola</v>
      </c>
      <c r="B2433" t="str">
        <f t="shared" si="75"/>
        <v>201875 Építőipari foglalkozásokI8 Főiskola</v>
      </c>
      <c r="C2433">
        <v>5366</v>
      </c>
      <c r="D2433" t="s">
        <v>168</v>
      </c>
      <c r="E2433" t="s">
        <v>169</v>
      </c>
      <c r="F2433" s="4">
        <v>2018</v>
      </c>
      <c r="G2433">
        <v>0</v>
      </c>
      <c r="H2433" t="s">
        <v>164</v>
      </c>
      <c r="I2433">
        <v>645</v>
      </c>
      <c r="J2433">
        <v>34</v>
      </c>
      <c r="K2433" t="s">
        <v>103</v>
      </c>
      <c r="L2433" t="s">
        <v>139</v>
      </c>
      <c r="M2433">
        <v>0</v>
      </c>
      <c r="N2433">
        <v>0</v>
      </c>
      <c r="O2433">
        <v>0</v>
      </c>
      <c r="P2433">
        <v>0</v>
      </c>
      <c r="Q2433">
        <v>18</v>
      </c>
      <c r="R2433">
        <v>0</v>
      </c>
      <c r="S2433">
        <v>0</v>
      </c>
      <c r="T2433">
        <v>0</v>
      </c>
      <c r="U2433">
        <v>0</v>
      </c>
      <c r="V2433">
        <v>0</v>
      </c>
      <c r="W2433">
        <v>0</v>
      </c>
      <c r="X2433">
        <v>0</v>
      </c>
      <c r="Y2433">
        <v>2</v>
      </c>
      <c r="Z2433">
        <v>0</v>
      </c>
      <c r="AA2433">
        <v>0</v>
      </c>
      <c r="AB2433">
        <v>0</v>
      </c>
      <c r="AC2433">
        <v>0</v>
      </c>
      <c r="AD2433">
        <v>0</v>
      </c>
      <c r="AE2433">
        <v>0</v>
      </c>
      <c r="AF2433">
        <v>0</v>
      </c>
      <c r="AG2433">
        <v>6</v>
      </c>
      <c r="AH2433">
        <v>32</v>
      </c>
      <c r="AI2433">
        <v>0</v>
      </c>
      <c r="AJ2433">
        <v>0</v>
      </c>
      <c r="AK2433">
        <v>35</v>
      </c>
      <c r="AL2433">
        <v>2</v>
      </c>
      <c r="AM2433">
        <v>41</v>
      </c>
      <c r="AN2433">
        <v>3</v>
      </c>
      <c r="AO2433">
        <v>22</v>
      </c>
      <c r="AP2433">
        <v>16</v>
      </c>
      <c r="AQ2433">
        <v>0</v>
      </c>
      <c r="AR2433">
        <v>0</v>
      </c>
      <c r="AS2433">
        <v>0</v>
      </c>
      <c r="AT2433">
        <v>0</v>
      </c>
      <c r="AU2433">
        <v>0</v>
      </c>
      <c r="AV2433">
        <v>7</v>
      </c>
      <c r="AW2433">
        <v>0</v>
      </c>
      <c r="AX2433">
        <v>0</v>
      </c>
      <c r="AY2433">
        <v>0</v>
      </c>
      <c r="AZ2433">
        <v>0</v>
      </c>
      <c r="BA2433">
        <v>0</v>
      </c>
      <c r="BB2433">
        <v>0</v>
      </c>
      <c r="BC2433">
        <v>0</v>
      </c>
      <c r="BD2433">
        <v>0</v>
      </c>
      <c r="BE2433">
        <v>10</v>
      </c>
      <c r="BF2433">
        <v>0</v>
      </c>
      <c r="BG2433">
        <v>2</v>
      </c>
      <c r="BH2433">
        <v>3</v>
      </c>
      <c r="BI2433">
        <v>0</v>
      </c>
      <c r="BJ2433">
        <v>0</v>
      </c>
      <c r="BK2433">
        <v>0</v>
      </c>
      <c r="BL2433">
        <v>0</v>
      </c>
      <c r="BM2433">
        <v>0</v>
      </c>
      <c r="BN2433">
        <v>1</v>
      </c>
      <c r="BO2433">
        <v>466</v>
      </c>
      <c r="BP2433">
        <v>81</v>
      </c>
      <c r="BQ2433">
        <v>46</v>
      </c>
      <c r="BR2433">
        <v>77</v>
      </c>
      <c r="BS2433">
        <v>24</v>
      </c>
      <c r="BT2433">
        <v>5</v>
      </c>
      <c r="BU2433">
        <v>0</v>
      </c>
      <c r="BV2433">
        <v>0</v>
      </c>
      <c r="BW2433">
        <v>0</v>
      </c>
      <c r="BX2433">
        <v>0</v>
      </c>
      <c r="BY2433">
        <v>899</v>
      </c>
    </row>
    <row r="2434" spans="1:77" hidden="1" x14ac:dyDescent="0.25">
      <c r="A2434" t="str">
        <f t="shared" si="74"/>
        <v>201879 Egyéb ipari és építőipari foglalkozásokI8 Főiskola</v>
      </c>
      <c r="B2434" t="str">
        <f t="shared" si="75"/>
        <v>201879 Egyéb ipari és építőipari foglalkozásokI8 Főiskola</v>
      </c>
      <c r="C2434">
        <v>5367</v>
      </c>
      <c r="D2434" t="s">
        <v>168</v>
      </c>
      <c r="E2434" t="s">
        <v>169</v>
      </c>
      <c r="F2434" s="4">
        <v>2018</v>
      </c>
      <c r="G2434">
        <v>0</v>
      </c>
      <c r="H2434" t="s">
        <v>164</v>
      </c>
      <c r="I2434">
        <v>646</v>
      </c>
      <c r="J2434">
        <v>35</v>
      </c>
      <c r="K2434" t="s">
        <v>140</v>
      </c>
      <c r="L2434" t="s">
        <v>141</v>
      </c>
      <c r="M2434">
        <v>0</v>
      </c>
      <c r="N2434">
        <v>0</v>
      </c>
      <c r="O2434">
        <v>0</v>
      </c>
      <c r="P2434">
        <v>0</v>
      </c>
      <c r="Q2434">
        <v>35</v>
      </c>
      <c r="R2434">
        <v>0</v>
      </c>
      <c r="S2434">
        <v>0</v>
      </c>
      <c r="T2434">
        <v>0</v>
      </c>
      <c r="U2434">
        <v>0</v>
      </c>
      <c r="V2434">
        <v>0</v>
      </c>
      <c r="W2434">
        <v>0</v>
      </c>
      <c r="X2434">
        <v>0</v>
      </c>
      <c r="Y2434">
        <v>17</v>
      </c>
      <c r="Z2434">
        <v>0</v>
      </c>
      <c r="AA2434">
        <v>22</v>
      </c>
      <c r="AB2434">
        <v>22</v>
      </c>
      <c r="AC2434">
        <v>0</v>
      </c>
      <c r="AD2434">
        <v>46</v>
      </c>
      <c r="AE2434">
        <v>0</v>
      </c>
      <c r="AF2434">
        <v>48</v>
      </c>
      <c r="AG2434">
        <v>0</v>
      </c>
      <c r="AH2434">
        <v>0</v>
      </c>
      <c r="AI2434">
        <v>0</v>
      </c>
      <c r="AJ2434">
        <v>0</v>
      </c>
      <c r="AK2434">
        <v>0</v>
      </c>
      <c r="AL2434">
        <v>0</v>
      </c>
      <c r="AM2434">
        <v>24</v>
      </c>
      <c r="AN2434">
        <v>0</v>
      </c>
      <c r="AO2434">
        <v>22</v>
      </c>
      <c r="AP2434">
        <v>0</v>
      </c>
      <c r="AQ2434">
        <v>16</v>
      </c>
      <c r="AR2434">
        <v>0</v>
      </c>
      <c r="AS2434">
        <v>0</v>
      </c>
      <c r="AT2434">
        <v>0</v>
      </c>
      <c r="AU2434">
        <v>0</v>
      </c>
      <c r="AV2434">
        <v>0</v>
      </c>
      <c r="AW2434">
        <v>0</v>
      </c>
      <c r="AX2434">
        <v>0</v>
      </c>
      <c r="AY2434">
        <v>0</v>
      </c>
      <c r="AZ2434">
        <v>0</v>
      </c>
      <c r="BA2434">
        <v>0</v>
      </c>
      <c r="BB2434">
        <v>0</v>
      </c>
      <c r="BC2434">
        <v>0</v>
      </c>
      <c r="BD2434">
        <v>0</v>
      </c>
      <c r="BE2434">
        <v>0</v>
      </c>
      <c r="BF2434">
        <v>0</v>
      </c>
      <c r="BG2434">
        <v>0</v>
      </c>
      <c r="BH2434">
        <v>0</v>
      </c>
      <c r="BI2434">
        <v>0</v>
      </c>
      <c r="BJ2434">
        <v>0</v>
      </c>
      <c r="BK2434">
        <v>0</v>
      </c>
      <c r="BL2434">
        <v>0</v>
      </c>
      <c r="BM2434">
        <v>0</v>
      </c>
      <c r="BN2434">
        <v>12</v>
      </c>
      <c r="BO2434">
        <v>270</v>
      </c>
      <c r="BP2434">
        <v>6</v>
      </c>
      <c r="BQ2434">
        <v>1</v>
      </c>
      <c r="BR2434">
        <v>4</v>
      </c>
      <c r="BS2434">
        <v>0</v>
      </c>
      <c r="BT2434">
        <v>0</v>
      </c>
      <c r="BU2434">
        <v>0</v>
      </c>
      <c r="BV2434">
        <v>0</v>
      </c>
      <c r="BW2434">
        <v>0</v>
      </c>
      <c r="BX2434">
        <v>0</v>
      </c>
      <c r="BY2434">
        <v>545</v>
      </c>
    </row>
    <row r="2435" spans="1:77" hidden="1" x14ac:dyDescent="0.25">
      <c r="A2435" t="str">
        <f t="shared" si="74"/>
        <v>201881 Feldolgozóipari gépek kezelőiI8 Főiskola</v>
      </c>
      <c r="B2435" t="str">
        <f t="shared" si="75"/>
        <v>201881 Feldolgozóipari gépek kezelőiI8 Főiskola</v>
      </c>
      <c r="C2435">
        <v>5368</v>
      </c>
      <c r="D2435" t="s">
        <v>168</v>
      </c>
      <c r="E2435" t="s">
        <v>169</v>
      </c>
      <c r="F2435" s="4">
        <v>2018</v>
      </c>
      <c r="G2435">
        <v>0</v>
      </c>
      <c r="H2435" t="s">
        <v>164</v>
      </c>
      <c r="I2435">
        <v>647</v>
      </c>
      <c r="J2435">
        <v>36</v>
      </c>
      <c r="K2435" t="s">
        <v>104</v>
      </c>
      <c r="L2435" t="s">
        <v>105</v>
      </c>
      <c r="M2435">
        <v>0</v>
      </c>
      <c r="N2435">
        <v>0</v>
      </c>
      <c r="O2435">
        <v>0</v>
      </c>
      <c r="P2435">
        <v>46</v>
      </c>
      <c r="Q2435">
        <v>61</v>
      </c>
      <c r="R2435">
        <v>0</v>
      </c>
      <c r="S2435">
        <v>0</v>
      </c>
      <c r="T2435">
        <v>0</v>
      </c>
      <c r="U2435">
        <v>0</v>
      </c>
      <c r="V2435">
        <v>0</v>
      </c>
      <c r="W2435">
        <v>31</v>
      </c>
      <c r="X2435">
        <v>0</v>
      </c>
      <c r="Y2435">
        <v>118</v>
      </c>
      <c r="Z2435">
        <v>26</v>
      </c>
      <c r="AA2435">
        <v>16</v>
      </c>
      <c r="AB2435">
        <v>32</v>
      </c>
      <c r="AC2435">
        <v>0</v>
      </c>
      <c r="AD2435">
        <v>25</v>
      </c>
      <c r="AE2435">
        <v>34</v>
      </c>
      <c r="AF2435">
        <v>28</v>
      </c>
      <c r="AG2435">
        <v>0</v>
      </c>
      <c r="AH2435">
        <v>0</v>
      </c>
      <c r="AI2435">
        <v>0</v>
      </c>
      <c r="AJ2435">
        <v>0</v>
      </c>
      <c r="AK2435">
        <v>0</v>
      </c>
      <c r="AL2435">
        <v>9</v>
      </c>
      <c r="AM2435">
        <v>0</v>
      </c>
      <c r="AN2435">
        <v>0</v>
      </c>
      <c r="AO2435">
        <v>0</v>
      </c>
      <c r="AP2435">
        <v>22</v>
      </c>
      <c r="AQ2435">
        <v>0</v>
      </c>
      <c r="AR2435">
        <v>0</v>
      </c>
      <c r="AS2435">
        <v>0</v>
      </c>
      <c r="AT2435">
        <v>0</v>
      </c>
      <c r="AU2435">
        <v>0</v>
      </c>
      <c r="AV2435">
        <v>0</v>
      </c>
      <c r="AW2435">
        <v>0</v>
      </c>
      <c r="AX2435">
        <v>0</v>
      </c>
      <c r="AY2435">
        <v>0</v>
      </c>
      <c r="AZ2435">
        <v>0</v>
      </c>
      <c r="BA2435">
        <v>9</v>
      </c>
      <c r="BB2435">
        <v>0</v>
      </c>
      <c r="BC2435">
        <v>0</v>
      </c>
      <c r="BD2435">
        <v>0</v>
      </c>
      <c r="BE2435">
        <v>0</v>
      </c>
      <c r="BF2435">
        <v>0</v>
      </c>
      <c r="BG2435">
        <v>0</v>
      </c>
      <c r="BH2435">
        <v>0</v>
      </c>
      <c r="BI2435">
        <v>0</v>
      </c>
      <c r="BJ2435">
        <v>0</v>
      </c>
      <c r="BK2435">
        <v>0</v>
      </c>
      <c r="BL2435">
        <v>27</v>
      </c>
      <c r="BM2435">
        <v>0</v>
      </c>
      <c r="BN2435">
        <v>0</v>
      </c>
      <c r="BO2435">
        <v>64</v>
      </c>
      <c r="BP2435">
        <v>1</v>
      </c>
      <c r="BQ2435">
        <v>0</v>
      </c>
      <c r="BR2435">
        <v>1</v>
      </c>
      <c r="BS2435">
        <v>0</v>
      </c>
      <c r="BT2435">
        <v>1</v>
      </c>
      <c r="BU2435">
        <v>0</v>
      </c>
      <c r="BV2435">
        <v>0</v>
      </c>
      <c r="BW2435">
        <v>0</v>
      </c>
      <c r="BX2435">
        <v>0</v>
      </c>
      <c r="BY2435">
        <v>551</v>
      </c>
    </row>
    <row r="2436" spans="1:77" hidden="1" x14ac:dyDescent="0.25">
      <c r="A2436" t="str">
        <f t="shared" si="74"/>
        <v>201882 ÖsszeszerelőkI8 Főiskola</v>
      </c>
      <c r="B2436" t="str">
        <f t="shared" si="75"/>
        <v>201882 ÖsszeszerelőkI8 Főiskola</v>
      </c>
      <c r="C2436">
        <v>5369</v>
      </c>
      <c r="D2436" t="s">
        <v>168</v>
      </c>
      <c r="E2436" t="s">
        <v>169</v>
      </c>
      <c r="F2436" s="4">
        <v>2018</v>
      </c>
      <c r="G2436">
        <v>0</v>
      </c>
      <c r="H2436" t="s">
        <v>164</v>
      </c>
      <c r="I2436">
        <v>648</v>
      </c>
      <c r="J2436">
        <v>37</v>
      </c>
      <c r="K2436" t="s">
        <v>106</v>
      </c>
      <c r="L2436" t="s">
        <v>142</v>
      </c>
      <c r="M2436">
        <v>0</v>
      </c>
      <c r="N2436">
        <v>0</v>
      </c>
      <c r="O2436">
        <v>0</v>
      </c>
      <c r="P2436">
        <v>0</v>
      </c>
      <c r="Q2436">
        <v>1</v>
      </c>
      <c r="R2436">
        <v>0</v>
      </c>
      <c r="S2436">
        <v>0</v>
      </c>
      <c r="T2436">
        <v>0</v>
      </c>
      <c r="U2436">
        <v>0</v>
      </c>
      <c r="V2436">
        <v>0</v>
      </c>
      <c r="W2436">
        <v>0</v>
      </c>
      <c r="X2436">
        <v>0</v>
      </c>
      <c r="Y2436">
        <v>19</v>
      </c>
      <c r="Z2436">
        <v>16</v>
      </c>
      <c r="AA2436">
        <v>0</v>
      </c>
      <c r="AB2436">
        <v>9</v>
      </c>
      <c r="AC2436">
        <v>1461</v>
      </c>
      <c r="AD2436">
        <v>4</v>
      </c>
      <c r="AE2436">
        <v>0</v>
      </c>
      <c r="AF2436">
        <v>153</v>
      </c>
      <c r="AG2436">
        <v>0</v>
      </c>
      <c r="AH2436">
        <v>0</v>
      </c>
      <c r="AI2436">
        <v>0</v>
      </c>
      <c r="AJ2436">
        <v>0</v>
      </c>
      <c r="AK2436">
        <v>0</v>
      </c>
      <c r="AL2436">
        <v>0</v>
      </c>
      <c r="AM2436">
        <v>0</v>
      </c>
      <c r="AN2436">
        <v>33</v>
      </c>
      <c r="AO2436">
        <v>22</v>
      </c>
      <c r="AP2436">
        <v>0</v>
      </c>
      <c r="AQ2436">
        <v>0</v>
      </c>
      <c r="AR2436">
        <v>0</v>
      </c>
      <c r="AS2436">
        <v>0</v>
      </c>
      <c r="AT2436">
        <v>0</v>
      </c>
      <c r="AU2436">
        <v>0</v>
      </c>
      <c r="AV2436">
        <v>0</v>
      </c>
      <c r="AW2436">
        <v>0</v>
      </c>
      <c r="AX2436">
        <v>0</v>
      </c>
      <c r="AY2436">
        <v>0</v>
      </c>
      <c r="AZ2436">
        <v>0</v>
      </c>
      <c r="BA2436">
        <v>0</v>
      </c>
      <c r="BB2436">
        <v>0</v>
      </c>
      <c r="BC2436">
        <v>0</v>
      </c>
      <c r="BD2436">
        <v>0</v>
      </c>
      <c r="BE2436">
        <v>17</v>
      </c>
      <c r="BF2436">
        <v>0</v>
      </c>
      <c r="BG2436">
        <v>0</v>
      </c>
      <c r="BH2436">
        <v>0</v>
      </c>
      <c r="BI2436">
        <v>0</v>
      </c>
      <c r="BJ2436">
        <v>9</v>
      </c>
      <c r="BK2436">
        <v>0</v>
      </c>
      <c r="BL2436">
        <v>24</v>
      </c>
      <c r="BM2436">
        <v>0</v>
      </c>
      <c r="BN2436">
        <v>0</v>
      </c>
      <c r="BO2436">
        <v>1</v>
      </c>
      <c r="BP2436">
        <v>0</v>
      </c>
      <c r="BQ2436">
        <v>0</v>
      </c>
      <c r="BR2436">
        <v>0</v>
      </c>
      <c r="BS2436">
        <v>0</v>
      </c>
      <c r="BT2436">
        <v>0</v>
      </c>
      <c r="BU2436">
        <v>0</v>
      </c>
      <c r="BV2436">
        <v>0</v>
      </c>
      <c r="BW2436">
        <v>0</v>
      </c>
      <c r="BX2436">
        <v>0</v>
      </c>
      <c r="BY2436">
        <v>1769</v>
      </c>
    </row>
    <row r="2437" spans="1:77" hidden="1" x14ac:dyDescent="0.25">
      <c r="A2437" t="str">
        <f t="shared" si="74"/>
        <v>201883 Helyhez kötött gépek kezelőiI8 Főiskola</v>
      </c>
      <c r="B2437" t="str">
        <f t="shared" si="75"/>
        <v>201883 Helyhez kötött gépek kezelőiI8 Főiskola</v>
      </c>
      <c r="C2437">
        <v>5370</v>
      </c>
      <c r="D2437" t="s">
        <v>168</v>
      </c>
      <c r="E2437" t="s">
        <v>169</v>
      </c>
      <c r="F2437" s="4">
        <v>2018</v>
      </c>
      <c r="G2437">
        <v>0</v>
      </c>
      <c r="H2437" t="s">
        <v>164</v>
      </c>
      <c r="I2437">
        <v>649</v>
      </c>
      <c r="J2437">
        <v>38</v>
      </c>
      <c r="K2437" t="s">
        <v>107</v>
      </c>
      <c r="L2437" t="s">
        <v>143</v>
      </c>
      <c r="M2437">
        <v>0</v>
      </c>
      <c r="N2437">
        <v>0</v>
      </c>
      <c r="O2437">
        <v>0</v>
      </c>
      <c r="P2437">
        <v>15</v>
      </c>
      <c r="Q2437">
        <v>23</v>
      </c>
      <c r="R2437">
        <v>0</v>
      </c>
      <c r="S2437">
        <v>0</v>
      </c>
      <c r="T2437">
        <v>0</v>
      </c>
      <c r="U2437">
        <v>0</v>
      </c>
      <c r="V2437">
        <v>0</v>
      </c>
      <c r="W2437">
        <v>0</v>
      </c>
      <c r="X2437">
        <v>0</v>
      </c>
      <c r="Y2437">
        <v>0</v>
      </c>
      <c r="Z2437">
        <v>0</v>
      </c>
      <c r="AA2437">
        <v>16</v>
      </c>
      <c r="AB2437">
        <v>21</v>
      </c>
      <c r="AC2437">
        <v>22</v>
      </c>
      <c r="AD2437">
        <v>10</v>
      </c>
      <c r="AE2437">
        <v>22</v>
      </c>
      <c r="AF2437">
        <v>16</v>
      </c>
      <c r="AG2437">
        <v>0</v>
      </c>
      <c r="AH2437">
        <v>0</v>
      </c>
      <c r="AI2437">
        <v>0</v>
      </c>
      <c r="AJ2437">
        <v>21</v>
      </c>
      <c r="AK2437">
        <v>32</v>
      </c>
      <c r="AL2437">
        <v>0</v>
      </c>
      <c r="AM2437">
        <v>10</v>
      </c>
      <c r="AN2437">
        <v>0</v>
      </c>
      <c r="AO2437">
        <v>0</v>
      </c>
      <c r="AP2437">
        <v>0</v>
      </c>
      <c r="AQ2437">
        <v>0</v>
      </c>
      <c r="AR2437">
        <v>0</v>
      </c>
      <c r="AS2437">
        <v>0</v>
      </c>
      <c r="AT2437">
        <v>0</v>
      </c>
      <c r="AU2437">
        <v>0</v>
      </c>
      <c r="AV2437">
        <v>11</v>
      </c>
      <c r="AW2437">
        <v>0</v>
      </c>
      <c r="AX2437">
        <v>0</v>
      </c>
      <c r="AY2437">
        <v>0</v>
      </c>
      <c r="AZ2437">
        <v>0</v>
      </c>
      <c r="BA2437">
        <v>0</v>
      </c>
      <c r="BB2437">
        <v>0</v>
      </c>
      <c r="BC2437">
        <v>0</v>
      </c>
      <c r="BD2437">
        <v>0</v>
      </c>
      <c r="BE2437">
        <v>0</v>
      </c>
      <c r="BF2437">
        <v>0</v>
      </c>
      <c r="BG2437">
        <v>0</v>
      </c>
      <c r="BH2437">
        <v>2</v>
      </c>
      <c r="BI2437">
        <v>0</v>
      </c>
      <c r="BJ2437">
        <v>0</v>
      </c>
      <c r="BK2437">
        <v>0</v>
      </c>
      <c r="BL2437">
        <v>0</v>
      </c>
      <c r="BM2437">
        <v>0</v>
      </c>
      <c r="BN2437">
        <v>0</v>
      </c>
      <c r="BO2437">
        <v>81</v>
      </c>
      <c r="BP2437">
        <v>35</v>
      </c>
      <c r="BQ2437">
        <v>32</v>
      </c>
      <c r="BR2437">
        <v>42</v>
      </c>
      <c r="BS2437">
        <v>4</v>
      </c>
      <c r="BT2437">
        <v>5</v>
      </c>
      <c r="BU2437">
        <v>0</v>
      </c>
      <c r="BV2437">
        <v>0</v>
      </c>
      <c r="BW2437">
        <v>1</v>
      </c>
      <c r="BX2437">
        <v>0</v>
      </c>
      <c r="BY2437">
        <v>421</v>
      </c>
    </row>
    <row r="2438" spans="1:77" hidden="1" x14ac:dyDescent="0.25">
      <c r="A2438" t="str">
        <f t="shared" si="74"/>
        <v>201884 Járművezetők és mobil gépek kezelőiI8 Főiskola</v>
      </c>
      <c r="B2438" t="str">
        <f t="shared" si="75"/>
        <v>201884 Járművezetők és mobil gépek kezelőiI8 Főiskola</v>
      </c>
      <c r="C2438">
        <v>5371</v>
      </c>
      <c r="D2438" t="s">
        <v>168</v>
      </c>
      <c r="E2438" t="s">
        <v>169</v>
      </c>
      <c r="F2438" s="4">
        <v>2018</v>
      </c>
      <c r="G2438">
        <v>0</v>
      </c>
      <c r="H2438" t="s">
        <v>164</v>
      </c>
      <c r="I2438">
        <v>650</v>
      </c>
      <c r="J2438">
        <v>39</v>
      </c>
      <c r="K2438" t="s">
        <v>144</v>
      </c>
      <c r="L2438" t="s">
        <v>145</v>
      </c>
      <c r="M2438">
        <v>20</v>
      </c>
      <c r="N2438">
        <v>6</v>
      </c>
      <c r="O2438">
        <v>0</v>
      </c>
      <c r="P2438">
        <v>0</v>
      </c>
      <c r="Q2438">
        <v>14</v>
      </c>
      <c r="R2438">
        <v>0</v>
      </c>
      <c r="S2438">
        <v>0</v>
      </c>
      <c r="T2438">
        <v>0</v>
      </c>
      <c r="U2438">
        <v>0</v>
      </c>
      <c r="V2438">
        <v>0</v>
      </c>
      <c r="W2438">
        <v>0</v>
      </c>
      <c r="X2438">
        <v>15</v>
      </c>
      <c r="Y2438">
        <v>12</v>
      </c>
      <c r="Z2438">
        <v>0</v>
      </c>
      <c r="AA2438">
        <v>0</v>
      </c>
      <c r="AB2438">
        <v>16</v>
      </c>
      <c r="AC2438">
        <v>271</v>
      </c>
      <c r="AD2438">
        <v>0</v>
      </c>
      <c r="AE2438">
        <v>41</v>
      </c>
      <c r="AF2438">
        <v>18</v>
      </c>
      <c r="AG2438">
        <v>0</v>
      </c>
      <c r="AH2438">
        <v>0</v>
      </c>
      <c r="AI2438">
        <v>0</v>
      </c>
      <c r="AJ2438">
        <v>0</v>
      </c>
      <c r="AK2438">
        <v>1</v>
      </c>
      <c r="AL2438">
        <v>2</v>
      </c>
      <c r="AM2438">
        <v>52</v>
      </c>
      <c r="AN2438">
        <v>0</v>
      </c>
      <c r="AO2438">
        <v>112</v>
      </c>
      <c r="AP2438">
        <v>19</v>
      </c>
      <c r="AQ2438">
        <v>505</v>
      </c>
      <c r="AR2438">
        <v>0</v>
      </c>
      <c r="AS2438">
        <v>0</v>
      </c>
      <c r="AT2438">
        <v>190</v>
      </c>
      <c r="AU2438">
        <v>0</v>
      </c>
      <c r="AV2438">
        <v>2</v>
      </c>
      <c r="AW2438">
        <v>0</v>
      </c>
      <c r="AX2438">
        <v>0</v>
      </c>
      <c r="AY2438">
        <v>0</v>
      </c>
      <c r="AZ2438">
        <v>0</v>
      </c>
      <c r="BA2438">
        <v>22</v>
      </c>
      <c r="BB2438">
        <v>0</v>
      </c>
      <c r="BC2438">
        <v>0</v>
      </c>
      <c r="BD2438">
        <v>0</v>
      </c>
      <c r="BE2438">
        <v>16</v>
      </c>
      <c r="BF2438">
        <v>0</v>
      </c>
      <c r="BG2438">
        <v>0</v>
      </c>
      <c r="BH2438">
        <v>1</v>
      </c>
      <c r="BI2438">
        <v>0</v>
      </c>
      <c r="BJ2438">
        <v>0</v>
      </c>
      <c r="BK2438">
        <v>0</v>
      </c>
      <c r="BL2438">
        <v>0</v>
      </c>
      <c r="BM2438">
        <v>3</v>
      </c>
      <c r="BN2438">
        <v>0</v>
      </c>
      <c r="BO2438">
        <v>383</v>
      </c>
      <c r="BP2438">
        <v>36</v>
      </c>
      <c r="BQ2438">
        <v>107</v>
      </c>
      <c r="BR2438">
        <v>68</v>
      </c>
      <c r="BS2438">
        <v>5</v>
      </c>
      <c r="BT2438">
        <v>23</v>
      </c>
      <c r="BU2438">
        <v>0</v>
      </c>
      <c r="BV2438">
        <v>0</v>
      </c>
      <c r="BW2438">
        <v>3</v>
      </c>
      <c r="BX2438">
        <v>0</v>
      </c>
      <c r="BY2438">
        <v>1963</v>
      </c>
    </row>
    <row r="2439" spans="1:77" hidden="1" x14ac:dyDescent="0.25">
      <c r="A2439" t="str">
        <f t="shared" ref="A2439:A2502" si="76">CONCATENATE(F2439,L2439,H2439)</f>
        <v>201891 Takarítók és hasonló jellegű egyszerű foglalkozásokI8 Főiskola</v>
      </c>
      <c r="B2439" t="str">
        <f t="shared" ref="B2439:B2502" si="77">CONCATENATE(F2439,L2439,H2439)</f>
        <v>201891 Takarítók és hasonló jellegű egyszerű foglalkozásokI8 Főiskola</v>
      </c>
      <c r="C2439">
        <v>5372</v>
      </c>
      <c r="D2439" t="s">
        <v>168</v>
      </c>
      <c r="E2439" t="s">
        <v>169</v>
      </c>
      <c r="F2439" s="4">
        <v>2018</v>
      </c>
      <c r="G2439">
        <v>0</v>
      </c>
      <c r="H2439" t="s">
        <v>164</v>
      </c>
      <c r="I2439">
        <v>651</v>
      </c>
      <c r="J2439">
        <v>40</v>
      </c>
      <c r="K2439" t="s">
        <v>108</v>
      </c>
      <c r="L2439" t="s">
        <v>146</v>
      </c>
      <c r="M2439">
        <v>5</v>
      </c>
      <c r="N2439">
        <v>0</v>
      </c>
      <c r="O2439">
        <v>0</v>
      </c>
      <c r="P2439">
        <v>0</v>
      </c>
      <c r="Q2439">
        <v>0</v>
      </c>
      <c r="R2439">
        <v>0</v>
      </c>
      <c r="S2439">
        <v>0</v>
      </c>
      <c r="T2439">
        <v>0</v>
      </c>
      <c r="U2439">
        <v>0</v>
      </c>
      <c r="V2439">
        <v>0</v>
      </c>
      <c r="W2439">
        <v>0</v>
      </c>
      <c r="X2439">
        <v>0</v>
      </c>
      <c r="Y2439">
        <v>1</v>
      </c>
      <c r="Z2439">
        <v>0</v>
      </c>
      <c r="AA2439">
        <v>0</v>
      </c>
      <c r="AB2439">
        <v>0</v>
      </c>
      <c r="AC2439">
        <v>0</v>
      </c>
      <c r="AD2439">
        <v>0</v>
      </c>
      <c r="AE2439">
        <v>0</v>
      </c>
      <c r="AF2439">
        <v>0</v>
      </c>
      <c r="AG2439">
        <v>0</v>
      </c>
      <c r="AH2439">
        <v>0</v>
      </c>
      <c r="AI2439">
        <v>11</v>
      </c>
      <c r="AJ2439">
        <v>0</v>
      </c>
      <c r="AK2439">
        <v>0</v>
      </c>
      <c r="AL2439">
        <v>17</v>
      </c>
      <c r="AM2439">
        <v>1</v>
      </c>
      <c r="AN2439">
        <v>0</v>
      </c>
      <c r="AO2439">
        <v>1</v>
      </c>
      <c r="AP2439">
        <v>0</v>
      </c>
      <c r="AQ2439">
        <v>0</v>
      </c>
      <c r="AR2439">
        <v>0</v>
      </c>
      <c r="AS2439">
        <v>0</v>
      </c>
      <c r="AT2439">
        <v>0</v>
      </c>
      <c r="AU2439">
        <v>0</v>
      </c>
      <c r="AV2439">
        <v>30</v>
      </c>
      <c r="AW2439">
        <v>0</v>
      </c>
      <c r="AX2439">
        <v>0</v>
      </c>
      <c r="AY2439">
        <v>22</v>
      </c>
      <c r="AZ2439">
        <v>77</v>
      </c>
      <c r="BA2439">
        <v>0</v>
      </c>
      <c r="BB2439">
        <v>0</v>
      </c>
      <c r="BC2439">
        <v>0</v>
      </c>
      <c r="BD2439">
        <v>0</v>
      </c>
      <c r="BE2439">
        <v>9</v>
      </c>
      <c r="BF2439">
        <v>0</v>
      </c>
      <c r="BG2439">
        <v>0</v>
      </c>
      <c r="BH2439">
        <v>9</v>
      </c>
      <c r="BI2439">
        <v>0</v>
      </c>
      <c r="BJ2439">
        <v>3</v>
      </c>
      <c r="BK2439">
        <v>0</v>
      </c>
      <c r="BL2439">
        <v>0</v>
      </c>
      <c r="BM2439">
        <v>0</v>
      </c>
      <c r="BN2439">
        <v>31</v>
      </c>
      <c r="BO2439">
        <v>1519</v>
      </c>
      <c r="BP2439">
        <v>880</v>
      </c>
      <c r="BQ2439">
        <v>63</v>
      </c>
      <c r="BR2439">
        <v>344</v>
      </c>
      <c r="BS2439">
        <v>58</v>
      </c>
      <c r="BT2439">
        <v>26</v>
      </c>
      <c r="BU2439">
        <v>1</v>
      </c>
      <c r="BV2439">
        <v>0</v>
      </c>
      <c r="BW2439">
        <v>0</v>
      </c>
      <c r="BX2439">
        <v>0</v>
      </c>
      <c r="BY2439">
        <v>3108</v>
      </c>
    </row>
    <row r="2440" spans="1:77" hidden="1" x14ac:dyDescent="0.25">
      <c r="A2440" t="str">
        <f t="shared" si="76"/>
        <v>201892 Egyszerű szolgáltatási, szállítási és hasonló foglalkozásokI8 Főiskola</v>
      </c>
      <c r="B2440" t="str">
        <f t="shared" si="77"/>
        <v>201892 Egyszerű szolgáltatási, szállítási és hasonló foglalkozásokI8 Főiskola</v>
      </c>
      <c r="C2440">
        <v>5373</v>
      </c>
      <c r="D2440" t="s">
        <v>168</v>
      </c>
      <c r="E2440" t="s">
        <v>169</v>
      </c>
      <c r="F2440" s="4">
        <v>2018</v>
      </c>
      <c r="G2440">
        <v>0</v>
      </c>
      <c r="H2440" t="s">
        <v>164</v>
      </c>
      <c r="I2440">
        <v>652</v>
      </c>
      <c r="J2440">
        <v>41</v>
      </c>
      <c r="K2440" t="s">
        <v>109</v>
      </c>
      <c r="L2440" t="s">
        <v>147</v>
      </c>
      <c r="M2440">
        <v>60</v>
      </c>
      <c r="N2440">
        <v>0</v>
      </c>
      <c r="O2440">
        <v>0</v>
      </c>
      <c r="P2440">
        <v>29</v>
      </c>
      <c r="Q2440">
        <v>26</v>
      </c>
      <c r="R2440">
        <v>0</v>
      </c>
      <c r="S2440">
        <v>9</v>
      </c>
      <c r="T2440">
        <v>0</v>
      </c>
      <c r="U2440">
        <v>1</v>
      </c>
      <c r="V2440">
        <v>0</v>
      </c>
      <c r="W2440">
        <v>0</v>
      </c>
      <c r="X2440">
        <v>0</v>
      </c>
      <c r="Y2440">
        <v>9</v>
      </c>
      <c r="Z2440">
        <v>0</v>
      </c>
      <c r="AA2440">
        <v>16</v>
      </c>
      <c r="AB2440">
        <v>22</v>
      </c>
      <c r="AC2440">
        <v>146</v>
      </c>
      <c r="AD2440">
        <v>54</v>
      </c>
      <c r="AE2440">
        <v>0</v>
      </c>
      <c r="AF2440">
        <v>0</v>
      </c>
      <c r="AG2440">
        <v>0</v>
      </c>
      <c r="AH2440">
        <v>0</v>
      </c>
      <c r="AI2440">
        <v>15</v>
      </c>
      <c r="AJ2440">
        <v>0</v>
      </c>
      <c r="AK2440">
        <v>22</v>
      </c>
      <c r="AL2440">
        <v>2</v>
      </c>
      <c r="AM2440">
        <v>31</v>
      </c>
      <c r="AN2440">
        <v>0</v>
      </c>
      <c r="AO2440">
        <v>20</v>
      </c>
      <c r="AP2440">
        <v>111</v>
      </c>
      <c r="AQ2440">
        <v>20</v>
      </c>
      <c r="AR2440">
        <v>0</v>
      </c>
      <c r="AS2440">
        <v>0</v>
      </c>
      <c r="AT2440">
        <v>12</v>
      </c>
      <c r="AU2440">
        <v>11</v>
      </c>
      <c r="AV2440">
        <v>132</v>
      </c>
      <c r="AW2440">
        <v>0</v>
      </c>
      <c r="AX2440">
        <v>0</v>
      </c>
      <c r="AY2440">
        <v>0</v>
      </c>
      <c r="AZ2440">
        <v>22</v>
      </c>
      <c r="BA2440">
        <v>0</v>
      </c>
      <c r="BB2440">
        <v>0</v>
      </c>
      <c r="BC2440">
        <v>0</v>
      </c>
      <c r="BD2440">
        <v>0</v>
      </c>
      <c r="BE2440">
        <v>128</v>
      </c>
      <c r="BF2440">
        <v>1</v>
      </c>
      <c r="BG2440">
        <v>19</v>
      </c>
      <c r="BH2440">
        <v>3</v>
      </c>
      <c r="BI2440">
        <v>0</v>
      </c>
      <c r="BJ2440">
        <v>24</v>
      </c>
      <c r="BK2440">
        <v>0</v>
      </c>
      <c r="BL2440">
        <v>52</v>
      </c>
      <c r="BM2440">
        <v>0</v>
      </c>
      <c r="BN2440">
        <v>50</v>
      </c>
      <c r="BO2440">
        <v>4946</v>
      </c>
      <c r="BP2440">
        <v>673</v>
      </c>
      <c r="BQ2440">
        <v>64</v>
      </c>
      <c r="BR2440">
        <v>275</v>
      </c>
      <c r="BS2440">
        <v>63</v>
      </c>
      <c r="BT2440">
        <v>12</v>
      </c>
      <c r="BU2440">
        <v>9</v>
      </c>
      <c r="BV2440">
        <v>0</v>
      </c>
      <c r="BW2440">
        <v>24</v>
      </c>
      <c r="BX2440">
        <v>0</v>
      </c>
      <c r="BY2440">
        <v>7113</v>
      </c>
    </row>
    <row r="2441" spans="1:77" hidden="1" x14ac:dyDescent="0.25">
      <c r="A2441" t="str">
        <f t="shared" si="76"/>
        <v>201893 Egyszerű ipari, építőipari, mezőgazdasági foglalkozásokI8 Főiskola</v>
      </c>
      <c r="B2441" t="str">
        <f t="shared" si="77"/>
        <v>201893 Egyszerű ipari, építőipari, mezőgazdasági foglalkozásokI8 Főiskola</v>
      </c>
      <c r="C2441">
        <v>5374</v>
      </c>
      <c r="D2441" t="s">
        <v>168</v>
      </c>
      <c r="E2441" t="s">
        <v>169</v>
      </c>
      <c r="F2441" s="4">
        <v>2018</v>
      </c>
      <c r="G2441">
        <v>0</v>
      </c>
      <c r="H2441" t="s">
        <v>164</v>
      </c>
      <c r="I2441">
        <v>653</v>
      </c>
      <c r="J2441">
        <v>42</v>
      </c>
      <c r="K2441" t="s">
        <v>148</v>
      </c>
      <c r="L2441" t="s">
        <v>149</v>
      </c>
      <c r="M2441">
        <v>26</v>
      </c>
      <c r="N2441">
        <v>0</v>
      </c>
      <c r="O2441">
        <v>0</v>
      </c>
      <c r="P2441">
        <v>0</v>
      </c>
      <c r="Q2441">
        <v>83</v>
      </c>
      <c r="R2441">
        <v>37</v>
      </c>
      <c r="S2441">
        <v>0</v>
      </c>
      <c r="T2441">
        <v>0</v>
      </c>
      <c r="U2441">
        <v>0</v>
      </c>
      <c r="V2441">
        <v>0</v>
      </c>
      <c r="W2441">
        <v>0</v>
      </c>
      <c r="X2441">
        <v>0</v>
      </c>
      <c r="Y2441">
        <v>0</v>
      </c>
      <c r="Z2441">
        <v>0</v>
      </c>
      <c r="AA2441">
        <v>0</v>
      </c>
      <c r="AB2441">
        <v>0</v>
      </c>
      <c r="AC2441">
        <v>1</v>
      </c>
      <c r="AD2441">
        <v>35</v>
      </c>
      <c r="AE2441">
        <v>16</v>
      </c>
      <c r="AF2441">
        <v>35</v>
      </c>
      <c r="AG2441">
        <v>0</v>
      </c>
      <c r="AH2441">
        <v>0</v>
      </c>
      <c r="AI2441">
        <v>22</v>
      </c>
      <c r="AJ2441">
        <v>0</v>
      </c>
      <c r="AK2441">
        <v>0</v>
      </c>
      <c r="AL2441">
        <v>33</v>
      </c>
      <c r="AM2441">
        <v>49</v>
      </c>
      <c r="AN2441">
        <v>0</v>
      </c>
      <c r="AO2441">
        <v>52</v>
      </c>
      <c r="AP2441">
        <v>0</v>
      </c>
      <c r="AQ2441">
        <v>0</v>
      </c>
      <c r="AR2441">
        <v>0</v>
      </c>
      <c r="AS2441">
        <v>0</v>
      </c>
      <c r="AT2441">
        <v>0</v>
      </c>
      <c r="AU2441">
        <v>0</v>
      </c>
      <c r="AV2441">
        <v>1</v>
      </c>
      <c r="AW2441">
        <v>0</v>
      </c>
      <c r="AX2441">
        <v>0</v>
      </c>
      <c r="AY2441">
        <v>0</v>
      </c>
      <c r="AZ2441">
        <v>0</v>
      </c>
      <c r="BA2441">
        <v>0</v>
      </c>
      <c r="BB2441">
        <v>0</v>
      </c>
      <c r="BC2441">
        <v>0</v>
      </c>
      <c r="BD2441">
        <v>0</v>
      </c>
      <c r="BE2441">
        <v>0</v>
      </c>
      <c r="BF2441">
        <v>0</v>
      </c>
      <c r="BG2441">
        <v>18</v>
      </c>
      <c r="BH2441">
        <v>4</v>
      </c>
      <c r="BI2441">
        <v>0</v>
      </c>
      <c r="BJ2441">
        <v>0</v>
      </c>
      <c r="BK2441">
        <v>0</v>
      </c>
      <c r="BL2441">
        <v>0</v>
      </c>
      <c r="BM2441">
        <v>0</v>
      </c>
      <c r="BN2441">
        <v>1</v>
      </c>
      <c r="BO2441">
        <v>1496</v>
      </c>
      <c r="BP2441">
        <v>9</v>
      </c>
      <c r="BQ2441">
        <v>3</v>
      </c>
      <c r="BR2441">
        <v>7</v>
      </c>
      <c r="BS2441">
        <v>0</v>
      </c>
      <c r="BT2441">
        <v>1</v>
      </c>
      <c r="BU2441">
        <v>0</v>
      </c>
      <c r="BV2441">
        <v>0</v>
      </c>
      <c r="BW2441">
        <v>1</v>
      </c>
      <c r="BX2441">
        <v>0</v>
      </c>
      <c r="BY2441">
        <v>1930</v>
      </c>
    </row>
    <row r="2442" spans="1:77" hidden="1" x14ac:dyDescent="0.25">
      <c r="A2442" t="str">
        <f t="shared" si="76"/>
        <v>201801 Fegyveres szervek felsőfokú képesítést igénylő foglalkozásaiI9 Egyetem</v>
      </c>
      <c r="B2442" t="str">
        <f t="shared" si="77"/>
        <v>201801 Fegyveres szervek felsőfokú képesítést igénylő foglalkozásaiI9 Egyetem</v>
      </c>
      <c r="C2442">
        <v>6006</v>
      </c>
      <c r="D2442" t="s">
        <v>168</v>
      </c>
      <c r="E2442" t="s">
        <v>169</v>
      </c>
      <c r="F2442" s="4">
        <v>2018</v>
      </c>
      <c r="G2442">
        <v>0</v>
      </c>
      <c r="H2442" t="s">
        <v>165</v>
      </c>
      <c r="I2442">
        <v>612</v>
      </c>
      <c r="J2442">
        <v>1</v>
      </c>
      <c r="K2442" t="s">
        <v>65</v>
      </c>
      <c r="L2442" t="s">
        <v>66</v>
      </c>
      <c r="M2442">
        <v>0</v>
      </c>
      <c r="N2442">
        <v>0</v>
      </c>
      <c r="O2442">
        <v>0</v>
      </c>
      <c r="P2442">
        <v>0</v>
      </c>
      <c r="Q2442">
        <v>0</v>
      </c>
      <c r="R2442">
        <v>0</v>
      </c>
      <c r="S2442">
        <v>0</v>
      </c>
      <c r="T2442">
        <v>0</v>
      </c>
      <c r="U2442">
        <v>0</v>
      </c>
      <c r="V2442">
        <v>0</v>
      </c>
      <c r="W2442">
        <v>0</v>
      </c>
      <c r="X2442">
        <v>0</v>
      </c>
      <c r="Y2442">
        <v>0</v>
      </c>
      <c r="Z2442">
        <v>0</v>
      </c>
      <c r="AA2442">
        <v>0</v>
      </c>
      <c r="AB2442">
        <v>0</v>
      </c>
      <c r="AC2442">
        <v>0</v>
      </c>
      <c r="AD2442">
        <v>0</v>
      </c>
      <c r="AE2442">
        <v>0</v>
      </c>
      <c r="AF2442">
        <v>0</v>
      </c>
      <c r="AG2442">
        <v>0</v>
      </c>
      <c r="AH2442">
        <v>0</v>
      </c>
      <c r="AI2442">
        <v>0</v>
      </c>
      <c r="AJ2442">
        <v>0</v>
      </c>
      <c r="AK2442">
        <v>0</v>
      </c>
      <c r="AL2442">
        <v>0</v>
      </c>
      <c r="AM2442">
        <v>0</v>
      </c>
      <c r="AN2442">
        <v>0</v>
      </c>
      <c r="AO2442">
        <v>0</v>
      </c>
      <c r="AP2442">
        <v>0</v>
      </c>
      <c r="AQ2442">
        <v>0</v>
      </c>
      <c r="AR2442">
        <v>0</v>
      </c>
      <c r="AS2442">
        <v>0</v>
      </c>
      <c r="AT2442">
        <v>0</v>
      </c>
      <c r="AU2442">
        <v>0</v>
      </c>
      <c r="AV2442">
        <v>0</v>
      </c>
      <c r="AW2442">
        <v>0</v>
      </c>
      <c r="AX2442">
        <v>0</v>
      </c>
      <c r="AY2442">
        <v>0</v>
      </c>
      <c r="AZ2442">
        <v>0</v>
      </c>
      <c r="BA2442">
        <v>0</v>
      </c>
      <c r="BB2442">
        <v>0</v>
      </c>
      <c r="BC2442">
        <v>0</v>
      </c>
      <c r="BD2442">
        <v>0</v>
      </c>
      <c r="BE2442">
        <v>0</v>
      </c>
      <c r="BF2442">
        <v>0</v>
      </c>
      <c r="BG2442">
        <v>0</v>
      </c>
      <c r="BH2442">
        <v>0</v>
      </c>
      <c r="BI2442">
        <v>0</v>
      </c>
      <c r="BJ2442">
        <v>0</v>
      </c>
      <c r="BK2442">
        <v>0</v>
      </c>
      <c r="BL2442">
        <v>0</v>
      </c>
      <c r="BM2442">
        <v>0</v>
      </c>
      <c r="BN2442">
        <v>0</v>
      </c>
      <c r="BO2442">
        <v>6291</v>
      </c>
      <c r="BP2442">
        <v>42</v>
      </c>
      <c r="BQ2442">
        <v>0</v>
      </c>
      <c r="BR2442">
        <v>0</v>
      </c>
      <c r="BS2442">
        <v>0</v>
      </c>
      <c r="BT2442">
        <v>0</v>
      </c>
      <c r="BU2442">
        <v>0</v>
      </c>
      <c r="BV2442">
        <v>0</v>
      </c>
      <c r="BW2442">
        <v>0</v>
      </c>
      <c r="BX2442">
        <v>0</v>
      </c>
      <c r="BY2442">
        <v>6333</v>
      </c>
    </row>
    <row r="2443" spans="1:77" hidden="1" x14ac:dyDescent="0.25">
      <c r="A2443" t="str">
        <f t="shared" si="76"/>
        <v>201802 Fegyveres szervek középfokú képesítést igénylő foglalkozásaiI9 Egyetem</v>
      </c>
      <c r="B2443" t="str">
        <f t="shared" si="77"/>
        <v>201802 Fegyveres szervek középfokú képesítést igénylő foglalkozásaiI9 Egyetem</v>
      </c>
      <c r="C2443">
        <v>6007</v>
      </c>
      <c r="D2443" t="s">
        <v>168</v>
      </c>
      <c r="E2443" t="s">
        <v>169</v>
      </c>
      <c r="F2443" s="4">
        <v>2018</v>
      </c>
      <c r="G2443">
        <v>0</v>
      </c>
      <c r="H2443" t="s">
        <v>165</v>
      </c>
      <c r="I2443">
        <v>613</v>
      </c>
      <c r="J2443">
        <v>2</v>
      </c>
      <c r="K2443" t="s">
        <v>67</v>
      </c>
      <c r="L2443" t="s">
        <v>68</v>
      </c>
      <c r="M2443">
        <v>0</v>
      </c>
      <c r="N2443">
        <v>0</v>
      </c>
      <c r="O2443">
        <v>0</v>
      </c>
      <c r="P2443">
        <v>0</v>
      </c>
      <c r="Q2443">
        <v>0</v>
      </c>
      <c r="R2443">
        <v>0</v>
      </c>
      <c r="S2443">
        <v>0</v>
      </c>
      <c r="T2443">
        <v>0</v>
      </c>
      <c r="U2443">
        <v>0</v>
      </c>
      <c r="V2443">
        <v>0</v>
      </c>
      <c r="W2443">
        <v>0</v>
      </c>
      <c r="X2443">
        <v>0</v>
      </c>
      <c r="Y2443">
        <v>0</v>
      </c>
      <c r="Z2443">
        <v>0</v>
      </c>
      <c r="AA2443">
        <v>0</v>
      </c>
      <c r="AB2443">
        <v>0</v>
      </c>
      <c r="AC2443">
        <v>0</v>
      </c>
      <c r="AD2443">
        <v>0</v>
      </c>
      <c r="AE2443">
        <v>0</v>
      </c>
      <c r="AF2443">
        <v>0</v>
      </c>
      <c r="AG2443">
        <v>0</v>
      </c>
      <c r="AH2443">
        <v>0</v>
      </c>
      <c r="AI2443">
        <v>0</v>
      </c>
      <c r="AJ2443">
        <v>0</v>
      </c>
      <c r="AK2443">
        <v>0</v>
      </c>
      <c r="AL2443">
        <v>0</v>
      </c>
      <c r="AM2443">
        <v>0</v>
      </c>
      <c r="AN2443">
        <v>0</v>
      </c>
      <c r="AO2443">
        <v>0</v>
      </c>
      <c r="AP2443">
        <v>0</v>
      </c>
      <c r="AQ2443">
        <v>0</v>
      </c>
      <c r="AR2443">
        <v>0</v>
      </c>
      <c r="AS2443">
        <v>0</v>
      </c>
      <c r="AT2443">
        <v>0</v>
      </c>
      <c r="AU2443">
        <v>0</v>
      </c>
      <c r="AV2443">
        <v>0</v>
      </c>
      <c r="AW2443">
        <v>0</v>
      </c>
      <c r="AX2443">
        <v>0</v>
      </c>
      <c r="AY2443">
        <v>0</v>
      </c>
      <c r="AZ2443">
        <v>0</v>
      </c>
      <c r="BA2443">
        <v>0</v>
      </c>
      <c r="BB2443">
        <v>0</v>
      </c>
      <c r="BC2443">
        <v>0</v>
      </c>
      <c r="BD2443">
        <v>0</v>
      </c>
      <c r="BE2443">
        <v>0</v>
      </c>
      <c r="BF2443">
        <v>0</v>
      </c>
      <c r="BG2443">
        <v>0</v>
      </c>
      <c r="BH2443">
        <v>0</v>
      </c>
      <c r="BI2443">
        <v>0</v>
      </c>
      <c r="BJ2443">
        <v>0</v>
      </c>
      <c r="BK2443">
        <v>0</v>
      </c>
      <c r="BL2443">
        <v>0</v>
      </c>
      <c r="BM2443">
        <v>0</v>
      </c>
      <c r="BN2443">
        <v>0</v>
      </c>
      <c r="BO2443">
        <v>284</v>
      </c>
      <c r="BP2443">
        <v>2</v>
      </c>
      <c r="BQ2443">
        <v>0</v>
      </c>
      <c r="BR2443">
        <v>0</v>
      </c>
      <c r="BS2443">
        <v>0</v>
      </c>
      <c r="BT2443">
        <v>0</v>
      </c>
      <c r="BU2443">
        <v>0</v>
      </c>
      <c r="BV2443">
        <v>0</v>
      </c>
      <c r="BW2443">
        <v>0</v>
      </c>
      <c r="BX2443">
        <v>0</v>
      </c>
      <c r="BY2443">
        <v>286</v>
      </c>
    </row>
    <row r="2444" spans="1:77" hidden="1" x14ac:dyDescent="0.25">
      <c r="A2444" t="str">
        <f t="shared" si="76"/>
        <v>201803 Fegyveres szervek középfokú képesítést nem igénylő foglalkozásaiI9 Egyetem</v>
      </c>
      <c r="B2444" t="str">
        <f t="shared" si="77"/>
        <v>201803 Fegyveres szervek középfokú képesítést nem igénylő foglalkozásaiI9 Egyetem</v>
      </c>
      <c r="C2444">
        <v>6008</v>
      </c>
      <c r="D2444" t="s">
        <v>168</v>
      </c>
      <c r="E2444" t="s">
        <v>169</v>
      </c>
      <c r="F2444" s="4">
        <v>2018</v>
      </c>
      <c r="G2444">
        <v>0</v>
      </c>
      <c r="H2444" t="s">
        <v>165</v>
      </c>
      <c r="I2444">
        <v>614</v>
      </c>
      <c r="J2444">
        <v>3</v>
      </c>
      <c r="K2444" t="s">
        <v>69</v>
      </c>
      <c r="L2444" t="s">
        <v>70</v>
      </c>
      <c r="M2444">
        <v>0</v>
      </c>
      <c r="N2444">
        <v>0</v>
      </c>
      <c r="O2444">
        <v>0</v>
      </c>
      <c r="P2444">
        <v>0</v>
      </c>
      <c r="Q2444">
        <v>0</v>
      </c>
      <c r="R2444">
        <v>0</v>
      </c>
      <c r="S2444">
        <v>0</v>
      </c>
      <c r="T2444">
        <v>0</v>
      </c>
      <c r="U2444">
        <v>0</v>
      </c>
      <c r="V2444">
        <v>0</v>
      </c>
      <c r="W2444">
        <v>0</v>
      </c>
      <c r="X2444">
        <v>0</v>
      </c>
      <c r="Y2444">
        <v>0</v>
      </c>
      <c r="Z2444">
        <v>0</v>
      </c>
      <c r="AA2444">
        <v>0</v>
      </c>
      <c r="AB2444">
        <v>0</v>
      </c>
      <c r="AC2444">
        <v>0</v>
      </c>
      <c r="AD2444">
        <v>0</v>
      </c>
      <c r="AE2444">
        <v>0</v>
      </c>
      <c r="AF2444">
        <v>0</v>
      </c>
      <c r="AG2444">
        <v>0</v>
      </c>
      <c r="AH2444">
        <v>0</v>
      </c>
      <c r="AI2444">
        <v>0</v>
      </c>
      <c r="AJ2444">
        <v>0</v>
      </c>
      <c r="AK2444">
        <v>0</v>
      </c>
      <c r="AL2444">
        <v>0</v>
      </c>
      <c r="AM2444">
        <v>0</v>
      </c>
      <c r="AN2444">
        <v>0</v>
      </c>
      <c r="AO2444">
        <v>0</v>
      </c>
      <c r="AP2444">
        <v>0</v>
      </c>
      <c r="AQ2444">
        <v>0</v>
      </c>
      <c r="AR2444">
        <v>0</v>
      </c>
      <c r="AS2444">
        <v>0</v>
      </c>
      <c r="AT2444">
        <v>0</v>
      </c>
      <c r="AU2444">
        <v>0</v>
      </c>
      <c r="AV2444">
        <v>0</v>
      </c>
      <c r="AW2444">
        <v>0</v>
      </c>
      <c r="AX2444">
        <v>0</v>
      </c>
      <c r="AY2444">
        <v>0</v>
      </c>
      <c r="AZ2444">
        <v>0</v>
      </c>
      <c r="BA2444">
        <v>0</v>
      </c>
      <c r="BB2444">
        <v>0</v>
      </c>
      <c r="BC2444">
        <v>0</v>
      </c>
      <c r="BD2444">
        <v>0</v>
      </c>
      <c r="BE2444">
        <v>0</v>
      </c>
      <c r="BF2444">
        <v>0</v>
      </c>
      <c r="BG2444">
        <v>0</v>
      </c>
      <c r="BH2444">
        <v>0</v>
      </c>
      <c r="BI2444">
        <v>0</v>
      </c>
      <c r="BJ2444">
        <v>0</v>
      </c>
      <c r="BK2444">
        <v>0</v>
      </c>
      <c r="BL2444">
        <v>0</v>
      </c>
      <c r="BM2444">
        <v>0</v>
      </c>
      <c r="BN2444">
        <v>0</v>
      </c>
      <c r="BO2444">
        <v>57</v>
      </c>
      <c r="BP2444">
        <v>0</v>
      </c>
      <c r="BQ2444">
        <v>0</v>
      </c>
      <c r="BR2444">
        <v>0</v>
      </c>
      <c r="BS2444">
        <v>0</v>
      </c>
      <c r="BT2444">
        <v>0</v>
      </c>
      <c r="BU2444">
        <v>0</v>
      </c>
      <c r="BV2444">
        <v>0</v>
      </c>
      <c r="BW2444">
        <v>0</v>
      </c>
      <c r="BX2444">
        <v>0</v>
      </c>
      <c r="BY2444">
        <v>57</v>
      </c>
    </row>
    <row r="2445" spans="1:77" hidden="1" x14ac:dyDescent="0.25">
      <c r="A2445" t="str">
        <f t="shared" si="76"/>
        <v>201811 Törvényhozók, igazgatási és érdek-képviseleti vezetőkI9 Egyetem</v>
      </c>
      <c r="B2445" t="str">
        <f t="shared" si="77"/>
        <v>201811 Törvényhozók, igazgatási és érdek-képviseleti vezetőkI9 Egyetem</v>
      </c>
      <c r="C2445">
        <v>6009</v>
      </c>
      <c r="D2445" t="s">
        <v>168</v>
      </c>
      <c r="E2445" t="s">
        <v>169</v>
      </c>
      <c r="F2445" s="4">
        <v>2018</v>
      </c>
      <c r="G2445">
        <v>0</v>
      </c>
      <c r="H2445" t="s">
        <v>165</v>
      </c>
      <c r="I2445">
        <v>615</v>
      </c>
      <c r="J2445">
        <v>4</v>
      </c>
      <c r="K2445" t="s">
        <v>71</v>
      </c>
      <c r="L2445" t="s">
        <v>111</v>
      </c>
      <c r="M2445">
        <v>0</v>
      </c>
      <c r="N2445">
        <v>0</v>
      </c>
      <c r="O2445">
        <v>0</v>
      </c>
      <c r="P2445">
        <v>0</v>
      </c>
      <c r="Q2445">
        <v>7</v>
      </c>
      <c r="R2445">
        <v>0</v>
      </c>
      <c r="S2445">
        <v>0</v>
      </c>
      <c r="T2445">
        <v>0</v>
      </c>
      <c r="U2445">
        <v>0</v>
      </c>
      <c r="V2445">
        <v>0</v>
      </c>
      <c r="W2445">
        <v>0</v>
      </c>
      <c r="X2445">
        <v>0</v>
      </c>
      <c r="Y2445">
        <v>0</v>
      </c>
      <c r="Z2445">
        <v>0</v>
      </c>
      <c r="AA2445">
        <v>0</v>
      </c>
      <c r="AB2445">
        <v>0</v>
      </c>
      <c r="AC2445">
        <v>0</v>
      </c>
      <c r="AD2445">
        <v>0</v>
      </c>
      <c r="AE2445">
        <v>0</v>
      </c>
      <c r="AF2445">
        <v>10</v>
      </c>
      <c r="AG2445">
        <v>0</v>
      </c>
      <c r="AH2445">
        <v>0</v>
      </c>
      <c r="AI2445">
        <v>0</v>
      </c>
      <c r="AJ2445">
        <v>0</v>
      </c>
      <c r="AK2445">
        <v>0</v>
      </c>
      <c r="AL2445">
        <v>0</v>
      </c>
      <c r="AM2445">
        <v>0</v>
      </c>
      <c r="AN2445">
        <v>0</v>
      </c>
      <c r="AO2445">
        <v>0</v>
      </c>
      <c r="AP2445">
        <v>0</v>
      </c>
      <c r="AQ2445">
        <v>0</v>
      </c>
      <c r="AR2445">
        <v>0</v>
      </c>
      <c r="AS2445">
        <v>0</v>
      </c>
      <c r="AT2445">
        <v>11</v>
      </c>
      <c r="AU2445">
        <v>0</v>
      </c>
      <c r="AV2445">
        <v>1</v>
      </c>
      <c r="AW2445">
        <v>0</v>
      </c>
      <c r="AX2445">
        <v>0</v>
      </c>
      <c r="AY2445">
        <v>0</v>
      </c>
      <c r="AZ2445">
        <v>0</v>
      </c>
      <c r="BA2445">
        <v>54</v>
      </c>
      <c r="BB2445">
        <v>0</v>
      </c>
      <c r="BC2445">
        <v>0</v>
      </c>
      <c r="BD2445">
        <v>0</v>
      </c>
      <c r="BE2445">
        <v>0</v>
      </c>
      <c r="BF2445">
        <v>16</v>
      </c>
      <c r="BG2445">
        <v>1</v>
      </c>
      <c r="BH2445">
        <v>35</v>
      </c>
      <c r="BI2445">
        <v>0</v>
      </c>
      <c r="BJ2445">
        <v>17</v>
      </c>
      <c r="BK2445">
        <v>1</v>
      </c>
      <c r="BL2445">
        <v>0</v>
      </c>
      <c r="BM2445">
        <v>0</v>
      </c>
      <c r="BN2445">
        <v>0</v>
      </c>
      <c r="BO2445">
        <v>7510</v>
      </c>
      <c r="BP2445">
        <v>56</v>
      </c>
      <c r="BQ2445">
        <v>9</v>
      </c>
      <c r="BR2445">
        <v>19</v>
      </c>
      <c r="BS2445">
        <v>9</v>
      </c>
      <c r="BT2445">
        <v>2</v>
      </c>
      <c r="BU2445">
        <v>3</v>
      </c>
      <c r="BV2445">
        <v>0</v>
      </c>
      <c r="BW2445">
        <v>0</v>
      </c>
      <c r="BX2445">
        <v>0</v>
      </c>
      <c r="BY2445">
        <v>7761</v>
      </c>
    </row>
    <row r="2446" spans="1:77" hidden="1" x14ac:dyDescent="0.25">
      <c r="A2446" t="str">
        <f t="shared" si="76"/>
        <v>201812 Gazdasági, költségvetési szervezetek vezetőiI9 Egyetem</v>
      </c>
      <c r="B2446" t="str">
        <f t="shared" si="77"/>
        <v>201812 Gazdasági, költségvetési szervezetek vezetőiI9 Egyetem</v>
      </c>
      <c r="C2446">
        <v>6010</v>
      </c>
      <c r="D2446" t="s">
        <v>168</v>
      </c>
      <c r="E2446" t="s">
        <v>169</v>
      </c>
      <c r="F2446" s="4">
        <v>2018</v>
      </c>
      <c r="G2446">
        <v>0</v>
      </c>
      <c r="H2446" t="s">
        <v>165</v>
      </c>
      <c r="I2446">
        <v>616</v>
      </c>
      <c r="J2446">
        <v>5</v>
      </c>
      <c r="K2446" t="s">
        <v>72</v>
      </c>
      <c r="L2446" t="s">
        <v>112</v>
      </c>
      <c r="M2446">
        <v>176</v>
      </c>
      <c r="N2446">
        <v>37</v>
      </c>
      <c r="O2446">
        <v>38</v>
      </c>
      <c r="P2446">
        <v>47</v>
      </c>
      <c r="Q2446">
        <v>113</v>
      </c>
      <c r="R2446">
        <v>57</v>
      </c>
      <c r="S2446">
        <v>1</v>
      </c>
      <c r="T2446">
        <v>12</v>
      </c>
      <c r="U2446">
        <v>43</v>
      </c>
      <c r="V2446">
        <v>0</v>
      </c>
      <c r="W2446">
        <v>104</v>
      </c>
      <c r="X2446">
        <v>30</v>
      </c>
      <c r="Y2446">
        <v>49</v>
      </c>
      <c r="Z2446">
        <v>34</v>
      </c>
      <c r="AA2446">
        <v>97</v>
      </c>
      <c r="AB2446">
        <v>140</v>
      </c>
      <c r="AC2446">
        <v>71</v>
      </c>
      <c r="AD2446">
        <v>19</v>
      </c>
      <c r="AE2446">
        <v>96</v>
      </c>
      <c r="AF2446">
        <v>23</v>
      </c>
      <c r="AG2446">
        <v>20</v>
      </c>
      <c r="AH2446">
        <v>41</v>
      </c>
      <c r="AI2446">
        <v>27</v>
      </c>
      <c r="AJ2446">
        <v>255</v>
      </c>
      <c r="AK2446">
        <v>30</v>
      </c>
      <c r="AL2446">
        <v>32</v>
      </c>
      <c r="AM2446">
        <v>285</v>
      </c>
      <c r="AN2446">
        <v>87</v>
      </c>
      <c r="AO2446">
        <v>662</v>
      </c>
      <c r="AP2446">
        <v>407</v>
      </c>
      <c r="AQ2446">
        <v>130</v>
      </c>
      <c r="AR2446">
        <v>0</v>
      </c>
      <c r="AS2446">
        <v>0</v>
      </c>
      <c r="AT2446">
        <v>99</v>
      </c>
      <c r="AU2446">
        <v>18</v>
      </c>
      <c r="AV2446">
        <v>87</v>
      </c>
      <c r="AW2446">
        <v>81</v>
      </c>
      <c r="AX2446">
        <v>21</v>
      </c>
      <c r="AY2446">
        <v>7</v>
      </c>
      <c r="AZ2446">
        <v>298</v>
      </c>
      <c r="BA2446">
        <v>257</v>
      </c>
      <c r="BB2446">
        <v>42</v>
      </c>
      <c r="BC2446">
        <v>116</v>
      </c>
      <c r="BD2446">
        <v>16</v>
      </c>
      <c r="BE2446">
        <v>159</v>
      </c>
      <c r="BF2446">
        <v>417</v>
      </c>
      <c r="BG2446">
        <v>217</v>
      </c>
      <c r="BH2446">
        <v>109</v>
      </c>
      <c r="BI2446">
        <v>108</v>
      </c>
      <c r="BJ2446">
        <v>33</v>
      </c>
      <c r="BK2446">
        <v>70</v>
      </c>
      <c r="BL2446">
        <v>47</v>
      </c>
      <c r="BM2446">
        <v>41</v>
      </c>
      <c r="BN2446">
        <v>151</v>
      </c>
      <c r="BO2446">
        <v>455</v>
      </c>
      <c r="BP2446">
        <v>506</v>
      </c>
      <c r="BQ2446">
        <v>161</v>
      </c>
      <c r="BR2446">
        <v>99</v>
      </c>
      <c r="BS2446">
        <v>124</v>
      </c>
      <c r="BT2446">
        <v>89</v>
      </c>
      <c r="BU2446">
        <v>1</v>
      </c>
      <c r="BV2446">
        <v>35</v>
      </c>
      <c r="BW2446">
        <v>25</v>
      </c>
      <c r="BX2446">
        <v>0</v>
      </c>
      <c r="BY2446">
        <v>7052</v>
      </c>
    </row>
    <row r="2447" spans="1:77" hidden="1" x14ac:dyDescent="0.25">
      <c r="A2447" t="str">
        <f t="shared" si="76"/>
        <v>201813 Termelési és szolgáltatást nyújtó egységek vezetőiI9 Egyetem</v>
      </c>
      <c r="B2447" t="str">
        <f t="shared" si="77"/>
        <v>201813 Termelési és szolgáltatást nyújtó egységek vezetőiI9 Egyetem</v>
      </c>
      <c r="C2447">
        <v>6011</v>
      </c>
      <c r="D2447" t="s">
        <v>168</v>
      </c>
      <c r="E2447" t="s">
        <v>169</v>
      </c>
      <c r="F2447" s="4">
        <v>2018</v>
      </c>
      <c r="G2447">
        <v>0</v>
      </c>
      <c r="H2447" t="s">
        <v>165</v>
      </c>
      <c r="I2447">
        <v>617</v>
      </c>
      <c r="J2447">
        <v>6</v>
      </c>
      <c r="K2447" t="s">
        <v>73</v>
      </c>
      <c r="L2447" t="s">
        <v>113</v>
      </c>
      <c r="M2447">
        <v>619</v>
      </c>
      <c r="N2447">
        <v>252</v>
      </c>
      <c r="O2447">
        <v>51</v>
      </c>
      <c r="P2447">
        <v>50</v>
      </c>
      <c r="Q2447">
        <v>397</v>
      </c>
      <c r="R2447">
        <v>9</v>
      </c>
      <c r="S2447">
        <v>28</v>
      </c>
      <c r="T2447">
        <v>27</v>
      </c>
      <c r="U2447">
        <v>77</v>
      </c>
      <c r="V2447">
        <v>7</v>
      </c>
      <c r="W2447">
        <v>256</v>
      </c>
      <c r="X2447">
        <v>313</v>
      </c>
      <c r="Y2447">
        <v>197</v>
      </c>
      <c r="Z2447">
        <v>173</v>
      </c>
      <c r="AA2447">
        <v>205</v>
      </c>
      <c r="AB2447">
        <v>310</v>
      </c>
      <c r="AC2447">
        <v>243</v>
      </c>
      <c r="AD2447">
        <v>273</v>
      </c>
      <c r="AE2447">
        <v>178</v>
      </c>
      <c r="AF2447">
        <v>254</v>
      </c>
      <c r="AG2447">
        <v>38</v>
      </c>
      <c r="AH2447">
        <v>71</v>
      </c>
      <c r="AI2447">
        <v>61</v>
      </c>
      <c r="AJ2447">
        <v>525</v>
      </c>
      <c r="AK2447">
        <v>307</v>
      </c>
      <c r="AL2447">
        <v>177</v>
      </c>
      <c r="AM2447">
        <v>809</v>
      </c>
      <c r="AN2447">
        <v>342</v>
      </c>
      <c r="AO2447">
        <v>1485</v>
      </c>
      <c r="AP2447">
        <v>896</v>
      </c>
      <c r="AQ2447">
        <v>264</v>
      </c>
      <c r="AR2447">
        <v>0</v>
      </c>
      <c r="AS2447">
        <v>0</v>
      </c>
      <c r="AT2447">
        <v>301</v>
      </c>
      <c r="AU2447">
        <v>0</v>
      </c>
      <c r="AV2447">
        <v>248</v>
      </c>
      <c r="AW2447">
        <v>123</v>
      </c>
      <c r="AX2447">
        <v>40</v>
      </c>
      <c r="AY2447">
        <v>123</v>
      </c>
      <c r="AZ2447">
        <v>665</v>
      </c>
      <c r="BA2447">
        <v>901</v>
      </c>
      <c r="BB2447">
        <v>184</v>
      </c>
      <c r="BC2447">
        <v>106</v>
      </c>
      <c r="BD2447">
        <v>92</v>
      </c>
      <c r="BE2447">
        <v>153</v>
      </c>
      <c r="BF2447">
        <v>363</v>
      </c>
      <c r="BG2447">
        <v>424</v>
      </c>
      <c r="BH2447">
        <v>107</v>
      </c>
      <c r="BI2447">
        <v>54</v>
      </c>
      <c r="BJ2447">
        <v>35</v>
      </c>
      <c r="BK2447">
        <v>44</v>
      </c>
      <c r="BL2447">
        <v>18</v>
      </c>
      <c r="BM2447">
        <v>14</v>
      </c>
      <c r="BN2447">
        <v>264</v>
      </c>
      <c r="BO2447">
        <v>370</v>
      </c>
      <c r="BP2447">
        <v>7149</v>
      </c>
      <c r="BQ2447">
        <v>2113</v>
      </c>
      <c r="BR2447">
        <v>748</v>
      </c>
      <c r="BS2447">
        <v>762</v>
      </c>
      <c r="BT2447">
        <v>58</v>
      </c>
      <c r="BU2447">
        <v>56</v>
      </c>
      <c r="BV2447">
        <v>1</v>
      </c>
      <c r="BW2447">
        <v>48</v>
      </c>
      <c r="BX2447">
        <v>0</v>
      </c>
      <c r="BY2447">
        <v>24458</v>
      </c>
    </row>
    <row r="2448" spans="1:77" hidden="1" x14ac:dyDescent="0.25">
      <c r="A2448" t="str">
        <f t="shared" si="76"/>
        <v>201814 Gazdasági tevékenységet segítő egységek vezetőiI9 Egyetem</v>
      </c>
      <c r="B2448" t="str">
        <f t="shared" si="77"/>
        <v>201814 Gazdasági tevékenységet segítő egységek vezetőiI9 Egyetem</v>
      </c>
      <c r="C2448">
        <v>6012</v>
      </c>
      <c r="D2448" t="s">
        <v>168</v>
      </c>
      <c r="E2448" t="s">
        <v>169</v>
      </c>
      <c r="F2448" s="4">
        <v>2018</v>
      </c>
      <c r="G2448">
        <v>0</v>
      </c>
      <c r="H2448" t="s">
        <v>165</v>
      </c>
      <c r="I2448">
        <v>618</v>
      </c>
      <c r="J2448">
        <v>7</v>
      </c>
      <c r="K2448" t="s">
        <v>74</v>
      </c>
      <c r="L2448" t="s">
        <v>114</v>
      </c>
      <c r="M2448">
        <v>123</v>
      </c>
      <c r="N2448">
        <v>50</v>
      </c>
      <c r="O2448">
        <v>8</v>
      </c>
      <c r="P2448">
        <v>23</v>
      </c>
      <c r="Q2448">
        <v>286</v>
      </c>
      <c r="R2448">
        <v>0</v>
      </c>
      <c r="S2448">
        <v>39</v>
      </c>
      <c r="T2448">
        <v>45</v>
      </c>
      <c r="U2448">
        <v>14</v>
      </c>
      <c r="V2448">
        <v>0</v>
      </c>
      <c r="W2448">
        <v>145</v>
      </c>
      <c r="X2448">
        <v>658</v>
      </c>
      <c r="Y2448">
        <v>73</v>
      </c>
      <c r="Z2448">
        <v>47</v>
      </c>
      <c r="AA2448">
        <v>131</v>
      </c>
      <c r="AB2448">
        <v>203</v>
      </c>
      <c r="AC2448">
        <v>141</v>
      </c>
      <c r="AD2448">
        <v>107</v>
      </c>
      <c r="AE2448">
        <v>245</v>
      </c>
      <c r="AF2448">
        <v>195</v>
      </c>
      <c r="AG2448">
        <v>19</v>
      </c>
      <c r="AH2448">
        <v>22</v>
      </c>
      <c r="AI2448">
        <v>36</v>
      </c>
      <c r="AJ2448">
        <v>339</v>
      </c>
      <c r="AK2448">
        <v>122</v>
      </c>
      <c r="AL2448">
        <v>101</v>
      </c>
      <c r="AM2448">
        <v>189</v>
      </c>
      <c r="AN2448">
        <v>227</v>
      </c>
      <c r="AO2448">
        <v>1142</v>
      </c>
      <c r="AP2448">
        <v>404</v>
      </c>
      <c r="AQ2448">
        <v>158</v>
      </c>
      <c r="AR2448">
        <v>0</v>
      </c>
      <c r="AS2448">
        <v>68</v>
      </c>
      <c r="AT2448">
        <v>159</v>
      </c>
      <c r="AU2448">
        <v>0</v>
      </c>
      <c r="AV2448">
        <v>156</v>
      </c>
      <c r="AW2448">
        <v>69</v>
      </c>
      <c r="AX2448">
        <v>87</v>
      </c>
      <c r="AY2448">
        <v>112</v>
      </c>
      <c r="AZ2448">
        <v>367</v>
      </c>
      <c r="BA2448">
        <v>695</v>
      </c>
      <c r="BB2448">
        <v>228</v>
      </c>
      <c r="BC2448">
        <v>193</v>
      </c>
      <c r="BD2448">
        <v>40</v>
      </c>
      <c r="BE2448">
        <v>172</v>
      </c>
      <c r="BF2448">
        <v>360</v>
      </c>
      <c r="BG2448">
        <v>224</v>
      </c>
      <c r="BH2448">
        <v>288</v>
      </c>
      <c r="BI2448">
        <v>172</v>
      </c>
      <c r="BJ2448">
        <v>25</v>
      </c>
      <c r="BK2448">
        <v>100</v>
      </c>
      <c r="BL2448">
        <v>18</v>
      </c>
      <c r="BM2448">
        <v>2</v>
      </c>
      <c r="BN2448">
        <v>200</v>
      </c>
      <c r="BO2448">
        <v>162</v>
      </c>
      <c r="BP2448">
        <v>420</v>
      </c>
      <c r="BQ2448">
        <v>140</v>
      </c>
      <c r="BR2448">
        <v>27</v>
      </c>
      <c r="BS2448">
        <v>72</v>
      </c>
      <c r="BT2448">
        <v>39</v>
      </c>
      <c r="BU2448">
        <v>21</v>
      </c>
      <c r="BV2448">
        <v>14</v>
      </c>
      <c r="BW2448">
        <v>101</v>
      </c>
      <c r="BX2448">
        <v>0</v>
      </c>
      <c r="BY2448">
        <v>10023</v>
      </c>
    </row>
    <row r="2449" spans="1:77" hidden="1" x14ac:dyDescent="0.25">
      <c r="A2449" t="str">
        <f t="shared" si="76"/>
        <v>201821 Műszaki, informatikai és természettudományi foglalkozásokI9 Egyetem</v>
      </c>
      <c r="B2449" t="str">
        <f t="shared" si="77"/>
        <v>201821 Műszaki, informatikai és természettudományi foglalkozásokI9 Egyetem</v>
      </c>
      <c r="C2449">
        <v>6013</v>
      </c>
      <c r="D2449" t="s">
        <v>168</v>
      </c>
      <c r="E2449" t="s">
        <v>169</v>
      </c>
      <c r="F2449" s="4">
        <v>2018</v>
      </c>
      <c r="G2449">
        <v>0</v>
      </c>
      <c r="H2449" t="s">
        <v>165</v>
      </c>
      <c r="I2449">
        <v>619</v>
      </c>
      <c r="J2449">
        <v>8</v>
      </c>
      <c r="K2449" t="s">
        <v>75</v>
      </c>
      <c r="L2449" t="s">
        <v>115</v>
      </c>
      <c r="M2449">
        <v>524</v>
      </c>
      <c r="N2449">
        <v>409</v>
      </c>
      <c r="O2449">
        <v>44</v>
      </c>
      <c r="P2449">
        <v>38</v>
      </c>
      <c r="Q2449">
        <v>362</v>
      </c>
      <c r="R2449">
        <v>26</v>
      </c>
      <c r="S2449">
        <v>16</v>
      </c>
      <c r="T2449">
        <v>105</v>
      </c>
      <c r="U2449">
        <v>44</v>
      </c>
      <c r="V2449">
        <v>0</v>
      </c>
      <c r="W2449">
        <v>513</v>
      </c>
      <c r="X2449">
        <v>1819</v>
      </c>
      <c r="Y2449">
        <v>371</v>
      </c>
      <c r="Z2449">
        <v>245</v>
      </c>
      <c r="AA2449">
        <v>311</v>
      </c>
      <c r="AB2449">
        <v>488</v>
      </c>
      <c r="AC2449">
        <v>1916</v>
      </c>
      <c r="AD2449">
        <v>534</v>
      </c>
      <c r="AE2449">
        <v>1114</v>
      </c>
      <c r="AF2449">
        <v>1285</v>
      </c>
      <c r="AG2449">
        <v>370</v>
      </c>
      <c r="AH2449">
        <v>460</v>
      </c>
      <c r="AI2449">
        <v>429</v>
      </c>
      <c r="AJ2449">
        <v>878</v>
      </c>
      <c r="AK2449">
        <v>248</v>
      </c>
      <c r="AL2449">
        <v>45</v>
      </c>
      <c r="AM2449">
        <v>1236</v>
      </c>
      <c r="AN2449">
        <v>75</v>
      </c>
      <c r="AO2449">
        <v>2202</v>
      </c>
      <c r="AP2449">
        <v>296</v>
      </c>
      <c r="AQ2449">
        <v>385</v>
      </c>
      <c r="AR2449">
        <v>0</v>
      </c>
      <c r="AS2449">
        <v>43</v>
      </c>
      <c r="AT2449">
        <v>518</v>
      </c>
      <c r="AU2449">
        <v>19</v>
      </c>
      <c r="AV2449">
        <v>0</v>
      </c>
      <c r="AW2449">
        <v>776</v>
      </c>
      <c r="AX2449">
        <v>72</v>
      </c>
      <c r="AY2449">
        <v>313</v>
      </c>
      <c r="AZ2449">
        <v>7177</v>
      </c>
      <c r="BA2449">
        <v>496</v>
      </c>
      <c r="BB2449">
        <v>404</v>
      </c>
      <c r="BC2449">
        <v>99</v>
      </c>
      <c r="BD2449">
        <v>98</v>
      </c>
      <c r="BE2449">
        <v>138</v>
      </c>
      <c r="BF2449">
        <v>935</v>
      </c>
      <c r="BG2449">
        <v>3424</v>
      </c>
      <c r="BH2449">
        <v>4071</v>
      </c>
      <c r="BI2449">
        <v>167</v>
      </c>
      <c r="BJ2449">
        <v>302</v>
      </c>
      <c r="BK2449">
        <v>47</v>
      </c>
      <c r="BL2449">
        <v>118</v>
      </c>
      <c r="BM2449">
        <v>23</v>
      </c>
      <c r="BN2449">
        <v>246</v>
      </c>
      <c r="BO2449">
        <v>2264</v>
      </c>
      <c r="BP2449">
        <v>2288</v>
      </c>
      <c r="BQ2449">
        <v>462</v>
      </c>
      <c r="BR2449">
        <v>11</v>
      </c>
      <c r="BS2449">
        <v>137</v>
      </c>
      <c r="BT2449">
        <v>18</v>
      </c>
      <c r="BU2449">
        <v>22</v>
      </c>
      <c r="BV2449">
        <v>61</v>
      </c>
      <c r="BW2449">
        <v>11</v>
      </c>
      <c r="BX2449">
        <v>0</v>
      </c>
      <c r="BY2449">
        <v>41548</v>
      </c>
    </row>
    <row r="2450" spans="1:77" hidden="1" x14ac:dyDescent="0.25">
      <c r="A2450" t="str">
        <f t="shared" si="76"/>
        <v>201822 Egészségügyi foglalkozások (felsőfokú képzettséghez kapcsolódó)I9 Egyetem</v>
      </c>
      <c r="B2450" t="str">
        <f t="shared" si="77"/>
        <v>201822 Egészségügyi foglalkozások (felsőfokú képzettséghez kapcsolódó)I9 Egyetem</v>
      </c>
      <c r="C2450">
        <v>6014</v>
      </c>
      <c r="D2450" t="s">
        <v>168</v>
      </c>
      <c r="E2450" t="s">
        <v>169</v>
      </c>
      <c r="F2450" s="4">
        <v>2018</v>
      </c>
      <c r="G2450">
        <v>0</v>
      </c>
      <c r="H2450" t="s">
        <v>165</v>
      </c>
      <c r="I2450">
        <v>620</v>
      </c>
      <c r="J2450">
        <v>9</v>
      </c>
      <c r="K2450" t="s">
        <v>76</v>
      </c>
      <c r="L2450" t="s">
        <v>116</v>
      </c>
      <c r="M2450">
        <v>136</v>
      </c>
      <c r="N2450">
        <v>0</v>
      </c>
      <c r="O2450">
        <v>0</v>
      </c>
      <c r="P2450">
        <v>0</v>
      </c>
      <c r="Q2450">
        <v>9</v>
      </c>
      <c r="R2450">
        <v>0</v>
      </c>
      <c r="S2450">
        <v>0</v>
      </c>
      <c r="T2450">
        <v>11</v>
      </c>
      <c r="U2450">
        <v>0</v>
      </c>
      <c r="V2450">
        <v>0</v>
      </c>
      <c r="W2450">
        <v>13</v>
      </c>
      <c r="X2450">
        <v>302</v>
      </c>
      <c r="Y2450">
        <v>0</v>
      </c>
      <c r="Z2450">
        <v>9</v>
      </c>
      <c r="AA2450">
        <v>0</v>
      </c>
      <c r="AB2450">
        <v>0</v>
      </c>
      <c r="AC2450">
        <v>12</v>
      </c>
      <c r="AD2450">
        <v>0</v>
      </c>
      <c r="AE2450">
        <v>0</v>
      </c>
      <c r="AF2450">
        <v>0</v>
      </c>
      <c r="AG2450">
        <v>0</v>
      </c>
      <c r="AH2450">
        <v>0</v>
      </c>
      <c r="AI2450">
        <v>0</v>
      </c>
      <c r="AJ2450">
        <v>0</v>
      </c>
      <c r="AK2450">
        <v>0</v>
      </c>
      <c r="AL2450">
        <v>0</v>
      </c>
      <c r="AM2450">
        <v>0</v>
      </c>
      <c r="AN2450">
        <v>0</v>
      </c>
      <c r="AO2450">
        <v>304</v>
      </c>
      <c r="AP2450">
        <v>3331</v>
      </c>
      <c r="AQ2450">
        <v>0</v>
      </c>
      <c r="AR2450">
        <v>0</v>
      </c>
      <c r="AS2450">
        <v>0</v>
      </c>
      <c r="AT2450">
        <v>7</v>
      </c>
      <c r="AU2450">
        <v>0</v>
      </c>
      <c r="AV2450">
        <v>20</v>
      </c>
      <c r="AW2450">
        <v>7</v>
      </c>
      <c r="AX2450">
        <v>0</v>
      </c>
      <c r="AY2450">
        <v>0</v>
      </c>
      <c r="AZ2450">
        <v>7</v>
      </c>
      <c r="BA2450">
        <v>0</v>
      </c>
      <c r="BB2450">
        <v>0</v>
      </c>
      <c r="BC2450">
        <v>0</v>
      </c>
      <c r="BD2450">
        <v>0</v>
      </c>
      <c r="BE2450">
        <v>4</v>
      </c>
      <c r="BF2450">
        <v>123</v>
      </c>
      <c r="BG2450">
        <v>8</v>
      </c>
      <c r="BH2450">
        <v>285</v>
      </c>
      <c r="BI2450">
        <v>54</v>
      </c>
      <c r="BJ2450">
        <v>685</v>
      </c>
      <c r="BK2450">
        <v>0</v>
      </c>
      <c r="BL2450">
        <v>0</v>
      </c>
      <c r="BM2450">
        <v>0</v>
      </c>
      <c r="BN2450">
        <v>17</v>
      </c>
      <c r="BO2450">
        <v>2773</v>
      </c>
      <c r="BP2450">
        <v>3900</v>
      </c>
      <c r="BQ2450">
        <v>11596</v>
      </c>
      <c r="BR2450">
        <v>71</v>
      </c>
      <c r="BS2450">
        <v>3</v>
      </c>
      <c r="BT2450">
        <v>1</v>
      </c>
      <c r="BU2450">
        <v>4</v>
      </c>
      <c r="BV2450">
        <v>0</v>
      </c>
      <c r="BW2450">
        <v>92</v>
      </c>
      <c r="BX2450">
        <v>0</v>
      </c>
      <c r="BY2450">
        <v>23784</v>
      </c>
    </row>
    <row r="2451" spans="1:77" hidden="1" x14ac:dyDescent="0.25">
      <c r="A2451" t="str">
        <f t="shared" si="76"/>
        <v>201823 Szociális szolgáltatási foglalkozások (felsőfokú képzettséghez kapcsolódó)I9 Egyetem</v>
      </c>
      <c r="B2451" t="str">
        <f t="shared" si="77"/>
        <v>201823 Szociális szolgáltatási foglalkozások (felsőfokú képzettséghez kapcsolódó)I9 Egyetem</v>
      </c>
      <c r="C2451">
        <v>6015</v>
      </c>
      <c r="D2451" t="s">
        <v>168</v>
      </c>
      <c r="E2451" t="s">
        <v>169</v>
      </c>
      <c r="F2451" s="4">
        <v>2018</v>
      </c>
      <c r="G2451">
        <v>0</v>
      </c>
      <c r="H2451" t="s">
        <v>165</v>
      </c>
      <c r="I2451">
        <v>621</v>
      </c>
      <c r="J2451">
        <v>10</v>
      </c>
      <c r="K2451" t="s">
        <v>77</v>
      </c>
      <c r="L2451" t="s">
        <v>117</v>
      </c>
      <c r="M2451">
        <v>0</v>
      </c>
      <c r="N2451">
        <v>0</v>
      </c>
      <c r="O2451">
        <v>0</v>
      </c>
      <c r="P2451">
        <v>0</v>
      </c>
      <c r="Q2451">
        <v>0</v>
      </c>
      <c r="R2451">
        <v>10</v>
      </c>
      <c r="S2451">
        <v>0</v>
      </c>
      <c r="T2451">
        <v>0</v>
      </c>
      <c r="U2451">
        <v>0</v>
      </c>
      <c r="V2451">
        <v>0</v>
      </c>
      <c r="W2451">
        <v>0</v>
      </c>
      <c r="X2451">
        <v>0</v>
      </c>
      <c r="Y2451">
        <v>0</v>
      </c>
      <c r="Z2451">
        <v>0</v>
      </c>
      <c r="AA2451">
        <v>0</v>
      </c>
      <c r="AB2451">
        <v>0</v>
      </c>
      <c r="AC2451">
        <v>0</v>
      </c>
      <c r="AD2451">
        <v>0</v>
      </c>
      <c r="AE2451">
        <v>0</v>
      </c>
      <c r="AF2451">
        <v>0</v>
      </c>
      <c r="AG2451">
        <v>0</v>
      </c>
      <c r="AH2451">
        <v>0</v>
      </c>
      <c r="AI2451">
        <v>0</v>
      </c>
      <c r="AJ2451">
        <v>0</v>
      </c>
      <c r="AK2451">
        <v>0</v>
      </c>
      <c r="AL2451">
        <v>0</v>
      </c>
      <c r="AM2451">
        <v>0</v>
      </c>
      <c r="AN2451">
        <v>0</v>
      </c>
      <c r="AO2451">
        <v>0</v>
      </c>
      <c r="AP2451">
        <v>0</v>
      </c>
      <c r="AQ2451">
        <v>0</v>
      </c>
      <c r="AR2451">
        <v>0</v>
      </c>
      <c r="AS2451">
        <v>0</v>
      </c>
      <c r="AT2451">
        <v>0</v>
      </c>
      <c r="AU2451">
        <v>0</v>
      </c>
      <c r="AV2451">
        <v>6</v>
      </c>
      <c r="AW2451">
        <v>0</v>
      </c>
      <c r="AX2451">
        <v>0</v>
      </c>
      <c r="AY2451">
        <v>0</v>
      </c>
      <c r="AZ2451">
        <v>0</v>
      </c>
      <c r="BA2451">
        <v>0</v>
      </c>
      <c r="BB2451">
        <v>0</v>
      </c>
      <c r="BC2451">
        <v>0</v>
      </c>
      <c r="BD2451">
        <v>0</v>
      </c>
      <c r="BE2451">
        <v>0</v>
      </c>
      <c r="BF2451">
        <v>0</v>
      </c>
      <c r="BG2451">
        <v>0</v>
      </c>
      <c r="BH2451">
        <v>1</v>
      </c>
      <c r="BI2451">
        <v>0</v>
      </c>
      <c r="BJ2451">
        <v>0</v>
      </c>
      <c r="BK2451">
        <v>0</v>
      </c>
      <c r="BL2451">
        <v>0</v>
      </c>
      <c r="BM2451">
        <v>0</v>
      </c>
      <c r="BN2451">
        <v>7</v>
      </c>
      <c r="BO2451">
        <v>231</v>
      </c>
      <c r="BP2451">
        <v>25</v>
      </c>
      <c r="BQ2451">
        <v>39</v>
      </c>
      <c r="BR2451">
        <v>748</v>
      </c>
      <c r="BS2451">
        <v>0</v>
      </c>
      <c r="BT2451">
        <v>0</v>
      </c>
      <c r="BU2451">
        <v>103</v>
      </c>
      <c r="BV2451">
        <v>0</v>
      </c>
      <c r="BW2451">
        <v>0</v>
      </c>
      <c r="BX2451">
        <v>0</v>
      </c>
      <c r="BY2451">
        <v>1170</v>
      </c>
    </row>
    <row r="2452" spans="1:77" hidden="1" x14ac:dyDescent="0.25">
      <c r="A2452" t="str">
        <f t="shared" si="76"/>
        <v>201824 Oktatók, pedagógusokI9 Egyetem</v>
      </c>
      <c r="B2452" t="str">
        <f t="shared" si="77"/>
        <v>201824 Oktatók, pedagógusokI9 Egyetem</v>
      </c>
      <c r="C2452">
        <v>6016</v>
      </c>
      <c r="D2452" t="s">
        <v>168</v>
      </c>
      <c r="E2452" t="s">
        <v>169</v>
      </c>
      <c r="F2452" s="4">
        <v>2018</v>
      </c>
      <c r="G2452">
        <v>0</v>
      </c>
      <c r="H2452" t="s">
        <v>165</v>
      </c>
      <c r="I2452">
        <v>622</v>
      </c>
      <c r="J2452">
        <v>11</v>
      </c>
      <c r="K2452" t="s">
        <v>78</v>
      </c>
      <c r="L2452" t="s">
        <v>118</v>
      </c>
      <c r="M2452">
        <v>12</v>
      </c>
      <c r="N2452">
        <v>0</v>
      </c>
      <c r="O2452">
        <v>0</v>
      </c>
      <c r="P2452">
        <v>0</v>
      </c>
      <c r="Q2452">
        <v>2</v>
      </c>
      <c r="R2452">
        <v>0</v>
      </c>
      <c r="S2452">
        <v>0</v>
      </c>
      <c r="T2452">
        <v>0</v>
      </c>
      <c r="U2452">
        <v>0</v>
      </c>
      <c r="V2452">
        <v>0</v>
      </c>
      <c r="W2452">
        <v>7</v>
      </c>
      <c r="X2452">
        <v>0</v>
      </c>
      <c r="Y2452">
        <v>0</v>
      </c>
      <c r="Z2452">
        <v>0</v>
      </c>
      <c r="AA2452">
        <v>0</v>
      </c>
      <c r="AB2452">
        <v>0</v>
      </c>
      <c r="AC2452">
        <v>0</v>
      </c>
      <c r="AD2452">
        <v>3</v>
      </c>
      <c r="AE2452">
        <v>8</v>
      </c>
      <c r="AF2452">
        <v>20</v>
      </c>
      <c r="AG2452">
        <v>0</v>
      </c>
      <c r="AH2452">
        <v>7</v>
      </c>
      <c r="AI2452">
        <v>0</v>
      </c>
      <c r="AJ2452">
        <v>0</v>
      </c>
      <c r="AK2452">
        <v>0</v>
      </c>
      <c r="AL2452">
        <v>0</v>
      </c>
      <c r="AM2452">
        <v>0</v>
      </c>
      <c r="AN2452">
        <v>0</v>
      </c>
      <c r="AO2452">
        <v>20</v>
      </c>
      <c r="AP2452">
        <v>1</v>
      </c>
      <c r="AQ2452">
        <v>43</v>
      </c>
      <c r="AR2452">
        <v>0</v>
      </c>
      <c r="AS2452">
        <v>0</v>
      </c>
      <c r="AT2452">
        <v>0</v>
      </c>
      <c r="AU2452">
        <v>0</v>
      </c>
      <c r="AV2452">
        <v>0</v>
      </c>
      <c r="AW2452">
        <v>0</v>
      </c>
      <c r="AX2452">
        <v>0</v>
      </c>
      <c r="AY2452">
        <v>0</v>
      </c>
      <c r="AZ2452">
        <v>1</v>
      </c>
      <c r="BA2452">
        <v>9</v>
      </c>
      <c r="BB2452">
        <v>0</v>
      </c>
      <c r="BC2452">
        <v>0</v>
      </c>
      <c r="BD2452">
        <v>0</v>
      </c>
      <c r="BE2452">
        <v>8</v>
      </c>
      <c r="BF2452">
        <v>1</v>
      </c>
      <c r="BG2452">
        <v>0</v>
      </c>
      <c r="BH2452">
        <v>34</v>
      </c>
      <c r="BI2452">
        <v>0</v>
      </c>
      <c r="BJ2452">
        <v>3</v>
      </c>
      <c r="BK2452">
        <v>0</v>
      </c>
      <c r="BL2452">
        <v>0</v>
      </c>
      <c r="BM2452">
        <v>0</v>
      </c>
      <c r="BN2452">
        <v>0</v>
      </c>
      <c r="BO2452">
        <v>344</v>
      </c>
      <c r="BP2452">
        <v>52249</v>
      </c>
      <c r="BQ2452">
        <v>26</v>
      </c>
      <c r="BR2452">
        <v>436</v>
      </c>
      <c r="BS2452">
        <v>9</v>
      </c>
      <c r="BT2452">
        <v>0</v>
      </c>
      <c r="BU2452">
        <v>50</v>
      </c>
      <c r="BV2452">
        <v>0</v>
      </c>
      <c r="BW2452">
        <v>7</v>
      </c>
      <c r="BX2452">
        <v>0</v>
      </c>
      <c r="BY2452">
        <v>53300</v>
      </c>
    </row>
    <row r="2453" spans="1:77" hidden="1" x14ac:dyDescent="0.25">
      <c r="A2453" t="str">
        <f t="shared" si="76"/>
        <v>201825 Gazdálkodási jellegű foglalkozásokI9 Egyetem</v>
      </c>
      <c r="B2453" t="str">
        <f t="shared" si="77"/>
        <v>201825 Gazdálkodási jellegű foglalkozásokI9 Egyetem</v>
      </c>
      <c r="C2453">
        <v>6017</v>
      </c>
      <c r="D2453" t="s">
        <v>168</v>
      </c>
      <c r="E2453" t="s">
        <v>169</v>
      </c>
      <c r="F2453" s="4">
        <v>2018</v>
      </c>
      <c r="G2453">
        <v>0</v>
      </c>
      <c r="H2453" t="s">
        <v>165</v>
      </c>
      <c r="I2453">
        <v>623</v>
      </c>
      <c r="J2453">
        <v>12</v>
      </c>
      <c r="K2453" t="s">
        <v>79</v>
      </c>
      <c r="L2453" t="s">
        <v>119</v>
      </c>
      <c r="M2453">
        <v>86</v>
      </c>
      <c r="N2453">
        <v>26</v>
      </c>
      <c r="O2453">
        <v>0</v>
      </c>
      <c r="P2453">
        <v>1</v>
      </c>
      <c r="Q2453">
        <v>379</v>
      </c>
      <c r="R2453">
        <v>20</v>
      </c>
      <c r="S2453">
        <v>6</v>
      </c>
      <c r="T2453">
        <v>68</v>
      </c>
      <c r="U2453">
        <v>33</v>
      </c>
      <c r="V2453">
        <v>0</v>
      </c>
      <c r="W2453">
        <v>90</v>
      </c>
      <c r="X2453">
        <v>477</v>
      </c>
      <c r="Y2453">
        <v>106</v>
      </c>
      <c r="Z2453">
        <v>41</v>
      </c>
      <c r="AA2453">
        <v>35</v>
      </c>
      <c r="AB2453">
        <v>83</v>
      </c>
      <c r="AC2453">
        <v>205</v>
      </c>
      <c r="AD2453">
        <v>161</v>
      </c>
      <c r="AE2453">
        <v>78</v>
      </c>
      <c r="AF2453">
        <v>251</v>
      </c>
      <c r="AG2453">
        <v>31</v>
      </c>
      <c r="AH2453">
        <v>84</v>
      </c>
      <c r="AI2453">
        <v>18</v>
      </c>
      <c r="AJ2453">
        <v>349</v>
      </c>
      <c r="AK2453">
        <v>36</v>
      </c>
      <c r="AL2453">
        <v>1</v>
      </c>
      <c r="AM2453">
        <v>158</v>
      </c>
      <c r="AN2453">
        <v>195</v>
      </c>
      <c r="AO2453">
        <v>1816</v>
      </c>
      <c r="AP2453">
        <v>355</v>
      </c>
      <c r="AQ2453">
        <v>238</v>
      </c>
      <c r="AR2453">
        <v>0</v>
      </c>
      <c r="AS2453">
        <v>19</v>
      </c>
      <c r="AT2453">
        <v>279</v>
      </c>
      <c r="AU2453">
        <v>0</v>
      </c>
      <c r="AV2453">
        <v>68</v>
      </c>
      <c r="AW2453">
        <v>100</v>
      </c>
      <c r="AX2453">
        <v>70</v>
      </c>
      <c r="AY2453">
        <v>399</v>
      </c>
      <c r="AZ2453">
        <v>911</v>
      </c>
      <c r="BA2453">
        <v>1680</v>
      </c>
      <c r="BB2453">
        <v>453</v>
      </c>
      <c r="BC2453">
        <v>409</v>
      </c>
      <c r="BD2453">
        <v>32</v>
      </c>
      <c r="BE2453">
        <v>113</v>
      </c>
      <c r="BF2453">
        <v>2460</v>
      </c>
      <c r="BG2453">
        <v>104</v>
      </c>
      <c r="BH2453">
        <v>202</v>
      </c>
      <c r="BI2453">
        <v>810</v>
      </c>
      <c r="BJ2453">
        <v>34</v>
      </c>
      <c r="BK2453">
        <v>100</v>
      </c>
      <c r="BL2453">
        <v>148</v>
      </c>
      <c r="BM2453">
        <v>26</v>
      </c>
      <c r="BN2453">
        <v>646</v>
      </c>
      <c r="BO2453">
        <v>573</v>
      </c>
      <c r="BP2453">
        <v>180</v>
      </c>
      <c r="BQ2453">
        <v>117</v>
      </c>
      <c r="BR2453">
        <v>10</v>
      </c>
      <c r="BS2453">
        <v>207</v>
      </c>
      <c r="BT2453">
        <v>53</v>
      </c>
      <c r="BU2453">
        <v>87</v>
      </c>
      <c r="BV2453">
        <v>0</v>
      </c>
      <c r="BW2453">
        <v>28</v>
      </c>
      <c r="BX2453">
        <v>0</v>
      </c>
      <c r="BY2453">
        <v>15745</v>
      </c>
    </row>
    <row r="2454" spans="1:77" hidden="1" x14ac:dyDescent="0.25">
      <c r="A2454" t="str">
        <f t="shared" si="76"/>
        <v>201826 Jogi és társadalomtudományi foglalkozásokI9 Egyetem</v>
      </c>
      <c r="B2454" t="str">
        <f t="shared" si="77"/>
        <v>201826 Jogi és társadalomtudományi foglalkozásokI9 Egyetem</v>
      </c>
      <c r="C2454">
        <v>6018</v>
      </c>
      <c r="D2454" t="s">
        <v>168</v>
      </c>
      <c r="E2454" t="s">
        <v>169</v>
      </c>
      <c r="F2454" s="4">
        <v>2018</v>
      </c>
      <c r="G2454">
        <v>0</v>
      </c>
      <c r="H2454" t="s">
        <v>165</v>
      </c>
      <c r="I2454">
        <v>624</v>
      </c>
      <c r="J2454">
        <v>13</v>
      </c>
      <c r="K2454" t="s">
        <v>80</v>
      </c>
      <c r="L2454" t="s">
        <v>120</v>
      </c>
      <c r="M2454">
        <v>37</v>
      </c>
      <c r="N2454">
        <v>11</v>
      </c>
      <c r="O2454">
        <v>13</v>
      </c>
      <c r="P2454">
        <v>11</v>
      </c>
      <c r="Q2454">
        <v>60</v>
      </c>
      <c r="R2454">
        <v>0</v>
      </c>
      <c r="S2454">
        <v>0</v>
      </c>
      <c r="T2454">
        <v>2</v>
      </c>
      <c r="U2454">
        <v>0</v>
      </c>
      <c r="V2454">
        <v>0</v>
      </c>
      <c r="W2454">
        <v>36</v>
      </c>
      <c r="X2454">
        <v>48</v>
      </c>
      <c r="Y2454">
        <v>0</v>
      </c>
      <c r="Z2454">
        <v>14</v>
      </c>
      <c r="AA2454">
        <v>12</v>
      </c>
      <c r="AB2454">
        <v>16</v>
      </c>
      <c r="AC2454">
        <v>22</v>
      </c>
      <c r="AD2454">
        <v>0</v>
      </c>
      <c r="AE2454">
        <v>11</v>
      </c>
      <c r="AF2454">
        <v>35</v>
      </c>
      <c r="AG2454">
        <v>18</v>
      </c>
      <c r="AH2454">
        <v>0</v>
      </c>
      <c r="AI2454">
        <v>8</v>
      </c>
      <c r="AJ2454">
        <v>218</v>
      </c>
      <c r="AK2454">
        <v>11</v>
      </c>
      <c r="AL2454">
        <v>3</v>
      </c>
      <c r="AM2454">
        <v>61</v>
      </c>
      <c r="AN2454">
        <v>10</v>
      </c>
      <c r="AO2454">
        <v>125</v>
      </c>
      <c r="AP2454">
        <v>152</v>
      </c>
      <c r="AQ2454">
        <v>142</v>
      </c>
      <c r="AR2454">
        <v>0</v>
      </c>
      <c r="AS2454">
        <v>12</v>
      </c>
      <c r="AT2454">
        <v>64</v>
      </c>
      <c r="AU2454">
        <v>1</v>
      </c>
      <c r="AV2454">
        <v>26</v>
      </c>
      <c r="AW2454">
        <v>33</v>
      </c>
      <c r="AX2454">
        <v>23</v>
      </c>
      <c r="AY2454">
        <v>241</v>
      </c>
      <c r="AZ2454">
        <v>258</v>
      </c>
      <c r="BA2454">
        <v>1100</v>
      </c>
      <c r="BB2454">
        <v>121</v>
      </c>
      <c r="BC2454">
        <v>190</v>
      </c>
      <c r="BD2454">
        <v>14</v>
      </c>
      <c r="BE2454">
        <v>68</v>
      </c>
      <c r="BF2454">
        <v>1940</v>
      </c>
      <c r="BG2454">
        <v>111</v>
      </c>
      <c r="BH2454">
        <v>959</v>
      </c>
      <c r="BI2454">
        <v>13</v>
      </c>
      <c r="BJ2454">
        <v>22</v>
      </c>
      <c r="BK2454">
        <v>0</v>
      </c>
      <c r="BL2454">
        <v>24</v>
      </c>
      <c r="BM2454">
        <v>0</v>
      </c>
      <c r="BN2454">
        <v>23</v>
      </c>
      <c r="BO2454">
        <v>5596</v>
      </c>
      <c r="BP2454">
        <v>2001</v>
      </c>
      <c r="BQ2454">
        <v>503</v>
      </c>
      <c r="BR2454">
        <v>325</v>
      </c>
      <c r="BS2454">
        <v>224</v>
      </c>
      <c r="BT2454">
        <v>17</v>
      </c>
      <c r="BU2454">
        <v>4</v>
      </c>
      <c r="BV2454">
        <v>1</v>
      </c>
      <c r="BW2454">
        <v>9</v>
      </c>
      <c r="BX2454">
        <v>0</v>
      </c>
      <c r="BY2454">
        <v>14999</v>
      </c>
    </row>
    <row r="2455" spans="1:77" hidden="1" x14ac:dyDescent="0.25">
      <c r="A2455" t="str">
        <f t="shared" si="76"/>
        <v>201827 Kulturális, sport-, művészeti és vallási foglalkozások (felsőfokú képzettséghez kapcsolódó)I9 Egyetem</v>
      </c>
      <c r="B2455" t="str">
        <f t="shared" si="77"/>
        <v>201827 Kulturális, sport-, művészeti és vallási foglalkozások (felsőfokú képzettséghez kapcsolódó)I9 Egyetem</v>
      </c>
      <c r="C2455">
        <v>6019</v>
      </c>
      <c r="D2455" t="s">
        <v>168</v>
      </c>
      <c r="E2455" t="s">
        <v>169</v>
      </c>
      <c r="F2455" s="4">
        <v>2018</v>
      </c>
      <c r="G2455">
        <v>0</v>
      </c>
      <c r="H2455" t="s">
        <v>165</v>
      </c>
      <c r="I2455">
        <v>625</v>
      </c>
      <c r="J2455">
        <v>14</v>
      </c>
      <c r="K2455" t="s">
        <v>121</v>
      </c>
      <c r="L2455" t="s">
        <v>122</v>
      </c>
      <c r="M2455">
        <v>0</v>
      </c>
      <c r="N2455">
        <v>0</v>
      </c>
      <c r="O2455">
        <v>0</v>
      </c>
      <c r="P2455">
        <v>0</v>
      </c>
      <c r="Q2455">
        <v>0</v>
      </c>
      <c r="R2455">
        <v>1</v>
      </c>
      <c r="S2455">
        <v>0</v>
      </c>
      <c r="T2455">
        <v>0</v>
      </c>
      <c r="U2455">
        <v>0</v>
      </c>
      <c r="V2455">
        <v>0</v>
      </c>
      <c r="W2455">
        <v>0</v>
      </c>
      <c r="X2455">
        <v>10</v>
      </c>
      <c r="Y2455">
        <v>0</v>
      </c>
      <c r="Z2455">
        <v>0</v>
      </c>
      <c r="AA2455">
        <v>1</v>
      </c>
      <c r="AB2455">
        <v>0</v>
      </c>
      <c r="AC2455">
        <v>0</v>
      </c>
      <c r="AD2455">
        <v>0</v>
      </c>
      <c r="AE2455">
        <v>0</v>
      </c>
      <c r="AF2455">
        <v>0</v>
      </c>
      <c r="AG2455">
        <v>0</v>
      </c>
      <c r="AH2455">
        <v>8</v>
      </c>
      <c r="AI2455">
        <v>0</v>
      </c>
      <c r="AJ2455">
        <v>0</v>
      </c>
      <c r="AK2455">
        <v>8</v>
      </c>
      <c r="AL2455">
        <v>0</v>
      </c>
      <c r="AM2455">
        <v>0</v>
      </c>
      <c r="AN2455">
        <v>0</v>
      </c>
      <c r="AO2455">
        <v>7</v>
      </c>
      <c r="AP2455">
        <v>1</v>
      </c>
      <c r="AQ2455">
        <v>0</v>
      </c>
      <c r="AR2455">
        <v>0</v>
      </c>
      <c r="AS2455">
        <v>0</v>
      </c>
      <c r="AT2455">
        <v>0</v>
      </c>
      <c r="AU2455">
        <v>0</v>
      </c>
      <c r="AV2455">
        <v>0</v>
      </c>
      <c r="AW2455">
        <v>454</v>
      </c>
      <c r="AX2455">
        <v>365</v>
      </c>
      <c r="AY2455">
        <v>0</v>
      </c>
      <c r="AZ2455">
        <v>109</v>
      </c>
      <c r="BA2455">
        <v>2</v>
      </c>
      <c r="BB2455">
        <v>0</v>
      </c>
      <c r="BC2455">
        <v>0</v>
      </c>
      <c r="BD2455">
        <v>0</v>
      </c>
      <c r="BE2455">
        <v>1</v>
      </c>
      <c r="BF2455">
        <v>23</v>
      </c>
      <c r="BG2455">
        <v>7</v>
      </c>
      <c r="BH2455">
        <v>51</v>
      </c>
      <c r="BI2455">
        <v>92</v>
      </c>
      <c r="BJ2455">
        <v>99</v>
      </c>
      <c r="BK2455">
        <v>0</v>
      </c>
      <c r="BL2455">
        <v>0</v>
      </c>
      <c r="BM2455">
        <v>0</v>
      </c>
      <c r="BN2455">
        <v>14</v>
      </c>
      <c r="BO2455">
        <v>254</v>
      </c>
      <c r="BP2455">
        <v>796</v>
      </c>
      <c r="BQ2455">
        <v>12</v>
      </c>
      <c r="BR2455">
        <v>4</v>
      </c>
      <c r="BS2455">
        <v>2378</v>
      </c>
      <c r="BT2455">
        <v>224</v>
      </c>
      <c r="BU2455">
        <v>249</v>
      </c>
      <c r="BV2455">
        <v>0</v>
      </c>
      <c r="BW2455">
        <v>28</v>
      </c>
      <c r="BX2455">
        <v>0</v>
      </c>
      <c r="BY2455">
        <v>5198</v>
      </c>
    </row>
    <row r="2456" spans="1:77" hidden="1" x14ac:dyDescent="0.25">
      <c r="A2456" t="str">
        <f t="shared" si="76"/>
        <v>201829 Egyéb magasan képzett ügyintézőkI9 Egyetem</v>
      </c>
      <c r="B2456" t="str">
        <f t="shared" si="77"/>
        <v>201829 Egyéb magasan képzett ügyintézőkI9 Egyetem</v>
      </c>
      <c r="C2456">
        <v>6020</v>
      </c>
      <c r="D2456" t="s">
        <v>168</v>
      </c>
      <c r="E2456" t="s">
        <v>169</v>
      </c>
      <c r="F2456" s="4">
        <v>2018</v>
      </c>
      <c r="G2456">
        <v>0</v>
      </c>
      <c r="H2456" t="s">
        <v>165</v>
      </c>
      <c r="I2456">
        <v>626</v>
      </c>
      <c r="J2456">
        <v>15</v>
      </c>
      <c r="K2456" t="s">
        <v>81</v>
      </c>
      <c r="L2456" t="s">
        <v>123</v>
      </c>
      <c r="M2456">
        <v>8</v>
      </c>
      <c r="N2456">
        <v>16</v>
      </c>
      <c r="O2456">
        <v>0</v>
      </c>
      <c r="P2456">
        <v>0</v>
      </c>
      <c r="Q2456">
        <v>35</v>
      </c>
      <c r="R2456">
        <v>10</v>
      </c>
      <c r="S2456">
        <v>0</v>
      </c>
      <c r="T2456">
        <v>1</v>
      </c>
      <c r="U2456">
        <v>0</v>
      </c>
      <c r="V2456">
        <v>0</v>
      </c>
      <c r="W2456">
        <v>27</v>
      </c>
      <c r="X2456">
        <v>144</v>
      </c>
      <c r="Y2456">
        <v>5</v>
      </c>
      <c r="Z2456">
        <v>23</v>
      </c>
      <c r="AA2456">
        <v>9</v>
      </c>
      <c r="AB2456">
        <v>105</v>
      </c>
      <c r="AC2456">
        <v>75</v>
      </c>
      <c r="AD2456">
        <v>32</v>
      </c>
      <c r="AE2456">
        <v>56</v>
      </c>
      <c r="AF2456">
        <v>164</v>
      </c>
      <c r="AG2456">
        <v>6</v>
      </c>
      <c r="AH2456">
        <v>37</v>
      </c>
      <c r="AI2456">
        <v>13</v>
      </c>
      <c r="AJ2456">
        <v>347</v>
      </c>
      <c r="AK2456">
        <v>89</v>
      </c>
      <c r="AL2456">
        <v>50</v>
      </c>
      <c r="AM2456">
        <v>111</v>
      </c>
      <c r="AN2456">
        <v>135</v>
      </c>
      <c r="AO2456">
        <v>298</v>
      </c>
      <c r="AP2456">
        <v>42</v>
      </c>
      <c r="AQ2456">
        <v>247</v>
      </c>
      <c r="AR2456">
        <v>0</v>
      </c>
      <c r="AS2456">
        <v>12</v>
      </c>
      <c r="AT2456">
        <v>288</v>
      </c>
      <c r="AU2456">
        <v>0</v>
      </c>
      <c r="AV2456">
        <v>2</v>
      </c>
      <c r="AW2456">
        <v>10</v>
      </c>
      <c r="AX2456">
        <v>0</v>
      </c>
      <c r="AY2456">
        <v>301</v>
      </c>
      <c r="AZ2456">
        <v>437</v>
      </c>
      <c r="BA2456">
        <v>2024</v>
      </c>
      <c r="BB2456">
        <v>141</v>
      </c>
      <c r="BC2456">
        <v>40</v>
      </c>
      <c r="BD2456">
        <v>0</v>
      </c>
      <c r="BE2456">
        <v>49</v>
      </c>
      <c r="BF2456">
        <v>739</v>
      </c>
      <c r="BG2456">
        <v>160</v>
      </c>
      <c r="BH2456">
        <v>285</v>
      </c>
      <c r="BI2456">
        <v>483</v>
      </c>
      <c r="BJ2456">
        <v>31</v>
      </c>
      <c r="BK2456">
        <v>1</v>
      </c>
      <c r="BL2456">
        <v>81</v>
      </c>
      <c r="BM2456">
        <v>26</v>
      </c>
      <c r="BN2456">
        <v>331</v>
      </c>
      <c r="BO2456">
        <v>20307</v>
      </c>
      <c r="BP2456">
        <v>2426</v>
      </c>
      <c r="BQ2456">
        <v>50</v>
      </c>
      <c r="BR2456">
        <v>77</v>
      </c>
      <c r="BS2456">
        <v>113</v>
      </c>
      <c r="BT2456">
        <v>12</v>
      </c>
      <c r="BU2456">
        <v>66</v>
      </c>
      <c r="BV2456">
        <v>0</v>
      </c>
      <c r="BW2456">
        <v>0</v>
      </c>
      <c r="BX2456">
        <v>0</v>
      </c>
      <c r="BY2456">
        <v>30577</v>
      </c>
    </row>
    <row r="2457" spans="1:77" hidden="1" x14ac:dyDescent="0.25">
      <c r="A2457" t="str">
        <f t="shared" si="76"/>
        <v>201831 Technikusok és hasonló műszaki foglalkozásokI9 Egyetem</v>
      </c>
      <c r="B2457" t="str">
        <f t="shared" si="77"/>
        <v>201831 Technikusok és hasonló műszaki foglalkozásokI9 Egyetem</v>
      </c>
      <c r="C2457">
        <v>6021</v>
      </c>
      <c r="D2457" t="s">
        <v>168</v>
      </c>
      <c r="E2457" t="s">
        <v>169</v>
      </c>
      <c r="F2457" s="4">
        <v>2018</v>
      </c>
      <c r="G2457">
        <v>0</v>
      </c>
      <c r="H2457" t="s">
        <v>165</v>
      </c>
      <c r="I2457">
        <v>627</v>
      </c>
      <c r="J2457">
        <v>16</v>
      </c>
      <c r="K2457" t="s">
        <v>82</v>
      </c>
      <c r="L2457" t="s">
        <v>83</v>
      </c>
      <c r="M2457">
        <v>102</v>
      </c>
      <c r="N2457">
        <v>42</v>
      </c>
      <c r="O2457">
        <v>0</v>
      </c>
      <c r="P2457">
        <v>7</v>
      </c>
      <c r="Q2457">
        <v>304</v>
      </c>
      <c r="R2457">
        <v>9</v>
      </c>
      <c r="S2457">
        <v>10</v>
      </c>
      <c r="T2457">
        <v>35</v>
      </c>
      <c r="U2457">
        <v>0</v>
      </c>
      <c r="V2457">
        <v>0</v>
      </c>
      <c r="W2457">
        <v>153</v>
      </c>
      <c r="X2457">
        <v>344</v>
      </c>
      <c r="Y2457">
        <v>154</v>
      </c>
      <c r="Z2457">
        <v>11</v>
      </c>
      <c r="AA2457">
        <v>30</v>
      </c>
      <c r="AB2457">
        <v>231</v>
      </c>
      <c r="AC2457">
        <v>231</v>
      </c>
      <c r="AD2457">
        <v>67</v>
      </c>
      <c r="AE2457">
        <v>193</v>
      </c>
      <c r="AF2457">
        <v>161</v>
      </c>
      <c r="AG2457">
        <v>17</v>
      </c>
      <c r="AH2457">
        <v>89</v>
      </c>
      <c r="AI2457">
        <v>134</v>
      </c>
      <c r="AJ2457">
        <v>233</v>
      </c>
      <c r="AK2457">
        <v>94</v>
      </c>
      <c r="AL2457">
        <v>28</v>
      </c>
      <c r="AM2457">
        <v>335</v>
      </c>
      <c r="AN2457">
        <v>40</v>
      </c>
      <c r="AO2457">
        <v>182</v>
      </c>
      <c r="AP2457">
        <v>102</v>
      </c>
      <c r="AQ2457">
        <v>142</v>
      </c>
      <c r="AR2457">
        <v>0</v>
      </c>
      <c r="AS2457">
        <v>123</v>
      </c>
      <c r="AT2457">
        <v>235</v>
      </c>
      <c r="AU2457">
        <v>0</v>
      </c>
      <c r="AV2457">
        <v>0</v>
      </c>
      <c r="AW2457">
        <v>32</v>
      </c>
      <c r="AX2457">
        <v>2</v>
      </c>
      <c r="AY2457">
        <v>36</v>
      </c>
      <c r="AZ2457">
        <v>958</v>
      </c>
      <c r="BA2457">
        <v>57</v>
      </c>
      <c r="BB2457">
        <v>37</v>
      </c>
      <c r="BC2457">
        <v>1</v>
      </c>
      <c r="BD2457">
        <v>134</v>
      </c>
      <c r="BE2457">
        <v>41</v>
      </c>
      <c r="BF2457">
        <v>145</v>
      </c>
      <c r="BG2457">
        <v>346</v>
      </c>
      <c r="BH2457">
        <v>93</v>
      </c>
      <c r="BI2457">
        <v>14</v>
      </c>
      <c r="BJ2457">
        <v>175</v>
      </c>
      <c r="BK2457">
        <v>0</v>
      </c>
      <c r="BL2457">
        <v>234</v>
      </c>
      <c r="BM2457">
        <v>0</v>
      </c>
      <c r="BN2457">
        <v>76</v>
      </c>
      <c r="BO2457">
        <v>264</v>
      </c>
      <c r="BP2457">
        <v>263</v>
      </c>
      <c r="BQ2457">
        <v>35</v>
      </c>
      <c r="BR2457">
        <v>1</v>
      </c>
      <c r="BS2457">
        <v>91</v>
      </c>
      <c r="BT2457">
        <v>16</v>
      </c>
      <c r="BU2457">
        <v>32</v>
      </c>
      <c r="BV2457">
        <v>9</v>
      </c>
      <c r="BW2457">
        <v>11</v>
      </c>
      <c r="BX2457">
        <v>0</v>
      </c>
      <c r="BY2457">
        <v>6941</v>
      </c>
    </row>
    <row r="2458" spans="1:77" hidden="1" x14ac:dyDescent="0.25">
      <c r="A2458" t="str">
        <f t="shared" si="76"/>
        <v>201832 Szakmai irányítók, felügyelőkI9 Egyetem</v>
      </c>
      <c r="B2458" t="str">
        <f t="shared" si="77"/>
        <v>201832 Szakmai irányítók, felügyelőkI9 Egyetem</v>
      </c>
      <c r="C2458">
        <v>6022</v>
      </c>
      <c r="D2458" t="s">
        <v>168</v>
      </c>
      <c r="E2458" t="s">
        <v>169</v>
      </c>
      <c r="F2458" s="4">
        <v>2018</v>
      </c>
      <c r="G2458">
        <v>0</v>
      </c>
      <c r="H2458" t="s">
        <v>165</v>
      </c>
      <c r="I2458">
        <v>628</v>
      </c>
      <c r="J2458">
        <v>17</v>
      </c>
      <c r="K2458" t="s">
        <v>84</v>
      </c>
      <c r="L2458" t="s">
        <v>124</v>
      </c>
      <c r="M2458">
        <v>30</v>
      </c>
      <c r="N2458">
        <v>0</v>
      </c>
      <c r="O2458">
        <v>0</v>
      </c>
      <c r="P2458">
        <v>61</v>
      </c>
      <c r="Q2458">
        <v>115</v>
      </c>
      <c r="R2458">
        <v>7</v>
      </c>
      <c r="S2458">
        <v>7</v>
      </c>
      <c r="T2458">
        <v>0</v>
      </c>
      <c r="U2458">
        <v>7</v>
      </c>
      <c r="V2458">
        <v>0</v>
      </c>
      <c r="W2458">
        <v>0</v>
      </c>
      <c r="X2458">
        <v>58</v>
      </c>
      <c r="Y2458">
        <v>7</v>
      </c>
      <c r="Z2458">
        <v>9</v>
      </c>
      <c r="AA2458">
        <v>52</v>
      </c>
      <c r="AB2458">
        <v>40</v>
      </c>
      <c r="AC2458">
        <v>7</v>
      </c>
      <c r="AD2458">
        <v>0</v>
      </c>
      <c r="AE2458">
        <v>0</v>
      </c>
      <c r="AF2458">
        <v>10</v>
      </c>
      <c r="AG2458">
        <v>18</v>
      </c>
      <c r="AH2458">
        <v>0</v>
      </c>
      <c r="AI2458">
        <v>0</v>
      </c>
      <c r="AJ2458">
        <v>23</v>
      </c>
      <c r="AK2458">
        <v>0</v>
      </c>
      <c r="AL2458">
        <v>38</v>
      </c>
      <c r="AM2458">
        <v>267</v>
      </c>
      <c r="AN2458">
        <v>0</v>
      </c>
      <c r="AO2458">
        <v>81</v>
      </c>
      <c r="AP2458">
        <v>31</v>
      </c>
      <c r="AQ2458">
        <v>11</v>
      </c>
      <c r="AR2458">
        <v>0</v>
      </c>
      <c r="AS2458">
        <v>0</v>
      </c>
      <c r="AT2458">
        <v>0</v>
      </c>
      <c r="AU2458">
        <v>0</v>
      </c>
      <c r="AV2458">
        <v>9</v>
      </c>
      <c r="AW2458">
        <v>14</v>
      </c>
      <c r="AX2458">
        <v>1</v>
      </c>
      <c r="AY2458">
        <v>11</v>
      </c>
      <c r="AZ2458">
        <v>53</v>
      </c>
      <c r="BA2458">
        <v>0</v>
      </c>
      <c r="BB2458">
        <v>12</v>
      </c>
      <c r="BC2458">
        <v>22</v>
      </c>
      <c r="BD2458">
        <v>9</v>
      </c>
      <c r="BE2458">
        <v>41</v>
      </c>
      <c r="BF2458">
        <v>51</v>
      </c>
      <c r="BG2458">
        <v>68</v>
      </c>
      <c r="BH2458">
        <v>2</v>
      </c>
      <c r="BI2458">
        <v>18</v>
      </c>
      <c r="BJ2458">
        <v>16</v>
      </c>
      <c r="BK2458">
        <v>0</v>
      </c>
      <c r="BL2458">
        <v>11</v>
      </c>
      <c r="BM2458">
        <v>0</v>
      </c>
      <c r="BN2458">
        <v>24</v>
      </c>
      <c r="BO2458">
        <v>26</v>
      </c>
      <c r="BP2458">
        <v>6</v>
      </c>
      <c r="BQ2458">
        <v>2</v>
      </c>
      <c r="BR2458">
        <v>1</v>
      </c>
      <c r="BS2458">
        <v>1</v>
      </c>
      <c r="BT2458">
        <v>0</v>
      </c>
      <c r="BU2458">
        <v>0</v>
      </c>
      <c r="BV2458">
        <v>0</v>
      </c>
      <c r="BW2458">
        <v>0</v>
      </c>
      <c r="BX2458">
        <v>0</v>
      </c>
      <c r="BY2458">
        <v>1277</v>
      </c>
    </row>
    <row r="2459" spans="1:77" hidden="1" x14ac:dyDescent="0.25">
      <c r="A2459" t="str">
        <f t="shared" si="76"/>
        <v>201833 Egészségügyi foglalkozásokI9 Egyetem</v>
      </c>
      <c r="B2459" t="str">
        <f t="shared" si="77"/>
        <v>201833 Egészségügyi foglalkozásokI9 Egyetem</v>
      </c>
      <c r="C2459">
        <v>6023</v>
      </c>
      <c r="D2459" t="s">
        <v>168</v>
      </c>
      <c r="E2459" t="s">
        <v>169</v>
      </c>
      <c r="F2459" s="4">
        <v>2018</v>
      </c>
      <c r="G2459">
        <v>0</v>
      </c>
      <c r="H2459" t="s">
        <v>165</v>
      </c>
      <c r="I2459">
        <v>629</v>
      </c>
      <c r="J2459">
        <v>18</v>
      </c>
      <c r="K2459" t="s">
        <v>85</v>
      </c>
      <c r="L2459" t="s">
        <v>125</v>
      </c>
      <c r="M2459">
        <v>8</v>
      </c>
      <c r="N2459">
        <v>0</v>
      </c>
      <c r="O2459">
        <v>0</v>
      </c>
      <c r="P2459">
        <v>0</v>
      </c>
      <c r="Q2459">
        <v>0</v>
      </c>
      <c r="R2459">
        <v>8</v>
      </c>
      <c r="S2459">
        <v>0</v>
      </c>
      <c r="T2459">
        <v>0</v>
      </c>
      <c r="U2459">
        <v>0</v>
      </c>
      <c r="V2459">
        <v>0</v>
      </c>
      <c r="W2459">
        <v>0</v>
      </c>
      <c r="X2459">
        <v>35</v>
      </c>
      <c r="Y2459">
        <v>0</v>
      </c>
      <c r="Z2459">
        <v>0</v>
      </c>
      <c r="AA2459">
        <v>0</v>
      </c>
      <c r="AB2459">
        <v>0</v>
      </c>
      <c r="AC2459">
        <v>0</v>
      </c>
      <c r="AD2459">
        <v>0</v>
      </c>
      <c r="AE2459">
        <v>0</v>
      </c>
      <c r="AF2459">
        <v>0</v>
      </c>
      <c r="AG2459">
        <v>0</v>
      </c>
      <c r="AH2459">
        <v>0</v>
      </c>
      <c r="AI2459">
        <v>0</v>
      </c>
      <c r="AJ2459">
        <v>0</v>
      </c>
      <c r="AK2459">
        <v>0</v>
      </c>
      <c r="AL2459">
        <v>0</v>
      </c>
      <c r="AM2459">
        <v>0</v>
      </c>
      <c r="AN2459">
        <v>0</v>
      </c>
      <c r="AO2459">
        <v>34</v>
      </c>
      <c r="AP2459">
        <v>219</v>
      </c>
      <c r="AQ2459">
        <v>0</v>
      </c>
      <c r="AR2459">
        <v>0</v>
      </c>
      <c r="AS2459">
        <v>0</v>
      </c>
      <c r="AT2459">
        <v>0</v>
      </c>
      <c r="AU2459">
        <v>0</v>
      </c>
      <c r="AV2459">
        <v>0</v>
      </c>
      <c r="AW2459">
        <v>0</v>
      </c>
      <c r="AX2459">
        <v>0</v>
      </c>
      <c r="AY2459">
        <v>0</v>
      </c>
      <c r="AZ2459">
        <v>0</v>
      </c>
      <c r="BA2459">
        <v>0</v>
      </c>
      <c r="BB2459">
        <v>0</v>
      </c>
      <c r="BC2459">
        <v>0</v>
      </c>
      <c r="BD2459">
        <v>0</v>
      </c>
      <c r="BE2459">
        <v>0</v>
      </c>
      <c r="BF2459">
        <v>26</v>
      </c>
      <c r="BG2459">
        <v>0</v>
      </c>
      <c r="BH2459">
        <v>11</v>
      </c>
      <c r="BI2459">
        <v>0</v>
      </c>
      <c r="BJ2459">
        <v>42</v>
      </c>
      <c r="BK2459">
        <v>0</v>
      </c>
      <c r="BL2459">
        <v>0</v>
      </c>
      <c r="BM2459">
        <v>0</v>
      </c>
      <c r="BN2459">
        <v>0</v>
      </c>
      <c r="BO2459">
        <v>80</v>
      </c>
      <c r="BP2459">
        <v>90</v>
      </c>
      <c r="BQ2459">
        <v>426</v>
      </c>
      <c r="BR2459">
        <v>12</v>
      </c>
      <c r="BS2459">
        <v>0</v>
      </c>
      <c r="BT2459">
        <v>0</v>
      </c>
      <c r="BU2459">
        <v>0</v>
      </c>
      <c r="BV2459">
        <v>0</v>
      </c>
      <c r="BW2459">
        <v>9</v>
      </c>
      <c r="BX2459">
        <v>0</v>
      </c>
      <c r="BY2459">
        <v>1000</v>
      </c>
    </row>
    <row r="2460" spans="1:77" hidden="1" x14ac:dyDescent="0.25">
      <c r="A2460" t="str">
        <f t="shared" si="76"/>
        <v>201834 Oktatási asszisztensekI9 Egyetem</v>
      </c>
      <c r="B2460" t="str">
        <f t="shared" si="77"/>
        <v>201834 Oktatási asszisztensekI9 Egyetem</v>
      </c>
      <c r="C2460">
        <v>6024</v>
      </c>
      <c r="D2460" t="s">
        <v>168</v>
      </c>
      <c r="E2460" t="s">
        <v>169</v>
      </c>
      <c r="F2460" s="4">
        <v>2018</v>
      </c>
      <c r="G2460">
        <v>0</v>
      </c>
      <c r="H2460" t="s">
        <v>165</v>
      </c>
      <c r="I2460">
        <v>630</v>
      </c>
      <c r="J2460">
        <v>19</v>
      </c>
      <c r="K2460" t="s">
        <v>86</v>
      </c>
      <c r="L2460" t="s">
        <v>126</v>
      </c>
      <c r="M2460">
        <v>0</v>
      </c>
      <c r="N2460">
        <v>0</v>
      </c>
      <c r="O2460">
        <v>0</v>
      </c>
      <c r="P2460">
        <v>0</v>
      </c>
      <c r="Q2460">
        <v>0</v>
      </c>
      <c r="R2460">
        <v>0</v>
      </c>
      <c r="S2460">
        <v>0</v>
      </c>
      <c r="T2460">
        <v>0</v>
      </c>
      <c r="U2460">
        <v>0</v>
      </c>
      <c r="V2460">
        <v>0</v>
      </c>
      <c r="W2460">
        <v>0</v>
      </c>
      <c r="X2460">
        <v>0</v>
      </c>
      <c r="Y2460">
        <v>0</v>
      </c>
      <c r="Z2460">
        <v>0</v>
      </c>
      <c r="AA2460">
        <v>0</v>
      </c>
      <c r="AB2460">
        <v>0</v>
      </c>
      <c r="AC2460">
        <v>0</v>
      </c>
      <c r="AD2460">
        <v>0</v>
      </c>
      <c r="AE2460">
        <v>0</v>
      </c>
      <c r="AF2460">
        <v>0</v>
      </c>
      <c r="AG2460">
        <v>7</v>
      </c>
      <c r="AH2460">
        <v>0</v>
      </c>
      <c r="AI2460">
        <v>0</v>
      </c>
      <c r="AJ2460">
        <v>0</v>
      </c>
      <c r="AK2460">
        <v>0</v>
      </c>
      <c r="AL2460">
        <v>0</v>
      </c>
      <c r="AM2460">
        <v>0</v>
      </c>
      <c r="AN2460">
        <v>0</v>
      </c>
      <c r="AO2460">
        <v>1</v>
      </c>
      <c r="AP2460">
        <v>7</v>
      </c>
      <c r="AQ2460">
        <v>14</v>
      </c>
      <c r="AR2460">
        <v>0</v>
      </c>
      <c r="AS2460">
        <v>0</v>
      </c>
      <c r="AT2460">
        <v>0</v>
      </c>
      <c r="AU2460">
        <v>0</v>
      </c>
      <c r="AV2460">
        <v>0</v>
      </c>
      <c r="AW2460">
        <v>0</v>
      </c>
      <c r="AX2460">
        <v>0</v>
      </c>
      <c r="AY2460">
        <v>0</v>
      </c>
      <c r="AZ2460">
        <v>0</v>
      </c>
      <c r="BA2460">
        <v>0</v>
      </c>
      <c r="BB2460">
        <v>0</v>
      </c>
      <c r="BC2460">
        <v>0</v>
      </c>
      <c r="BD2460">
        <v>0</v>
      </c>
      <c r="BE2460">
        <v>0</v>
      </c>
      <c r="BF2460">
        <v>2</v>
      </c>
      <c r="BG2460">
        <v>0</v>
      </c>
      <c r="BH2460">
        <v>0</v>
      </c>
      <c r="BI2460">
        <v>0</v>
      </c>
      <c r="BJ2460">
        <v>0</v>
      </c>
      <c r="BK2460">
        <v>0</v>
      </c>
      <c r="BL2460">
        <v>0</v>
      </c>
      <c r="BM2460">
        <v>0</v>
      </c>
      <c r="BN2460">
        <v>0</v>
      </c>
      <c r="BO2460">
        <v>57</v>
      </c>
      <c r="BP2460">
        <v>226</v>
      </c>
      <c r="BQ2460">
        <v>1</v>
      </c>
      <c r="BR2460">
        <v>15</v>
      </c>
      <c r="BS2460">
        <v>2</v>
      </c>
      <c r="BT2460">
        <v>7</v>
      </c>
      <c r="BU2460">
        <v>0</v>
      </c>
      <c r="BV2460">
        <v>0</v>
      </c>
      <c r="BW2460">
        <v>0</v>
      </c>
      <c r="BX2460">
        <v>0</v>
      </c>
      <c r="BY2460">
        <v>339</v>
      </c>
    </row>
    <row r="2461" spans="1:77" hidden="1" x14ac:dyDescent="0.25">
      <c r="A2461" t="str">
        <f t="shared" si="76"/>
        <v>201835 Szociális gondozási és munkaerő-piaci szolgáltatási foglalkozásokI9 Egyetem</v>
      </c>
      <c r="B2461" t="str">
        <f t="shared" si="77"/>
        <v>201835 Szociális gondozási és munkaerő-piaci szolgáltatási foglalkozásokI9 Egyetem</v>
      </c>
      <c r="C2461">
        <v>6025</v>
      </c>
      <c r="D2461" t="s">
        <v>168</v>
      </c>
      <c r="E2461" t="s">
        <v>169</v>
      </c>
      <c r="F2461" s="4">
        <v>2018</v>
      </c>
      <c r="G2461">
        <v>0</v>
      </c>
      <c r="H2461" t="s">
        <v>165</v>
      </c>
      <c r="I2461">
        <v>631</v>
      </c>
      <c r="J2461">
        <v>20</v>
      </c>
      <c r="K2461" t="s">
        <v>87</v>
      </c>
      <c r="L2461" t="s">
        <v>127</v>
      </c>
      <c r="M2461">
        <v>0</v>
      </c>
      <c r="N2461">
        <v>0</v>
      </c>
      <c r="O2461">
        <v>0</v>
      </c>
      <c r="P2461">
        <v>0</v>
      </c>
      <c r="Q2461">
        <v>0</v>
      </c>
      <c r="R2461">
        <v>0</v>
      </c>
      <c r="S2461">
        <v>0</v>
      </c>
      <c r="T2461">
        <v>10</v>
      </c>
      <c r="U2461">
        <v>0</v>
      </c>
      <c r="V2461">
        <v>0</v>
      </c>
      <c r="W2461">
        <v>0</v>
      </c>
      <c r="X2461">
        <v>0</v>
      </c>
      <c r="Y2461">
        <v>0</v>
      </c>
      <c r="Z2461">
        <v>0</v>
      </c>
      <c r="AA2461">
        <v>0</v>
      </c>
      <c r="AB2461">
        <v>0</v>
      </c>
      <c r="AC2461">
        <v>0</v>
      </c>
      <c r="AD2461">
        <v>0</v>
      </c>
      <c r="AE2461">
        <v>0</v>
      </c>
      <c r="AF2461">
        <v>0</v>
      </c>
      <c r="AG2461">
        <v>0</v>
      </c>
      <c r="AH2461">
        <v>0</v>
      </c>
      <c r="AI2461">
        <v>0</v>
      </c>
      <c r="AJ2461">
        <v>0</v>
      </c>
      <c r="AK2461">
        <v>0</v>
      </c>
      <c r="AL2461">
        <v>0</v>
      </c>
      <c r="AM2461">
        <v>0</v>
      </c>
      <c r="AN2461">
        <v>0</v>
      </c>
      <c r="AO2461">
        <v>0</v>
      </c>
      <c r="AP2461">
        <v>0</v>
      </c>
      <c r="AQ2461">
        <v>14</v>
      </c>
      <c r="AR2461">
        <v>0</v>
      </c>
      <c r="AS2461">
        <v>0</v>
      </c>
      <c r="AT2461">
        <v>0</v>
      </c>
      <c r="AU2461">
        <v>0</v>
      </c>
      <c r="AV2461">
        <v>0</v>
      </c>
      <c r="AW2461">
        <v>10</v>
      </c>
      <c r="AX2461">
        <v>0</v>
      </c>
      <c r="AY2461">
        <v>0</v>
      </c>
      <c r="AZ2461">
        <v>9</v>
      </c>
      <c r="BA2461">
        <v>7</v>
      </c>
      <c r="BB2461">
        <v>0</v>
      </c>
      <c r="BC2461">
        <v>0</v>
      </c>
      <c r="BD2461">
        <v>0</v>
      </c>
      <c r="BE2461">
        <v>0</v>
      </c>
      <c r="BF2461">
        <v>42</v>
      </c>
      <c r="BG2461">
        <v>0</v>
      </c>
      <c r="BH2461">
        <v>1</v>
      </c>
      <c r="BI2461">
        <v>0</v>
      </c>
      <c r="BJ2461">
        <v>0</v>
      </c>
      <c r="BK2461">
        <v>0</v>
      </c>
      <c r="BL2461">
        <v>128</v>
      </c>
      <c r="BM2461">
        <v>0</v>
      </c>
      <c r="BN2461">
        <v>0</v>
      </c>
      <c r="BO2461">
        <v>392</v>
      </c>
      <c r="BP2461">
        <v>17</v>
      </c>
      <c r="BQ2461">
        <v>9</v>
      </c>
      <c r="BR2461">
        <v>239</v>
      </c>
      <c r="BS2461">
        <v>3</v>
      </c>
      <c r="BT2461">
        <v>0</v>
      </c>
      <c r="BU2461">
        <v>1</v>
      </c>
      <c r="BV2461">
        <v>0</v>
      </c>
      <c r="BW2461">
        <v>13</v>
      </c>
      <c r="BX2461">
        <v>0</v>
      </c>
      <c r="BY2461">
        <v>895</v>
      </c>
    </row>
    <row r="2462" spans="1:77" hidden="1" x14ac:dyDescent="0.25">
      <c r="A2462" t="str">
        <f t="shared" si="76"/>
        <v>201836 Üzleti jellegű szolgáltatások ügyintézői, hatósági ügyintézők, ügynökökI9 Egyetem</v>
      </c>
      <c r="B2462" t="str">
        <f t="shared" si="77"/>
        <v>201836 Üzleti jellegű szolgáltatások ügyintézői, hatósági ügyintézők, ügynökökI9 Egyetem</v>
      </c>
      <c r="C2462">
        <v>6026</v>
      </c>
      <c r="D2462" t="s">
        <v>168</v>
      </c>
      <c r="E2462" t="s">
        <v>169</v>
      </c>
      <c r="F2462" s="4">
        <v>2018</v>
      </c>
      <c r="G2462">
        <v>0</v>
      </c>
      <c r="H2462" t="s">
        <v>165</v>
      </c>
      <c r="I2462">
        <v>632</v>
      </c>
      <c r="J2462">
        <v>21</v>
      </c>
      <c r="K2462" t="s">
        <v>88</v>
      </c>
      <c r="L2462" t="s">
        <v>128</v>
      </c>
      <c r="M2462">
        <v>65</v>
      </c>
      <c r="N2462">
        <v>30</v>
      </c>
      <c r="O2462">
        <v>0</v>
      </c>
      <c r="P2462">
        <v>4</v>
      </c>
      <c r="Q2462">
        <v>290</v>
      </c>
      <c r="R2462">
        <v>0</v>
      </c>
      <c r="S2462">
        <v>28</v>
      </c>
      <c r="T2462">
        <v>48</v>
      </c>
      <c r="U2462">
        <v>10</v>
      </c>
      <c r="V2462">
        <v>0</v>
      </c>
      <c r="W2462">
        <v>223</v>
      </c>
      <c r="X2462">
        <v>176</v>
      </c>
      <c r="Y2462">
        <v>127</v>
      </c>
      <c r="Z2462">
        <v>90</v>
      </c>
      <c r="AA2462">
        <v>154</v>
      </c>
      <c r="AB2462">
        <v>156</v>
      </c>
      <c r="AC2462">
        <v>231</v>
      </c>
      <c r="AD2462">
        <v>148</v>
      </c>
      <c r="AE2462">
        <v>308</v>
      </c>
      <c r="AF2462">
        <v>226</v>
      </c>
      <c r="AG2462">
        <v>61</v>
      </c>
      <c r="AH2462">
        <v>41</v>
      </c>
      <c r="AI2462">
        <v>39</v>
      </c>
      <c r="AJ2462">
        <v>446</v>
      </c>
      <c r="AK2462">
        <v>60</v>
      </c>
      <c r="AL2462">
        <v>40</v>
      </c>
      <c r="AM2462">
        <v>90</v>
      </c>
      <c r="AN2462">
        <v>230</v>
      </c>
      <c r="AO2462">
        <v>2697</v>
      </c>
      <c r="AP2462">
        <v>460</v>
      </c>
      <c r="AQ2462">
        <v>202</v>
      </c>
      <c r="AR2462">
        <v>7</v>
      </c>
      <c r="AS2462">
        <v>99</v>
      </c>
      <c r="AT2462">
        <v>253</v>
      </c>
      <c r="AU2462">
        <v>13</v>
      </c>
      <c r="AV2462">
        <v>153</v>
      </c>
      <c r="AW2462">
        <v>137</v>
      </c>
      <c r="AX2462">
        <v>56</v>
      </c>
      <c r="AY2462">
        <v>161</v>
      </c>
      <c r="AZ2462">
        <v>866</v>
      </c>
      <c r="BA2462">
        <v>2056</v>
      </c>
      <c r="BB2462">
        <v>887</v>
      </c>
      <c r="BC2462">
        <v>229</v>
      </c>
      <c r="BD2462">
        <v>90</v>
      </c>
      <c r="BE2462">
        <v>126</v>
      </c>
      <c r="BF2462">
        <v>1537</v>
      </c>
      <c r="BG2462">
        <v>52</v>
      </c>
      <c r="BH2462">
        <v>200</v>
      </c>
      <c r="BI2462">
        <v>246</v>
      </c>
      <c r="BJ2462">
        <v>43</v>
      </c>
      <c r="BK2462">
        <v>135</v>
      </c>
      <c r="BL2462">
        <v>105</v>
      </c>
      <c r="BM2462">
        <v>23</v>
      </c>
      <c r="BN2462">
        <v>371</v>
      </c>
      <c r="BO2462">
        <v>2786</v>
      </c>
      <c r="BP2462">
        <v>315</v>
      </c>
      <c r="BQ2462">
        <v>52</v>
      </c>
      <c r="BR2462">
        <v>31</v>
      </c>
      <c r="BS2462">
        <v>35</v>
      </c>
      <c r="BT2462">
        <v>45</v>
      </c>
      <c r="BU2462">
        <v>25</v>
      </c>
      <c r="BV2462">
        <v>0</v>
      </c>
      <c r="BW2462">
        <v>33</v>
      </c>
      <c r="BX2462">
        <v>0</v>
      </c>
      <c r="BY2462">
        <v>17847</v>
      </c>
    </row>
    <row r="2463" spans="1:77" hidden="1" x14ac:dyDescent="0.25">
      <c r="A2463" t="str">
        <f t="shared" si="76"/>
        <v>201837 Művészeti, kulturális, sport- és vallási foglalkozásokI9 Egyetem</v>
      </c>
      <c r="B2463" t="str">
        <f t="shared" si="77"/>
        <v>201837 Művészeti, kulturális, sport- és vallási foglalkozásokI9 Egyetem</v>
      </c>
      <c r="C2463">
        <v>6027</v>
      </c>
      <c r="D2463" t="s">
        <v>168</v>
      </c>
      <c r="E2463" t="s">
        <v>169</v>
      </c>
      <c r="F2463" s="4">
        <v>2018</v>
      </c>
      <c r="G2463">
        <v>0</v>
      </c>
      <c r="H2463" t="s">
        <v>165</v>
      </c>
      <c r="I2463">
        <v>633</v>
      </c>
      <c r="J2463">
        <v>22</v>
      </c>
      <c r="K2463" t="s">
        <v>89</v>
      </c>
      <c r="L2463" t="s">
        <v>129</v>
      </c>
      <c r="M2463">
        <v>0</v>
      </c>
      <c r="N2463">
        <v>0</v>
      </c>
      <c r="O2463">
        <v>0</v>
      </c>
      <c r="P2463">
        <v>0</v>
      </c>
      <c r="Q2463">
        <v>0</v>
      </c>
      <c r="R2463">
        <v>7</v>
      </c>
      <c r="S2463">
        <v>0</v>
      </c>
      <c r="T2463">
        <v>0</v>
      </c>
      <c r="U2463">
        <v>0</v>
      </c>
      <c r="V2463">
        <v>0</v>
      </c>
      <c r="W2463">
        <v>0</v>
      </c>
      <c r="X2463">
        <v>0</v>
      </c>
      <c r="Y2463">
        <v>0</v>
      </c>
      <c r="Z2463">
        <v>0</v>
      </c>
      <c r="AA2463">
        <v>0</v>
      </c>
      <c r="AB2463">
        <v>0</v>
      </c>
      <c r="AC2463">
        <v>0</v>
      </c>
      <c r="AD2463">
        <v>0</v>
      </c>
      <c r="AE2463">
        <v>0</v>
      </c>
      <c r="AF2463">
        <v>0</v>
      </c>
      <c r="AG2463">
        <v>0</v>
      </c>
      <c r="AH2463">
        <v>0</v>
      </c>
      <c r="AI2463">
        <v>0</v>
      </c>
      <c r="AJ2463">
        <v>0</v>
      </c>
      <c r="AK2463">
        <v>0</v>
      </c>
      <c r="AL2463">
        <v>0</v>
      </c>
      <c r="AM2463">
        <v>0</v>
      </c>
      <c r="AN2463">
        <v>0</v>
      </c>
      <c r="AO2463">
        <v>0</v>
      </c>
      <c r="AP2463">
        <v>68</v>
      </c>
      <c r="AQ2463">
        <v>0</v>
      </c>
      <c r="AR2463">
        <v>0</v>
      </c>
      <c r="AS2463">
        <v>18</v>
      </c>
      <c r="AT2463">
        <v>0</v>
      </c>
      <c r="AU2463">
        <v>0</v>
      </c>
      <c r="AV2463">
        <v>0</v>
      </c>
      <c r="AW2463">
        <v>0</v>
      </c>
      <c r="AX2463">
        <v>71</v>
      </c>
      <c r="AY2463">
        <v>0</v>
      </c>
      <c r="AZ2463">
        <v>11</v>
      </c>
      <c r="BA2463">
        <v>0</v>
      </c>
      <c r="BB2463">
        <v>0</v>
      </c>
      <c r="BC2463">
        <v>0</v>
      </c>
      <c r="BD2463">
        <v>0</v>
      </c>
      <c r="BE2463">
        <v>1</v>
      </c>
      <c r="BF2463">
        <v>15</v>
      </c>
      <c r="BG2463">
        <v>0</v>
      </c>
      <c r="BH2463">
        <v>0</v>
      </c>
      <c r="BI2463">
        <v>0</v>
      </c>
      <c r="BJ2463">
        <v>2</v>
      </c>
      <c r="BK2463">
        <v>0</v>
      </c>
      <c r="BL2463">
        <v>0</v>
      </c>
      <c r="BM2463">
        <v>0</v>
      </c>
      <c r="BN2463">
        <v>5</v>
      </c>
      <c r="BO2463">
        <v>11</v>
      </c>
      <c r="BP2463">
        <v>88</v>
      </c>
      <c r="BQ2463">
        <v>2</v>
      </c>
      <c r="BR2463">
        <v>1</v>
      </c>
      <c r="BS2463">
        <v>225</v>
      </c>
      <c r="BT2463">
        <v>7</v>
      </c>
      <c r="BU2463">
        <v>42</v>
      </c>
      <c r="BV2463">
        <v>0</v>
      </c>
      <c r="BW2463">
        <v>8</v>
      </c>
      <c r="BX2463">
        <v>0</v>
      </c>
      <c r="BY2463">
        <v>582</v>
      </c>
    </row>
    <row r="2464" spans="1:77" hidden="1" x14ac:dyDescent="0.25">
      <c r="A2464" t="str">
        <f t="shared" si="76"/>
        <v>201839 Egyéb ügyintézőkI9 Egyetem</v>
      </c>
      <c r="B2464" t="str">
        <f t="shared" si="77"/>
        <v>201839 Egyéb ügyintézőkI9 Egyetem</v>
      </c>
      <c r="C2464">
        <v>6028</v>
      </c>
      <c r="D2464" t="s">
        <v>168</v>
      </c>
      <c r="E2464" t="s">
        <v>169</v>
      </c>
      <c r="F2464" s="4">
        <v>2018</v>
      </c>
      <c r="G2464">
        <v>0</v>
      </c>
      <c r="H2464" t="s">
        <v>165</v>
      </c>
      <c r="I2464">
        <v>634</v>
      </c>
      <c r="J2464">
        <v>23</v>
      </c>
      <c r="K2464" t="s">
        <v>90</v>
      </c>
      <c r="L2464" t="s">
        <v>91</v>
      </c>
      <c r="M2464">
        <v>18</v>
      </c>
      <c r="N2464">
        <v>0</v>
      </c>
      <c r="O2464">
        <v>0</v>
      </c>
      <c r="P2464">
        <v>13</v>
      </c>
      <c r="Q2464">
        <v>0</v>
      </c>
      <c r="R2464">
        <v>0</v>
      </c>
      <c r="S2464">
        <v>0</v>
      </c>
      <c r="T2464">
        <v>0</v>
      </c>
      <c r="U2464">
        <v>0</v>
      </c>
      <c r="V2464">
        <v>0</v>
      </c>
      <c r="W2464">
        <v>16</v>
      </c>
      <c r="X2464">
        <v>50</v>
      </c>
      <c r="Y2464">
        <v>16</v>
      </c>
      <c r="Z2464">
        <v>13</v>
      </c>
      <c r="AA2464">
        <v>13</v>
      </c>
      <c r="AB2464">
        <v>5</v>
      </c>
      <c r="AC2464">
        <v>159</v>
      </c>
      <c r="AD2464">
        <v>37</v>
      </c>
      <c r="AE2464">
        <v>0</v>
      </c>
      <c r="AF2464">
        <v>23</v>
      </c>
      <c r="AG2464">
        <v>0</v>
      </c>
      <c r="AH2464">
        <v>19</v>
      </c>
      <c r="AI2464">
        <v>1</v>
      </c>
      <c r="AJ2464">
        <v>107</v>
      </c>
      <c r="AK2464">
        <v>0</v>
      </c>
      <c r="AL2464">
        <v>17</v>
      </c>
      <c r="AM2464">
        <v>94</v>
      </c>
      <c r="AN2464">
        <v>42</v>
      </c>
      <c r="AO2464">
        <v>188</v>
      </c>
      <c r="AP2464">
        <v>114</v>
      </c>
      <c r="AQ2464">
        <v>46</v>
      </c>
      <c r="AR2464">
        <v>0</v>
      </c>
      <c r="AS2464">
        <v>18</v>
      </c>
      <c r="AT2464">
        <v>57</v>
      </c>
      <c r="AU2464">
        <v>0</v>
      </c>
      <c r="AV2464">
        <v>18</v>
      </c>
      <c r="AW2464">
        <v>28</v>
      </c>
      <c r="AX2464">
        <v>0</v>
      </c>
      <c r="AY2464">
        <v>0</v>
      </c>
      <c r="AZ2464">
        <v>267</v>
      </c>
      <c r="BA2464">
        <v>292</v>
      </c>
      <c r="BB2464">
        <v>29</v>
      </c>
      <c r="BC2464">
        <v>18</v>
      </c>
      <c r="BD2464">
        <v>26</v>
      </c>
      <c r="BE2464">
        <v>59</v>
      </c>
      <c r="BF2464">
        <v>171</v>
      </c>
      <c r="BG2464">
        <v>16</v>
      </c>
      <c r="BH2464">
        <v>82</v>
      </c>
      <c r="BI2464">
        <v>6</v>
      </c>
      <c r="BJ2464">
        <v>48</v>
      </c>
      <c r="BK2464">
        <v>13</v>
      </c>
      <c r="BL2464">
        <v>19</v>
      </c>
      <c r="BM2464">
        <v>0</v>
      </c>
      <c r="BN2464">
        <v>248</v>
      </c>
      <c r="BO2464">
        <v>1152</v>
      </c>
      <c r="BP2464">
        <v>510</v>
      </c>
      <c r="BQ2464">
        <v>43</v>
      </c>
      <c r="BR2464">
        <v>42</v>
      </c>
      <c r="BS2464">
        <v>57</v>
      </c>
      <c r="BT2464">
        <v>14</v>
      </c>
      <c r="BU2464">
        <v>157</v>
      </c>
      <c r="BV2464">
        <v>7</v>
      </c>
      <c r="BW2464">
        <v>8</v>
      </c>
      <c r="BX2464">
        <v>0</v>
      </c>
      <c r="BY2464">
        <v>4396</v>
      </c>
    </row>
    <row r="2465" spans="1:77" hidden="1" x14ac:dyDescent="0.25">
      <c r="A2465" t="str">
        <f t="shared" si="76"/>
        <v>201841 Irodai, ügyviteli foglalkozásokI9 Egyetem</v>
      </c>
      <c r="B2465" t="str">
        <f t="shared" si="77"/>
        <v>201841 Irodai, ügyviteli foglalkozásokI9 Egyetem</v>
      </c>
      <c r="C2465">
        <v>6029</v>
      </c>
      <c r="D2465" t="s">
        <v>168</v>
      </c>
      <c r="E2465" t="s">
        <v>169</v>
      </c>
      <c r="F2465" s="4">
        <v>2018</v>
      </c>
      <c r="G2465">
        <v>0</v>
      </c>
      <c r="H2465" t="s">
        <v>165</v>
      </c>
      <c r="I2465">
        <v>635</v>
      </c>
      <c r="J2465">
        <v>24</v>
      </c>
      <c r="K2465" t="s">
        <v>92</v>
      </c>
      <c r="L2465" t="s">
        <v>130</v>
      </c>
      <c r="M2465">
        <v>105</v>
      </c>
      <c r="N2465">
        <v>27</v>
      </c>
      <c r="O2465">
        <v>7</v>
      </c>
      <c r="P2465">
        <v>18</v>
      </c>
      <c r="Q2465">
        <v>81</v>
      </c>
      <c r="R2465">
        <v>7</v>
      </c>
      <c r="S2465">
        <v>20</v>
      </c>
      <c r="T2465">
        <v>0</v>
      </c>
      <c r="U2465">
        <v>5</v>
      </c>
      <c r="V2465">
        <v>0</v>
      </c>
      <c r="W2465">
        <v>68</v>
      </c>
      <c r="X2465">
        <v>45</v>
      </c>
      <c r="Y2465">
        <v>53</v>
      </c>
      <c r="Z2465">
        <v>47</v>
      </c>
      <c r="AA2465">
        <v>115</v>
      </c>
      <c r="AB2465">
        <v>57</v>
      </c>
      <c r="AC2465">
        <v>64</v>
      </c>
      <c r="AD2465">
        <v>1</v>
      </c>
      <c r="AE2465">
        <v>110</v>
      </c>
      <c r="AF2465">
        <v>90</v>
      </c>
      <c r="AG2465">
        <v>46</v>
      </c>
      <c r="AH2465">
        <v>0</v>
      </c>
      <c r="AI2465">
        <v>21</v>
      </c>
      <c r="AJ2465">
        <v>120</v>
      </c>
      <c r="AK2465">
        <v>15</v>
      </c>
      <c r="AL2465">
        <v>23</v>
      </c>
      <c r="AM2465">
        <v>93</v>
      </c>
      <c r="AN2465">
        <v>66</v>
      </c>
      <c r="AO2465">
        <v>590</v>
      </c>
      <c r="AP2465">
        <v>272</v>
      </c>
      <c r="AQ2465">
        <v>73</v>
      </c>
      <c r="AR2465">
        <v>0</v>
      </c>
      <c r="AS2465">
        <v>38</v>
      </c>
      <c r="AT2465">
        <v>210</v>
      </c>
      <c r="AU2465">
        <v>1</v>
      </c>
      <c r="AV2465">
        <v>59</v>
      </c>
      <c r="AW2465">
        <v>38</v>
      </c>
      <c r="AX2465">
        <v>78</v>
      </c>
      <c r="AY2465">
        <v>192</v>
      </c>
      <c r="AZ2465">
        <v>493</v>
      </c>
      <c r="BA2465">
        <v>243</v>
      </c>
      <c r="BB2465">
        <v>20</v>
      </c>
      <c r="BC2465">
        <v>61</v>
      </c>
      <c r="BD2465">
        <v>10</v>
      </c>
      <c r="BE2465">
        <v>130</v>
      </c>
      <c r="BF2465">
        <v>1511</v>
      </c>
      <c r="BG2465">
        <v>150</v>
      </c>
      <c r="BH2465">
        <v>75</v>
      </c>
      <c r="BI2465">
        <v>18</v>
      </c>
      <c r="BJ2465">
        <v>105</v>
      </c>
      <c r="BK2465">
        <v>43</v>
      </c>
      <c r="BL2465">
        <v>176</v>
      </c>
      <c r="BM2465">
        <v>14</v>
      </c>
      <c r="BN2465">
        <v>693</v>
      </c>
      <c r="BO2465">
        <v>703</v>
      </c>
      <c r="BP2465">
        <v>141</v>
      </c>
      <c r="BQ2465">
        <v>116</v>
      </c>
      <c r="BR2465">
        <v>11</v>
      </c>
      <c r="BS2465">
        <v>91</v>
      </c>
      <c r="BT2465">
        <v>16</v>
      </c>
      <c r="BU2465">
        <v>28</v>
      </c>
      <c r="BV2465">
        <v>9</v>
      </c>
      <c r="BW2465">
        <v>25</v>
      </c>
      <c r="BX2465">
        <v>0</v>
      </c>
      <c r="BY2465">
        <v>7737</v>
      </c>
    </row>
    <row r="2466" spans="1:77" hidden="1" x14ac:dyDescent="0.25">
      <c r="A2466" t="str">
        <f t="shared" si="76"/>
        <v>201842 Ügyfélkapcsolati foglalkozásokI9 Egyetem</v>
      </c>
      <c r="B2466" t="str">
        <f t="shared" si="77"/>
        <v>201842 Ügyfélkapcsolati foglalkozásokI9 Egyetem</v>
      </c>
      <c r="C2466">
        <v>6030</v>
      </c>
      <c r="D2466" t="s">
        <v>168</v>
      </c>
      <c r="E2466" t="s">
        <v>169</v>
      </c>
      <c r="F2466" s="4">
        <v>2018</v>
      </c>
      <c r="G2466">
        <v>0</v>
      </c>
      <c r="H2466" t="s">
        <v>165</v>
      </c>
      <c r="I2466">
        <v>636</v>
      </c>
      <c r="J2466">
        <v>25</v>
      </c>
      <c r="K2466" t="s">
        <v>93</v>
      </c>
      <c r="L2466" t="s">
        <v>131</v>
      </c>
      <c r="M2466">
        <v>0</v>
      </c>
      <c r="N2466">
        <v>0</v>
      </c>
      <c r="O2466">
        <v>0</v>
      </c>
      <c r="P2466">
        <v>7</v>
      </c>
      <c r="Q2466">
        <v>1</v>
      </c>
      <c r="R2466">
        <v>0</v>
      </c>
      <c r="S2466">
        <v>0</v>
      </c>
      <c r="T2466">
        <v>0</v>
      </c>
      <c r="U2466">
        <v>13</v>
      </c>
      <c r="V2466">
        <v>0</v>
      </c>
      <c r="W2466">
        <v>0</v>
      </c>
      <c r="X2466">
        <v>5</v>
      </c>
      <c r="Y2466">
        <v>0</v>
      </c>
      <c r="Z2466">
        <v>0</v>
      </c>
      <c r="AA2466">
        <v>0</v>
      </c>
      <c r="AB2466">
        <v>0</v>
      </c>
      <c r="AC2466">
        <v>10</v>
      </c>
      <c r="AD2466">
        <v>0</v>
      </c>
      <c r="AE2466">
        <v>1</v>
      </c>
      <c r="AF2466">
        <v>0</v>
      </c>
      <c r="AG2466">
        <v>0</v>
      </c>
      <c r="AH2466">
        <v>0</v>
      </c>
      <c r="AI2466">
        <v>0</v>
      </c>
      <c r="AJ2466">
        <v>48</v>
      </c>
      <c r="AK2466">
        <v>0</v>
      </c>
      <c r="AL2466">
        <v>0</v>
      </c>
      <c r="AM2466">
        <v>20</v>
      </c>
      <c r="AN2466">
        <v>7</v>
      </c>
      <c r="AO2466">
        <v>209</v>
      </c>
      <c r="AP2466">
        <v>59</v>
      </c>
      <c r="AQ2466">
        <v>7</v>
      </c>
      <c r="AR2466">
        <v>0</v>
      </c>
      <c r="AS2466">
        <v>46</v>
      </c>
      <c r="AT2466">
        <v>71</v>
      </c>
      <c r="AU2466">
        <v>33</v>
      </c>
      <c r="AV2466">
        <v>106</v>
      </c>
      <c r="AW2466">
        <v>0</v>
      </c>
      <c r="AX2466">
        <v>0</v>
      </c>
      <c r="AY2466">
        <v>113</v>
      </c>
      <c r="AZ2466">
        <v>449</v>
      </c>
      <c r="BA2466">
        <v>206</v>
      </c>
      <c r="BB2466">
        <v>40</v>
      </c>
      <c r="BC2466">
        <v>63</v>
      </c>
      <c r="BD2466">
        <v>8</v>
      </c>
      <c r="BE2466">
        <v>36</v>
      </c>
      <c r="BF2466">
        <v>439</v>
      </c>
      <c r="BG2466">
        <v>26</v>
      </c>
      <c r="BH2466">
        <v>1</v>
      </c>
      <c r="BI2466">
        <v>173</v>
      </c>
      <c r="BJ2466">
        <v>14</v>
      </c>
      <c r="BK2466">
        <v>7</v>
      </c>
      <c r="BL2466">
        <v>41</v>
      </c>
      <c r="BM2466">
        <v>152</v>
      </c>
      <c r="BN2466">
        <v>108</v>
      </c>
      <c r="BO2466">
        <v>34</v>
      </c>
      <c r="BP2466">
        <v>108</v>
      </c>
      <c r="BQ2466">
        <v>216</v>
      </c>
      <c r="BR2466">
        <v>0</v>
      </c>
      <c r="BS2466">
        <v>14</v>
      </c>
      <c r="BT2466">
        <v>19</v>
      </c>
      <c r="BU2466">
        <v>16</v>
      </c>
      <c r="BV2466">
        <v>0</v>
      </c>
      <c r="BW2466">
        <v>39</v>
      </c>
      <c r="BX2466">
        <v>0</v>
      </c>
      <c r="BY2466">
        <v>2965</v>
      </c>
    </row>
    <row r="2467" spans="1:77" hidden="1" x14ac:dyDescent="0.25">
      <c r="A2467" t="str">
        <f t="shared" si="76"/>
        <v>201851 Kereskedelmi és vendéglátó-ipari foglalkozásokI9 Egyetem</v>
      </c>
      <c r="B2467" t="str">
        <f t="shared" si="77"/>
        <v>201851 Kereskedelmi és vendéglátó-ipari foglalkozásokI9 Egyetem</v>
      </c>
      <c r="C2467">
        <v>6031</v>
      </c>
      <c r="D2467" t="s">
        <v>168</v>
      </c>
      <c r="E2467" t="s">
        <v>169</v>
      </c>
      <c r="F2467" s="4">
        <v>2018</v>
      </c>
      <c r="G2467">
        <v>0</v>
      </c>
      <c r="H2467" t="s">
        <v>165</v>
      </c>
      <c r="I2467">
        <v>637</v>
      </c>
      <c r="J2467">
        <v>26</v>
      </c>
      <c r="K2467" t="s">
        <v>94</v>
      </c>
      <c r="L2467" t="s">
        <v>132</v>
      </c>
      <c r="M2467">
        <v>1</v>
      </c>
      <c r="N2467">
        <v>0</v>
      </c>
      <c r="O2467">
        <v>0</v>
      </c>
      <c r="P2467">
        <v>0</v>
      </c>
      <c r="Q2467">
        <v>130</v>
      </c>
      <c r="R2467">
        <v>0</v>
      </c>
      <c r="S2467">
        <v>0</v>
      </c>
      <c r="T2467">
        <v>0</v>
      </c>
      <c r="U2467">
        <v>0</v>
      </c>
      <c r="V2467">
        <v>0</v>
      </c>
      <c r="W2467">
        <v>0</v>
      </c>
      <c r="X2467">
        <v>0</v>
      </c>
      <c r="Y2467">
        <v>0</v>
      </c>
      <c r="Z2467">
        <v>0</v>
      </c>
      <c r="AA2467">
        <v>0</v>
      </c>
      <c r="AB2467">
        <v>0</v>
      </c>
      <c r="AC2467">
        <v>0</v>
      </c>
      <c r="AD2467">
        <v>0</v>
      </c>
      <c r="AE2467">
        <v>0</v>
      </c>
      <c r="AF2467">
        <v>0</v>
      </c>
      <c r="AG2467">
        <v>0</v>
      </c>
      <c r="AH2467">
        <v>0</v>
      </c>
      <c r="AI2467">
        <v>0</v>
      </c>
      <c r="AJ2467">
        <v>0</v>
      </c>
      <c r="AK2467">
        <v>0</v>
      </c>
      <c r="AL2467">
        <v>0</v>
      </c>
      <c r="AM2467">
        <v>0</v>
      </c>
      <c r="AN2467">
        <v>19</v>
      </c>
      <c r="AO2467">
        <v>78</v>
      </c>
      <c r="AP2467">
        <v>515</v>
      </c>
      <c r="AQ2467">
        <v>4</v>
      </c>
      <c r="AR2467">
        <v>0</v>
      </c>
      <c r="AS2467">
        <v>0</v>
      </c>
      <c r="AT2467">
        <v>0</v>
      </c>
      <c r="AU2467">
        <v>0</v>
      </c>
      <c r="AV2467">
        <v>67</v>
      </c>
      <c r="AW2467">
        <v>0</v>
      </c>
      <c r="AX2467">
        <v>0</v>
      </c>
      <c r="AY2467">
        <v>0</v>
      </c>
      <c r="AZ2467">
        <v>29</v>
      </c>
      <c r="BA2467">
        <v>92</v>
      </c>
      <c r="BB2467">
        <v>0</v>
      </c>
      <c r="BC2467">
        <v>2</v>
      </c>
      <c r="BD2467">
        <v>0</v>
      </c>
      <c r="BE2467">
        <v>0</v>
      </c>
      <c r="BF2467">
        <v>18</v>
      </c>
      <c r="BG2467">
        <v>0</v>
      </c>
      <c r="BH2467">
        <v>0</v>
      </c>
      <c r="BI2467">
        <v>0</v>
      </c>
      <c r="BJ2467">
        <v>0</v>
      </c>
      <c r="BK2467">
        <v>0</v>
      </c>
      <c r="BL2467">
        <v>13</v>
      </c>
      <c r="BM2467">
        <v>0</v>
      </c>
      <c r="BN2467">
        <v>17</v>
      </c>
      <c r="BO2467">
        <v>3</v>
      </c>
      <c r="BP2467">
        <v>1</v>
      </c>
      <c r="BQ2467">
        <v>22</v>
      </c>
      <c r="BR2467">
        <v>0</v>
      </c>
      <c r="BS2467">
        <v>3</v>
      </c>
      <c r="BT2467">
        <v>0</v>
      </c>
      <c r="BU2467">
        <v>0</v>
      </c>
      <c r="BV2467">
        <v>0</v>
      </c>
      <c r="BW2467">
        <v>0</v>
      </c>
      <c r="BX2467">
        <v>0</v>
      </c>
      <c r="BY2467">
        <v>1014</v>
      </c>
    </row>
    <row r="2468" spans="1:77" hidden="1" x14ac:dyDescent="0.25">
      <c r="A2468" t="str">
        <f t="shared" si="76"/>
        <v>201852 Szolgáltatási foglalkozásokI9 Egyetem</v>
      </c>
      <c r="B2468" t="str">
        <f t="shared" si="77"/>
        <v>201852 Szolgáltatási foglalkozásokI9 Egyetem</v>
      </c>
      <c r="C2468">
        <v>6032</v>
      </c>
      <c r="D2468" t="s">
        <v>168</v>
      </c>
      <c r="E2468" t="s">
        <v>169</v>
      </c>
      <c r="F2468" s="4">
        <v>2018</v>
      </c>
      <c r="G2468">
        <v>0</v>
      </c>
      <c r="H2468" t="s">
        <v>165</v>
      </c>
      <c r="I2468">
        <v>638</v>
      </c>
      <c r="J2468">
        <v>27</v>
      </c>
      <c r="K2468" t="s">
        <v>95</v>
      </c>
      <c r="L2468" t="s">
        <v>133</v>
      </c>
      <c r="M2468">
        <v>16</v>
      </c>
      <c r="N2468">
        <v>0</v>
      </c>
      <c r="O2468">
        <v>0</v>
      </c>
      <c r="P2468">
        <v>0</v>
      </c>
      <c r="Q2468">
        <v>0</v>
      </c>
      <c r="R2468">
        <v>0</v>
      </c>
      <c r="S2468">
        <v>0</v>
      </c>
      <c r="T2468">
        <v>0</v>
      </c>
      <c r="U2468">
        <v>0</v>
      </c>
      <c r="V2468">
        <v>0</v>
      </c>
      <c r="W2468">
        <v>16</v>
      </c>
      <c r="X2468">
        <v>0</v>
      </c>
      <c r="Y2468">
        <v>0</v>
      </c>
      <c r="Z2468">
        <v>0</v>
      </c>
      <c r="AA2468">
        <v>0</v>
      </c>
      <c r="AB2468">
        <v>0</v>
      </c>
      <c r="AC2468">
        <v>0</v>
      </c>
      <c r="AD2468">
        <v>0</v>
      </c>
      <c r="AE2468">
        <v>0</v>
      </c>
      <c r="AF2468">
        <v>0</v>
      </c>
      <c r="AG2468">
        <v>0</v>
      </c>
      <c r="AH2468">
        <v>0</v>
      </c>
      <c r="AI2468">
        <v>0</v>
      </c>
      <c r="AJ2468">
        <v>1</v>
      </c>
      <c r="AK2468">
        <v>0</v>
      </c>
      <c r="AL2468">
        <v>0</v>
      </c>
      <c r="AM2468">
        <v>9</v>
      </c>
      <c r="AN2468">
        <v>0</v>
      </c>
      <c r="AO2468">
        <v>4</v>
      </c>
      <c r="AP2468">
        <v>0</v>
      </c>
      <c r="AQ2468">
        <v>35</v>
      </c>
      <c r="AR2468">
        <v>0</v>
      </c>
      <c r="AS2468">
        <v>95</v>
      </c>
      <c r="AT2468">
        <v>19</v>
      </c>
      <c r="AU2468">
        <v>0</v>
      </c>
      <c r="AV2468">
        <v>1</v>
      </c>
      <c r="AW2468">
        <v>0</v>
      </c>
      <c r="AX2468">
        <v>0</v>
      </c>
      <c r="AY2468">
        <v>0</v>
      </c>
      <c r="AZ2468">
        <v>0</v>
      </c>
      <c r="BA2468">
        <v>0</v>
      </c>
      <c r="BB2468">
        <v>0</v>
      </c>
      <c r="BC2468">
        <v>0</v>
      </c>
      <c r="BD2468">
        <v>1</v>
      </c>
      <c r="BE2468">
        <v>22</v>
      </c>
      <c r="BF2468">
        <v>0</v>
      </c>
      <c r="BG2468">
        <v>0</v>
      </c>
      <c r="BH2468">
        <v>0</v>
      </c>
      <c r="BI2468">
        <v>0</v>
      </c>
      <c r="BJ2468">
        <v>0</v>
      </c>
      <c r="BK2468">
        <v>0</v>
      </c>
      <c r="BL2468">
        <v>0</v>
      </c>
      <c r="BM2468">
        <v>32</v>
      </c>
      <c r="BN2468">
        <v>94</v>
      </c>
      <c r="BO2468">
        <v>114</v>
      </c>
      <c r="BP2468">
        <v>30</v>
      </c>
      <c r="BQ2468">
        <v>60</v>
      </c>
      <c r="BR2468">
        <v>15</v>
      </c>
      <c r="BS2468">
        <v>4</v>
      </c>
      <c r="BT2468">
        <v>4</v>
      </c>
      <c r="BU2468">
        <v>0</v>
      </c>
      <c r="BV2468">
        <v>0</v>
      </c>
      <c r="BW2468">
        <v>0</v>
      </c>
      <c r="BX2468">
        <v>0</v>
      </c>
      <c r="BY2468">
        <v>572</v>
      </c>
    </row>
    <row r="2469" spans="1:77" hidden="1" x14ac:dyDescent="0.25">
      <c r="A2469" t="str">
        <f t="shared" si="76"/>
        <v>201861 Mezőgazdasági foglalkozásokI9 Egyetem</v>
      </c>
      <c r="B2469" t="str">
        <f t="shared" si="77"/>
        <v>201861 Mezőgazdasági foglalkozásokI9 Egyetem</v>
      </c>
      <c r="C2469">
        <v>6033</v>
      </c>
      <c r="D2469" t="s">
        <v>168</v>
      </c>
      <c r="E2469" t="s">
        <v>169</v>
      </c>
      <c r="F2469" s="4">
        <v>2018</v>
      </c>
      <c r="G2469">
        <v>0</v>
      </c>
      <c r="H2469" t="s">
        <v>165</v>
      </c>
      <c r="I2469">
        <v>639</v>
      </c>
      <c r="J2469">
        <v>28</v>
      </c>
      <c r="K2469" t="s">
        <v>96</v>
      </c>
      <c r="L2469" t="s">
        <v>97</v>
      </c>
      <c r="M2469">
        <v>94</v>
      </c>
      <c r="N2469">
        <v>0</v>
      </c>
      <c r="O2469">
        <v>0</v>
      </c>
      <c r="P2469">
        <v>0</v>
      </c>
      <c r="Q2469">
        <v>0</v>
      </c>
      <c r="R2469">
        <v>0</v>
      </c>
      <c r="S2469">
        <v>0</v>
      </c>
      <c r="T2469">
        <v>0</v>
      </c>
      <c r="U2469">
        <v>0</v>
      </c>
      <c r="V2469">
        <v>0</v>
      </c>
      <c r="W2469">
        <v>0</v>
      </c>
      <c r="X2469">
        <v>0</v>
      </c>
      <c r="Y2469">
        <v>0</v>
      </c>
      <c r="Z2469">
        <v>0</v>
      </c>
      <c r="AA2469">
        <v>0</v>
      </c>
      <c r="AB2469">
        <v>0</v>
      </c>
      <c r="AC2469">
        <v>0</v>
      </c>
      <c r="AD2469">
        <v>0</v>
      </c>
      <c r="AE2469">
        <v>0</v>
      </c>
      <c r="AF2469">
        <v>0</v>
      </c>
      <c r="AG2469">
        <v>0</v>
      </c>
      <c r="AH2469">
        <v>0</v>
      </c>
      <c r="AI2469">
        <v>0</v>
      </c>
      <c r="AJ2469">
        <v>0</v>
      </c>
      <c r="AK2469">
        <v>0</v>
      </c>
      <c r="AL2469">
        <v>0</v>
      </c>
      <c r="AM2469">
        <v>0</v>
      </c>
      <c r="AN2469">
        <v>0</v>
      </c>
      <c r="AO2469">
        <v>57</v>
      </c>
      <c r="AP2469">
        <v>0</v>
      </c>
      <c r="AQ2469">
        <v>0</v>
      </c>
      <c r="AR2469">
        <v>0</v>
      </c>
      <c r="AS2469">
        <v>0</v>
      </c>
      <c r="AT2469">
        <v>0</v>
      </c>
      <c r="AU2469">
        <v>0</v>
      </c>
      <c r="AV2469">
        <v>0</v>
      </c>
      <c r="AW2469">
        <v>0</v>
      </c>
      <c r="AX2469">
        <v>0</v>
      </c>
      <c r="AY2469">
        <v>0</v>
      </c>
      <c r="AZ2469">
        <v>0</v>
      </c>
      <c r="BA2469">
        <v>0</v>
      </c>
      <c r="BB2469">
        <v>0</v>
      </c>
      <c r="BC2469">
        <v>0</v>
      </c>
      <c r="BD2469">
        <v>0</v>
      </c>
      <c r="BE2469">
        <v>0</v>
      </c>
      <c r="BF2469">
        <v>0</v>
      </c>
      <c r="BG2469">
        <v>0</v>
      </c>
      <c r="BH2469">
        <v>0</v>
      </c>
      <c r="BI2469">
        <v>0</v>
      </c>
      <c r="BJ2469">
        <v>0</v>
      </c>
      <c r="BK2469">
        <v>0</v>
      </c>
      <c r="BL2469">
        <v>14</v>
      </c>
      <c r="BM2469">
        <v>0</v>
      </c>
      <c r="BN2469">
        <v>31</v>
      </c>
      <c r="BO2469">
        <v>11</v>
      </c>
      <c r="BP2469">
        <v>10</v>
      </c>
      <c r="BQ2469">
        <v>1</v>
      </c>
      <c r="BR2469">
        <v>0</v>
      </c>
      <c r="BS2469">
        <v>6</v>
      </c>
      <c r="BT2469">
        <v>1</v>
      </c>
      <c r="BU2469">
        <v>0</v>
      </c>
      <c r="BV2469">
        <v>0</v>
      </c>
      <c r="BW2469">
        <v>0</v>
      </c>
      <c r="BX2469">
        <v>0</v>
      </c>
      <c r="BY2469">
        <v>225</v>
      </c>
    </row>
    <row r="2470" spans="1:77" hidden="1" x14ac:dyDescent="0.25">
      <c r="A2470" t="str">
        <f t="shared" si="76"/>
        <v>201862 Erdőgazdálkodási, vadgazdálkodási és halászati foglalkozásokI9 Egyetem</v>
      </c>
      <c r="B2470" t="str">
        <f t="shared" si="77"/>
        <v>201862 Erdőgazdálkodási, vadgazdálkodási és halászati foglalkozásokI9 Egyetem</v>
      </c>
      <c r="C2470">
        <v>6034</v>
      </c>
      <c r="D2470" t="s">
        <v>168</v>
      </c>
      <c r="E2470" t="s">
        <v>169</v>
      </c>
      <c r="F2470" s="4">
        <v>2018</v>
      </c>
      <c r="G2470">
        <v>0</v>
      </c>
      <c r="H2470" t="s">
        <v>165</v>
      </c>
      <c r="I2470">
        <v>640</v>
      </c>
      <c r="J2470">
        <v>29</v>
      </c>
      <c r="K2470" t="s">
        <v>98</v>
      </c>
      <c r="L2470" t="s">
        <v>134</v>
      </c>
      <c r="M2470">
        <v>1</v>
      </c>
      <c r="N2470">
        <v>0</v>
      </c>
      <c r="O2470">
        <v>25</v>
      </c>
      <c r="P2470">
        <v>0</v>
      </c>
      <c r="Q2470">
        <v>0</v>
      </c>
      <c r="R2470">
        <v>0</v>
      </c>
      <c r="S2470">
        <v>0</v>
      </c>
      <c r="T2470">
        <v>0</v>
      </c>
      <c r="U2470">
        <v>0</v>
      </c>
      <c r="V2470">
        <v>0</v>
      </c>
      <c r="W2470">
        <v>0</v>
      </c>
      <c r="X2470">
        <v>0</v>
      </c>
      <c r="Y2470">
        <v>0</v>
      </c>
      <c r="Z2470">
        <v>0</v>
      </c>
      <c r="AA2470">
        <v>0</v>
      </c>
      <c r="AB2470">
        <v>0</v>
      </c>
      <c r="AC2470">
        <v>0</v>
      </c>
      <c r="AD2470">
        <v>0</v>
      </c>
      <c r="AE2470">
        <v>0</v>
      </c>
      <c r="AF2470">
        <v>0</v>
      </c>
      <c r="AG2470">
        <v>0</v>
      </c>
      <c r="AH2470">
        <v>0</v>
      </c>
      <c r="AI2470">
        <v>0</v>
      </c>
      <c r="AJ2470">
        <v>0</v>
      </c>
      <c r="AK2470">
        <v>0</v>
      </c>
      <c r="AL2470">
        <v>0</v>
      </c>
      <c r="AM2470">
        <v>0</v>
      </c>
      <c r="AN2470">
        <v>0</v>
      </c>
      <c r="AO2470">
        <v>0</v>
      </c>
      <c r="AP2470">
        <v>0</v>
      </c>
      <c r="AQ2470">
        <v>0</v>
      </c>
      <c r="AR2470">
        <v>0</v>
      </c>
      <c r="AS2470">
        <v>0</v>
      </c>
      <c r="AT2470">
        <v>0</v>
      </c>
      <c r="AU2470">
        <v>0</v>
      </c>
      <c r="AV2470">
        <v>0</v>
      </c>
      <c r="AW2470">
        <v>0</v>
      </c>
      <c r="AX2470">
        <v>0</v>
      </c>
      <c r="AY2470">
        <v>0</v>
      </c>
      <c r="AZ2470">
        <v>0</v>
      </c>
      <c r="BA2470">
        <v>0</v>
      </c>
      <c r="BB2470">
        <v>0</v>
      </c>
      <c r="BC2470">
        <v>0</v>
      </c>
      <c r="BD2470">
        <v>0</v>
      </c>
      <c r="BE2470">
        <v>0</v>
      </c>
      <c r="BF2470">
        <v>0</v>
      </c>
      <c r="BG2470">
        <v>0</v>
      </c>
      <c r="BH2470">
        <v>0</v>
      </c>
      <c r="BI2470">
        <v>0</v>
      </c>
      <c r="BJ2470">
        <v>0</v>
      </c>
      <c r="BK2470">
        <v>0</v>
      </c>
      <c r="BL2470">
        <v>0</v>
      </c>
      <c r="BM2470">
        <v>0</v>
      </c>
      <c r="BN2470">
        <v>0</v>
      </c>
      <c r="BO2470">
        <v>10</v>
      </c>
      <c r="BP2470">
        <v>0</v>
      </c>
      <c r="BQ2470">
        <v>0</v>
      </c>
      <c r="BR2470">
        <v>0</v>
      </c>
      <c r="BS2470">
        <v>0</v>
      </c>
      <c r="BT2470">
        <v>1</v>
      </c>
      <c r="BU2470">
        <v>2</v>
      </c>
      <c r="BV2470">
        <v>0</v>
      </c>
      <c r="BW2470">
        <v>0</v>
      </c>
      <c r="BX2470">
        <v>0</v>
      </c>
      <c r="BY2470">
        <v>39</v>
      </c>
    </row>
    <row r="2471" spans="1:77" hidden="1" x14ac:dyDescent="0.25">
      <c r="A2471" t="str">
        <f t="shared" si="76"/>
        <v>201871 Élelmiszer-ipari foglalkozásokI9 Egyetem</v>
      </c>
      <c r="B2471" t="str">
        <f t="shared" si="77"/>
        <v>201871 Élelmiszer-ipari foglalkozásokI9 Egyetem</v>
      </c>
      <c r="C2471">
        <v>6035</v>
      </c>
      <c r="D2471" t="s">
        <v>168</v>
      </c>
      <c r="E2471" t="s">
        <v>169</v>
      </c>
      <c r="F2471" s="4">
        <v>2018</v>
      </c>
      <c r="G2471">
        <v>0</v>
      </c>
      <c r="H2471" t="s">
        <v>165</v>
      </c>
      <c r="I2471">
        <v>641</v>
      </c>
      <c r="J2471">
        <v>30</v>
      </c>
      <c r="K2471" t="s">
        <v>99</v>
      </c>
      <c r="L2471" t="s">
        <v>135</v>
      </c>
      <c r="M2471">
        <v>0</v>
      </c>
      <c r="N2471">
        <v>0</v>
      </c>
      <c r="O2471">
        <v>0</v>
      </c>
      <c r="P2471">
        <v>0</v>
      </c>
      <c r="Q2471">
        <v>62</v>
      </c>
      <c r="R2471">
        <v>0</v>
      </c>
      <c r="S2471">
        <v>0</v>
      </c>
      <c r="T2471">
        <v>0</v>
      </c>
      <c r="U2471">
        <v>0</v>
      </c>
      <c r="V2471">
        <v>0</v>
      </c>
      <c r="W2471">
        <v>0</v>
      </c>
      <c r="X2471">
        <v>0</v>
      </c>
      <c r="Y2471">
        <v>0</v>
      </c>
      <c r="Z2471">
        <v>0</v>
      </c>
      <c r="AA2471">
        <v>0</v>
      </c>
      <c r="AB2471">
        <v>0</v>
      </c>
      <c r="AC2471">
        <v>0</v>
      </c>
      <c r="AD2471">
        <v>0</v>
      </c>
      <c r="AE2471">
        <v>0</v>
      </c>
      <c r="AF2471">
        <v>0</v>
      </c>
      <c r="AG2471">
        <v>0</v>
      </c>
      <c r="AH2471">
        <v>0</v>
      </c>
      <c r="AI2471">
        <v>0</v>
      </c>
      <c r="AJ2471">
        <v>0</v>
      </c>
      <c r="AK2471">
        <v>0</v>
      </c>
      <c r="AL2471">
        <v>0</v>
      </c>
      <c r="AM2471">
        <v>0</v>
      </c>
      <c r="AN2471">
        <v>0</v>
      </c>
      <c r="AO2471">
        <v>0</v>
      </c>
      <c r="AP2471">
        <v>0</v>
      </c>
      <c r="AQ2471">
        <v>0</v>
      </c>
      <c r="AR2471">
        <v>0</v>
      </c>
      <c r="AS2471">
        <v>0</v>
      </c>
      <c r="AT2471">
        <v>0</v>
      </c>
      <c r="AU2471">
        <v>0</v>
      </c>
      <c r="AV2471">
        <v>0</v>
      </c>
      <c r="AW2471">
        <v>0</v>
      </c>
      <c r="AX2471">
        <v>0</v>
      </c>
      <c r="AY2471">
        <v>0</v>
      </c>
      <c r="AZ2471">
        <v>0</v>
      </c>
      <c r="BA2471">
        <v>0</v>
      </c>
      <c r="BB2471">
        <v>0</v>
      </c>
      <c r="BC2471">
        <v>0</v>
      </c>
      <c r="BD2471">
        <v>0</v>
      </c>
      <c r="BE2471">
        <v>0</v>
      </c>
      <c r="BF2471">
        <v>0</v>
      </c>
      <c r="BG2471">
        <v>0</v>
      </c>
      <c r="BH2471">
        <v>0</v>
      </c>
      <c r="BI2471">
        <v>0</v>
      </c>
      <c r="BJ2471">
        <v>0</v>
      </c>
      <c r="BK2471">
        <v>0</v>
      </c>
      <c r="BL2471">
        <v>0</v>
      </c>
      <c r="BM2471">
        <v>0</v>
      </c>
      <c r="BN2471">
        <v>0</v>
      </c>
      <c r="BO2471">
        <v>0</v>
      </c>
      <c r="BP2471">
        <v>0</v>
      </c>
      <c r="BQ2471">
        <v>0</v>
      </c>
      <c r="BR2471">
        <v>0</v>
      </c>
      <c r="BS2471">
        <v>0</v>
      </c>
      <c r="BT2471">
        <v>0</v>
      </c>
      <c r="BU2471">
        <v>0</v>
      </c>
      <c r="BV2471">
        <v>0</v>
      </c>
      <c r="BW2471">
        <v>0</v>
      </c>
      <c r="BX2471">
        <v>0</v>
      </c>
      <c r="BY2471">
        <v>62</v>
      </c>
    </row>
    <row r="2472" spans="1:77" hidden="1" x14ac:dyDescent="0.25">
      <c r="A2472" t="str">
        <f t="shared" si="76"/>
        <v>201872 Könnyűipari foglalkozásokI9 Egyetem</v>
      </c>
      <c r="B2472" t="str">
        <f t="shared" si="77"/>
        <v>201872 Könnyűipari foglalkozásokI9 Egyetem</v>
      </c>
      <c r="C2472">
        <v>6036</v>
      </c>
      <c r="D2472" t="s">
        <v>168</v>
      </c>
      <c r="E2472" t="s">
        <v>169</v>
      </c>
      <c r="F2472" s="4">
        <v>2018</v>
      </c>
      <c r="G2472">
        <v>0</v>
      </c>
      <c r="H2472" t="s">
        <v>165</v>
      </c>
      <c r="I2472">
        <v>642</v>
      </c>
      <c r="J2472">
        <v>31</v>
      </c>
      <c r="K2472" t="s">
        <v>100</v>
      </c>
      <c r="L2472" t="s">
        <v>136</v>
      </c>
      <c r="M2472">
        <v>0</v>
      </c>
      <c r="N2472">
        <v>0</v>
      </c>
      <c r="O2472">
        <v>0</v>
      </c>
      <c r="P2472">
        <v>0</v>
      </c>
      <c r="Q2472">
        <v>0</v>
      </c>
      <c r="R2472">
        <v>36</v>
      </c>
      <c r="S2472">
        <v>0</v>
      </c>
      <c r="T2472">
        <v>6</v>
      </c>
      <c r="U2472">
        <v>73</v>
      </c>
      <c r="V2472">
        <v>0</v>
      </c>
      <c r="W2472">
        <v>0</v>
      </c>
      <c r="X2472">
        <v>0</v>
      </c>
      <c r="Y2472">
        <v>0</v>
      </c>
      <c r="Z2472">
        <v>0</v>
      </c>
      <c r="AA2472">
        <v>0</v>
      </c>
      <c r="AB2472">
        <v>0</v>
      </c>
      <c r="AC2472">
        <v>0</v>
      </c>
      <c r="AD2472">
        <v>0</v>
      </c>
      <c r="AE2472">
        <v>0</v>
      </c>
      <c r="AF2472">
        <v>0</v>
      </c>
      <c r="AG2472">
        <v>0</v>
      </c>
      <c r="AH2472">
        <v>13</v>
      </c>
      <c r="AI2472">
        <v>0</v>
      </c>
      <c r="AJ2472">
        <v>0</v>
      </c>
      <c r="AK2472">
        <v>0</v>
      </c>
      <c r="AL2472">
        <v>0</v>
      </c>
      <c r="AM2472">
        <v>0</v>
      </c>
      <c r="AN2472">
        <v>0</v>
      </c>
      <c r="AO2472">
        <v>22</v>
      </c>
      <c r="AP2472">
        <v>0</v>
      </c>
      <c r="AQ2472">
        <v>0</v>
      </c>
      <c r="AR2472">
        <v>0</v>
      </c>
      <c r="AS2472">
        <v>0</v>
      </c>
      <c r="AT2472">
        <v>0</v>
      </c>
      <c r="AU2472">
        <v>0</v>
      </c>
      <c r="AV2472">
        <v>0</v>
      </c>
      <c r="AW2472">
        <v>0</v>
      </c>
      <c r="AX2472">
        <v>0</v>
      </c>
      <c r="AY2472">
        <v>0</v>
      </c>
      <c r="AZ2472">
        <v>0</v>
      </c>
      <c r="BA2472">
        <v>0</v>
      </c>
      <c r="BB2472">
        <v>0</v>
      </c>
      <c r="BC2472">
        <v>0</v>
      </c>
      <c r="BD2472">
        <v>0</v>
      </c>
      <c r="BE2472">
        <v>0</v>
      </c>
      <c r="BF2472">
        <v>0</v>
      </c>
      <c r="BG2472">
        <v>0</v>
      </c>
      <c r="BH2472">
        <v>0</v>
      </c>
      <c r="BI2472">
        <v>0</v>
      </c>
      <c r="BJ2472">
        <v>0</v>
      </c>
      <c r="BK2472">
        <v>0</v>
      </c>
      <c r="BL2472">
        <v>0</v>
      </c>
      <c r="BM2472">
        <v>0</v>
      </c>
      <c r="BN2472">
        <v>0</v>
      </c>
      <c r="BO2472">
        <v>3</v>
      </c>
      <c r="BP2472">
        <v>8</v>
      </c>
      <c r="BQ2472">
        <v>1</v>
      </c>
      <c r="BR2472">
        <v>0</v>
      </c>
      <c r="BS2472">
        <v>1</v>
      </c>
      <c r="BT2472">
        <v>0</v>
      </c>
      <c r="BU2472">
        <v>0</v>
      </c>
      <c r="BV2472">
        <v>0</v>
      </c>
      <c r="BW2472">
        <v>0</v>
      </c>
      <c r="BX2472">
        <v>0</v>
      </c>
      <c r="BY2472">
        <v>163</v>
      </c>
    </row>
    <row r="2473" spans="1:77" hidden="1" x14ac:dyDescent="0.25">
      <c r="A2473" t="str">
        <f t="shared" si="76"/>
        <v>201873 Fém- és villamosipari foglalkozásokI9 Egyetem</v>
      </c>
      <c r="B2473" t="str">
        <f t="shared" si="77"/>
        <v>201873 Fém- és villamosipari foglalkozásokI9 Egyetem</v>
      </c>
      <c r="C2473">
        <v>6037</v>
      </c>
      <c r="D2473" t="s">
        <v>168</v>
      </c>
      <c r="E2473" t="s">
        <v>169</v>
      </c>
      <c r="F2473" s="4">
        <v>2018</v>
      </c>
      <c r="G2473">
        <v>0</v>
      </c>
      <c r="H2473" t="s">
        <v>165</v>
      </c>
      <c r="I2473">
        <v>643</v>
      </c>
      <c r="J2473">
        <v>32</v>
      </c>
      <c r="K2473" t="s">
        <v>101</v>
      </c>
      <c r="L2473" t="s">
        <v>137</v>
      </c>
      <c r="M2473">
        <v>0</v>
      </c>
      <c r="N2473">
        <v>0</v>
      </c>
      <c r="O2473">
        <v>0</v>
      </c>
      <c r="P2473">
        <v>0</v>
      </c>
      <c r="Q2473">
        <v>0</v>
      </c>
      <c r="R2473">
        <v>0</v>
      </c>
      <c r="S2473">
        <v>0</v>
      </c>
      <c r="T2473">
        <v>0</v>
      </c>
      <c r="U2473">
        <v>0</v>
      </c>
      <c r="V2473">
        <v>0</v>
      </c>
      <c r="W2473">
        <v>0</v>
      </c>
      <c r="X2473">
        <v>0</v>
      </c>
      <c r="Y2473">
        <v>35</v>
      </c>
      <c r="Z2473">
        <v>0</v>
      </c>
      <c r="AA2473">
        <v>16</v>
      </c>
      <c r="AB2473">
        <v>0</v>
      </c>
      <c r="AC2473">
        <v>52</v>
      </c>
      <c r="AD2473">
        <v>9</v>
      </c>
      <c r="AE2473">
        <v>0</v>
      </c>
      <c r="AF2473">
        <v>30</v>
      </c>
      <c r="AG2473">
        <v>0</v>
      </c>
      <c r="AH2473">
        <v>0</v>
      </c>
      <c r="AI2473">
        <v>0</v>
      </c>
      <c r="AJ2473">
        <v>22</v>
      </c>
      <c r="AK2473">
        <v>0</v>
      </c>
      <c r="AL2473">
        <v>0</v>
      </c>
      <c r="AM2473">
        <v>0</v>
      </c>
      <c r="AN2473">
        <v>26</v>
      </c>
      <c r="AO2473">
        <v>15</v>
      </c>
      <c r="AP2473">
        <v>0</v>
      </c>
      <c r="AQ2473">
        <v>0</v>
      </c>
      <c r="AR2473">
        <v>0</v>
      </c>
      <c r="AS2473">
        <v>0</v>
      </c>
      <c r="AT2473">
        <v>0</v>
      </c>
      <c r="AU2473">
        <v>0</v>
      </c>
      <c r="AV2473">
        <v>0</v>
      </c>
      <c r="AW2473">
        <v>0</v>
      </c>
      <c r="AX2473">
        <v>0</v>
      </c>
      <c r="AY2473">
        <v>0</v>
      </c>
      <c r="AZ2473">
        <v>0</v>
      </c>
      <c r="BA2473">
        <v>0</v>
      </c>
      <c r="BB2473">
        <v>0</v>
      </c>
      <c r="BC2473">
        <v>0</v>
      </c>
      <c r="BD2473">
        <v>0</v>
      </c>
      <c r="BE2473">
        <v>0</v>
      </c>
      <c r="BF2473">
        <v>0</v>
      </c>
      <c r="BG2473">
        <v>0</v>
      </c>
      <c r="BH2473">
        <v>30</v>
      </c>
      <c r="BI2473">
        <v>0</v>
      </c>
      <c r="BJ2473">
        <v>0</v>
      </c>
      <c r="BK2473">
        <v>0</v>
      </c>
      <c r="BL2473">
        <v>0</v>
      </c>
      <c r="BM2473">
        <v>0</v>
      </c>
      <c r="BN2473">
        <v>17</v>
      </c>
      <c r="BO2473">
        <v>1</v>
      </c>
      <c r="BP2473">
        <v>20</v>
      </c>
      <c r="BQ2473">
        <v>4</v>
      </c>
      <c r="BR2473">
        <v>0</v>
      </c>
      <c r="BS2473">
        <v>0</v>
      </c>
      <c r="BT2473">
        <v>0</v>
      </c>
      <c r="BU2473">
        <v>0</v>
      </c>
      <c r="BV2473">
        <v>0</v>
      </c>
      <c r="BW2473">
        <v>0</v>
      </c>
      <c r="BX2473">
        <v>0</v>
      </c>
      <c r="BY2473">
        <v>277</v>
      </c>
    </row>
    <row r="2474" spans="1:77" hidden="1" x14ac:dyDescent="0.25">
      <c r="A2474" t="str">
        <f t="shared" si="76"/>
        <v>201874 Kézműipari foglalkozásokI9 Egyetem</v>
      </c>
      <c r="B2474" t="str">
        <f t="shared" si="77"/>
        <v>201874 Kézműipari foglalkozásokI9 Egyetem</v>
      </c>
      <c r="C2474">
        <v>6038</v>
      </c>
      <c r="D2474" t="s">
        <v>168</v>
      </c>
      <c r="E2474" t="s">
        <v>169</v>
      </c>
      <c r="F2474" s="4">
        <v>2018</v>
      </c>
      <c r="G2474">
        <v>0</v>
      </c>
      <c r="H2474" t="s">
        <v>165</v>
      </c>
      <c r="I2474">
        <v>644</v>
      </c>
      <c r="J2474">
        <v>33</v>
      </c>
      <c r="K2474" t="s">
        <v>102</v>
      </c>
      <c r="L2474" t="s">
        <v>138</v>
      </c>
      <c r="M2474">
        <v>0</v>
      </c>
      <c r="N2474">
        <v>0</v>
      </c>
      <c r="O2474">
        <v>0</v>
      </c>
      <c r="P2474">
        <v>0</v>
      </c>
      <c r="Q2474">
        <v>0</v>
      </c>
      <c r="R2474">
        <v>0</v>
      </c>
      <c r="S2474">
        <v>0</v>
      </c>
      <c r="T2474">
        <v>0</v>
      </c>
      <c r="U2474">
        <v>0</v>
      </c>
      <c r="V2474">
        <v>0</v>
      </c>
      <c r="W2474">
        <v>0</v>
      </c>
      <c r="X2474">
        <v>0</v>
      </c>
      <c r="Y2474">
        <v>0</v>
      </c>
      <c r="Z2474">
        <v>0</v>
      </c>
      <c r="AA2474">
        <v>0</v>
      </c>
      <c r="AB2474">
        <v>0</v>
      </c>
      <c r="AC2474">
        <v>0</v>
      </c>
      <c r="AD2474">
        <v>0</v>
      </c>
      <c r="AE2474">
        <v>0</v>
      </c>
      <c r="AF2474">
        <v>0</v>
      </c>
      <c r="AG2474">
        <v>0</v>
      </c>
      <c r="AH2474">
        <v>0</v>
      </c>
      <c r="AI2474">
        <v>0</v>
      </c>
      <c r="AJ2474">
        <v>0</v>
      </c>
      <c r="AK2474">
        <v>0</v>
      </c>
      <c r="AL2474">
        <v>0</v>
      </c>
      <c r="AM2474">
        <v>0</v>
      </c>
      <c r="AN2474">
        <v>0</v>
      </c>
      <c r="AO2474">
        <v>23</v>
      </c>
      <c r="AP2474">
        <v>0</v>
      </c>
      <c r="AQ2474">
        <v>0</v>
      </c>
      <c r="AR2474">
        <v>0</v>
      </c>
      <c r="AS2474">
        <v>0</v>
      </c>
      <c r="AT2474">
        <v>0</v>
      </c>
      <c r="AU2474">
        <v>0</v>
      </c>
      <c r="AV2474">
        <v>0</v>
      </c>
      <c r="AW2474">
        <v>0</v>
      </c>
      <c r="AX2474">
        <v>0</v>
      </c>
      <c r="AY2474">
        <v>0</v>
      </c>
      <c r="AZ2474">
        <v>0</v>
      </c>
      <c r="BA2474">
        <v>0</v>
      </c>
      <c r="BB2474">
        <v>0</v>
      </c>
      <c r="BC2474">
        <v>0</v>
      </c>
      <c r="BD2474">
        <v>0</v>
      </c>
      <c r="BE2474">
        <v>0</v>
      </c>
      <c r="BF2474">
        <v>0</v>
      </c>
      <c r="BG2474">
        <v>0</v>
      </c>
      <c r="BH2474">
        <v>25</v>
      </c>
      <c r="BI2474">
        <v>0</v>
      </c>
      <c r="BJ2474">
        <v>0</v>
      </c>
      <c r="BK2474">
        <v>0</v>
      </c>
      <c r="BL2474">
        <v>0</v>
      </c>
      <c r="BM2474">
        <v>0</v>
      </c>
      <c r="BN2474">
        <v>0</v>
      </c>
      <c r="BO2474">
        <v>1</v>
      </c>
      <c r="BP2474">
        <v>1</v>
      </c>
      <c r="BQ2474">
        <v>0</v>
      </c>
      <c r="BR2474">
        <v>0</v>
      </c>
      <c r="BS2474">
        <v>0</v>
      </c>
      <c r="BT2474">
        <v>0</v>
      </c>
      <c r="BU2474">
        <v>0</v>
      </c>
      <c r="BV2474">
        <v>0</v>
      </c>
      <c r="BW2474">
        <v>20</v>
      </c>
      <c r="BX2474">
        <v>0</v>
      </c>
      <c r="BY2474">
        <v>70</v>
      </c>
    </row>
    <row r="2475" spans="1:77" hidden="1" x14ac:dyDescent="0.25">
      <c r="A2475" t="str">
        <f t="shared" si="76"/>
        <v>201875 Építőipari foglalkozásokI9 Egyetem</v>
      </c>
      <c r="B2475" t="str">
        <f t="shared" si="77"/>
        <v>201875 Építőipari foglalkozásokI9 Egyetem</v>
      </c>
      <c r="C2475">
        <v>6039</v>
      </c>
      <c r="D2475" t="s">
        <v>168</v>
      </c>
      <c r="E2475" t="s">
        <v>169</v>
      </c>
      <c r="F2475" s="4">
        <v>2018</v>
      </c>
      <c r="G2475">
        <v>0</v>
      </c>
      <c r="H2475" t="s">
        <v>165</v>
      </c>
      <c r="I2475">
        <v>645</v>
      </c>
      <c r="J2475">
        <v>34</v>
      </c>
      <c r="K2475" t="s">
        <v>103</v>
      </c>
      <c r="L2475" t="s">
        <v>139</v>
      </c>
      <c r="M2475">
        <v>0</v>
      </c>
      <c r="N2475">
        <v>0</v>
      </c>
      <c r="O2475">
        <v>0</v>
      </c>
      <c r="P2475">
        <v>0</v>
      </c>
      <c r="Q2475">
        <v>0</v>
      </c>
      <c r="R2475">
        <v>0</v>
      </c>
      <c r="S2475">
        <v>0</v>
      </c>
      <c r="T2475">
        <v>0</v>
      </c>
      <c r="U2475">
        <v>0</v>
      </c>
      <c r="V2475">
        <v>0</v>
      </c>
      <c r="W2475">
        <v>0</v>
      </c>
      <c r="X2475">
        <v>0</v>
      </c>
      <c r="Y2475">
        <v>0</v>
      </c>
      <c r="Z2475">
        <v>0</v>
      </c>
      <c r="AA2475">
        <v>0</v>
      </c>
      <c r="AB2475">
        <v>0</v>
      </c>
      <c r="AC2475">
        <v>0</v>
      </c>
      <c r="AD2475">
        <v>0</v>
      </c>
      <c r="AE2475">
        <v>1</v>
      </c>
      <c r="AF2475">
        <v>0</v>
      </c>
      <c r="AG2475">
        <v>0</v>
      </c>
      <c r="AH2475">
        <v>0</v>
      </c>
      <c r="AI2475">
        <v>15</v>
      </c>
      <c r="AJ2475">
        <v>0</v>
      </c>
      <c r="AK2475">
        <v>0</v>
      </c>
      <c r="AL2475">
        <v>0</v>
      </c>
      <c r="AM2475">
        <v>17</v>
      </c>
      <c r="AN2475">
        <v>0</v>
      </c>
      <c r="AO2475">
        <v>0</v>
      </c>
      <c r="AP2475">
        <v>18</v>
      </c>
      <c r="AQ2475">
        <v>0</v>
      </c>
      <c r="AR2475">
        <v>0</v>
      </c>
      <c r="AS2475">
        <v>0</v>
      </c>
      <c r="AT2475">
        <v>0</v>
      </c>
      <c r="AU2475">
        <v>0</v>
      </c>
      <c r="AV2475">
        <v>0</v>
      </c>
      <c r="AW2475">
        <v>0</v>
      </c>
      <c r="AX2475">
        <v>0</v>
      </c>
      <c r="AY2475">
        <v>0</v>
      </c>
      <c r="AZ2475">
        <v>0</v>
      </c>
      <c r="BA2475">
        <v>0</v>
      </c>
      <c r="BB2475">
        <v>0</v>
      </c>
      <c r="BC2475">
        <v>0</v>
      </c>
      <c r="BD2475">
        <v>0</v>
      </c>
      <c r="BE2475">
        <v>0</v>
      </c>
      <c r="BF2475">
        <v>0</v>
      </c>
      <c r="BG2475">
        <v>1</v>
      </c>
      <c r="BH2475">
        <v>0</v>
      </c>
      <c r="BI2475">
        <v>0</v>
      </c>
      <c r="BJ2475">
        <v>0</v>
      </c>
      <c r="BK2475">
        <v>0</v>
      </c>
      <c r="BL2475">
        <v>0</v>
      </c>
      <c r="BM2475">
        <v>0</v>
      </c>
      <c r="BN2475">
        <v>1</v>
      </c>
      <c r="BO2475">
        <v>0</v>
      </c>
      <c r="BP2475">
        <v>23</v>
      </c>
      <c r="BQ2475">
        <v>10</v>
      </c>
      <c r="BR2475">
        <v>1</v>
      </c>
      <c r="BS2475">
        <v>2</v>
      </c>
      <c r="BT2475">
        <v>0</v>
      </c>
      <c r="BU2475">
        <v>0</v>
      </c>
      <c r="BV2475">
        <v>0</v>
      </c>
      <c r="BW2475">
        <v>0</v>
      </c>
      <c r="BX2475">
        <v>0</v>
      </c>
      <c r="BY2475">
        <v>89</v>
      </c>
    </row>
    <row r="2476" spans="1:77" hidden="1" x14ac:dyDescent="0.25">
      <c r="A2476" t="str">
        <f t="shared" si="76"/>
        <v>201879 Egyéb ipari és építőipari foglalkozásokI9 Egyetem</v>
      </c>
      <c r="B2476" t="str">
        <f t="shared" si="77"/>
        <v>201879 Egyéb ipari és építőipari foglalkozásokI9 Egyetem</v>
      </c>
      <c r="C2476">
        <v>6040</v>
      </c>
      <c r="D2476" t="s">
        <v>168</v>
      </c>
      <c r="E2476" t="s">
        <v>169</v>
      </c>
      <c r="F2476" s="4">
        <v>2018</v>
      </c>
      <c r="G2476">
        <v>0</v>
      </c>
      <c r="H2476" t="s">
        <v>165</v>
      </c>
      <c r="I2476">
        <v>646</v>
      </c>
      <c r="J2476">
        <v>35</v>
      </c>
      <c r="K2476" t="s">
        <v>140</v>
      </c>
      <c r="L2476" t="s">
        <v>141</v>
      </c>
      <c r="M2476">
        <v>0</v>
      </c>
      <c r="N2476">
        <v>0</v>
      </c>
      <c r="O2476">
        <v>0</v>
      </c>
      <c r="P2476">
        <v>0</v>
      </c>
      <c r="Q2476">
        <v>0</v>
      </c>
      <c r="R2476">
        <v>0</v>
      </c>
      <c r="S2476">
        <v>0</v>
      </c>
      <c r="T2476">
        <v>0</v>
      </c>
      <c r="U2476">
        <v>0</v>
      </c>
      <c r="V2476">
        <v>0</v>
      </c>
      <c r="W2476">
        <v>0</v>
      </c>
      <c r="X2476">
        <v>27</v>
      </c>
      <c r="Y2476">
        <v>0</v>
      </c>
      <c r="Z2476">
        <v>12</v>
      </c>
      <c r="AA2476">
        <v>0</v>
      </c>
      <c r="AB2476">
        <v>0</v>
      </c>
      <c r="AC2476">
        <v>0</v>
      </c>
      <c r="AD2476">
        <v>0</v>
      </c>
      <c r="AE2476">
        <v>0</v>
      </c>
      <c r="AF2476">
        <v>0</v>
      </c>
      <c r="AG2476">
        <v>0</v>
      </c>
      <c r="AH2476">
        <v>0</v>
      </c>
      <c r="AI2476">
        <v>0</v>
      </c>
      <c r="AJ2476">
        <v>0</v>
      </c>
      <c r="AK2476">
        <v>0</v>
      </c>
      <c r="AL2476">
        <v>0</v>
      </c>
      <c r="AM2476">
        <v>0</v>
      </c>
      <c r="AN2476">
        <v>0</v>
      </c>
      <c r="AO2476">
        <v>0</v>
      </c>
      <c r="AP2476">
        <v>0</v>
      </c>
      <c r="AQ2476">
        <v>0</v>
      </c>
      <c r="AR2476">
        <v>0</v>
      </c>
      <c r="AS2476">
        <v>0</v>
      </c>
      <c r="AT2476">
        <v>0</v>
      </c>
      <c r="AU2476">
        <v>0</v>
      </c>
      <c r="AV2476">
        <v>0</v>
      </c>
      <c r="AW2476">
        <v>0</v>
      </c>
      <c r="AX2476">
        <v>0</v>
      </c>
      <c r="AY2476">
        <v>0</v>
      </c>
      <c r="AZ2476">
        <v>0</v>
      </c>
      <c r="BA2476">
        <v>0</v>
      </c>
      <c r="BB2476">
        <v>0</v>
      </c>
      <c r="BC2476">
        <v>0</v>
      </c>
      <c r="BD2476">
        <v>0</v>
      </c>
      <c r="BE2476">
        <v>0</v>
      </c>
      <c r="BF2476">
        <v>0</v>
      </c>
      <c r="BG2476">
        <v>0</v>
      </c>
      <c r="BH2476">
        <v>0</v>
      </c>
      <c r="BI2476">
        <v>0</v>
      </c>
      <c r="BJ2476">
        <v>0</v>
      </c>
      <c r="BK2476">
        <v>0</v>
      </c>
      <c r="BL2476">
        <v>0</v>
      </c>
      <c r="BM2476">
        <v>0</v>
      </c>
      <c r="BN2476">
        <v>10</v>
      </c>
      <c r="BO2476">
        <v>4</v>
      </c>
      <c r="BP2476">
        <v>0</v>
      </c>
      <c r="BQ2476">
        <v>0</v>
      </c>
      <c r="BR2476">
        <v>1</v>
      </c>
      <c r="BS2476">
        <v>0</v>
      </c>
      <c r="BT2476">
        <v>0</v>
      </c>
      <c r="BU2476">
        <v>0</v>
      </c>
      <c r="BV2476">
        <v>0</v>
      </c>
      <c r="BW2476">
        <v>0</v>
      </c>
      <c r="BX2476">
        <v>0</v>
      </c>
      <c r="BY2476">
        <v>54</v>
      </c>
    </row>
    <row r="2477" spans="1:77" hidden="1" x14ac:dyDescent="0.25">
      <c r="A2477" t="str">
        <f t="shared" si="76"/>
        <v>201881 Feldolgozóipari gépek kezelőiI9 Egyetem</v>
      </c>
      <c r="B2477" t="str">
        <f t="shared" si="77"/>
        <v>201881 Feldolgozóipari gépek kezelőiI9 Egyetem</v>
      </c>
      <c r="C2477">
        <v>6041</v>
      </c>
      <c r="D2477" t="s">
        <v>168</v>
      </c>
      <c r="E2477" t="s">
        <v>169</v>
      </c>
      <c r="F2477" s="4">
        <v>2018</v>
      </c>
      <c r="G2477">
        <v>0</v>
      </c>
      <c r="H2477" t="s">
        <v>165</v>
      </c>
      <c r="I2477">
        <v>647</v>
      </c>
      <c r="J2477">
        <v>36</v>
      </c>
      <c r="K2477" t="s">
        <v>104</v>
      </c>
      <c r="L2477" t="s">
        <v>105</v>
      </c>
      <c r="M2477">
        <v>0</v>
      </c>
      <c r="N2477">
        <v>0</v>
      </c>
      <c r="O2477">
        <v>0</v>
      </c>
      <c r="P2477">
        <v>0</v>
      </c>
      <c r="Q2477">
        <v>19</v>
      </c>
      <c r="R2477">
        <v>16</v>
      </c>
      <c r="S2477">
        <v>0</v>
      </c>
      <c r="T2477">
        <v>0</v>
      </c>
      <c r="U2477">
        <v>0</v>
      </c>
      <c r="V2477">
        <v>0</v>
      </c>
      <c r="W2477">
        <v>72</v>
      </c>
      <c r="X2477">
        <v>16</v>
      </c>
      <c r="Y2477">
        <v>45</v>
      </c>
      <c r="Z2477">
        <v>0</v>
      </c>
      <c r="AA2477">
        <v>0</v>
      </c>
      <c r="AB2477">
        <v>0</v>
      </c>
      <c r="AC2477">
        <v>0</v>
      </c>
      <c r="AD2477">
        <v>15</v>
      </c>
      <c r="AE2477">
        <v>0</v>
      </c>
      <c r="AF2477">
        <v>0</v>
      </c>
      <c r="AG2477">
        <v>0</v>
      </c>
      <c r="AH2477">
        <v>0</v>
      </c>
      <c r="AI2477">
        <v>0</v>
      </c>
      <c r="AJ2477">
        <v>0</v>
      </c>
      <c r="AK2477">
        <v>0</v>
      </c>
      <c r="AL2477">
        <v>0</v>
      </c>
      <c r="AM2477">
        <v>0</v>
      </c>
      <c r="AN2477">
        <v>22</v>
      </c>
      <c r="AO2477">
        <v>22</v>
      </c>
      <c r="AP2477">
        <v>0</v>
      </c>
      <c r="AQ2477">
        <v>0</v>
      </c>
      <c r="AR2477">
        <v>0</v>
      </c>
      <c r="AS2477">
        <v>0</v>
      </c>
      <c r="AT2477">
        <v>0</v>
      </c>
      <c r="AU2477">
        <v>0</v>
      </c>
      <c r="AV2477">
        <v>0</v>
      </c>
      <c r="AW2477">
        <v>0</v>
      </c>
      <c r="AX2477">
        <v>0</v>
      </c>
      <c r="AY2477">
        <v>0</v>
      </c>
      <c r="AZ2477">
        <v>0</v>
      </c>
      <c r="BA2477">
        <v>0</v>
      </c>
      <c r="BB2477">
        <v>0</v>
      </c>
      <c r="BC2477">
        <v>0</v>
      </c>
      <c r="BD2477">
        <v>0</v>
      </c>
      <c r="BE2477">
        <v>0</v>
      </c>
      <c r="BF2477">
        <v>0</v>
      </c>
      <c r="BG2477">
        <v>1</v>
      </c>
      <c r="BH2477">
        <v>0</v>
      </c>
      <c r="BI2477">
        <v>0</v>
      </c>
      <c r="BJ2477">
        <v>0</v>
      </c>
      <c r="BK2477">
        <v>0</v>
      </c>
      <c r="BL2477">
        <v>36</v>
      </c>
      <c r="BM2477">
        <v>0</v>
      </c>
      <c r="BN2477">
        <v>0</v>
      </c>
      <c r="BO2477">
        <v>1</v>
      </c>
      <c r="BP2477">
        <v>1</v>
      </c>
      <c r="BQ2477">
        <v>0</v>
      </c>
      <c r="BR2477">
        <v>0</v>
      </c>
      <c r="BS2477">
        <v>0</v>
      </c>
      <c r="BT2477">
        <v>0</v>
      </c>
      <c r="BU2477">
        <v>0</v>
      </c>
      <c r="BV2477">
        <v>0</v>
      </c>
      <c r="BW2477">
        <v>0</v>
      </c>
      <c r="BX2477">
        <v>0</v>
      </c>
      <c r="BY2477">
        <v>266</v>
      </c>
    </row>
    <row r="2478" spans="1:77" hidden="1" x14ac:dyDescent="0.25">
      <c r="A2478" t="str">
        <f t="shared" si="76"/>
        <v>201882 ÖsszeszerelőkI9 Egyetem</v>
      </c>
      <c r="B2478" t="str">
        <f t="shared" si="77"/>
        <v>201882 ÖsszeszerelőkI9 Egyetem</v>
      </c>
      <c r="C2478">
        <v>6042</v>
      </c>
      <c r="D2478" t="s">
        <v>168</v>
      </c>
      <c r="E2478" t="s">
        <v>169</v>
      </c>
      <c r="F2478" s="4">
        <v>2018</v>
      </c>
      <c r="G2478">
        <v>0</v>
      </c>
      <c r="H2478" t="s">
        <v>165</v>
      </c>
      <c r="I2478">
        <v>648</v>
      </c>
      <c r="J2478">
        <v>37</v>
      </c>
      <c r="K2478" t="s">
        <v>106</v>
      </c>
      <c r="L2478" t="s">
        <v>142</v>
      </c>
      <c r="M2478">
        <v>0</v>
      </c>
      <c r="N2478">
        <v>0</v>
      </c>
      <c r="O2478">
        <v>0</v>
      </c>
      <c r="P2478">
        <v>0</v>
      </c>
      <c r="Q2478">
        <v>0</v>
      </c>
      <c r="R2478">
        <v>0</v>
      </c>
      <c r="S2478">
        <v>0</v>
      </c>
      <c r="T2478">
        <v>0</v>
      </c>
      <c r="U2478">
        <v>0</v>
      </c>
      <c r="V2478">
        <v>0</v>
      </c>
      <c r="W2478">
        <v>0</v>
      </c>
      <c r="X2478">
        <v>0</v>
      </c>
      <c r="Y2478">
        <v>0</v>
      </c>
      <c r="Z2478">
        <v>0</v>
      </c>
      <c r="AA2478">
        <v>0</v>
      </c>
      <c r="AB2478">
        <v>0</v>
      </c>
      <c r="AC2478">
        <v>49</v>
      </c>
      <c r="AD2478">
        <v>16</v>
      </c>
      <c r="AE2478">
        <v>20</v>
      </c>
      <c r="AF2478">
        <v>64</v>
      </c>
      <c r="AG2478">
        <v>0</v>
      </c>
      <c r="AH2478">
        <v>0</v>
      </c>
      <c r="AI2478">
        <v>0</v>
      </c>
      <c r="AJ2478">
        <v>0</v>
      </c>
      <c r="AK2478">
        <v>0</v>
      </c>
      <c r="AL2478">
        <v>0</v>
      </c>
      <c r="AM2478">
        <v>0</v>
      </c>
      <c r="AN2478">
        <v>0</v>
      </c>
      <c r="AO2478">
        <v>0</v>
      </c>
      <c r="AP2478">
        <v>0</v>
      </c>
      <c r="AQ2478">
        <v>0</v>
      </c>
      <c r="AR2478">
        <v>0</v>
      </c>
      <c r="AS2478">
        <v>0</v>
      </c>
      <c r="AT2478">
        <v>0</v>
      </c>
      <c r="AU2478">
        <v>0</v>
      </c>
      <c r="AV2478">
        <v>0</v>
      </c>
      <c r="AW2478">
        <v>0</v>
      </c>
      <c r="AX2478">
        <v>0</v>
      </c>
      <c r="AY2478">
        <v>0</v>
      </c>
      <c r="AZ2478">
        <v>0</v>
      </c>
      <c r="BA2478">
        <v>0</v>
      </c>
      <c r="BB2478">
        <v>0</v>
      </c>
      <c r="BC2478">
        <v>0</v>
      </c>
      <c r="BD2478">
        <v>0</v>
      </c>
      <c r="BE2478">
        <v>0</v>
      </c>
      <c r="BF2478">
        <v>0</v>
      </c>
      <c r="BG2478">
        <v>0</v>
      </c>
      <c r="BH2478">
        <v>0</v>
      </c>
      <c r="BI2478">
        <v>0</v>
      </c>
      <c r="BJ2478">
        <v>0</v>
      </c>
      <c r="BK2478">
        <v>0</v>
      </c>
      <c r="BL2478">
        <v>12</v>
      </c>
      <c r="BM2478">
        <v>0</v>
      </c>
      <c r="BN2478">
        <v>0</v>
      </c>
      <c r="BO2478">
        <v>0</v>
      </c>
      <c r="BP2478">
        <v>0</v>
      </c>
      <c r="BQ2478">
        <v>0</v>
      </c>
      <c r="BR2478">
        <v>0</v>
      </c>
      <c r="BS2478">
        <v>0</v>
      </c>
      <c r="BT2478">
        <v>0</v>
      </c>
      <c r="BU2478">
        <v>0</v>
      </c>
      <c r="BV2478">
        <v>0</v>
      </c>
      <c r="BW2478">
        <v>0</v>
      </c>
      <c r="BX2478">
        <v>0</v>
      </c>
      <c r="BY2478">
        <v>161</v>
      </c>
    </row>
    <row r="2479" spans="1:77" hidden="1" x14ac:dyDescent="0.25">
      <c r="A2479" t="str">
        <f t="shared" si="76"/>
        <v>201883 Helyhez kötött gépek kezelőiI9 Egyetem</v>
      </c>
      <c r="B2479" t="str">
        <f t="shared" si="77"/>
        <v>201883 Helyhez kötött gépek kezelőiI9 Egyetem</v>
      </c>
      <c r="C2479">
        <v>6043</v>
      </c>
      <c r="D2479" t="s">
        <v>168</v>
      </c>
      <c r="E2479" t="s">
        <v>169</v>
      </c>
      <c r="F2479" s="4">
        <v>2018</v>
      </c>
      <c r="G2479">
        <v>0</v>
      </c>
      <c r="H2479" t="s">
        <v>165</v>
      </c>
      <c r="I2479">
        <v>649</v>
      </c>
      <c r="J2479">
        <v>38</v>
      </c>
      <c r="K2479" t="s">
        <v>107</v>
      </c>
      <c r="L2479" t="s">
        <v>143</v>
      </c>
      <c r="M2479">
        <v>0</v>
      </c>
      <c r="N2479">
        <v>0</v>
      </c>
      <c r="O2479">
        <v>0</v>
      </c>
      <c r="P2479">
        <v>0</v>
      </c>
      <c r="Q2479">
        <v>0</v>
      </c>
      <c r="R2479">
        <v>0</v>
      </c>
      <c r="S2479">
        <v>0</v>
      </c>
      <c r="T2479">
        <v>0</v>
      </c>
      <c r="U2479">
        <v>0</v>
      </c>
      <c r="V2479">
        <v>0</v>
      </c>
      <c r="W2479">
        <v>0</v>
      </c>
      <c r="X2479">
        <v>15</v>
      </c>
      <c r="Y2479">
        <v>0</v>
      </c>
      <c r="Z2479">
        <v>0</v>
      </c>
      <c r="AA2479">
        <v>0</v>
      </c>
      <c r="AB2479">
        <v>0</v>
      </c>
      <c r="AC2479">
        <v>0</v>
      </c>
      <c r="AD2479">
        <v>0</v>
      </c>
      <c r="AE2479">
        <v>20</v>
      </c>
      <c r="AF2479">
        <v>0</v>
      </c>
      <c r="AG2479">
        <v>0</v>
      </c>
      <c r="AH2479">
        <v>0</v>
      </c>
      <c r="AI2479">
        <v>0</v>
      </c>
      <c r="AJ2479">
        <v>21</v>
      </c>
      <c r="AK2479">
        <v>0</v>
      </c>
      <c r="AL2479">
        <v>0</v>
      </c>
      <c r="AM2479">
        <v>0</v>
      </c>
      <c r="AN2479">
        <v>0</v>
      </c>
      <c r="AO2479">
        <v>0</v>
      </c>
      <c r="AP2479">
        <v>0</v>
      </c>
      <c r="AQ2479">
        <v>0</v>
      </c>
      <c r="AR2479">
        <v>0</v>
      </c>
      <c r="AS2479">
        <v>0</v>
      </c>
      <c r="AT2479">
        <v>0</v>
      </c>
      <c r="AU2479">
        <v>0</v>
      </c>
      <c r="AV2479">
        <v>0</v>
      </c>
      <c r="AW2479">
        <v>0</v>
      </c>
      <c r="AX2479">
        <v>0</v>
      </c>
      <c r="AY2479">
        <v>0</v>
      </c>
      <c r="AZ2479">
        <v>0</v>
      </c>
      <c r="BA2479">
        <v>0</v>
      </c>
      <c r="BB2479">
        <v>0</v>
      </c>
      <c r="BC2479">
        <v>0</v>
      </c>
      <c r="BD2479">
        <v>0</v>
      </c>
      <c r="BE2479">
        <v>0</v>
      </c>
      <c r="BF2479">
        <v>0</v>
      </c>
      <c r="BG2479">
        <v>0</v>
      </c>
      <c r="BH2479">
        <v>0</v>
      </c>
      <c r="BI2479">
        <v>0</v>
      </c>
      <c r="BJ2479">
        <v>0</v>
      </c>
      <c r="BK2479">
        <v>0</v>
      </c>
      <c r="BL2479">
        <v>0</v>
      </c>
      <c r="BM2479">
        <v>0</v>
      </c>
      <c r="BN2479">
        <v>10</v>
      </c>
      <c r="BO2479">
        <v>3</v>
      </c>
      <c r="BP2479">
        <v>2</v>
      </c>
      <c r="BQ2479">
        <v>0</v>
      </c>
      <c r="BR2479">
        <v>0</v>
      </c>
      <c r="BS2479">
        <v>0</v>
      </c>
      <c r="BT2479">
        <v>0</v>
      </c>
      <c r="BU2479">
        <v>0</v>
      </c>
      <c r="BV2479">
        <v>0</v>
      </c>
      <c r="BW2479">
        <v>0</v>
      </c>
      <c r="BX2479">
        <v>0</v>
      </c>
      <c r="BY2479">
        <v>71</v>
      </c>
    </row>
    <row r="2480" spans="1:77" hidden="1" x14ac:dyDescent="0.25">
      <c r="A2480" t="str">
        <f t="shared" si="76"/>
        <v>201884 Járművezetők és mobil gépek kezelőiI9 Egyetem</v>
      </c>
      <c r="B2480" t="str">
        <f t="shared" si="77"/>
        <v>201884 Járművezetők és mobil gépek kezelőiI9 Egyetem</v>
      </c>
      <c r="C2480">
        <v>6044</v>
      </c>
      <c r="D2480" t="s">
        <v>168</v>
      </c>
      <c r="E2480" t="s">
        <v>169</v>
      </c>
      <c r="F2480" s="4">
        <v>2018</v>
      </c>
      <c r="G2480">
        <v>0</v>
      </c>
      <c r="H2480" t="s">
        <v>165</v>
      </c>
      <c r="I2480">
        <v>650</v>
      </c>
      <c r="J2480">
        <v>39</v>
      </c>
      <c r="K2480" t="s">
        <v>144</v>
      </c>
      <c r="L2480" t="s">
        <v>145</v>
      </c>
      <c r="M2480">
        <v>0</v>
      </c>
      <c r="N2480">
        <v>0</v>
      </c>
      <c r="O2480">
        <v>14</v>
      </c>
      <c r="P2480">
        <v>0</v>
      </c>
      <c r="Q2480">
        <v>0</v>
      </c>
      <c r="R2480">
        <v>0</v>
      </c>
      <c r="S2480">
        <v>0</v>
      </c>
      <c r="T2480">
        <v>0</v>
      </c>
      <c r="U2480">
        <v>0</v>
      </c>
      <c r="V2480">
        <v>0</v>
      </c>
      <c r="W2480">
        <v>0</v>
      </c>
      <c r="X2480">
        <v>0</v>
      </c>
      <c r="Y2480">
        <v>0</v>
      </c>
      <c r="Z2480">
        <v>0</v>
      </c>
      <c r="AA2480">
        <v>0</v>
      </c>
      <c r="AB2480">
        <v>0</v>
      </c>
      <c r="AC2480">
        <v>0</v>
      </c>
      <c r="AD2480">
        <v>0</v>
      </c>
      <c r="AE2480">
        <v>0</v>
      </c>
      <c r="AF2480">
        <v>0</v>
      </c>
      <c r="AG2480">
        <v>0</v>
      </c>
      <c r="AH2480">
        <v>0</v>
      </c>
      <c r="AI2480">
        <v>0</v>
      </c>
      <c r="AJ2480">
        <v>0</v>
      </c>
      <c r="AK2480">
        <v>0</v>
      </c>
      <c r="AL2480">
        <v>0</v>
      </c>
      <c r="AM2480">
        <v>0</v>
      </c>
      <c r="AN2480">
        <v>0</v>
      </c>
      <c r="AO2480">
        <v>0</v>
      </c>
      <c r="AP2480">
        <v>17</v>
      </c>
      <c r="AQ2480">
        <v>102</v>
      </c>
      <c r="AR2480">
        <v>0</v>
      </c>
      <c r="AS2480">
        <v>0</v>
      </c>
      <c r="AT2480">
        <v>59</v>
      </c>
      <c r="AU2480">
        <v>0</v>
      </c>
      <c r="AV2480">
        <v>0</v>
      </c>
      <c r="AW2480">
        <v>0</v>
      </c>
      <c r="AX2480">
        <v>0</v>
      </c>
      <c r="AY2480">
        <v>0</v>
      </c>
      <c r="AZ2480">
        <v>0</v>
      </c>
      <c r="BA2480">
        <v>0</v>
      </c>
      <c r="BB2480">
        <v>0</v>
      </c>
      <c r="BC2480">
        <v>0</v>
      </c>
      <c r="BD2480">
        <v>0</v>
      </c>
      <c r="BE2480">
        <v>0</v>
      </c>
      <c r="BF2480">
        <v>0</v>
      </c>
      <c r="BG2480">
        <v>0</v>
      </c>
      <c r="BH2480">
        <v>0</v>
      </c>
      <c r="BI2480">
        <v>0</v>
      </c>
      <c r="BJ2480">
        <v>0</v>
      </c>
      <c r="BK2480">
        <v>0</v>
      </c>
      <c r="BL2480">
        <v>19</v>
      </c>
      <c r="BM2480">
        <v>0</v>
      </c>
      <c r="BN2480">
        <v>0</v>
      </c>
      <c r="BO2480">
        <v>11</v>
      </c>
      <c r="BP2480">
        <v>4</v>
      </c>
      <c r="BQ2480">
        <v>8</v>
      </c>
      <c r="BR2480">
        <v>1</v>
      </c>
      <c r="BS2480">
        <v>0</v>
      </c>
      <c r="BT2480">
        <v>0</v>
      </c>
      <c r="BU2480">
        <v>0</v>
      </c>
      <c r="BV2480">
        <v>0</v>
      </c>
      <c r="BW2480">
        <v>0</v>
      </c>
      <c r="BX2480">
        <v>0</v>
      </c>
      <c r="BY2480">
        <v>235</v>
      </c>
    </row>
    <row r="2481" spans="1:77" hidden="1" x14ac:dyDescent="0.25">
      <c r="A2481" t="str">
        <f t="shared" si="76"/>
        <v>201891 Takarítók és hasonló jellegű egyszerű foglalkozásokI9 Egyetem</v>
      </c>
      <c r="B2481" t="str">
        <f t="shared" si="77"/>
        <v>201891 Takarítók és hasonló jellegű egyszerű foglalkozásokI9 Egyetem</v>
      </c>
      <c r="C2481">
        <v>6045</v>
      </c>
      <c r="D2481" t="s">
        <v>168</v>
      </c>
      <c r="E2481" t="s">
        <v>169</v>
      </c>
      <c r="F2481" s="4">
        <v>2018</v>
      </c>
      <c r="G2481">
        <v>0</v>
      </c>
      <c r="H2481" t="s">
        <v>165</v>
      </c>
      <c r="I2481">
        <v>651</v>
      </c>
      <c r="J2481">
        <v>40</v>
      </c>
      <c r="K2481" t="s">
        <v>108</v>
      </c>
      <c r="L2481" t="s">
        <v>146</v>
      </c>
      <c r="M2481">
        <v>0</v>
      </c>
      <c r="N2481">
        <v>0</v>
      </c>
      <c r="O2481">
        <v>0</v>
      </c>
      <c r="P2481">
        <v>0</v>
      </c>
      <c r="Q2481">
        <v>0</v>
      </c>
      <c r="R2481">
        <v>0</v>
      </c>
      <c r="S2481">
        <v>0</v>
      </c>
      <c r="T2481">
        <v>0</v>
      </c>
      <c r="U2481">
        <v>0</v>
      </c>
      <c r="V2481">
        <v>0</v>
      </c>
      <c r="W2481">
        <v>0</v>
      </c>
      <c r="X2481">
        <v>0</v>
      </c>
      <c r="Y2481">
        <v>0</v>
      </c>
      <c r="Z2481">
        <v>0</v>
      </c>
      <c r="AA2481">
        <v>0</v>
      </c>
      <c r="AB2481">
        <v>0</v>
      </c>
      <c r="AC2481">
        <v>0</v>
      </c>
      <c r="AD2481">
        <v>0</v>
      </c>
      <c r="AE2481">
        <v>0</v>
      </c>
      <c r="AF2481">
        <v>0</v>
      </c>
      <c r="AG2481">
        <v>0</v>
      </c>
      <c r="AH2481">
        <v>0</v>
      </c>
      <c r="AI2481">
        <v>0</v>
      </c>
      <c r="AJ2481">
        <v>0</v>
      </c>
      <c r="AK2481">
        <v>0</v>
      </c>
      <c r="AL2481">
        <v>0</v>
      </c>
      <c r="AM2481">
        <v>0</v>
      </c>
      <c r="AN2481">
        <v>0</v>
      </c>
      <c r="AO2481">
        <v>22</v>
      </c>
      <c r="AP2481">
        <v>0</v>
      </c>
      <c r="AQ2481">
        <v>0</v>
      </c>
      <c r="AR2481">
        <v>0</v>
      </c>
      <c r="AS2481">
        <v>0</v>
      </c>
      <c r="AT2481">
        <v>0</v>
      </c>
      <c r="AU2481">
        <v>0</v>
      </c>
      <c r="AV2481">
        <v>20</v>
      </c>
      <c r="AW2481">
        <v>0</v>
      </c>
      <c r="AX2481">
        <v>0</v>
      </c>
      <c r="AY2481">
        <v>0</v>
      </c>
      <c r="AZ2481">
        <v>0</v>
      </c>
      <c r="BA2481">
        <v>0</v>
      </c>
      <c r="BB2481">
        <v>0</v>
      </c>
      <c r="BC2481">
        <v>0</v>
      </c>
      <c r="BD2481">
        <v>0</v>
      </c>
      <c r="BE2481">
        <v>0</v>
      </c>
      <c r="BF2481">
        <v>0</v>
      </c>
      <c r="BG2481">
        <v>0</v>
      </c>
      <c r="BH2481">
        <v>0</v>
      </c>
      <c r="BI2481">
        <v>0</v>
      </c>
      <c r="BJ2481">
        <v>0</v>
      </c>
      <c r="BK2481">
        <v>0</v>
      </c>
      <c r="BL2481">
        <v>0</v>
      </c>
      <c r="BM2481">
        <v>0</v>
      </c>
      <c r="BN2481">
        <v>0</v>
      </c>
      <c r="BO2481">
        <v>17</v>
      </c>
      <c r="BP2481">
        <v>28</v>
      </c>
      <c r="BQ2481">
        <v>29</v>
      </c>
      <c r="BR2481">
        <v>1</v>
      </c>
      <c r="BS2481">
        <v>0</v>
      </c>
      <c r="BT2481">
        <v>2</v>
      </c>
      <c r="BU2481">
        <v>0</v>
      </c>
      <c r="BV2481">
        <v>0</v>
      </c>
      <c r="BW2481">
        <v>0</v>
      </c>
      <c r="BX2481">
        <v>0</v>
      </c>
      <c r="BY2481">
        <v>119</v>
      </c>
    </row>
    <row r="2482" spans="1:77" hidden="1" x14ac:dyDescent="0.25">
      <c r="A2482" t="str">
        <f t="shared" si="76"/>
        <v>201892 Egyszerű szolgáltatási, szállítási és hasonló foglalkozásokI9 Egyetem</v>
      </c>
      <c r="B2482" t="str">
        <f t="shared" si="77"/>
        <v>201892 Egyszerű szolgáltatási, szállítási és hasonló foglalkozásokI9 Egyetem</v>
      </c>
      <c r="C2482">
        <v>6046</v>
      </c>
      <c r="D2482" t="s">
        <v>168</v>
      </c>
      <c r="E2482" t="s">
        <v>169</v>
      </c>
      <c r="F2482" s="4">
        <v>2018</v>
      </c>
      <c r="G2482">
        <v>0</v>
      </c>
      <c r="H2482" t="s">
        <v>165</v>
      </c>
      <c r="I2482">
        <v>652</v>
      </c>
      <c r="J2482">
        <v>41</v>
      </c>
      <c r="K2482" t="s">
        <v>109</v>
      </c>
      <c r="L2482" t="s">
        <v>147</v>
      </c>
      <c r="M2482">
        <v>0</v>
      </c>
      <c r="N2482">
        <v>0</v>
      </c>
      <c r="O2482">
        <v>0</v>
      </c>
      <c r="P2482">
        <v>0</v>
      </c>
      <c r="Q2482">
        <v>25</v>
      </c>
      <c r="R2482">
        <v>0</v>
      </c>
      <c r="S2482">
        <v>0</v>
      </c>
      <c r="T2482">
        <v>0</v>
      </c>
      <c r="U2482">
        <v>0</v>
      </c>
      <c r="V2482">
        <v>0</v>
      </c>
      <c r="W2482">
        <v>17</v>
      </c>
      <c r="X2482">
        <v>0</v>
      </c>
      <c r="Y2482">
        <v>2</v>
      </c>
      <c r="Z2482">
        <v>0</v>
      </c>
      <c r="AA2482">
        <v>0</v>
      </c>
      <c r="AB2482">
        <v>1</v>
      </c>
      <c r="AC2482">
        <v>30</v>
      </c>
      <c r="AD2482">
        <v>20</v>
      </c>
      <c r="AE2482">
        <v>0</v>
      </c>
      <c r="AF2482">
        <v>0</v>
      </c>
      <c r="AG2482">
        <v>0</v>
      </c>
      <c r="AH2482">
        <v>0</v>
      </c>
      <c r="AI2482">
        <v>0</v>
      </c>
      <c r="AJ2482">
        <v>0</v>
      </c>
      <c r="AK2482">
        <v>0</v>
      </c>
      <c r="AL2482">
        <v>0</v>
      </c>
      <c r="AM2482">
        <v>0</v>
      </c>
      <c r="AN2482">
        <v>5</v>
      </c>
      <c r="AO2482">
        <v>58</v>
      </c>
      <c r="AP2482">
        <v>0</v>
      </c>
      <c r="AQ2482">
        <v>0</v>
      </c>
      <c r="AR2482">
        <v>0</v>
      </c>
      <c r="AS2482">
        <v>0</v>
      </c>
      <c r="AT2482">
        <v>26</v>
      </c>
      <c r="AU2482">
        <v>0</v>
      </c>
      <c r="AV2482">
        <v>18</v>
      </c>
      <c r="AW2482">
        <v>0</v>
      </c>
      <c r="AX2482">
        <v>0</v>
      </c>
      <c r="AY2482">
        <v>0</v>
      </c>
      <c r="AZ2482">
        <v>0</v>
      </c>
      <c r="BA2482">
        <v>0</v>
      </c>
      <c r="BB2482">
        <v>0</v>
      </c>
      <c r="BC2482">
        <v>0</v>
      </c>
      <c r="BD2482">
        <v>0</v>
      </c>
      <c r="BE2482">
        <v>0</v>
      </c>
      <c r="BF2482">
        <v>0</v>
      </c>
      <c r="BG2482">
        <v>9</v>
      </c>
      <c r="BH2482">
        <v>1</v>
      </c>
      <c r="BI2482">
        <v>0</v>
      </c>
      <c r="BJ2482">
        <v>0</v>
      </c>
      <c r="BK2482">
        <v>1</v>
      </c>
      <c r="BL2482">
        <v>17</v>
      </c>
      <c r="BM2482">
        <v>0</v>
      </c>
      <c r="BN2482">
        <v>0</v>
      </c>
      <c r="BO2482">
        <v>81</v>
      </c>
      <c r="BP2482">
        <v>40</v>
      </c>
      <c r="BQ2482">
        <v>17</v>
      </c>
      <c r="BR2482">
        <v>4</v>
      </c>
      <c r="BS2482">
        <v>15</v>
      </c>
      <c r="BT2482">
        <v>3</v>
      </c>
      <c r="BU2482">
        <v>0</v>
      </c>
      <c r="BV2482">
        <v>0</v>
      </c>
      <c r="BW2482">
        <v>0</v>
      </c>
      <c r="BX2482">
        <v>0</v>
      </c>
      <c r="BY2482">
        <v>390</v>
      </c>
    </row>
    <row r="2483" spans="1:77" hidden="1" x14ac:dyDescent="0.25">
      <c r="A2483" t="str">
        <f t="shared" si="76"/>
        <v>201893 Egyszerű ipari, építőipari, mezőgazdasági foglalkozásokI9 Egyetem</v>
      </c>
      <c r="B2483" t="str">
        <f t="shared" si="77"/>
        <v>201893 Egyszerű ipari, építőipari, mezőgazdasági foglalkozásokI9 Egyetem</v>
      </c>
      <c r="C2483">
        <v>6047</v>
      </c>
      <c r="D2483" t="s">
        <v>168</v>
      </c>
      <c r="E2483" t="s">
        <v>169</v>
      </c>
      <c r="F2483" s="4">
        <v>2018</v>
      </c>
      <c r="G2483">
        <v>0</v>
      </c>
      <c r="H2483" t="s">
        <v>165</v>
      </c>
      <c r="I2483">
        <v>653</v>
      </c>
      <c r="J2483">
        <v>42</v>
      </c>
      <c r="K2483" t="s">
        <v>148</v>
      </c>
      <c r="L2483" t="s">
        <v>149</v>
      </c>
      <c r="M2483">
        <v>0</v>
      </c>
      <c r="N2483">
        <v>0</v>
      </c>
      <c r="O2483">
        <v>0</v>
      </c>
      <c r="P2483">
        <v>0</v>
      </c>
      <c r="Q2483">
        <v>0</v>
      </c>
      <c r="R2483">
        <v>0</v>
      </c>
      <c r="S2483">
        <v>0</v>
      </c>
      <c r="T2483">
        <v>0</v>
      </c>
      <c r="U2483">
        <v>0</v>
      </c>
      <c r="V2483">
        <v>0</v>
      </c>
      <c r="W2483">
        <v>0</v>
      </c>
      <c r="X2483">
        <v>0</v>
      </c>
      <c r="Y2483">
        <v>20</v>
      </c>
      <c r="Z2483">
        <v>0</v>
      </c>
      <c r="AA2483">
        <v>0</v>
      </c>
      <c r="AB2483">
        <v>0</v>
      </c>
      <c r="AC2483">
        <v>0</v>
      </c>
      <c r="AD2483">
        <v>0</v>
      </c>
      <c r="AE2483">
        <v>19</v>
      </c>
      <c r="AF2483">
        <v>1</v>
      </c>
      <c r="AG2483">
        <v>0</v>
      </c>
      <c r="AH2483">
        <v>0</v>
      </c>
      <c r="AI2483">
        <v>0</v>
      </c>
      <c r="AJ2483">
        <v>0</v>
      </c>
      <c r="AK2483">
        <v>0</v>
      </c>
      <c r="AL2483">
        <v>0</v>
      </c>
      <c r="AM2483">
        <v>0</v>
      </c>
      <c r="AN2483">
        <v>0</v>
      </c>
      <c r="AO2483">
        <v>22</v>
      </c>
      <c r="AP2483">
        <v>0</v>
      </c>
      <c r="AQ2483">
        <v>0</v>
      </c>
      <c r="AR2483">
        <v>0</v>
      </c>
      <c r="AS2483">
        <v>0</v>
      </c>
      <c r="AT2483">
        <v>0</v>
      </c>
      <c r="AU2483">
        <v>0</v>
      </c>
      <c r="AV2483">
        <v>0</v>
      </c>
      <c r="AW2483">
        <v>0</v>
      </c>
      <c r="AX2483">
        <v>0</v>
      </c>
      <c r="AY2483">
        <v>0</v>
      </c>
      <c r="AZ2483">
        <v>0</v>
      </c>
      <c r="BA2483">
        <v>0</v>
      </c>
      <c r="BB2483">
        <v>0</v>
      </c>
      <c r="BC2483">
        <v>0</v>
      </c>
      <c r="BD2483">
        <v>0</v>
      </c>
      <c r="BE2483">
        <v>0</v>
      </c>
      <c r="BF2483">
        <v>0</v>
      </c>
      <c r="BG2483">
        <v>0</v>
      </c>
      <c r="BH2483">
        <v>0</v>
      </c>
      <c r="BI2483">
        <v>0</v>
      </c>
      <c r="BJ2483">
        <v>0</v>
      </c>
      <c r="BK2483">
        <v>0</v>
      </c>
      <c r="BL2483">
        <v>14</v>
      </c>
      <c r="BM2483">
        <v>0</v>
      </c>
      <c r="BN2483">
        <v>1</v>
      </c>
      <c r="BO2483">
        <v>6</v>
      </c>
      <c r="BP2483">
        <v>0</v>
      </c>
      <c r="BQ2483">
        <v>0</v>
      </c>
      <c r="BR2483">
        <v>0</v>
      </c>
      <c r="BS2483">
        <v>22</v>
      </c>
      <c r="BT2483">
        <v>0</v>
      </c>
      <c r="BU2483">
        <v>0</v>
      </c>
      <c r="BV2483">
        <v>0</v>
      </c>
      <c r="BW2483">
        <v>0</v>
      </c>
      <c r="BX2483">
        <v>0</v>
      </c>
      <c r="BY2483">
        <v>105</v>
      </c>
    </row>
    <row r="2484" spans="1:77" hidden="1" x14ac:dyDescent="0.25">
      <c r="A2484" t="str">
        <f t="shared" si="76"/>
        <v>201801 Fegyveres szervek felsőfokú képesítést igénylő foglalkozásaiIMind (I1-I9) Iskola MIND</v>
      </c>
      <c r="B2484" t="str">
        <f t="shared" si="77"/>
        <v>201801 Fegyveres szervek felsőfokú képesítést igénylő foglalkozásaiIMind (I1-I9) Iskola MIND</v>
      </c>
      <c r="C2484">
        <v>6679</v>
      </c>
      <c r="D2484" t="s">
        <v>168</v>
      </c>
      <c r="E2484" t="s">
        <v>169</v>
      </c>
      <c r="F2484" s="4">
        <v>2018</v>
      </c>
      <c r="G2484">
        <v>0</v>
      </c>
      <c r="H2484" t="s">
        <v>167</v>
      </c>
      <c r="I2484">
        <v>612</v>
      </c>
      <c r="J2484">
        <v>1</v>
      </c>
      <c r="K2484" t="s">
        <v>65</v>
      </c>
      <c r="L2484" t="s">
        <v>66</v>
      </c>
      <c r="M2484">
        <v>0</v>
      </c>
      <c r="N2484">
        <v>0</v>
      </c>
      <c r="O2484">
        <v>0</v>
      </c>
      <c r="P2484">
        <v>0</v>
      </c>
      <c r="Q2484">
        <v>0</v>
      </c>
      <c r="R2484">
        <v>0</v>
      </c>
      <c r="S2484">
        <v>0</v>
      </c>
      <c r="T2484">
        <v>0</v>
      </c>
      <c r="U2484">
        <v>0</v>
      </c>
      <c r="V2484">
        <v>0</v>
      </c>
      <c r="W2484">
        <v>0</v>
      </c>
      <c r="X2484">
        <v>0</v>
      </c>
      <c r="Y2484">
        <v>0</v>
      </c>
      <c r="Z2484">
        <v>0</v>
      </c>
      <c r="AA2484">
        <v>0</v>
      </c>
      <c r="AB2484">
        <v>0</v>
      </c>
      <c r="AC2484">
        <v>0</v>
      </c>
      <c r="AD2484">
        <v>0</v>
      </c>
      <c r="AE2484">
        <v>0</v>
      </c>
      <c r="AF2484">
        <v>0</v>
      </c>
      <c r="AG2484">
        <v>0</v>
      </c>
      <c r="AH2484">
        <v>0</v>
      </c>
      <c r="AI2484">
        <v>0</v>
      </c>
      <c r="AJ2484">
        <v>0</v>
      </c>
      <c r="AK2484">
        <v>0</v>
      </c>
      <c r="AL2484">
        <v>0</v>
      </c>
      <c r="AM2484">
        <v>0</v>
      </c>
      <c r="AN2484">
        <v>0</v>
      </c>
      <c r="AO2484">
        <v>0</v>
      </c>
      <c r="AP2484">
        <v>0</v>
      </c>
      <c r="AQ2484">
        <v>0</v>
      </c>
      <c r="AR2484">
        <v>0</v>
      </c>
      <c r="AS2484">
        <v>0</v>
      </c>
      <c r="AT2484">
        <v>0</v>
      </c>
      <c r="AU2484">
        <v>0</v>
      </c>
      <c r="AV2484">
        <v>0</v>
      </c>
      <c r="AW2484">
        <v>0</v>
      </c>
      <c r="AX2484">
        <v>0</v>
      </c>
      <c r="AY2484">
        <v>0</v>
      </c>
      <c r="AZ2484">
        <v>0</v>
      </c>
      <c r="BA2484">
        <v>0</v>
      </c>
      <c r="BB2484">
        <v>0</v>
      </c>
      <c r="BC2484">
        <v>0</v>
      </c>
      <c r="BD2484">
        <v>0</v>
      </c>
      <c r="BE2484">
        <v>0</v>
      </c>
      <c r="BF2484">
        <v>0</v>
      </c>
      <c r="BG2484">
        <v>0</v>
      </c>
      <c r="BH2484">
        <v>0</v>
      </c>
      <c r="BI2484">
        <v>0</v>
      </c>
      <c r="BJ2484">
        <v>0</v>
      </c>
      <c r="BK2484">
        <v>0</v>
      </c>
      <c r="BL2484">
        <v>0</v>
      </c>
      <c r="BM2484">
        <v>0</v>
      </c>
      <c r="BN2484">
        <v>0</v>
      </c>
      <c r="BO2484">
        <v>20526</v>
      </c>
      <c r="BP2484">
        <v>126</v>
      </c>
      <c r="BQ2484">
        <v>0</v>
      </c>
      <c r="BR2484">
        <v>0</v>
      </c>
      <c r="BS2484">
        <v>0</v>
      </c>
      <c r="BT2484">
        <v>0</v>
      </c>
      <c r="BU2484">
        <v>0</v>
      </c>
      <c r="BV2484">
        <v>0</v>
      </c>
      <c r="BW2484">
        <v>0</v>
      </c>
      <c r="BX2484">
        <v>0</v>
      </c>
      <c r="BY2484">
        <v>20652</v>
      </c>
    </row>
    <row r="2485" spans="1:77" hidden="1" x14ac:dyDescent="0.25">
      <c r="A2485" t="str">
        <f t="shared" si="76"/>
        <v>201802 Fegyveres szervek középfokú képesítést igénylő foglalkozásaiIMind (I1-I9) Iskola MIND</v>
      </c>
      <c r="B2485" t="str">
        <f t="shared" si="77"/>
        <v>201802 Fegyveres szervek középfokú képesítést igénylő foglalkozásaiIMind (I1-I9) Iskola MIND</v>
      </c>
      <c r="C2485">
        <v>6680</v>
      </c>
      <c r="D2485" t="s">
        <v>168</v>
      </c>
      <c r="E2485" t="s">
        <v>169</v>
      </c>
      <c r="F2485" s="4">
        <v>2018</v>
      </c>
      <c r="G2485">
        <v>0</v>
      </c>
      <c r="H2485" t="s">
        <v>167</v>
      </c>
      <c r="I2485">
        <v>613</v>
      </c>
      <c r="J2485">
        <v>2</v>
      </c>
      <c r="K2485" t="s">
        <v>67</v>
      </c>
      <c r="L2485" t="s">
        <v>68</v>
      </c>
      <c r="M2485">
        <v>0</v>
      </c>
      <c r="N2485">
        <v>0</v>
      </c>
      <c r="O2485">
        <v>0</v>
      </c>
      <c r="P2485">
        <v>0</v>
      </c>
      <c r="Q2485">
        <v>0</v>
      </c>
      <c r="R2485">
        <v>0</v>
      </c>
      <c r="S2485">
        <v>0</v>
      </c>
      <c r="T2485">
        <v>0</v>
      </c>
      <c r="U2485">
        <v>0</v>
      </c>
      <c r="V2485">
        <v>0</v>
      </c>
      <c r="W2485">
        <v>0</v>
      </c>
      <c r="X2485">
        <v>0</v>
      </c>
      <c r="Y2485">
        <v>0</v>
      </c>
      <c r="Z2485">
        <v>0</v>
      </c>
      <c r="AA2485">
        <v>0</v>
      </c>
      <c r="AB2485">
        <v>0</v>
      </c>
      <c r="AC2485">
        <v>0</v>
      </c>
      <c r="AD2485">
        <v>0</v>
      </c>
      <c r="AE2485">
        <v>0</v>
      </c>
      <c r="AF2485">
        <v>0</v>
      </c>
      <c r="AG2485">
        <v>0</v>
      </c>
      <c r="AH2485">
        <v>0</v>
      </c>
      <c r="AI2485">
        <v>0</v>
      </c>
      <c r="AJ2485">
        <v>0</v>
      </c>
      <c r="AK2485">
        <v>0</v>
      </c>
      <c r="AL2485">
        <v>0</v>
      </c>
      <c r="AM2485">
        <v>0</v>
      </c>
      <c r="AN2485">
        <v>0</v>
      </c>
      <c r="AO2485">
        <v>0</v>
      </c>
      <c r="AP2485">
        <v>0</v>
      </c>
      <c r="AQ2485">
        <v>0</v>
      </c>
      <c r="AR2485">
        <v>0</v>
      </c>
      <c r="AS2485">
        <v>0</v>
      </c>
      <c r="AT2485">
        <v>0</v>
      </c>
      <c r="AU2485">
        <v>0</v>
      </c>
      <c r="AV2485">
        <v>0</v>
      </c>
      <c r="AW2485">
        <v>0</v>
      </c>
      <c r="AX2485">
        <v>0</v>
      </c>
      <c r="AY2485">
        <v>0</v>
      </c>
      <c r="AZ2485">
        <v>0</v>
      </c>
      <c r="BA2485">
        <v>0</v>
      </c>
      <c r="BB2485">
        <v>0</v>
      </c>
      <c r="BC2485">
        <v>0</v>
      </c>
      <c r="BD2485">
        <v>0</v>
      </c>
      <c r="BE2485">
        <v>0</v>
      </c>
      <c r="BF2485">
        <v>0</v>
      </c>
      <c r="BG2485">
        <v>0</v>
      </c>
      <c r="BH2485">
        <v>0</v>
      </c>
      <c r="BI2485">
        <v>0</v>
      </c>
      <c r="BJ2485">
        <v>0</v>
      </c>
      <c r="BK2485">
        <v>0</v>
      </c>
      <c r="BL2485">
        <v>0</v>
      </c>
      <c r="BM2485">
        <v>0</v>
      </c>
      <c r="BN2485">
        <v>0</v>
      </c>
      <c r="BO2485">
        <v>43230</v>
      </c>
      <c r="BP2485">
        <v>59</v>
      </c>
      <c r="BQ2485">
        <v>0</v>
      </c>
      <c r="BR2485">
        <v>0</v>
      </c>
      <c r="BS2485">
        <v>0</v>
      </c>
      <c r="BT2485">
        <v>0</v>
      </c>
      <c r="BU2485">
        <v>0</v>
      </c>
      <c r="BV2485">
        <v>0</v>
      </c>
      <c r="BW2485">
        <v>0</v>
      </c>
      <c r="BX2485">
        <v>0</v>
      </c>
      <c r="BY2485">
        <v>43289</v>
      </c>
    </row>
    <row r="2486" spans="1:77" hidden="1" x14ac:dyDescent="0.25">
      <c r="A2486" t="str">
        <f t="shared" si="76"/>
        <v>201803 Fegyveres szervek középfokú képesítést nem igénylő foglalkozásaiIMind (I1-I9) Iskola MIND</v>
      </c>
      <c r="B2486" t="str">
        <f t="shared" si="77"/>
        <v>201803 Fegyveres szervek középfokú képesítést nem igénylő foglalkozásaiIMind (I1-I9) Iskola MIND</v>
      </c>
      <c r="C2486">
        <v>6681</v>
      </c>
      <c r="D2486" t="s">
        <v>168</v>
      </c>
      <c r="E2486" t="s">
        <v>169</v>
      </c>
      <c r="F2486" s="4">
        <v>2018</v>
      </c>
      <c r="G2486">
        <v>0</v>
      </c>
      <c r="H2486" t="s">
        <v>167</v>
      </c>
      <c r="I2486">
        <v>614</v>
      </c>
      <c r="J2486">
        <v>3</v>
      </c>
      <c r="K2486" t="s">
        <v>69</v>
      </c>
      <c r="L2486" t="s">
        <v>70</v>
      </c>
      <c r="M2486">
        <v>0</v>
      </c>
      <c r="N2486">
        <v>0</v>
      </c>
      <c r="O2486">
        <v>0</v>
      </c>
      <c r="P2486">
        <v>0</v>
      </c>
      <c r="Q2486">
        <v>0</v>
      </c>
      <c r="R2486">
        <v>0</v>
      </c>
      <c r="S2486">
        <v>0</v>
      </c>
      <c r="T2486">
        <v>0</v>
      </c>
      <c r="U2486">
        <v>0</v>
      </c>
      <c r="V2486">
        <v>0</v>
      </c>
      <c r="W2486">
        <v>0</v>
      </c>
      <c r="X2486">
        <v>0</v>
      </c>
      <c r="Y2486">
        <v>0</v>
      </c>
      <c r="Z2486">
        <v>0</v>
      </c>
      <c r="AA2486">
        <v>0</v>
      </c>
      <c r="AB2486">
        <v>0</v>
      </c>
      <c r="AC2486">
        <v>0</v>
      </c>
      <c r="AD2486">
        <v>0</v>
      </c>
      <c r="AE2486">
        <v>0</v>
      </c>
      <c r="AF2486">
        <v>0</v>
      </c>
      <c r="AG2486">
        <v>0</v>
      </c>
      <c r="AH2486">
        <v>0</v>
      </c>
      <c r="AI2486">
        <v>0</v>
      </c>
      <c r="AJ2486">
        <v>0</v>
      </c>
      <c r="AK2486">
        <v>0</v>
      </c>
      <c r="AL2486">
        <v>0</v>
      </c>
      <c r="AM2486">
        <v>0</v>
      </c>
      <c r="AN2486">
        <v>0</v>
      </c>
      <c r="AO2486">
        <v>0</v>
      </c>
      <c r="AP2486">
        <v>0</v>
      </c>
      <c r="AQ2486">
        <v>0</v>
      </c>
      <c r="AR2486">
        <v>0</v>
      </c>
      <c r="AS2486">
        <v>0</v>
      </c>
      <c r="AT2486">
        <v>0</v>
      </c>
      <c r="AU2486">
        <v>0</v>
      </c>
      <c r="AV2486">
        <v>0</v>
      </c>
      <c r="AW2486">
        <v>0</v>
      </c>
      <c r="AX2486">
        <v>0</v>
      </c>
      <c r="AY2486">
        <v>0</v>
      </c>
      <c r="AZ2486">
        <v>0</v>
      </c>
      <c r="BA2486">
        <v>0</v>
      </c>
      <c r="BB2486">
        <v>0</v>
      </c>
      <c r="BC2486">
        <v>0</v>
      </c>
      <c r="BD2486">
        <v>0</v>
      </c>
      <c r="BE2486">
        <v>0</v>
      </c>
      <c r="BF2486">
        <v>0</v>
      </c>
      <c r="BG2486">
        <v>0</v>
      </c>
      <c r="BH2486">
        <v>0</v>
      </c>
      <c r="BI2486">
        <v>0</v>
      </c>
      <c r="BJ2486">
        <v>0</v>
      </c>
      <c r="BK2486">
        <v>0</v>
      </c>
      <c r="BL2486">
        <v>0</v>
      </c>
      <c r="BM2486">
        <v>0</v>
      </c>
      <c r="BN2486">
        <v>0</v>
      </c>
      <c r="BO2486">
        <v>8236</v>
      </c>
      <c r="BP2486">
        <v>1</v>
      </c>
      <c r="BQ2486">
        <v>0</v>
      </c>
      <c r="BR2486">
        <v>0</v>
      </c>
      <c r="BS2486">
        <v>0</v>
      </c>
      <c r="BT2486">
        <v>0</v>
      </c>
      <c r="BU2486">
        <v>0</v>
      </c>
      <c r="BV2486">
        <v>0</v>
      </c>
      <c r="BW2486">
        <v>0</v>
      </c>
      <c r="BX2486">
        <v>0</v>
      </c>
      <c r="BY2486">
        <v>8237</v>
      </c>
    </row>
    <row r="2487" spans="1:77" hidden="1" x14ac:dyDescent="0.25">
      <c r="A2487" t="str">
        <f t="shared" si="76"/>
        <v>201811 Törvényhozók, igazgatási és érdek-képviseleti vezetőkIMind (I1-I9) Iskola MIND</v>
      </c>
      <c r="B2487" t="str">
        <f t="shared" si="77"/>
        <v>201811 Törvényhozók, igazgatási és érdek-képviseleti vezetőkIMind (I1-I9) Iskola MIND</v>
      </c>
      <c r="C2487">
        <v>6682</v>
      </c>
      <c r="D2487" t="s">
        <v>168</v>
      </c>
      <c r="E2487" t="s">
        <v>169</v>
      </c>
      <c r="F2487" s="4">
        <v>2018</v>
      </c>
      <c r="G2487">
        <v>0</v>
      </c>
      <c r="H2487" t="s">
        <v>167</v>
      </c>
      <c r="I2487">
        <v>615</v>
      </c>
      <c r="J2487">
        <v>4</v>
      </c>
      <c r="K2487" t="s">
        <v>71</v>
      </c>
      <c r="L2487" t="s">
        <v>111</v>
      </c>
      <c r="M2487">
        <v>1</v>
      </c>
      <c r="N2487">
        <v>0</v>
      </c>
      <c r="O2487">
        <v>0</v>
      </c>
      <c r="P2487">
        <v>0</v>
      </c>
      <c r="Q2487">
        <v>8</v>
      </c>
      <c r="R2487">
        <v>0</v>
      </c>
      <c r="S2487">
        <v>0</v>
      </c>
      <c r="T2487">
        <v>0</v>
      </c>
      <c r="U2487">
        <v>0</v>
      </c>
      <c r="V2487">
        <v>0</v>
      </c>
      <c r="W2487">
        <v>0</v>
      </c>
      <c r="X2487">
        <v>10</v>
      </c>
      <c r="Y2487">
        <v>0</v>
      </c>
      <c r="Z2487">
        <v>3</v>
      </c>
      <c r="AA2487">
        <v>0</v>
      </c>
      <c r="AB2487">
        <v>14</v>
      </c>
      <c r="AC2487">
        <v>0</v>
      </c>
      <c r="AD2487">
        <v>0</v>
      </c>
      <c r="AE2487">
        <v>0</v>
      </c>
      <c r="AF2487">
        <v>10</v>
      </c>
      <c r="AG2487">
        <v>0</v>
      </c>
      <c r="AH2487">
        <v>0</v>
      </c>
      <c r="AI2487">
        <v>0</v>
      </c>
      <c r="AJ2487">
        <v>0</v>
      </c>
      <c r="AK2487">
        <v>0</v>
      </c>
      <c r="AL2487">
        <v>0</v>
      </c>
      <c r="AM2487">
        <v>18</v>
      </c>
      <c r="AN2487">
        <v>0</v>
      </c>
      <c r="AO2487">
        <v>12</v>
      </c>
      <c r="AP2487">
        <v>18</v>
      </c>
      <c r="AQ2487">
        <v>30</v>
      </c>
      <c r="AR2487">
        <v>0</v>
      </c>
      <c r="AS2487">
        <v>0</v>
      </c>
      <c r="AT2487">
        <v>25</v>
      </c>
      <c r="AU2487">
        <v>0</v>
      </c>
      <c r="AV2487">
        <v>14</v>
      </c>
      <c r="AW2487">
        <v>0</v>
      </c>
      <c r="AX2487">
        <v>0</v>
      </c>
      <c r="AY2487">
        <v>0</v>
      </c>
      <c r="AZ2487">
        <v>0</v>
      </c>
      <c r="BA2487">
        <v>54</v>
      </c>
      <c r="BB2487">
        <v>0</v>
      </c>
      <c r="BC2487">
        <v>0</v>
      </c>
      <c r="BD2487">
        <v>0</v>
      </c>
      <c r="BE2487">
        <v>1</v>
      </c>
      <c r="BF2487">
        <v>31</v>
      </c>
      <c r="BG2487">
        <v>1</v>
      </c>
      <c r="BH2487">
        <v>44</v>
      </c>
      <c r="BI2487">
        <v>0</v>
      </c>
      <c r="BJ2487">
        <v>19</v>
      </c>
      <c r="BK2487">
        <v>1</v>
      </c>
      <c r="BL2487">
        <v>0</v>
      </c>
      <c r="BM2487">
        <v>0</v>
      </c>
      <c r="BN2487">
        <v>8</v>
      </c>
      <c r="BO2487">
        <v>15987</v>
      </c>
      <c r="BP2487">
        <v>184</v>
      </c>
      <c r="BQ2487">
        <v>19</v>
      </c>
      <c r="BR2487">
        <v>77</v>
      </c>
      <c r="BS2487">
        <v>32</v>
      </c>
      <c r="BT2487">
        <v>13</v>
      </c>
      <c r="BU2487">
        <v>8</v>
      </c>
      <c r="BV2487">
        <v>0</v>
      </c>
      <c r="BW2487">
        <v>0</v>
      </c>
      <c r="BX2487">
        <v>0</v>
      </c>
      <c r="BY2487">
        <v>16642</v>
      </c>
    </row>
    <row r="2488" spans="1:77" hidden="1" x14ac:dyDescent="0.25">
      <c r="A2488" t="str">
        <f t="shared" si="76"/>
        <v>201812 Gazdasági, költségvetési szervezetek vezetőiIMind (I1-I9) Iskola MIND</v>
      </c>
      <c r="B2488" t="str">
        <f t="shared" si="77"/>
        <v>201812 Gazdasági, költségvetési szervezetek vezetőiIMind (I1-I9) Iskola MIND</v>
      </c>
      <c r="C2488">
        <v>6683</v>
      </c>
      <c r="D2488" t="s">
        <v>168</v>
      </c>
      <c r="E2488" t="s">
        <v>169</v>
      </c>
      <c r="F2488" s="4">
        <v>2018</v>
      </c>
      <c r="G2488">
        <v>0</v>
      </c>
      <c r="H2488" t="s">
        <v>167</v>
      </c>
      <c r="I2488">
        <v>616</v>
      </c>
      <c r="J2488">
        <v>5</v>
      </c>
      <c r="K2488" t="s">
        <v>72</v>
      </c>
      <c r="L2488" t="s">
        <v>112</v>
      </c>
      <c r="M2488">
        <v>497</v>
      </c>
      <c r="N2488">
        <v>60</v>
      </c>
      <c r="O2488">
        <v>64</v>
      </c>
      <c r="P2488">
        <v>129</v>
      </c>
      <c r="Q2488">
        <v>472</v>
      </c>
      <c r="R2488">
        <v>258</v>
      </c>
      <c r="S2488">
        <v>12</v>
      </c>
      <c r="T2488">
        <v>34</v>
      </c>
      <c r="U2488">
        <v>96</v>
      </c>
      <c r="V2488">
        <v>0</v>
      </c>
      <c r="W2488">
        <v>210</v>
      </c>
      <c r="X2488">
        <v>37</v>
      </c>
      <c r="Y2488">
        <v>225</v>
      </c>
      <c r="Z2488">
        <v>118</v>
      </c>
      <c r="AA2488">
        <v>161</v>
      </c>
      <c r="AB2488">
        <v>507</v>
      </c>
      <c r="AC2488">
        <v>137</v>
      </c>
      <c r="AD2488">
        <v>203</v>
      </c>
      <c r="AE2488">
        <v>290</v>
      </c>
      <c r="AF2488">
        <v>83</v>
      </c>
      <c r="AG2488">
        <v>107</v>
      </c>
      <c r="AH2488">
        <v>244</v>
      </c>
      <c r="AI2488">
        <v>200</v>
      </c>
      <c r="AJ2488">
        <v>457</v>
      </c>
      <c r="AK2488">
        <v>60</v>
      </c>
      <c r="AL2488">
        <v>156</v>
      </c>
      <c r="AM2488">
        <v>1821</v>
      </c>
      <c r="AN2488">
        <v>844</v>
      </c>
      <c r="AO2488">
        <v>2276</v>
      </c>
      <c r="AP2488">
        <v>1430</v>
      </c>
      <c r="AQ2488">
        <v>463</v>
      </c>
      <c r="AR2488">
        <v>46</v>
      </c>
      <c r="AS2488">
        <v>19</v>
      </c>
      <c r="AT2488">
        <v>300</v>
      </c>
      <c r="AU2488">
        <v>25</v>
      </c>
      <c r="AV2488">
        <v>389</v>
      </c>
      <c r="AW2488">
        <v>150</v>
      </c>
      <c r="AX2488">
        <v>116</v>
      </c>
      <c r="AY2488">
        <v>109</v>
      </c>
      <c r="AZ2488">
        <v>489</v>
      </c>
      <c r="BA2488">
        <v>535</v>
      </c>
      <c r="BB2488">
        <v>42</v>
      </c>
      <c r="BC2488">
        <v>285</v>
      </c>
      <c r="BD2488">
        <v>21</v>
      </c>
      <c r="BE2488">
        <v>512</v>
      </c>
      <c r="BF2488">
        <v>704</v>
      </c>
      <c r="BG2488">
        <v>427</v>
      </c>
      <c r="BH2488">
        <v>170</v>
      </c>
      <c r="BI2488">
        <v>175</v>
      </c>
      <c r="BJ2488">
        <v>115</v>
      </c>
      <c r="BK2488">
        <v>226</v>
      </c>
      <c r="BL2488">
        <v>156</v>
      </c>
      <c r="BM2488">
        <v>83</v>
      </c>
      <c r="BN2488">
        <v>380</v>
      </c>
      <c r="BO2488">
        <v>1021</v>
      </c>
      <c r="BP2488">
        <v>1555</v>
      </c>
      <c r="BQ2488">
        <v>337</v>
      </c>
      <c r="BR2488">
        <v>343</v>
      </c>
      <c r="BS2488">
        <v>367</v>
      </c>
      <c r="BT2488">
        <v>165</v>
      </c>
      <c r="BU2488">
        <v>2</v>
      </c>
      <c r="BV2488">
        <v>55</v>
      </c>
      <c r="BW2488">
        <v>134</v>
      </c>
      <c r="BX2488">
        <v>0</v>
      </c>
      <c r="BY2488">
        <v>21104</v>
      </c>
    </row>
    <row r="2489" spans="1:77" hidden="1" x14ac:dyDescent="0.25">
      <c r="A2489" t="str">
        <f t="shared" si="76"/>
        <v>201813 Termelési és szolgáltatást nyújtó egységek vezetőiIMind (I1-I9) Iskola MIND</v>
      </c>
      <c r="B2489" t="str">
        <f t="shared" si="77"/>
        <v>201813 Termelési és szolgáltatást nyújtó egységek vezetőiIMind (I1-I9) Iskola MIND</v>
      </c>
      <c r="C2489">
        <v>6684</v>
      </c>
      <c r="D2489" t="s">
        <v>168</v>
      </c>
      <c r="E2489" t="s">
        <v>169</v>
      </c>
      <c r="F2489" s="4">
        <v>2018</v>
      </c>
      <c r="G2489">
        <v>0</v>
      </c>
      <c r="H2489" t="s">
        <v>167</v>
      </c>
      <c r="I2489">
        <v>617</v>
      </c>
      <c r="J2489">
        <v>6</v>
      </c>
      <c r="K2489" t="s">
        <v>73</v>
      </c>
      <c r="L2489" t="s">
        <v>113</v>
      </c>
      <c r="M2489">
        <v>2674</v>
      </c>
      <c r="N2489">
        <v>502</v>
      </c>
      <c r="O2489">
        <v>178</v>
      </c>
      <c r="P2489">
        <v>188</v>
      </c>
      <c r="Q2489">
        <v>1799</v>
      </c>
      <c r="R2489">
        <v>484</v>
      </c>
      <c r="S2489">
        <v>332</v>
      </c>
      <c r="T2489">
        <v>361</v>
      </c>
      <c r="U2489">
        <v>430</v>
      </c>
      <c r="V2489">
        <v>56</v>
      </c>
      <c r="W2489">
        <v>951</v>
      </c>
      <c r="X2489">
        <v>475</v>
      </c>
      <c r="Y2489">
        <v>783</v>
      </c>
      <c r="Z2489">
        <v>640</v>
      </c>
      <c r="AA2489">
        <v>478</v>
      </c>
      <c r="AB2489">
        <v>1488</v>
      </c>
      <c r="AC2489">
        <v>783</v>
      </c>
      <c r="AD2489">
        <v>775</v>
      </c>
      <c r="AE2489">
        <v>955</v>
      </c>
      <c r="AF2489">
        <v>1261</v>
      </c>
      <c r="AG2489">
        <v>82</v>
      </c>
      <c r="AH2489">
        <v>495</v>
      </c>
      <c r="AI2489">
        <v>363</v>
      </c>
      <c r="AJ2489">
        <v>1556</v>
      </c>
      <c r="AK2489">
        <v>963</v>
      </c>
      <c r="AL2489">
        <v>640</v>
      </c>
      <c r="AM2489">
        <v>5243</v>
      </c>
      <c r="AN2489">
        <v>1991</v>
      </c>
      <c r="AO2489">
        <v>7937</v>
      </c>
      <c r="AP2489">
        <v>12965</v>
      </c>
      <c r="AQ2489">
        <v>1628</v>
      </c>
      <c r="AR2489">
        <v>89</v>
      </c>
      <c r="AS2489">
        <v>18</v>
      </c>
      <c r="AT2489">
        <v>1332</v>
      </c>
      <c r="AU2489">
        <v>102</v>
      </c>
      <c r="AV2489">
        <v>3768</v>
      </c>
      <c r="AW2489">
        <v>357</v>
      </c>
      <c r="AX2489">
        <v>189</v>
      </c>
      <c r="AY2489">
        <v>213</v>
      </c>
      <c r="AZ2489">
        <v>1535</v>
      </c>
      <c r="BA2489">
        <v>4281</v>
      </c>
      <c r="BB2489">
        <v>347</v>
      </c>
      <c r="BC2489">
        <v>426</v>
      </c>
      <c r="BD2489">
        <v>250</v>
      </c>
      <c r="BE2489">
        <v>879</v>
      </c>
      <c r="BF2489">
        <v>948</v>
      </c>
      <c r="BG2489">
        <v>832</v>
      </c>
      <c r="BH2489">
        <v>237</v>
      </c>
      <c r="BI2489">
        <v>124</v>
      </c>
      <c r="BJ2489">
        <v>127</v>
      </c>
      <c r="BK2489">
        <v>369</v>
      </c>
      <c r="BL2489">
        <v>145</v>
      </c>
      <c r="BM2489">
        <v>193</v>
      </c>
      <c r="BN2489">
        <v>1263</v>
      </c>
      <c r="BO2489">
        <v>1902</v>
      </c>
      <c r="BP2489">
        <v>17508</v>
      </c>
      <c r="BQ2489">
        <v>3565</v>
      </c>
      <c r="BR2489">
        <v>4530</v>
      </c>
      <c r="BS2489">
        <v>1642</v>
      </c>
      <c r="BT2489">
        <v>473</v>
      </c>
      <c r="BU2489">
        <v>89</v>
      </c>
      <c r="BV2489">
        <v>83</v>
      </c>
      <c r="BW2489">
        <v>256</v>
      </c>
      <c r="BX2489">
        <v>0</v>
      </c>
      <c r="BY2489">
        <v>97528</v>
      </c>
    </row>
    <row r="2490" spans="1:77" hidden="1" x14ac:dyDescent="0.25">
      <c r="A2490" t="str">
        <f t="shared" si="76"/>
        <v>201814 Gazdasági tevékenységet segítő egységek vezetőiIMind (I1-I9) Iskola MIND</v>
      </c>
      <c r="B2490" t="str">
        <f t="shared" si="77"/>
        <v>201814 Gazdasági tevékenységet segítő egységek vezetőiIMind (I1-I9) Iskola MIND</v>
      </c>
      <c r="C2490">
        <v>6685</v>
      </c>
      <c r="D2490" t="s">
        <v>168</v>
      </c>
      <c r="E2490" t="s">
        <v>169</v>
      </c>
      <c r="F2490" s="4">
        <v>2018</v>
      </c>
      <c r="G2490">
        <v>0</v>
      </c>
      <c r="H2490" t="s">
        <v>167</v>
      </c>
      <c r="I2490">
        <v>618</v>
      </c>
      <c r="J2490">
        <v>7</v>
      </c>
      <c r="K2490" t="s">
        <v>74</v>
      </c>
      <c r="L2490" t="s">
        <v>114</v>
      </c>
      <c r="M2490">
        <v>563</v>
      </c>
      <c r="N2490">
        <v>83</v>
      </c>
      <c r="O2490">
        <v>8</v>
      </c>
      <c r="P2490">
        <v>58</v>
      </c>
      <c r="Q2490">
        <v>778</v>
      </c>
      <c r="R2490">
        <v>168</v>
      </c>
      <c r="S2490">
        <v>98</v>
      </c>
      <c r="T2490">
        <v>157</v>
      </c>
      <c r="U2490">
        <v>111</v>
      </c>
      <c r="V2490">
        <v>7</v>
      </c>
      <c r="W2490">
        <v>351</v>
      </c>
      <c r="X2490">
        <v>792</v>
      </c>
      <c r="Y2490">
        <v>236</v>
      </c>
      <c r="Z2490">
        <v>87</v>
      </c>
      <c r="AA2490">
        <v>264</v>
      </c>
      <c r="AB2490">
        <v>552</v>
      </c>
      <c r="AC2490">
        <v>321</v>
      </c>
      <c r="AD2490">
        <v>275</v>
      </c>
      <c r="AE2490">
        <v>630</v>
      </c>
      <c r="AF2490">
        <v>658</v>
      </c>
      <c r="AG2490">
        <v>54</v>
      </c>
      <c r="AH2490">
        <v>145</v>
      </c>
      <c r="AI2490">
        <v>192</v>
      </c>
      <c r="AJ2490">
        <v>661</v>
      </c>
      <c r="AK2490">
        <v>336</v>
      </c>
      <c r="AL2490">
        <v>225</v>
      </c>
      <c r="AM2490">
        <v>785</v>
      </c>
      <c r="AN2490">
        <v>810</v>
      </c>
      <c r="AO2490">
        <v>3144</v>
      </c>
      <c r="AP2490">
        <v>1560</v>
      </c>
      <c r="AQ2490">
        <v>485</v>
      </c>
      <c r="AR2490">
        <v>15</v>
      </c>
      <c r="AS2490">
        <v>104</v>
      </c>
      <c r="AT2490">
        <v>541</v>
      </c>
      <c r="AU2490">
        <v>27</v>
      </c>
      <c r="AV2490">
        <v>724</v>
      </c>
      <c r="AW2490">
        <v>181</v>
      </c>
      <c r="AX2490">
        <v>119</v>
      </c>
      <c r="AY2490">
        <v>296</v>
      </c>
      <c r="AZ2490">
        <v>686</v>
      </c>
      <c r="BA2490">
        <v>1285</v>
      </c>
      <c r="BB2490">
        <v>337</v>
      </c>
      <c r="BC2490">
        <v>350</v>
      </c>
      <c r="BD2490">
        <v>144</v>
      </c>
      <c r="BE2490">
        <v>432</v>
      </c>
      <c r="BF2490">
        <v>705</v>
      </c>
      <c r="BG2490">
        <v>471</v>
      </c>
      <c r="BH2490">
        <v>416</v>
      </c>
      <c r="BI2490">
        <v>384</v>
      </c>
      <c r="BJ2490">
        <v>59</v>
      </c>
      <c r="BK2490">
        <v>259</v>
      </c>
      <c r="BL2490">
        <v>214</v>
      </c>
      <c r="BM2490">
        <v>83</v>
      </c>
      <c r="BN2490">
        <v>618</v>
      </c>
      <c r="BO2490">
        <v>618</v>
      </c>
      <c r="BP2490">
        <v>897</v>
      </c>
      <c r="BQ2490">
        <v>383</v>
      </c>
      <c r="BR2490">
        <v>283</v>
      </c>
      <c r="BS2490">
        <v>259</v>
      </c>
      <c r="BT2490">
        <v>163</v>
      </c>
      <c r="BU2490">
        <v>194</v>
      </c>
      <c r="BV2490">
        <v>14</v>
      </c>
      <c r="BW2490">
        <v>238</v>
      </c>
      <c r="BX2490">
        <v>0</v>
      </c>
      <c r="BY2490">
        <v>26093</v>
      </c>
    </row>
    <row r="2491" spans="1:77" hidden="1" x14ac:dyDescent="0.25">
      <c r="A2491" t="str">
        <f t="shared" si="76"/>
        <v>201821 Műszaki, informatikai és természettudományi foglalkozásokIMind (I1-I9) Iskola MIND</v>
      </c>
      <c r="B2491" t="str">
        <f t="shared" si="77"/>
        <v>201821 Műszaki, informatikai és természettudományi foglalkozásokIMind (I1-I9) Iskola MIND</v>
      </c>
      <c r="C2491">
        <v>6686</v>
      </c>
      <c r="D2491" t="s">
        <v>168</v>
      </c>
      <c r="E2491" t="s">
        <v>169</v>
      </c>
      <c r="F2491" s="4">
        <v>2018</v>
      </c>
      <c r="G2491">
        <v>0</v>
      </c>
      <c r="H2491" t="s">
        <v>167</v>
      </c>
      <c r="I2491">
        <v>619</v>
      </c>
      <c r="J2491">
        <v>8</v>
      </c>
      <c r="K2491" t="s">
        <v>75</v>
      </c>
      <c r="L2491" t="s">
        <v>115</v>
      </c>
      <c r="M2491">
        <v>1034</v>
      </c>
      <c r="N2491">
        <v>456</v>
      </c>
      <c r="O2491">
        <v>49</v>
      </c>
      <c r="P2491">
        <v>115</v>
      </c>
      <c r="Q2491">
        <v>935</v>
      </c>
      <c r="R2491">
        <v>132</v>
      </c>
      <c r="S2491">
        <v>48</v>
      </c>
      <c r="T2491">
        <v>243</v>
      </c>
      <c r="U2491">
        <v>172</v>
      </c>
      <c r="V2491">
        <v>14</v>
      </c>
      <c r="W2491">
        <v>911</v>
      </c>
      <c r="X2491">
        <v>2394</v>
      </c>
      <c r="Y2491">
        <v>806</v>
      </c>
      <c r="Z2491">
        <v>559</v>
      </c>
      <c r="AA2491">
        <v>838</v>
      </c>
      <c r="AB2491">
        <v>1275</v>
      </c>
      <c r="AC2491">
        <v>6045</v>
      </c>
      <c r="AD2491">
        <v>1515</v>
      </c>
      <c r="AE2491">
        <v>2699</v>
      </c>
      <c r="AF2491">
        <v>3816</v>
      </c>
      <c r="AG2491">
        <v>639</v>
      </c>
      <c r="AH2491">
        <v>815</v>
      </c>
      <c r="AI2491">
        <v>1037</v>
      </c>
      <c r="AJ2491">
        <v>2769</v>
      </c>
      <c r="AK2491">
        <v>587</v>
      </c>
      <c r="AL2491">
        <v>128</v>
      </c>
      <c r="AM2491">
        <v>3168</v>
      </c>
      <c r="AN2491">
        <v>372</v>
      </c>
      <c r="AO2491">
        <v>5701</v>
      </c>
      <c r="AP2491">
        <v>1381</v>
      </c>
      <c r="AQ2491">
        <v>1153</v>
      </c>
      <c r="AR2491">
        <v>0</v>
      </c>
      <c r="AS2491">
        <v>55</v>
      </c>
      <c r="AT2491">
        <v>1549</v>
      </c>
      <c r="AU2491">
        <v>31</v>
      </c>
      <c r="AV2491">
        <v>63</v>
      </c>
      <c r="AW2491">
        <v>2040</v>
      </c>
      <c r="AX2491">
        <v>282</v>
      </c>
      <c r="AY2491">
        <v>2870</v>
      </c>
      <c r="AZ2491">
        <v>18126</v>
      </c>
      <c r="BA2491">
        <v>2050</v>
      </c>
      <c r="BB2491">
        <v>1163</v>
      </c>
      <c r="BC2491">
        <v>411</v>
      </c>
      <c r="BD2491">
        <v>239</v>
      </c>
      <c r="BE2491">
        <v>350</v>
      </c>
      <c r="BF2491">
        <v>2399</v>
      </c>
      <c r="BG2491">
        <v>5801</v>
      </c>
      <c r="BH2491">
        <v>5943</v>
      </c>
      <c r="BI2491">
        <v>605</v>
      </c>
      <c r="BJ2491">
        <v>432</v>
      </c>
      <c r="BK2491">
        <v>232</v>
      </c>
      <c r="BL2491">
        <v>400</v>
      </c>
      <c r="BM2491">
        <v>126</v>
      </c>
      <c r="BN2491">
        <v>969</v>
      </c>
      <c r="BO2491">
        <v>5617</v>
      </c>
      <c r="BP2491">
        <v>3847</v>
      </c>
      <c r="BQ2491">
        <v>922</v>
      </c>
      <c r="BR2491">
        <v>88</v>
      </c>
      <c r="BS2491">
        <v>342</v>
      </c>
      <c r="BT2491">
        <v>30</v>
      </c>
      <c r="BU2491">
        <v>158</v>
      </c>
      <c r="BV2491">
        <v>306</v>
      </c>
      <c r="BW2491">
        <v>88</v>
      </c>
      <c r="BX2491">
        <v>0</v>
      </c>
      <c r="BY2491">
        <v>99340</v>
      </c>
    </row>
    <row r="2492" spans="1:77" hidden="1" x14ac:dyDescent="0.25">
      <c r="A2492" t="str">
        <f t="shared" si="76"/>
        <v>201822 Egészségügyi foglalkozások (felsőfokú képzettséghez kapcsolódó)IMind (I1-I9) Iskola MIND</v>
      </c>
      <c r="B2492" t="str">
        <f t="shared" si="77"/>
        <v>201822 Egészségügyi foglalkozások (felsőfokú képzettséghez kapcsolódó)IMind (I1-I9) Iskola MIND</v>
      </c>
      <c r="C2492">
        <v>6687</v>
      </c>
      <c r="D2492" t="s">
        <v>168</v>
      </c>
      <c r="E2492" t="s">
        <v>169</v>
      </c>
      <c r="F2492" s="4">
        <v>2018</v>
      </c>
      <c r="G2492">
        <v>0</v>
      </c>
      <c r="H2492" t="s">
        <v>167</v>
      </c>
      <c r="I2492">
        <v>620</v>
      </c>
      <c r="J2492">
        <v>9</v>
      </c>
      <c r="K2492" t="s">
        <v>76</v>
      </c>
      <c r="L2492" t="s">
        <v>116</v>
      </c>
      <c r="M2492">
        <v>195</v>
      </c>
      <c r="N2492">
        <v>0</v>
      </c>
      <c r="O2492">
        <v>0</v>
      </c>
      <c r="P2492">
        <v>0</v>
      </c>
      <c r="Q2492">
        <v>9</v>
      </c>
      <c r="R2492">
        <v>0</v>
      </c>
      <c r="S2492">
        <v>0</v>
      </c>
      <c r="T2492">
        <v>11</v>
      </c>
      <c r="U2492">
        <v>0</v>
      </c>
      <c r="V2492">
        <v>0</v>
      </c>
      <c r="W2492">
        <v>13</v>
      </c>
      <c r="X2492">
        <v>368</v>
      </c>
      <c r="Y2492">
        <v>1</v>
      </c>
      <c r="Z2492">
        <v>16</v>
      </c>
      <c r="AA2492">
        <v>0</v>
      </c>
      <c r="AB2492">
        <v>0</v>
      </c>
      <c r="AC2492">
        <v>12</v>
      </c>
      <c r="AD2492">
        <v>0</v>
      </c>
      <c r="AE2492">
        <v>0</v>
      </c>
      <c r="AF2492">
        <v>4</v>
      </c>
      <c r="AG2492">
        <v>0</v>
      </c>
      <c r="AH2492">
        <v>18</v>
      </c>
      <c r="AI2492">
        <v>0</v>
      </c>
      <c r="AJ2492">
        <v>0</v>
      </c>
      <c r="AK2492">
        <v>10</v>
      </c>
      <c r="AL2492">
        <v>16</v>
      </c>
      <c r="AM2492">
        <v>0</v>
      </c>
      <c r="AN2492">
        <v>0</v>
      </c>
      <c r="AO2492">
        <v>451</v>
      </c>
      <c r="AP2492">
        <v>3765</v>
      </c>
      <c r="AQ2492">
        <v>1</v>
      </c>
      <c r="AR2492">
        <v>0</v>
      </c>
      <c r="AS2492">
        <v>0</v>
      </c>
      <c r="AT2492">
        <v>7</v>
      </c>
      <c r="AU2492">
        <v>0</v>
      </c>
      <c r="AV2492">
        <v>155</v>
      </c>
      <c r="AW2492">
        <v>7</v>
      </c>
      <c r="AX2492">
        <v>0</v>
      </c>
      <c r="AY2492">
        <v>0</v>
      </c>
      <c r="AZ2492">
        <v>7</v>
      </c>
      <c r="BA2492">
        <v>0</v>
      </c>
      <c r="BB2492">
        <v>12</v>
      </c>
      <c r="BC2492">
        <v>0</v>
      </c>
      <c r="BD2492">
        <v>0</v>
      </c>
      <c r="BE2492">
        <v>31</v>
      </c>
      <c r="BF2492">
        <v>201</v>
      </c>
      <c r="BG2492">
        <v>57</v>
      </c>
      <c r="BH2492">
        <v>307</v>
      </c>
      <c r="BI2492">
        <v>54</v>
      </c>
      <c r="BJ2492">
        <v>687</v>
      </c>
      <c r="BK2492">
        <v>0</v>
      </c>
      <c r="BL2492">
        <v>0</v>
      </c>
      <c r="BM2492">
        <v>0</v>
      </c>
      <c r="BN2492">
        <v>32</v>
      </c>
      <c r="BO2492">
        <v>6240</v>
      </c>
      <c r="BP2492">
        <v>5585</v>
      </c>
      <c r="BQ2492">
        <v>20138</v>
      </c>
      <c r="BR2492">
        <v>993</v>
      </c>
      <c r="BS2492">
        <v>9</v>
      </c>
      <c r="BT2492">
        <v>71</v>
      </c>
      <c r="BU2492">
        <v>6</v>
      </c>
      <c r="BV2492">
        <v>0</v>
      </c>
      <c r="BW2492">
        <v>166</v>
      </c>
      <c r="BX2492">
        <v>0</v>
      </c>
      <c r="BY2492">
        <v>39655</v>
      </c>
    </row>
    <row r="2493" spans="1:77" hidden="1" x14ac:dyDescent="0.25">
      <c r="A2493" t="str">
        <f t="shared" si="76"/>
        <v>201823 Szociális szolgáltatási foglalkozások (felsőfokú képzettséghez kapcsolódó)IMind (I1-I9) Iskola MIND</v>
      </c>
      <c r="B2493" t="str">
        <f t="shared" si="77"/>
        <v>201823 Szociális szolgáltatási foglalkozások (felsőfokú képzettséghez kapcsolódó)IMind (I1-I9) Iskola MIND</v>
      </c>
      <c r="C2493">
        <v>6688</v>
      </c>
      <c r="D2493" t="s">
        <v>168</v>
      </c>
      <c r="E2493" t="s">
        <v>169</v>
      </c>
      <c r="F2493" s="4">
        <v>2018</v>
      </c>
      <c r="G2493">
        <v>0</v>
      </c>
      <c r="H2493" t="s">
        <v>167</v>
      </c>
      <c r="I2493">
        <v>621</v>
      </c>
      <c r="J2493">
        <v>10</v>
      </c>
      <c r="K2493" t="s">
        <v>77</v>
      </c>
      <c r="L2493" t="s">
        <v>117</v>
      </c>
      <c r="M2493">
        <v>0</v>
      </c>
      <c r="N2493">
        <v>0</v>
      </c>
      <c r="O2493">
        <v>0</v>
      </c>
      <c r="P2493">
        <v>0</v>
      </c>
      <c r="Q2493">
        <v>1</v>
      </c>
      <c r="R2493">
        <v>27</v>
      </c>
      <c r="S2493">
        <v>0</v>
      </c>
      <c r="T2493">
        <v>2</v>
      </c>
      <c r="U2493">
        <v>0</v>
      </c>
      <c r="V2493">
        <v>0</v>
      </c>
      <c r="W2493">
        <v>0</v>
      </c>
      <c r="X2493">
        <v>0</v>
      </c>
      <c r="Y2493">
        <v>0</v>
      </c>
      <c r="Z2493">
        <v>0</v>
      </c>
      <c r="AA2493">
        <v>0</v>
      </c>
      <c r="AB2493">
        <v>0</v>
      </c>
      <c r="AC2493">
        <v>0</v>
      </c>
      <c r="AD2493">
        <v>7</v>
      </c>
      <c r="AE2493">
        <v>0</v>
      </c>
      <c r="AF2493">
        <v>0</v>
      </c>
      <c r="AG2493">
        <v>0</v>
      </c>
      <c r="AH2493">
        <v>0</v>
      </c>
      <c r="AI2493">
        <v>0</v>
      </c>
      <c r="AJ2493">
        <v>0</v>
      </c>
      <c r="AK2493">
        <v>0</v>
      </c>
      <c r="AL2493">
        <v>0</v>
      </c>
      <c r="AM2493">
        <v>0</v>
      </c>
      <c r="AN2493">
        <v>0</v>
      </c>
      <c r="AO2493">
        <v>0</v>
      </c>
      <c r="AP2493">
        <v>0</v>
      </c>
      <c r="AQ2493">
        <v>0</v>
      </c>
      <c r="AR2493">
        <v>0</v>
      </c>
      <c r="AS2493">
        <v>0</v>
      </c>
      <c r="AT2493">
        <v>0</v>
      </c>
      <c r="AU2493">
        <v>0</v>
      </c>
      <c r="AV2493">
        <v>7</v>
      </c>
      <c r="AW2493">
        <v>0</v>
      </c>
      <c r="AX2493">
        <v>0</v>
      </c>
      <c r="AY2493">
        <v>0</v>
      </c>
      <c r="AZ2493">
        <v>0</v>
      </c>
      <c r="BA2493">
        <v>0</v>
      </c>
      <c r="BB2493">
        <v>0</v>
      </c>
      <c r="BC2493">
        <v>0</v>
      </c>
      <c r="BD2493">
        <v>0</v>
      </c>
      <c r="BE2493">
        <v>0</v>
      </c>
      <c r="BF2493">
        <v>0</v>
      </c>
      <c r="BG2493">
        <v>0</v>
      </c>
      <c r="BH2493">
        <v>1</v>
      </c>
      <c r="BI2493">
        <v>0</v>
      </c>
      <c r="BJ2493">
        <v>0</v>
      </c>
      <c r="BK2493">
        <v>0</v>
      </c>
      <c r="BL2493">
        <v>0</v>
      </c>
      <c r="BM2493">
        <v>0</v>
      </c>
      <c r="BN2493">
        <v>13</v>
      </c>
      <c r="BO2493">
        <v>808</v>
      </c>
      <c r="BP2493">
        <v>94</v>
      </c>
      <c r="BQ2493">
        <v>253</v>
      </c>
      <c r="BR2493">
        <v>4211</v>
      </c>
      <c r="BS2493">
        <v>0</v>
      </c>
      <c r="BT2493">
        <v>0</v>
      </c>
      <c r="BU2493">
        <v>208</v>
      </c>
      <c r="BV2493">
        <v>0</v>
      </c>
      <c r="BW2493">
        <v>0</v>
      </c>
      <c r="BX2493">
        <v>0</v>
      </c>
      <c r="BY2493">
        <v>5632</v>
      </c>
    </row>
    <row r="2494" spans="1:77" hidden="1" x14ac:dyDescent="0.25">
      <c r="A2494" t="str">
        <f t="shared" si="76"/>
        <v>201824 Oktatók, pedagógusokIMind (I1-I9) Iskola MIND</v>
      </c>
      <c r="B2494" t="str">
        <f t="shared" si="77"/>
        <v>201824 Oktatók, pedagógusokIMind (I1-I9) Iskola MIND</v>
      </c>
      <c r="C2494">
        <v>6689</v>
      </c>
      <c r="D2494" t="s">
        <v>168</v>
      </c>
      <c r="E2494" t="s">
        <v>169</v>
      </c>
      <c r="F2494" s="4">
        <v>2018</v>
      </c>
      <c r="G2494">
        <v>0</v>
      </c>
      <c r="H2494" t="s">
        <v>167</v>
      </c>
      <c r="I2494">
        <v>622</v>
      </c>
      <c r="J2494">
        <v>11</v>
      </c>
      <c r="K2494" t="s">
        <v>78</v>
      </c>
      <c r="L2494" t="s">
        <v>118</v>
      </c>
      <c r="M2494">
        <v>26</v>
      </c>
      <c r="N2494">
        <v>9</v>
      </c>
      <c r="O2494">
        <v>0</v>
      </c>
      <c r="P2494">
        <v>0</v>
      </c>
      <c r="Q2494">
        <v>2</v>
      </c>
      <c r="R2494">
        <v>0</v>
      </c>
      <c r="S2494">
        <v>0</v>
      </c>
      <c r="T2494">
        <v>0</v>
      </c>
      <c r="U2494">
        <v>0</v>
      </c>
      <c r="V2494">
        <v>0</v>
      </c>
      <c r="W2494">
        <v>9</v>
      </c>
      <c r="X2494">
        <v>0</v>
      </c>
      <c r="Y2494">
        <v>22</v>
      </c>
      <c r="Z2494">
        <v>9</v>
      </c>
      <c r="AA2494">
        <v>9</v>
      </c>
      <c r="AB2494">
        <v>25</v>
      </c>
      <c r="AC2494">
        <v>1</v>
      </c>
      <c r="AD2494">
        <v>36</v>
      </c>
      <c r="AE2494">
        <v>24</v>
      </c>
      <c r="AF2494">
        <v>81</v>
      </c>
      <c r="AG2494">
        <v>0</v>
      </c>
      <c r="AH2494">
        <v>182</v>
      </c>
      <c r="AI2494">
        <v>11</v>
      </c>
      <c r="AJ2494">
        <v>34</v>
      </c>
      <c r="AK2494">
        <v>0</v>
      </c>
      <c r="AL2494">
        <v>0</v>
      </c>
      <c r="AM2494">
        <v>6</v>
      </c>
      <c r="AN2494">
        <v>22</v>
      </c>
      <c r="AO2494">
        <v>40</v>
      </c>
      <c r="AP2494">
        <v>29</v>
      </c>
      <c r="AQ2494">
        <v>78</v>
      </c>
      <c r="AR2494">
        <v>0</v>
      </c>
      <c r="AS2494">
        <v>0</v>
      </c>
      <c r="AT2494">
        <v>22</v>
      </c>
      <c r="AU2494">
        <v>0</v>
      </c>
      <c r="AV2494">
        <v>8</v>
      </c>
      <c r="AW2494">
        <v>0</v>
      </c>
      <c r="AX2494">
        <v>0</v>
      </c>
      <c r="AY2494">
        <v>0</v>
      </c>
      <c r="AZ2494">
        <v>11</v>
      </c>
      <c r="BA2494">
        <v>18</v>
      </c>
      <c r="BB2494">
        <v>23</v>
      </c>
      <c r="BC2494">
        <v>7</v>
      </c>
      <c r="BD2494">
        <v>0</v>
      </c>
      <c r="BE2494">
        <v>130</v>
      </c>
      <c r="BF2494">
        <v>3</v>
      </c>
      <c r="BG2494">
        <v>18</v>
      </c>
      <c r="BH2494">
        <v>42</v>
      </c>
      <c r="BI2494">
        <v>0</v>
      </c>
      <c r="BJ2494">
        <v>21</v>
      </c>
      <c r="BK2494">
        <v>0</v>
      </c>
      <c r="BL2494">
        <v>12</v>
      </c>
      <c r="BM2494">
        <v>0</v>
      </c>
      <c r="BN2494">
        <v>13</v>
      </c>
      <c r="BO2494">
        <v>1253</v>
      </c>
      <c r="BP2494">
        <v>148530</v>
      </c>
      <c r="BQ2494">
        <v>209</v>
      </c>
      <c r="BR2494">
        <v>6569</v>
      </c>
      <c r="BS2494">
        <v>42</v>
      </c>
      <c r="BT2494">
        <v>2</v>
      </c>
      <c r="BU2494">
        <v>194</v>
      </c>
      <c r="BV2494">
        <v>0</v>
      </c>
      <c r="BW2494">
        <v>9</v>
      </c>
      <c r="BX2494">
        <v>0</v>
      </c>
      <c r="BY2494">
        <v>157791</v>
      </c>
    </row>
    <row r="2495" spans="1:77" hidden="1" x14ac:dyDescent="0.25">
      <c r="A2495" t="str">
        <f t="shared" si="76"/>
        <v>201825 Gazdálkodási jellegű foglalkozásokIMind (I1-I9) Iskola MIND</v>
      </c>
      <c r="B2495" t="str">
        <f t="shared" si="77"/>
        <v>201825 Gazdálkodási jellegű foglalkozásokIMind (I1-I9) Iskola MIND</v>
      </c>
      <c r="C2495">
        <v>6690</v>
      </c>
      <c r="D2495" t="s">
        <v>168</v>
      </c>
      <c r="E2495" t="s">
        <v>169</v>
      </c>
      <c r="F2495" s="4">
        <v>2018</v>
      </c>
      <c r="G2495">
        <v>0</v>
      </c>
      <c r="H2495" t="s">
        <v>167</v>
      </c>
      <c r="I2495">
        <v>623</v>
      </c>
      <c r="J2495">
        <v>12</v>
      </c>
      <c r="K2495" t="s">
        <v>79</v>
      </c>
      <c r="L2495" t="s">
        <v>119</v>
      </c>
      <c r="M2495">
        <v>285</v>
      </c>
      <c r="N2495">
        <v>87</v>
      </c>
      <c r="O2495">
        <v>23</v>
      </c>
      <c r="P2495">
        <v>46</v>
      </c>
      <c r="Q2495">
        <v>1165</v>
      </c>
      <c r="R2495">
        <v>173</v>
      </c>
      <c r="S2495">
        <v>70</v>
      </c>
      <c r="T2495">
        <v>219</v>
      </c>
      <c r="U2495">
        <v>71</v>
      </c>
      <c r="V2495">
        <v>0</v>
      </c>
      <c r="W2495">
        <v>515</v>
      </c>
      <c r="X2495">
        <v>834</v>
      </c>
      <c r="Y2495">
        <v>382</v>
      </c>
      <c r="Z2495">
        <v>152</v>
      </c>
      <c r="AA2495">
        <v>145</v>
      </c>
      <c r="AB2495">
        <v>318</v>
      </c>
      <c r="AC2495">
        <v>447</v>
      </c>
      <c r="AD2495">
        <v>366</v>
      </c>
      <c r="AE2495">
        <v>309</v>
      </c>
      <c r="AF2495">
        <v>639</v>
      </c>
      <c r="AG2495">
        <v>50</v>
      </c>
      <c r="AH2495">
        <v>301</v>
      </c>
      <c r="AI2495">
        <v>131</v>
      </c>
      <c r="AJ2495">
        <v>1012</v>
      </c>
      <c r="AK2495">
        <v>115</v>
      </c>
      <c r="AL2495">
        <v>122</v>
      </c>
      <c r="AM2495">
        <v>526</v>
      </c>
      <c r="AN2495">
        <v>731</v>
      </c>
      <c r="AO2495">
        <v>6200</v>
      </c>
      <c r="AP2495">
        <v>2596</v>
      </c>
      <c r="AQ2495">
        <v>739</v>
      </c>
      <c r="AR2495">
        <v>53</v>
      </c>
      <c r="AS2495">
        <v>19</v>
      </c>
      <c r="AT2495">
        <v>772</v>
      </c>
      <c r="AU2495">
        <v>26</v>
      </c>
      <c r="AV2495">
        <v>251</v>
      </c>
      <c r="AW2495">
        <v>270</v>
      </c>
      <c r="AX2495">
        <v>254</v>
      </c>
      <c r="AY2495">
        <v>741</v>
      </c>
      <c r="AZ2495">
        <v>2090</v>
      </c>
      <c r="BA2495">
        <v>5138</v>
      </c>
      <c r="BB2495">
        <v>1683</v>
      </c>
      <c r="BC2495">
        <v>1036</v>
      </c>
      <c r="BD2495">
        <v>108</v>
      </c>
      <c r="BE2495">
        <v>414</v>
      </c>
      <c r="BF2495">
        <v>4761</v>
      </c>
      <c r="BG2495">
        <v>244</v>
      </c>
      <c r="BH2495">
        <v>517</v>
      </c>
      <c r="BI2495">
        <v>1668</v>
      </c>
      <c r="BJ2495">
        <v>64</v>
      </c>
      <c r="BK2495">
        <v>224</v>
      </c>
      <c r="BL2495">
        <v>484</v>
      </c>
      <c r="BM2495">
        <v>114</v>
      </c>
      <c r="BN2495">
        <v>1459</v>
      </c>
      <c r="BO2495">
        <v>1427</v>
      </c>
      <c r="BP2495">
        <v>540</v>
      </c>
      <c r="BQ2495">
        <v>389</v>
      </c>
      <c r="BR2495">
        <v>130</v>
      </c>
      <c r="BS2495">
        <v>420</v>
      </c>
      <c r="BT2495">
        <v>142</v>
      </c>
      <c r="BU2495">
        <v>137</v>
      </c>
      <c r="BV2495">
        <v>0</v>
      </c>
      <c r="BW2495">
        <v>85</v>
      </c>
      <c r="BX2495">
        <v>0</v>
      </c>
      <c r="BY2495">
        <v>44429</v>
      </c>
    </row>
    <row r="2496" spans="1:77" hidden="1" x14ac:dyDescent="0.25">
      <c r="A2496" t="str">
        <f t="shared" si="76"/>
        <v>201826 Jogi és társadalomtudományi foglalkozásokIMind (I1-I9) Iskola MIND</v>
      </c>
      <c r="B2496" t="str">
        <f t="shared" si="77"/>
        <v>201826 Jogi és társadalomtudományi foglalkozásokIMind (I1-I9) Iskola MIND</v>
      </c>
      <c r="C2496">
        <v>6691</v>
      </c>
      <c r="D2496" t="s">
        <v>168</v>
      </c>
      <c r="E2496" t="s">
        <v>169</v>
      </c>
      <c r="F2496" s="4">
        <v>2018</v>
      </c>
      <c r="G2496">
        <v>0</v>
      </c>
      <c r="H2496" t="s">
        <v>167</v>
      </c>
      <c r="I2496">
        <v>624</v>
      </c>
      <c r="J2496">
        <v>13</v>
      </c>
      <c r="K2496" t="s">
        <v>80</v>
      </c>
      <c r="L2496" t="s">
        <v>120</v>
      </c>
      <c r="M2496">
        <v>58</v>
      </c>
      <c r="N2496">
        <v>11</v>
      </c>
      <c r="O2496">
        <v>13</v>
      </c>
      <c r="P2496">
        <v>22</v>
      </c>
      <c r="Q2496">
        <v>131</v>
      </c>
      <c r="R2496">
        <v>0</v>
      </c>
      <c r="S2496">
        <v>12</v>
      </c>
      <c r="T2496">
        <v>2</v>
      </c>
      <c r="U2496">
        <v>2</v>
      </c>
      <c r="V2496">
        <v>0</v>
      </c>
      <c r="W2496">
        <v>100</v>
      </c>
      <c r="X2496">
        <v>112</v>
      </c>
      <c r="Y2496">
        <v>28</v>
      </c>
      <c r="Z2496">
        <v>32</v>
      </c>
      <c r="AA2496">
        <v>28</v>
      </c>
      <c r="AB2496">
        <v>22</v>
      </c>
      <c r="AC2496">
        <v>46</v>
      </c>
      <c r="AD2496">
        <v>34</v>
      </c>
      <c r="AE2496">
        <v>19</v>
      </c>
      <c r="AF2496">
        <v>73</v>
      </c>
      <c r="AG2496">
        <v>18</v>
      </c>
      <c r="AH2496">
        <v>0</v>
      </c>
      <c r="AI2496">
        <v>26</v>
      </c>
      <c r="AJ2496">
        <v>381</v>
      </c>
      <c r="AK2496">
        <v>31</v>
      </c>
      <c r="AL2496">
        <v>3</v>
      </c>
      <c r="AM2496">
        <v>151</v>
      </c>
      <c r="AN2496">
        <v>43</v>
      </c>
      <c r="AO2496">
        <v>178</v>
      </c>
      <c r="AP2496">
        <v>205</v>
      </c>
      <c r="AQ2496">
        <v>207</v>
      </c>
      <c r="AR2496">
        <v>0</v>
      </c>
      <c r="AS2496">
        <v>12</v>
      </c>
      <c r="AT2496">
        <v>115</v>
      </c>
      <c r="AU2496">
        <v>1</v>
      </c>
      <c r="AV2496">
        <v>40</v>
      </c>
      <c r="AW2496">
        <v>60</v>
      </c>
      <c r="AX2496">
        <v>23</v>
      </c>
      <c r="AY2496">
        <v>296</v>
      </c>
      <c r="AZ2496">
        <v>455</v>
      </c>
      <c r="BA2496">
        <v>1405</v>
      </c>
      <c r="BB2496">
        <v>202</v>
      </c>
      <c r="BC2496">
        <v>198</v>
      </c>
      <c r="BD2496">
        <v>21</v>
      </c>
      <c r="BE2496">
        <v>78</v>
      </c>
      <c r="BF2496">
        <v>2638</v>
      </c>
      <c r="BG2496">
        <v>154</v>
      </c>
      <c r="BH2496">
        <v>1052</v>
      </c>
      <c r="BI2496">
        <v>33</v>
      </c>
      <c r="BJ2496">
        <v>65</v>
      </c>
      <c r="BK2496">
        <v>20</v>
      </c>
      <c r="BL2496">
        <v>48</v>
      </c>
      <c r="BM2496">
        <v>0</v>
      </c>
      <c r="BN2496">
        <v>43</v>
      </c>
      <c r="BO2496">
        <v>7753</v>
      </c>
      <c r="BP2496">
        <v>2172</v>
      </c>
      <c r="BQ2496">
        <v>604</v>
      </c>
      <c r="BR2496">
        <v>411</v>
      </c>
      <c r="BS2496">
        <v>287</v>
      </c>
      <c r="BT2496">
        <v>17</v>
      </c>
      <c r="BU2496">
        <v>15</v>
      </c>
      <c r="BV2496">
        <v>1</v>
      </c>
      <c r="BW2496">
        <v>9</v>
      </c>
      <c r="BX2496">
        <v>0</v>
      </c>
      <c r="BY2496">
        <v>20216</v>
      </c>
    </row>
    <row r="2497" spans="1:77" hidden="1" x14ac:dyDescent="0.25">
      <c r="A2497" t="str">
        <f t="shared" si="76"/>
        <v>201827 Kulturális, sport-, művészeti és vallási foglalkozások (felsőfokú képzettséghez kapcsolódó)IMind (I1-I9) Iskola MIND</v>
      </c>
      <c r="B2497" t="str">
        <f t="shared" si="77"/>
        <v>201827 Kulturális, sport-, művészeti és vallási foglalkozások (felsőfokú képzettséghez kapcsolódó)IMind (I1-I9) Iskola MIND</v>
      </c>
      <c r="C2497">
        <v>6692</v>
      </c>
      <c r="D2497" t="s">
        <v>168</v>
      </c>
      <c r="E2497" t="s">
        <v>169</v>
      </c>
      <c r="F2497" s="4">
        <v>2018</v>
      </c>
      <c r="G2497">
        <v>0</v>
      </c>
      <c r="H2497" t="s">
        <v>167</v>
      </c>
      <c r="I2497">
        <v>625</v>
      </c>
      <c r="J2497">
        <v>14</v>
      </c>
      <c r="K2497" t="s">
        <v>121</v>
      </c>
      <c r="L2497" t="s">
        <v>122</v>
      </c>
      <c r="M2497">
        <v>0</v>
      </c>
      <c r="N2497">
        <v>0</v>
      </c>
      <c r="O2497">
        <v>0</v>
      </c>
      <c r="P2497">
        <v>0</v>
      </c>
      <c r="Q2497">
        <v>0</v>
      </c>
      <c r="R2497">
        <v>8</v>
      </c>
      <c r="S2497">
        <v>0</v>
      </c>
      <c r="T2497">
        <v>13</v>
      </c>
      <c r="U2497">
        <v>18</v>
      </c>
      <c r="V2497">
        <v>0</v>
      </c>
      <c r="W2497">
        <v>7</v>
      </c>
      <c r="X2497">
        <v>10</v>
      </c>
      <c r="Y2497">
        <v>0</v>
      </c>
      <c r="Z2497">
        <v>11</v>
      </c>
      <c r="AA2497">
        <v>1</v>
      </c>
      <c r="AB2497">
        <v>0</v>
      </c>
      <c r="AC2497">
        <v>20</v>
      </c>
      <c r="AD2497">
        <v>0</v>
      </c>
      <c r="AE2497">
        <v>0</v>
      </c>
      <c r="AF2497">
        <v>0</v>
      </c>
      <c r="AG2497">
        <v>0</v>
      </c>
      <c r="AH2497">
        <v>8</v>
      </c>
      <c r="AI2497">
        <v>0</v>
      </c>
      <c r="AJ2497">
        <v>0</v>
      </c>
      <c r="AK2497">
        <v>8</v>
      </c>
      <c r="AL2497">
        <v>0</v>
      </c>
      <c r="AM2497">
        <v>130</v>
      </c>
      <c r="AN2497">
        <v>7</v>
      </c>
      <c r="AO2497">
        <v>61</v>
      </c>
      <c r="AP2497">
        <v>132</v>
      </c>
      <c r="AQ2497">
        <v>12</v>
      </c>
      <c r="AR2497">
        <v>0</v>
      </c>
      <c r="AS2497">
        <v>0</v>
      </c>
      <c r="AT2497">
        <v>24</v>
      </c>
      <c r="AU2497">
        <v>0</v>
      </c>
      <c r="AV2497">
        <v>19</v>
      </c>
      <c r="AW2497">
        <v>1911</v>
      </c>
      <c r="AX2497">
        <v>1601</v>
      </c>
      <c r="AY2497">
        <v>135</v>
      </c>
      <c r="AZ2497">
        <v>304</v>
      </c>
      <c r="BA2497">
        <v>41</v>
      </c>
      <c r="BB2497">
        <v>0</v>
      </c>
      <c r="BC2497">
        <v>32</v>
      </c>
      <c r="BD2497">
        <v>8</v>
      </c>
      <c r="BE2497">
        <v>3</v>
      </c>
      <c r="BF2497">
        <v>147</v>
      </c>
      <c r="BG2497">
        <v>8</v>
      </c>
      <c r="BH2497">
        <v>84</v>
      </c>
      <c r="BI2497">
        <v>284</v>
      </c>
      <c r="BJ2497">
        <v>132</v>
      </c>
      <c r="BK2497">
        <v>0</v>
      </c>
      <c r="BL2497">
        <v>65</v>
      </c>
      <c r="BM2497">
        <v>0</v>
      </c>
      <c r="BN2497">
        <v>61</v>
      </c>
      <c r="BO2497">
        <v>1226</v>
      </c>
      <c r="BP2497">
        <v>1609</v>
      </c>
      <c r="BQ2497">
        <v>77</v>
      </c>
      <c r="BR2497">
        <v>77</v>
      </c>
      <c r="BS2497">
        <v>5530</v>
      </c>
      <c r="BT2497">
        <v>1336</v>
      </c>
      <c r="BU2497">
        <v>846</v>
      </c>
      <c r="BV2497">
        <v>0</v>
      </c>
      <c r="BW2497">
        <v>84</v>
      </c>
      <c r="BX2497">
        <v>0</v>
      </c>
      <c r="BY2497">
        <v>16090</v>
      </c>
    </row>
    <row r="2498" spans="1:77" hidden="1" x14ac:dyDescent="0.25">
      <c r="A2498" t="str">
        <f t="shared" si="76"/>
        <v>201829 Egyéb magasan képzett ügyintézőkIMind (I1-I9) Iskola MIND</v>
      </c>
      <c r="B2498" t="str">
        <f t="shared" si="77"/>
        <v>201829 Egyéb magasan képzett ügyintézőkIMind (I1-I9) Iskola MIND</v>
      </c>
      <c r="C2498">
        <v>6693</v>
      </c>
      <c r="D2498" t="s">
        <v>168</v>
      </c>
      <c r="E2498" t="s">
        <v>169</v>
      </c>
      <c r="F2498" s="4">
        <v>2018</v>
      </c>
      <c r="G2498">
        <v>0</v>
      </c>
      <c r="H2498" t="s">
        <v>167</v>
      </c>
      <c r="I2498">
        <v>626</v>
      </c>
      <c r="J2498">
        <v>15</v>
      </c>
      <c r="K2498" t="s">
        <v>81</v>
      </c>
      <c r="L2498" t="s">
        <v>123</v>
      </c>
      <c r="M2498">
        <v>97</v>
      </c>
      <c r="N2498">
        <v>44</v>
      </c>
      <c r="O2498">
        <v>14</v>
      </c>
      <c r="P2498">
        <v>36</v>
      </c>
      <c r="Q2498">
        <v>86</v>
      </c>
      <c r="R2498">
        <v>20</v>
      </c>
      <c r="S2498">
        <v>7</v>
      </c>
      <c r="T2498">
        <v>58</v>
      </c>
      <c r="U2498">
        <v>12</v>
      </c>
      <c r="V2498">
        <v>7</v>
      </c>
      <c r="W2498">
        <v>65</v>
      </c>
      <c r="X2498">
        <v>163</v>
      </c>
      <c r="Y2498">
        <v>71</v>
      </c>
      <c r="Z2498">
        <v>106</v>
      </c>
      <c r="AA2498">
        <v>54</v>
      </c>
      <c r="AB2498">
        <v>186</v>
      </c>
      <c r="AC2498">
        <v>371</v>
      </c>
      <c r="AD2498">
        <v>150</v>
      </c>
      <c r="AE2498">
        <v>148</v>
      </c>
      <c r="AF2498">
        <v>319</v>
      </c>
      <c r="AG2498">
        <v>28</v>
      </c>
      <c r="AH2498">
        <v>138</v>
      </c>
      <c r="AI2498">
        <v>88</v>
      </c>
      <c r="AJ2498">
        <v>1096</v>
      </c>
      <c r="AK2498">
        <v>272</v>
      </c>
      <c r="AL2498">
        <v>131</v>
      </c>
      <c r="AM2498">
        <v>374</v>
      </c>
      <c r="AN2498">
        <v>366</v>
      </c>
      <c r="AO2498">
        <v>1015</v>
      </c>
      <c r="AP2498">
        <v>512</v>
      </c>
      <c r="AQ2498">
        <v>810</v>
      </c>
      <c r="AR2498">
        <v>0</v>
      </c>
      <c r="AS2498">
        <v>59</v>
      </c>
      <c r="AT2498">
        <v>1090</v>
      </c>
      <c r="AU2498">
        <v>0</v>
      </c>
      <c r="AV2498">
        <v>21</v>
      </c>
      <c r="AW2498">
        <v>22</v>
      </c>
      <c r="AX2498">
        <v>13</v>
      </c>
      <c r="AY2498">
        <v>1811</v>
      </c>
      <c r="AZ2498">
        <v>1548</v>
      </c>
      <c r="BA2498">
        <v>4577</v>
      </c>
      <c r="BB2498">
        <v>457</v>
      </c>
      <c r="BC2498">
        <v>201</v>
      </c>
      <c r="BD2498">
        <v>111</v>
      </c>
      <c r="BE2498">
        <v>261</v>
      </c>
      <c r="BF2498">
        <v>1434</v>
      </c>
      <c r="BG2498">
        <v>430</v>
      </c>
      <c r="BH2498">
        <v>519</v>
      </c>
      <c r="BI2498">
        <v>1117</v>
      </c>
      <c r="BJ2498">
        <v>78</v>
      </c>
      <c r="BK2498">
        <v>122</v>
      </c>
      <c r="BL2498">
        <v>234</v>
      </c>
      <c r="BM2498">
        <v>36</v>
      </c>
      <c r="BN2498">
        <v>1123</v>
      </c>
      <c r="BO2498">
        <v>49367</v>
      </c>
      <c r="BP2498">
        <v>4792</v>
      </c>
      <c r="BQ2498">
        <v>228</v>
      </c>
      <c r="BR2498">
        <v>392</v>
      </c>
      <c r="BS2498">
        <v>353</v>
      </c>
      <c r="BT2498">
        <v>42</v>
      </c>
      <c r="BU2498">
        <v>252</v>
      </c>
      <c r="BV2498">
        <v>14</v>
      </c>
      <c r="BW2498">
        <v>24</v>
      </c>
      <c r="BX2498">
        <v>0</v>
      </c>
      <c r="BY2498">
        <v>77572</v>
      </c>
    </row>
    <row r="2499" spans="1:77" hidden="1" x14ac:dyDescent="0.25">
      <c r="A2499" t="str">
        <f t="shared" si="76"/>
        <v>201831 Technikusok és hasonló műszaki foglalkozásokIMind (I1-I9) Iskola MIND</v>
      </c>
      <c r="B2499" t="str">
        <f t="shared" si="77"/>
        <v>201831 Technikusok és hasonló műszaki foglalkozásokIMind (I1-I9) Iskola MIND</v>
      </c>
      <c r="C2499">
        <v>6694</v>
      </c>
      <c r="D2499" t="s">
        <v>168</v>
      </c>
      <c r="E2499" t="s">
        <v>169</v>
      </c>
      <c r="F2499" s="4">
        <v>2018</v>
      </c>
      <c r="G2499">
        <v>0</v>
      </c>
      <c r="H2499" t="s">
        <v>167</v>
      </c>
      <c r="I2499">
        <v>627</v>
      </c>
      <c r="J2499">
        <v>16</v>
      </c>
      <c r="K2499" t="s">
        <v>82</v>
      </c>
      <c r="L2499" t="s">
        <v>83</v>
      </c>
      <c r="M2499">
        <v>1117</v>
      </c>
      <c r="N2499">
        <v>1285</v>
      </c>
      <c r="O2499">
        <v>47</v>
      </c>
      <c r="P2499">
        <v>242</v>
      </c>
      <c r="Q2499">
        <v>2633</v>
      </c>
      <c r="R2499">
        <v>704</v>
      </c>
      <c r="S2499">
        <v>197</v>
      </c>
      <c r="T2499">
        <v>369</v>
      </c>
      <c r="U2499">
        <v>280</v>
      </c>
      <c r="V2499">
        <v>7</v>
      </c>
      <c r="W2499">
        <v>1230</v>
      </c>
      <c r="X2499">
        <v>2008</v>
      </c>
      <c r="Y2499">
        <v>1719</v>
      </c>
      <c r="Z2499">
        <v>1103</v>
      </c>
      <c r="AA2499">
        <v>1066</v>
      </c>
      <c r="AB2499">
        <v>3676</v>
      </c>
      <c r="AC2499">
        <v>3787</v>
      </c>
      <c r="AD2499">
        <v>1307</v>
      </c>
      <c r="AE2499">
        <v>2987</v>
      </c>
      <c r="AF2499">
        <v>4879</v>
      </c>
      <c r="AG2499">
        <v>365</v>
      </c>
      <c r="AH2499">
        <v>1467</v>
      </c>
      <c r="AI2499">
        <v>978</v>
      </c>
      <c r="AJ2499">
        <v>3143</v>
      </c>
      <c r="AK2499">
        <v>1349</v>
      </c>
      <c r="AL2499">
        <v>386</v>
      </c>
      <c r="AM2499">
        <v>4615</v>
      </c>
      <c r="AN2499">
        <v>1388</v>
      </c>
      <c r="AO2499">
        <v>3896</v>
      </c>
      <c r="AP2499">
        <v>2380</v>
      </c>
      <c r="AQ2499">
        <v>3693</v>
      </c>
      <c r="AR2499">
        <v>148</v>
      </c>
      <c r="AS2499">
        <v>405</v>
      </c>
      <c r="AT2499">
        <v>4000</v>
      </c>
      <c r="AU2499">
        <v>20</v>
      </c>
      <c r="AV2499">
        <v>162</v>
      </c>
      <c r="AW2499">
        <v>273</v>
      </c>
      <c r="AX2499">
        <v>296</v>
      </c>
      <c r="AY2499">
        <v>1307</v>
      </c>
      <c r="AZ2499">
        <v>4964</v>
      </c>
      <c r="BA2499">
        <v>1422</v>
      </c>
      <c r="BB2499">
        <v>278</v>
      </c>
      <c r="BC2499">
        <v>149</v>
      </c>
      <c r="BD2499">
        <v>511</v>
      </c>
      <c r="BE2499">
        <v>716</v>
      </c>
      <c r="BF2499">
        <v>650</v>
      </c>
      <c r="BG2499">
        <v>2860</v>
      </c>
      <c r="BH2499">
        <v>743</v>
      </c>
      <c r="BI2499">
        <v>69</v>
      </c>
      <c r="BJ2499">
        <v>453</v>
      </c>
      <c r="BK2499">
        <v>450</v>
      </c>
      <c r="BL2499">
        <v>1237</v>
      </c>
      <c r="BM2499">
        <v>102</v>
      </c>
      <c r="BN2499">
        <v>978</v>
      </c>
      <c r="BO2499">
        <v>7412</v>
      </c>
      <c r="BP2499">
        <v>2438</v>
      </c>
      <c r="BQ2499">
        <v>807</v>
      </c>
      <c r="BR2499">
        <v>255</v>
      </c>
      <c r="BS2499">
        <v>948</v>
      </c>
      <c r="BT2499">
        <v>266</v>
      </c>
      <c r="BU2499">
        <v>390</v>
      </c>
      <c r="BV2499">
        <v>315</v>
      </c>
      <c r="BW2499">
        <v>52</v>
      </c>
      <c r="BX2499">
        <v>0</v>
      </c>
      <c r="BY2499">
        <v>89379</v>
      </c>
    </row>
    <row r="2500" spans="1:77" hidden="1" x14ac:dyDescent="0.25">
      <c r="A2500" t="str">
        <f t="shared" si="76"/>
        <v>201832 Szakmai irányítók, felügyelőkIMind (I1-I9) Iskola MIND</v>
      </c>
      <c r="B2500" t="str">
        <f t="shared" si="77"/>
        <v>201832 Szakmai irányítók, felügyelőkIMind (I1-I9) Iskola MIND</v>
      </c>
      <c r="C2500">
        <v>6695</v>
      </c>
      <c r="D2500" t="s">
        <v>168</v>
      </c>
      <c r="E2500" t="s">
        <v>169</v>
      </c>
      <c r="F2500" s="4">
        <v>2018</v>
      </c>
      <c r="G2500">
        <v>0</v>
      </c>
      <c r="H2500" t="s">
        <v>167</v>
      </c>
      <c r="I2500">
        <v>628</v>
      </c>
      <c r="J2500">
        <v>17</v>
      </c>
      <c r="K2500" t="s">
        <v>84</v>
      </c>
      <c r="L2500" t="s">
        <v>124</v>
      </c>
      <c r="M2500">
        <v>100</v>
      </c>
      <c r="N2500">
        <v>24</v>
      </c>
      <c r="O2500">
        <v>0</v>
      </c>
      <c r="P2500">
        <v>219</v>
      </c>
      <c r="Q2500">
        <v>837</v>
      </c>
      <c r="R2500">
        <v>321</v>
      </c>
      <c r="S2500">
        <v>74</v>
      </c>
      <c r="T2500">
        <v>64</v>
      </c>
      <c r="U2500">
        <v>78</v>
      </c>
      <c r="V2500">
        <v>0</v>
      </c>
      <c r="W2500">
        <v>117</v>
      </c>
      <c r="X2500">
        <v>179</v>
      </c>
      <c r="Y2500">
        <v>281</v>
      </c>
      <c r="Z2500">
        <v>215</v>
      </c>
      <c r="AA2500">
        <v>187</v>
      </c>
      <c r="AB2500">
        <v>315</v>
      </c>
      <c r="AC2500">
        <v>334</v>
      </c>
      <c r="AD2500">
        <v>173</v>
      </c>
      <c r="AE2500">
        <v>239</v>
      </c>
      <c r="AF2500">
        <v>293</v>
      </c>
      <c r="AG2500">
        <v>18</v>
      </c>
      <c r="AH2500">
        <v>106</v>
      </c>
      <c r="AI2500">
        <v>9</v>
      </c>
      <c r="AJ2500">
        <v>221</v>
      </c>
      <c r="AK2500">
        <v>24</v>
      </c>
      <c r="AL2500">
        <v>186</v>
      </c>
      <c r="AM2500">
        <v>2195</v>
      </c>
      <c r="AN2500">
        <v>85</v>
      </c>
      <c r="AO2500">
        <v>670</v>
      </c>
      <c r="AP2500">
        <v>240</v>
      </c>
      <c r="AQ2500">
        <v>84</v>
      </c>
      <c r="AR2500">
        <v>0</v>
      </c>
      <c r="AS2500">
        <v>0</v>
      </c>
      <c r="AT2500">
        <v>155</v>
      </c>
      <c r="AU2500">
        <v>0</v>
      </c>
      <c r="AV2500">
        <v>537</v>
      </c>
      <c r="AW2500">
        <v>57</v>
      </c>
      <c r="AX2500">
        <v>42</v>
      </c>
      <c r="AY2500">
        <v>61</v>
      </c>
      <c r="AZ2500">
        <v>198</v>
      </c>
      <c r="BA2500">
        <v>160</v>
      </c>
      <c r="BB2500">
        <v>43</v>
      </c>
      <c r="BC2500">
        <v>122</v>
      </c>
      <c r="BD2500">
        <v>123</v>
      </c>
      <c r="BE2500">
        <v>241</v>
      </c>
      <c r="BF2500">
        <v>219</v>
      </c>
      <c r="BG2500">
        <v>320</v>
      </c>
      <c r="BH2500">
        <v>88</v>
      </c>
      <c r="BI2500">
        <v>41</v>
      </c>
      <c r="BJ2500">
        <v>25</v>
      </c>
      <c r="BK2500">
        <v>47</v>
      </c>
      <c r="BL2500">
        <v>51</v>
      </c>
      <c r="BM2500">
        <v>7</v>
      </c>
      <c r="BN2500">
        <v>183</v>
      </c>
      <c r="BO2500">
        <v>550</v>
      </c>
      <c r="BP2500">
        <v>219</v>
      </c>
      <c r="BQ2500">
        <v>82</v>
      </c>
      <c r="BR2500">
        <v>144</v>
      </c>
      <c r="BS2500">
        <v>34</v>
      </c>
      <c r="BT2500">
        <v>11</v>
      </c>
      <c r="BU2500">
        <v>9</v>
      </c>
      <c r="BV2500">
        <v>1</v>
      </c>
      <c r="BW2500">
        <v>126</v>
      </c>
      <c r="BX2500">
        <v>0</v>
      </c>
      <c r="BY2500">
        <v>11784</v>
      </c>
    </row>
    <row r="2501" spans="1:77" hidden="1" x14ac:dyDescent="0.25">
      <c r="A2501" t="str">
        <f t="shared" si="76"/>
        <v>201833 Egészségügyi foglalkozásokIMind (I1-I9) Iskola MIND</v>
      </c>
      <c r="B2501" t="str">
        <f t="shared" si="77"/>
        <v>201833 Egészségügyi foglalkozásokIMind (I1-I9) Iskola MIND</v>
      </c>
      <c r="C2501">
        <v>6696</v>
      </c>
      <c r="D2501" t="s">
        <v>168</v>
      </c>
      <c r="E2501" t="s">
        <v>169</v>
      </c>
      <c r="F2501" s="4">
        <v>2018</v>
      </c>
      <c r="G2501">
        <v>0</v>
      </c>
      <c r="H2501" t="s">
        <v>167</v>
      </c>
      <c r="I2501">
        <v>629</v>
      </c>
      <c r="J2501">
        <v>18</v>
      </c>
      <c r="K2501" t="s">
        <v>85</v>
      </c>
      <c r="L2501" t="s">
        <v>125</v>
      </c>
      <c r="M2501">
        <v>157</v>
      </c>
      <c r="N2501">
        <v>11</v>
      </c>
      <c r="O2501">
        <v>0</v>
      </c>
      <c r="P2501">
        <v>0</v>
      </c>
      <c r="Q2501">
        <v>24</v>
      </c>
      <c r="R2501">
        <v>10</v>
      </c>
      <c r="S2501">
        <v>0</v>
      </c>
      <c r="T2501">
        <v>0</v>
      </c>
      <c r="U2501">
        <v>0</v>
      </c>
      <c r="V2501">
        <v>0</v>
      </c>
      <c r="W2501">
        <v>0</v>
      </c>
      <c r="X2501">
        <v>710</v>
      </c>
      <c r="Y2501">
        <v>0</v>
      </c>
      <c r="Z2501">
        <v>94</v>
      </c>
      <c r="AA2501">
        <v>13</v>
      </c>
      <c r="AB2501">
        <v>23</v>
      </c>
      <c r="AC2501">
        <v>101</v>
      </c>
      <c r="AD2501">
        <v>2</v>
      </c>
      <c r="AE2501">
        <v>12</v>
      </c>
      <c r="AF2501">
        <v>11</v>
      </c>
      <c r="AG2501">
        <v>0</v>
      </c>
      <c r="AH2501">
        <v>369</v>
      </c>
      <c r="AI2501">
        <v>0</v>
      </c>
      <c r="AJ2501">
        <v>23</v>
      </c>
      <c r="AK2501">
        <v>0</v>
      </c>
      <c r="AL2501">
        <v>0</v>
      </c>
      <c r="AM2501">
        <v>46</v>
      </c>
      <c r="AN2501">
        <v>13</v>
      </c>
      <c r="AO2501">
        <v>270</v>
      </c>
      <c r="AP2501">
        <v>7367</v>
      </c>
      <c r="AQ2501">
        <v>32</v>
      </c>
      <c r="AR2501">
        <v>0</v>
      </c>
      <c r="AS2501">
        <v>0</v>
      </c>
      <c r="AT2501">
        <v>56</v>
      </c>
      <c r="AU2501">
        <v>0</v>
      </c>
      <c r="AV2501">
        <v>225</v>
      </c>
      <c r="AW2501">
        <v>4</v>
      </c>
      <c r="AX2501">
        <v>0</v>
      </c>
      <c r="AY2501">
        <v>7</v>
      </c>
      <c r="AZ2501">
        <v>53</v>
      </c>
      <c r="BA2501">
        <v>16</v>
      </c>
      <c r="BB2501">
        <v>0</v>
      </c>
      <c r="BC2501">
        <v>7</v>
      </c>
      <c r="BD2501">
        <v>0</v>
      </c>
      <c r="BE2501">
        <v>83</v>
      </c>
      <c r="BF2501">
        <v>92</v>
      </c>
      <c r="BG2501">
        <v>21</v>
      </c>
      <c r="BH2501">
        <v>174</v>
      </c>
      <c r="BI2501">
        <v>0</v>
      </c>
      <c r="BJ2501">
        <v>346</v>
      </c>
      <c r="BK2501">
        <v>0</v>
      </c>
      <c r="BL2501">
        <v>31</v>
      </c>
      <c r="BM2501">
        <v>0</v>
      </c>
      <c r="BN2501">
        <v>79</v>
      </c>
      <c r="BO2501">
        <v>4102</v>
      </c>
      <c r="BP2501">
        <v>8207</v>
      </c>
      <c r="BQ2501">
        <v>47678</v>
      </c>
      <c r="BR2501">
        <v>4650</v>
      </c>
      <c r="BS2501">
        <v>6</v>
      </c>
      <c r="BT2501">
        <v>271</v>
      </c>
      <c r="BU2501">
        <v>19</v>
      </c>
      <c r="BV2501">
        <v>0</v>
      </c>
      <c r="BW2501">
        <v>482</v>
      </c>
      <c r="BX2501">
        <v>0</v>
      </c>
      <c r="BY2501">
        <v>75897</v>
      </c>
    </row>
    <row r="2502" spans="1:77" hidden="1" x14ac:dyDescent="0.25">
      <c r="A2502" t="str">
        <f t="shared" si="76"/>
        <v>201834 Oktatási asszisztensekIMind (I1-I9) Iskola MIND</v>
      </c>
      <c r="B2502" t="str">
        <f t="shared" si="77"/>
        <v>201834 Oktatási asszisztensekIMind (I1-I9) Iskola MIND</v>
      </c>
      <c r="C2502">
        <v>6697</v>
      </c>
      <c r="D2502" t="s">
        <v>168</v>
      </c>
      <c r="E2502" t="s">
        <v>169</v>
      </c>
      <c r="F2502" s="4">
        <v>2018</v>
      </c>
      <c r="G2502">
        <v>0</v>
      </c>
      <c r="H2502" t="s">
        <v>167</v>
      </c>
      <c r="I2502">
        <v>630</v>
      </c>
      <c r="J2502">
        <v>19</v>
      </c>
      <c r="K2502" t="s">
        <v>86</v>
      </c>
      <c r="L2502" t="s">
        <v>126</v>
      </c>
      <c r="M2502">
        <v>0</v>
      </c>
      <c r="N2502">
        <v>0</v>
      </c>
      <c r="O2502">
        <v>0</v>
      </c>
      <c r="P2502">
        <v>0</v>
      </c>
      <c r="Q2502">
        <v>1</v>
      </c>
      <c r="R2502">
        <v>0</v>
      </c>
      <c r="S2502">
        <v>0</v>
      </c>
      <c r="T2502">
        <v>0</v>
      </c>
      <c r="U2502">
        <v>0</v>
      </c>
      <c r="V2502">
        <v>0</v>
      </c>
      <c r="W2502">
        <v>10</v>
      </c>
      <c r="X2502">
        <v>0</v>
      </c>
      <c r="Y2502">
        <v>0</v>
      </c>
      <c r="Z2502">
        <v>0</v>
      </c>
      <c r="AA2502">
        <v>0</v>
      </c>
      <c r="AB2502">
        <v>0</v>
      </c>
      <c r="AC2502">
        <v>0</v>
      </c>
      <c r="AD2502">
        <v>0</v>
      </c>
      <c r="AE2502">
        <v>0</v>
      </c>
      <c r="AF2502">
        <v>0</v>
      </c>
      <c r="AG2502">
        <v>7</v>
      </c>
      <c r="AH2502">
        <v>0</v>
      </c>
      <c r="AI2502">
        <v>0</v>
      </c>
      <c r="AJ2502">
        <v>0</v>
      </c>
      <c r="AK2502">
        <v>0</v>
      </c>
      <c r="AL2502">
        <v>0</v>
      </c>
      <c r="AM2502">
        <v>11</v>
      </c>
      <c r="AN2502">
        <v>5</v>
      </c>
      <c r="AO2502">
        <v>17</v>
      </c>
      <c r="AP2502">
        <v>34</v>
      </c>
      <c r="AQ2502">
        <v>23</v>
      </c>
      <c r="AR2502">
        <v>0</v>
      </c>
      <c r="AS2502">
        <v>0</v>
      </c>
      <c r="AT2502">
        <v>18</v>
      </c>
      <c r="AU2502">
        <v>0</v>
      </c>
      <c r="AV2502">
        <v>0</v>
      </c>
      <c r="AW2502">
        <v>0</v>
      </c>
      <c r="AX2502">
        <v>0</v>
      </c>
      <c r="AY2502">
        <v>12</v>
      </c>
      <c r="AZ2502">
        <v>0</v>
      </c>
      <c r="BA2502">
        <v>0</v>
      </c>
      <c r="BB2502">
        <v>0</v>
      </c>
      <c r="BC2502">
        <v>0</v>
      </c>
      <c r="BD2502">
        <v>0</v>
      </c>
      <c r="BE2502">
        <v>0</v>
      </c>
      <c r="BF2502">
        <v>2</v>
      </c>
      <c r="BG2502">
        <v>31</v>
      </c>
      <c r="BH2502">
        <v>1</v>
      </c>
      <c r="BI2502">
        <v>0</v>
      </c>
      <c r="BJ2502">
        <v>0</v>
      </c>
      <c r="BK2502">
        <v>0</v>
      </c>
      <c r="BL2502">
        <v>0</v>
      </c>
      <c r="BM2502">
        <v>0</v>
      </c>
      <c r="BN2502">
        <v>13</v>
      </c>
      <c r="BO2502">
        <v>3246</v>
      </c>
      <c r="BP2502">
        <v>5173</v>
      </c>
      <c r="BQ2502">
        <v>19</v>
      </c>
      <c r="BR2502">
        <v>243</v>
      </c>
      <c r="BS2502">
        <v>23</v>
      </c>
      <c r="BT2502">
        <v>32</v>
      </c>
      <c r="BU2502">
        <v>7</v>
      </c>
      <c r="BV2502">
        <v>0</v>
      </c>
      <c r="BW2502">
        <v>0</v>
      </c>
      <c r="BX2502">
        <v>0</v>
      </c>
      <c r="BY2502">
        <v>8928</v>
      </c>
    </row>
    <row r="2503" spans="1:77" hidden="1" x14ac:dyDescent="0.25">
      <c r="A2503" t="str">
        <f t="shared" ref="A2503:A2525" si="78">CONCATENATE(F2503,L2503,H2503)</f>
        <v>201835 Szociális gondozási és munkaerő-piaci szolgáltatási foglalkozásokIMind (I1-I9) Iskola MIND</v>
      </c>
      <c r="B2503" t="str">
        <f t="shared" ref="B2503:B2525" si="79">CONCATENATE(F2503,L2503,H2503)</f>
        <v>201835 Szociális gondozási és munkaerő-piaci szolgáltatási foglalkozásokIMind (I1-I9) Iskola MIND</v>
      </c>
      <c r="C2503">
        <v>6698</v>
      </c>
      <c r="D2503" t="s">
        <v>168</v>
      </c>
      <c r="E2503" t="s">
        <v>169</v>
      </c>
      <c r="F2503" s="4">
        <v>2018</v>
      </c>
      <c r="G2503">
        <v>0</v>
      </c>
      <c r="H2503" t="s">
        <v>167</v>
      </c>
      <c r="I2503">
        <v>631</v>
      </c>
      <c r="J2503">
        <v>20</v>
      </c>
      <c r="K2503" t="s">
        <v>87</v>
      </c>
      <c r="L2503" t="s">
        <v>127</v>
      </c>
      <c r="M2503">
        <v>0</v>
      </c>
      <c r="N2503">
        <v>0</v>
      </c>
      <c r="O2503">
        <v>0</v>
      </c>
      <c r="P2503">
        <v>0</v>
      </c>
      <c r="Q2503">
        <v>9</v>
      </c>
      <c r="R2503">
        <v>0</v>
      </c>
      <c r="S2503">
        <v>0</v>
      </c>
      <c r="T2503">
        <v>10</v>
      </c>
      <c r="U2503">
        <v>0</v>
      </c>
      <c r="V2503">
        <v>0</v>
      </c>
      <c r="W2503">
        <v>0</v>
      </c>
      <c r="X2503">
        <v>10</v>
      </c>
      <c r="Y2503">
        <v>0</v>
      </c>
      <c r="Z2503">
        <v>16</v>
      </c>
      <c r="AA2503">
        <v>0</v>
      </c>
      <c r="AB2503">
        <v>9</v>
      </c>
      <c r="AC2503">
        <v>17</v>
      </c>
      <c r="AD2503">
        <v>0</v>
      </c>
      <c r="AE2503">
        <v>0</v>
      </c>
      <c r="AF2503">
        <v>3</v>
      </c>
      <c r="AG2503">
        <v>0</v>
      </c>
      <c r="AH2503">
        <v>0</v>
      </c>
      <c r="AI2503">
        <v>0</v>
      </c>
      <c r="AJ2503">
        <v>0</v>
      </c>
      <c r="AK2503">
        <v>0</v>
      </c>
      <c r="AL2503">
        <v>0</v>
      </c>
      <c r="AM2503">
        <v>0</v>
      </c>
      <c r="AN2503">
        <v>0</v>
      </c>
      <c r="AO2503">
        <v>0</v>
      </c>
      <c r="AP2503">
        <v>59</v>
      </c>
      <c r="AQ2503">
        <v>99</v>
      </c>
      <c r="AR2503">
        <v>0</v>
      </c>
      <c r="AS2503">
        <v>0</v>
      </c>
      <c r="AT2503">
        <v>0</v>
      </c>
      <c r="AU2503">
        <v>0</v>
      </c>
      <c r="AV2503">
        <v>11</v>
      </c>
      <c r="AW2503">
        <v>10</v>
      </c>
      <c r="AX2503">
        <v>0</v>
      </c>
      <c r="AY2503">
        <v>11</v>
      </c>
      <c r="AZ2503">
        <v>50</v>
      </c>
      <c r="BA2503">
        <v>20</v>
      </c>
      <c r="BB2503">
        <v>0</v>
      </c>
      <c r="BC2503">
        <v>0</v>
      </c>
      <c r="BD2503">
        <v>0</v>
      </c>
      <c r="BE2503">
        <v>0</v>
      </c>
      <c r="BF2503">
        <v>56</v>
      </c>
      <c r="BG2503">
        <v>0</v>
      </c>
      <c r="BH2503">
        <v>13</v>
      </c>
      <c r="BI2503">
        <v>0</v>
      </c>
      <c r="BJ2503">
        <v>0</v>
      </c>
      <c r="BK2503">
        <v>0</v>
      </c>
      <c r="BL2503">
        <v>862</v>
      </c>
      <c r="BM2503">
        <v>10</v>
      </c>
      <c r="BN2503">
        <v>68</v>
      </c>
      <c r="BO2503">
        <v>4217</v>
      </c>
      <c r="BP2503">
        <v>1030</v>
      </c>
      <c r="BQ2503">
        <v>515</v>
      </c>
      <c r="BR2503">
        <v>28203</v>
      </c>
      <c r="BS2503">
        <v>11</v>
      </c>
      <c r="BT2503">
        <v>0</v>
      </c>
      <c r="BU2503">
        <v>116</v>
      </c>
      <c r="BV2503">
        <v>0</v>
      </c>
      <c r="BW2503">
        <v>52</v>
      </c>
      <c r="BX2503">
        <v>0</v>
      </c>
      <c r="BY2503">
        <v>35487</v>
      </c>
    </row>
    <row r="2504" spans="1:77" hidden="1" x14ac:dyDescent="0.25">
      <c r="A2504" t="str">
        <f t="shared" si="78"/>
        <v>201836 Üzleti jellegű szolgáltatások ügyintézői, hatósági ügyintézők, ügynökökIMind (I1-I9) Iskola MIND</v>
      </c>
      <c r="B2504" t="str">
        <f t="shared" si="79"/>
        <v>201836 Üzleti jellegű szolgáltatások ügyintézői, hatósági ügyintézők, ügynökökIMind (I1-I9) Iskola MIND</v>
      </c>
      <c r="C2504">
        <v>6699</v>
      </c>
      <c r="D2504" t="s">
        <v>168</v>
      </c>
      <c r="E2504" t="s">
        <v>169</v>
      </c>
      <c r="F2504" s="4">
        <v>2018</v>
      </c>
      <c r="G2504">
        <v>0</v>
      </c>
      <c r="H2504" t="s">
        <v>167</v>
      </c>
      <c r="I2504">
        <v>632</v>
      </c>
      <c r="J2504">
        <v>21</v>
      </c>
      <c r="K2504" t="s">
        <v>88</v>
      </c>
      <c r="L2504" t="s">
        <v>128</v>
      </c>
      <c r="M2504">
        <v>902</v>
      </c>
      <c r="N2504">
        <v>176</v>
      </c>
      <c r="O2504">
        <v>100</v>
      </c>
      <c r="P2504">
        <v>182</v>
      </c>
      <c r="Q2504">
        <v>3328</v>
      </c>
      <c r="R2504">
        <v>437</v>
      </c>
      <c r="S2504">
        <v>272</v>
      </c>
      <c r="T2504">
        <v>491</v>
      </c>
      <c r="U2504">
        <v>483</v>
      </c>
      <c r="V2504">
        <v>0</v>
      </c>
      <c r="W2504">
        <v>1093</v>
      </c>
      <c r="X2504">
        <v>827</v>
      </c>
      <c r="Y2504">
        <v>1360</v>
      </c>
      <c r="Z2504">
        <v>747</v>
      </c>
      <c r="AA2504">
        <v>597</v>
      </c>
      <c r="AB2504">
        <v>1418</v>
      </c>
      <c r="AC2504">
        <v>1491</v>
      </c>
      <c r="AD2504">
        <v>737</v>
      </c>
      <c r="AE2504">
        <v>1702</v>
      </c>
      <c r="AF2504">
        <v>1669</v>
      </c>
      <c r="AG2504">
        <v>209</v>
      </c>
      <c r="AH2504">
        <v>785</v>
      </c>
      <c r="AI2504">
        <v>397</v>
      </c>
      <c r="AJ2504">
        <v>2359</v>
      </c>
      <c r="AK2504">
        <v>973</v>
      </c>
      <c r="AL2504">
        <v>759</v>
      </c>
      <c r="AM2504">
        <v>2179</v>
      </c>
      <c r="AN2504">
        <v>5028</v>
      </c>
      <c r="AO2504">
        <v>20471</v>
      </c>
      <c r="AP2504">
        <v>5926</v>
      </c>
      <c r="AQ2504">
        <v>2666</v>
      </c>
      <c r="AR2504">
        <v>54</v>
      </c>
      <c r="AS2504">
        <v>309</v>
      </c>
      <c r="AT2504">
        <v>3424</v>
      </c>
      <c r="AU2504">
        <v>108</v>
      </c>
      <c r="AV2504">
        <v>1674</v>
      </c>
      <c r="AW2504">
        <v>740</v>
      </c>
      <c r="AX2504">
        <v>432</v>
      </c>
      <c r="AY2504">
        <v>2877</v>
      </c>
      <c r="AZ2504">
        <v>3299</v>
      </c>
      <c r="BA2504">
        <v>20412</v>
      </c>
      <c r="BB2504">
        <v>5787</v>
      </c>
      <c r="BC2504">
        <v>2214</v>
      </c>
      <c r="BD2504">
        <v>468</v>
      </c>
      <c r="BE2504">
        <v>1687</v>
      </c>
      <c r="BF2504">
        <v>5969</v>
      </c>
      <c r="BG2504">
        <v>846</v>
      </c>
      <c r="BH2504">
        <v>691</v>
      </c>
      <c r="BI2504">
        <v>1076</v>
      </c>
      <c r="BJ2504">
        <v>299</v>
      </c>
      <c r="BK2504">
        <v>1537</v>
      </c>
      <c r="BL2504">
        <v>805</v>
      </c>
      <c r="BM2504">
        <v>760</v>
      </c>
      <c r="BN2504">
        <v>3368</v>
      </c>
      <c r="BO2504">
        <v>26014</v>
      </c>
      <c r="BP2504">
        <v>2920</v>
      </c>
      <c r="BQ2504">
        <v>1419</v>
      </c>
      <c r="BR2504">
        <v>1043</v>
      </c>
      <c r="BS2504">
        <v>1071</v>
      </c>
      <c r="BT2504">
        <v>370</v>
      </c>
      <c r="BU2504">
        <v>304</v>
      </c>
      <c r="BV2504">
        <v>95</v>
      </c>
      <c r="BW2504">
        <v>271</v>
      </c>
      <c r="BX2504">
        <v>0</v>
      </c>
      <c r="BY2504">
        <v>152107</v>
      </c>
    </row>
    <row r="2505" spans="1:77" hidden="1" x14ac:dyDescent="0.25">
      <c r="A2505" t="str">
        <f t="shared" si="78"/>
        <v>201837 Művészeti, kulturális, sport- és vallási foglalkozásokIMind (I1-I9) Iskola MIND</v>
      </c>
      <c r="B2505" t="str">
        <f t="shared" si="79"/>
        <v>201837 Művészeti, kulturális, sport- és vallási foglalkozásokIMind (I1-I9) Iskola MIND</v>
      </c>
      <c r="C2505">
        <v>6700</v>
      </c>
      <c r="D2505" t="s">
        <v>168</v>
      </c>
      <c r="E2505" t="s">
        <v>169</v>
      </c>
      <c r="F2505" s="4">
        <v>2018</v>
      </c>
      <c r="G2505">
        <v>0</v>
      </c>
      <c r="H2505" t="s">
        <v>167</v>
      </c>
      <c r="I2505">
        <v>633</v>
      </c>
      <c r="J2505">
        <v>22</v>
      </c>
      <c r="K2505" t="s">
        <v>89</v>
      </c>
      <c r="L2505" t="s">
        <v>129</v>
      </c>
      <c r="M2505">
        <v>16</v>
      </c>
      <c r="N2505">
        <v>0</v>
      </c>
      <c r="O2505">
        <v>0</v>
      </c>
      <c r="P2505">
        <v>0</v>
      </c>
      <c r="Q2505">
        <v>14</v>
      </c>
      <c r="R2505">
        <v>21</v>
      </c>
      <c r="S2505">
        <v>0</v>
      </c>
      <c r="T2505">
        <v>0</v>
      </c>
      <c r="U2505">
        <v>71</v>
      </c>
      <c r="V2505">
        <v>0</v>
      </c>
      <c r="W2505">
        <v>0</v>
      </c>
      <c r="X2505">
        <v>0</v>
      </c>
      <c r="Y2505">
        <v>6</v>
      </c>
      <c r="Z2505">
        <v>0</v>
      </c>
      <c r="AA2505">
        <v>0</v>
      </c>
      <c r="AB2505">
        <v>0</v>
      </c>
      <c r="AC2505">
        <v>0</v>
      </c>
      <c r="AD2505">
        <v>13</v>
      </c>
      <c r="AE2505">
        <v>0</v>
      </c>
      <c r="AF2505">
        <v>0</v>
      </c>
      <c r="AG2505">
        <v>0</v>
      </c>
      <c r="AH2505">
        <v>0</v>
      </c>
      <c r="AI2505">
        <v>0</v>
      </c>
      <c r="AJ2505">
        <v>0</v>
      </c>
      <c r="AK2505">
        <v>0</v>
      </c>
      <c r="AL2505">
        <v>0</v>
      </c>
      <c r="AM2505">
        <v>56</v>
      </c>
      <c r="AN2505">
        <v>0</v>
      </c>
      <c r="AO2505">
        <v>44</v>
      </c>
      <c r="AP2505">
        <v>465</v>
      </c>
      <c r="AQ2505">
        <v>0</v>
      </c>
      <c r="AR2505">
        <v>0</v>
      </c>
      <c r="AS2505">
        <v>36</v>
      </c>
      <c r="AT2505">
        <v>7</v>
      </c>
      <c r="AU2505">
        <v>0</v>
      </c>
      <c r="AV2505">
        <v>54</v>
      </c>
      <c r="AW2505">
        <v>44</v>
      </c>
      <c r="AX2505">
        <v>1117</v>
      </c>
      <c r="AY2505">
        <v>68</v>
      </c>
      <c r="AZ2505">
        <v>35</v>
      </c>
      <c r="BA2505">
        <v>24</v>
      </c>
      <c r="BB2505">
        <v>0</v>
      </c>
      <c r="BC2505">
        <v>0</v>
      </c>
      <c r="BD2505">
        <v>40</v>
      </c>
      <c r="BE2505">
        <v>2</v>
      </c>
      <c r="BF2505">
        <v>52</v>
      </c>
      <c r="BG2505">
        <v>21</v>
      </c>
      <c r="BH2505">
        <v>7</v>
      </c>
      <c r="BI2505">
        <v>59</v>
      </c>
      <c r="BJ2505">
        <v>66</v>
      </c>
      <c r="BK2505">
        <v>27</v>
      </c>
      <c r="BL2505">
        <v>1</v>
      </c>
      <c r="BM2505">
        <v>0</v>
      </c>
      <c r="BN2505">
        <v>52</v>
      </c>
      <c r="BO2505">
        <v>277</v>
      </c>
      <c r="BP2505">
        <v>282</v>
      </c>
      <c r="BQ2505">
        <v>30</v>
      </c>
      <c r="BR2505">
        <v>13</v>
      </c>
      <c r="BS2505">
        <v>2635</v>
      </c>
      <c r="BT2505">
        <v>1760</v>
      </c>
      <c r="BU2505">
        <v>701</v>
      </c>
      <c r="BV2505">
        <v>0</v>
      </c>
      <c r="BW2505">
        <v>15</v>
      </c>
      <c r="BX2505">
        <v>0</v>
      </c>
      <c r="BY2505">
        <v>8131</v>
      </c>
    </row>
    <row r="2506" spans="1:77" hidden="1" x14ac:dyDescent="0.25">
      <c r="A2506" t="str">
        <f t="shared" si="78"/>
        <v>201839 Egyéb ügyintézőkIMind (I1-I9) Iskola MIND</v>
      </c>
      <c r="B2506" t="str">
        <f t="shared" si="79"/>
        <v>201839 Egyéb ügyintézőkIMind (I1-I9) Iskola MIND</v>
      </c>
      <c r="C2506">
        <v>6701</v>
      </c>
      <c r="D2506" t="s">
        <v>168</v>
      </c>
      <c r="E2506" t="s">
        <v>169</v>
      </c>
      <c r="F2506" s="4">
        <v>2018</v>
      </c>
      <c r="G2506">
        <v>0</v>
      </c>
      <c r="H2506" t="s">
        <v>167</v>
      </c>
      <c r="I2506">
        <v>634</v>
      </c>
      <c r="J2506">
        <v>23</v>
      </c>
      <c r="K2506" t="s">
        <v>90</v>
      </c>
      <c r="L2506" t="s">
        <v>91</v>
      </c>
      <c r="M2506">
        <v>162</v>
      </c>
      <c r="N2506">
        <v>31</v>
      </c>
      <c r="O2506">
        <v>1</v>
      </c>
      <c r="P2506">
        <v>97</v>
      </c>
      <c r="Q2506">
        <v>220</v>
      </c>
      <c r="R2506">
        <v>105</v>
      </c>
      <c r="S2506">
        <v>121</v>
      </c>
      <c r="T2506">
        <v>81</v>
      </c>
      <c r="U2506">
        <v>63</v>
      </c>
      <c r="V2506">
        <v>7</v>
      </c>
      <c r="W2506">
        <v>78</v>
      </c>
      <c r="X2506">
        <v>174</v>
      </c>
      <c r="Y2506">
        <v>163</v>
      </c>
      <c r="Z2506">
        <v>158</v>
      </c>
      <c r="AA2506">
        <v>122</v>
      </c>
      <c r="AB2506">
        <v>275</v>
      </c>
      <c r="AC2506">
        <v>608</v>
      </c>
      <c r="AD2506">
        <v>129</v>
      </c>
      <c r="AE2506">
        <v>152</v>
      </c>
      <c r="AF2506">
        <v>245</v>
      </c>
      <c r="AG2506">
        <v>22</v>
      </c>
      <c r="AH2506">
        <v>147</v>
      </c>
      <c r="AI2506">
        <v>105</v>
      </c>
      <c r="AJ2506">
        <v>460</v>
      </c>
      <c r="AK2506">
        <v>265</v>
      </c>
      <c r="AL2506">
        <v>247</v>
      </c>
      <c r="AM2506">
        <v>839</v>
      </c>
      <c r="AN2506">
        <v>659</v>
      </c>
      <c r="AO2506">
        <v>1870</v>
      </c>
      <c r="AP2506">
        <v>1044</v>
      </c>
      <c r="AQ2506">
        <v>825</v>
      </c>
      <c r="AR2506">
        <v>13</v>
      </c>
      <c r="AS2506">
        <v>58</v>
      </c>
      <c r="AT2506">
        <v>853</v>
      </c>
      <c r="AU2506">
        <v>1</v>
      </c>
      <c r="AV2506">
        <v>238</v>
      </c>
      <c r="AW2506">
        <v>211</v>
      </c>
      <c r="AX2506">
        <v>35</v>
      </c>
      <c r="AY2506">
        <v>558</v>
      </c>
      <c r="AZ2506">
        <v>763</v>
      </c>
      <c r="BA2506">
        <v>1536</v>
      </c>
      <c r="BB2506">
        <v>367</v>
      </c>
      <c r="BC2506">
        <v>180</v>
      </c>
      <c r="BD2506">
        <v>180</v>
      </c>
      <c r="BE2506">
        <v>488</v>
      </c>
      <c r="BF2506">
        <v>1013</v>
      </c>
      <c r="BG2506">
        <v>195</v>
      </c>
      <c r="BH2506">
        <v>298</v>
      </c>
      <c r="BI2506">
        <v>167</v>
      </c>
      <c r="BJ2506">
        <v>123</v>
      </c>
      <c r="BK2506">
        <v>204</v>
      </c>
      <c r="BL2506">
        <v>609</v>
      </c>
      <c r="BM2506">
        <v>46</v>
      </c>
      <c r="BN2506">
        <v>1400</v>
      </c>
      <c r="BO2506">
        <v>28765</v>
      </c>
      <c r="BP2506">
        <v>6131</v>
      </c>
      <c r="BQ2506">
        <v>1053</v>
      </c>
      <c r="BR2506">
        <v>1222</v>
      </c>
      <c r="BS2506">
        <v>637</v>
      </c>
      <c r="BT2506">
        <v>271</v>
      </c>
      <c r="BU2506">
        <v>1847</v>
      </c>
      <c r="BV2506">
        <v>70</v>
      </c>
      <c r="BW2506">
        <v>100</v>
      </c>
      <c r="BX2506">
        <v>0</v>
      </c>
      <c r="BY2506">
        <v>59107</v>
      </c>
    </row>
    <row r="2507" spans="1:77" hidden="1" x14ac:dyDescent="0.25">
      <c r="A2507" t="str">
        <f t="shared" si="78"/>
        <v>201841 Irodai, ügyviteli foglalkozásokIMind (I1-I9) Iskola MIND</v>
      </c>
      <c r="B2507" t="str">
        <f t="shared" si="79"/>
        <v>201841 Irodai, ügyviteli foglalkozásokIMind (I1-I9) Iskola MIND</v>
      </c>
      <c r="C2507">
        <v>6702</v>
      </c>
      <c r="D2507" t="s">
        <v>168</v>
      </c>
      <c r="E2507" t="s">
        <v>169</v>
      </c>
      <c r="F2507" s="4">
        <v>2018</v>
      </c>
      <c r="G2507">
        <v>0</v>
      </c>
      <c r="H2507" t="s">
        <v>167</v>
      </c>
      <c r="I2507">
        <v>635</v>
      </c>
      <c r="J2507">
        <v>24</v>
      </c>
      <c r="K2507" t="s">
        <v>92</v>
      </c>
      <c r="L2507" t="s">
        <v>130</v>
      </c>
      <c r="M2507">
        <v>3371</v>
      </c>
      <c r="N2507">
        <v>536</v>
      </c>
      <c r="O2507">
        <v>127</v>
      </c>
      <c r="P2507">
        <v>303</v>
      </c>
      <c r="Q2507">
        <v>2864</v>
      </c>
      <c r="R2507">
        <v>617</v>
      </c>
      <c r="S2507">
        <v>385</v>
      </c>
      <c r="T2507">
        <v>527</v>
      </c>
      <c r="U2507">
        <v>589</v>
      </c>
      <c r="V2507">
        <v>14</v>
      </c>
      <c r="W2507">
        <v>624</v>
      </c>
      <c r="X2507">
        <v>667</v>
      </c>
      <c r="Y2507">
        <v>1700</v>
      </c>
      <c r="Z2507">
        <v>660</v>
      </c>
      <c r="AA2507">
        <v>699</v>
      </c>
      <c r="AB2507">
        <v>1855</v>
      </c>
      <c r="AC2507">
        <v>1891</v>
      </c>
      <c r="AD2507">
        <v>753</v>
      </c>
      <c r="AE2507">
        <v>1453</v>
      </c>
      <c r="AF2507">
        <v>1769</v>
      </c>
      <c r="AG2507">
        <v>200</v>
      </c>
      <c r="AH2507">
        <v>851</v>
      </c>
      <c r="AI2507">
        <v>513</v>
      </c>
      <c r="AJ2507">
        <v>1365</v>
      </c>
      <c r="AK2507">
        <v>1095</v>
      </c>
      <c r="AL2507">
        <v>802</v>
      </c>
      <c r="AM2507">
        <v>4646</v>
      </c>
      <c r="AN2507">
        <v>2988</v>
      </c>
      <c r="AO2507">
        <v>10303</v>
      </c>
      <c r="AP2507">
        <v>5861</v>
      </c>
      <c r="AQ2507">
        <v>4026</v>
      </c>
      <c r="AR2507">
        <v>80</v>
      </c>
      <c r="AS2507">
        <v>236</v>
      </c>
      <c r="AT2507">
        <v>3983</v>
      </c>
      <c r="AU2507">
        <v>252</v>
      </c>
      <c r="AV2507">
        <v>1458</v>
      </c>
      <c r="AW2507">
        <v>864</v>
      </c>
      <c r="AX2507">
        <v>371</v>
      </c>
      <c r="AY2507">
        <v>696</v>
      </c>
      <c r="AZ2507">
        <v>3174</v>
      </c>
      <c r="BA2507">
        <v>6806</v>
      </c>
      <c r="BB2507">
        <v>1001</v>
      </c>
      <c r="BC2507">
        <v>1022</v>
      </c>
      <c r="BD2507">
        <v>660</v>
      </c>
      <c r="BE2507">
        <v>2037</v>
      </c>
      <c r="BF2507">
        <v>10941</v>
      </c>
      <c r="BG2507">
        <v>1180</v>
      </c>
      <c r="BH2507">
        <v>653</v>
      </c>
      <c r="BI2507">
        <v>370</v>
      </c>
      <c r="BJ2507">
        <v>631</v>
      </c>
      <c r="BK2507">
        <v>696</v>
      </c>
      <c r="BL2507">
        <v>2180</v>
      </c>
      <c r="BM2507">
        <v>301</v>
      </c>
      <c r="BN2507">
        <v>4075</v>
      </c>
      <c r="BO2507">
        <v>25674</v>
      </c>
      <c r="BP2507">
        <v>3885</v>
      </c>
      <c r="BQ2507">
        <v>3041</v>
      </c>
      <c r="BR2507">
        <v>990</v>
      </c>
      <c r="BS2507">
        <v>2183</v>
      </c>
      <c r="BT2507">
        <v>472</v>
      </c>
      <c r="BU2507">
        <v>296</v>
      </c>
      <c r="BV2507">
        <v>226</v>
      </c>
      <c r="BW2507">
        <v>445</v>
      </c>
      <c r="BX2507">
        <v>0</v>
      </c>
      <c r="BY2507">
        <v>134933</v>
      </c>
    </row>
    <row r="2508" spans="1:77" hidden="1" x14ac:dyDescent="0.25">
      <c r="A2508" t="str">
        <f t="shared" si="78"/>
        <v>201842 Ügyfélkapcsolati foglalkozásokIMind (I1-I9) Iskola MIND</v>
      </c>
      <c r="B2508" t="str">
        <f t="shared" si="79"/>
        <v>201842 Ügyfélkapcsolati foglalkozásokIMind (I1-I9) Iskola MIND</v>
      </c>
      <c r="C2508">
        <v>6703</v>
      </c>
      <c r="D2508" t="s">
        <v>168</v>
      </c>
      <c r="E2508" t="s">
        <v>169</v>
      </c>
      <c r="F2508" s="4">
        <v>2018</v>
      </c>
      <c r="G2508">
        <v>0</v>
      </c>
      <c r="H2508" t="s">
        <v>167</v>
      </c>
      <c r="I2508">
        <v>636</v>
      </c>
      <c r="J2508">
        <v>25</v>
      </c>
      <c r="K2508" t="s">
        <v>93</v>
      </c>
      <c r="L2508" t="s">
        <v>131</v>
      </c>
      <c r="M2508">
        <v>24</v>
      </c>
      <c r="N2508">
        <v>30</v>
      </c>
      <c r="O2508">
        <v>0</v>
      </c>
      <c r="P2508">
        <v>27</v>
      </c>
      <c r="Q2508">
        <v>122</v>
      </c>
      <c r="R2508">
        <v>0</v>
      </c>
      <c r="S2508">
        <v>0</v>
      </c>
      <c r="T2508">
        <v>16</v>
      </c>
      <c r="U2508">
        <v>202</v>
      </c>
      <c r="V2508">
        <v>0</v>
      </c>
      <c r="W2508">
        <v>47</v>
      </c>
      <c r="X2508">
        <v>90</v>
      </c>
      <c r="Y2508">
        <v>32</v>
      </c>
      <c r="Z2508">
        <v>10</v>
      </c>
      <c r="AA2508">
        <v>0</v>
      </c>
      <c r="AB2508">
        <v>88</v>
      </c>
      <c r="AC2508">
        <v>76</v>
      </c>
      <c r="AD2508">
        <v>58</v>
      </c>
      <c r="AE2508">
        <v>58</v>
      </c>
      <c r="AF2508">
        <v>49</v>
      </c>
      <c r="AG2508">
        <v>0</v>
      </c>
      <c r="AH2508">
        <v>85</v>
      </c>
      <c r="AI2508">
        <v>95</v>
      </c>
      <c r="AJ2508">
        <v>746</v>
      </c>
      <c r="AK2508">
        <v>364</v>
      </c>
      <c r="AL2508">
        <v>45</v>
      </c>
      <c r="AM2508">
        <v>282</v>
      </c>
      <c r="AN2508">
        <v>924</v>
      </c>
      <c r="AO2508">
        <v>1735</v>
      </c>
      <c r="AP2508">
        <v>1468</v>
      </c>
      <c r="AQ2508">
        <v>1748</v>
      </c>
      <c r="AR2508">
        <v>21</v>
      </c>
      <c r="AS2508">
        <v>92</v>
      </c>
      <c r="AT2508">
        <v>1143</v>
      </c>
      <c r="AU2508">
        <v>155</v>
      </c>
      <c r="AV2508">
        <v>2203</v>
      </c>
      <c r="AW2508">
        <v>84</v>
      </c>
      <c r="AX2508">
        <v>34</v>
      </c>
      <c r="AY2508">
        <v>1852</v>
      </c>
      <c r="AZ2508">
        <v>2749</v>
      </c>
      <c r="BA2508">
        <v>9520</v>
      </c>
      <c r="BB2508">
        <v>698</v>
      </c>
      <c r="BC2508">
        <v>784</v>
      </c>
      <c r="BD2508">
        <v>167</v>
      </c>
      <c r="BE2508">
        <v>930</v>
      </c>
      <c r="BF2508">
        <v>1781</v>
      </c>
      <c r="BG2508">
        <v>188</v>
      </c>
      <c r="BH2508">
        <v>18</v>
      </c>
      <c r="BI2508">
        <v>561</v>
      </c>
      <c r="BJ2508">
        <v>68</v>
      </c>
      <c r="BK2508">
        <v>295</v>
      </c>
      <c r="BL2508">
        <v>920</v>
      </c>
      <c r="BM2508">
        <v>1604</v>
      </c>
      <c r="BN2508">
        <v>1829</v>
      </c>
      <c r="BO2508">
        <v>851</v>
      </c>
      <c r="BP2508">
        <v>425</v>
      </c>
      <c r="BQ2508">
        <v>1544</v>
      </c>
      <c r="BR2508">
        <v>25</v>
      </c>
      <c r="BS2508">
        <v>890</v>
      </c>
      <c r="BT2508">
        <v>576</v>
      </c>
      <c r="BU2508">
        <v>32</v>
      </c>
      <c r="BV2508">
        <v>81</v>
      </c>
      <c r="BW2508">
        <v>830</v>
      </c>
      <c r="BX2508">
        <v>0</v>
      </c>
      <c r="BY2508">
        <v>41371</v>
      </c>
    </row>
    <row r="2509" spans="1:77" hidden="1" x14ac:dyDescent="0.25">
      <c r="A2509" t="str">
        <f t="shared" si="78"/>
        <v>201851 Kereskedelmi és vendéglátó-ipari foglalkozásokIMind (I1-I9) Iskola MIND</v>
      </c>
      <c r="B2509" t="str">
        <f t="shared" si="79"/>
        <v>201851 Kereskedelmi és vendéglátó-ipari foglalkozásokIMind (I1-I9) Iskola MIND</v>
      </c>
      <c r="C2509">
        <v>6704</v>
      </c>
      <c r="D2509" t="s">
        <v>168</v>
      </c>
      <c r="E2509" t="s">
        <v>169</v>
      </c>
      <c r="F2509" s="4">
        <v>2018</v>
      </c>
      <c r="G2509">
        <v>0</v>
      </c>
      <c r="H2509" t="s">
        <v>167</v>
      </c>
      <c r="I2509">
        <v>637</v>
      </c>
      <c r="J2509">
        <v>26</v>
      </c>
      <c r="K2509" t="s">
        <v>94</v>
      </c>
      <c r="L2509" t="s">
        <v>132</v>
      </c>
      <c r="M2509">
        <v>712</v>
      </c>
      <c r="N2509">
        <v>74</v>
      </c>
      <c r="O2509">
        <v>59</v>
      </c>
      <c r="P2509">
        <v>38</v>
      </c>
      <c r="Q2509">
        <v>3783</v>
      </c>
      <c r="R2509">
        <v>519</v>
      </c>
      <c r="S2509">
        <v>155</v>
      </c>
      <c r="T2509">
        <v>80</v>
      </c>
      <c r="U2509">
        <v>26</v>
      </c>
      <c r="V2509">
        <v>0</v>
      </c>
      <c r="W2509">
        <v>120</v>
      </c>
      <c r="X2509">
        <v>36</v>
      </c>
      <c r="Y2509">
        <v>172</v>
      </c>
      <c r="Z2509">
        <v>164</v>
      </c>
      <c r="AA2509">
        <v>2</v>
      </c>
      <c r="AB2509">
        <v>238</v>
      </c>
      <c r="AC2509">
        <v>112</v>
      </c>
      <c r="AD2509">
        <v>0</v>
      </c>
      <c r="AE2509">
        <v>26</v>
      </c>
      <c r="AF2509">
        <v>45</v>
      </c>
      <c r="AG2509">
        <v>0</v>
      </c>
      <c r="AH2509">
        <v>437</v>
      </c>
      <c r="AI2509">
        <v>46</v>
      </c>
      <c r="AJ2509">
        <v>37</v>
      </c>
      <c r="AK2509">
        <v>43</v>
      </c>
      <c r="AL2509">
        <v>295</v>
      </c>
      <c r="AM2509">
        <v>1640</v>
      </c>
      <c r="AN2509">
        <v>3979</v>
      </c>
      <c r="AO2509">
        <v>16062</v>
      </c>
      <c r="AP2509">
        <v>94312</v>
      </c>
      <c r="AQ2509">
        <v>870</v>
      </c>
      <c r="AR2509">
        <v>240</v>
      </c>
      <c r="AS2509">
        <v>2</v>
      </c>
      <c r="AT2509">
        <v>636</v>
      </c>
      <c r="AU2509">
        <v>227</v>
      </c>
      <c r="AV2509">
        <v>28369</v>
      </c>
      <c r="AW2509">
        <v>267</v>
      </c>
      <c r="AX2509">
        <v>167</v>
      </c>
      <c r="AY2509">
        <v>22</v>
      </c>
      <c r="AZ2509">
        <v>299</v>
      </c>
      <c r="BA2509">
        <v>1096</v>
      </c>
      <c r="BB2509">
        <v>0</v>
      </c>
      <c r="BC2509">
        <v>419</v>
      </c>
      <c r="BD2509">
        <v>220</v>
      </c>
      <c r="BE2509">
        <v>582</v>
      </c>
      <c r="BF2509">
        <v>1574</v>
      </c>
      <c r="BG2509">
        <v>47</v>
      </c>
      <c r="BH2509">
        <v>23</v>
      </c>
      <c r="BI2509">
        <v>98</v>
      </c>
      <c r="BJ2509">
        <v>1049</v>
      </c>
      <c r="BK2509">
        <v>140</v>
      </c>
      <c r="BL2509">
        <v>740</v>
      </c>
      <c r="BM2509">
        <v>120</v>
      </c>
      <c r="BN2509">
        <v>4527</v>
      </c>
      <c r="BO2509">
        <v>1456</v>
      </c>
      <c r="BP2509">
        <v>1634</v>
      </c>
      <c r="BQ2509">
        <v>670</v>
      </c>
      <c r="BR2509">
        <v>1555</v>
      </c>
      <c r="BS2509">
        <v>916</v>
      </c>
      <c r="BT2509">
        <v>1043</v>
      </c>
      <c r="BU2509">
        <v>38</v>
      </c>
      <c r="BV2509">
        <v>211</v>
      </c>
      <c r="BW2509">
        <v>638</v>
      </c>
      <c r="BX2509">
        <v>0</v>
      </c>
      <c r="BY2509">
        <v>173107</v>
      </c>
    </row>
    <row r="2510" spans="1:77" hidden="1" x14ac:dyDescent="0.25">
      <c r="A2510" t="str">
        <f t="shared" si="78"/>
        <v>201852 Szolgáltatási foglalkozásokIMind (I1-I9) Iskola MIND</v>
      </c>
      <c r="B2510" t="str">
        <f t="shared" si="79"/>
        <v>201852 Szolgáltatási foglalkozásokIMind (I1-I9) Iskola MIND</v>
      </c>
      <c r="C2510">
        <v>6705</v>
      </c>
      <c r="D2510" t="s">
        <v>168</v>
      </c>
      <c r="E2510" t="s">
        <v>169</v>
      </c>
      <c r="F2510" s="4">
        <v>2018</v>
      </c>
      <c r="G2510">
        <v>0</v>
      </c>
      <c r="H2510" t="s">
        <v>167</v>
      </c>
      <c r="I2510">
        <v>638</v>
      </c>
      <c r="J2510">
        <v>27</v>
      </c>
      <c r="K2510" t="s">
        <v>95</v>
      </c>
      <c r="L2510" t="s">
        <v>133</v>
      </c>
      <c r="M2510">
        <v>132</v>
      </c>
      <c r="N2510">
        <v>124</v>
      </c>
      <c r="O2510">
        <v>96</v>
      </c>
      <c r="P2510">
        <v>0</v>
      </c>
      <c r="Q2510">
        <v>191</v>
      </c>
      <c r="R2510">
        <v>65</v>
      </c>
      <c r="S2510">
        <v>17</v>
      </c>
      <c r="T2510">
        <v>54</v>
      </c>
      <c r="U2510">
        <v>73</v>
      </c>
      <c r="V2510">
        <v>0</v>
      </c>
      <c r="W2510">
        <v>441</v>
      </c>
      <c r="X2510">
        <v>240</v>
      </c>
      <c r="Y2510">
        <v>106</v>
      </c>
      <c r="Z2510">
        <v>17</v>
      </c>
      <c r="AA2510">
        <v>48</v>
      </c>
      <c r="AB2510">
        <v>73</v>
      </c>
      <c r="AC2510">
        <v>4</v>
      </c>
      <c r="AD2510">
        <v>25</v>
      </c>
      <c r="AE2510">
        <v>297</v>
      </c>
      <c r="AF2510">
        <v>278</v>
      </c>
      <c r="AG2510">
        <v>1</v>
      </c>
      <c r="AH2510">
        <v>127</v>
      </c>
      <c r="AI2510">
        <v>21</v>
      </c>
      <c r="AJ2510">
        <v>410</v>
      </c>
      <c r="AK2510">
        <v>1352</v>
      </c>
      <c r="AL2510">
        <v>154</v>
      </c>
      <c r="AM2510">
        <v>410</v>
      </c>
      <c r="AN2510">
        <v>350</v>
      </c>
      <c r="AO2510">
        <v>840</v>
      </c>
      <c r="AP2510">
        <v>929</v>
      </c>
      <c r="AQ2510">
        <v>3475</v>
      </c>
      <c r="AR2510">
        <v>9</v>
      </c>
      <c r="AS2510">
        <v>557</v>
      </c>
      <c r="AT2510">
        <v>1009</v>
      </c>
      <c r="AU2510">
        <v>17</v>
      </c>
      <c r="AV2510">
        <v>1161</v>
      </c>
      <c r="AW2510">
        <v>32</v>
      </c>
      <c r="AX2510">
        <v>20</v>
      </c>
      <c r="AY2510">
        <v>0</v>
      </c>
      <c r="AZ2510">
        <v>1</v>
      </c>
      <c r="BA2510">
        <v>4366</v>
      </c>
      <c r="BB2510">
        <v>3</v>
      </c>
      <c r="BC2510">
        <v>84</v>
      </c>
      <c r="BD2510">
        <v>247</v>
      </c>
      <c r="BE2510">
        <v>1069</v>
      </c>
      <c r="BF2510">
        <v>420</v>
      </c>
      <c r="BG2510">
        <v>73</v>
      </c>
      <c r="BH2510">
        <v>29</v>
      </c>
      <c r="BI2510">
        <v>100</v>
      </c>
      <c r="BJ2510">
        <v>411</v>
      </c>
      <c r="BK2510">
        <v>133</v>
      </c>
      <c r="BL2510">
        <v>182</v>
      </c>
      <c r="BM2510">
        <v>134</v>
      </c>
      <c r="BN2510">
        <v>9872</v>
      </c>
      <c r="BO2510">
        <v>10615</v>
      </c>
      <c r="BP2510">
        <v>18359</v>
      </c>
      <c r="BQ2510">
        <v>7476</v>
      </c>
      <c r="BR2510">
        <v>5490</v>
      </c>
      <c r="BS2510">
        <v>726</v>
      </c>
      <c r="BT2510">
        <v>1273</v>
      </c>
      <c r="BU2510">
        <v>156</v>
      </c>
      <c r="BV2510">
        <v>32</v>
      </c>
      <c r="BW2510">
        <v>4396</v>
      </c>
      <c r="BX2510">
        <v>0</v>
      </c>
      <c r="BY2510">
        <v>78802</v>
      </c>
    </row>
    <row r="2511" spans="1:77" hidden="1" x14ac:dyDescent="0.25">
      <c r="A2511" t="str">
        <f t="shared" si="78"/>
        <v>201861 Mezőgazdasági foglalkozásokIMind (I1-I9) Iskola MIND</v>
      </c>
      <c r="B2511" t="str">
        <f t="shared" si="79"/>
        <v>201861 Mezőgazdasági foglalkozásokIMind (I1-I9) Iskola MIND</v>
      </c>
      <c r="C2511">
        <v>6706</v>
      </c>
      <c r="D2511" t="s">
        <v>168</v>
      </c>
      <c r="E2511" t="s">
        <v>169</v>
      </c>
      <c r="F2511" s="4">
        <v>2018</v>
      </c>
      <c r="G2511">
        <v>0</v>
      </c>
      <c r="H2511" t="s">
        <v>167</v>
      </c>
      <c r="I2511">
        <v>639</v>
      </c>
      <c r="J2511">
        <v>28</v>
      </c>
      <c r="K2511" t="s">
        <v>96</v>
      </c>
      <c r="L2511" t="s">
        <v>97</v>
      </c>
      <c r="M2511">
        <v>11235</v>
      </c>
      <c r="N2511">
        <v>15</v>
      </c>
      <c r="O2511">
        <v>23</v>
      </c>
      <c r="P2511">
        <v>0</v>
      </c>
      <c r="Q2511">
        <v>309</v>
      </c>
      <c r="R2511">
        <v>0</v>
      </c>
      <c r="S2511">
        <v>0</v>
      </c>
      <c r="T2511">
        <v>0</v>
      </c>
      <c r="U2511">
        <v>0</v>
      </c>
      <c r="V2511">
        <v>0</v>
      </c>
      <c r="W2511">
        <v>0</v>
      </c>
      <c r="X2511">
        <v>195</v>
      </c>
      <c r="Y2511">
        <v>0</v>
      </c>
      <c r="Z2511">
        <v>2</v>
      </c>
      <c r="AA2511">
        <v>1</v>
      </c>
      <c r="AB2511">
        <v>0</v>
      </c>
      <c r="AC2511">
        <v>0</v>
      </c>
      <c r="AD2511">
        <v>18</v>
      </c>
      <c r="AE2511">
        <v>19</v>
      </c>
      <c r="AF2511">
        <v>0</v>
      </c>
      <c r="AG2511">
        <v>0</v>
      </c>
      <c r="AH2511">
        <v>1</v>
      </c>
      <c r="AI2511">
        <v>0</v>
      </c>
      <c r="AJ2511">
        <v>34</v>
      </c>
      <c r="AK2511">
        <v>57</v>
      </c>
      <c r="AL2511">
        <v>7</v>
      </c>
      <c r="AM2511">
        <v>72</v>
      </c>
      <c r="AN2511">
        <v>0</v>
      </c>
      <c r="AO2511">
        <v>549</v>
      </c>
      <c r="AP2511">
        <v>346</v>
      </c>
      <c r="AQ2511">
        <v>16</v>
      </c>
      <c r="AR2511">
        <v>0</v>
      </c>
      <c r="AS2511">
        <v>0</v>
      </c>
      <c r="AT2511">
        <v>28</v>
      </c>
      <c r="AU2511">
        <v>0</v>
      </c>
      <c r="AV2511">
        <v>84</v>
      </c>
      <c r="AW2511">
        <v>39</v>
      </c>
      <c r="AX2511">
        <v>0</v>
      </c>
      <c r="AY2511">
        <v>0</v>
      </c>
      <c r="AZ2511">
        <v>44</v>
      </c>
      <c r="BA2511">
        <v>9</v>
      </c>
      <c r="BB2511">
        <v>0</v>
      </c>
      <c r="BC2511">
        <v>0</v>
      </c>
      <c r="BD2511">
        <v>44</v>
      </c>
      <c r="BE2511">
        <v>74</v>
      </c>
      <c r="BF2511">
        <v>2</v>
      </c>
      <c r="BG2511">
        <v>0</v>
      </c>
      <c r="BH2511">
        <v>152</v>
      </c>
      <c r="BI2511">
        <v>0</v>
      </c>
      <c r="BJ2511">
        <v>0</v>
      </c>
      <c r="BK2511">
        <v>22</v>
      </c>
      <c r="BL2511">
        <v>14</v>
      </c>
      <c r="BM2511">
        <v>0</v>
      </c>
      <c r="BN2511">
        <v>286</v>
      </c>
      <c r="BO2511">
        <v>1896</v>
      </c>
      <c r="BP2511">
        <v>677</v>
      </c>
      <c r="BQ2511">
        <v>87</v>
      </c>
      <c r="BR2511">
        <v>106</v>
      </c>
      <c r="BS2511">
        <v>149</v>
      </c>
      <c r="BT2511">
        <v>97</v>
      </c>
      <c r="BU2511">
        <v>3</v>
      </c>
      <c r="BV2511">
        <v>0</v>
      </c>
      <c r="BW2511">
        <v>35</v>
      </c>
      <c r="BX2511">
        <v>0</v>
      </c>
      <c r="BY2511">
        <v>16747</v>
      </c>
    </row>
    <row r="2512" spans="1:77" hidden="1" x14ac:dyDescent="0.25">
      <c r="A2512" t="str">
        <f t="shared" si="78"/>
        <v>201862 Erdőgazdálkodási, vadgazdálkodási és halászati foglalkozásokIMind (I1-I9) Iskola MIND</v>
      </c>
      <c r="B2512" t="str">
        <f t="shared" si="79"/>
        <v>201862 Erdőgazdálkodási, vadgazdálkodási és halászati foglalkozásokIMind (I1-I9) Iskola MIND</v>
      </c>
      <c r="C2512">
        <v>6707</v>
      </c>
      <c r="D2512" t="s">
        <v>168</v>
      </c>
      <c r="E2512" t="s">
        <v>169</v>
      </c>
      <c r="F2512" s="4">
        <v>2018</v>
      </c>
      <c r="G2512">
        <v>0</v>
      </c>
      <c r="H2512" t="s">
        <v>167</v>
      </c>
      <c r="I2512">
        <v>640</v>
      </c>
      <c r="J2512">
        <v>29</v>
      </c>
      <c r="K2512" t="s">
        <v>98</v>
      </c>
      <c r="L2512" t="s">
        <v>134</v>
      </c>
      <c r="M2512">
        <v>254</v>
      </c>
      <c r="N2512">
        <v>1468</v>
      </c>
      <c r="O2512">
        <v>619</v>
      </c>
      <c r="P2512">
        <v>0</v>
      </c>
      <c r="Q2512">
        <v>0</v>
      </c>
      <c r="R2512">
        <v>0</v>
      </c>
      <c r="S2512">
        <v>0</v>
      </c>
      <c r="T2512">
        <v>0</v>
      </c>
      <c r="U2512">
        <v>0</v>
      </c>
      <c r="V2512">
        <v>0</v>
      </c>
      <c r="W2512">
        <v>0</v>
      </c>
      <c r="X2512">
        <v>0</v>
      </c>
      <c r="Y2512">
        <v>0</v>
      </c>
      <c r="Z2512">
        <v>0</v>
      </c>
      <c r="AA2512">
        <v>0</v>
      </c>
      <c r="AB2512">
        <v>0</v>
      </c>
      <c r="AC2512">
        <v>0</v>
      </c>
      <c r="AD2512">
        <v>0</v>
      </c>
      <c r="AE2512">
        <v>0</v>
      </c>
      <c r="AF2512">
        <v>0</v>
      </c>
      <c r="AG2512">
        <v>0</v>
      </c>
      <c r="AH2512">
        <v>0</v>
      </c>
      <c r="AI2512">
        <v>0</v>
      </c>
      <c r="AJ2512">
        <v>0</v>
      </c>
      <c r="AK2512">
        <v>0</v>
      </c>
      <c r="AL2512">
        <v>67</v>
      </c>
      <c r="AM2512">
        <v>88</v>
      </c>
      <c r="AN2512">
        <v>0</v>
      </c>
      <c r="AO2512">
        <v>0</v>
      </c>
      <c r="AP2512">
        <v>65</v>
      </c>
      <c r="AQ2512">
        <v>1</v>
      </c>
      <c r="AR2512">
        <v>0</v>
      </c>
      <c r="AS2512">
        <v>0</v>
      </c>
      <c r="AT2512">
        <v>0</v>
      </c>
      <c r="AU2512">
        <v>0</v>
      </c>
      <c r="AV2512">
        <v>1</v>
      </c>
      <c r="AW2512">
        <v>0</v>
      </c>
      <c r="AX2512">
        <v>0</v>
      </c>
      <c r="AY2512">
        <v>0</v>
      </c>
      <c r="AZ2512">
        <v>0</v>
      </c>
      <c r="BA2512">
        <v>0</v>
      </c>
      <c r="BB2512">
        <v>0</v>
      </c>
      <c r="BC2512">
        <v>0</v>
      </c>
      <c r="BD2512">
        <v>0</v>
      </c>
      <c r="BE2512">
        <v>32</v>
      </c>
      <c r="BF2512">
        <v>0</v>
      </c>
      <c r="BG2512">
        <v>0</v>
      </c>
      <c r="BH2512">
        <v>9</v>
      </c>
      <c r="BI2512">
        <v>0</v>
      </c>
      <c r="BJ2512">
        <v>0</v>
      </c>
      <c r="BK2512">
        <v>0</v>
      </c>
      <c r="BL2512">
        <v>0</v>
      </c>
      <c r="BM2512">
        <v>0</v>
      </c>
      <c r="BN2512">
        <v>53</v>
      </c>
      <c r="BO2512">
        <v>169</v>
      </c>
      <c r="BP2512">
        <v>5</v>
      </c>
      <c r="BQ2512">
        <v>1</v>
      </c>
      <c r="BR2512">
        <v>2</v>
      </c>
      <c r="BS2512">
        <v>0</v>
      </c>
      <c r="BT2512">
        <v>20</v>
      </c>
      <c r="BU2512">
        <v>8</v>
      </c>
      <c r="BV2512">
        <v>0</v>
      </c>
      <c r="BW2512">
        <v>0</v>
      </c>
      <c r="BX2512">
        <v>0</v>
      </c>
      <c r="BY2512">
        <v>2862</v>
      </c>
    </row>
    <row r="2513" spans="1:77" hidden="1" x14ac:dyDescent="0.25">
      <c r="A2513" t="str">
        <f t="shared" si="78"/>
        <v>201871 Élelmiszer-ipari foglalkozásokIMind (I1-I9) Iskola MIND</v>
      </c>
      <c r="B2513" t="str">
        <f t="shared" si="79"/>
        <v>201871 Élelmiszer-ipari foglalkozásokIMind (I1-I9) Iskola MIND</v>
      </c>
      <c r="C2513">
        <v>6708</v>
      </c>
      <c r="D2513" t="s">
        <v>168</v>
      </c>
      <c r="E2513" t="s">
        <v>169</v>
      </c>
      <c r="F2513" s="4">
        <v>2018</v>
      </c>
      <c r="G2513">
        <v>0</v>
      </c>
      <c r="H2513" t="s">
        <v>167</v>
      </c>
      <c r="I2513">
        <v>641</v>
      </c>
      <c r="J2513">
        <v>30</v>
      </c>
      <c r="K2513" t="s">
        <v>99</v>
      </c>
      <c r="L2513" t="s">
        <v>135</v>
      </c>
      <c r="M2513">
        <v>116</v>
      </c>
      <c r="N2513">
        <v>0</v>
      </c>
      <c r="O2513">
        <v>47</v>
      </c>
      <c r="P2513">
        <v>0</v>
      </c>
      <c r="Q2513">
        <v>9733</v>
      </c>
      <c r="R2513">
        <v>0</v>
      </c>
      <c r="S2513">
        <v>0</v>
      </c>
      <c r="T2513">
        <v>0</v>
      </c>
      <c r="U2513">
        <v>0</v>
      </c>
      <c r="V2513">
        <v>0</v>
      </c>
      <c r="W2513">
        <v>0</v>
      </c>
      <c r="X2513">
        <v>0</v>
      </c>
      <c r="Y2513">
        <v>0</v>
      </c>
      <c r="Z2513">
        <v>0</v>
      </c>
      <c r="AA2513">
        <v>0</v>
      </c>
      <c r="AB2513">
        <v>1</v>
      </c>
      <c r="AC2513">
        <v>0</v>
      </c>
      <c r="AD2513">
        <v>0</v>
      </c>
      <c r="AE2513">
        <v>0</v>
      </c>
      <c r="AF2513">
        <v>0</v>
      </c>
      <c r="AG2513">
        <v>0</v>
      </c>
      <c r="AH2513">
        <v>0</v>
      </c>
      <c r="AI2513">
        <v>0</v>
      </c>
      <c r="AJ2513">
        <v>0</v>
      </c>
      <c r="AK2513">
        <v>0</v>
      </c>
      <c r="AL2513">
        <v>0</v>
      </c>
      <c r="AM2513">
        <v>0</v>
      </c>
      <c r="AN2513">
        <v>0</v>
      </c>
      <c r="AO2513">
        <v>578</v>
      </c>
      <c r="AP2513">
        <v>2208</v>
      </c>
      <c r="AQ2513">
        <v>18</v>
      </c>
      <c r="AR2513">
        <v>0</v>
      </c>
      <c r="AS2513">
        <v>0</v>
      </c>
      <c r="AT2513">
        <v>42</v>
      </c>
      <c r="AU2513">
        <v>0</v>
      </c>
      <c r="AV2513">
        <v>199</v>
      </c>
      <c r="AW2513">
        <v>0</v>
      </c>
      <c r="AX2513">
        <v>0</v>
      </c>
      <c r="AY2513">
        <v>0</v>
      </c>
      <c r="AZ2513">
        <v>0</v>
      </c>
      <c r="BA2513">
        <v>0</v>
      </c>
      <c r="BB2513">
        <v>0</v>
      </c>
      <c r="BC2513">
        <v>0</v>
      </c>
      <c r="BD2513">
        <v>0</v>
      </c>
      <c r="BE2513">
        <v>139</v>
      </c>
      <c r="BF2513">
        <v>22</v>
      </c>
      <c r="BG2513">
        <v>0</v>
      </c>
      <c r="BH2513">
        <v>2</v>
      </c>
      <c r="BI2513">
        <v>0</v>
      </c>
      <c r="BJ2513">
        <v>0</v>
      </c>
      <c r="BK2513">
        <v>0</v>
      </c>
      <c r="BL2513">
        <v>256</v>
      </c>
      <c r="BM2513">
        <v>0</v>
      </c>
      <c r="BN2513">
        <v>24</v>
      </c>
      <c r="BO2513">
        <v>279</v>
      </c>
      <c r="BP2513">
        <v>23</v>
      </c>
      <c r="BQ2513">
        <v>27</v>
      </c>
      <c r="BR2513">
        <v>8</v>
      </c>
      <c r="BS2513">
        <v>2</v>
      </c>
      <c r="BT2513">
        <v>0</v>
      </c>
      <c r="BU2513">
        <v>0</v>
      </c>
      <c r="BV2513">
        <v>0</v>
      </c>
      <c r="BW2513">
        <v>0</v>
      </c>
      <c r="BX2513">
        <v>0</v>
      </c>
      <c r="BY2513">
        <v>13724</v>
      </c>
    </row>
    <row r="2514" spans="1:77" hidden="1" x14ac:dyDescent="0.25">
      <c r="A2514" t="str">
        <f t="shared" si="78"/>
        <v>201872 Könnyűipari foglalkozásokIMind (I1-I9) Iskola MIND</v>
      </c>
      <c r="B2514" t="str">
        <f t="shared" si="79"/>
        <v>201872 Könnyűipari foglalkozásokIMind (I1-I9) Iskola MIND</v>
      </c>
      <c r="C2514">
        <v>6709</v>
      </c>
      <c r="D2514" t="s">
        <v>168</v>
      </c>
      <c r="E2514" t="s">
        <v>169</v>
      </c>
      <c r="F2514" s="4">
        <v>2018</v>
      </c>
      <c r="G2514">
        <v>0</v>
      </c>
      <c r="H2514" t="s">
        <v>167</v>
      </c>
      <c r="I2514">
        <v>642</v>
      </c>
      <c r="J2514">
        <v>31</v>
      </c>
      <c r="K2514" t="s">
        <v>100</v>
      </c>
      <c r="L2514" t="s">
        <v>136</v>
      </c>
      <c r="M2514">
        <v>119</v>
      </c>
      <c r="N2514">
        <v>75</v>
      </c>
      <c r="O2514">
        <v>0</v>
      </c>
      <c r="P2514">
        <v>0</v>
      </c>
      <c r="Q2514">
        <v>67</v>
      </c>
      <c r="R2514">
        <v>6179</v>
      </c>
      <c r="S2514">
        <v>1292</v>
      </c>
      <c r="T2514">
        <v>1385</v>
      </c>
      <c r="U2514">
        <v>4695</v>
      </c>
      <c r="V2514">
        <v>0</v>
      </c>
      <c r="W2514">
        <v>0</v>
      </c>
      <c r="X2514">
        <v>22</v>
      </c>
      <c r="Y2514">
        <v>279</v>
      </c>
      <c r="Z2514">
        <v>1</v>
      </c>
      <c r="AA2514">
        <v>0</v>
      </c>
      <c r="AB2514">
        <v>154</v>
      </c>
      <c r="AC2514">
        <v>20</v>
      </c>
      <c r="AD2514">
        <v>5</v>
      </c>
      <c r="AE2514">
        <v>61</v>
      </c>
      <c r="AF2514">
        <v>218</v>
      </c>
      <c r="AG2514">
        <v>96</v>
      </c>
      <c r="AH2514">
        <v>6101</v>
      </c>
      <c r="AI2514">
        <v>132</v>
      </c>
      <c r="AJ2514">
        <v>0</v>
      </c>
      <c r="AK2514">
        <v>0</v>
      </c>
      <c r="AL2514">
        <v>18</v>
      </c>
      <c r="AM2514">
        <v>428</v>
      </c>
      <c r="AN2514">
        <v>33</v>
      </c>
      <c r="AO2514">
        <v>1061</v>
      </c>
      <c r="AP2514">
        <v>940</v>
      </c>
      <c r="AQ2514">
        <v>203</v>
      </c>
      <c r="AR2514">
        <v>0</v>
      </c>
      <c r="AS2514">
        <v>0</v>
      </c>
      <c r="AT2514">
        <v>8</v>
      </c>
      <c r="AU2514">
        <v>0</v>
      </c>
      <c r="AV2514">
        <v>27</v>
      </c>
      <c r="AW2514">
        <v>113</v>
      </c>
      <c r="AX2514">
        <v>0</v>
      </c>
      <c r="AY2514">
        <v>0</v>
      </c>
      <c r="AZ2514">
        <v>0</v>
      </c>
      <c r="BA2514">
        <v>472</v>
      </c>
      <c r="BB2514">
        <v>0</v>
      </c>
      <c r="BC2514">
        <v>0</v>
      </c>
      <c r="BD2514">
        <v>57</v>
      </c>
      <c r="BE2514">
        <v>16</v>
      </c>
      <c r="BF2514">
        <v>16</v>
      </c>
      <c r="BG2514">
        <v>32</v>
      </c>
      <c r="BH2514">
        <v>1</v>
      </c>
      <c r="BI2514">
        <v>304</v>
      </c>
      <c r="BJ2514">
        <v>3</v>
      </c>
      <c r="BK2514">
        <v>1</v>
      </c>
      <c r="BL2514">
        <v>219</v>
      </c>
      <c r="BM2514">
        <v>1</v>
      </c>
      <c r="BN2514">
        <v>356</v>
      </c>
      <c r="BO2514">
        <v>873</v>
      </c>
      <c r="BP2514">
        <v>440</v>
      </c>
      <c r="BQ2514">
        <v>180</v>
      </c>
      <c r="BR2514">
        <v>229</v>
      </c>
      <c r="BS2514">
        <v>254</v>
      </c>
      <c r="BT2514">
        <v>9</v>
      </c>
      <c r="BU2514">
        <v>0</v>
      </c>
      <c r="BV2514">
        <v>263</v>
      </c>
      <c r="BW2514">
        <v>83</v>
      </c>
      <c r="BX2514">
        <v>0</v>
      </c>
      <c r="BY2514">
        <v>27541</v>
      </c>
    </row>
    <row r="2515" spans="1:77" hidden="1" x14ac:dyDescent="0.25">
      <c r="A2515" t="str">
        <f t="shared" si="78"/>
        <v>201873 Fém- és villamosipari foglalkozásokIMind (I1-I9) Iskola MIND</v>
      </c>
      <c r="B2515" t="str">
        <f t="shared" si="79"/>
        <v>201873 Fém- és villamosipari foglalkozásokIMind (I1-I9) Iskola MIND</v>
      </c>
      <c r="C2515">
        <v>6710</v>
      </c>
      <c r="D2515" t="s">
        <v>168</v>
      </c>
      <c r="E2515" t="s">
        <v>169</v>
      </c>
      <c r="F2515" s="4">
        <v>2018</v>
      </c>
      <c r="G2515">
        <v>0</v>
      </c>
      <c r="H2515" t="s">
        <v>167</v>
      </c>
      <c r="I2515">
        <v>643</v>
      </c>
      <c r="J2515">
        <v>32</v>
      </c>
      <c r="K2515" t="s">
        <v>101</v>
      </c>
      <c r="L2515" t="s">
        <v>137</v>
      </c>
      <c r="M2515">
        <v>4072</v>
      </c>
      <c r="N2515">
        <v>202</v>
      </c>
      <c r="O2515">
        <v>26</v>
      </c>
      <c r="P2515">
        <v>254</v>
      </c>
      <c r="Q2515">
        <v>2125</v>
      </c>
      <c r="R2515">
        <v>424</v>
      </c>
      <c r="S2515">
        <v>259</v>
      </c>
      <c r="T2515">
        <v>220</v>
      </c>
      <c r="U2515">
        <v>52</v>
      </c>
      <c r="V2515">
        <v>84</v>
      </c>
      <c r="W2515">
        <v>715</v>
      </c>
      <c r="X2515">
        <v>797</v>
      </c>
      <c r="Y2515">
        <v>2084</v>
      </c>
      <c r="Z2515">
        <v>1154</v>
      </c>
      <c r="AA2515">
        <v>3208</v>
      </c>
      <c r="AB2515">
        <v>17904</v>
      </c>
      <c r="AC2515">
        <v>3588</v>
      </c>
      <c r="AD2515">
        <v>5002</v>
      </c>
      <c r="AE2515">
        <v>11903</v>
      </c>
      <c r="AF2515">
        <v>9639</v>
      </c>
      <c r="AG2515">
        <v>1661</v>
      </c>
      <c r="AH2515">
        <v>1553</v>
      </c>
      <c r="AI2515">
        <v>2956</v>
      </c>
      <c r="AJ2515">
        <v>4166</v>
      </c>
      <c r="AK2515">
        <v>603</v>
      </c>
      <c r="AL2515">
        <v>465</v>
      </c>
      <c r="AM2515">
        <v>7000</v>
      </c>
      <c r="AN2515">
        <v>14770</v>
      </c>
      <c r="AO2515">
        <v>4848</v>
      </c>
      <c r="AP2515">
        <v>1573</v>
      </c>
      <c r="AQ2515">
        <v>9549</v>
      </c>
      <c r="AR2515">
        <v>217</v>
      </c>
      <c r="AS2515">
        <v>162</v>
      </c>
      <c r="AT2515">
        <v>2790</v>
      </c>
      <c r="AU2515">
        <v>0</v>
      </c>
      <c r="AV2515">
        <v>531</v>
      </c>
      <c r="AW2515">
        <v>17</v>
      </c>
      <c r="AX2515">
        <v>231</v>
      </c>
      <c r="AY2515">
        <v>2112</v>
      </c>
      <c r="AZ2515">
        <v>453</v>
      </c>
      <c r="BA2515">
        <v>438</v>
      </c>
      <c r="BB2515">
        <v>0</v>
      </c>
      <c r="BC2515">
        <v>16</v>
      </c>
      <c r="BD2515">
        <v>83</v>
      </c>
      <c r="BE2515">
        <v>692</v>
      </c>
      <c r="BF2515">
        <v>447</v>
      </c>
      <c r="BG2515">
        <v>1542</v>
      </c>
      <c r="BH2515">
        <v>421</v>
      </c>
      <c r="BI2515">
        <v>1</v>
      </c>
      <c r="BJ2515">
        <v>152</v>
      </c>
      <c r="BK2515">
        <v>381</v>
      </c>
      <c r="BL2515">
        <v>1356</v>
      </c>
      <c r="BM2515">
        <v>21</v>
      </c>
      <c r="BN2515">
        <v>1195</v>
      </c>
      <c r="BO2515">
        <v>3158</v>
      </c>
      <c r="BP2515">
        <v>783</v>
      </c>
      <c r="BQ2515">
        <v>422</v>
      </c>
      <c r="BR2515">
        <v>245</v>
      </c>
      <c r="BS2515">
        <v>85</v>
      </c>
      <c r="BT2515">
        <v>77</v>
      </c>
      <c r="BU2515">
        <v>8</v>
      </c>
      <c r="BV2515">
        <v>306</v>
      </c>
      <c r="BW2515">
        <v>55</v>
      </c>
      <c r="BX2515">
        <v>0</v>
      </c>
      <c r="BY2515">
        <v>131253</v>
      </c>
    </row>
    <row r="2516" spans="1:77" hidden="1" x14ac:dyDescent="0.25">
      <c r="A2516" t="str">
        <f t="shared" si="78"/>
        <v>201874 Kézműipari foglalkozásokIMind (I1-I9) Iskola MIND</v>
      </c>
      <c r="B2516" t="str">
        <f t="shared" si="79"/>
        <v>201874 Kézműipari foglalkozásokIMind (I1-I9) Iskola MIND</v>
      </c>
      <c r="C2516">
        <v>6711</v>
      </c>
      <c r="D2516" t="s">
        <v>168</v>
      </c>
      <c r="E2516" t="s">
        <v>169</v>
      </c>
      <c r="F2516" s="4">
        <v>2018</v>
      </c>
      <c r="G2516">
        <v>0</v>
      </c>
      <c r="H2516" t="s">
        <v>167</v>
      </c>
      <c r="I2516">
        <v>644</v>
      </c>
      <c r="J2516">
        <v>33</v>
      </c>
      <c r="K2516" t="s">
        <v>102</v>
      </c>
      <c r="L2516" t="s">
        <v>138</v>
      </c>
      <c r="M2516">
        <v>1</v>
      </c>
      <c r="N2516">
        <v>0</v>
      </c>
      <c r="O2516">
        <v>0</v>
      </c>
      <c r="P2516">
        <v>0</v>
      </c>
      <c r="Q2516">
        <v>31</v>
      </c>
      <c r="R2516">
        <v>327</v>
      </c>
      <c r="S2516">
        <v>0</v>
      </c>
      <c r="T2516">
        <v>0</v>
      </c>
      <c r="U2516">
        <v>9</v>
      </c>
      <c r="V2516">
        <v>0</v>
      </c>
      <c r="W2516">
        <v>0</v>
      </c>
      <c r="X2516">
        <v>30</v>
      </c>
      <c r="Y2516">
        <v>19</v>
      </c>
      <c r="Z2516">
        <v>1095</v>
      </c>
      <c r="AA2516">
        <v>92</v>
      </c>
      <c r="AB2516">
        <v>0</v>
      </c>
      <c r="AC2516">
        <v>230</v>
      </c>
      <c r="AD2516">
        <v>68</v>
      </c>
      <c r="AE2516">
        <v>159</v>
      </c>
      <c r="AF2516">
        <v>51</v>
      </c>
      <c r="AG2516">
        <v>0</v>
      </c>
      <c r="AH2516">
        <v>228</v>
      </c>
      <c r="AI2516">
        <v>2</v>
      </c>
      <c r="AJ2516">
        <v>0</v>
      </c>
      <c r="AK2516">
        <v>22</v>
      </c>
      <c r="AL2516">
        <v>0</v>
      </c>
      <c r="AM2516">
        <v>23</v>
      </c>
      <c r="AN2516">
        <v>9</v>
      </c>
      <c r="AO2516">
        <v>351</v>
      </c>
      <c r="AP2516">
        <v>5</v>
      </c>
      <c r="AQ2516">
        <v>0</v>
      </c>
      <c r="AR2516">
        <v>0</v>
      </c>
      <c r="AS2516">
        <v>0</v>
      </c>
      <c r="AT2516">
        <v>0</v>
      </c>
      <c r="AU2516">
        <v>0</v>
      </c>
      <c r="AV2516">
        <v>0</v>
      </c>
      <c r="AW2516">
        <v>0</v>
      </c>
      <c r="AX2516">
        <v>0</v>
      </c>
      <c r="AY2516">
        <v>0</v>
      </c>
      <c r="AZ2516">
        <v>1</v>
      </c>
      <c r="BA2516">
        <v>0</v>
      </c>
      <c r="BB2516">
        <v>0</v>
      </c>
      <c r="BC2516">
        <v>0</v>
      </c>
      <c r="BD2516">
        <v>0</v>
      </c>
      <c r="BE2516">
        <v>51</v>
      </c>
      <c r="BF2516">
        <v>0</v>
      </c>
      <c r="BG2516">
        <v>13</v>
      </c>
      <c r="BH2516">
        <v>43</v>
      </c>
      <c r="BI2516">
        <v>0</v>
      </c>
      <c r="BJ2516">
        <v>3</v>
      </c>
      <c r="BK2516">
        <v>0</v>
      </c>
      <c r="BL2516">
        <v>0</v>
      </c>
      <c r="BM2516">
        <v>0</v>
      </c>
      <c r="BN2516">
        <v>0</v>
      </c>
      <c r="BO2516">
        <v>292</v>
      </c>
      <c r="BP2516">
        <v>31</v>
      </c>
      <c r="BQ2516">
        <v>36</v>
      </c>
      <c r="BR2516">
        <v>63</v>
      </c>
      <c r="BS2516">
        <v>3</v>
      </c>
      <c r="BT2516">
        <v>0</v>
      </c>
      <c r="BU2516">
        <v>0</v>
      </c>
      <c r="BV2516">
        <v>22</v>
      </c>
      <c r="BW2516">
        <v>23</v>
      </c>
      <c r="BX2516">
        <v>0</v>
      </c>
      <c r="BY2516">
        <v>3333</v>
      </c>
    </row>
    <row r="2517" spans="1:77" hidden="1" x14ac:dyDescent="0.25">
      <c r="A2517" t="str">
        <f t="shared" si="78"/>
        <v>201875 Építőipari foglalkozásokIMind (I1-I9) Iskola MIND</v>
      </c>
      <c r="B2517" t="str">
        <f t="shared" si="79"/>
        <v>201875 Építőipari foglalkozásokIMind (I1-I9) Iskola MIND</v>
      </c>
      <c r="C2517">
        <v>6712</v>
      </c>
      <c r="D2517" t="s">
        <v>168</v>
      </c>
      <c r="E2517" t="s">
        <v>169</v>
      </c>
      <c r="F2517" s="4">
        <v>2018</v>
      </c>
      <c r="G2517">
        <v>0</v>
      </c>
      <c r="H2517" t="s">
        <v>167</v>
      </c>
      <c r="I2517">
        <v>645</v>
      </c>
      <c r="J2517">
        <v>34</v>
      </c>
      <c r="K2517" t="s">
        <v>103</v>
      </c>
      <c r="L2517" t="s">
        <v>139</v>
      </c>
      <c r="M2517">
        <v>941</v>
      </c>
      <c r="N2517">
        <v>27</v>
      </c>
      <c r="O2517">
        <v>13</v>
      </c>
      <c r="P2517">
        <v>76</v>
      </c>
      <c r="Q2517">
        <v>485</v>
      </c>
      <c r="R2517">
        <v>107</v>
      </c>
      <c r="S2517">
        <v>820</v>
      </c>
      <c r="T2517">
        <v>86</v>
      </c>
      <c r="U2517">
        <v>0</v>
      </c>
      <c r="V2517">
        <v>14</v>
      </c>
      <c r="W2517">
        <v>149</v>
      </c>
      <c r="X2517">
        <v>130</v>
      </c>
      <c r="Y2517">
        <v>736</v>
      </c>
      <c r="Z2517">
        <v>680</v>
      </c>
      <c r="AA2517">
        <v>434</v>
      </c>
      <c r="AB2517">
        <v>1519</v>
      </c>
      <c r="AC2517">
        <v>73</v>
      </c>
      <c r="AD2517">
        <v>376</v>
      </c>
      <c r="AE2517">
        <v>1130</v>
      </c>
      <c r="AF2517">
        <v>372</v>
      </c>
      <c r="AG2517">
        <v>66</v>
      </c>
      <c r="AH2517">
        <v>547</v>
      </c>
      <c r="AI2517">
        <v>680</v>
      </c>
      <c r="AJ2517">
        <v>2263</v>
      </c>
      <c r="AK2517">
        <v>3333</v>
      </c>
      <c r="AL2517">
        <v>86</v>
      </c>
      <c r="AM2517">
        <v>26944</v>
      </c>
      <c r="AN2517">
        <v>262</v>
      </c>
      <c r="AO2517">
        <v>1894</v>
      </c>
      <c r="AP2517">
        <v>1188</v>
      </c>
      <c r="AQ2517">
        <v>817</v>
      </c>
      <c r="AR2517">
        <v>19</v>
      </c>
      <c r="AS2517">
        <v>0</v>
      </c>
      <c r="AT2517">
        <v>1906</v>
      </c>
      <c r="AU2517">
        <v>0</v>
      </c>
      <c r="AV2517">
        <v>337</v>
      </c>
      <c r="AW2517">
        <v>118</v>
      </c>
      <c r="AX2517">
        <v>19</v>
      </c>
      <c r="AY2517">
        <v>19</v>
      </c>
      <c r="AZ2517">
        <v>20</v>
      </c>
      <c r="BA2517">
        <v>181</v>
      </c>
      <c r="BB2517">
        <v>15</v>
      </c>
      <c r="BC2517">
        <v>0</v>
      </c>
      <c r="BD2517">
        <v>88</v>
      </c>
      <c r="BE2517">
        <v>1917</v>
      </c>
      <c r="BF2517">
        <v>59</v>
      </c>
      <c r="BG2517">
        <v>798</v>
      </c>
      <c r="BH2517">
        <v>70</v>
      </c>
      <c r="BI2517">
        <v>0</v>
      </c>
      <c r="BJ2517">
        <v>16</v>
      </c>
      <c r="BK2517">
        <v>21</v>
      </c>
      <c r="BL2517">
        <v>222</v>
      </c>
      <c r="BM2517">
        <v>1</v>
      </c>
      <c r="BN2517">
        <v>1130</v>
      </c>
      <c r="BO2517">
        <v>3961</v>
      </c>
      <c r="BP2517">
        <v>1157</v>
      </c>
      <c r="BQ2517">
        <v>919</v>
      </c>
      <c r="BR2517">
        <v>474</v>
      </c>
      <c r="BS2517">
        <v>169</v>
      </c>
      <c r="BT2517">
        <v>82</v>
      </c>
      <c r="BU2517">
        <v>16</v>
      </c>
      <c r="BV2517">
        <v>22</v>
      </c>
      <c r="BW2517">
        <v>155</v>
      </c>
      <c r="BX2517">
        <v>0</v>
      </c>
      <c r="BY2517">
        <v>60159</v>
      </c>
    </row>
    <row r="2518" spans="1:77" hidden="1" x14ac:dyDescent="0.25">
      <c r="A2518" t="str">
        <f t="shared" si="78"/>
        <v>201879 Egyéb ipari és építőipari foglalkozásokIMind (I1-I9) Iskola MIND</v>
      </c>
      <c r="B2518" t="str">
        <f t="shared" si="79"/>
        <v>201879 Egyéb ipari és építőipari foglalkozásokIMind (I1-I9) Iskola MIND</v>
      </c>
      <c r="C2518">
        <v>6713</v>
      </c>
      <c r="D2518" t="s">
        <v>168</v>
      </c>
      <c r="E2518" t="s">
        <v>169</v>
      </c>
      <c r="F2518" s="4">
        <v>2018</v>
      </c>
      <c r="G2518">
        <v>0</v>
      </c>
      <c r="H2518" t="s">
        <v>167</v>
      </c>
      <c r="I2518">
        <v>646</v>
      </c>
      <c r="J2518">
        <v>35</v>
      </c>
      <c r="K2518" t="s">
        <v>140</v>
      </c>
      <c r="L2518" t="s">
        <v>141</v>
      </c>
      <c r="M2518">
        <v>20</v>
      </c>
      <c r="N2518">
        <v>18</v>
      </c>
      <c r="O2518">
        <v>0</v>
      </c>
      <c r="P2518">
        <v>9</v>
      </c>
      <c r="Q2518">
        <v>235</v>
      </c>
      <c r="R2518">
        <v>87</v>
      </c>
      <c r="S2518">
        <v>108</v>
      </c>
      <c r="T2518">
        <v>17</v>
      </c>
      <c r="U2518">
        <v>16</v>
      </c>
      <c r="V2518">
        <v>339</v>
      </c>
      <c r="W2518">
        <v>143</v>
      </c>
      <c r="X2518">
        <v>567</v>
      </c>
      <c r="Y2518">
        <v>139</v>
      </c>
      <c r="Z2518">
        <v>1008</v>
      </c>
      <c r="AA2518">
        <v>722</v>
      </c>
      <c r="AB2518">
        <v>405</v>
      </c>
      <c r="AC2518">
        <v>1124</v>
      </c>
      <c r="AD2518">
        <v>978</v>
      </c>
      <c r="AE2518">
        <v>580</v>
      </c>
      <c r="AF2518">
        <v>428</v>
      </c>
      <c r="AG2518">
        <v>0</v>
      </c>
      <c r="AH2518">
        <v>9</v>
      </c>
      <c r="AI2518">
        <v>28</v>
      </c>
      <c r="AJ2518">
        <v>392</v>
      </c>
      <c r="AK2518">
        <v>100</v>
      </c>
      <c r="AL2518">
        <v>305</v>
      </c>
      <c r="AM2518">
        <v>859</v>
      </c>
      <c r="AN2518">
        <v>1</v>
      </c>
      <c r="AO2518">
        <v>173</v>
      </c>
      <c r="AP2518">
        <v>2</v>
      </c>
      <c r="AQ2518">
        <v>93</v>
      </c>
      <c r="AR2518">
        <v>0</v>
      </c>
      <c r="AS2518">
        <v>0</v>
      </c>
      <c r="AT2518">
        <v>53</v>
      </c>
      <c r="AU2518">
        <v>0</v>
      </c>
      <c r="AV2518">
        <v>0</v>
      </c>
      <c r="AW2518">
        <v>0</v>
      </c>
      <c r="AX2518">
        <v>0</v>
      </c>
      <c r="AY2518">
        <v>0</v>
      </c>
      <c r="AZ2518">
        <v>0</v>
      </c>
      <c r="BA2518">
        <v>115</v>
      </c>
      <c r="BB2518">
        <v>0</v>
      </c>
      <c r="BC2518">
        <v>0</v>
      </c>
      <c r="BD2518">
        <v>14</v>
      </c>
      <c r="BE2518">
        <v>86</v>
      </c>
      <c r="BF2518">
        <v>63</v>
      </c>
      <c r="BG2518">
        <v>0</v>
      </c>
      <c r="BH2518">
        <v>49</v>
      </c>
      <c r="BI2518">
        <v>0</v>
      </c>
      <c r="BJ2518">
        <v>1</v>
      </c>
      <c r="BK2518">
        <v>34</v>
      </c>
      <c r="BL2518">
        <v>200</v>
      </c>
      <c r="BM2518">
        <v>1</v>
      </c>
      <c r="BN2518">
        <v>380</v>
      </c>
      <c r="BO2518">
        <v>1530</v>
      </c>
      <c r="BP2518">
        <v>101</v>
      </c>
      <c r="BQ2518">
        <v>24</v>
      </c>
      <c r="BR2518">
        <v>70</v>
      </c>
      <c r="BS2518">
        <v>10</v>
      </c>
      <c r="BT2518">
        <v>1</v>
      </c>
      <c r="BU2518">
        <v>0</v>
      </c>
      <c r="BV2518">
        <v>14</v>
      </c>
      <c r="BW2518">
        <v>13</v>
      </c>
      <c r="BX2518">
        <v>0</v>
      </c>
      <c r="BY2518">
        <v>11664</v>
      </c>
    </row>
    <row r="2519" spans="1:77" hidden="1" x14ac:dyDescent="0.25">
      <c r="A2519" t="str">
        <f t="shared" si="78"/>
        <v>201881 Feldolgozóipari gépek kezelőiIMind (I1-I9) Iskola MIND</v>
      </c>
      <c r="B2519" t="str">
        <f t="shared" si="79"/>
        <v>201881 Feldolgozóipari gépek kezelőiIMind (I1-I9) Iskola MIND</v>
      </c>
      <c r="C2519">
        <v>6714</v>
      </c>
      <c r="D2519" t="s">
        <v>168</v>
      </c>
      <c r="E2519" t="s">
        <v>169</v>
      </c>
      <c r="F2519" s="4">
        <v>2018</v>
      </c>
      <c r="G2519">
        <v>0</v>
      </c>
      <c r="H2519" t="s">
        <v>167</v>
      </c>
      <c r="I2519">
        <v>647</v>
      </c>
      <c r="J2519">
        <v>36</v>
      </c>
      <c r="K2519" t="s">
        <v>104</v>
      </c>
      <c r="L2519" t="s">
        <v>105</v>
      </c>
      <c r="M2519">
        <v>135</v>
      </c>
      <c r="N2519">
        <v>239</v>
      </c>
      <c r="O2519">
        <v>0</v>
      </c>
      <c r="P2519">
        <v>307</v>
      </c>
      <c r="Q2519">
        <v>5034</v>
      </c>
      <c r="R2519">
        <v>6008</v>
      </c>
      <c r="S2519">
        <v>2119</v>
      </c>
      <c r="T2519">
        <v>2029</v>
      </c>
      <c r="U2519">
        <v>103</v>
      </c>
      <c r="V2519">
        <v>28</v>
      </c>
      <c r="W2519">
        <v>4070</v>
      </c>
      <c r="X2519">
        <v>2928</v>
      </c>
      <c r="Y2519">
        <v>14008</v>
      </c>
      <c r="Z2519">
        <v>3288</v>
      </c>
      <c r="AA2519">
        <v>3923</v>
      </c>
      <c r="AB2519">
        <v>7061</v>
      </c>
      <c r="AC2519">
        <v>1413</v>
      </c>
      <c r="AD2519">
        <v>2970</v>
      </c>
      <c r="AE2519">
        <v>4774</v>
      </c>
      <c r="AF2519">
        <v>6982</v>
      </c>
      <c r="AG2519">
        <v>158</v>
      </c>
      <c r="AH2519">
        <v>2125</v>
      </c>
      <c r="AI2519">
        <v>68</v>
      </c>
      <c r="AJ2519">
        <v>145</v>
      </c>
      <c r="AK2519">
        <v>16</v>
      </c>
      <c r="AL2519">
        <v>524</v>
      </c>
      <c r="AM2519">
        <v>192</v>
      </c>
      <c r="AN2519">
        <v>172</v>
      </c>
      <c r="AO2519">
        <v>1336</v>
      </c>
      <c r="AP2519">
        <v>199</v>
      </c>
      <c r="AQ2519">
        <v>35</v>
      </c>
      <c r="AR2519">
        <v>0</v>
      </c>
      <c r="AS2519">
        <v>0</v>
      </c>
      <c r="AT2519">
        <v>60</v>
      </c>
      <c r="AU2519">
        <v>0</v>
      </c>
      <c r="AV2519">
        <v>22</v>
      </c>
      <c r="AW2519">
        <v>52</v>
      </c>
      <c r="AX2519">
        <v>0</v>
      </c>
      <c r="AY2519">
        <v>0</v>
      </c>
      <c r="AZ2519">
        <v>23</v>
      </c>
      <c r="BA2519">
        <v>1575</v>
      </c>
      <c r="BB2519">
        <v>0</v>
      </c>
      <c r="BC2519">
        <v>0</v>
      </c>
      <c r="BD2519">
        <v>0</v>
      </c>
      <c r="BE2519">
        <v>222</v>
      </c>
      <c r="BF2519">
        <v>145</v>
      </c>
      <c r="BG2519">
        <v>57</v>
      </c>
      <c r="BH2519">
        <v>169</v>
      </c>
      <c r="BI2519">
        <v>51</v>
      </c>
      <c r="BJ2519">
        <v>26</v>
      </c>
      <c r="BK2519">
        <v>235</v>
      </c>
      <c r="BL2519">
        <v>4251</v>
      </c>
      <c r="BM2519">
        <v>0</v>
      </c>
      <c r="BN2519">
        <v>271</v>
      </c>
      <c r="BO2519">
        <v>288</v>
      </c>
      <c r="BP2519">
        <v>15</v>
      </c>
      <c r="BQ2519">
        <v>33</v>
      </c>
      <c r="BR2519">
        <v>33</v>
      </c>
      <c r="BS2519">
        <v>4</v>
      </c>
      <c r="BT2519">
        <v>2</v>
      </c>
      <c r="BU2519">
        <v>0</v>
      </c>
      <c r="BV2519">
        <v>16</v>
      </c>
      <c r="BW2519">
        <v>131</v>
      </c>
      <c r="BX2519">
        <v>0</v>
      </c>
      <c r="BY2519">
        <v>80070</v>
      </c>
    </row>
    <row r="2520" spans="1:77" hidden="1" x14ac:dyDescent="0.25">
      <c r="A2520" t="str">
        <f t="shared" si="78"/>
        <v>201882 ÖsszeszerelőkIMind (I1-I9) Iskola MIND</v>
      </c>
      <c r="B2520" t="str">
        <f t="shared" si="79"/>
        <v>201882 ÖsszeszerelőkIMind (I1-I9) Iskola MIND</v>
      </c>
      <c r="C2520">
        <v>6715</v>
      </c>
      <c r="D2520" t="s">
        <v>168</v>
      </c>
      <c r="E2520" t="s">
        <v>169</v>
      </c>
      <c r="F2520" s="4">
        <v>2018</v>
      </c>
      <c r="G2520">
        <v>0</v>
      </c>
      <c r="H2520" t="s">
        <v>167</v>
      </c>
      <c r="I2520">
        <v>648</v>
      </c>
      <c r="J2520">
        <v>37</v>
      </c>
      <c r="K2520" t="s">
        <v>106</v>
      </c>
      <c r="L2520" t="s">
        <v>142</v>
      </c>
      <c r="M2520">
        <v>17</v>
      </c>
      <c r="N2520">
        <v>0</v>
      </c>
      <c r="O2520">
        <v>0</v>
      </c>
      <c r="P2520">
        <v>35</v>
      </c>
      <c r="Q2520">
        <v>1</v>
      </c>
      <c r="R2520">
        <v>90</v>
      </c>
      <c r="S2520">
        <v>39</v>
      </c>
      <c r="T2520">
        <v>34</v>
      </c>
      <c r="U2520">
        <v>0</v>
      </c>
      <c r="V2520">
        <v>0</v>
      </c>
      <c r="W2520">
        <v>0</v>
      </c>
      <c r="X2520">
        <v>20</v>
      </c>
      <c r="Y2520">
        <v>2094</v>
      </c>
      <c r="Z2520">
        <v>1018</v>
      </c>
      <c r="AA2520">
        <v>71</v>
      </c>
      <c r="AB2520">
        <v>2190</v>
      </c>
      <c r="AC2520">
        <v>14480</v>
      </c>
      <c r="AD2520">
        <v>5071</v>
      </c>
      <c r="AE2520">
        <v>5202</v>
      </c>
      <c r="AF2520">
        <v>20670</v>
      </c>
      <c r="AG2520">
        <v>787</v>
      </c>
      <c r="AH2520">
        <v>1621</v>
      </c>
      <c r="AI2520">
        <v>357</v>
      </c>
      <c r="AJ2520">
        <v>0</v>
      </c>
      <c r="AK2520">
        <v>0</v>
      </c>
      <c r="AL2520">
        <v>94</v>
      </c>
      <c r="AM2520">
        <v>150</v>
      </c>
      <c r="AN2520">
        <v>318</v>
      </c>
      <c r="AO2520">
        <v>885</v>
      </c>
      <c r="AP2520">
        <v>1</v>
      </c>
      <c r="AQ2520">
        <v>0</v>
      </c>
      <c r="AR2520">
        <v>0</v>
      </c>
      <c r="AS2520">
        <v>0</v>
      </c>
      <c r="AT2520">
        <v>42</v>
      </c>
      <c r="AU2520">
        <v>0</v>
      </c>
      <c r="AV2520">
        <v>0</v>
      </c>
      <c r="AW2520">
        <v>0</v>
      </c>
      <c r="AX2520">
        <v>0</v>
      </c>
      <c r="AY2520">
        <v>0</v>
      </c>
      <c r="AZ2520">
        <v>1456</v>
      </c>
      <c r="BA2520">
        <v>43</v>
      </c>
      <c r="BB2520">
        <v>0</v>
      </c>
      <c r="BC2520">
        <v>0</v>
      </c>
      <c r="BD2520">
        <v>0</v>
      </c>
      <c r="BE2520">
        <v>399</v>
      </c>
      <c r="BF2520">
        <v>24</v>
      </c>
      <c r="BG2520">
        <v>153</v>
      </c>
      <c r="BH2520">
        <v>461</v>
      </c>
      <c r="BI2520">
        <v>0</v>
      </c>
      <c r="BJ2520">
        <v>26</v>
      </c>
      <c r="BK2520">
        <v>0</v>
      </c>
      <c r="BL2520">
        <v>8109</v>
      </c>
      <c r="BM2520">
        <v>0</v>
      </c>
      <c r="BN2520">
        <v>172</v>
      </c>
      <c r="BO2520">
        <v>6</v>
      </c>
      <c r="BP2520">
        <v>3</v>
      </c>
      <c r="BQ2520">
        <v>3</v>
      </c>
      <c r="BR2520">
        <v>0</v>
      </c>
      <c r="BS2520">
        <v>0</v>
      </c>
      <c r="BT2520">
        <v>0</v>
      </c>
      <c r="BU2520">
        <v>0</v>
      </c>
      <c r="BV2520">
        <v>1</v>
      </c>
      <c r="BW2520">
        <v>0</v>
      </c>
      <c r="BX2520">
        <v>0</v>
      </c>
      <c r="BY2520">
        <v>66143</v>
      </c>
    </row>
    <row r="2521" spans="1:77" hidden="1" x14ac:dyDescent="0.25">
      <c r="A2521" t="str">
        <f t="shared" si="78"/>
        <v>201883 Helyhez kötött gépek kezelőiIMind (I1-I9) Iskola MIND</v>
      </c>
      <c r="B2521" t="str">
        <f t="shared" si="79"/>
        <v>201883 Helyhez kötött gépek kezelőiIMind (I1-I9) Iskola MIND</v>
      </c>
      <c r="C2521">
        <v>6716</v>
      </c>
      <c r="D2521" t="s">
        <v>168</v>
      </c>
      <c r="E2521" t="s">
        <v>169</v>
      </c>
      <c r="F2521" s="4">
        <v>2018</v>
      </c>
      <c r="G2521">
        <v>0</v>
      </c>
      <c r="H2521" t="s">
        <v>167</v>
      </c>
      <c r="I2521">
        <v>649</v>
      </c>
      <c r="J2521">
        <v>38</v>
      </c>
      <c r="K2521" t="s">
        <v>107</v>
      </c>
      <c r="L2521" t="s">
        <v>143</v>
      </c>
      <c r="M2521">
        <v>254</v>
      </c>
      <c r="N2521">
        <v>10</v>
      </c>
      <c r="O2521">
        <v>11</v>
      </c>
      <c r="P2521">
        <v>937</v>
      </c>
      <c r="Q2521">
        <v>1256</v>
      </c>
      <c r="R2521">
        <v>27</v>
      </c>
      <c r="S2521">
        <v>78</v>
      </c>
      <c r="T2521">
        <v>410</v>
      </c>
      <c r="U2521">
        <v>39</v>
      </c>
      <c r="V2521">
        <v>28</v>
      </c>
      <c r="W2521">
        <v>487</v>
      </c>
      <c r="X2521">
        <v>751</v>
      </c>
      <c r="Y2521">
        <v>527</v>
      </c>
      <c r="Z2521">
        <v>601</v>
      </c>
      <c r="AA2521">
        <v>228</v>
      </c>
      <c r="AB2521">
        <v>575</v>
      </c>
      <c r="AC2521">
        <v>757</v>
      </c>
      <c r="AD2521">
        <v>79</v>
      </c>
      <c r="AE2521">
        <v>369</v>
      </c>
      <c r="AF2521">
        <v>717</v>
      </c>
      <c r="AG2521">
        <v>39</v>
      </c>
      <c r="AH2521">
        <v>19</v>
      </c>
      <c r="AI2521">
        <v>27</v>
      </c>
      <c r="AJ2521">
        <v>3765</v>
      </c>
      <c r="AK2521">
        <v>4276</v>
      </c>
      <c r="AL2521">
        <v>670</v>
      </c>
      <c r="AM2521">
        <v>833</v>
      </c>
      <c r="AN2521">
        <v>135</v>
      </c>
      <c r="AO2521">
        <v>718</v>
      </c>
      <c r="AP2521">
        <v>324</v>
      </c>
      <c r="AQ2521">
        <v>345</v>
      </c>
      <c r="AR2521">
        <v>28</v>
      </c>
      <c r="AS2521">
        <v>25</v>
      </c>
      <c r="AT2521">
        <v>75</v>
      </c>
      <c r="AU2521">
        <v>0</v>
      </c>
      <c r="AV2521">
        <v>81</v>
      </c>
      <c r="AW2521">
        <v>0</v>
      </c>
      <c r="AX2521">
        <v>87</v>
      </c>
      <c r="AY2521">
        <v>19</v>
      </c>
      <c r="AZ2521">
        <v>84</v>
      </c>
      <c r="BA2521">
        <v>9</v>
      </c>
      <c r="BB2521">
        <v>0</v>
      </c>
      <c r="BC2521">
        <v>0</v>
      </c>
      <c r="BD2521">
        <v>0</v>
      </c>
      <c r="BE2521">
        <v>179</v>
      </c>
      <c r="BF2521">
        <v>36</v>
      </c>
      <c r="BG2521">
        <v>163</v>
      </c>
      <c r="BH2521">
        <v>7</v>
      </c>
      <c r="BI2521">
        <v>0</v>
      </c>
      <c r="BJ2521">
        <v>273</v>
      </c>
      <c r="BK2521">
        <v>9</v>
      </c>
      <c r="BL2521">
        <v>1518</v>
      </c>
      <c r="BM2521">
        <v>0</v>
      </c>
      <c r="BN2521">
        <v>511</v>
      </c>
      <c r="BO2521">
        <v>984</v>
      </c>
      <c r="BP2521">
        <v>370</v>
      </c>
      <c r="BQ2521">
        <v>386</v>
      </c>
      <c r="BR2521">
        <v>369</v>
      </c>
      <c r="BS2521">
        <v>59</v>
      </c>
      <c r="BT2521">
        <v>196</v>
      </c>
      <c r="BU2521">
        <v>0</v>
      </c>
      <c r="BV2521">
        <v>0</v>
      </c>
      <c r="BW2521">
        <v>299</v>
      </c>
      <c r="BX2521">
        <v>0</v>
      </c>
      <c r="BY2521">
        <v>25059</v>
      </c>
    </row>
    <row r="2522" spans="1:77" hidden="1" x14ac:dyDescent="0.25">
      <c r="A2522" t="str">
        <f t="shared" si="78"/>
        <v>201884 Járművezetők és mobil gépek kezelőiIMind (I1-I9) Iskola MIND</v>
      </c>
      <c r="B2522" t="str">
        <f t="shared" si="79"/>
        <v>201884 Járművezetők és mobil gépek kezelőiIMind (I1-I9) Iskola MIND</v>
      </c>
      <c r="C2522">
        <v>6717</v>
      </c>
      <c r="D2522" t="s">
        <v>168</v>
      </c>
      <c r="E2522" t="s">
        <v>169</v>
      </c>
      <c r="F2522" s="4">
        <v>2018</v>
      </c>
      <c r="G2522">
        <v>0</v>
      </c>
      <c r="H2522" t="s">
        <v>167</v>
      </c>
      <c r="I2522">
        <v>650</v>
      </c>
      <c r="J2522">
        <v>39</v>
      </c>
      <c r="K2522" t="s">
        <v>144</v>
      </c>
      <c r="L2522" t="s">
        <v>145</v>
      </c>
      <c r="M2522">
        <v>12446</v>
      </c>
      <c r="N2522">
        <v>964</v>
      </c>
      <c r="O2522">
        <v>246</v>
      </c>
      <c r="P2522">
        <v>850</v>
      </c>
      <c r="Q2522">
        <v>4387</v>
      </c>
      <c r="R2522">
        <v>164</v>
      </c>
      <c r="S2522">
        <v>496</v>
      </c>
      <c r="T2522">
        <v>529</v>
      </c>
      <c r="U2522">
        <v>226</v>
      </c>
      <c r="V2522">
        <v>14</v>
      </c>
      <c r="W2522">
        <v>640</v>
      </c>
      <c r="X2522">
        <v>408</v>
      </c>
      <c r="Y2522">
        <v>1013</v>
      </c>
      <c r="Z2522">
        <v>1217</v>
      </c>
      <c r="AA2522">
        <v>790</v>
      </c>
      <c r="AB2522">
        <v>1405</v>
      </c>
      <c r="AC2522">
        <v>720</v>
      </c>
      <c r="AD2522">
        <v>1038</v>
      </c>
      <c r="AE2522">
        <v>1239</v>
      </c>
      <c r="AF2522">
        <v>2267</v>
      </c>
      <c r="AG2522">
        <v>245</v>
      </c>
      <c r="AH2522">
        <v>551</v>
      </c>
      <c r="AI2522">
        <v>258</v>
      </c>
      <c r="AJ2522">
        <v>567</v>
      </c>
      <c r="AK2522">
        <v>467</v>
      </c>
      <c r="AL2522">
        <v>3531</v>
      </c>
      <c r="AM2522">
        <v>9267</v>
      </c>
      <c r="AN2522">
        <v>3214</v>
      </c>
      <c r="AO2522">
        <v>11128</v>
      </c>
      <c r="AP2522">
        <v>3336</v>
      </c>
      <c r="AQ2522">
        <v>55802</v>
      </c>
      <c r="AR2522">
        <v>608</v>
      </c>
      <c r="AS2522">
        <v>22</v>
      </c>
      <c r="AT2522">
        <v>17334</v>
      </c>
      <c r="AU2522">
        <v>715</v>
      </c>
      <c r="AV2522">
        <v>618</v>
      </c>
      <c r="AW2522">
        <v>2</v>
      </c>
      <c r="AX2522">
        <v>0</v>
      </c>
      <c r="AY2522">
        <v>32</v>
      </c>
      <c r="AZ2522">
        <v>152</v>
      </c>
      <c r="BA2522">
        <v>5736</v>
      </c>
      <c r="BB2522">
        <v>1</v>
      </c>
      <c r="BC2522">
        <v>9</v>
      </c>
      <c r="BD2522">
        <v>103</v>
      </c>
      <c r="BE2522">
        <v>863</v>
      </c>
      <c r="BF2522">
        <v>393</v>
      </c>
      <c r="BG2522">
        <v>263</v>
      </c>
      <c r="BH2522">
        <v>50</v>
      </c>
      <c r="BI2522">
        <v>205</v>
      </c>
      <c r="BJ2522">
        <v>377</v>
      </c>
      <c r="BK2522">
        <v>688</v>
      </c>
      <c r="BL2522">
        <v>1428</v>
      </c>
      <c r="BM2522">
        <v>64</v>
      </c>
      <c r="BN2522">
        <v>616</v>
      </c>
      <c r="BO2522">
        <v>3633</v>
      </c>
      <c r="BP2522">
        <v>584</v>
      </c>
      <c r="BQ2522">
        <v>4443</v>
      </c>
      <c r="BR2522">
        <v>949</v>
      </c>
      <c r="BS2522">
        <v>248</v>
      </c>
      <c r="BT2522">
        <v>71</v>
      </c>
      <c r="BU2522">
        <v>78</v>
      </c>
      <c r="BV2522">
        <v>28</v>
      </c>
      <c r="BW2522">
        <v>278</v>
      </c>
      <c r="BX2522">
        <v>0</v>
      </c>
      <c r="BY2522">
        <v>160016</v>
      </c>
    </row>
    <row r="2523" spans="1:77" hidden="1" x14ac:dyDescent="0.25">
      <c r="A2523" t="str">
        <f t="shared" si="78"/>
        <v>201891 Takarítók és hasonló jellegű egyszerű foglalkozásokIMind (I1-I9) Iskola MIND</v>
      </c>
      <c r="B2523" t="str">
        <f t="shared" si="79"/>
        <v>201891 Takarítók és hasonló jellegű egyszerű foglalkozásokIMind (I1-I9) Iskola MIND</v>
      </c>
      <c r="C2523">
        <v>6718</v>
      </c>
      <c r="D2523" t="s">
        <v>168</v>
      </c>
      <c r="E2523" t="s">
        <v>169</v>
      </c>
      <c r="F2523" s="4">
        <v>2018</v>
      </c>
      <c r="G2523">
        <v>0</v>
      </c>
      <c r="H2523" t="s">
        <v>167</v>
      </c>
      <c r="I2523">
        <v>651</v>
      </c>
      <c r="J2523">
        <v>40</v>
      </c>
      <c r="K2523" t="s">
        <v>108</v>
      </c>
      <c r="L2523" t="s">
        <v>146</v>
      </c>
      <c r="M2523">
        <v>951</v>
      </c>
      <c r="N2523">
        <v>169</v>
      </c>
      <c r="O2523">
        <v>22</v>
      </c>
      <c r="P2523">
        <v>20</v>
      </c>
      <c r="Q2523">
        <v>1773</v>
      </c>
      <c r="R2523">
        <v>356</v>
      </c>
      <c r="S2523">
        <v>110</v>
      </c>
      <c r="T2523">
        <v>117</v>
      </c>
      <c r="U2523">
        <v>162</v>
      </c>
      <c r="V2523">
        <v>0</v>
      </c>
      <c r="W2523">
        <v>186</v>
      </c>
      <c r="X2523">
        <v>229</v>
      </c>
      <c r="Y2523">
        <v>376</v>
      </c>
      <c r="Z2523">
        <v>190</v>
      </c>
      <c r="AA2523">
        <v>144</v>
      </c>
      <c r="AB2523">
        <v>668</v>
      </c>
      <c r="AC2523">
        <v>232</v>
      </c>
      <c r="AD2523">
        <v>218</v>
      </c>
      <c r="AE2523">
        <v>250</v>
      </c>
      <c r="AF2523">
        <v>223</v>
      </c>
      <c r="AG2523">
        <v>40</v>
      </c>
      <c r="AH2523">
        <v>212</v>
      </c>
      <c r="AI2523">
        <v>209</v>
      </c>
      <c r="AJ2523">
        <v>333</v>
      </c>
      <c r="AK2523">
        <v>223</v>
      </c>
      <c r="AL2523">
        <v>245</v>
      </c>
      <c r="AM2523">
        <v>1189</v>
      </c>
      <c r="AN2523">
        <v>2378</v>
      </c>
      <c r="AO2523">
        <v>1706</v>
      </c>
      <c r="AP2523">
        <v>3002</v>
      </c>
      <c r="AQ2523">
        <v>948</v>
      </c>
      <c r="AR2523">
        <v>28</v>
      </c>
      <c r="AS2523">
        <v>0</v>
      </c>
      <c r="AT2523">
        <v>384</v>
      </c>
      <c r="AU2523">
        <v>0</v>
      </c>
      <c r="AV2523">
        <v>4108</v>
      </c>
      <c r="AW2523">
        <v>80</v>
      </c>
      <c r="AX2523">
        <v>27</v>
      </c>
      <c r="AY2523">
        <v>50</v>
      </c>
      <c r="AZ2523">
        <v>301</v>
      </c>
      <c r="BA2523">
        <v>133</v>
      </c>
      <c r="BB2523">
        <v>0</v>
      </c>
      <c r="BC2523">
        <v>6</v>
      </c>
      <c r="BD2523">
        <v>675</v>
      </c>
      <c r="BE2523">
        <v>1584</v>
      </c>
      <c r="BF2523">
        <v>354</v>
      </c>
      <c r="BG2523">
        <v>304</v>
      </c>
      <c r="BH2523">
        <v>165</v>
      </c>
      <c r="BI2523">
        <v>32</v>
      </c>
      <c r="BJ2523">
        <v>90</v>
      </c>
      <c r="BK2523">
        <v>195</v>
      </c>
      <c r="BL2523">
        <v>462</v>
      </c>
      <c r="BM2523">
        <v>120</v>
      </c>
      <c r="BN2523">
        <v>14050</v>
      </c>
      <c r="BO2523">
        <v>21526</v>
      </c>
      <c r="BP2523">
        <v>10000</v>
      </c>
      <c r="BQ2523">
        <v>5304</v>
      </c>
      <c r="BR2523">
        <v>5205</v>
      </c>
      <c r="BS2523">
        <v>1099</v>
      </c>
      <c r="BT2523">
        <v>830</v>
      </c>
      <c r="BU2523">
        <v>133</v>
      </c>
      <c r="BV2523">
        <v>34</v>
      </c>
      <c r="BW2523">
        <v>818</v>
      </c>
      <c r="BX2523">
        <v>0</v>
      </c>
      <c r="BY2523">
        <v>84978</v>
      </c>
    </row>
    <row r="2524" spans="1:77" hidden="1" x14ac:dyDescent="0.25">
      <c r="A2524" t="str">
        <f t="shared" si="78"/>
        <v>201892 Egyszerű szolgáltatási, szállítási és hasonló foglalkozásokIMind (I1-I9) Iskola MIND</v>
      </c>
      <c r="B2524" t="str">
        <f t="shared" si="79"/>
        <v>201892 Egyszerű szolgáltatási, szállítási és hasonló foglalkozásokIMind (I1-I9) Iskola MIND</v>
      </c>
      <c r="C2524">
        <v>6719</v>
      </c>
      <c r="D2524" t="s">
        <v>168</v>
      </c>
      <c r="E2524" t="s">
        <v>169</v>
      </c>
      <c r="F2524" s="4">
        <v>2018</v>
      </c>
      <c r="G2524">
        <v>0</v>
      </c>
      <c r="H2524" t="s">
        <v>167</v>
      </c>
      <c r="I2524">
        <v>652</v>
      </c>
      <c r="J2524">
        <v>41</v>
      </c>
      <c r="K2524" t="s">
        <v>109</v>
      </c>
      <c r="L2524" t="s">
        <v>147</v>
      </c>
      <c r="M2524">
        <v>3562</v>
      </c>
      <c r="N2524">
        <v>449</v>
      </c>
      <c r="O2524">
        <v>207</v>
      </c>
      <c r="P2524">
        <v>267</v>
      </c>
      <c r="Q2524">
        <v>8512</v>
      </c>
      <c r="R2524">
        <v>1459</v>
      </c>
      <c r="S2524">
        <v>873</v>
      </c>
      <c r="T2524">
        <v>1343</v>
      </c>
      <c r="U2524">
        <v>899</v>
      </c>
      <c r="V2524">
        <v>0</v>
      </c>
      <c r="W2524">
        <v>744</v>
      </c>
      <c r="X2524">
        <v>555</v>
      </c>
      <c r="Y2524">
        <v>2297</v>
      </c>
      <c r="Z2524">
        <v>1327</v>
      </c>
      <c r="AA2524">
        <v>333</v>
      </c>
      <c r="AB2524">
        <v>2089</v>
      </c>
      <c r="AC2524">
        <v>1783</v>
      </c>
      <c r="AD2524">
        <v>2392</v>
      </c>
      <c r="AE2524">
        <v>1104</v>
      </c>
      <c r="AF2524">
        <v>1718</v>
      </c>
      <c r="AG2524">
        <v>214</v>
      </c>
      <c r="AH2524">
        <v>1886</v>
      </c>
      <c r="AI2524">
        <v>262</v>
      </c>
      <c r="AJ2524">
        <v>545</v>
      </c>
      <c r="AK2524">
        <v>1018</v>
      </c>
      <c r="AL2524">
        <v>2246</v>
      </c>
      <c r="AM2524">
        <v>4429</v>
      </c>
      <c r="AN2524">
        <v>4230</v>
      </c>
      <c r="AO2524">
        <v>19485</v>
      </c>
      <c r="AP2524">
        <v>17953</v>
      </c>
      <c r="AQ2524">
        <v>2291</v>
      </c>
      <c r="AR2524">
        <v>102</v>
      </c>
      <c r="AS2524">
        <v>22</v>
      </c>
      <c r="AT2524">
        <v>5252</v>
      </c>
      <c r="AU2524">
        <v>1030</v>
      </c>
      <c r="AV2524">
        <v>18820</v>
      </c>
      <c r="AW2524">
        <v>242</v>
      </c>
      <c r="AX2524">
        <v>538</v>
      </c>
      <c r="AY2524">
        <v>287</v>
      </c>
      <c r="AZ2524">
        <v>865</v>
      </c>
      <c r="BA2524">
        <v>1416</v>
      </c>
      <c r="BB2524">
        <v>0</v>
      </c>
      <c r="BC2524">
        <v>116</v>
      </c>
      <c r="BD2524">
        <v>334</v>
      </c>
      <c r="BE2524">
        <v>1985</v>
      </c>
      <c r="BF2524">
        <v>398</v>
      </c>
      <c r="BG2524">
        <v>619</v>
      </c>
      <c r="BH2524">
        <v>347</v>
      </c>
      <c r="BI2524">
        <v>108</v>
      </c>
      <c r="BJ2524">
        <v>544</v>
      </c>
      <c r="BK2524">
        <v>148</v>
      </c>
      <c r="BL2524">
        <v>5156</v>
      </c>
      <c r="BM2524">
        <v>1</v>
      </c>
      <c r="BN2524">
        <v>5175</v>
      </c>
      <c r="BO2524">
        <v>76325</v>
      </c>
      <c r="BP2524">
        <v>8099</v>
      </c>
      <c r="BQ2524">
        <v>3444</v>
      </c>
      <c r="BR2524">
        <v>4870</v>
      </c>
      <c r="BS2524">
        <v>1387</v>
      </c>
      <c r="BT2524">
        <v>547</v>
      </c>
      <c r="BU2524">
        <v>55</v>
      </c>
      <c r="BV2524">
        <v>98</v>
      </c>
      <c r="BW2524">
        <v>1858</v>
      </c>
      <c r="BX2524">
        <v>0</v>
      </c>
      <c r="BY2524">
        <v>226660</v>
      </c>
    </row>
    <row r="2525" spans="1:77" hidden="1" x14ac:dyDescent="0.25">
      <c r="A2525" t="str">
        <f t="shared" si="78"/>
        <v>201893 Egyszerű ipari, építőipari, mezőgazdasági foglalkozásokIMind (I1-I9) Iskola MIND</v>
      </c>
      <c r="B2525" t="str">
        <f t="shared" si="79"/>
        <v>201893 Egyszerű ipari, építőipari, mezőgazdasági foglalkozásokIMind (I1-I9) Iskola MIND</v>
      </c>
      <c r="C2525">
        <v>6720</v>
      </c>
      <c r="D2525" t="s">
        <v>168</v>
      </c>
      <c r="E2525" t="s">
        <v>169</v>
      </c>
      <c r="F2525" s="4">
        <v>2018</v>
      </c>
      <c r="G2525">
        <v>0</v>
      </c>
      <c r="H2525" t="s">
        <v>167</v>
      </c>
      <c r="I2525">
        <v>653</v>
      </c>
      <c r="J2525">
        <v>42</v>
      </c>
      <c r="K2525" t="s">
        <v>148</v>
      </c>
      <c r="L2525" t="s">
        <v>149</v>
      </c>
      <c r="M2525">
        <v>6852</v>
      </c>
      <c r="N2525">
        <v>3202</v>
      </c>
      <c r="O2525">
        <v>1218</v>
      </c>
      <c r="P2525">
        <v>295</v>
      </c>
      <c r="Q2525">
        <v>9328</v>
      </c>
      <c r="R2525">
        <v>3589</v>
      </c>
      <c r="S2525">
        <v>1854</v>
      </c>
      <c r="T2525">
        <v>2068</v>
      </c>
      <c r="U2525">
        <v>1216</v>
      </c>
      <c r="V2525">
        <v>0</v>
      </c>
      <c r="W2525">
        <v>654</v>
      </c>
      <c r="X2525">
        <v>156</v>
      </c>
      <c r="Y2525">
        <v>4654</v>
      </c>
      <c r="Z2525">
        <v>1840</v>
      </c>
      <c r="AA2525">
        <v>2444</v>
      </c>
      <c r="AB2525">
        <v>7196</v>
      </c>
      <c r="AC2525">
        <v>1672</v>
      </c>
      <c r="AD2525">
        <v>5519</v>
      </c>
      <c r="AE2525">
        <v>3202</v>
      </c>
      <c r="AF2525">
        <v>3633</v>
      </c>
      <c r="AG2525">
        <v>290</v>
      </c>
      <c r="AH2525">
        <v>4093</v>
      </c>
      <c r="AI2525">
        <v>818</v>
      </c>
      <c r="AJ2525">
        <v>153</v>
      </c>
      <c r="AK2525">
        <v>410</v>
      </c>
      <c r="AL2525">
        <v>800</v>
      </c>
      <c r="AM2525">
        <v>27476</v>
      </c>
      <c r="AN2525">
        <v>1616</v>
      </c>
      <c r="AO2525">
        <v>3617</v>
      </c>
      <c r="AP2525">
        <v>1310</v>
      </c>
      <c r="AQ2525">
        <v>788</v>
      </c>
      <c r="AR2525">
        <v>72</v>
      </c>
      <c r="AS2525">
        <v>0</v>
      </c>
      <c r="AT2525">
        <v>1204</v>
      </c>
      <c r="AU2525">
        <v>0</v>
      </c>
      <c r="AV2525">
        <v>296</v>
      </c>
      <c r="AW2525">
        <v>39</v>
      </c>
      <c r="AX2525">
        <v>0</v>
      </c>
      <c r="AY2525">
        <v>38</v>
      </c>
      <c r="AZ2525">
        <v>89</v>
      </c>
      <c r="BA2525">
        <v>34</v>
      </c>
      <c r="BB2525">
        <v>0</v>
      </c>
      <c r="BC2525">
        <v>0</v>
      </c>
      <c r="BD2525">
        <v>180</v>
      </c>
      <c r="BE2525">
        <v>1954</v>
      </c>
      <c r="BF2525">
        <v>295</v>
      </c>
      <c r="BG2525">
        <v>1024</v>
      </c>
      <c r="BH2525">
        <v>92</v>
      </c>
      <c r="BI2525">
        <v>2</v>
      </c>
      <c r="BJ2525">
        <v>473</v>
      </c>
      <c r="BK2525">
        <v>160</v>
      </c>
      <c r="BL2525">
        <v>10110</v>
      </c>
      <c r="BM2525">
        <v>0</v>
      </c>
      <c r="BN2525">
        <v>1469</v>
      </c>
      <c r="BO2525">
        <v>21353</v>
      </c>
      <c r="BP2525">
        <v>265</v>
      </c>
      <c r="BQ2525">
        <v>27</v>
      </c>
      <c r="BR2525">
        <v>204</v>
      </c>
      <c r="BS2525">
        <v>203</v>
      </c>
      <c r="BT2525">
        <v>82</v>
      </c>
      <c r="BU2525">
        <v>4</v>
      </c>
      <c r="BV2525">
        <v>3</v>
      </c>
      <c r="BW2525">
        <v>473</v>
      </c>
      <c r="BX2525">
        <v>0</v>
      </c>
      <c r="BY2525">
        <v>142108</v>
      </c>
    </row>
  </sheetData>
  <autoFilter ref="A5:CA2525" xr:uid="{76A4E879-7BB5-45C2-8CC4-BE7EC0F1BA09}">
    <filterColumn colId="5">
      <filters>
        <filter val="2018"/>
      </filters>
    </filterColumn>
    <filterColumn colId="7">
      <filters>
        <filter val="I6 Gimnázium"/>
      </filters>
    </filterColumn>
  </autoFilter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Munkalapok</vt:lpstr>
      </vt:variant>
      <vt:variant>
        <vt:i4>4</vt:i4>
      </vt:variant>
    </vt:vector>
  </HeadingPairs>
  <TitlesOfParts>
    <vt:vector size="4" baseType="lpstr">
      <vt:lpstr>Megjelenítő</vt:lpstr>
      <vt:lpstr>Legördülő</vt:lpstr>
      <vt:lpstr>Foglalkoztatási sarokszámok</vt:lpstr>
      <vt:lpstr>Adatbázis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PMCkbacsur</dc:creator>
  <cp:lastModifiedBy>Otthoni</cp:lastModifiedBy>
  <dcterms:created xsi:type="dcterms:W3CDTF">2019-05-02T08:15:41Z</dcterms:created>
  <dcterms:modified xsi:type="dcterms:W3CDTF">2020-10-08T08:30:11Z</dcterms:modified>
</cp:coreProperties>
</file>